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daf5d8917e4a9fa3/Desktop/"/>
    </mc:Choice>
  </mc:AlternateContent>
  <xr:revisionPtr revIDLastSave="1375" documentId="8_{0FAD85D4-9F05-48A6-8BEF-1F287BF38C11}" xr6:coauthVersionLast="47" xr6:coauthVersionMax="47" xr10:uidLastSave="{03DEB4E7-5A45-42FD-836D-9CA8F1B1ADBB}"/>
  <bookViews>
    <workbookView xWindow="-108" yWindow="-108" windowWidth="23256" windowHeight="14616" activeTab="1" xr2:uid="{00000000-000D-0000-FFFF-FFFF00000000}"/>
  </bookViews>
  <sheets>
    <sheet name="ev_charging_network_usage_" sheetId="1" r:id="rId1"/>
    <sheet name="KPI" sheetId="3" r:id="rId2"/>
    <sheet name="pivot table" sheetId="2" r:id="rId3"/>
    <sheet name="VISUALIZATION" sheetId="8" r:id="rId4"/>
    <sheet name="DASSHBOARD" sheetId="7" r:id="rId5"/>
    <sheet name="Scatter PLot" sheetId="6" r:id="rId6"/>
  </sheets>
  <definedNames>
    <definedName name="Slicer_Cit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3" l="1"/>
  <c r="I50" i="7" s="1"/>
  <c r="T50" i="7"/>
  <c r="N50" i="7"/>
  <c r="E50" i="7"/>
  <c r="A10" i="3"/>
  <c r="A20" i="3"/>
  <c r="A17" i="3"/>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N47" i="1"/>
  <c r="O47" i="1"/>
  <c r="P47" i="1"/>
  <c r="Q47" i="1"/>
  <c r="V46" i="1"/>
  <c r="V39" i="1"/>
  <c r="W62" i="1"/>
  <c r="W58" i="1"/>
  <c r="X51" i="1"/>
  <c r="V5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X8" i="1"/>
  <c r="X33" i="1" s="1"/>
  <c r="X14" i="1"/>
  <c r="X13" i="1"/>
  <c r="X32" i="1" s="1"/>
  <c r="X12" i="1"/>
  <c r="X34" i="1" s="1"/>
  <c r="X11" i="1"/>
  <c r="X35" i="1" s="1"/>
  <c r="X10" i="1"/>
  <c r="X9" i="1"/>
  <c r="X31" i="1" s="1"/>
  <c r="Z8" i="1" a="1"/>
  <c r="Z8" i="1" s="1"/>
  <c r="W8" i="1"/>
  <c r="W33" i="1" s="1"/>
  <c r="W14" i="1"/>
  <c r="W13" i="1"/>
  <c r="W32" i="1" s="1"/>
  <c r="W12" i="1"/>
  <c r="W34" i="1" s="1"/>
  <c r="W11" i="1"/>
  <c r="W35" i="1" s="1"/>
  <c r="W10" i="1"/>
  <c r="W9" i="1"/>
  <c r="W31" i="1" s="1"/>
  <c r="O2" i="1"/>
  <c r="P2" i="1"/>
  <c r="N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N24" i="1"/>
  <c r="N25" i="1"/>
  <c r="N26" i="1"/>
  <c r="N27" i="1"/>
  <c r="N28" i="1"/>
  <c r="N29" i="1"/>
  <c r="N30" i="1"/>
  <c r="N31" i="1"/>
  <c r="N32" i="1"/>
  <c r="N33" i="1"/>
  <c r="N34" i="1"/>
  <c r="N35" i="1"/>
  <c r="N36" i="1"/>
  <c r="N37" i="1"/>
  <c r="N38" i="1"/>
  <c r="N39" i="1"/>
  <c r="N40" i="1"/>
  <c r="N41" i="1"/>
  <c r="N42" i="1"/>
  <c r="N43" i="1"/>
  <c r="N44" i="1"/>
  <c r="N45" i="1"/>
  <c r="N46"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14" i="1"/>
  <c r="N15" i="1"/>
  <c r="N16" i="1"/>
  <c r="N17" i="1"/>
  <c r="N18" i="1"/>
  <c r="N19" i="1"/>
  <c r="N20" i="1"/>
  <c r="N21" i="1"/>
  <c r="N22" i="1"/>
  <c r="N23" i="1"/>
  <c r="N3" i="1"/>
  <c r="N4" i="1"/>
  <c r="N5" i="1"/>
  <c r="N6" i="1"/>
  <c r="N7" i="1"/>
  <c r="N8" i="1"/>
  <c r="N9" i="1"/>
  <c r="N10" i="1"/>
  <c r="N11" i="1"/>
  <c r="N12" i="1"/>
  <c r="N13" i="1"/>
  <c r="V42" i="1" l="1"/>
  <c r="V43" i="1" s="1"/>
  <c r="Z2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<sst xmlns="http://schemas.openxmlformats.org/spreadsheetml/2006/main" count="46977" uniqueCount="14382">
  <si>
    <t>Session_ID</t>
  </si>
  <si>
    <t>City</t>
  </si>
  <si>
    <t>Station_Type</t>
  </si>
  <si>
    <t>Vehicle_Type</t>
  </si>
  <si>
    <t>Membership_Type</t>
  </si>
  <si>
    <t>Charging_Start</t>
  </si>
  <si>
    <t>Charging_End</t>
  </si>
  <si>
    <t>Charging_Duration_Minutes</t>
  </si>
  <si>
    <t>Energy_Consumed_kWh</t>
  </si>
  <si>
    <t>Price_per_kWh</t>
  </si>
  <si>
    <t>Revenue</t>
  </si>
  <si>
    <t>Payment_Mode</t>
  </si>
  <si>
    <t>Customer_Rating</t>
  </si>
  <si>
    <t>EVS100000</t>
  </si>
  <si>
    <t>Delhi</t>
  </si>
  <si>
    <t>Super Fast Charger</t>
  </si>
  <si>
    <t>4W EV</t>
  </si>
  <si>
    <t>Non-Member</t>
  </si>
  <si>
    <t>Wallet</t>
  </si>
  <si>
    <t>EVS100001</t>
  </si>
  <si>
    <t>Kolkata</t>
  </si>
  <si>
    <t>Fast Charger</t>
  </si>
  <si>
    <t>3W EV</t>
  </si>
  <si>
    <t>UPI</t>
  </si>
  <si>
    <t>EVS100002</t>
  </si>
  <si>
    <t>26-01-2024 18:20</t>
  </si>
  <si>
    <t>26-01-2024 20:11</t>
  </si>
  <si>
    <t>Subscription</t>
  </si>
  <si>
    <t>EVS100003</t>
  </si>
  <si>
    <t>Hyderabad</t>
  </si>
  <si>
    <t>Standard Charger</t>
  </si>
  <si>
    <t>Electric Bus</t>
  </si>
  <si>
    <t>EVS100004</t>
  </si>
  <si>
    <t>EVS100005</t>
  </si>
  <si>
    <t>2W EV</t>
  </si>
  <si>
    <t>Member</t>
  </si>
  <si>
    <t>29-01-2024 07:22</t>
  </si>
  <si>
    <t>29-01-2024 08:29</t>
  </si>
  <si>
    <t>Credit Card</t>
  </si>
  <si>
    <t>EVS100006</t>
  </si>
  <si>
    <t>29-07-2023 08:24</t>
  </si>
  <si>
    <t>29-07-2023 08:47</t>
  </si>
  <si>
    <t>EVS100007</t>
  </si>
  <si>
    <t>Ahmedabad</t>
  </si>
  <si>
    <t>25-09-2024 08:30</t>
  </si>
  <si>
    <t>25-09-2024 09:51</t>
  </si>
  <si>
    <t>EVS100008</t>
  </si>
  <si>
    <t>EVS100009</t>
  </si>
  <si>
    <t>Chennai</t>
  </si>
  <si>
    <t>27-01-2023 20:16</t>
  </si>
  <si>
    <t>27-01-2023 22:15</t>
  </si>
  <si>
    <t>EVS100010</t>
  </si>
  <si>
    <t>16-01-2023 00:04</t>
  </si>
  <si>
    <t>16-01-2023 00:39</t>
  </si>
  <si>
    <t>EVS100011</t>
  </si>
  <si>
    <t>Bangalore</t>
  </si>
  <si>
    <t>27-10-2024 08:22</t>
  </si>
  <si>
    <t>27-10-2024 08:41</t>
  </si>
  <si>
    <t>EVS100012</t>
  </si>
  <si>
    <t>Pune</t>
  </si>
  <si>
    <t>EVS100013</t>
  </si>
  <si>
    <t>23-02-2024 10:23</t>
  </si>
  <si>
    <t>23-02-2024 10:48</t>
  </si>
  <si>
    <t>EVS100014</t>
  </si>
  <si>
    <t>EVS100015</t>
  </si>
  <si>
    <t>EVS100016</t>
  </si>
  <si>
    <t>14-04-2024 06:02</t>
  </si>
  <si>
    <t>14-04-2024 07:28</t>
  </si>
  <si>
    <t>EVS100017</t>
  </si>
  <si>
    <t>21-09-2023 13:08</t>
  </si>
  <si>
    <t>21-09-2023 14:33</t>
  </si>
  <si>
    <t>EVS100018</t>
  </si>
  <si>
    <t>26-06-2024 04:39</t>
  </si>
  <si>
    <t>26-06-2024 04:56</t>
  </si>
  <si>
    <t>EVS100019</t>
  </si>
  <si>
    <t>23-05-2024 18:32</t>
  </si>
  <si>
    <t>23-05-2024 18:55</t>
  </si>
  <si>
    <t>EVS100020</t>
  </si>
  <si>
    <t>Mumbai</t>
  </si>
  <si>
    <t>EVS100021</t>
  </si>
  <si>
    <t>29-08-2024 09:24</t>
  </si>
  <si>
    <t>29-08-2024 10:56</t>
  </si>
  <si>
    <t>EVS100022</t>
  </si>
  <si>
    <t>EVS100023</t>
  </si>
  <si>
    <t>15-04-2024 06:02</t>
  </si>
  <si>
    <t>15-04-2024 07:23</t>
  </si>
  <si>
    <t>EVS100024</t>
  </si>
  <si>
    <t>20-06-2023 20:54</t>
  </si>
  <si>
    <t>20-06-2023 21:52</t>
  </si>
  <si>
    <t>EVS100025</t>
  </si>
  <si>
    <t>18-09-2024 01:53</t>
  </si>
  <si>
    <t>18-09-2024 03:27</t>
  </si>
  <si>
    <t>EVS100026</t>
  </si>
  <si>
    <t>EVS100027</t>
  </si>
  <si>
    <t>20-09-2024 11:06</t>
  </si>
  <si>
    <t>20-09-2024 12:33</t>
  </si>
  <si>
    <t>EVS100028</t>
  </si>
  <si>
    <t>18-05-2023 02:07</t>
  </si>
  <si>
    <t>18-05-2023 03:10</t>
  </si>
  <si>
    <t>EVS100029</t>
  </si>
  <si>
    <t>22-01-2023 08:13</t>
  </si>
  <si>
    <t>22-01-2023 09:54</t>
  </si>
  <si>
    <t>EVS100030</t>
  </si>
  <si>
    <t>EVS100031</t>
  </si>
  <si>
    <t>19-11-2023 14:46</t>
  </si>
  <si>
    <t>19-11-2023 14:56</t>
  </si>
  <si>
    <t>EVS100032</t>
  </si>
  <si>
    <t>EVS100033</t>
  </si>
  <si>
    <t>18-02-2023 22:32</t>
  </si>
  <si>
    <t>18-02-2023 23:10</t>
  </si>
  <si>
    <t>EVS100034</t>
  </si>
  <si>
    <t>EVS100035</t>
  </si>
  <si>
    <t>19-08-2024 13:50</t>
  </si>
  <si>
    <t>19-08-2024 15:19</t>
  </si>
  <si>
    <t>EVS100036</t>
  </si>
  <si>
    <t>31-07-2023 17:42</t>
  </si>
  <si>
    <t>31-07-2023 18:12</t>
  </si>
  <si>
    <t>EVS100037</t>
  </si>
  <si>
    <t>14-05-2024 19:59</t>
  </si>
  <si>
    <t>14-05-2024 20:35</t>
  </si>
  <si>
    <t>EVS100038</t>
  </si>
  <si>
    <t>23-02-2023 15:46</t>
  </si>
  <si>
    <t>23-02-2023 16:56</t>
  </si>
  <si>
    <t>EVS100039</t>
  </si>
  <si>
    <t>27-03-2024 19:37</t>
  </si>
  <si>
    <t>27-03-2024 21:21</t>
  </si>
  <si>
    <t>EVS100040</t>
  </si>
  <si>
    <t>29-03-2023 00:42</t>
  </si>
  <si>
    <t>29-03-2023 02:06</t>
  </si>
  <si>
    <t>EVS100041</t>
  </si>
  <si>
    <t>EVS100042</t>
  </si>
  <si>
    <t>17-06-2023 03:17</t>
  </si>
  <si>
    <t>17-06-2023 03:55</t>
  </si>
  <si>
    <t>EVS100043</t>
  </si>
  <si>
    <t>EVS100044</t>
  </si>
  <si>
    <t>21-11-2024 12:41</t>
  </si>
  <si>
    <t>21-11-2024 13:45</t>
  </si>
  <si>
    <t>EVS100045</t>
  </si>
  <si>
    <t>EVS100046</t>
  </si>
  <si>
    <t>EVS100047</t>
  </si>
  <si>
    <t>EVS100048</t>
  </si>
  <si>
    <t>EVS100049</t>
  </si>
  <si>
    <t>18-09-2024 14:29</t>
  </si>
  <si>
    <t>18-09-2024 15:23</t>
  </si>
  <si>
    <t>EVS100050</t>
  </si>
  <si>
    <t>14-03-2024 12:12</t>
  </si>
  <si>
    <t>14-03-2024 13:21</t>
  </si>
  <si>
    <t>EVS100051</t>
  </si>
  <si>
    <t>EVS100052</t>
  </si>
  <si>
    <t>22-02-2024 11:26</t>
  </si>
  <si>
    <t>22-02-2024 12:32</t>
  </si>
  <si>
    <t>EVS100053</t>
  </si>
  <si>
    <t>24-08-2024 11:01</t>
  </si>
  <si>
    <t>24-08-2024 12:33</t>
  </si>
  <si>
    <t>EVS100054</t>
  </si>
  <si>
    <t>15-02-2024 20:30</t>
  </si>
  <si>
    <t>15-02-2024 22:23</t>
  </si>
  <si>
    <t>EVS100055</t>
  </si>
  <si>
    <t>EVS100056</t>
  </si>
  <si>
    <t>14-11-2023 06:13</t>
  </si>
  <si>
    <t>14-11-2023 06:59</t>
  </si>
  <si>
    <t>EVS100057</t>
  </si>
  <si>
    <t>26-09-2024 10:31</t>
  </si>
  <si>
    <t>26-09-2024 11:34</t>
  </si>
  <si>
    <t>EVS100058</t>
  </si>
  <si>
    <t>EVS100059</t>
  </si>
  <si>
    <t>16-04-2023 04:48</t>
  </si>
  <si>
    <t>16-04-2023 05:14</t>
  </si>
  <si>
    <t>EVS100060</t>
  </si>
  <si>
    <t>EVS100061</t>
  </si>
  <si>
    <t>13-09-2024 14:16</t>
  </si>
  <si>
    <t>13-09-2024 14:53</t>
  </si>
  <si>
    <t>EVS100062</t>
  </si>
  <si>
    <t>EVS100063</t>
  </si>
  <si>
    <t>14-08-2023 06:51</t>
  </si>
  <si>
    <t>14-08-2023 07:47</t>
  </si>
  <si>
    <t>EVS100064</t>
  </si>
  <si>
    <t>26-05-2024 05:02</t>
  </si>
  <si>
    <t>26-05-2024 06:50</t>
  </si>
  <si>
    <t>EVS100065</t>
  </si>
  <si>
    <t>18-03-2024 10:26</t>
  </si>
  <si>
    <t>18-03-2024 12:20</t>
  </si>
  <si>
    <t>EVS100066</t>
  </si>
  <si>
    <t>EVS100067</t>
  </si>
  <si>
    <t>16-10-2024 04:23</t>
  </si>
  <si>
    <t>16-10-2024 05:48</t>
  </si>
  <si>
    <t>EVS100068</t>
  </si>
  <si>
    <t>28-06-2024 14:27</t>
  </si>
  <si>
    <t>28-06-2024 15:26</t>
  </si>
  <si>
    <t>EVS100069</t>
  </si>
  <si>
    <t>24-10-2024 01:06</t>
  </si>
  <si>
    <t>24-10-2024 01:52</t>
  </si>
  <si>
    <t>EVS100070</t>
  </si>
  <si>
    <t>30-04-2024 20:38</t>
  </si>
  <si>
    <t>30-04-2024 22:22</t>
  </si>
  <si>
    <t>EVS100071</t>
  </si>
  <si>
    <t>31-10-2024 11:59</t>
  </si>
  <si>
    <t>31-10-2024 12:23</t>
  </si>
  <si>
    <t>EVS100072</t>
  </si>
  <si>
    <t>18-06-2023 16:30</t>
  </si>
  <si>
    <t>18-06-2023 17:03</t>
  </si>
  <si>
    <t>EVS100073</t>
  </si>
  <si>
    <t>21-05-2023 17:58</t>
  </si>
  <si>
    <t>21-05-2023 18:41</t>
  </si>
  <si>
    <t>EVS100074</t>
  </si>
  <si>
    <t>EVS100075</t>
  </si>
  <si>
    <t>EVS100076</t>
  </si>
  <si>
    <t>EVS100077</t>
  </si>
  <si>
    <t>EVS100078</t>
  </si>
  <si>
    <t>21-05-2024 10:12</t>
  </si>
  <si>
    <t>21-05-2024 10:40</t>
  </si>
  <si>
    <t>EVS100079</t>
  </si>
  <si>
    <t>31-08-2024 11:44</t>
  </si>
  <si>
    <t>31-08-2024 12:25</t>
  </si>
  <si>
    <t>EVS100080</t>
  </si>
  <si>
    <t>17-06-2024 19:13</t>
  </si>
  <si>
    <t>17-06-2024 19:56</t>
  </si>
  <si>
    <t>EVS100081</t>
  </si>
  <si>
    <t>EVS100082</t>
  </si>
  <si>
    <t>19-11-2024 17:05</t>
  </si>
  <si>
    <t>19-11-2024 18:57</t>
  </si>
  <si>
    <t>EVS100083</t>
  </si>
  <si>
    <t>24-10-2023 05:05</t>
  </si>
  <si>
    <t>24-10-2023 05:22</t>
  </si>
  <si>
    <t>EVS100084</t>
  </si>
  <si>
    <t>EVS100085</t>
  </si>
  <si>
    <t>24-06-2023 09:03</t>
  </si>
  <si>
    <t>24-06-2023 09:16</t>
  </si>
  <si>
    <t>EVS100086</t>
  </si>
  <si>
    <t>16-08-2023 16:28</t>
  </si>
  <si>
    <t>16-08-2023 17:15</t>
  </si>
  <si>
    <t>EVS100087</t>
  </si>
  <si>
    <t>EVS100088</t>
  </si>
  <si>
    <t>EVS100089</t>
  </si>
  <si>
    <t>20-07-2024 23:39</t>
  </si>
  <si>
    <t>21-07-2024 01:19</t>
  </si>
  <si>
    <t>EVS100090</t>
  </si>
  <si>
    <t>EVS100091</t>
  </si>
  <si>
    <t>EVS100092</t>
  </si>
  <si>
    <t>31-08-2024 22:05</t>
  </si>
  <si>
    <t>31-08-2024 23:46</t>
  </si>
  <si>
    <t>EVS100093</t>
  </si>
  <si>
    <t>27-04-2023 13:22</t>
  </si>
  <si>
    <t>27-04-2023 15:14</t>
  </si>
  <si>
    <t>EVS100094</t>
  </si>
  <si>
    <t>22-02-2023 17:34</t>
  </si>
  <si>
    <t>22-02-2023 19:07</t>
  </si>
  <si>
    <t>EVS100095</t>
  </si>
  <si>
    <t>EVS100096</t>
  </si>
  <si>
    <t>28-05-2023 15:06</t>
  </si>
  <si>
    <t>28-05-2023 16:44</t>
  </si>
  <si>
    <t>EVS100097</t>
  </si>
  <si>
    <t>18-08-2023 01:29</t>
  </si>
  <si>
    <t>18-08-2023 01:54</t>
  </si>
  <si>
    <t>EVS100098</t>
  </si>
  <si>
    <t>23-03-2024 10:22</t>
  </si>
  <si>
    <t>23-03-2024 12:21</t>
  </si>
  <si>
    <t>EVS100099</t>
  </si>
  <si>
    <t>15-11-2024 16:17</t>
  </si>
  <si>
    <t>15-11-2024 18:14</t>
  </si>
  <si>
    <t>EVS100100</t>
  </si>
  <si>
    <t>29-08-2023 01:18</t>
  </si>
  <si>
    <t>29-08-2023 02:39</t>
  </si>
  <si>
    <t>EVS100101</t>
  </si>
  <si>
    <t>27-01-2023 00:01</t>
  </si>
  <si>
    <t>27-01-2023 00:59</t>
  </si>
  <si>
    <t>EVS100102</t>
  </si>
  <si>
    <t>17-06-2024 04:03</t>
  </si>
  <si>
    <t>17-06-2024 05:01</t>
  </si>
  <si>
    <t>EVS100103</t>
  </si>
  <si>
    <t>13-10-2024 11:57</t>
  </si>
  <si>
    <t>13-10-2024 12:59</t>
  </si>
  <si>
    <t>EVS100104</t>
  </si>
  <si>
    <t>31-03-2023 08:07</t>
  </si>
  <si>
    <t>31-03-2023 08:24</t>
  </si>
  <si>
    <t>EVS100105</t>
  </si>
  <si>
    <t>21-09-2023 02:04</t>
  </si>
  <si>
    <t>21-09-2023 02:19</t>
  </si>
  <si>
    <t>EVS100106</t>
  </si>
  <si>
    <t>EVS100107</t>
  </si>
  <si>
    <t>24-11-2023 15:25</t>
  </si>
  <si>
    <t>24-11-2023 17:20</t>
  </si>
  <si>
    <t>EVS100108</t>
  </si>
  <si>
    <t>27-09-2023 20:38</t>
  </si>
  <si>
    <t>27-09-2023 22:13</t>
  </si>
  <si>
    <t>EVS100109</t>
  </si>
  <si>
    <t>EVS100110</t>
  </si>
  <si>
    <t>EVS100111</t>
  </si>
  <si>
    <t>EVS100112</t>
  </si>
  <si>
    <t>25-05-2023 00:32</t>
  </si>
  <si>
    <t>25-05-2023 01:23</t>
  </si>
  <si>
    <t>EVS100113</t>
  </si>
  <si>
    <t>16-02-2023 03:04</t>
  </si>
  <si>
    <t>16-02-2023 04:16</t>
  </si>
  <si>
    <t>EVS100114</t>
  </si>
  <si>
    <t>15-02-2023 06:51</t>
  </si>
  <si>
    <t>15-02-2023 07:43</t>
  </si>
  <si>
    <t>EVS100115</t>
  </si>
  <si>
    <t>27-12-2023 01:54</t>
  </si>
  <si>
    <t>27-12-2023 02:10</t>
  </si>
  <si>
    <t>EVS100116</t>
  </si>
  <si>
    <t>22-05-2023 03:28</t>
  </si>
  <si>
    <t>22-05-2023 03:53</t>
  </si>
  <si>
    <t>EVS100117</t>
  </si>
  <si>
    <t>EVS100118</t>
  </si>
  <si>
    <t>23-05-2024 14:19</t>
  </si>
  <si>
    <t>23-05-2024 15:10</t>
  </si>
  <si>
    <t>EVS100119</t>
  </si>
  <si>
    <t>25-05-2024 14:50</t>
  </si>
  <si>
    <t>25-05-2024 15:04</t>
  </si>
  <si>
    <t>EVS100120</t>
  </si>
  <si>
    <t>EVS100121</t>
  </si>
  <si>
    <t>16-06-2023 05:43</t>
  </si>
  <si>
    <t>16-06-2023 07:36</t>
  </si>
  <si>
    <t>EVS100122</t>
  </si>
  <si>
    <t>19-07-2023 05:06</t>
  </si>
  <si>
    <t>19-07-2023 05:39</t>
  </si>
  <si>
    <t>EVS100123</t>
  </si>
  <si>
    <t>25-02-2024 02:10</t>
  </si>
  <si>
    <t>25-02-2024 03:44</t>
  </si>
  <si>
    <t>EVS100124</t>
  </si>
  <si>
    <t>23-05-2024 14:44</t>
  </si>
  <si>
    <t>23-05-2024 15:53</t>
  </si>
  <si>
    <t>EVS100125</t>
  </si>
  <si>
    <t>EVS100126</t>
  </si>
  <si>
    <t>EVS100127</t>
  </si>
  <si>
    <t>29-06-2024 14:13</t>
  </si>
  <si>
    <t>29-06-2024 15:06</t>
  </si>
  <si>
    <t>EVS100128</t>
  </si>
  <si>
    <t>21-05-2024 21:54</t>
  </si>
  <si>
    <t>21-05-2024 22:30</t>
  </si>
  <si>
    <t>EVS100129</t>
  </si>
  <si>
    <t>28-04-2024 12:41</t>
  </si>
  <si>
    <t>28-04-2024 14:30</t>
  </si>
  <si>
    <t>EVS100130</t>
  </si>
  <si>
    <t>EVS100131</t>
  </si>
  <si>
    <t>24-10-2023 06:49</t>
  </si>
  <si>
    <t>24-10-2023 07:49</t>
  </si>
  <si>
    <t>EVS100132</t>
  </si>
  <si>
    <t>EVS100133</t>
  </si>
  <si>
    <t>30-07-2024 10:47</t>
  </si>
  <si>
    <t>30-07-2024 11:18</t>
  </si>
  <si>
    <t>EVS100134</t>
  </si>
  <si>
    <t>EVS100135</t>
  </si>
  <si>
    <t>EVS100136</t>
  </si>
  <si>
    <t>14-06-2023 02:51</t>
  </si>
  <si>
    <t>14-06-2023 03:02</t>
  </si>
  <si>
    <t>EVS100137</t>
  </si>
  <si>
    <t>20-02-2023 18:58</t>
  </si>
  <si>
    <t>20-02-2023 19:40</t>
  </si>
  <si>
    <t>EVS100138</t>
  </si>
  <si>
    <t>EVS100139</t>
  </si>
  <si>
    <t>31-03-2024 21:18</t>
  </si>
  <si>
    <t>31-03-2024 22:14</t>
  </si>
  <si>
    <t>EVS100140</t>
  </si>
  <si>
    <t>24-01-2024 13:23</t>
  </si>
  <si>
    <t>24-01-2024 15:08</t>
  </si>
  <si>
    <t>EVS100141</t>
  </si>
  <si>
    <t>20-02-2024 01:20</t>
  </si>
  <si>
    <t>20-02-2024 02:48</t>
  </si>
  <si>
    <t>EVS100142</t>
  </si>
  <si>
    <t>EVS100143</t>
  </si>
  <si>
    <t>EVS100144</t>
  </si>
  <si>
    <t>30-07-2023 05:47</t>
  </si>
  <si>
    <t>30-07-2023 06:39</t>
  </si>
  <si>
    <t>EVS100145</t>
  </si>
  <si>
    <t>28-04-2023 09:42</t>
  </si>
  <si>
    <t>28-04-2023 10:05</t>
  </si>
  <si>
    <t>EVS100146</t>
  </si>
  <si>
    <t>25-11-2024 14:57</t>
  </si>
  <si>
    <t>25-11-2024 16:08</t>
  </si>
  <si>
    <t>EVS100147</t>
  </si>
  <si>
    <t>EVS100148</t>
  </si>
  <si>
    <t>19-03-2023 16:00</t>
  </si>
  <si>
    <t>19-03-2023 16:52</t>
  </si>
  <si>
    <t>EVS100149</t>
  </si>
  <si>
    <t>19-07-2024 11:10</t>
  </si>
  <si>
    <t>19-07-2024 12:58</t>
  </si>
  <si>
    <t>EVS100150</t>
  </si>
  <si>
    <t>30-11-2024 02:10</t>
  </si>
  <si>
    <t>30-11-2024 03:51</t>
  </si>
  <si>
    <t>EVS100151</t>
  </si>
  <si>
    <t>EVS100152</t>
  </si>
  <si>
    <t>16-03-2024 17:08</t>
  </si>
  <si>
    <t>16-03-2024 17:56</t>
  </si>
  <si>
    <t>EVS100153</t>
  </si>
  <si>
    <t>EVS100154</t>
  </si>
  <si>
    <t>19-11-2023 00:46</t>
  </si>
  <si>
    <t>19-11-2023 02:11</t>
  </si>
  <si>
    <t>EVS100155</t>
  </si>
  <si>
    <t>EVS100156</t>
  </si>
  <si>
    <t>22-02-2023 05:02</t>
  </si>
  <si>
    <t>22-02-2023 06:41</t>
  </si>
  <si>
    <t>EVS100157</t>
  </si>
  <si>
    <t>26-08-2023 15:10</t>
  </si>
  <si>
    <t>26-08-2023 15:49</t>
  </si>
  <si>
    <t>EVS100158</t>
  </si>
  <si>
    <t>28-03-2023 00:07</t>
  </si>
  <si>
    <t>28-03-2023 00:46</t>
  </si>
  <si>
    <t>EVS100159</t>
  </si>
  <si>
    <t>28-04-2024 11:34</t>
  </si>
  <si>
    <t>28-04-2024 12:39</t>
  </si>
  <si>
    <t>EVS100160</t>
  </si>
  <si>
    <t>EVS100161</t>
  </si>
  <si>
    <t>18-09-2023 11:11</t>
  </si>
  <si>
    <t>18-09-2023 11:50</t>
  </si>
  <si>
    <t>EVS100162</t>
  </si>
  <si>
    <t>21-11-2024 08:51</t>
  </si>
  <si>
    <t>21-11-2024 09:43</t>
  </si>
  <si>
    <t>EVS100163</t>
  </si>
  <si>
    <t>13-02-2023 18:51</t>
  </si>
  <si>
    <t>13-02-2023 20:45</t>
  </si>
  <si>
    <t>EVS100164</t>
  </si>
  <si>
    <t>EVS100165</t>
  </si>
  <si>
    <t>EVS100166</t>
  </si>
  <si>
    <t>20-10-2024 12:09</t>
  </si>
  <si>
    <t>20-10-2024 13:33</t>
  </si>
  <si>
    <t>EVS100167</t>
  </si>
  <si>
    <t>EVS100168</t>
  </si>
  <si>
    <t>17-04-2023 21:03</t>
  </si>
  <si>
    <t>17-04-2023 21:27</t>
  </si>
  <si>
    <t>EVS100169</t>
  </si>
  <si>
    <t>23-09-2023 10:02</t>
  </si>
  <si>
    <t>23-09-2023 10:32</t>
  </si>
  <si>
    <t>EVS100170</t>
  </si>
  <si>
    <t>19-03-2023 10:35</t>
  </si>
  <si>
    <t>19-03-2023 12:00</t>
  </si>
  <si>
    <t>EVS100171</t>
  </si>
  <si>
    <t>23-08-2023 22:28</t>
  </si>
  <si>
    <t>24-08-2023 00:00</t>
  </si>
  <si>
    <t>EVS100172</t>
  </si>
  <si>
    <t>EVS100173</t>
  </si>
  <si>
    <t>EVS100174</t>
  </si>
  <si>
    <t>27-09-2024 00:07</t>
  </si>
  <si>
    <t>27-09-2024 01:17</t>
  </si>
  <si>
    <t>EVS100175</t>
  </si>
  <si>
    <t>EVS100176</t>
  </si>
  <si>
    <t>24-02-2024 23:51</t>
  </si>
  <si>
    <t>25-02-2024 00:29</t>
  </si>
  <si>
    <t>EVS100177</t>
  </si>
  <si>
    <t>31-05-2024 15:11</t>
  </si>
  <si>
    <t>31-05-2024 15:52</t>
  </si>
  <si>
    <t>EVS100178</t>
  </si>
  <si>
    <t>EVS100179</t>
  </si>
  <si>
    <t>EVS100180</t>
  </si>
  <si>
    <t>EVS100181</t>
  </si>
  <si>
    <t>31-08-2023 20:22</t>
  </si>
  <si>
    <t>31-08-2023 21:36</t>
  </si>
  <si>
    <t>EVS100182</t>
  </si>
  <si>
    <t>EVS100183</t>
  </si>
  <si>
    <t>27-01-2023 01:37</t>
  </si>
  <si>
    <t>27-01-2023 03:04</t>
  </si>
  <si>
    <t>EVS100184</t>
  </si>
  <si>
    <t>EVS100185</t>
  </si>
  <si>
    <t>EVS100186</t>
  </si>
  <si>
    <t>EVS100187</t>
  </si>
  <si>
    <t>28-10-2024 17:32</t>
  </si>
  <si>
    <t>28-10-2024 17:50</t>
  </si>
  <si>
    <t>EVS100188</t>
  </si>
  <si>
    <t>17-08-2024 22:56</t>
  </si>
  <si>
    <t>18-08-2024 00:31</t>
  </si>
  <si>
    <t>EVS100189</t>
  </si>
  <si>
    <t>31-03-2023 23:30</t>
  </si>
  <si>
    <t>EVS100190</t>
  </si>
  <si>
    <t>30-01-2024 15:57</t>
  </si>
  <si>
    <t>30-01-2024 17:15</t>
  </si>
  <si>
    <t>EVS100191</t>
  </si>
  <si>
    <t>22-05-2023 06:02</t>
  </si>
  <si>
    <t>22-05-2023 07:19</t>
  </si>
  <si>
    <t>EVS100192</t>
  </si>
  <si>
    <t>EVS100193</t>
  </si>
  <si>
    <t>26-01-2024 16:20</t>
  </si>
  <si>
    <t>26-01-2024 16:53</t>
  </si>
  <si>
    <t>EVS100194</t>
  </si>
  <si>
    <t>20-02-2023 09:41</t>
  </si>
  <si>
    <t>20-02-2023 11:23</t>
  </si>
  <si>
    <t>EVS100195</t>
  </si>
  <si>
    <t>31-03-2024 08:39</t>
  </si>
  <si>
    <t>31-03-2024 09:40</t>
  </si>
  <si>
    <t>EVS100196</t>
  </si>
  <si>
    <t>21-03-2024 07:59</t>
  </si>
  <si>
    <t>21-03-2024 08:50</t>
  </si>
  <si>
    <t>EVS100197</t>
  </si>
  <si>
    <t>31-03-2024 04:45</t>
  </si>
  <si>
    <t>31-03-2024 06:29</t>
  </si>
  <si>
    <t>EVS100198</t>
  </si>
  <si>
    <t>16-02-2023 21:54</t>
  </si>
  <si>
    <t>16-02-2023 22:04</t>
  </si>
  <si>
    <t>EVS100199</t>
  </si>
  <si>
    <t>EVS100200</t>
  </si>
  <si>
    <t>19-10-2023 07:22</t>
  </si>
  <si>
    <t>19-10-2023 08:28</t>
  </si>
  <si>
    <t>EVS100201</t>
  </si>
  <si>
    <t>EVS100202</t>
  </si>
  <si>
    <t>EVS100203</t>
  </si>
  <si>
    <t>28-07-2024 10:57</t>
  </si>
  <si>
    <t>28-07-2024 11:33</t>
  </si>
  <si>
    <t>EVS100204</t>
  </si>
  <si>
    <t>13-06-2023 20:16</t>
  </si>
  <si>
    <t>13-06-2023 21:53</t>
  </si>
  <si>
    <t>EVS100205</t>
  </si>
  <si>
    <t>EVS100206</t>
  </si>
  <si>
    <t>15-03-2023 14:20</t>
  </si>
  <si>
    <t>15-03-2023 15:36</t>
  </si>
  <si>
    <t>EVS100207</t>
  </si>
  <si>
    <t>EVS100208</t>
  </si>
  <si>
    <t>EVS100209</t>
  </si>
  <si>
    <t>19-03-2024 06:57</t>
  </si>
  <si>
    <t>19-03-2024 08:26</t>
  </si>
  <si>
    <t>EVS100210</t>
  </si>
  <si>
    <t>EVS100211</t>
  </si>
  <si>
    <t>EVS100212</t>
  </si>
  <si>
    <t>EVS100213</t>
  </si>
  <si>
    <t>EVS100214</t>
  </si>
  <si>
    <t>29-07-2024 09:19</t>
  </si>
  <si>
    <t>29-07-2024 10:57</t>
  </si>
  <si>
    <t>EVS100215</t>
  </si>
  <si>
    <t>27-04-2023 23:53</t>
  </si>
  <si>
    <t>28-04-2023 01:12</t>
  </si>
  <si>
    <t>EVS100216</t>
  </si>
  <si>
    <t>30-11-2023 10:26</t>
  </si>
  <si>
    <t>30-11-2023 11:00</t>
  </si>
  <si>
    <t>EVS100217</t>
  </si>
  <si>
    <t>23-06-2023 21:47</t>
  </si>
  <si>
    <t>23-06-2023 22:14</t>
  </si>
  <si>
    <t>EVS100218</t>
  </si>
  <si>
    <t>27-04-2024 02:32</t>
  </si>
  <si>
    <t>27-04-2024 04:12</t>
  </si>
  <si>
    <t>EVS100219</t>
  </si>
  <si>
    <t>EVS100220</t>
  </si>
  <si>
    <t>EVS100221</t>
  </si>
  <si>
    <t>21-12-2023 23:21</t>
  </si>
  <si>
    <t>22-12-2023 00:45</t>
  </si>
  <si>
    <t>EVS100222</t>
  </si>
  <si>
    <t>EVS100223</t>
  </si>
  <si>
    <t>20-10-2024 13:01</t>
  </si>
  <si>
    <t>20-10-2024 14:03</t>
  </si>
  <si>
    <t>EVS100224</t>
  </si>
  <si>
    <t>EVS100225</t>
  </si>
  <si>
    <t>EVS100226</t>
  </si>
  <si>
    <t>EVS100227</t>
  </si>
  <si>
    <t>13-11-2024 00:05</t>
  </si>
  <si>
    <t>13-11-2024 01:45</t>
  </si>
  <si>
    <t>EVS100228</t>
  </si>
  <si>
    <t>26-10-2023 20:46</t>
  </si>
  <si>
    <t>26-10-2023 22:24</t>
  </si>
  <si>
    <t>EVS100229</t>
  </si>
  <si>
    <t>EVS100230</t>
  </si>
  <si>
    <t>EVS100231</t>
  </si>
  <si>
    <t>17-01-2023 13:04</t>
  </si>
  <si>
    <t>17-01-2023 13:44</t>
  </si>
  <si>
    <t>EVS100232</t>
  </si>
  <si>
    <t>21-12-2023 18:36</t>
  </si>
  <si>
    <t>21-12-2023 19:17</t>
  </si>
  <si>
    <t>EVS100233</t>
  </si>
  <si>
    <t>EVS100234</t>
  </si>
  <si>
    <t>EVS100235</t>
  </si>
  <si>
    <t>31-08-2024 20:40</t>
  </si>
  <si>
    <t>31-08-2024 21:14</t>
  </si>
  <si>
    <t>EVS100236</t>
  </si>
  <si>
    <t>EVS100237</t>
  </si>
  <si>
    <t>EVS100238</t>
  </si>
  <si>
    <t>15-06-2024 12:23</t>
  </si>
  <si>
    <t>15-06-2024 13:34</t>
  </si>
  <si>
    <t>EVS100239</t>
  </si>
  <si>
    <t>16-11-2023 20:01</t>
  </si>
  <si>
    <t>16-11-2023 22:00</t>
  </si>
  <si>
    <t>EVS100240</t>
  </si>
  <si>
    <t>24-07-2023 22:14</t>
  </si>
  <si>
    <t>24-07-2023 22:48</t>
  </si>
  <si>
    <t>EVS100241</t>
  </si>
  <si>
    <t>EVS100242</t>
  </si>
  <si>
    <t>13-06-2023 07:14</t>
  </si>
  <si>
    <t>13-06-2023 08:57</t>
  </si>
  <si>
    <t>EVS100243</t>
  </si>
  <si>
    <t>17-10-2024 01:41</t>
  </si>
  <si>
    <t>17-10-2024 02:26</t>
  </si>
  <si>
    <t>EVS100244</t>
  </si>
  <si>
    <t>EVS100245</t>
  </si>
  <si>
    <t>EVS100246</t>
  </si>
  <si>
    <t>EVS100247</t>
  </si>
  <si>
    <t>EVS100248</t>
  </si>
  <si>
    <t>31-03-2024 10:14</t>
  </si>
  <si>
    <t>31-03-2024 11:57</t>
  </si>
  <si>
    <t>EVS100249</t>
  </si>
  <si>
    <t>13-06-2023 17:29</t>
  </si>
  <si>
    <t>13-06-2023 18:58</t>
  </si>
  <si>
    <t>EVS100250</t>
  </si>
  <si>
    <t>EVS100251</t>
  </si>
  <si>
    <t>13-03-2024 16:08</t>
  </si>
  <si>
    <t>13-03-2024 16:47</t>
  </si>
  <si>
    <t>EVS100252</t>
  </si>
  <si>
    <t>26-10-2023 04:00</t>
  </si>
  <si>
    <t>26-10-2023 05:18</t>
  </si>
  <si>
    <t>EVS100253</t>
  </si>
  <si>
    <t>15-03-2023 18:16</t>
  </si>
  <si>
    <t>15-03-2023 19:16</t>
  </si>
  <si>
    <t>EVS100254</t>
  </si>
  <si>
    <t>24-05-2023 07:02</t>
  </si>
  <si>
    <t>24-05-2023 07:47</t>
  </si>
  <si>
    <t>EVS100255</t>
  </si>
  <si>
    <t>25-09-2024 18:38</t>
  </si>
  <si>
    <t>25-09-2024 20:02</t>
  </si>
  <si>
    <t>EVS100256</t>
  </si>
  <si>
    <t>EVS100257</t>
  </si>
  <si>
    <t>29-06-2023 00:37</t>
  </si>
  <si>
    <t>29-06-2023 01:17</t>
  </si>
  <si>
    <t>EVS100258</t>
  </si>
  <si>
    <t>21-11-2023 16:15</t>
  </si>
  <si>
    <t>21-11-2023 17:28</t>
  </si>
  <si>
    <t>EVS100259</t>
  </si>
  <si>
    <t>28-12-2023 22:23</t>
  </si>
  <si>
    <t>28-12-2023 22:39</t>
  </si>
  <si>
    <t>EVS100260</t>
  </si>
  <si>
    <t>26-06-2023 21:50</t>
  </si>
  <si>
    <t>26-06-2023 23:20</t>
  </si>
  <si>
    <t>EVS100261</t>
  </si>
  <si>
    <t>EVS100262</t>
  </si>
  <si>
    <t>25-03-2023 23:53</t>
  </si>
  <si>
    <t>26-03-2023 00:36</t>
  </si>
  <si>
    <t>EVS100263</t>
  </si>
  <si>
    <t>30-06-2024 17:24</t>
  </si>
  <si>
    <t>30-06-2024 18:44</t>
  </si>
  <si>
    <t>EVS100264</t>
  </si>
  <si>
    <t>14-10-2024 05:15</t>
  </si>
  <si>
    <t>14-10-2024 06:30</t>
  </si>
  <si>
    <t>EVS100265</t>
  </si>
  <si>
    <t>17-09-2023 00:21</t>
  </si>
  <si>
    <t>17-09-2023 01:15</t>
  </si>
  <si>
    <t>EVS100266</t>
  </si>
  <si>
    <t>19-11-2023 20:43</t>
  </si>
  <si>
    <t>19-11-2023 22:27</t>
  </si>
  <si>
    <t>EVS100267</t>
  </si>
  <si>
    <t>EVS100268</t>
  </si>
  <si>
    <t>17-01-2024 22:54</t>
  </si>
  <si>
    <t>17-01-2024 23:17</t>
  </si>
  <si>
    <t>EVS100269</t>
  </si>
  <si>
    <t>23-12-2023 21:07</t>
  </si>
  <si>
    <t>23-12-2023 21:20</t>
  </si>
  <si>
    <t>EVS100270</t>
  </si>
  <si>
    <t>EVS100271</t>
  </si>
  <si>
    <t>19-12-2023 20:17</t>
  </si>
  <si>
    <t>19-12-2023 21:40</t>
  </si>
  <si>
    <t>EVS100272</t>
  </si>
  <si>
    <t>22-09-2024 01:31</t>
  </si>
  <si>
    <t>22-09-2024 03:20</t>
  </si>
  <si>
    <t>EVS100273</t>
  </si>
  <si>
    <t>EVS100274</t>
  </si>
  <si>
    <t>19-10-2024 21:11</t>
  </si>
  <si>
    <t>19-10-2024 22:54</t>
  </si>
  <si>
    <t>EVS100275</t>
  </si>
  <si>
    <t>EVS100276</t>
  </si>
  <si>
    <t>EVS100277</t>
  </si>
  <si>
    <t>14-01-2024 05:11</t>
  </si>
  <si>
    <t>14-01-2024 06:30</t>
  </si>
  <si>
    <t>EVS100278</t>
  </si>
  <si>
    <t>EVS100279</t>
  </si>
  <si>
    <t>29-02-2024 18:40</t>
  </si>
  <si>
    <t>29-02-2024 18:55</t>
  </si>
  <si>
    <t>EVS100280</t>
  </si>
  <si>
    <t>EVS100281</t>
  </si>
  <si>
    <t>24-03-2023 17:22</t>
  </si>
  <si>
    <t>24-03-2023 18:18</t>
  </si>
  <si>
    <t>EVS100282</t>
  </si>
  <si>
    <t>EVS100283</t>
  </si>
  <si>
    <t>18-09-2023 07:54</t>
  </si>
  <si>
    <t>18-09-2023 09:03</t>
  </si>
  <si>
    <t>EVS100284</t>
  </si>
  <si>
    <t>EVS100285</t>
  </si>
  <si>
    <t>EVS100286</t>
  </si>
  <si>
    <t>20-04-2024 21:51</t>
  </si>
  <si>
    <t>20-04-2024 23:01</t>
  </si>
  <si>
    <t>EVS100287</t>
  </si>
  <si>
    <t>21-12-2023 10:08</t>
  </si>
  <si>
    <t>21-12-2023 11:33</t>
  </si>
  <si>
    <t>EVS100288</t>
  </si>
  <si>
    <t>EVS100289</t>
  </si>
  <si>
    <t>16-08-2023 08:55</t>
  </si>
  <si>
    <t>16-08-2023 09:22</t>
  </si>
  <si>
    <t>EVS100290</t>
  </si>
  <si>
    <t>EVS100291</t>
  </si>
  <si>
    <t>EVS100292</t>
  </si>
  <si>
    <t>18-06-2023 20:38</t>
  </si>
  <si>
    <t>18-06-2023 21:07</t>
  </si>
  <si>
    <t>EVS100293</t>
  </si>
  <si>
    <t>28-03-2024 21:18</t>
  </si>
  <si>
    <t>28-03-2024 22:36</t>
  </si>
  <si>
    <t>EVS100294</t>
  </si>
  <si>
    <t>27-11-2024 12:35</t>
  </si>
  <si>
    <t>27-11-2024 13:24</t>
  </si>
  <si>
    <t>EVS100295</t>
  </si>
  <si>
    <t>20-11-2023 21:11</t>
  </si>
  <si>
    <t>20-11-2023 21:29</t>
  </si>
  <si>
    <t>EVS100296</t>
  </si>
  <si>
    <t>21-06-2024 03:01</t>
  </si>
  <si>
    <t>21-06-2024 04:49</t>
  </si>
  <si>
    <t>EVS100297</t>
  </si>
  <si>
    <t>25-09-2024 13:10</t>
  </si>
  <si>
    <t>25-09-2024 14:21</t>
  </si>
  <si>
    <t>EVS100298</t>
  </si>
  <si>
    <t>EVS100299</t>
  </si>
  <si>
    <t>EVS100300</t>
  </si>
  <si>
    <t>EVS100301</t>
  </si>
  <si>
    <t>13-09-2024 05:10</t>
  </si>
  <si>
    <t>13-09-2024 05:23</t>
  </si>
  <si>
    <t>EVS100302</t>
  </si>
  <si>
    <t>EVS100303</t>
  </si>
  <si>
    <t>EVS100304</t>
  </si>
  <si>
    <t>EVS100305</t>
  </si>
  <si>
    <t>EVS100306</t>
  </si>
  <si>
    <t>19-03-2023 12:37</t>
  </si>
  <si>
    <t>19-03-2023 12:58</t>
  </si>
  <si>
    <t>EVS100307</t>
  </si>
  <si>
    <t>23-02-2024 06:42</t>
  </si>
  <si>
    <t>23-02-2024 08:01</t>
  </si>
  <si>
    <t>EVS100308</t>
  </si>
  <si>
    <t>15-11-2024 06:08</t>
  </si>
  <si>
    <t>15-11-2024 06:30</t>
  </si>
  <si>
    <t>EVS100309</t>
  </si>
  <si>
    <t>21-09-2023 18:09</t>
  </si>
  <si>
    <t>21-09-2023 19:05</t>
  </si>
  <si>
    <t>EVS100310</t>
  </si>
  <si>
    <t>23-09-2024 09:12</t>
  </si>
  <si>
    <t>23-09-2024 10:49</t>
  </si>
  <si>
    <t>EVS100311</t>
  </si>
  <si>
    <t>28-02-2024 05:06</t>
  </si>
  <si>
    <t>28-02-2024 05:59</t>
  </si>
  <si>
    <t>EVS100312</t>
  </si>
  <si>
    <t>31-10-2024 16:55</t>
  </si>
  <si>
    <t>31-10-2024 17:50</t>
  </si>
  <si>
    <t>EVS100313</t>
  </si>
  <si>
    <t>27-07-2023 19:04</t>
  </si>
  <si>
    <t>27-07-2023 20:25</t>
  </si>
  <si>
    <t>EVS100314</t>
  </si>
  <si>
    <t>15-02-2024 08:25</t>
  </si>
  <si>
    <t>15-02-2024 09:07</t>
  </si>
  <si>
    <t>EVS100315</t>
  </si>
  <si>
    <t>EVS100316</t>
  </si>
  <si>
    <t>28-06-2023 16:53</t>
  </si>
  <si>
    <t>28-06-2023 17:52</t>
  </si>
  <si>
    <t>EVS100317</t>
  </si>
  <si>
    <t>EVS100318</t>
  </si>
  <si>
    <t>14-08-2023 00:44</t>
  </si>
  <si>
    <t>14-08-2023 02:04</t>
  </si>
  <si>
    <t>EVS100319</t>
  </si>
  <si>
    <t>EVS100320</t>
  </si>
  <si>
    <t>18-08-2023 16:36</t>
  </si>
  <si>
    <t>18-08-2023 17:50</t>
  </si>
  <si>
    <t>EVS100321</t>
  </si>
  <si>
    <t>22-02-2023 20:32</t>
  </si>
  <si>
    <t>22-02-2023 21:51</t>
  </si>
  <si>
    <t>EVS100322</t>
  </si>
  <si>
    <t>24-03-2024 21:53</t>
  </si>
  <si>
    <t>24-03-2024 22:56</t>
  </si>
  <si>
    <t>EVS100323</t>
  </si>
  <si>
    <t>22-09-2024 00:33</t>
  </si>
  <si>
    <t>22-09-2024 01:34</t>
  </si>
  <si>
    <t>EVS100324</t>
  </si>
  <si>
    <t>20-07-2024 09:12</t>
  </si>
  <si>
    <t>20-07-2024 10:47</t>
  </si>
  <si>
    <t>EVS100325</t>
  </si>
  <si>
    <t>20-03-2023 07:20</t>
  </si>
  <si>
    <t>20-03-2023 07:59</t>
  </si>
  <si>
    <t>EVS100326</t>
  </si>
  <si>
    <t>16-11-2023 00:42</t>
  </si>
  <si>
    <t>16-11-2023 01:36</t>
  </si>
  <si>
    <t>EVS100327</t>
  </si>
  <si>
    <t>EVS100328</t>
  </si>
  <si>
    <t>EVS100329</t>
  </si>
  <si>
    <t>31-08-2024 18:33</t>
  </si>
  <si>
    <t>31-08-2024 19:19</t>
  </si>
  <si>
    <t>EVS100330</t>
  </si>
  <si>
    <t>EVS100331</t>
  </si>
  <si>
    <t>22-03-2024 02:07</t>
  </si>
  <si>
    <t>22-03-2024 02:59</t>
  </si>
  <si>
    <t>EVS100332</t>
  </si>
  <si>
    <t>21-11-2024 22:02</t>
  </si>
  <si>
    <t>21-11-2024 23:15</t>
  </si>
  <si>
    <t>EVS100333</t>
  </si>
  <si>
    <t>26-12-2023 05:08</t>
  </si>
  <si>
    <t>26-12-2023 06:10</t>
  </si>
  <si>
    <t>EVS100334</t>
  </si>
  <si>
    <t>EVS100335</t>
  </si>
  <si>
    <t>EVS100336</t>
  </si>
  <si>
    <t>31-10-2023 02:16</t>
  </si>
  <si>
    <t>31-10-2023 02:27</t>
  </si>
  <si>
    <t>EVS100337</t>
  </si>
  <si>
    <t>21-04-2024 17:00</t>
  </si>
  <si>
    <t>21-04-2024 18:25</t>
  </si>
  <si>
    <t>EVS100338</t>
  </si>
  <si>
    <t>EVS100339</t>
  </si>
  <si>
    <t>EVS100340</t>
  </si>
  <si>
    <t>26-02-2024 16:52</t>
  </si>
  <si>
    <t>26-02-2024 18:10</t>
  </si>
  <si>
    <t>EVS100341</t>
  </si>
  <si>
    <t>EVS100342</t>
  </si>
  <si>
    <t>20-04-2024 03:00</t>
  </si>
  <si>
    <t>20-04-2024 03:44</t>
  </si>
  <si>
    <t>EVS100343</t>
  </si>
  <si>
    <t>16-06-2023 18:14</t>
  </si>
  <si>
    <t>16-06-2023 19:01</t>
  </si>
  <si>
    <t>EVS100344</t>
  </si>
  <si>
    <t>EVS100345</t>
  </si>
  <si>
    <t>28-09-2024 09:12</t>
  </si>
  <si>
    <t>28-09-2024 09:50</t>
  </si>
  <si>
    <t>EVS100346</t>
  </si>
  <si>
    <t>27-09-2023 09:38</t>
  </si>
  <si>
    <t>27-09-2023 11:19</t>
  </si>
  <si>
    <t>EVS100347</t>
  </si>
  <si>
    <t>EVS100348</t>
  </si>
  <si>
    <t>19-03-2024 00:30</t>
  </si>
  <si>
    <t>19-03-2024 01:32</t>
  </si>
  <si>
    <t>EVS100349</t>
  </si>
  <si>
    <t>EVS100350</t>
  </si>
  <si>
    <t>15-05-2023 02:30</t>
  </si>
  <si>
    <t>15-05-2023 03:57</t>
  </si>
  <si>
    <t>EVS100351</t>
  </si>
  <si>
    <t>EVS100352</t>
  </si>
  <si>
    <t>20-06-2024 18:22</t>
  </si>
  <si>
    <t>20-06-2024 18:38</t>
  </si>
  <si>
    <t>EVS100353</t>
  </si>
  <si>
    <t>19-07-2024 07:48</t>
  </si>
  <si>
    <t>19-07-2024 08:19</t>
  </si>
  <si>
    <t>EVS100354</t>
  </si>
  <si>
    <t>17-08-2024 14:48</t>
  </si>
  <si>
    <t>17-08-2024 16:46</t>
  </si>
  <si>
    <t>EVS100355</t>
  </si>
  <si>
    <t>17-12-2023 12:42</t>
  </si>
  <si>
    <t>17-12-2023 13:32</t>
  </si>
  <si>
    <t>EVS100356</t>
  </si>
  <si>
    <t>18-06-2023 15:23</t>
  </si>
  <si>
    <t>18-06-2023 16:01</t>
  </si>
  <si>
    <t>EVS100357</t>
  </si>
  <si>
    <t>19-09-2023 16:23</t>
  </si>
  <si>
    <t>19-09-2023 17:41</t>
  </si>
  <si>
    <t>EVS100358</t>
  </si>
  <si>
    <t>30-01-2023 18:28</t>
  </si>
  <si>
    <t>30-01-2023 20:09</t>
  </si>
  <si>
    <t>EVS100359</t>
  </si>
  <si>
    <t>26-07-2024 05:19</t>
  </si>
  <si>
    <t>26-07-2024 06:41</t>
  </si>
  <si>
    <t>EVS100360</t>
  </si>
  <si>
    <t>22-02-2023 00:42</t>
  </si>
  <si>
    <t>22-02-2023 02:33</t>
  </si>
  <si>
    <t>EVS100361</t>
  </si>
  <si>
    <t>13-08-2024 10:46</t>
  </si>
  <si>
    <t>13-08-2024 11:53</t>
  </si>
  <si>
    <t>EVS100362</t>
  </si>
  <si>
    <t>EVS100363</t>
  </si>
  <si>
    <t>21-09-2023 02:46</t>
  </si>
  <si>
    <t>21-09-2023 04:11</t>
  </si>
  <si>
    <t>EVS100364</t>
  </si>
  <si>
    <t>29-08-2023 15:37</t>
  </si>
  <si>
    <t>29-08-2023 15:50</t>
  </si>
  <si>
    <t>EVS100365</t>
  </si>
  <si>
    <t>EVS100366</t>
  </si>
  <si>
    <t>13-04-2024 17:54</t>
  </si>
  <si>
    <t>13-04-2024 18:39</t>
  </si>
  <si>
    <t>EVS100367</t>
  </si>
  <si>
    <t>EVS100368</t>
  </si>
  <si>
    <t>15-04-2023 11:37</t>
  </si>
  <si>
    <t>15-04-2023 12:12</t>
  </si>
  <si>
    <t>EVS100369</t>
  </si>
  <si>
    <t>EVS100370</t>
  </si>
  <si>
    <t>25-01-2023 19:45</t>
  </si>
  <si>
    <t>25-01-2023 20:09</t>
  </si>
  <si>
    <t>EVS100371</t>
  </si>
  <si>
    <t>15-04-2024 00:27</t>
  </si>
  <si>
    <t>15-04-2024 01:49</t>
  </si>
  <si>
    <t>EVS100372</t>
  </si>
  <si>
    <t>22-10-2024 07:27</t>
  </si>
  <si>
    <t>22-10-2024 08:14</t>
  </si>
  <si>
    <t>EVS100373</t>
  </si>
  <si>
    <t>30-09-2023 22:32</t>
  </si>
  <si>
    <t>30-09-2023 23:34</t>
  </si>
  <si>
    <t>EVS100374</t>
  </si>
  <si>
    <t>EVS100375</t>
  </si>
  <si>
    <t>14-06-2023 02:57</t>
  </si>
  <si>
    <t>14-06-2023 04:20</t>
  </si>
  <si>
    <t>EVS100376</t>
  </si>
  <si>
    <t>18-07-2024 19:29</t>
  </si>
  <si>
    <t>18-07-2024 21:03</t>
  </si>
  <si>
    <t>EVS100377</t>
  </si>
  <si>
    <t>EVS100378</t>
  </si>
  <si>
    <t>18-05-2024 19:16</t>
  </si>
  <si>
    <t>18-05-2024 19:54</t>
  </si>
  <si>
    <t>EVS100379</t>
  </si>
  <si>
    <t>15-05-2024 04:03</t>
  </si>
  <si>
    <t>15-05-2024 05:14</t>
  </si>
  <si>
    <t>EVS100380</t>
  </si>
  <si>
    <t>16-11-2023 08:12</t>
  </si>
  <si>
    <t>16-11-2023 10:07</t>
  </si>
  <si>
    <t>EVS100381</t>
  </si>
  <si>
    <t>23-02-2024 22:25</t>
  </si>
  <si>
    <t>23-02-2024 23:15</t>
  </si>
  <si>
    <t>EVS100382</t>
  </si>
  <si>
    <t>19-03-2023 06:11</t>
  </si>
  <si>
    <t>19-03-2023 06:42</t>
  </si>
  <si>
    <t>EVS100383</t>
  </si>
  <si>
    <t>30-07-2023 04:11</t>
  </si>
  <si>
    <t>30-07-2023 06:08</t>
  </si>
  <si>
    <t>EVS100384</t>
  </si>
  <si>
    <t>27-07-2023 01:12</t>
  </si>
  <si>
    <t>27-07-2023 01:23</t>
  </si>
  <si>
    <t>EVS100385</t>
  </si>
  <si>
    <t>25-12-2023 15:51</t>
  </si>
  <si>
    <t>25-12-2023 17:26</t>
  </si>
  <si>
    <t>EVS100386</t>
  </si>
  <si>
    <t>26-03-2023 07:14</t>
  </si>
  <si>
    <t>26-03-2023 08:39</t>
  </si>
  <si>
    <t>EVS100387</t>
  </si>
  <si>
    <t>EVS100388</t>
  </si>
  <si>
    <t>16-09-2023 09:04</t>
  </si>
  <si>
    <t>16-09-2023 11:03</t>
  </si>
  <si>
    <t>EVS100389</t>
  </si>
  <si>
    <t>19-02-2024 04:11</t>
  </si>
  <si>
    <t>19-02-2024 06:09</t>
  </si>
  <si>
    <t>EVS100390</t>
  </si>
  <si>
    <t>25-05-2024 22:15</t>
  </si>
  <si>
    <t>26-05-2024 00:01</t>
  </si>
  <si>
    <t>EVS100391</t>
  </si>
  <si>
    <t>EVS100392</t>
  </si>
  <si>
    <t>EVS100393</t>
  </si>
  <si>
    <t>EVS100394</t>
  </si>
  <si>
    <t>EVS100395</t>
  </si>
  <si>
    <t>13-09-2024 09:31</t>
  </si>
  <si>
    <t>13-09-2024 11:12</t>
  </si>
  <si>
    <t>EVS100396</t>
  </si>
  <si>
    <t>18-08-2023 18:18</t>
  </si>
  <si>
    <t>18-08-2023 19:19</t>
  </si>
  <si>
    <t>EVS100397</t>
  </si>
  <si>
    <t>EVS100398</t>
  </si>
  <si>
    <t>28-11-2024 09:32</t>
  </si>
  <si>
    <t>28-11-2024 10:09</t>
  </si>
  <si>
    <t>EVS100399</t>
  </si>
  <si>
    <t>26-02-2023 08:53</t>
  </si>
  <si>
    <t>26-02-2023 10:35</t>
  </si>
  <si>
    <t>EVS100400</t>
  </si>
  <si>
    <t>16-06-2023 20:58</t>
  </si>
  <si>
    <t>16-06-2023 21:51</t>
  </si>
  <si>
    <t>EVS100401</t>
  </si>
  <si>
    <t>21-10-2023 20:34</t>
  </si>
  <si>
    <t>21-10-2023 22:11</t>
  </si>
  <si>
    <t>EVS100402</t>
  </si>
  <si>
    <t>24-10-2023 21:37</t>
  </si>
  <si>
    <t>24-10-2023 22:45</t>
  </si>
  <si>
    <t>EVS100403</t>
  </si>
  <si>
    <t>23-09-2024 19:58</t>
  </si>
  <si>
    <t>23-09-2024 20:49</t>
  </si>
  <si>
    <t>EVS100404</t>
  </si>
  <si>
    <t>21-02-2024 14:25</t>
  </si>
  <si>
    <t>21-02-2024 14:48</t>
  </si>
  <si>
    <t>EVS100405</t>
  </si>
  <si>
    <t>22-07-2024 12:02</t>
  </si>
  <si>
    <t>22-07-2024 13:12</t>
  </si>
  <si>
    <t>EVS100406</t>
  </si>
  <si>
    <t>24-05-2023 05:07</t>
  </si>
  <si>
    <t>24-05-2023 06:39</t>
  </si>
  <si>
    <t>EVS100407</t>
  </si>
  <si>
    <t>EVS100408</t>
  </si>
  <si>
    <t>23-03-2024 22:13</t>
  </si>
  <si>
    <t>23-03-2024 23:24</t>
  </si>
  <si>
    <t>EVS100409</t>
  </si>
  <si>
    <t>25-01-2023 01:18</t>
  </si>
  <si>
    <t>25-01-2023 02:46</t>
  </si>
  <si>
    <t>EVS100410</t>
  </si>
  <si>
    <t>23-05-2024 13:08</t>
  </si>
  <si>
    <t>23-05-2024 13:56</t>
  </si>
  <si>
    <t>EVS100411</t>
  </si>
  <si>
    <t>EVS100412</t>
  </si>
  <si>
    <t>15-10-2023 17:58</t>
  </si>
  <si>
    <t>15-10-2023 18:31</t>
  </si>
  <si>
    <t>EVS100413</t>
  </si>
  <si>
    <t>29-07-2023 00:26</t>
  </si>
  <si>
    <t>29-07-2023 01:22</t>
  </si>
  <si>
    <t>EVS100414</t>
  </si>
  <si>
    <t>EVS100415</t>
  </si>
  <si>
    <t>EVS100416</t>
  </si>
  <si>
    <t>19-07-2023 00:12</t>
  </si>
  <si>
    <t>19-07-2023 01:48</t>
  </si>
  <si>
    <t>EVS100417</t>
  </si>
  <si>
    <t>16-06-2024 03:21</t>
  </si>
  <si>
    <t>16-06-2024 05:05</t>
  </si>
  <si>
    <t>EVS100418</t>
  </si>
  <si>
    <t>15-03-2024 11:52</t>
  </si>
  <si>
    <t>15-03-2024 13:37</t>
  </si>
  <si>
    <t>EVS100419</t>
  </si>
  <si>
    <t>22-11-2024 03:47</t>
  </si>
  <si>
    <t>22-11-2024 04:17</t>
  </si>
  <si>
    <t>EVS100420</t>
  </si>
  <si>
    <t>EVS100421</t>
  </si>
  <si>
    <t>24-09-2024 21:21</t>
  </si>
  <si>
    <t>24-09-2024 21:44</t>
  </si>
  <si>
    <t>EVS100422</t>
  </si>
  <si>
    <t>EVS100423</t>
  </si>
  <si>
    <t>28-08-2023 19:54</t>
  </si>
  <si>
    <t>28-08-2023 21:12</t>
  </si>
  <si>
    <t>EVS100424</t>
  </si>
  <si>
    <t>EVS100425</t>
  </si>
  <si>
    <t>EVS100426</t>
  </si>
  <si>
    <t>EVS100427</t>
  </si>
  <si>
    <t>17-04-2024 02:07</t>
  </si>
  <si>
    <t>17-04-2024 03:42</t>
  </si>
  <si>
    <t>EVS100428</t>
  </si>
  <si>
    <t>29-09-2024 18:22</t>
  </si>
  <si>
    <t>29-09-2024 19:33</t>
  </si>
  <si>
    <t>EVS100429</t>
  </si>
  <si>
    <t>EVS100430</t>
  </si>
  <si>
    <t>EVS100431</t>
  </si>
  <si>
    <t>EVS100432</t>
  </si>
  <si>
    <t>EVS100433</t>
  </si>
  <si>
    <t>23-03-2024 23:33</t>
  </si>
  <si>
    <t>24-03-2024 00:13</t>
  </si>
  <si>
    <t>EVS100434</t>
  </si>
  <si>
    <t>15-11-2024 08:03</t>
  </si>
  <si>
    <t>15-11-2024 08:37</t>
  </si>
  <si>
    <t>EVS100435</t>
  </si>
  <si>
    <t>19-11-2024 03:51</t>
  </si>
  <si>
    <t>19-11-2024 04:53</t>
  </si>
  <si>
    <t>EVS100436</t>
  </si>
  <si>
    <t>20-02-2024 18:02</t>
  </si>
  <si>
    <t>20-02-2024 18:27</t>
  </si>
  <si>
    <t>EVS100437</t>
  </si>
  <si>
    <t>EVS100438</t>
  </si>
  <si>
    <t>EVS100439</t>
  </si>
  <si>
    <t>25-05-2024 08:08</t>
  </si>
  <si>
    <t>25-05-2024 09:01</t>
  </si>
  <si>
    <t>EVS100440</t>
  </si>
  <si>
    <t>18-03-2023 08:58</t>
  </si>
  <si>
    <t>18-03-2023 10:16</t>
  </si>
  <si>
    <t>EVS100441</t>
  </si>
  <si>
    <t>EVS100442</t>
  </si>
  <si>
    <t>22-08-2023 22:23</t>
  </si>
  <si>
    <t>22-08-2023 23:32</t>
  </si>
  <si>
    <t>EVS100443</t>
  </si>
  <si>
    <t>EVS100444</t>
  </si>
  <si>
    <t>EVS100445</t>
  </si>
  <si>
    <t>EVS100446</t>
  </si>
  <si>
    <t>26-12-2023 09:39</t>
  </si>
  <si>
    <t>26-12-2023 11:09</t>
  </si>
  <si>
    <t>EVS100447</t>
  </si>
  <si>
    <t>24-05-2024 02:13</t>
  </si>
  <si>
    <t>24-05-2024 02:48</t>
  </si>
  <si>
    <t>EVS100448</t>
  </si>
  <si>
    <t>31-08-2023 21:28</t>
  </si>
  <si>
    <t>31-08-2023 22:00</t>
  </si>
  <si>
    <t>EVS100449</t>
  </si>
  <si>
    <t>22-02-2024 06:39</t>
  </si>
  <si>
    <t>22-02-2024 07:08</t>
  </si>
  <si>
    <t>EVS100450</t>
  </si>
  <si>
    <t>EVS100451</t>
  </si>
  <si>
    <t>24-02-2024 06:49</t>
  </si>
  <si>
    <t>24-02-2024 08:20</t>
  </si>
  <si>
    <t>EVS100452</t>
  </si>
  <si>
    <t>24-11-2024 22:45</t>
  </si>
  <si>
    <t>24-11-2024 23:28</t>
  </si>
  <si>
    <t>EVS100453</t>
  </si>
  <si>
    <t>EVS100454</t>
  </si>
  <si>
    <t>EVS100455</t>
  </si>
  <si>
    <t>EVS100456</t>
  </si>
  <si>
    <t>24-02-2023 13:58</t>
  </si>
  <si>
    <t>24-02-2023 14:53</t>
  </si>
  <si>
    <t>EVS100457</t>
  </si>
  <si>
    <t>27-09-2024 08:23</t>
  </si>
  <si>
    <t>27-09-2024 09:54</t>
  </si>
  <si>
    <t>EVS100458</t>
  </si>
  <si>
    <t>16-08-2024 00:29</t>
  </si>
  <si>
    <t>16-08-2024 00:53</t>
  </si>
  <si>
    <t>EVS100459</t>
  </si>
  <si>
    <t>19-12-2023 23:57</t>
  </si>
  <si>
    <t>20-12-2023 01:50</t>
  </si>
  <si>
    <t>EVS100460</t>
  </si>
  <si>
    <t>EVS100461</t>
  </si>
  <si>
    <t>30-08-2023 21:55</t>
  </si>
  <si>
    <t>30-08-2023 22:05</t>
  </si>
  <si>
    <t>EVS100462</t>
  </si>
  <si>
    <t>18-06-2023 08:31</t>
  </si>
  <si>
    <t>18-06-2023 08:45</t>
  </si>
  <si>
    <t>EVS100463</t>
  </si>
  <si>
    <t>18-02-2023 15:00</t>
  </si>
  <si>
    <t>18-02-2023 16:29</t>
  </si>
  <si>
    <t>EVS100464</t>
  </si>
  <si>
    <t>25-01-2023 19:21</t>
  </si>
  <si>
    <t>25-01-2023 21:02</t>
  </si>
  <si>
    <t>EVS100465</t>
  </si>
  <si>
    <t>21-03-2024 08:12</t>
  </si>
  <si>
    <t>21-03-2024 08:49</t>
  </si>
  <si>
    <t>EVS100466</t>
  </si>
  <si>
    <t>14-03-2024 00:16</t>
  </si>
  <si>
    <t>14-03-2024 01:56</t>
  </si>
  <si>
    <t>EVS100467</t>
  </si>
  <si>
    <t>18-05-2024 05:08</t>
  </si>
  <si>
    <t>18-05-2024 06:41</t>
  </si>
  <si>
    <t>EVS100468</t>
  </si>
  <si>
    <t>19-04-2024 23:30</t>
  </si>
  <si>
    <t>20-04-2024 00:53</t>
  </si>
  <si>
    <t>EVS100469</t>
  </si>
  <si>
    <t>14-02-2023 16:59</t>
  </si>
  <si>
    <t>14-02-2023 18:39</t>
  </si>
  <si>
    <t>EVS100470</t>
  </si>
  <si>
    <t>18-01-2023 06:51</t>
  </si>
  <si>
    <t>18-01-2023 07:49</t>
  </si>
  <si>
    <t>EVS100471</t>
  </si>
  <si>
    <t>30-12-2023 02:51</t>
  </si>
  <si>
    <t>30-12-2023 04:27</t>
  </si>
  <si>
    <t>EVS100472</t>
  </si>
  <si>
    <t>27-05-2024 21:39</t>
  </si>
  <si>
    <t>27-05-2024 22:27</t>
  </si>
  <si>
    <t>EVS100473</t>
  </si>
  <si>
    <t>20-10-2023 16:03</t>
  </si>
  <si>
    <t>20-10-2023 17:04</t>
  </si>
  <si>
    <t>EVS100474</t>
  </si>
  <si>
    <t>14-05-2024 16:03</t>
  </si>
  <si>
    <t>14-05-2024 17:41</t>
  </si>
  <si>
    <t>EVS100475</t>
  </si>
  <si>
    <t>29-06-2024 04:38</t>
  </si>
  <si>
    <t>29-06-2024 05:59</t>
  </si>
  <si>
    <t>EVS100476</t>
  </si>
  <si>
    <t>19-07-2024 12:52</t>
  </si>
  <si>
    <t>19-07-2024 14:42</t>
  </si>
  <si>
    <t>EVS100477</t>
  </si>
  <si>
    <t>EVS100478</t>
  </si>
  <si>
    <t>26-06-2024 00:32</t>
  </si>
  <si>
    <t>26-06-2024 01:02</t>
  </si>
  <si>
    <t>EVS100479</t>
  </si>
  <si>
    <t>30-12-2023 10:35</t>
  </si>
  <si>
    <t>30-12-2023 11:21</t>
  </si>
  <si>
    <t>EVS100480</t>
  </si>
  <si>
    <t>EVS100481</t>
  </si>
  <si>
    <t>EVS100482</t>
  </si>
  <si>
    <t>EVS100483</t>
  </si>
  <si>
    <t>18-08-2024 02:14</t>
  </si>
  <si>
    <t>18-08-2024 03:49</t>
  </si>
  <si>
    <t>EVS100484</t>
  </si>
  <si>
    <t>EVS100485</t>
  </si>
  <si>
    <t>24-08-2024 22:27</t>
  </si>
  <si>
    <t>24-08-2024 23:06</t>
  </si>
  <si>
    <t>EVS100486</t>
  </si>
  <si>
    <t>30-01-2023 19:49</t>
  </si>
  <si>
    <t>30-01-2023 21:27</t>
  </si>
  <si>
    <t>EVS100487</t>
  </si>
  <si>
    <t>EVS100488</t>
  </si>
  <si>
    <t>25-09-2024 00:09</t>
  </si>
  <si>
    <t>25-09-2024 01:49</t>
  </si>
  <si>
    <t>EVS100489</t>
  </si>
  <si>
    <t>22-05-2023 10:53</t>
  </si>
  <si>
    <t>22-05-2023 11:55</t>
  </si>
  <si>
    <t>EVS100490</t>
  </si>
  <si>
    <t>23-07-2024 17:51</t>
  </si>
  <si>
    <t>23-07-2024 19:10</t>
  </si>
  <si>
    <t>EVS100491</t>
  </si>
  <si>
    <t>EVS100492</t>
  </si>
  <si>
    <t>22-03-2024 22:10</t>
  </si>
  <si>
    <t>22-03-2024 22:51</t>
  </si>
  <si>
    <t>EVS100493</t>
  </si>
  <si>
    <t>30-01-2024 08:37</t>
  </si>
  <si>
    <t>30-01-2024 09:12</t>
  </si>
  <si>
    <t>EVS100494</t>
  </si>
  <si>
    <t>15-03-2024 19:03</t>
  </si>
  <si>
    <t>15-03-2024 19:41</t>
  </si>
  <si>
    <t>EVS100495</t>
  </si>
  <si>
    <t>EVS100496</t>
  </si>
  <si>
    <t>EVS100497</t>
  </si>
  <si>
    <t>21-08-2024 18:18</t>
  </si>
  <si>
    <t>21-08-2024 20:14</t>
  </si>
  <si>
    <t>EVS100498</t>
  </si>
  <si>
    <t>EVS100499</t>
  </si>
  <si>
    <t>EVS100500</t>
  </si>
  <si>
    <t>17-10-2024 11:47</t>
  </si>
  <si>
    <t>17-10-2024 13:22</t>
  </si>
  <si>
    <t>EVS100501</t>
  </si>
  <si>
    <t>26-07-2024 19:50</t>
  </si>
  <si>
    <t>26-07-2024 21:09</t>
  </si>
  <si>
    <t>EVS100502</t>
  </si>
  <si>
    <t>EVS100503</t>
  </si>
  <si>
    <t>EVS100504</t>
  </si>
  <si>
    <t>25-05-2023 09:20</t>
  </si>
  <si>
    <t>25-05-2023 10:28</t>
  </si>
  <si>
    <t>EVS100505</t>
  </si>
  <si>
    <t>EVS100506</t>
  </si>
  <si>
    <t>EVS100507</t>
  </si>
  <si>
    <t>EVS100508</t>
  </si>
  <si>
    <t>24-08-2023 09:56</t>
  </si>
  <si>
    <t>24-08-2023 10:47</t>
  </si>
  <si>
    <t>EVS100509</t>
  </si>
  <si>
    <t>23-12-2023 15:50</t>
  </si>
  <si>
    <t>23-12-2023 17:26</t>
  </si>
  <si>
    <t>EVS100510</t>
  </si>
  <si>
    <t>14-05-2023 00:34</t>
  </si>
  <si>
    <t>14-05-2023 01:26</t>
  </si>
  <si>
    <t>EVS100511</t>
  </si>
  <si>
    <t>EVS100512</t>
  </si>
  <si>
    <t>14-01-2024 00:09</t>
  </si>
  <si>
    <t>14-01-2024 02:00</t>
  </si>
  <si>
    <t>EVS100513</t>
  </si>
  <si>
    <t>EVS100514</t>
  </si>
  <si>
    <t>28-06-2024 00:41</t>
  </si>
  <si>
    <t>28-06-2024 01:33</t>
  </si>
  <si>
    <t>EVS100515</t>
  </si>
  <si>
    <t>EVS100516</t>
  </si>
  <si>
    <t>EVS100517</t>
  </si>
  <si>
    <t>EVS100518</t>
  </si>
  <si>
    <t>29-05-2024 06:21</t>
  </si>
  <si>
    <t>29-05-2024 07:01</t>
  </si>
  <si>
    <t>EVS100519</t>
  </si>
  <si>
    <t>EVS100520</t>
  </si>
  <si>
    <t>28-10-2023 04:02</t>
  </si>
  <si>
    <t>28-10-2023 04:55</t>
  </si>
  <si>
    <t>EVS100521</t>
  </si>
  <si>
    <t>16-09-2024 13:09</t>
  </si>
  <si>
    <t>16-09-2024 13:42</t>
  </si>
  <si>
    <t>EVS100522</t>
  </si>
  <si>
    <t>14-12-2023 14:23</t>
  </si>
  <si>
    <t>14-12-2023 15:20</t>
  </si>
  <si>
    <t>EVS100523</t>
  </si>
  <si>
    <t>18-04-2024 07:58</t>
  </si>
  <si>
    <t>18-04-2024 08:13</t>
  </si>
  <si>
    <t>EVS100524</t>
  </si>
  <si>
    <t>15-06-2024 13:29</t>
  </si>
  <si>
    <t>15-06-2024 14:16</t>
  </si>
  <si>
    <t>EVS100525</t>
  </si>
  <si>
    <t>23-08-2023 01:00</t>
  </si>
  <si>
    <t>23-08-2023 01:10</t>
  </si>
  <si>
    <t>EVS100526</t>
  </si>
  <si>
    <t>EVS100527</t>
  </si>
  <si>
    <t>15-07-2023 02:43</t>
  </si>
  <si>
    <t>15-07-2023 04:07</t>
  </si>
  <si>
    <t>EVS100528</t>
  </si>
  <si>
    <t>EVS100529</t>
  </si>
  <si>
    <t>EVS100530</t>
  </si>
  <si>
    <t>EVS100531</t>
  </si>
  <si>
    <t>15-03-2024 15:32</t>
  </si>
  <si>
    <t>15-03-2024 16:31</t>
  </si>
  <si>
    <t>EVS100532</t>
  </si>
  <si>
    <t>13-10-2023 09:29</t>
  </si>
  <si>
    <t>13-10-2023 10:57</t>
  </si>
  <si>
    <t>EVS100533</t>
  </si>
  <si>
    <t>14-04-2023 14:25</t>
  </si>
  <si>
    <t>14-04-2023 14:45</t>
  </si>
  <si>
    <t>EVS100534</t>
  </si>
  <si>
    <t>16-02-2023 12:19</t>
  </si>
  <si>
    <t>16-02-2023 13:52</t>
  </si>
  <si>
    <t>EVS100535</t>
  </si>
  <si>
    <t>21-05-2023 22:58</t>
  </si>
  <si>
    <t>22-05-2023 00:25</t>
  </si>
  <si>
    <t>EVS100536</t>
  </si>
  <si>
    <t>20-03-2023 11:02</t>
  </si>
  <si>
    <t>20-03-2023 12:56</t>
  </si>
  <si>
    <t>EVS100537</t>
  </si>
  <si>
    <t>EVS100538</t>
  </si>
  <si>
    <t>30-05-2023 03:53</t>
  </si>
  <si>
    <t>30-05-2023 05:05</t>
  </si>
  <si>
    <t>EVS100539</t>
  </si>
  <si>
    <t>16-01-2024 06:44</t>
  </si>
  <si>
    <t>16-01-2024 08:01</t>
  </si>
  <si>
    <t>EVS100540</t>
  </si>
  <si>
    <t>25-08-2024 15:10</t>
  </si>
  <si>
    <t>25-08-2024 16:52</t>
  </si>
  <si>
    <t>EVS100541</t>
  </si>
  <si>
    <t>EVS100542</t>
  </si>
  <si>
    <t>29-07-2024 17:49</t>
  </si>
  <si>
    <t>29-07-2024 19:17</t>
  </si>
  <si>
    <t>EVS100543</t>
  </si>
  <si>
    <t>EVS100544</t>
  </si>
  <si>
    <t>24-06-2024 19:35</t>
  </si>
  <si>
    <t>24-06-2024 21:05</t>
  </si>
  <si>
    <t>EVS100545</t>
  </si>
  <si>
    <t>EVS100546</t>
  </si>
  <si>
    <t>EVS100547</t>
  </si>
  <si>
    <t>18-07-2024 17:36</t>
  </si>
  <si>
    <t>18-07-2024 18:46</t>
  </si>
  <si>
    <t>EVS100548</t>
  </si>
  <si>
    <t>21-03-2024 12:32</t>
  </si>
  <si>
    <t>21-03-2024 13:29</t>
  </si>
  <si>
    <t>EVS100549</t>
  </si>
  <si>
    <t>15-04-2023 17:12</t>
  </si>
  <si>
    <t>15-04-2023 18:03</t>
  </si>
  <si>
    <t>EVS100550</t>
  </si>
  <si>
    <t>22-03-2023 02:23</t>
  </si>
  <si>
    <t>22-03-2023 03:44</t>
  </si>
  <si>
    <t>EVS100551</t>
  </si>
  <si>
    <t>15-02-2024 10:39</t>
  </si>
  <si>
    <t>15-02-2024 12:19</t>
  </si>
  <si>
    <t>EVS100552</t>
  </si>
  <si>
    <t>18-07-2024 03:13</t>
  </si>
  <si>
    <t>18-07-2024 03:32</t>
  </si>
  <si>
    <t>EVS100553</t>
  </si>
  <si>
    <t>17-02-2023 00:24</t>
  </si>
  <si>
    <t>17-02-2023 01:13</t>
  </si>
  <si>
    <t>EVS100554</t>
  </si>
  <si>
    <t>EVS100555</t>
  </si>
  <si>
    <t>20-06-2024 18:23</t>
  </si>
  <si>
    <t>20-06-2024 19:46</t>
  </si>
  <si>
    <t>EVS100556</t>
  </si>
  <si>
    <t>18-03-2024 23:15</t>
  </si>
  <si>
    <t>19-03-2024 00:47</t>
  </si>
  <si>
    <t>EVS100557</t>
  </si>
  <si>
    <t>31-03-2023 07:09</t>
  </si>
  <si>
    <t>31-03-2023 08:55</t>
  </si>
  <si>
    <t>EVS100558</t>
  </si>
  <si>
    <t>27-07-2023 22:54</t>
  </si>
  <si>
    <t>27-07-2023 23:38</t>
  </si>
  <si>
    <t>EVS100559</t>
  </si>
  <si>
    <t>20-01-2024 11:09</t>
  </si>
  <si>
    <t>20-01-2024 12:22</t>
  </si>
  <si>
    <t>EVS100560</t>
  </si>
  <si>
    <t>EVS100561</t>
  </si>
  <si>
    <t>21-04-2024 17:24</t>
  </si>
  <si>
    <t>21-04-2024 18:06</t>
  </si>
  <si>
    <t>EVS100562</t>
  </si>
  <si>
    <t>EVS100563</t>
  </si>
  <si>
    <t>24-09-2023 01:01</t>
  </si>
  <si>
    <t>24-09-2023 02:07</t>
  </si>
  <si>
    <t>EVS100564</t>
  </si>
  <si>
    <t>EVS100565</t>
  </si>
  <si>
    <t>23-06-2023 10:22</t>
  </si>
  <si>
    <t>23-06-2023 11:02</t>
  </si>
  <si>
    <t>EVS100566</t>
  </si>
  <si>
    <t>18-03-2024 10:18</t>
  </si>
  <si>
    <t>18-03-2024 11:26</t>
  </si>
  <si>
    <t>EVS100567</t>
  </si>
  <si>
    <t>29-01-2023 05:45</t>
  </si>
  <si>
    <t>29-01-2023 06:44</t>
  </si>
  <si>
    <t>EVS100568</t>
  </si>
  <si>
    <t>EVS100569</t>
  </si>
  <si>
    <t>19-04-2024 18:40</t>
  </si>
  <si>
    <t>19-04-2024 19:49</t>
  </si>
  <si>
    <t>EVS100570</t>
  </si>
  <si>
    <t>EVS100571</t>
  </si>
  <si>
    <t>EVS100572</t>
  </si>
  <si>
    <t>EVS100573</t>
  </si>
  <si>
    <t>EVS100574</t>
  </si>
  <si>
    <t>28-05-2024 05:06</t>
  </si>
  <si>
    <t>28-05-2024 05:34</t>
  </si>
  <si>
    <t>EVS100575</t>
  </si>
  <si>
    <t>EVS100576</t>
  </si>
  <si>
    <t>EVS100577</t>
  </si>
  <si>
    <t>24-02-2024 15:52</t>
  </si>
  <si>
    <t>24-02-2024 17:04</t>
  </si>
  <si>
    <t>EVS100578</t>
  </si>
  <si>
    <t>30-03-2024 15:14</t>
  </si>
  <si>
    <t>30-03-2024 15:55</t>
  </si>
  <si>
    <t>EVS100579</t>
  </si>
  <si>
    <t>EVS100580</t>
  </si>
  <si>
    <t>EVS100581</t>
  </si>
  <si>
    <t>23-06-2023 02:35</t>
  </si>
  <si>
    <t>23-06-2023 02:52</t>
  </si>
  <si>
    <t>EVS100582</t>
  </si>
  <si>
    <t>EVS100583</t>
  </si>
  <si>
    <t>23-03-2023 14:15</t>
  </si>
  <si>
    <t>23-03-2023 16:04</t>
  </si>
  <si>
    <t>EVS100584</t>
  </si>
  <si>
    <t>23-07-2024 21:43</t>
  </si>
  <si>
    <t>23-07-2024 23:00</t>
  </si>
  <si>
    <t>EVS100585</t>
  </si>
  <si>
    <t>EVS100586</t>
  </si>
  <si>
    <t>23-04-2023 00:19</t>
  </si>
  <si>
    <t>23-04-2023 01:27</t>
  </si>
  <si>
    <t>EVS100587</t>
  </si>
  <si>
    <t>13-02-2023 20:11</t>
  </si>
  <si>
    <t>13-02-2023 21:59</t>
  </si>
  <si>
    <t>EVS100588</t>
  </si>
  <si>
    <t>13-01-2024 06:44</t>
  </si>
  <si>
    <t>13-01-2024 07:24</t>
  </si>
  <si>
    <t>EVS100589</t>
  </si>
  <si>
    <t>EVS100590</t>
  </si>
  <si>
    <t>EVS100591</t>
  </si>
  <si>
    <t>EVS100592</t>
  </si>
  <si>
    <t>EVS100593</t>
  </si>
  <si>
    <t>22-10-2023 10:58</t>
  </si>
  <si>
    <t>22-10-2023 11:29</t>
  </si>
  <si>
    <t>EVS100594</t>
  </si>
  <si>
    <t>30-11-2023 12:22</t>
  </si>
  <si>
    <t>30-11-2023 13:57</t>
  </si>
  <si>
    <t>EVS100595</t>
  </si>
  <si>
    <t>28-11-2024 18:45</t>
  </si>
  <si>
    <t>28-11-2024 19:56</t>
  </si>
  <si>
    <t>EVS100596</t>
  </si>
  <si>
    <t>EVS100597</t>
  </si>
  <si>
    <t>27-01-2024 18:51</t>
  </si>
  <si>
    <t>27-01-2024 20:13</t>
  </si>
  <si>
    <t>EVS100598</t>
  </si>
  <si>
    <t>22-05-2024 09:18</t>
  </si>
  <si>
    <t>22-05-2024 10:54</t>
  </si>
  <si>
    <t>EVS100599</t>
  </si>
  <si>
    <t>30-06-2023 12:37</t>
  </si>
  <si>
    <t>30-06-2023 14:05</t>
  </si>
  <si>
    <t>EVS100600</t>
  </si>
  <si>
    <t>EVS100601</t>
  </si>
  <si>
    <t>24-11-2024 05:20</t>
  </si>
  <si>
    <t>24-11-2024 05:43</t>
  </si>
  <si>
    <t>EVS100602</t>
  </si>
  <si>
    <t>27-06-2023 01:51</t>
  </si>
  <si>
    <t>27-06-2023 02:55</t>
  </si>
  <si>
    <t>EVS100603</t>
  </si>
  <si>
    <t>26-02-2024 12:06</t>
  </si>
  <si>
    <t>26-02-2024 12:36</t>
  </si>
  <si>
    <t>EVS100604</t>
  </si>
  <si>
    <t>23-03-2023 10:47</t>
  </si>
  <si>
    <t>23-03-2023 12:41</t>
  </si>
  <si>
    <t>EVS100605</t>
  </si>
  <si>
    <t>26-01-2023 10:08</t>
  </si>
  <si>
    <t>26-01-2023 11:00</t>
  </si>
  <si>
    <t>EVS100606</t>
  </si>
  <si>
    <t>13-03-2024 00:28</t>
  </si>
  <si>
    <t>13-03-2024 00:43</t>
  </si>
  <si>
    <t>EVS100607</t>
  </si>
  <si>
    <t>EVS100608</t>
  </si>
  <si>
    <t>19-03-2023 11:37</t>
  </si>
  <si>
    <t>19-03-2023 12:54</t>
  </si>
  <si>
    <t>EVS100609</t>
  </si>
  <si>
    <t>13-05-2024 05:41</t>
  </si>
  <si>
    <t>13-05-2024 06:00</t>
  </si>
  <si>
    <t>EVS100610</t>
  </si>
  <si>
    <t>EVS100611</t>
  </si>
  <si>
    <t>EVS100612</t>
  </si>
  <si>
    <t>EVS100613</t>
  </si>
  <si>
    <t>EVS100614</t>
  </si>
  <si>
    <t>EVS100615</t>
  </si>
  <si>
    <t>EVS100616</t>
  </si>
  <si>
    <t>20-05-2024 01:56</t>
  </si>
  <si>
    <t>20-05-2024 03:23</t>
  </si>
  <si>
    <t>EVS100617</t>
  </si>
  <si>
    <t>13-09-2024 01:57</t>
  </si>
  <si>
    <t>13-09-2024 03:40</t>
  </si>
  <si>
    <t>EVS100618</t>
  </si>
  <si>
    <t>25-06-2024 10:05</t>
  </si>
  <si>
    <t>25-06-2024 11:41</t>
  </si>
  <si>
    <t>EVS100619</t>
  </si>
  <si>
    <t>21-02-2023 14:58</t>
  </si>
  <si>
    <t>21-02-2023 15:47</t>
  </si>
  <si>
    <t>EVS100620</t>
  </si>
  <si>
    <t>28-08-2024 12:42</t>
  </si>
  <si>
    <t>28-08-2024 14:25</t>
  </si>
  <si>
    <t>EVS100621</t>
  </si>
  <si>
    <t>26-01-2023 15:36</t>
  </si>
  <si>
    <t>26-01-2023 15:50</t>
  </si>
  <si>
    <t>EVS100622</t>
  </si>
  <si>
    <t>26-10-2023 22:57</t>
  </si>
  <si>
    <t>27-10-2023 00:31</t>
  </si>
  <si>
    <t>EVS100623</t>
  </si>
  <si>
    <t>21-02-2024 23:22</t>
  </si>
  <si>
    <t>22-02-2024 00:40</t>
  </si>
  <si>
    <t>EVS100624</t>
  </si>
  <si>
    <t>21-07-2023 01:33</t>
  </si>
  <si>
    <t>21-07-2023 03:03</t>
  </si>
  <si>
    <t>EVS100625</t>
  </si>
  <si>
    <t>EVS100626</t>
  </si>
  <si>
    <t>EVS100627</t>
  </si>
  <si>
    <t>30-04-2023 21:45</t>
  </si>
  <si>
    <t>30-04-2023 22:01</t>
  </si>
  <si>
    <t>EVS100628</t>
  </si>
  <si>
    <t>20-08-2023 11:44</t>
  </si>
  <si>
    <t>20-08-2023 12:38</t>
  </si>
  <si>
    <t>EVS100629</t>
  </si>
  <si>
    <t>22-07-2024 12:16</t>
  </si>
  <si>
    <t>22-07-2024 13:19</t>
  </si>
  <si>
    <t>EVS100630</t>
  </si>
  <si>
    <t>26-02-2023 19:22</t>
  </si>
  <si>
    <t>26-02-2023 20:28</t>
  </si>
  <si>
    <t>EVS100631</t>
  </si>
  <si>
    <t>EVS100632</t>
  </si>
  <si>
    <t>EVS100633</t>
  </si>
  <si>
    <t>17-04-2024 01:34</t>
  </si>
  <si>
    <t>17-04-2024 02:09</t>
  </si>
  <si>
    <t>EVS100634</t>
  </si>
  <si>
    <t>19-05-2024 20:11</t>
  </si>
  <si>
    <t>19-05-2024 21:45</t>
  </si>
  <si>
    <t>EVS100635</t>
  </si>
  <si>
    <t>21-03-2023 02:41</t>
  </si>
  <si>
    <t>21-03-2023 03:29</t>
  </si>
  <si>
    <t>EVS100636</t>
  </si>
  <si>
    <t>EVS100637</t>
  </si>
  <si>
    <t>EVS100638</t>
  </si>
  <si>
    <t>EVS100639</t>
  </si>
  <si>
    <t>29-01-2024 16:49</t>
  </si>
  <si>
    <t>29-01-2024 17:36</t>
  </si>
  <si>
    <t>EVS100640</t>
  </si>
  <si>
    <t>EVS100641</t>
  </si>
  <si>
    <t>EVS100642</t>
  </si>
  <si>
    <t>EVS100643</t>
  </si>
  <si>
    <t>EVS100644</t>
  </si>
  <si>
    <t>14-01-2024 16:15</t>
  </si>
  <si>
    <t>14-01-2024 18:10</t>
  </si>
  <si>
    <t>EVS100645</t>
  </si>
  <si>
    <t>EVS100646</t>
  </si>
  <si>
    <t>24-11-2024 05:27</t>
  </si>
  <si>
    <t>24-11-2024 06:41</t>
  </si>
  <si>
    <t>EVS100647</t>
  </si>
  <si>
    <t>18-07-2023 20:29</t>
  </si>
  <si>
    <t>18-07-2023 22:18</t>
  </si>
  <si>
    <t>EVS100648</t>
  </si>
  <si>
    <t>21-07-2023 18:20</t>
  </si>
  <si>
    <t>21-07-2023 18:59</t>
  </si>
  <si>
    <t>EVS100649</t>
  </si>
  <si>
    <t>21-06-2023 15:46</t>
  </si>
  <si>
    <t>21-06-2023 16:53</t>
  </si>
  <si>
    <t>EVS100650</t>
  </si>
  <si>
    <t>23-09-2024 12:39</t>
  </si>
  <si>
    <t>23-09-2024 13:08</t>
  </si>
  <si>
    <t>EVS100651</t>
  </si>
  <si>
    <t>16-05-2024 19:57</t>
  </si>
  <si>
    <t>16-05-2024 21:13</t>
  </si>
  <si>
    <t>EVS100652</t>
  </si>
  <si>
    <t>EVS100653</t>
  </si>
  <si>
    <t>13-11-2023 05:58</t>
  </si>
  <si>
    <t>13-11-2023 07:20</t>
  </si>
  <si>
    <t>EVS100654</t>
  </si>
  <si>
    <t>26-06-2023 08:19</t>
  </si>
  <si>
    <t>26-06-2023 09:33</t>
  </si>
  <si>
    <t>EVS100655</t>
  </si>
  <si>
    <t>28-01-2023 10:48</t>
  </si>
  <si>
    <t>28-01-2023 11:51</t>
  </si>
  <si>
    <t>EVS100656</t>
  </si>
  <si>
    <t>EVS100657</t>
  </si>
  <si>
    <t>EVS100658</t>
  </si>
  <si>
    <t>25-11-2023 15:41</t>
  </si>
  <si>
    <t>25-11-2023 16:42</t>
  </si>
  <si>
    <t>EVS100659</t>
  </si>
  <si>
    <t>EVS100660</t>
  </si>
  <si>
    <t>EVS100661</t>
  </si>
  <si>
    <t>29-05-2024 03:22</t>
  </si>
  <si>
    <t>29-05-2024 03:42</t>
  </si>
  <si>
    <t>EVS100662</t>
  </si>
  <si>
    <t>EVS100663</t>
  </si>
  <si>
    <t>EVS100664</t>
  </si>
  <si>
    <t>EVS100665</t>
  </si>
  <si>
    <t>EVS100666</t>
  </si>
  <si>
    <t>21-06-2023 03:20</t>
  </si>
  <si>
    <t>21-06-2023 03:36</t>
  </si>
  <si>
    <t>EVS100667</t>
  </si>
  <si>
    <t>EVS100668</t>
  </si>
  <si>
    <t>EVS100669</t>
  </si>
  <si>
    <t>EVS100670</t>
  </si>
  <si>
    <t>EVS100671</t>
  </si>
  <si>
    <t>EVS100672</t>
  </si>
  <si>
    <t>EVS100673</t>
  </si>
  <si>
    <t>EVS100674</t>
  </si>
  <si>
    <t>22-04-2023 19:40</t>
  </si>
  <si>
    <t>22-04-2023 21:17</t>
  </si>
  <si>
    <t>EVS100675</t>
  </si>
  <si>
    <t>23-09-2024 08:39</t>
  </si>
  <si>
    <t>23-09-2024 10:13</t>
  </si>
  <si>
    <t>EVS100676</t>
  </si>
  <si>
    <t>17-09-2023 14:40</t>
  </si>
  <si>
    <t>17-09-2023 15:21</t>
  </si>
  <si>
    <t>EVS100677</t>
  </si>
  <si>
    <t>EVS100678</t>
  </si>
  <si>
    <t>15-02-2023 00:53</t>
  </si>
  <si>
    <t>15-02-2023 02:28</t>
  </si>
  <si>
    <t>EVS100679</t>
  </si>
  <si>
    <t>13-09-2024 13:07</t>
  </si>
  <si>
    <t>13-09-2024 13:17</t>
  </si>
  <si>
    <t>EVS100680</t>
  </si>
  <si>
    <t>EVS100681</t>
  </si>
  <si>
    <t>19-09-2023 08:25</t>
  </si>
  <si>
    <t>19-09-2023 10:03</t>
  </si>
  <si>
    <t>EVS100682</t>
  </si>
  <si>
    <t>19-03-2024 13:19</t>
  </si>
  <si>
    <t>19-03-2024 14:19</t>
  </si>
  <si>
    <t>EVS100683</t>
  </si>
  <si>
    <t>EVS100684</t>
  </si>
  <si>
    <t>EVS100685</t>
  </si>
  <si>
    <t>18-06-2024 13:48</t>
  </si>
  <si>
    <t>18-06-2024 14:19</t>
  </si>
  <si>
    <t>EVS100686</t>
  </si>
  <si>
    <t>EVS100687</t>
  </si>
  <si>
    <t>EVS100688</t>
  </si>
  <si>
    <t>16-04-2023 22:25</t>
  </si>
  <si>
    <t>16-04-2023 23:25</t>
  </si>
  <si>
    <t>EVS100689</t>
  </si>
  <si>
    <t>23-02-2024 04:01</t>
  </si>
  <si>
    <t>23-02-2024 05:02</t>
  </si>
  <si>
    <t>EVS100690</t>
  </si>
  <si>
    <t>27-03-2023 15:49</t>
  </si>
  <si>
    <t>27-03-2023 16:37</t>
  </si>
  <si>
    <t>EVS100691</t>
  </si>
  <si>
    <t>25-02-2024 08:37</t>
  </si>
  <si>
    <t>25-02-2024 10:04</t>
  </si>
  <si>
    <t>EVS100692</t>
  </si>
  <si>
    <t>27-03-2024 06:00</t>
  </si>
  <si>
    <t>27-03-2024 07:05</t>
  </si>
  <si>
    <t>EVS100693</t>
  </si>
  <si>
    <t>25-08-2023 13:30</t>
  </si>
  <si>
    <t>25-08-2023 15:23</t>
  </si>
  <si>
    <t>EVS100694</t>
  </si>
  <si>
    <t>EVS100695</t>
  </si>
  <si>
    <t>EVS100696</t>
  </si>
  <si>
    <t>30-04-2024 13:57</t>
  </si>
  <si>
    <t>30-04-2024 15:36</t>
  </si>
  <si>
    <t>EVS100697</t>
  </si>
  <si>
    <t>24-03-2024 22:02</t>
  </si>
  <si>
    <t>24-03-2024 22:30</t>
  </si>
  <si>
    <t>EVS100698</t>
  </si>
  <si>
    <t>13-09-2023 02:34</t>
  </si>
  <si>
    <t>13-09-2023 03:20</t>
  </si>
  <si>
    <t>EVS100699</t>
  </si>
  <si>
    <t>29-10-2023 14:00</t>
  </si>
  <si>
    <t>29-10-2023 15:04</t>
  </si>
  <si>
    <t>EVS100700</t>
  </si>
  <si>
    <t>EVS100701</t>
  </si>
  <si>
    <t>25-08-2023 17:34</t>
  </si>
  <si>
    <t>25-08-2023 18:53</t>
  </si>
  <si>
    <t>EVS100702</t>
  </si>
  <si>
    <t>EVS100703</t>
  </si>
  <si>
    <t>29-10-2023 21:23</t>
  </si>
  <si>
    <t>29-10-2023 21:34</t>
  </si>
  <si>
    <t>EVS100704</t>
  </si>
  <si>
    <t>23-04-2024 15:57</t>
  </si>
  <si>
    <t>23-04-2024 17:11</t>
  </si>
  <si>
    <t>EVS100705</t>
  </si>
  <si>
    <t>EVS100706</t>
  </si>
  <si>
    <t>13-05-2023 08:13</t>
  </si>
  <si>
    <t>13-05-2023 10:11</t>
  </si>
  <si>
    <t>EVS100707</t>
  </si>
  <si>
    <t>EVS100708</t>
  </si>
  <si>
    <t>20-12-2023 19:22</t>
  </si>
  <si>
    <t>20-12-2023 21:12</t>
  </si>
  <si>
    <t>EVS100709</t>
  </si>
  <si>
    <t>26-11-2023 02:19</t>
  </si>
  <si>
    <t>26-11-2023 03:27</t>
  </si>
  <si>
    <t>EVS100710</t>
  </si>
  <si>
    <t>13-02-2024 22:10</t>
  </si>
  <si>
    <t>13-02-2024 22:45</t>
  </si>
  <si>
    <t>EVS100711</t>
  </si>
  <si>
    <t>14-04-2024 07:53</t>
  </si>
  <si>
    <t>14-04-2024 09:31</t>
  </si>
  <si>
    <t>EVS100712</t>
  </si>
  <si>
    <t>19-10-2024 22:43</t>
  </si>
  <si>
    <t>19-10-2024 23:21</t>
  </si>
  <si>
    <t>EVS100713</t>
  </si>
  <si>
    <t>14-12-2023 15:59</t>
  </si>
  <si>
    <t>14-12-2023 16:30</t>
  </si>
  <si>
    <t>EVS100714</t>
  </si>
  <si>
    <t>EVS100715</t>
  </si>
  <si>
    <t>25-05-2024 06:23</t>
  </si>
  <si>
    <t>25-05-2024 07:04</t>
  </si>
  <si>
    <t>EVS100716</t>
  </si>
  <si>
    <t>25-03-2023 07:45</t>
  </si>
  <si>
    <t>25-03-2023 08:04</t>
  </si>
  <si>
    <t>EVS100717</t>
  </si>
  <si>
    <t>15-05-2024 10:01</t>
  </si>
  <si>
    <t>15-05-2024 10:58</t>
  </si>
  <si>
    <t>EVS100718</t>
  </si>
  <si>
    <t>EVS100719</t>
  </si>
  <si>
    <t>22-03-2024 08:05</t>
  </si>
  <si>
    <t>22-03-2024 09:55</t>
  </si>
  <si>
    <t>EVS100720</t>
  </si>
  <si>
    <t>27-04-2023 03:35</t>
  </si>
  <si>
    <t>27-04-2023 05:25</t>
  </si>
  <si>
    <t>EVS100721</t>
  </si>
  <si>
    <t>26-02-2023 12:36</t>
  </si>
  <si>
    <t>26-02-2023 13:45</t>
  </si>
  <si>
    <t>EVS100722</t>
  </si>
  <si>
    <t>23-12-2023 19:56</t>
  </si>
  <si>
    <t>23-12-2023 20:07</t>
  </si>
  <si>
    <t>EVS100723</t>
  </si>
  <si>
    <t>EVS100724</t>
  </si>
  <si>
    <t>EVS100725</t>
  </si>
  <si>
    <t>EVS100726</t>
  </si>
  <si>
    <t>19-02-2024 07:42</t>
  </si>
  <si>
    <t>19-02-2024 09:26</t>
  </si>
  <si>
    <t>EVS100727</t>
  </si>
  <si>
    <t>28-11-2023 13:58</t>
  </si>
  <si>
    <t>28-11-2023 14:34</t>
  </si>
  <si>
    <t>EVS100728</t>
  </si>
  <si>
    <t>EVS100729</t>
  </si>
  <si>
    <t>25-03-2023 08:13</t>
  </si>
  <si>
    <t>25-03-2023 09:27</t>
  </si>
  <si>
    <t>EVS100730</t>
  </si>
  <si>
    <t>EVS100731</t>
  </si>
  <si>
    <t>16-04-2023 19:18</t>
  </si>
  <si>
    <t>16-04-2023 19:59</t>
  </si>
  <si>
    <t>EVS100732</t>
  </si>
  <si>
    <t>EVS100733</t>
  </si>
  <si>
    <t>EVS100734</t>
  </si>
  <si>
    <t>14-08-2023 08:12</t>
  </si>
  <si>
    <t>14-08-2023 09:12</t>
  </si>
  <si>
    <t>EVS100735</t>
  </si>
  <si>
    <t>22-02-2024 03:19</t>
  </si>
  <si>
    <t>22-02-2024 03:35</t>
  </si>
  <si>
    <t>EVS100736</t>
  </si>
  <si>
    <t>27-05-2023 00:09</t>
  </si>
  <si>
    <t>27-05-2023 00:42</t>
  </si>
  <si>
    <t>EVS100737</t>
  </si>
  <si>
    <t>15-05-2023 15:34</t>
  </si>
  <si>
    <t>15-05-2023 17:04</t>
  </si>
  <si>
    <t>EVS100738</t>
  </si>
  <si>
    <t>14-10-2024 06:31</t>
  </si>
  <si>
    <t>14-10-2024 07:32</t>
  </si>
  <si>
    <t>EVS100739</t>
  </si>
  <si>
    <t>EVS100740</t>
  </si>
  <si>
    <t>EVS100741</t>
  </si>
  <si>
    <t>EVS100742</t>
  </si>
  <si>
    <t>14-09-2023 09:01</t>
  </si>
  <si>
    <t>14-09-2023 10:52</t>
  </si>
  <si>
    <t>EVS100743</t>
  </si>
  <si>
    <t>EVS100744</t>
  </si>
  <si>
    <t>23-10-2024 18:51</t>
  </si>
  <si>
    <t>23-10-2024 19:46</t>
  </si>
  <si>
    <t>EVS100745</t>
  </si>
  <si>
    <t>EVS100746</t>
  </si>
  <si>
    <t>19-03-2024 08:23</t>
  </si>
  <si>
    <t>19-03-2024 10:21</t>
  </si>
  <si>
    <t>EVS100747</t>
  </si>
  <si>
    <t>22-02-2024 20:27</t>
  </si>
  <si>
    <t>22-02-2024 20:46</t>
  </si>
  <si>
    <t>EVS100748</t>
  </si>
  <si>
    <t>14-11-2024 06:17</t>
  </si>
  <si>
    <t>14-11-2024 06:44</t>
  </si>
  <si>
    <t>EVS100749</t>
  </si>
  <si>
    <t>EVS100750</t>
  </si>
  <si>
    <t>18-03-2023 02:46</t>
  </si>
  <si>
    <t>18-03-2023 03:58</t>
  </si>
  <si>
    <t>EVS100751</t>
  </si>
  <si>
    <t>13-09-2024 11:05</t>
  </si>
  <si>
    <t>13-09-2024 12:37</t>
  </si>
  <si>
    <t>EVS100752</t>
  </si>
  <si>
    <t>EVS100753</t>
  </si>
  <si>
    <t>EVS100754</t>
  </si>
  <si>
    <t>26-02-2023 13:29</t>
  </si>
  <si>
    <t>26-02-2023 13:42</t>
  </si>
  <si>
    <t>EVS100755</t>
  </si>
  <si>
    <t>EVS100756</t>
  </si>
  <si>
    <t>16-07-2023 12:41</t>
  </si>
  <si>
    <t>16-07-2023 14:29</t>
  </si>
  <si>
    <t>EVS100757</t>
  </si>
  <si>
    <t>21-10-2024 17:53</t>
  </si>
  <si>
    <t>21-10-2024 19:09</t>
  </si>
  <si>
    <t>EVS100758</t>
  </si>
  <si>
    <t>26-10-2024 23:39</t>
  </si>
  <si>
    <t>26-10-2024 23:51</t>
  </si>
  <si>
    <t>EVS100759</t>
  </si>
  <si>
    <t>17-12-2023 16:25</t>
  </si>
  <si>
    <t>17-12-2023 17:28</t>
  </si>
  <si>
    <t>EVS100760</t>
  </si>
  <si>
    <t>EVS100761</t>
  </si>
  <si>
    <t>29-07-2023 07:08</t>
  </si>
  <si>
    <t>29-07-2023 07:21</t>
  </si>
  <si>
    <t>EVS100762</t>
  </si>
  <si>
    <t>20-03-2023 17:00</t>
  </si>
  <si>
    <t>20-03-2023 18:23</t>
  </si>
  <si>
    <t>EVS100763</t>
  </si>
  <si>
    <t>EVS100764</t>
  </si>
  <si>
    <t>24-11-2024 16:25</t>
  </si>
  <si>
    <t>24-11-2024 16:42</t>
  </si>
  <si>
    <t>EVS100765</t>
  </si>
  <si>
    <t>18-05-2023 04:45</t>
  </si>
  <si>
    <t>18-05-2023 06:24</t>
  </si>
  <si>
    <t>EVS100766</t>
  </si>
  <si>
    <t>25-08-2023 09:18</t>
  </si>
  <si>
    <t>25-08-2023 11:16</t>
  </si>
  <si>
    <t>EVS100767</t>
  </si>
  <si>
    <t>27-08-2023 17:49</t>
  </si>
  <si>
    <t>27-08-2023 18:49</t>
  </si>
  <si>
    <t>EVS100768</t>
  </si>
  <si>
    <t>29-10-2023 12:48</t>
  </si>
  <si>
    <t>29-10-2023 14:39</t>
  </si>
  <si>
    <t>EVS100769</t>
  </si>
  <si>
    <t>18-10-2024 03:29</t>
  </si>
  <si>
    <t>18-10-2024 03:46</t>
  </si>
  <si>
    <t>EVS100770</t>
  </si>
  <si>
    <t>25-04-2024 02:56</t>
  </si>
  <si>
    <t>25-04-2024 04:34</t>
  </si>
  <si>
    <t>EVS100771</t>
  </si>
  <si>
    <t>28-03-2023 14:04</t>
  </si>
  <si>
    <t>28-03-2023 15:27</t>
  </si>
  <si>
    <t>EVS100772</t>
  </si>
  <si>
    <t>EVS100773</t>
  </si>
  <si>
    <t>22-12-2023 06:30</t>
  </si>
  <si>
    <t>22-12-2023 07:08</t>
  </si>
  <si>
    <t>EVS100774</t>
  </si>
  <si>
    <t>23-02-2024 14:14</t>
  </si>
  <si>
    <t>23-02-2024 15:44</t>
  </si>
  <si>
    <t>EVS100775</t>
  </si>
  <si>
    <t>EVS100776</t>
  </si>
  <si>
    <t>EVS100777</t>
  </si>
  <si>
    <t>18-04-2023 10:02</t>
  </si>
  <si>
    <t>18-04-2023 11:00</t>
  </si>
  <si>
    <t>EVS100778</t>
  </si>
  <si>
    <t>18-01-2023 13:58</t>
  </si>
  <si>
    <t>18-01-2023 14:19</t>
  </si>
  <si>
    <t>EVS100779</t>
  </si>
  <si>
    <t>15-05-2023 04:00</t>
  </si>
  <si>
    <t>15-05-2023 04:31</t>
  </si>
  <si>
    <t>EVS100780</t>
  </si>
  <si>
    <t>EVS100781</t>
  </si>
  <si>
    <t>EVS100782</t>
  </si>
  <si>
    <t>EVS100783</t>
  </si>
  <si>
    <t>26-09-2023 06:48</t>
  </si>
  <si>
    <t>26-09-2023 07:08</t>
  </si>
  <si>
    <t>EVS100784</t>
  </si>
  <si>
    <t>15-06-2023 11:30</t>
  </si>
  <si>
    <t>15-06-2023 12:17</t>
  </si>
  <si>
    <t>EVS100785</t>
  </si>
  <si>
    <t>EVS100786</t>
  </si>
  <si>
    <t>EVS100787</t>
  </si>
  <si>
    <t>EVS100788</t>
  </si>
  <si>
    <t>16-11-2023 22:05</t>
  </si>
  <si>
    <t>16-11-2023 22:38</t>
  </si>
  <si>
    <t>EVS100789</t>
  </si>
  <si>
    <t>31-05-2024 07:52</t>
  </si>
  <si>
    <t>31-05-2024 08:53</t>
  </si>
  <si>
    <t>EVS100790</t>
  </si>
  <si>
    <t>29-10-2024 04:40</t>
  </si>
  <si>
    <t>29-10-2024 06:25</t>
  </si>
  <si>
    <t>EVS100791</t>
  </si>
  <si>
    <t>18-08-2023 00:04</t>
  </si>
  <si>
    <t>18-08-2023 00:20</t>
  </si>
  <si>
    <t>EVS100792</t>
  </si>
  <si>
    <t>19-02-2024 09:52</t>
  </si>
  <si>
    <t>19-02-2024 11:10</t>
  </si>
  <si>
    <t>EVS100793</t>
  </si>
  <si>
    <t>EVS100794</t>
  </si>
  <si>
    <t>EVS100795</t>
  </si>
  <si>
    <t>22-01-2023 05:34</t>
  </si>
  <si>
    <t>22-01-2023 05:58</t>
  </si>
  <si>
    <t>EVS100796</t>
  </si>
  <si>
    <t>18-06-2024 16:20</t>
  </si>
  <si>
    <t>18-06-2024 17:20</t>
  </si>
  <si>
    <t>EVS100797</t>
  </si>
  <si>
    <t>13-08-2023 08:01</t>
  </si>
  <si>
    <t>13-08-2023 08:23</t>
  </si>
  <si>
    <t>EVS100798</t>
  </si>
  <si>
    <t>23-02-2024 14:46</t>
  </si>
  <si>
    <t>23-02-2024 15:54</t>
  </si>
  <si>
    <t>EVS100799</t>
  </si>
  <si>
    <t>EVS100800</t>
  </si>
  <si>
    <t>EVS100801</t>
  </si>
  <si>
    <t>20-01-2023 22:37</t>
  </si>
  <si>
    <t>20-01-2023 22:47</t>
  </si>
  <si>
    <t>EVS100802</t>
  </si>
  <si>
    <t>EVS100803</t>
  </si>
  <si>
    <t>EVS100804</t>
  </si>
  <si>
    <t>24-11-2023 19:05</t>
  </si>
  <si>
    <t>24-11-2023 20:34</t>
  </si>
  <si>
    <t>EVS100805</t>
  </si>
  <si>
    <t>23-02-2023 00:23</t>
  </si>
  <si>
    <t>23-02-2023 00:39</t>
  </si>
  <si>
    <t>EVS100806</t>
  </si>
  <si>
    <t>EVS100807</t>
  </si>
  <si>
    <t>23-09-2024 08:37</t>
  </si>
  <si>
    <t>23-09-2024 09:49</t>
  </si>
  <si>
    <t>EVS100808</t>
  </si>
  <si>
    <t>EVS100809</t>
  </si>
  <si>
    <t>26-03-2024 08:57</t>
  </si>
  <si>
    <t>26-03-2024 09:31</t>
  </si>
  <si>
    <t>EVS100810</t>
  </si>
  <si>
    <t>25-06-2023 20:27</t>
  </si>
  <si>
    <t>25-06-2023 20:48</t>
  </si>
  <si>
    <t>EVS100811</t>
  </si>
  <si>
    <t>30-01-2023 17:35</t>
  </si>
  <si>
    <t>30-01-2023 18:40</t>
  </si>
  <si>
    <t>EVS100812</t>
  </si>
  <si>
    <t>EVS100813</t>
  </si>
  <si>
    <t>EVS100814</t>
  </si>
  <si>
    <t>31-07-2024 20:54</t>
  </si>
  <si>
    <t>31-07-2024 22:10</t>
  </si>
  <si>
    <t>EVS100815</t>
  </si>
  <si>
    <t>28-04-2024 07:16</t>
  </si>
  <si>
    <t>28-04-2024 08:34</t>
  </si>
  <si>
    <t>EVS100816</t>
  </si>
  <si>
    <t>24-05-2023 18:20</t>
  </si>
  <si>
    <t>24-05-2023 19:17</t>
  </si>
  <si>
    <t>EVS100817</t>
  </si>
  <si>
    <t>26-11-2024 13:07</t>
  </si>
  <si>
    <t>26-11-2024 13:42</t>
  </si>
  <si>
    <t>EVS100818</t>
  </si>
  <si>
    <t>23-10-2023 20:18</t>
  </si>
  <si>
    <t>23-10-2023 21:43</t>
  </si>
  <si>
    <t>EVS100819</t>
  </si>
  <si>
    <t>16-01-2024 19:05</t>
  </si>
  <si>
    <t>16-01-2024 19:25</t>
  </si>
  <si>
    <t>EVS100820</t>
  </si>
  <si>
    <t>19-03-2024 04:33</t>
  </si>
  <si>
    <t>19-03-2024 05:04</t>
  </si>
  <si>
    <t>EVS100821</t>
  </si>
  <si>
    <t>EVS100822</t>
  </si>
  <si>
    <t>16-06-2023 21:16</t>
  </si>
  <si>
    <t>16-06-2023 23:10</t>
  </si>
  <si>
    <t>EVS100823</t>
  </si>
  <si>
    <t>26-07-2024 19:14</t>
  </si>
  <si>
    <t>26-07-2024 20:31</t>
  </si>
  <si>
    <t>EVS100824</t>
  </si>
  <si>
    <t>23-01-2023 01:34</t>
  </si>
  <si>
    <t>23-01-2023 02:40</t>
  </si>
  <si>
    <t>EVS100825</t>
  </si>
  <si>
    <t>EVS100826</t>
  </si>
  <si>
    <t>EVS100827</t>
  </si>
  <si>
    <t>EVS100828</t>
  </si>
  <si>
    <t>EVS100829</t>
  </si>
  <si>
    <t>EVS100830</t>
  </si>
  <si>
    <t>22-08-2024 10:19</t>
  </si>
  <si>
    <t>22-08-2024 11:42</t>
  </si>
  <si>
    <t>EVS100831</t>
  </si>
  <si>
    <t>EVS100832</t>
  </si>
  <si>
    <t>EVS100833</t>
  </si>
  <si>
    <t>13-04-2023 06:21</t>
  </si>
  <si>
    <t>13-04-2023 08:05</t>
  </si>
  <si>
    <t>EVS100834</t>
  </si>
  <si>
    <t>13-10-2024 20:42</t>
  </si>
  <si>
    <t>13-10-2024 22:28</t>
  </si>
  <si>
    <t>EVS100835</t>
  </si>
  <si>
    <t>14-06-2023 10:17</t>
  </si>
  <si>
    <t>14-06-2023 12:02</t>
  </si>
  <si>
    <t>EVS100836</t>
  </si>
  <si>
    <t>EVS100837</t>
  </si>
  <si>
    <t>16-11-2024 12:56</t>
  </si>
  <si>
    <t>16-11-2024 13:25</t>
  </si>
  <si>
    <t>EVS100838</t>
  </si>
  <si>
    <t>EVS100839</t>
  </si>
  <si>
    <t>EVS100840</t>
  </si>
  <si>
    <t>EVS100841</t>
  </si>
  <si>
    <t>25-04-2023 17:46</t>
  </si>
  <si>
    <t>25-04-2023 18:33</t>
  </si>
  <si>
    <t>EVS100842</t>
  </si>
  <si>
    <t>28-04-2023 03:50</t>
  </si>
  <si>
    <t>28-04-2023 05:03</t>
  </si>
  <si>
    <t>EVS100843</t>
  </si>
  <si>
    <t>26-06-2023 19:06</t>
  </si>
  <si>
    <t>26-06-2023 20:19</t>
  </si>
  <si>
    <t>EVS100844</t>
  </si>
  <si>
    <t>EVS100845</t>
  </si>
  <si>
    <t>EVS100846</t>
  </si>
  <si>
    <t>EVS100847</t>
  </si>
  <si>
    <t>27-09-2023 06:00</t>
  </si>
  <si>
    <t>27-09-2023 07:21</t>
  </si>
  <si>
    <t>EVS100848</t>
  </si>
  <si>
    <t>EVS100849</t>
  </si>
  <si>
    <t>EVS100850</t>
  </si>
  <si>
    <t>16-07-2024 03:53</t>
  </si>
  <si>
    <t>16-07-2024 04:46</t>
  </si>
  <si>
    <t>EVS100851</t>
  </si>
  <si>
    <t>17-12-2023 22:10</t>
  </si>
  <si>
    <t>17-12-2023 23:25</t>
  </si>
  <si>
    <t>EVS100852</t>
  </si>
  <si>
    <t>EVS100853</t>
  </si>
  <si>
    <t>14-08-2023 13:46</t>
  </si>
  <si>
    <t>14-08-2023 14:57</t>
  </si>
  <si>
    <t>EVS100854</t>
  </si>
  <si>
    <t>18-03-2023 13:40</t>
  </si>
  <si>
    <t>18-03-2023 13:55</t>
  </si>
  <si>
    <t>EVS100855</t>
  </si>
  <si>
    <t>EVS100856</t>
  </si>
  <si>
    <t>EVS100857</t>
  </si>
  <si>
    <t>EVS100858</t>
  </si>
  <si>
    <t>EVS100859</t>
  </si>
  <si>
    <t>15-02-2023 17:33</t>
  </si>
  <si>
    <t>15-02-2023 19:15</t>
  </si>
  <si>
    <t>EVS100860</t>
  </si>
  <si>
    <t>EVS100861</t>
  </si>
  <si>
    <t>26-05-2024 02:41</t>
  </si>
  <si>
    <t>26-05-2024 04:08</t>
  </si>
  <si>
    <t>EVS100862</t>
  </si>
  <si>
    <t>15-10-2024 09:11</t>
  </si>
  <si>
    <t>15-10-2024 09:22</t>
  </si>
  <si>
    <t>EVS100863</t>
  </si>
  <si>
    <t>EVS100864</t>
  </si>
  <si>
    <t>18-03-2024 12:40</t>
  </si>
  <si>
    <t>18-03-2024 13:13</t>
  </si>
  <si>
    <t>EVS100865</t>
  </si>
  <si>
    <t>EVS100866</t>
  </si>
  <si>
    <t>22-06-2023 05:29</t>
  </si>
  <si>
    <t>22-06-2023 06:35</t>
  </si>
  <si>
    <t>EVS100867</t>
  </si>
  <si>
    <t>24-11-2024 09:17</t>
  </si>
  <si>
    <t>24-11-2024 09:39</t>
  </si>
  <si>
    <t>EVS100868</t>
  </si>
  <si>
    <t>20-01-2023 01:57</t>
  </si>
  <si>
    <t>20-01-2023 03:08</t>
  </si>
  <si>
    <t>EVS100869</t>
  </si>
  <si>
    <t>EVS100870</t>
  </si>
  <si>
    <t>16-01-2023 22:27</t>
  </si>
  <si>
    <t>16-01-2023 23:00</t>
  </si>
  <si>
    <t>EVS100871</t>
  </si>
  <si>
    <t>15-05-2024 01:09</t>
  </si>
  <si>
    <t>15-05-2024 02:03</t>
  </si>
  <si>
    <t>EVS100872</t>
  </si>
  <si>
    <t>EVS100873</t>
  </si>
  <si>
    <t>26-02-2024 05:51</t>
  </si>
  <si>
    <t>26-02-2024 07:24</t>
  </si>
  <si>
    <t>EVS100874</t>
  </si>
  <si>
    <t>EVS100875</t>
  </si>
  <si>
    <t>13-05-2023 02:31</t>
  </si>
  <si>
    <t>13-05-2023 03:39</t>
  </si>
  <si>
    <t>EVS100876</t>
  </si>
  <si>
    <t>13-08-2023 18:42</t>
  </si>
  <si>
    <t>13-08-2023 19:46</t>
  </si>
  <si>
    <t>EVS100877</t>
  </si>
  <si>
    <t>EVS100878</t>
  </si>
  <si>
    <t>27-10-2024 17:47</t>
  </si>
  <si>
    <t>27-10-2024 18:08</t>
  </si>
  <si>
    <t>EVS100879</t>
  </si>
  <si>
    <t>16-05-2024 09:23</t>
  </si>
  <si>
    <t>16-05-2024 10:06</t>
  </si>
  <si>
    <t>EVS100880</t>
  </si>
  <si>
    <t>EVS100881</t>
  </si>
  <si>
    <t>EVS100882</t>
  </si>
  <si>
    <t>EVS100883</t>
  </si>
  <si>
    <t>EVS100884</t>
  </si>
  <si>
    <t>15-12-2023 07:06</t>
  </si>
  <si>
    <t>15-12-2023 09:00</t>
  </si>
  <si>
    <t>EVS100885</t>
  </si>
  <si>
    <t>EVS100886</t>
  </si>
  <si>
    <t>20-10-2024 07:44</t>
  </si>
  <si>
    <t>20-10-2024 07:59</t>
  </si>
  <si>
    <t>EVS100887</t>
  </si>
  <si>
    <t>EVS100888</t>
  </si>
  <si>
    <t>EVS100889</t>
  </si>
  <si>
    <t>EVS100890</t>
  </si>
  <si>
    <t>24-11-2023 02:40</t>
  </si>
  <si>
    <t>24-11-2023 03:42</t>
  </si>
  <si>
    <t>EVS100891</t>
  </si>
  <si>
    <t>19-11-2023 12:58</t>
  </si>
  <si>
    <t>19-11-2023 14:34</t>
  </si>
  <si>
    <t>EVS100892</t>
  </si>
  <si>
    <t>27-08-2023 13:55</t>
  </si>
  <si>
    <t>27-08-2023 14:37</t>
  </si>
  <si>
    <t>EVS100893</t>
  </si>
  <si>
    <t>EVS100894</t>
  </si>
  <si>
    <t>EVS100895</t>
  </si>
  <si>
    <t>17-01-2024 05:02</t>
  </si>
  <si>
    <t>17-01-2024 05:19</t>
  </si>
  <si>
    <t>EVS100896</t>
  </si>
  <si>
    <t>EVS100897</t>
  </si>
  <si>
    <t>26-11-2023 04:46</t>
  </si>
  <si>
    <t>26-11-2023 06:15</t>
  </si>
  <si>
    <t>EVS100898</t>
  </si>
  <si>
    <t>EVS100899</t>
  </si>
  <si>
    <t>14-05-2023 05:42</t>
  </si>
  <si>
    <t>14-05-2023 05:55</t>
  </si>
  <si>
    <t>EVS100900</t>
  </si>
  <si>
    <t>EVS100901</t>
  </si>
  <si>
    <t>EVS100902</t>
  </si>
  <si>
    <t>26-07-2023 16:26</t>
  </si>
  <si>
    <t>26-07-2023 16:36</t>
  </si>
  <si>
    <t>EVS100903</t>
  </si>
  <si>
    <t>23-05-2024 05:16</t>
  </si>
  <si>
    <t>23-05-2024 06:47</t>
  </si>
  <si>
    <t>EVS100904</t>
  </si>
  <si>
    <t>24-01-2023 12:40</t>
  </si>
  <si>
    <t>24-01-2023 13:40</t>
  </si>
  <si>
    <t>EVS100905</t>
  </si>
  <si>
    <t>22-09-2023 02:42</t>
  </si>
  <si>
    <t>22-09-2023 03:09</t>
  </si>
  <si>
    <t>EVS100906</t>
  </si>
  <si>
    <t>21-02-2023 22:27</t>
  </si>
  <si>
    <t>21-02-2023 23:21</t>
  </si>
  <si>
    <t>EVS100907</t>
  </si>
  <si>
    <t>20-05-2023 14:36</t>
  </si>
  <si>
    <t>20-05-2023 15:07</t>
  </si>
  <si>
    <t>EVS100908</t>
  </si>
  <si>
    <t>25-08-2024 21:12</t>
  </si>
  <si>
    <t>25-08-2024 22:07</t>
  </si>
  <si>
    <t>EVS100909</t>
  </si>
  <si>
    <t>EVS100910</t>
  </si>
  <si>
    <t>31-08-2023 04:18</t>
  </si>
  <si>
    <t>31-08-2023 05:41</t>
  </si>
  <si>
    <t>EVS100911</t>
  </si>
  <si>
    <t>13-07-2024 06:15</t>
  </si>
  <si>
    <t>13-07-2024 07:40</t>
  </si>
  <si>
    <t>EVS100912</t>
  </si>
  <si>
    <t>EVS100913</t>
  </si>
  <si>
    <t>21-04-2023 16:47</t>
  </si>
  <si>
    <t>21-04-2023 16:57</t>
  </si>
  <si>
    <t>EVS100914</t>
  </si>
  <si>
    <t>23-10-2024 22:51</t>
  </si>
  <si>
    <t>24-10-2024 00:31</t>
  </si>
  <si>
    <t>EVS100915</t>
  </si>
  <si>
    <t>EVS100916</t>
  </si>
  <si>
    <t>EVS100917</t>
  </si>
  <si>
    <t>26-11-2023 05:57</t>
  </si>
  <si>
    <t>26-11-2023 06:25</t>
  </si>
  <si>
    <t>EVS100918</t>
  </si>
  <si>
    <t>EVS100919</t>
  </si>
  <si>
    <t>EVS100920</t>
  </si>
  <si>
    <t>18-04-2023 12:44</t>
  </si>
  <si>
    <t>18-04-2023 13:41</t>
  </si>
  <si>
    <t>EVS100921</t>
  </si>
  <si>
    <t>EVS100922</t>
  </si>
  <si>
    <t>EVS100923</t>
  </si>
  <si>
    <t>25-09-2023 18:08</t>
  </si>
  <si>
    <t>25-09-2023 19:26</t>
  </si>
  <si>
    <t>EVS100924</t>
  </si>
  <si>
    <t>24-03-2023 03:12</t>
  </si>
  <si>
    <t>24-03-2023 04:43</t>
  </si>
  <si>
    <t>EVS100925</t>
  </si>
  <si>
    <t>16-05-2024 06:21</t>
  </si>
  <si>
    <t>16-05-2024 06:56</t>
  </si>
  <si>
    <t>EVS100926</t>
  </si>
  <si>
    <t>16-05-2024 04:01</t>
  </si>
  <si>
    <t>16-05-2024 05:40</t>
  </si>
  <si>
    <t>EVS100927</t>
  </si>
  <si>
    <t>27-03-2024 02:42</t>
  </si>
  <si>
    <t>27-03-2024 03:46</t>
  </si>
  <si>
    <t>EVS100928</t>
  </si>
  <si>
    <t>26-12-2023 23:09</t>
  </si>
  <si>
    <t>26-12-2023 23:27</t>
  </si>
  <si>
    <t>EVS100929</t>
  </si>
  <si>
    <t>EVS100930</t>
  </si>
  <si>
    <t>23-03-2024 23:39</t>
  </si>
  <si>
    <t>24-03-2024 01:32</t>
  </si>
  <si>
    <t>EVS100931</t>
  </si>
  <si>
    <t>14-09-2024 13:49</t>
  </si>
  <si>
    <t>14-09-2024 14:41</t>
  </si>
  <si>
    <t>EVS100932</t>
  </si>
  <si>
    <t>29-11-2024 01:21</t>
  </si>
  <si>
    <t>29-11-2024 01:57</t>
  </si>
  <si>
    <t>EVS100933</t>
  </si>
  <si>
    <t>EVS100934</t>
  </si>
  <si>
    <t>19-07-2024 11:24</t>
  </si>
  <si>
    <t>19-07-2024 11:56</t>
  </si>
  <si>
    <t>EVS100935</t>
  </si>
  <si>
    <t>17-01-2024 03:23</t>
  </si>
  <si>
    <t>17-01-2024 04:27</t>
  </si>
  <si>
    <t>EVS100936</t>
  </si>
  <si>
    <t>EVS100937</t>
  </si>
  <si>
    <t>16-08-2024 03:57</t>
  </si>
  <si>
    <t>16-08-2024 05:12</t>
  </si>
  <si>
    <t>EVS100938</t>
  </si>
  <si>
    <t>EVS100939</t>
  </si>
  <si>
    <t>19-09-2023 07:52</t>
  </si>
  <si>
    <t>19-09-2023 08:16</t>
  </si>
  <si>
    <t>EVS100940</t>
  </si>
  <si>
    <t>24-02-2023 19:18</t>
  </si>
  <si>
    <t>24-02-2023 20:52</t>
  </si>
  <si>
    <t>EVS100941</t>
  </si>
  <si>
    <t>EVS100942</t>
  </si>
  <si>
    <t>EVS100943</t>
  </si>
  <si>
    <t>EVS100944</t>
  </si>
  <si>
    <t>EVS100945</t>
  </si>
  <si>
    <t>22-03-2024 08:46</t>
  </si>
  <si>
    <t>22-03-2024 10:00</t>
  </si>
  <si>
    <t>EVS100946</t>
  </si>
  <si>
    <t>EVS100947</t>
  </si>
  <si>
    <t>EVS100948</t>
  </si>
  <si>
    <t>EVS100949</t>
  </si>
  <si>
    <t>20-07-2024 10:50</t>
  </si>
  <si>
    <t>20-07-2024 12:17</t>
  </si>
  <si>
    <t>EVS100950</t>
  </si>
  <si>
    <t>17-05-2024 04:37</t>
  </si>
  <si>
    <t>17-05-2024 05:23</t>
  </si>
  <si>
    <t>EVS100951</t>
  </si>
  <si>
    <t>19-09-2024 20:26</t>
  </si>
  <si>
    <t>19-09-2024 21:48</t>
  </si>
  <si>
    <t>EVS100952</t>
  </si>
  <si>
    <t>EVS100953</t>
  </si>
  <si>
    <t>30-12-2023 16:20</t>
  </si>
  <si>
    <t>30-12-2023 16:37</t>
  </si>
  <si>
    <t>EVS100954</t>
  </si>
  <si>
    <t>EVS100955</t>
  </si>
  <si>
    <t>22-09-2023 16:36</t>
  </si>
  <si>
    <t>22-09-2023 17:52</t>
  </si>
  <si>
    <t>EVS100956</t>
  </si>
  <si>
    <t>22-06-2023 06:11</t>
  </si>
  <si>
    <t>22-06-2023 06:50</t>
  </si>
  <si>
    <t>EVS100957</t>
  </si>
  <si>
    <t>EVS100958</t>
  </si>
  <si>
    <t>30-05-2024 12:03</t>
  </si>
  <si>
    <t>30-05-2024 12:24</t>
  </si>
  <si>
    <t>EVS100959</t>
  </si>
  <si>
    <t>13-09-2024 01:36</t>
  </si>
  <si>
    <t>13-09-2024 03:26</t>
  </si>
  <si>
    <t>EVS100960</t>
  </si>
  <si>
    <t>29-04-2023 15:41</t>
  </si>
  <si>
    <t>29-04-2023 16:04</t>
  </si>
  <si>
    <t>EVS100961</t>
  </si>
  <si>
    <t>24-07-2023 19:07</t>
  </si>
  <si>
    <t>24-07-2023 20:12</t>
  </si>
  <si>
    <t>EVS100962</t>
  </si>
  <si>
    <t>EVS100963</t>
  </si>
  <si>
    <t>EVS100964</t>
  </si>
  <si>
    <t>28-04-2023 11:24</t>
  </si>
  <si>
    <t>28-04-2023 11:52</t>
  </si>
  <si>
    <t>EVS100965</t>
  </si>
  <si>
    <t>EVS100966</t>
  </si>
  <si>
    <t>EVS100967</t>
  </si>
  <si>
    <t>EVS100968</t>
  </si>
  <si>
    <t>30-07-2024 02:08</t>
  </si>
  <si>
    <t>30-07-2024 03:22</t>
  </si>
  <si>
    <t>EVS100969</t>
  </si>
  <si>
    <t>14-07-2023 01:43</t>
  </si>
  <si>
    <t>14-07-2023 02:57</t>
  </si>
  <si>
    <t>EVS100970</t>
  </si>
  <si>
    <t>16-11-2024 22:57</t>
  </si>
  <si>
    <t>17-11-2024 00:44</t>
  </si>
  <si>
    <t>EVS100971</t>
  </si>
  <si>
    <t>EVS100972</t>
  </si>
  <si>
    <t>23-05-2023 06:06</t>
  </si>
  <si>
    <t>23-05-2023 08:02</t>
  </si>
  <si>
    <t>EVS100973</t>
  </si>
  <si>
    <t>27-07-2023 19:40</t>
  </si>
  <si>
    <t>27-07-2023 20:11</t>
  </si>
  <si>
    <t>EVS100974</t>
  </si>
  <si>
    <t>EVS100975</t>
  </si>
  <si>
    <t>22-07-2024 18:01</t>
  </si>
  <si>
    <t>22-07-2024 19:59</t>
  </si>
  <si>
    <t>EVS100976</t>
  </si>
  <si>
    <t>EVS100977</t>
  </si>
  <si>
    <t>EVS100978</t>
  </si>
  <si>
    <t>16-01-2023 13:58</t>
  </si>
  <si>
    <t>16-01-2023 14:32</t>
  </si>
  <si>
    <t>EVS100979</t>
  </si>
  <si>
    <t>EVS100980</t>
  </si>
  <si>
    <t>20-03-2024 10:52</t>
  </si>
  <si>
    <t>20-03-2024 12:29</t>
  </si>
  <si>
    <t>EVS100981</t>
  </si>
  <si>
    <t>28-02-2023 05:12</t>
  </si>
  <si>
    <t>28-02-2023 06:56</t>
  </si>
  <si>
    <t>EVS100982</t>
  </si>
  <si>
    <t>20-05-2024 03:46</t>
  </si>
  <si>
    <t>20-05-2024 04:00</t>
  </si>
  <si>
    <t>EVS100983</t>
  </si>
  <si>
    <t>15-06-2024 04:27</t>
  </si>
  <si>
    <t>15-06-2024 06:04</t>
  </si>
  <si>
    <t>EVS100984</t>
  </si>
  <si>
    <t>30-07-2023 12:53</t>
  </si>
  <si>
    <t>30-07-2023 13:57</t>
  </si>
  <si>
    <t>EVS100985</t>
  </si>
  <si>
    <t>EVS100986</t>
  </si>
  <si>
    <t>13-03-2023 12:08</t>
  </si>
  <si>
    <t>13-03-2023 12:39</t>
  </si>
  <si>
    <t>EVS100987</t>
  </si>
  <si>
    <t>EVS100988</t>
  </si>
  <si>
    <t>14-10-2023 14:05</t>
  </si>
  <si>
    <t>14-10-2023 15:53</t>
  </si>
  <si>
    <t>EVS100989</t>
  </si>
  <si>
    <t>EVS100990</t>
  </si>
  <si>
    <t>EVS100991</t>
  </si>
  <si>
    <t>13-10-2023 00:53</t>
  </si>
  <si>
    <t>13-10-2023 02:40</t>
  </si>
  <si>
    <t>EVS100992</t>
  </si>
  <si>
    <t>30-05-2024 05:57</t>
  </si>
  <si>
    <t>30-05-2024 07:35</t>
  </si>
  <si>
    <t>EVS100993</t>
  </si>
  <si>
    <t>13-09-2024 02:05</t>
  </si>
  <si>
    <t>13-09-2024 03:31</t>
  </si>
  <si>
    <t>EVS100994</t>
  </si>
  <si>
    <t>EVS100995</t>
  </si>
  <si>
    <t>17-09-2023 20:51</t>
  </si>
  <si>
    <t>17-09-2023 22:33</t>
  </si>
  <si>
    <t>EVS100996</t>
  </si>
  <si>
    <t>EVS100997</t>
  </si>
  <si>
    <t>24-02-2024 21:08</t>
  </si>
  <si>
    <t>24-02-2024 21:39</t>
  </si>
  <si>
    <t>EVS100998</t>
  </si>
  <si>
    <t>EVS100999</t>
  </si>
  <si>
    <t>28-09-2024 18:31</t>
  </si>
  <si>
    <t>28-09-2024 18:42</t>
  </si>
  <si>
    <t>EVS101000</t>
  </si>
  <si>
    <t>EVS101001</t>
  </si>
  <si>
    <t>15-01-2023 04:20</t>
  </si>
  <si>
    <t>15-01-2023 06:03</t>
  </si>
  <si>
    <t>EVS101002</t>
  </si>
  <si>
    <t>EVS101003</t>
  </si>
  <si>
    <t>EVS101004</t>
  </si>
  <si>
    <t>13-01-2024 17:11</t>
  </si>
  <si>
    <t>13-01-2024 17:32</t>
  </si>
  <si>
    <t>EVS101005</t>
  </si>
  <si>
    <t>EVS101006</t>
  </si>
  <si>
    <t>EVS101007</t>
  </si>
  <si>
    <t>EVS101008</t>
  </si>
  <si>
    <t>EVS101009</t>
  </si>
  <si>
    <t>24-03-2023 13:04</t>
  </si>
  <si>
    <t>24-03-2023 13:45</t>
  </si>
  <si>
    <t>EVS101010</t>
  </si>
  <si>
    <t>EVS101011</t>
  </si>
  <si>
    <t>26-09-2023 12:02</t>
  </si>
  <si>
    <t>26-09-2023 13:37</t>
  </si>
  <si>
    <t>EVS101012</t>
  </si>
  <si>
    <t>31-10-2023 14:00</t>
  </si>
  <si>
    <t>31-10-2023 15:02</t>
  </si>
  <si>
    <t>EVS101013</t>
  </si>
  <si>
    <t>EVS101014</t>
  </si>
  <si>
    <t>13-08-2023 00:14</t>
  </si>
  <si>
    <t>13-08-2023 00:25</t>
  </si>
  <si>
    <t>EVS101015</t>
  </si>
  <si>
    <t>16-01-2024 12:21</t>
  </si>
  <si>
    <t>16-01-2024 13:55</t>
  </si>
  <si>
    <t>EVS101016</t>
  </si>
  <si>
    <t>22-07-2024 02:27</t>
  </si>
  <si>
    <t>22-07-2024 04:05</t>
  </si>
  <si>
    <t>EVS101017</t>
  </si>
  <si>
    <t>18-05-2023 11:20</t>
  </si>
  <si>
    <t>18-05-2023 12:29</t>
  </si>
  <si>
    <t>EVS101018</t>
  </si>
  <si>
    <t>EVS101019</t>
  </si>
  <si>
    <t>13-01-2024 09:19</t>
  </si>
  <si>
    <t>13-01-2024 10:15</t>
  </si>
  <si>
    <t>EVS101020</t>
  </si>
  <si>
    <t>EVS101021</t>
  </si>
  <si>
    <t>EVS101022</t>
  </si>
  <si>
    <t>EVS101023</t>
  </si>
  <si>
    <t>EVS101024</t>
  </si>
  <si>
    <t>20-10-2023 10:29</t>
  </si>
  <si>
    <t>20-10-2023 12:09</t>
  </si>
  <si>
    <t>EVS101025</t>
  </si>
  <si>
    <t>23-03-2023 13:10</t>
  </si>
  <si>
    <t>23-03-2023 13:35</t>
  </si>
  <si>
    <t>EVS101026</t>
  </si>
  <si>
    <t>EVS101027</t>
  </si>
  <si>
    <t>22-04-2023 22:52</t>
  </si>
  <si>
    <t>23-04-2023 00:20</t>
  </si>
  <si>
    <t>EVS101028</t>
  </si>
  <si>
    <t>EVS101029</t>
  </si>
  <si>
    <t>13-11-2024 23:56</t>
  </si>
  <si>
    <t>14-11-2024 01:41</t>
  </si>
  <si>
    <t>EVS101030</t>
  </si>
  <si>
    <t>EVS101031</t>
  </si>
  <si>
    <t>EVS101032</t>
  </si>
  <si>
    <t>EVS101033</t>
  </si>
  <si>
    <t>28-08-2023 11:26</t>
  </si>
  <si>
    <t>28-08-2023 12:51</t>
  </si>
  <si>
    <t>EVS101034</t>
  </si>
  <si>
    <t>13-10-2023 04:43</t>
  </si>
  <si>
    <t>13-10-2023 05:53</t>
  </si>
  <si>
    <t>EVS101035</t>
  </si>
  <si>
    <t>EVS101036</t>
  </si>
  <si>
    <t>29-01-2024 11:56</t>
  </si>
  <si>
    <t>29-01-2024 13:10</t>
  </si>
  <si>
    <t>EVS101037</t>
  </si>
  <si>
    <t>EVS101038</t>
  </si>
  <si>
    <t>23-03-2023 00:36</t>
  </si>
  <si>
    <t>23-03-2023 01:13</t>
  </si>
  <si>
    <t>EVS101039</t>
  </si>
  <si>
    <t>EVS101040</t>
  </si>
  <si>
    <t>EVS101041</t>
  </si>
  <si>
    <t>22-01-2023 12:42</t>
  </si>
  <si>
    <t>22-01-2023 13:34</t>
  </si>
  <si>
    <t>EVS101042</t>
  </si>
  <si>
    <t>19-02-2023 20:19</t>
  </si>
  <si>
    <t>19-02-2023 21:02</t>
  </si>
  <si>
    <t>EVS101043</t>
  </si>
  <si>
    <t>15-02-2023 02:35</t>
  </si>
  <si>
    <t>15-02-2023 04:13</t>
  </si>
  <si>
    <t>EVS101044</t>
  </si>
  <si>
    <t>EVS101045</t>
  </si>
  <si>
    <t>EVS101046</t>
  </si>
  <si>
    <t>EVS101047</t>
  </si>
  <si>
    <t>26-05-2024 13:23</t>
  </si>
  <si>
    <t>26-05-2024 13:59</t>
  </si>
  <si>
    <t>EVS101048</t>
  </si>
  <si>
    <t>EVS101049</t>
  </si>
  <si>
    <t>EVS101050</t>
  </si>
  <si>
    <t>29-11-2023 05:39</t>
  </si>
  <si>
    <t>29-11-2023 07:35</t>
  </si>
  <si>
    <t>EVS101051</t>
  </si>
  <si>
    <t>24-10-2024 07:21</t>
  </si>
  <si>
    <t>24-10-2024 08:50</t>
  </si>
  <si>
    <t>EVS101052</t>
  </si>
  <si>
    <t>13-03-2023 05:59</t>
  </si>
  <si>
    <t>13-03-2023 06:44</t>
  </si>
  <si>
    <t>EVS101053</t>
  </si>
  <si>
    <t>13-09-2023 15:26</t>
  </si>
  <si>
    <t>13-09-2023 15:41</t>
  </si>
  <si>
    <t>EVS101054</t>
  </si>
  <si>
    <t>EVS101055</t>
  </si>
  <si>
    <t>26-06-2024 01:57</t>
  </si>
  <si>
    <t>26-06-2024 02:20</t>
  </si>
  <si>
    <t>EVS101056</t>
  </si>
  <si>
    <t>17-07-2024 15:07</t>
  </si>
  <si>
    <t>17-07-2024 17:05</t>
  </si>
  <si>
    <t>EVS101057</t>
  </si>
  <si>
    <t>EVS101058</t>
  </si>
  <si>
    <t>EVS101059</t>
  </si>
  <si>
    <t>21-07-2023 01:20</t>
  </si>
  <si>
    <t>21-07-2023 02:08</t>
  </si>
  <si>
    <t>EVS101060</t>
  </si>
  <si>
    <t>21-05-2023 10:04</t>
  </si>
  <si>
    <t>21-05-2023 10:39</t>
  </si>
  <si>
    <t>EVS101061</t>
  </si>
  <si>
    <t>26-08-2023 22:57</t>
  </si>
  <si>
    <t>27-08-2023 00:03</t>
  </si>
  <si>
    <t>EVS101062</t>
  </si>
  <si>
    <t>14-05-2023 21:37</t>
  </si>
  <si>
    <t>14-05-2023 23:27</t>
  </si>
  <si>
    <t>EVS101063</t>
  </si>
  <si>
    <t>16-12-2023 22:33</t>
  </si>
  <si>
    <t>16-12-2023 23:33</t>
  </si>
  <si>
    <t>EVS101064</t>
  </si>
  <si>
    <t>28-03-2024 17:38</t>
  </si>
  <si>
    <t>28-03-2024 18:09</t>
  </si>
  <si>
    <t>EVS101065</t>
  </si>
  <si>
    <t>EVS101066</t>
  </si>
  <si>
    <t>EVS101067</t>
  </si>
  <si>
    <t>18-04-2024 19:48</t>
  </si>
  <si>
    <t>18-04-2024 20:47</t>
  </si>
  <si>
    <t>EVS101068</t>
  </si>
  <si>
    <t>31-08-2023 03:50</t>
  </si>
  <si>
    <t>31-08-2023 04:32</t>
  </si>
  <si>
    <t>EVS101069</t>
  </si>
  <si>
    <t>18-08-2024 13:45</t>
  </si>
  <si>
    <t>18-08-2024 14:03</t>
  </si>
  <si>
    <t>EVS101070</t>
  </si>
  <si>
    <t>EVS101071</t>
  </si>
  <si>
    <t>EVS101072</t>
  </si>
  <si>
    <t>28-04-2023 15:02</t>
  </si>
  <si>
    <t>28-04-2023 15:54</t>
  </si>
  <si>
    <t>EVS101073</t>
  </si>
  <si>
    <t>28-02-2023 15:18</t>
  </si>
  <si>
    <t>28-02-2023 16:11</t>
  </si>
  <si>
    <t>EVS101074</t>
  </si>
  <si>
    <t>29-11-2024 18:02</t>
  </si>
  <si>
    <t>29-11-2024 19:16</t>
  </si>
  <si>
    <t>EVS101075</t>
  </si>
  <si>
    <t>EVS101076</t>
  </si>
  <si>
    <t>EVS101077</t>
  </si>
  <si>
    <t>20-11-2023 23:20</t>
  </si>
  <si>
    <t>20-11-2023 23:30</t>
  </si>
  <si>
    <t>EVS101078</t>
  </si>
  <si>
    <t>EVS101079</t>
  </si>
  <si>
    <t>EVS101080</t>
  </si>
  <si>
    <t>EVS101081</t>
  </si>
  <si>
    <t>24-03-2024 16:04</t>
  </si>
  <si>
    <t>24-03-2024 17:40</t>
  </si>
  <si>
    <t>EVS101082</t>
  </si>
  <si>
    <t>23-10-2024 15:34</t>
  </si>
  <si>
    <t>23-10-2024 16:02</t>
  </si>
  <si>
    <t>EVS101083</t>
  </si>
  <si>
    <t>EVS101084</t>
  </si>
  <si>
    <t>19-03-2024 08:02</t>
  </si>
  <si>
    <t>19-03-2024 09:32</t>
  </si>
  <si>
    <t>EVS101085</t>
  </si>
  <si>
    <t>24-04-2024 17:44</t>
  </si>
  <si>
    <t>24-04-2024 18:14</t>
  </si>
  <si>
    <t>EVS101086</t>
  </si>
  <si>
    <t>EVS101087</t>
  </si>
  <si>
    <t>EVS101088</t>
  </si>
  <si>
    <t>24-02-2024 02:38</t>
  </si>
  <si>
    <t>24-02-2024 03:53</t>
  </si>
  <si>
    <t>EVS101089</t>
  </si>
  <si>
    <t>EVS101090</t>
  </si>
  <si>
    <t>EVS101091</t>
  </si>
  <si>
    <t>15-08-2024 12:16</t>
  </si>
  <si>
    <t>15-08-2024 12:44</t>
  </si>
  <si>
    <t>EVS101092</t>
  </si>
  <si>
    <t>30-11-2024 14:07</t>
  </si>
  <si>
    <t>30-11-2024 15:54</t>
  </si>
  <si>
    <t>EVS101093</t>
  </si>
  <si>
    <t>17-11-2023 15:13</t>
  </si>
  <si>
    <t>17-11-2023 16:41</t>
  </si>
  <si>
    <t>EVS101094</t>
  </si>
  <si>
    <t>24-03-2023 01:06</t>
  </si>
  <si>
    <t>24-03-2023 02:04</t>
  </si>
  <si>
    <t>EVS101095</t>
  </si>
  <si>
    <t>15-04-2024 17:58</t>
  </si>
  <si>
    <t>15-04-2024 19:42</t>
  </si>
  <si>
    <t>EVS101096</t>
  </si>
  <si>
    <t>EVS101097</t>
  </si>
  <si>
    <t>16-05-2024 06:57</t>
  </si>
  <si>
    <t>16-05-2024 07:25</t>
  </si>
  <si>
    <t>EVS101098</t>
  </si>
  <si>
    <t>EVS101099</t>
  </si>
  <si>
    <t>23-01-2024 21:57</t>
  </si>
  <si>
    <t>23-01-2024 22:51</t>
  </si>
  <si>
    <t>EVS101100</t>
  </si>
  <si>
    <t>EVS101101</t>
  </si>
  <si>
    <t>28-07-2023 17:18</t>
  </si>
  <si>
    <t>28-07-2023 19:02</t>
  </si>
  <si>
    <t>EVS101102</t>
  </si>
  <si>
    <t>24-05-2023 04:35</t>
  </si>
  <si>
    <t>24-05-2023 04:59</t>
  </si>
  <si>
    <t>EVS101103</t>
  </si>
  <si>
    <t>EVS101104</t>
  </si>
  <si>
    <t>EVS101105</t>
  </si>
  <si>
    <t>18-06-2023 12:30</t>
  </si>
  <si>
    <t>18-06-2023 13:11</t>
  </si>
  <si>
    <t>EVS101106</t>
  </si>
  <si>
    <t>29-09-2024 20:14</t>
  </si>
  <si>
    <t>29-09-2024 20:51</t>
  </si>
  <si>
    <t>EVS101107</t>
  </si>
  <si>
    <t>14-03-2024 16:47</t>
  </si>
  <si>
    <t>14-03-2024 17:40</t>
  </si>
  <si>
    <t>EVS101108</t>
  </si>
  <si>
    <t>17-11-2024 19:15</t>
  </si>
  <si>
    <t>17-11-2024 20:23</t>
  </si>
  <si>
    <t>EVS101109</t>
  </si>
  <si>
    <t>EVS101110</t>
  </si>
  <si>
    <t>21-04-2024 11:29</t>
  </si>
  <si>
    <t>21-04-2024 13:09</t>
  </si>
  <si>
    <t>EVS101111</t>
  </si>
  <si>
    <t>30-10-2024 09:45</t>
  </si>
  <si>
    <t>30-10-2024 10:47</t>
  </si>
  <si>
    <t>EVS101112</t>
  </si>
  <si>
    <t>29-03-2023 00:23</t>
  </si>
  <si>
    <t>29-03-2023 00:49</t>
  </si>
  <si>
    <t>EVS101113</t>
  </si>
  <si>
    <t>15-05-2023 11:36</t>
  </si>
  <si>
    <t>15-05-2023 12:27</t>
  </si>
  <si>
    <t>EVS101114</t>
  </si>
  <si>
    <t>EVS101115</t>
  </si>
  <si>
    <t>EVS101116</t>
  </si>
  <si>
    <t>14-07-2024 23:05</t>
  </si>
  <si>
    <t>15-07-2024 01:04</t>
  </si>
  <si>
    <t>EVS101117</t>
  </si>
  <si>
    <t>28-11-2023 07:27</t>
  </si>
  <si>
    <t>28-11-2023 09:18</t>
  </si>
  <si>
    <t>EVS101118</t>
  </si>
  <si>
    <t>20-10-2024 01:37</t>
  </si>
  <si>
    <t>20-10-2024 02:55</t>
  </si>
  <si>
    <t>EVS101119</t>
  </si>
  <si>
    <t>EVS101120</t>
  </si>
  <si>
    <t>28-11-2023 08:05</t>
  </si>
  <si>
    <t>28-11-2023 09:41</t>
  </si>
  <si>
    <t>EVS101121</t>
  </si>
  <si>
    <t>28-11-2023 22:39</t>
  </si>
  <si>
    <t>29-11-2023 00:22</t>
  </si>
  <si>
    <t>EVS101122</t>
  </si>
  <si>
    <t>EVS101123</t>
  </si>
  <si>
    <t>14-06-2023 12:43</t>
  </si>
  <si>
    <t>14-06-2023 14:12</t>
  </si>
  <si>
    <t>EVS101124</t>
  </si>
  <si>
    <t>EVS101125</t>
  </si>
  <si>
    <t>13-02-2023 00:36</t>
  </si>
  <si>
    <t>13-02-2023 01:58</t>
  </si>
  <si>
    <t>EVS101126</t>
  </si>
  <si>
    <t>EVS101127</t>
  </si>
  <si>
    <t>EVS101128</t>
  </si>
  <si>
    <t>EVS101129</t>
  </si>
  <si>
    <t>24-04-2023 03:31</t>
  </si>
  <si>
    <t>24-04-2023 03:41</t>
  </si>
  <si>
    <t>EVS101130</t>
  </si>
  <si>
    <t>29-09-2024 19:13</t>
  </si>
  <si>
    <t>29-09-2024 20:52</t>
  </si>
  <si>
    <t>EVS101131</t>
  </si>
  <si>
    <t>28-01-2023 07:26</t>
  </si>
  <si>
    <t>28-01-2023 07:53</t>
  </si>
  <si>
    <t>EVS101132</t>
  </si>
  <si>
    <t>21-06-2023 22:41</t>
  </si>
  <si>
    <t>21-06-2023 23:29</t>
  </si>
  <si>
    <t>EVS101133</t>
  </si>
  <si>
    <t>EVS101134</t>
  </si>
  <si>
    <t>EVS101135</t>
  </si>
  <si>
    <t>17-09-2024 09:22</t>
  </si>
  <si>
    <t>17-09-2024 09:44</t>
  </si>
  <si>
    <t>EVS101136</t>
  </si>
  <si>
    <t>30-10-2023 18:36</t>
  </si>
  <si>
    <t>30-10-2023 19:15</t>
  </si>
  <si>
    <t>EVS101137</t>
  </si>
  <si>
    <t>EVS101138</t>
  </si>
  <si>
    <t>21-02-2024 04:01</t>
  </si>
  <si>
    <t>21-02-2024 05:37</t>
  </si>
  <si>
    <t>EVS101139</t>
  </si>
  <si>
    <t>17-06-2024 00:48</t>
  </si>
  <si>
    <t>17-06-2024 02:26</t>
  </si>
  <si>
    <t>EVS101140</t>
  </si>
  <si>
    <t>16-07-2024 16:31</t>
  </si>
  <si>
    <t>16-07-2024 17:00</t>
  </si>
  <si>
    <t>EVS101141</t>
  </si>
  <si>
    <t>EVS101142</t>
  </si>
  <si>
    <t>17-10-2024 09:41</t>
  </si>
  <si>
    <t>17-10-2024 10:32</t>
  </si>
  <si>
    <t>EVS101143</t>
  </si>
  <si>
    <t>22-07-2023 15:19</t>
  </si>
  <si>
    <t>22-07-2023 15:58</t>
  </si>
  <si>
    <t>EVS101144</t>
  </si>
  <si>
    <t>30-03-2024 03:03</t>
  </si>
  <si>
    <t>30-03-2024 05:00</t>
  </si>
  <si>
    <t>EVS101145</t>
  </si>
  <si>
    <t>15-05-2023 23:57</t>
  </si>
  <si>
    <t>16-05-2023 01:55</t>
  </si>
  <si>
    <t>EVS101146</t>
  </si>
  <si>
    <t>25-06-2024 12:11</t>
  </si>
  <si>
    <t>25-06-2024 13:02</t>
  </si>
  <si>
    <t>EVS101147</t>
  </si>
  <si>
    <t>EVS101148</t>
  </si>
  <si>
    <t>EVS101149</t>
  </si>
  <si>
    <t>21-11-2024 20:36</t>
  </si>
  <si>
    <t>21-11-2024 21:27</t>
  </si>
  <si>
    <t>EVS101150</t>
  </si>
  <si>
    <t>25-03-2023 06:42</t>
  </si>
  <si>
    <t>25-03-2023 07:16</t>
  </si>
  <si>
    <t>EVS101151</t>
  </si>
  <si>
    <t>EVS101152</t>
  </si>
  <si>
    <t>29-01-2024 19:00</t>
  </si>
  <si>
    <t>29-01-2024 20:22</t>
  </si>
  <si>
    <t>EVS101153</t>
  </si>
  <si>
    <t>28-12-2023 05:41</t>
  </si>
  <si>
    <t>28-12-2023 06:20</t>
  </si>
  <si>
    <t>EVS101154</t>
  </si>
  <si>
    <t>16-01-2023 21:51</t>
  </si>
  <si>
    <t>16-01-2023 22:41</t>
  </si>
  <si>
    <t>EVS101155</t>
  </si>
  <si>
    <t>EVS101156</t>
  </si>
  <si>
    <t>18-06-2024 15:23</t>
  </si>
  <si>
    <t>18-06-2024 15:46</t>
  </si>
  <si>
    <t>EVS101157</t>
  </si>
  <si>
    <t>EVS101158</t>
  </si>
  <si>
    <t>13-06-2023 08:01</t>
  </si>
  <si>
    <t>13-06-2023 09:02</t>
  </si>
  <si>
    <t>EVS101159</t>
  </si>
  <si>
    <t>21-02-2023 04:04</t>
  </si>
  <si>
    <t>21-02-2023 04:21</t>
  </si>
  <si>
    <t>EVS101160</t>
  </si>
  <si>
    <t>EVS101161</t>
  </si>
  <si>
    <t>22-01-2023 05:01</t>
  </si>
  <si>
    <t>22-01-2023 05:25</t>
  </si>
  <si>
    <t>EVS101162</t>
  </si>
  <si>
    <t>EVS101163</t>
  </si>
  <si>
    <t>29-04-2023 16:17</t>
  </si>
  <si>
    <t>29-04-2023 17:11</t>
  </si>
  <si>
    <t>EVS101164</t>
  </si>
  <si>
    <t>19-08-2024 23:52</t>
  </si>
  <si>
    <t>20-08-2024 00:35</t>
  </si>
  <si>
    <t>EVS101165</t>
  </si>
  <si>
    <t>19-03-2024 06:31</t>
  </si>
  <si>
    <t>19-03-2024 07:58</t>
  </si>
  <si>
    <t>EVS101166</t>
  </si>
  <si>
    <t>EVS101167</t>
  </si>
  <si>
    <t>13-07-2024 23:40</t>
  </si>
  <si>
    <t>14-07-2024 00:07</t>
  </si>
  <si>
    <t>EVS101168</t>
  </si>
  <si>
    <t>EVS101169</t>
  </si>
  <si>
    <t>20-05-2023 16:25</t>
  </si>
  <si>
    <t>20-05-2023 17:47</t>
  </si>
  <si>
    <t>EVS101170</t>
  </si>
  <si>
    <t>18-02-2024 12:20</t>
  </si>
  <si>
    <t>18-02-2024 14:02</t>
  </si>
  <si>
    <t>EVS101171</t>
  </si>
  <si>
    <t>27-12-2023 22:29</t>
  </si>
  <si>
    <t>28-12-2023 00:02</t>
  </si>
  <si>
    <t>EVS101172</t>
  </si>
  <si>
    <t>27-06-2023 14:39</t>
  </si>
  <si>
    <t>27-06-2023 15:55</t>
  </si>
  <si>
    <t>EVS101173</t>
  </si>
  <si>
    <t>EVS101174</t>
  </si>
  <si>
    <t>16-01-2023 18:36</t>
  </si>
  <si>
    <t>16-01-2023 19:24</t>
  </si>
  <si>
    <t>EVS101175</t>
  </si>
  <si>
    <t>20-02-2023 21:10</t>
  </si>
  <si>
    <t>20-02-2023 21:32</t>
  </si>
  <si>
    <t>EVS101176</t>
  </si>
  <si>
    <t>22-04-2024 02:54</t>
  </si>
  <si>
    <t>22-04-2024 04:34</t>
  </si>
  <si>
    <t>EVS101177</t>
  </si>
  <si>
    <t>EVS101178</t>
  </si>
  <si>
    <t>21-01-2024 06:14</t>
  </si>
  <si>
    <t>21-01-2024 06:44</t>
  </si>
  <si>
    <t>EVS101179</t>
  </si>
  <si>
    <t>26-01-2023 10:47</t>
  </si>
  <si>
    <t>26-01-2023 12:34</t>
  </si>
  <si>
    <t>EVS101180</t>
  </si>
  <si>
    <t>27-09-2024 09:19</t>
  </si>
  <si>
    <t>27-09-2024 10:12</t>
  </si>
  <si>
    <t>EVS101181</t>
  </si>
  <si>
    <t>21-09-2023 06:33</t>
  </si>
  <si>
    <t>21-09-2023 08:12</t>
  </si>
  <si>
    <t>EVS101182</t>
  </si>
  <si>
    <t>14-12-2023 00:15</t>
  </si>
  <si>
    <t>14-12-2023 01:36</t>
  </si>
  <si>
    <t>EVS101183</t>
  </si>
  <si>
    <t>30-06-2023 15:53</t>
  </si>
  <si>
    <t>30-06-2023 16:51</t>
  </si>
  <si>
    <t>EVS101184</t>
  </si>
  <si>
    <t>EVS101185</t>
  </si>
  <si>
    <t>13-06-2024 12:37</t>
  </si>
  <si>
    <t>13-06-2024 13:15</t>
  </si>
  <si>
    <t>EVS101186</t>
  </si>
  <si>
    <t>EVS101187</t>
  </si>
  <si>
    <t>EVS101188</t>
  </si>
  <si>
    <t>EVS101189</t>
  </si>
  <si>
    <t>17-06-2024 07:06</t>
  </si>
  <si>
    <t>17-06-2024 08:26</t>
  </si>
  <si>
    <t>EVS101190</t>
  </si>
  <si>
    <t>EVS101191</t>
  </si>
  <si>
    <t>13-06-2023 10:55</t>
  </si>
  <si>
    <t>13-06-2023 12:04</t>
  </si>
  <si>
    <t>EVS101192</t>
  </si>
  <si>
    <t>28-01-2023 16:12</t>
  </si>
  <si>
    <t>28-01-2023 17:50</t>
  </si>
  <si>
    <t>EVS101193</t>
  </si>
  <si>
    <t>25-07-2023 09:54</t>
  </si>
  <si>
    <t>25-07-2023 10:49</t>
  </si>
  <si>
    <t>EVS101194</t>
  </si>
  <si>
    <t>21-12-2023 21:56</t>
  </si>
  <si>
    <t>21-12-2023 23:23</t>
  </si>
  <si>
    <t>EVS101195</t>
  </si>
  <si>
    <t>23-01-2023 20:47</t>
  </si>
  <si>
    <t>23-01-2023 22:01</t>
  </si>
  <si>
    <t>EVS101196</t>
  </si>
  <si>
    <t>13-06-2023 09:37</t>
  </si>
  <si>
    <t>13-06-2023 09:56</t>
  </si>
  <si>
    <t>EVS101197</t>
  </si>
  <si>
    <t>EVS101198</t>
  </si>
  <si>
    <t>EVS101199</t>
  </si>
  <si>
    <t>EVS101200</t>
  </si>
  <si>
    <t>19-06-2023 03:08</t>
  </si>
  <si>
    <t>19-06-2023 03:19</t>
  </si>
  <si>
    <t>EVS101201</t>
  </si>
  <si>
    <t>EVS101202</t>
  </si>
  <si>
    <t>EVS101203</t>
  </si>
  <si>
    <t>EVS101204</t>
  </si>
  <si>
    <t>13-10-2023 16:40</t>
  </si>
  <si>
    <t>13-10-2023 17:33</t>
  </si>
  <si>
    <t>EVS101205</t>
  </si>
  <si>
    <t>24-12-2023 04:04</t>
  </si>
  <si>
    <t>24-12-2023 04:34</t>
  </si>
  <si>
    <t>EVS101206</t>
  </si>
  <si>
    <t>30-04-2024 02:32</t>
  </si>
  <si>
    <t>30-04-2024 03:04</t>
  </si>
  <si>
    <t>EVS101207</t>
  </si>
  <si>
    <t>30-01-2023 20:18</t>
  </si>
  <si>
    <t>30-01-2023 22:05</t>
  </si>
  <si>
    <t>EVS101208</t>
  </si>
  <si>
    <t>29-06-2023 09:25</t>
  </si>
  <si>
    <t>29-06-2023 10:29</t>
  </si>
  <si>
    <t>EVS101209</t>
  </si>
  <si>
    <t>13-05-2024 02:31</t>
  </si>
  <si>
    <t>13-05-2024 04:00</t>
  </si>
  <si>
    <t>EVS101210</t>
  </si>
  <si>
    <t>28-07-2024 02:06</t>
  </si>
  <si>
    <t>28-07-2024 02:21</t>
  </si>
  <si>
    <t>EVS101211</t>
  </si>
  <si>
    <t>26-07-2023 23:41</t>
  </si>
  <si>
    <t>27-07-2023 01:36</t>
  </si>
  <si>
    <t>EVS101212</t>
  </si>
  <si>
    <t>EVS101213</t>
  </si>
  <si>
    <t>24-05-2023 18:05</t>
  </si>
  <si>
    <t>24-05-2023 19:19</t>
  </si>
  <si>
    <t>EVS101214</t>
  </si>
  <si>
    <t>19-02-2023 14:19</t>
  </si>
  <si>
    <t>19-02-2023 15:42</t>
  </si>
  <si>
    <t>EVS101215</t>
  </si>
  <si>
    <t>EVS101216</t>
  </si>
  <si>
    <t>EVS101217</t>
  </si>
  <si>
    <t>EVS101218</t>
  </si>
  <si>
    <t>EVS101219</t>
  </si>
  <si>
    <t>EVS101220</t>
  </si>
  <si>
    <t>EVS101221</t>
  </si>
  <si>
    <t>16-09-2024 07:13</t>
  </si>
  <si>
    <t>16-09-2024 08:38</t>
  </si>
  <si>
    <t>EVS101222</t>
  </si>
  <si>
    <t>EVS101223</t>
  </si>
  <si>
    <t>EVS101224</t>
  </si>
  <si>
    <t>24-12-2023 11:35</t>
  </si>
  <si>
    <t>24-12-2023 12:54</t>
  </si>
  <si>
    <t>EVS101225</t>
  </si>
  <si>
    <t>EVS101226</t>
  </si>
  <si>
    <t>18-01-2023 08:15</t>
  </si>
  <si>
    <t>18-01-2023 08:54</t>
  </si>
  <si>
    <t>EVS101227</t>
  </si>
  <si>
    <t>25-08-2023 01:52</t>
  </si>
  <si>
    <t>25-08-2023 02:22</t>
  </si>
  <si>
    <t>EVS101228</t>
  </si>
  <si>
    <t>24-04-2023 11:55</t>
  </si>
  <si>
    <t>24-04-2023 12:09</t>
  </si>
  <si>
    <t>EVS101229</t>
  </si>
  <si>
    <t>19-07-2024 09:25</t>
  </si>
  <si>
    <t>19-07-2024 09:56</t>
  </si>
  <si>
    <t>EVS101230</t>
  </si>
  <si>
    <t>15-07-2024 02:52</t>
  </si>
  <si>
    <t>15-07-2024 04:39</t>
  </si>
  <si>
    <t>EVS101231</t>
  </si>
  <si>
    <t>20-12-2023 17:34</t>
  </si>
  <si>
    <t>20-12-2023 18:04</t>
  </si>
  <si>
    <t>EVS101232</t>
  </si>
  <si>
    <t>26-05-2024 11:21</t>
  </si>
  <si>
    <t>26-05-2024 13:17</t>
  </si>
  <si>
    <t>EVS101233</t>
  </si>
  <si>
    <t>27-03-2023 02:22</t>
  </si>
  <si>
    <t>27-03-2023 03:14</t>
  </si>
  <si>
    <t>EVS101234</t>
  </si>
  <si>
    <t>EVS101235</t>
  </si>
  <si>
    <t>EVS101236</t>
  </si>
  <si>
    <t>29-01-2024 16:01</t>
  </si>
  <si>
    <t>29-01-2024 17:54</t>
  </si>
  <si>
    <t>EVS101237</t>
  </si>
  <si>
    <t>16-10-2024 05:57</t>
  </si>
  <si>
    <t>16-10-2024 07:40</t>
  </si>
  <si>
    <t>EVS101238</t>
  </si>
  <si>
    <t>26-07-2023 09:16</t>
  </si>
  <si>
    <t>26-07-2023 09:48</t>
  </si>
  <si>
    <t>EVS101239</t>
  </si>
  <si>
    <t>EVS101240</t>
  </si>
  <si>
    <t>28-03-2024 19:34</t>
  </si>
  <si>
    <t>28-03-2024 20:25</t>
  </si>
  <si>
    <t>EVS101241</t>
  </si>
  <si>
    <t>28-06-2023 21:19</t>
  </si>
  <si>
    <t>28-06-2023 21:50</t>
  </si>
  <si>
    <t>EVS101242</t>
  </si>
  <si>
    <t>EVS101243</t>
  </si>
  <si>
    <t>EVS101244</t>
  </si>
  <si>
    <t>27-09-2024 06:49</t>
  </si>
  <si>
    <t>27-09-2024 07:18</t>
  </si>
  <si>
    <t>EVS101245</t>
  </si>
  <si>
    <t>EVS101246</t>
  </si>
  <si>
    <t>16-03-2024 02:35</t>
  </si>
  <si>
    <t>16-03-2024 03:55</t>
  </si>
  <si>
    <t>EVS101247</t>
  </si>
  <si>
    <t>15-11-2024 18:22</t>
  </si>
  <si>
    <t>15-11-2024 18:36</t>
  </si>
  <si>
    <t>EVS101248</t>
  </si>
  <si>
    <t>25-03-2023 21:22</t>
  </si>
  <si>
    <t>25-03-2023 22:26</t>
  </si>
  <si>
    <t>EVS101249</t>
  </si>
  <si>
    <t>EVS101250</t>
  </si>
  <si>
    <t>EVS101251</t>
  </si>
  <si>
    <t>EVS101252</t>
  </si>
  <si>
    <t>EVS101253</t>
  </si>
  <si>
    <t>EVS101254</t>
  </si>
  <si>
    <t>31-08-2023 19:03</t>
  </si>
  <si>
    <t>31-08-2023 19:14</t>
  </si>
  <si>
    <t>EVS101255</t>
  </si>
  <si>
    <t>30-05-2023 15:24</t>
  </si>
  <si>
    <t>30-05-2023 17:10</t>
  </si>
  <si>
    <t>EVS101256</t>
  </si>
  <si>
    <t>13-08-2023 14:27</t>
  </si>
  <si>
    <t>13-08-2023 15:08</t>
  </si>
  <si>
    <t>EVS101257</t>
  </si>
  <si>
    <t>EVS101258</t>
  </si>
  <si>
    <t>27-05-2024 12:27</t>
  </si>
  <si>
    <t>27-05-2024 12:42</t>
  </si>
  <si>
    <t>EVS101259</t>
  </si>
  <si>
    <t>EVS101260</t>
  </si>
  <si>
    <t>24-08-2024 17:31</t>
  </si>
  <si>
    <t>24-08-2024 18:32</t>
  </si>
  <si>
    <t>EVS101261</t>
  </si>
  <si>
    <t>13-11-2024 02:56</t>
  </si>
  <si>
    <t>13-11-2024 04:24</t>
  </si>
  <si>
    <t>EVS101262</t>
  </si>
  <si>
    <t>30-11-2024 02:41</t>
  </si>
  <si>
    <t>30-11-2024 03:24</t>
  </si>
  <si>
    <t>EVS101263</t>
  </si>
  <si>
    <t>16-06-2023 10:49</t>
  </si>
  <si>
    <t>16-06-2023 11:15</t>
  </si>
  <si>
    <t>EVS101264</t>
  </si>
  <si>
    <t>18-04-2023 06:15</t>
  </si>
  <si>
    <t>18-04-2023 07:55</t>
  </si>
  <si>
    <t>EVS101265</t>
  </si>
  <si>
    <t>EVS101266</t>
  </si>
  <si>
    <t>EVS101267</t>
  </si>
  <si>
    <t>24-04-2024 16:46</t>
  </si>
  <si>
    <t>24-04-2024 17:10</t>
  </si>
  <si>
    <t>EVS101268</t>
  </si>
  <si>
    <t>22-07-2024 22:25</t>
  </si>
  <si>
    <t>22-07-2024 22:50</t>
  </si>
  <si>
    <t>EVS101269</t>
  </si>
  <si>
    <t>EVS101270</t>
  </si>
  <si>
    <t>28-06-2024 16:26</t>
  </si>
  <si>
    <t>28-06-2024 17:35</t>
  </si>
  <si>
    <t>EVS101271</t>
  </si>
  <si>
    <t>30-06-2024 23:38</t>
  </si>
  <si>
    <t>EVS101272</t>
  </si>
  <si>
    <t>29-08-2023 08:46</t>
  </si>
  <si>
    <t>29-08-2023 09:40</t>
  </si>
  <si>
    <t>EVS101273</t>
  </si>
  <si>
    <t>EVS101274</t>
  </si>
  <si>
    <t>EVS101275</t>
  </si>
  <si>
    <t>13-02-2023 04:56</t>
  </si>
  <si>
    <t>13-02-2023 05:35</t>
  </si>
  <si>
    <t>EVS101276</t>
  </si>
  <si>
    <t>25-05-2024 14:51</t>
  </si>
  <si>
    <t>25-05-2024 16:42</t>
  </si>
  <si>
    <t>EVS101277</t>
  </si>
  <si>
    <t>25-07-2023 16:26</t>
  </si>
  <si>
    <t>25-07-2023 18:03</t>
  </si>
  <si>
    <t>EVS101278</t>
  </si>
  <si>
    <t>22-03-2023 11:48</t>
  </si>
  <si>
    <t>22-03-2023 12:26</t>
  </si>
  <si>
    <t>EVS101279</t>
  </si>
  <si>
    <t>13-06-2023 10:07</t>
  </si>
  <si>
    <t>13-06-2023 11:22</t>
  </si>
  <si>
    <t>EVS101280</t>
  </si>
  <si>
    <t>EVS101281</t>
  </si>
  <si>
    <t>19-08-2023 14:59</t>
  </si>
  <si>
    <t>19-08-2023 15:33</t>
  </si>
  <si>
    <t>EVS101282</t>
  </si>
  <si>
    <t>15-09-2024 04:46</t>
  </si>
  <si>
    <t>15-09-2024 06:32</t>
  </si>
  <si>
    <t>EVS101283</t>
  </si>
  <si>
    <t>EVS101284</t>
  </si>
  <si>
    <t>30-03-2024 17:36</t>
  </si>
  <si>
    <t>30-03-2024 18:58</t>
  </si>
  <si>
    <t>EVS101285</t>
  </si>
  <si>
    <t>26-10-2024 19:50</t>
  </si>
  <si>
    <t>26-10-2024 21:30</t>
  </si>
  <si>
    <t>EVS101286</t>
  </si>
  <si>
    <t>EVS101287</t>
  </si>
  <si>
    <t>24-09-2024 06:04</t>
  </si>
  <si>
    <t>24-09-2024 06:51</t>
  </si>
  <si>
    <t>EVS101288</t>
  </si>
  <si>
    <t>24-11-2024 17:49</t>
  </si>
  <si>
    <t>24-11-2024 18:12</t>
  </si>
  <si>
    <t>EVS101289</t>
  </si>
  <si>
    <t>EVS101290</t>
  </si>
  <si>
    <t>EVS101291</t>
  </si>
  <si>
    <t>EVS101292</t>
  </si>
  <si>
    <t>20-10-2024 08:40</t>
  </si>
  <si>
    <t>20-10-2024 09:20</t>
  </si>
  <si>
    <t>EVS101293</t>
  </si>
  <si>
    <t>22-03-2024 11:13</t>
  </si>
  <si>
    <t>22-03-2024 11:57</t>
  </si>
  <si>
    <t>EVS101294</t>
  </si>
  <si>
    <t>13-07-2023 02:20</t>
  </si>
  <si>
    <t>13-07-2023 03:39</t>
  </si>
  <si>
    <t>EVS101295</t>
  </si>
  <si>
    <t>14-09-2023 13:30</t>
  </si>
  <si>
    <t>14-09-2023 14:35</t>
  </si>
  <si>
    <t>EVS101296</t>
  </si>
  <si>
    <t>EVS101297</t>
  </si>
  <si>
    <t>18-11-2023 12:07</t>
  </si>
  <si>
    <t>18-11-2023 13:16</t>
  </si>
  <si>
    <t>EVS101298</t>
  </si>
  <si>
    <t>EVS101299</t>
  </si>
  <si>
    <t>19-07-2024 11:30</t>
  </si>
  <si>
    <t>19-07-2024 12:10</t>
  </si>
  <si>
    <t>EVS101300</t>
  </si>
  <si>
    <t>EVS101301</t>
  </si>
  <si>
    <t>23-02-2024 10:15</t>
  </si>
  <si>
    <t>23-02-2024 12:09</t>
  </si>
  <si>
    <t>EVS101302</t>
  </si>
  <si>
    <t>EVS101303</t>
  </si>
  <si>
    <t>25-09-2024 21:45</t>
  </si>
  <si>
    <t>25-09-2024 22:28</t>
  </si>
  <si>
    <t>EVS101304</t>
  </si>
  <si>
    <t>20-11-2023 20:29</t>
  </si>
  <si>
    <t>20-11-2023 21:32</t>
  </si>
  <si>
    <t>EVS101305</t>
  </si>
  <si>
    <t>23-07-2024 16:53</t>
  </si>
  <si>
    <t>23-07-2024 17:30</t>
  </si>
  <si>
    <t>EVS101306</t>
  </si>
  <si>
    <t>EVS101307</t>
  </si>
  <si>
    <t>24-08-2023 15:05</t>
  </si>
  <si>
    <t>24-08-2023 16:39</t>
  </si>
  <si>
    <t>EVS101308</t>
  </si>
  <si>
    <t>EVS101309</t>
  </si>
  <si>
    <t>19-04-2024 12:02</t>
  </si>
  <si>
    <t>19-04-2024 14:01</t>
  </si>
  <si>
    <t>EVS101310</t>
  </si>
  <si>
    <t>15-06-2023 21:46</t>
  </si>
  <si>
    <t>15-06-2023 23:26</t>
  </si>
  <si>
    <t>EVS101311</t>
  </si>
  <si>
    <t>EVS101312</t>
  </si>
  <si>
    <t>EVS101313</t>
  </si>
  <si>
    <t>EVS101314</t>
  </si>
  <si>
    <t>EVS101315</t>
  </si>
  <si>
    <t>17-07-2023 01:33</t>
  </si>
  <si>
    <t>17-07-2023 02:38</t>
  </si>
  <si>
    <t>EVS101316</t>
  </si>
  <si>
    <t>28-01-2024 17:49</t>
  </si>
  <si>
    <t>28-01-2024 19:18</t>
  </si>
  <si>
    <t>EVS101317</t>
  </si>
  <si>
    <t>13-06-2023 02:35</t>
  </si>
  <si>
    <t>13-06-2023 03:01</t>
  </si>
  <si>
    <t>EVS101318</t>
  </si>
  <si>
    <t>EVS101319</t>
  </si>
  <si>
    <t>EVS101320</t>
  </si>
  <si>
    <t>19-07-2024 16:10</t>
  </si>
  <si>
    <t>19-07-2024 17:06</t>
  </si>
  <si>
    <t>EVS101321</t>
  </si>
  <si>
    <t>21-03-2024 17:47</t>
  </si>
  <si>
    <t>21-03-2024 18:42</t>
  </si>
  <si>
    <t>EVS101322</t>
  </si>
  <si>
    <t>23-10-2023 01:55</t>
  </si>
  <si>
    <t>23-10-2023 02:41</t>
  </si>
  <si>
    <t>EVS101323</t>
  </si>
  <si>
    <t>EVS101324</t>
  </si>
  <si>
    <t>EVS101325</t>
  </si>
  <si>
    <t>24-06-2024 06:53</t>
  </si>
  <si>
    <t>24-06-2024 08:46</t>
  </si>
  <si>
    <t>EVS101326</t>
  </si>
  <si>
    <t>22-04-2024 03:14</t>
  </si>
  <si>
    <t>22-04-2024 04:49</t>
  </si>
  <si>
    <t>EVS101327</t>
  </si>
  <si>
    <t>EVS101328</t>
  </si>
  <si>
    <t>EVS101329</t>
  </si>
  <si>
    <t>25-04-2024 00:33</t>
  </si>
  <si>
    <t>25-04-2024 02:09</t>
  </si>
  <si>
    <t>EVS101330</t>
  </si>
  <si>
    <t>EVS101331</t>
  </si>
  <si>
    <t>EVS101332</t>
  </si>
  <si>
    <t>23-07-2023 05:09</t>
  </si>
  <si>
    <t>23-07-2023 06:02</t>
  </si>
  <si>
    <t>EVS101333</t>
  </si>
  <si>
    <t>21-08-2023 23:01</t>
  </si>
  <si>
    <t>22-08-2023 00:28</t>
  </si>
  <si>
    <t>EVS101334</t>
  </si>
  <si>
    <t>EVS101335</t>
  </si>
  <si>
    <t>28-06-2024 15:07</t>
  </si>
  <si>
    <t>28-06-2024 16:15</t>
  </si>
  <si>
    <t>EVS101336</t>
  </si>
  <si>
    <t>EVS101337</t>
  </si>
  <si>
    <t>19-11-2024 00:52</t>
  </si>
  <si>
    <t>19-11-2024 01:44</t>
  </si>
  <si>
    <t>EVS101338</t>
  </si>
  <si>
    <t>EVS101339</t>
  </si>
  <si>
    <t>13-02-2023 03:58</t>
  </si>
  <si>
    <t>13-02-2023 04:53</t>
  </si>
  <si>
    <t>EVS101340</t>
  </si>
  <si>
    <t>29-09-2023 09:49</t>
  </si>
  <si>
    <t>29-09-2023 11:33</t>
  </si>
  <si>
    <t>EVS101341</t>
  </si>
  <si>
    <t>EVS101342</t>
  </si>
  <si>
    <t>EVS101343</t>
  </si>
  <si>
    <t>EVS101344</t>
  </si>
  <si>
    <t>14-12-2023 02:47</t>
  </si>
  <si>
    <t>14-12-2023 03:55</t>
  </si>
  <si>
    <t>EVS101345</t>
  </si>
  <si>
    <t>EVS101346</t>
  </si>
  <si>
    <t>24-10-2023 10:34</t>
  </si>
  <si>
    <t>24-10-2023 12:30</t>
  </si>
  <si>
    <t>EVS101347</t>
  </si>
  <si>
    <t>26-11-2023 12:01</t>
  </si>
  <si>
    <t>26-11-2023 12:23</t>
  </si>
  <si>
    <t>EVS101348</t>
  </si>
  <si>
    <t>EVS101349</t>
  </si>
  <si>
    <t>EVS101350</t>
  </si>
  <si>
    <t>17-10-2023 05:31</t>
  </si>
  <si>
    <t>17-10-2023 05:44</t>
  </si>
  <si>
    <t>EVS101351</t>
  </si>
  <si>
    <t>26-03-2024 10:39</t>
  </si>
  <si>
    <t>26-03-2024 12:01</t>
  </si>
  <si>
    <t>EVS101352</t>
  </si>
  <si>
    <t>21-02-2023 19:22</t>
  </si>
  <si>
    <t>21-02-2023 19:48</t>
  </si>
  <si>
    <t>EVS101353</t>
  </si>
  <si>
    <t>29-03-2024 05:01</t>
  </si>
  <si>
    <t>29-03-2024 06:28</t>
  </si>
  <si>
    <t>EVS101354</t>
  </si>
  <si>
    <t>20-07-2024 09:16</t>
  </si>
  <si>
    <t>20-07-2024 10:18</t>
  </si>
  <si>
    <t>EVS101355</t>
  </si>
  <si>
    <t>26-01-2023 17:54</t>
  </si>
  <si>
    <t>26-01-2023 18:55</t>
  </si>
  <si>
    <t>EVS101356</t>
  </si>
  <si>
    <t>28-06-2024 05:38</t>
  </si>
  <si>
    <t>28-06-2024 05:51</t>
  </si>
  <si>
    <t>EVS101357</t>
  </si>
  <si>
    <t>EVS101358</t>
  </si>
  <si>
    <t>16-09-2024 03:23</t>
  </si>
  <si>
    <t>16-09-2024 04:59</t>
  </si>
  <si>
    <t>EVS101359</t>
  </si>
  <si>
    <t>30-09-2024 11:10</t>
  </si>
  <si>
    <t>30-09-2024 12:42</t>
  </si>
  <si>
    <t>EVS101360</t>
  </si>
  <si>
    <t>EVS101361</t>
  </si>
  <si>
    <t>EVS101362</t>
  </si>
  <si>
    <t>EVS101363</t>
  </si>
  <si>
    <t>26-12-2023 00:17</t>
  </si>
  <si>
    <t>26-12-2023 01:42</t>
  </si>
  <si>
    <t>EVS101364</t>
  </si>
  <si>
    <t>EVS101365</t>
  </si>
  <si>
    <t>EVS101366</t>
  </si>
  <si>
    <t>13-01-2023 19:29</t>
  </si>
  <si>
    <t>13-01-2023 21:09</t>
  </si>
  <si>
    <t>EVS101367</t>
  </si>
  <si>
    <t>20-02-2023 02:21</t>
  </si>
  <si>
    <t>20-02-2023 03:15</t>
  </si>
  <si>
    <t>EVS101368</t>
  </si>
  <si>
    <t>19-10-2024 20:48</t>
  </si>
  <si>
    <t>19-10-2024 22:03</t>
  </si>
  <si>
    <t>EVS101369</t>
  </si>
  <si>
    <t>EVS101370</t>
  </si>
  <si>
    <t>17-03-2024 03:11</t>
  </si>
  <si>
    <t>17-03-2024 04:24</t>
  </si>
  <si>
    <t>EVS101371</t>
  </si>
  <si>
    <t>30-08-2024 02:11</t>
  </si>
  <si>
    <t>30-08-2024 03:57</t>
  </si>
  <si>
    <t>EVS101372</t>
  </si>
  <si>
    <t>EVS101373</t>
  </si>
  <si>
    <t>28-07-2024 20:23</t>
  </si>
  <si>
    <t>28-07-2024 21:43</t>
  </si>
  <si>
    <t>EVS101374</t>
  </si>
  <si>
    <t>EVS101375</t>
  </si>
  <si>
    <t>23-08-2024 16:04</t>
  </si>
  <si>
    <t>23-08-2024 17:07</t>
  </si>
  <si>
    <t>EVS101376</t>
  </si>
  <si>
    <t>19-02-2023 19:05</t>
  </si>
  <si>
    <t>19-02-2023 20:08</t>
  </si>
  <si>
    <t>EVS101377</t>
  </si>
  <si>
    <t>EVS101378</t>
  </si>
  <si>
    <t>21-04-2023 00:25</t>
  </si>
  <si>
    <t>21-04-2023 01:07</t>
  </si>
  <si>
    <t>EVS101379</t>
  </si>
  <si>
    <t>13-08-2024 06:42</t>
  </si>
  <si>
    <t>13-08-2024 07:04</t>
  </si>
  <si>
    <t>EVS101380</t>
  </si>
  <si>
    <t>15-04-2023 13:26</t>
  </si>
  <si>
    <t>15-04-2023 15:14</t>
  </si>
  <si>
    <t>EVS101381</t>
  </si>
  <si>
    <t>31-10-2024 09:41</t>
  </si>
  <si>
    <t>31-10-2024 09:54</t>
  </si>
  <si>
    <t>EVS101382</t>
  </si>
  <si>
    <t>EVS101383</t>
  </si>
  <si>
    <t>EVS101384</t>
  </si>
  <si>
    <t>19-10-2023 18:05</t>
  </si>
  <si>
    <t>19-10-2023 18:29</t>
  </si>
  <si>
    <t>EVS101385</t>
  </si>
  <si>
    <t>EVS101386</t>
  </si>
  <si>
    <t>19-04-2023 06:25</t>
  </si>
  <si>
    <t>19-04-2023 08:09</t>
  </si>
  <si>
    <t>EVS101387</t>
  </si>
  <si>
    <t>14-10-2024 23:36</t>
  </si>
  <si>
    <t>15-10-2024 00:55</t>
  </si>
  <si>
    <t>EVS101388</t>
  </si>
  <si>
    <t>16-02-2023 14:43</t>
  </si>
  <si>
    <t>16-02-2023 15:43</t>
  </si>
  <si>
    <t>EVS101389</t>
  </si>
  <si>
    <t>EVS101390</t>
  </si>
  <si>
    <t>19-05-2023 09:38</t>
  </si>
  <si>
    <t>19-05-2023 10:40</t>
  </si>
  <si>
    <t>EVS101391</t>
  </si>
  <si>
    <t>13-01-2023 10:41</t>
  </si>
  <si>
    <t>13-01-2023 12:35</t>
  </si>
  <si>
    <t>EVS101392</t>
  </si>
  <si>
    <t>EVS101393</t>
  </si>
  <si>
    <t>17-05-2023 00:05</t>
  </si>
  <si>
    <t>17-05-2023 01:30</t>
  </si>
  <si>
    <t>EVS101394</t>
  </si>
  <si>
    <t>27-07-2024 13:42</t>
  </si>
  <si>
    <t>27-07-2024 15:29</t>
  </si>
  <si>
    <t>EVS101395</t>
  </si>
  <si>
    <t>EVS101396</t>
  </si>
  <si>
    <t>EVS101397</t>
  </si>
  <si>
    <t>EVS101398</t>
  </si>
  <si>
    <t>19-11-2024 02:06</t>
  </si>
  <si>
    <t>19-11-2024 03:30</t>
  </si>
  <si>
    <t>EVS101399</t>
  </si>
  <si>
    <t>13-05-2023 11:10</t>
  </si>
  <si>
    <t>13-05-2023 12:10</t>
  </si>
  <si>
    <t>EVS101400</t>
  </si>
  <si>
    <t>14-05-2024 07:44</t>
  </si>
  <si>
    <t>14-05-2024 09:00</t>
  </si>
  <si>
    <t>EVS101401</t>
  </si>
  <si>
    <t>13-05-2024 04:51</t>
  </si>
  <si>
    <t>13-05-2024 06:43</t>
  </si>
  <si>
    <t>EVS101402</t>
  </si>
  <si>
    <t>24-12-2023 04:43</t>
  </si>
  <si>
    <t>24-12-2023 05:58</t>
  </si>
  <si>
    <t>EVS101403</t>
  </si>
  <si>
    <t>24-04-2023 02:36</t>
  </si>
  <si>
    <t>24-04-2023 04:29</t>
  </si>
  <si>
    <t>EVS101404</t>
  </si>
  <si>
    <t>EVS101405</t>
  </si>
  <si>
    <t>23-06-2023 16:02</t>
  </si>
  <si>
    <t>23-06-2023 16:24</t>
  </si>
  <si>
    <t>EVS101406</t>
  </si>
  <si>
    <t>EVS101407</t>
  </si>
  <si>
    <t>25-03-2024 09:23</t>
  </si>
  <si>
    <t>25-03-2024 10:21</t>
  </si>
  <si>
    <t>EVS101408</t>
  </si>
  <si>
    <t>EVS101409</t>
  </si>
  <si>
    <t>EVS101410</t>
  </si>
  <si>
    <t>18-11-2024 11:53</t>
  </si>
  <si>
    <t>18-11-2024 12:25</t>
  </si>
  <si>
    <t>EVS101411</t>
  </si>
  <si>
    <t>EVS101412</t>
  </si>
  <si>
    <t>18-07-2024 17:52</t>
  </si>
  <si>
    <t>18-07-2024 18:32</t>
  </si>
  <si>
    <t>EVS101413</t>
  </si>
  <si>
    <t>27-11-2024 02:01</t>
  </si>
  <si>
    <t>27-11-2024 03:37</t>
  </si>
  <si>
    <t>EVS101414</t>
  </si>
  <si>
    <t>13-09-2023 15:11</t>
  </si>
  <si>
    <t>13-09-2023 17:01</t>
  </si>
  <si>
    <t>EVS101415</t>
  </si>
  <si>
    <t>EVS101416</t>
  </si>
  <si>
    <t>21-04-2023 07:23</t>
  </si>
  <si>
    <t>21-04-2023 07:55</t>
  </si>
  <si>
    <t>EVS101417</t>
  </si>
  <si>
    <t>16-07-2023 18:32</t>
  </si>
  <si>
    <t>16-07-2023 18:53</t>
  </si>
  <si>
    <t>EVS101418</t>
  </si>
  <si>
    <t>24-05-2023 10:29</t>
  </si>
  <si>
    <t>24-05-2023 12:26</t>
  </si>
  <si>
    <t>EVS101419</t>
  </si>
  <si>
    <t>EVS101420</t>
  </si>
  <si>
    <t>30-08-2023 19:28</t>
  </si>
  <si>
    <t>30-08-2023 19:39</t>
  </si>
  <si>
    <t>EVS101421</t>
  </si>
  <si>
    <t>EVS101422</t>
  </si>
  <si>
    <t>24-02-2024 09:49</t>
  </si>
  <si>
    <t>24-02-2024 10:27</t>
  </si>
  <si>
    <t>EVS101423</t>
  </si>
  <si>
    <t>19-01-2024 22:50</t>
  </si>
  <si>
    <t>20-01-2024 00:04</t>
  </si>
  <si>
    <t>EVS101424</t>
  </si>
  <si>
    <t>30-04-2024 06:58</t>
  </si>
  <si>
    <t>30-04-2024 07:18</t>
  </si>
  <si>
    <t>EVS101425</t>
  </si>
  <si>
    <t>EVS101426</t>
  </si>
  <si>
    <t>23-08-2023 00:00</t>
  </si>
  <si>
    <t>23-08-2023 01:24</t>
  </si>
  <si>
    <t>EVS101427</t>
  </si>
  <si>
    <t>EVS101428</t>
  </si>
  <si>
    <t>EVS101429</t>
  </si>
  <si>
    <t>EVS101430</t>
  </si>
  <si>
    <t>22-09-2024 14:46</t>
  </si>
  <si>
    <t>22-09-2024 16:20</t>
  </si>
  <si>
    <t>EVS101431</t>
  </si>
  <si>
    <t>14-09-2023 02:55</t>
  </si>
  <si>
    <t>14-09-2023 03:10</t>
  </si>
  <si>
    <t>EVS101432</t>
  </si>
  <si>
    <t>EVS101433</t>
  </si>
  <si>
    <t>EVS101434</t>
  </si>
  <si>
    <t>EVS101435</t>
  </si>
  <si>
    <t>14-02-2023 04:41</t>
  </si>
  <si>
    <t>14-02-2023 05:06</t>
  </si>
  <si>
    <t>EVS101436</t>
  </si>
  <si>
    <t>31-05-2023 15:50</t>
  </si>
  <si>
    <t>31-05-2023 17:39</t>
  </si>
  <si>
    <t>EVS101437</t>
  </si>
  <si>
    <t>EVS101438</t>
  </si>
  <si>
    <t>EVS101439</t>
  </si>
  <si>
    <t>28-09-2023 15:03</t>
  </si>
  <si>
    <t>28-09-2023 16:25</t>
  </si>
  <si>
    <t>EVS101440</t>
  </si>
  <si>
    <t>20-12-2023 21:13</t>
  </si>
  <si>
    <t>20-12-2023 22:32</t>
  </si>
  <si>
    <t>EVS101441</t>
  </si>
  <si>
    <t>EVS101442</t>
  </si>
  <si>
    <t>25-10-2024 06:24</t>
  </si>
  <si>
    <t>25-10-2024 07:56</t>
  </si>
  <si>
    <t>EVS101443</t>
  </si>
  <si>
    <t>EVS101444</t>
  </si>
  <si>
    <t>29-01-2023 13:14</t>
  </si>
  <si>
    <t>29-01-2023 14:23</t>
  </si>
  <si>
    <t>EVS101445</t>
  </si>
  <si>
    <t>EVS101446</t>
  </si>
  <si>
    <t>EVS101447</t>
  </si>
  <si>
    <t>EVS101448</t>
  </si>
  <si>
    <t>28-02-2024 14:04</t>
  </si>
  <si>
    <t>28-02-2024 14:19</t>
  </si>
  <si>
    <t>EVS101449</t>
  </si>
  <si>
    <t>23-07-2024 10:57</t>
  </si>
  <si>
    <t>23-07-2024 12:18</t>
  </si>
  <si>
    <t>EVS101450</t>
  </si>
  <si>
    <t>14-11-2023 19:46</t>
  </si>
  <si>
    <t>14-11-2023 19:57</t>
  </si>
  <si>
    <t>EVS101451</t>
  </si>
  <si>
    <t>24-10-2023 07:48</t>
  </si>
  <si>
    <t>24-10-2023 09:34</t>
  </si>
  <si>
    <t>EVS101452</t>
  </si>
  <si>
    <t>20-05-2024 03:02</t>
  </si>
  <si>
    <t>20-05-2024 04:19</t>
  </si>
  <si>
    <t>EVS101453</t>
  </si>
  <si>
    <t>16-02-2024 08:14</t>
  </si>
  <si>
    <t>16-02-2024 08:41</t>
  </si>
  <si>
    <t>EVS101454</t>
  </si>
  <si>
    <t>18-04-2024 14:10</t>
  </si>
  <si>
    <t>18-04-2024 14:27</t>
  </si>
  <si>
    <t>EVS101455</t>
  </si>
  <si>
    <t>20-11-2023 06:56</t>
  </si>
  <si>
    <t>20-11-2023 07:49</t>
  </si>
  <si>
    <t>EVS101456</t>
  </si>
  <si>
    <t>EVS101457</t>
  </si>
  <si>
    <t>18-11-2024 06:13</t>
  </si>
  <si>
    <t>18-11-2024 07:38</t>
  </si>
  <si>
    <t>EVS101458</t>
  </si>
  <si>
    <t>EVS101459</t>
  </si>
  <si>
    <t>26-06-2023 11:14</t>
  </si>
  <si>
    <t>26-06-2023 13:12</t>
  </si>
  <si>
    <t>EVS101460</t>
  </si>
  <si>
    <t>28-09-2023 07:32</t>
  </si>
  <si>
    <t>28-09-2023 09:04</t>
  </si>
  <si>
    <t>EVS101461</t>
  </si>
  <si>
    <t>30-09-2024 00:54</t>
  </si>
  <si>
    <t>30-09-2024 02:02</t>
  </si>
  <si>
    <t>EVS101462</t>
  </si>
  <si>
    <t>23-06-2023 02:53</t>
  </si>
  <si>
    <t>23-06-2023 03:47</t>
  </si>
  <si>
    <t>EVS101463</t>
  </si>
  <si>
    <t>25-05-2023 06:31</t>
  </si>
  <si>
    <t>25-05-2023 07:31</t>
  </si>
  <si>
    <t>EVS101464</t>
  </si>
  <si>
    <t>EVS101465</t>
  </si>
  <si>
    <t>29-08-2024 13:28</t>
  </si>
  <si>
    <t>29-08-2024 14:32</t>
  </si>
  <si>
    <t>EVS101466</t>
  </si>
  <si>
    <t>22-06-2024 01:39</t>
  </si>
  <si>
    <t>22-06-2024 02:08</t>
  </si>
  <si>
    <t>EVS101467</t>
  </si>
  <si>
    <t>25-07-2024 19:35</t>
  </si>
  <si>
    <t>25-07-2024 21:14</t>
  </si>
  <si>
    <t>EVS101468</t>
  </si>
  <si>
    <t>EVS101469</t>
  </si>
  <si>
    <t>23-05-2023 00:43</t>
  </si>
  <si>
    <t>23-05-2023 01:57</t>
  </si>
  <si>
    <t>EVS101470</t>
  </si>
  <si>
    <t>25-12-2023 04:45</t>
  </si>
  <si>
    <t>25-12-2023 05:46</t>
  </si>
  <si>
    <t>EVS101471</t>
  </si>
  <si>
    <t>21-08-2023 20:58</t>
  </si>
  <si>
    <t>21-08-2023 22:14</t>
  </si>
  <si>
    <t>EVS101472</t>
  </si>
  <si>
    <t>28-03-2024 12:32</t>
  </si>
  <si>
    <t>28-03-2024 13:41</t>
  </si>
  <si>
    <t>EVS101473</t>
  </si>
  <si>
    <t>28-07-2023 13:01</t>
  </si>
  <si>
    <t>28-07-2023 14:39</t>
  </si>
  <si>
    <t>EVS101474</t>
  </si>
  <si>
    <t>27-10-2024 04:40</t>
  </si>
  <si>
    <t>27-10-2024 05:56</t>
  </si>
  <si>
    <t>EVS101475</t>
  </si>
  <si>
    <t>28-11-2024 11:37</t>
  </si>
  <si>
    <t>28-11-2024 12:45</t>
  </si>
  <si>
    <t>EVS101476</t>
  </si>
  <si>
    <t>EVS101477</t>
  </si>
  <si>
    <t>25-10-2023 11:27</t>
  </si>
  <si>
    <t>25-10-2023 12:03</t>
  </si>
  <si>
    <t>EVS101478</t>
  </si>
  <si>
    <t>EVS101479</t>
  </si>
  <si>
    <t>22-07-2023 05:53</t>
  </si>
  <si>
    <t>22-07-2023 07:30</t>
  </si>
  <si>
    <t>EVS101480</t>
  </si>
  <si>
    <t>30-09-2023 05:35</t>
  </si>
  <si>
    <t>30-09-2023 06:08</t>
  </si>
  <si>
    <t>EVS101481</t>
  </si>
  <si>
    <t>EVS101482</t>
  </si>
  <si>
    <t>13-05-2023 00:28</t>
  </si>
  <si>
    <t>EVS101483</t>
  </si>
  <si>
    <t>27-11-2024 08:39</t>
  </si>
  <si>
    <t>27-11-2024 09:33</t>
  </si>
  <si>
    <t>EVS101484</t>
  </si>
  <si>
    <t>24-08-2023 12:28</t>
  </si>
  <si>
    <t>24-08-2023 13:44</t>
  </si>
  <si>
    <t>EVS101485</t>
  </si>
  <si>
    <t>15-11-2023 10:42</t>
  </si>
  <si>
    <t>15-11-2023 10:54</t>
  </si>
  <si>
    <t>EVS101486</t>
  </si>
  <si>
    <t>EVS101487</t>
  </si>
  <si>
    <t>EVS101488</t>
  </si>
  <si>
    <t>15-01-2024 02:51</t>
  </si>
  <si>
    <t>15-01-2024 03:29</t>
  </si>
  <si>
    <t>EVS101489</t>
  </si>
  <si>
    <t>EVS101490</t>
  </si>
  <si>
    <t>28-04-2023 02:52</t>
  </si>
  <si>
    <t>28-04-2023 04:32</t>
  </si>
  <si>
    <t>EVS101491</t>
  </si>
  <si>
    <t>16-09-2023 23:39</t>
  </si>
  <si>
    <t>17-09-2023 01:35</t>
  </si>
  <si>
    <t>EVS101492</t>
  </si>
  <si>
    <t>25-07-2024 16:06</t>
  </si>
  <si>
    <t>25-07-2024 16:19</t>
  </si>
  <si>
    <t>EVS101493</t>
  </si>
  <si>
    <t>EVS101494</t>
  </si>
  <si>
    <t>20-09-2024 23:38</t>
  </si>
  <si>
    <t>21-09-2024 00:59</t>
  </si>
  <si>
    <t>EVS101495</t>
  </si>
  <si>
    <t>13-08-2023 11:34</t>
  </si>
  <si>
    <t>13-08-2023 13:27</t>
  </si>
  <si>
    <t>EVS101496</t>
  </si>
  <si>
    <t>EVS101497</t>
  </si>
  <si>
    <t>EVS101498</t>
  </si>
  <si>
    <t>14-01-2023 10:26</t>
  </si>
  <si>
    <t>14-01-2023 11:31</t>
  </si>
  <si>
    <t>EVS101499</t>
  </si>
  <si>
    <t>EVS101500</t>
  </si>
  <si>
    <t>EVS101501</t>
  </si>
  <si>
    <t>EVS101502</t>
  </si>
  <si>
    <t>30-10-2024 16:14</t>
  </si>
  <si>
    <t>30-10-2024 17:11</t>
  </si>
  <si>
    <t>EVS101503</t>
  </si>
  <si>
    <t>EVS101504</t>
  </si>
  <si>
    <t>28-04-2024 00:53</t>
  </si>
  <si>
    <t>28-04-2024 02:27</t>
  </si>
  <si>
    <t>EVS101505</t>
  </si>
  <si>
    <t>EVS101506</t>
  </si>
  <si>
    <t>29-02-2024 16:22</t>
  </si>
  <si>
    <t>29-02-2024 17:09</t>
  </si>
  <si>
    <t>EVS101507</t>
  </si>
  <si>
    <t>EVS101508</t>
  </si>
  <si>
    <t>27-09-2023 18:24</t>
  </si>
  <si>
    <t>27-09-2023 19:06</t>
  </si>
  <si>
    <t>EVS101509</t>
  </si>
  <si>
    <t>EVS101510</t>
  </si>
  <si>
    <t>EVS101511</t>
  </si>
  <si>
    <t>EVS101512</t>
  </si>
  <si>
    <t>31-12-2023 05:32</t>
  </si>
  <si>
    <t>31-12-2023 06:42</t>
  </si>
  <si>
    <t>EVS101513</t>
  </si>
  <si>
    <t>EVS101514</t>
  </si>
  <si>
    <t>EVS101515</t>
  </si>
  <si>
    <t>EVS101516</t>
  </si>
  <si>
    <t>24-11-2023 23:09</t>
  </si>
  <si>
    <t>25-11-2023 00:43</t>
  </si>
  <si>
    <t>EVS101517</t>
  </si>
  <si>
    <t>20-02-2023 13:36</t>
  </si>
  <si>
    <t>20-02-2023 14:28</t>
  </si>
  <si>
    <t>EVS101518</t>
  </si>
  <si>
    <t>EVS101519</t>
  </si>
  <si>
    <t>15-06-2023 22:30</t>
  </si>
  <si>
    <t>15-06-2023 23:23</t>
  </si>
  <si>
    <t>EVS101520</t>
  </si>
  <si>
    <t>31-07-2023 06:52</t>
  </si>
  <si>
    <t>31-07-2023 07:06</t>
  </si>
  <si>
    <t>EVS101521</t>
  </si>
  <si>
    <t>EVS101522</t>
  </si>
  <si>
    <t>EVS101523</t>
  </si>
  <si>
    <t>27-08-2024 16:33</t>
  </si>
  <si>
    <t>27-08-2024 17:36</t>
  </si>
  <si>
    <t>EVS101524</t>
  </si>
  <si>
    <t>24-01-2024 03:24</t>
  </si>
  <si>
    <t>24-01-2024 03:36</t>
  </si>
  <si>
    <t>EVS101525</t>
  </si>
  <si>
    <t>16-02-2024 09:50</t>
  </si>
  <si>
    <t>16-02-2024 10:39</t>
  </si>
  <si>
    <t>EVS101526</t>
  </si>
  <si>
    <t>EVS101527</t>
  </si>
  <si>
    <t>26-01-2023 03:43</t>
  </si>
  <si>
    <t>26-01-2023 04:57</t>
  </si>
  <si>
    <t>EVS101528</t>
  </si>
  <si>
    <t>EVS101529</t>
  </si>
  <si>
    <t>20-12-2023 07:42</t>
  </si>
  <si>
    <t>20-12-2023 09:21</t>
  </si>
  <si>
    <t>EVS101530</t>
  </si>
  <si>
    <t>14-10-2024 17:34</t>
  </si>
  <si>
    <t>14-10-2024 19:03</t>
  </si>
  <si>
    <t>EVS101531</t>
  </si>
  <si>
    <t>21-05-2023 00:35</t>
  </si>
  <si>
    <t>21-05-2023 00:57</t>
  </si>
  <si>
    <t>EVS101532</t>
  </si>
  <si>
    <t>31-03-2024 13:20</t>
  </si>
  <si>
    <t>31-03-2024 14:24</t>
  </si>
  <si>
    <t>EVS101533</t>
  </si>
  <si>
    <t>26-04-2024 15:22</t>
  </si>
  <si>
    <t>26-04-2024 15:38</t>
  </si>
  <si>
    <t>EVS101534</t>
  </si>
  <si>
    <t>20-11-2024 00:41</t>
  </si>
  <si>
    <t>20-11-2024 01:02</t>
  </si>
  <si>
    <t>EVS101535</t>
  </si>
  <si>
    <t>13-06-2024 11:04</t>
  </si>
  <si>
    <t>13-06-2024 11:33</t>
  </si>
  <si>
    <t>EVS101536</t>
  </si>
  <si>
    <t>EVS101537</t>
  </si>
  <si>
    <t>30-11-2024 09:19</t>
  </si>
  <si>
    <t>30-11-2024 09:44</t>
  </si>
  <si>
    <t>EVS101538</t>
  </si>
  <si>
    <t>19-11-2023 03:53</t>
  </si>
  <si>
    <t>19-11-2023 05:41</t>
  </si>
  <si>
    <t>EVS101539</t>
  </si>
  <si>
    <t>22-09-2023 09:27</t>
  </si>
  <si>
    <t>22-09-2023 10:17</t>
  </si>
  <si>
    <t>EVS101540</t>
  </si>
  <si>
    <t>22-10-2024 05:26</t>
  </si>
  <si>
    <t>22-10-2024 07:08</t>
  </si>
  <si>
    <t>EVS101541</t>
  </si>
  <si>
    <t>EVS101542</t>
  </si>
  <si>
    <t>27-05-2023 18:21</t>
  </si>
  <si>
    <t>27-05-2023 18:32</t>
  </si>
  <si>
    <t>EVS101543</t>
  </si>
  <si>
    <t>24-05-2024 09:45</t>
  </si>
  <si>
    <t>24-05-2024 11:13</t>
  </si>
  <si>
    <t>EVS101544</t>
  </si>
  <si>
    <t>27-03-2024 04:06</t>
  </si>
  <si>
    <t>27-03-2024 05:12</t>
  </si>
  <si>
    <t>EVS101545</t>
  </si>
  <si>
    <t>EVS101546</t>
  </si>
  <si>
    <t>EVS101547</t>
  </si>
  <si>
    <t>20-10-2023 14:31</t>
  </si>
  <si>
    <t>20-10-2023 15:23</t>
  </si>
  <si>
    <t>EVS101548</t>
  </si>
  <si>
    <t>21-11-2024 21:50</t>
  </si>
  <si>
    <t>21-11-2024 23:47</t>
  </si>
  <si>
    <t>EVS101549</t>
  </si>
  <si>
    <t>EVS101550</t>
  </si>
  <si>
    <t>EVS101551</t>
  </si>
  <si>
    <t>EVS101552</t>
  </si>
  <si>
    <t>29-09-2023 08:51</t>
  </si>
  <si>
    <t>29-09-2023 09:37</t>
  </si>
  <si>
    <t>EVS101553</t>
  </si>
  <si>
    <t>EVS101554</t>
  </si>
  <si>
    <t>18-06-2024 16:27</t>
  </si>
  <si>
    <t>18-06-2024 17:49</t>
  </si>
  <si>
    <t>EVS101555</t>
  </si>
  <si>
    <t>EVS101556</t>
  </si>
  <si>
    <t>18-10-2023 05:44</t>
  </si>
  <si>
    <t>18-10-2023 06:23</t>
  </si>
  <si>
    <t>EVS101557</t>
  </si>
  <si>
    <t>17-11-2023 15:16</t>
  </si>
  <si>
    <t>17-11-2023 16:34</t>
  </si>
  <si>
    <t>EVS101558</t>
  </si>
  <si>
    <t>26-03-2024 09:09</t>
  </si>
  <si>
    <t>26-03-2024 10:40</t>
  </si>
  <si>
    <t>EVS101559</t>
  </si>
  <si>
    <t>EVS101560</t>
  </si>
  <si>
    <t>16-02-2024 23:04</t>
  </si>
  <si>
    <t>16-02-2024 23:25</t>
  </si>
  <si>
    <t>EVS101561</t>
  </si>
  <si>
    <t>27-07-2024 16:04</t>
  </si>
  <si>
    <t>27-07-2024 16:35</t>
  </si>
  <si>
    <t>EVS101562</t>
  </si>
  <si>
    <t>25-11-2023 07:16</t>
  </si>
  <si>
    <t>25-11-2023 08:05</t>
  </si>
  <si>
    <t>EVS101563</t>
  </si>
  <si>
    <t>26-09-2024 10:10</t>
  </si>
  <si>
    <t>26-09-2024 10:23</t>
  </si>
  <si>
    <t>EVS101564</t>
  </si>
  <si>
    <t>26-06-2024 19:17</t>
  </si>
  <si>
    <t>26-06-2024 20:46</t>
  </si>
  <si>
    <t>EVS101565</t>
  </si>
  <si>
    <t>28-05-2023 14:41</t>
  </si>
  <si>
    <t>28-05-2023 16:24</t>
  </si>
  <si>
    <t>EVS101566</t>
  </si>
  <si>
    <t>EVS101567</t>
  </si>
  <si>
    <t>EVS101568</t>
  </si>
  <si>
    <t>EVS101569</t>
  </si>
  <si>
    <t>EVS101570</t>
  </si>
  <si>
    <t>EVS101571</t>
  </si>
  <si>
    <t>EVS101572</t>
  </si>
  <si>
    <t>EVS101573</t>
  </si>
  <si>
    <t>24-08-2024 03:48</t>
  </si>
  <si>
    <t>24-08-2024 04:56</t>
  </si>
  <si>
    <t>EVS101574</t>
  </si>
  <si>
    <t>EVS101575</t>
  </si>
  <si>
    <t>EVS101576</t>
  </si>
  <si>
    <t>20-12-2023 11:31</t>
  </si>
  <si>
    <t>20-12-2023 13:16</t>
  </si>
  <si>
    <t>EVS101577</t>
  </si>
  <si>
    <t>20-06-2023 14:48</t>
  </si>
  <si>
    <t>20-06-2023 15:36</t>
  </si>
  <si>
    <t>EVS101578</t>
  </si>
  <si>
    <t>EVS101579</t>
  </si>
  <si>
    <t>25-02-2023 09:11</t>
  </si>
  <si>
    <t>25-02-2023 10:52</t>
  </si>
  <si>
    <t>EVS101580</t>
  </si>
  <si>
    <t>15-02-2023 01:17</t>
  </si>
  <si>
    <t>EVS101581</t>
  </si>
  <si>
    <t>24-03-2023 11:35</t>
  </si>
  <si>
    <t>24-03-2023 13:17</t>
  </si>
  <si>
    <t>EVS101582</t>
  </si>
  <si>
    <t>20-04-2023 15:24</t>
  </si>
  <si>
    <t>20-04-2023 17:05</t>
  </si>
  <si>
    <t>EVS101583</t>
  </si>
  <si>
    <t>26-02-2023 21:28</t>
  </si>
  <si>
    <t>26-02-2023 23:22</t>
  </si>
  <si>
    <t>EVS101584</t>
  </si>
  <si>
    <t>EVS101585</t>
  </si>
  <si>
    <t>28-08-2023 22:16</t>
  </si>
  <si>
    <t>29-08-2023 00:06</t>
  </si>
  <si>
    <t>EVS101586</t>
  </si>
  <si>
    <t>EVS101587</t>
  </si>
  <si>
    <t>29-05-2023 21:38</t>
  </si>
  <si>
    <t>29-05-2023 22:50</t>
  </si>
  <si>
    <t>EVS101588</t>
  </si>
  <si>
    <t>23-05-2024 19:23</t>
  </si>
  <si>
    <t>23-05-2024 20:46</t>
  </si>
  <si>
    <t>EVS101589</t>
  </si>
  <si>
    <t>15-01-2024 03:55</t>
  </si>
  <si>
    <t>15-01-2024 04:31</t>
  </si>
  <si>
    <t>EVS101590</t>
  </si>
  <si>
    <t>24-01-2024 19:53</t>
  </si>
  <si>
    <t>24-01-2024 21:37</t>
  </si>
  <si>
    <t>EVS101591</t>
  </si>
  <si>
    <t>16-07-2023 14:28</t>
  </si>
  <si>
    <t>16-07-2023 14:38</t>
  </si>
  <si>
    <t>EVS101592</t>
  </si>
  <si>
    <t>EVS101593</t>
  </si>
  <si>
    <t>EVS101594</t>
  </si>
  <si>
    <t>EVS101595</t>
  </si>
  <si>
    <t>EVS101596</t>
  </si>
  <si>
    <t>EVS101597</t>
  </si>
  <si>
    <t>20-10-2024 12:02</t>
  </si>
  <si>
    <t>20-10-2024 12:30</t>
  </si>
  <si>
    <t>EVS101598</t>
  </si>
  <si>
    <t>15-06-2024 12:24</t>
  </si>
  <si>
    <t>15-06-2024 14:21</t>
  </si>
  <si>
    <t>EVS101599</t>
  </si>
  <si>
    <t>EVS101600</t>
  </si>
  <si>
    <t>27-09-2024 23:05</t>
  </si>
  <si>
    <t>27-09-2024 23:24</t>
  </si>
  <si>
    <t>EVS101601</t>
  </si>
  <si>
    <t>EVS101602</t>
  </si>
  <si>
    <t>EVS101603</t>
  </si>
  <si>
    <t>EVS101604</t>
  </si>
  <si>
    <t>EVS101605</t>
  </si>
  <si>
    <t>27-05-2023 20:29</t>
  </si>
  <si>
    <t>27-05-2023 20:51</t>
  </si>
  <si>
    <t>EVS101606</t>
  </si>
  <si>
    <t>EVS101607</t>
  </si>
  <si>
    <t>EVS101608</t>
  </si>
  <si>
    <t>18-07-2024 05:07</t>
  </si>
  <si>
    <t>18-07-2024 06:29</t>
  </si>
  <si>
    <t>EVS101609</t>
  </si>
  <si>
    <t>17-01-2024 03:58</t>
  </si>
  <si>
    <t>17-01-2024 04:54</t>
  </si>
  <si>
    <t>EVS101610</t>
  </si>
  <si>
    <t>28-05-2024 11:23</t>
  </si>
  <si>
    <t>28-05-2024 12:14</t>
  </si>
  <si>
    <t>EVS101611</t>
  </si>
  <si>
    <t>15-06-2024 14:53</t>
  </si>
  <si>
    <t>15-06-2024 15:39</t>
  </si>
  <si>
    <t>EVS101612</t>
  </si>
  <si>
    <t>20-06-2024 07:10</t>
  </si>
  <si>
    <t>20-06-2024 08:25</t>
  </si>
  <si>
    <t>EVS101613</t>
  </si>
  <si>
    <t>EVS101614</t>
  </si>
  <si>
    <t>EVS101615</t>
  </si>
  <si>
    <t>19-09-2024 10:48</t>
  </si>
  <si>
    <t>19-09-2024 11:31</t>
  </si>
  <si>
    <t>EVS101616</t>
  </si>
  <si>
    <t>17-11-2024 21:39</t>
  </si>
  <si>
    <t>17-11-2024 23:22</t>
  </si>
  <si>
    <t>EVS101617</t>
  </si>
  <si>
    <t>25-02-2024 17:36</t>
  </si>
  <si>
    <t>25-02-2024 19:22</t>
  </si>
  <si>
    <t>EVS101618</t>
  </si>
  <si>
    <t>EVS101619</t>
  </si>
  <si>
    <t>15-01-2024 08:58</t>
  </si>
  <si>
    <t>15-01-2024 09:36</t>
  </si>
  <si>
    <t>EVS101620</t>
  </si>
  <si>
    <t>27-12-2023 08:05</t>
  </si>
  <si>
    <t>27-12-2023 08:22</t>
  </si>
  <si>
    <t>EVS101621</t>
  </si>
  <si>
    <t>EVS101622</t>
  </si>
  <si>
    <t>EVS101623</t>
  </si>
  <si>
    <t>21-06-2023 13:39</t>
  </si>
  <si>
    <t>21-06-2023 13:59</t>
  </si>
  <si>
    <t>EVS101624</t>
  </si>
  <si>
    <t>13-10-2024 23:52</t>
  </si>
  <si>
    <t>14-10-2024 01:18</t>
  </si>
  <si>
    <t>EVS101625</t>
  </si>
  <si>
    <t>EVS101626</t>
  </si>
  <si>
    <t>EVS101627</t>
  </si>
  <si>
    <t>EVS101628</t>
  </si>
  <si>
    <t>16-02-2023 03:56</t>
  </si>
  <si>
    <t>EVS101629</t>
  </si>
  <si>
    <t>13-08-2024 00:04</t>
  </si>
  <si>
    <t>13-08-2024 00:33</t>
  </si>
  <si>
    <t>EVS101630</t>
  </si>
  <si>
    <t>23-12-2023 07:44</t>
  </si>
  <si>
    <t>23-12-2023 09:12</t>
  </si>
  <si>
    <t>EVS101631</t>
  </si>
  <si>
    <t>19-03-2024 08:07</t>
  </si>
  <si>
    <t>19-03-2024 09:44</t>
  </si>
  <si>
    <t>EVS101632</t>
  </si>
  <si>
    <t>22-04-2023 20:53</t>
  </si>
  <si>
    <t>22-04-2023 21:05</t>
  </si>
  <si>
    <t>EVS101633</t>
  </si>
  <si>
    <t>18-10-2024 05:48</t>
  </si>
  <si>
    <t>18-10-2024 07:08</t>
  </si>
  <si>
    <t>EVS101634</t>
  </si>
  <si>
    <t>24-11-2024 01:39</t>
  </si>
  <si>
    <t>24-11-2024 02:52</t>
  </si>
  <si>
    <t>EVS101635</t>
  </si>
  <si>
    <t>28-03-2023 15:58</t>
  </si>
  <si>
    <t>28-03-2023 17:05</t>
  </si>
  <si>
    <t>EVS101636</t>
  </si>
  <si>
    <t>EVS101637</t>
  </si>
  <si>
    <t>31-03-2024 00:08</t>
  </si>
  <si>
    <t>31-03-2024 00:21</t>
  </si>
  <si>
    <t>EVS101638</t>
  </si>
  <si>
    <t>31-01-2023 11:11</t>
  </si>
  <si>
    <t>31-01-2023 12:33</t>
  </si>
  <si>
    <t>EVS101639</t>
  </si>
  <si>
    <t>23-12-2023 13:50</t>
  </si>
  <si>
    <t>23-12-2023 14:42</t>
  </si>
  <si>
    <t>EVS101640</t>
  </si>
  <si>
    <t>30-09-2024 12:23</t>
  </si>
  <si>
    <t>30-09-2024 12:43</t>
  </si>
  <si>
    <t>EVS101641</t>
  </si>
  <si>
    <t>EVS101642</t>
  </si>
  <si>
    <t>EVS101643</t>
  </si>
  <si>
    <t>28-03-2024 20:26</t>
  </si>
  <si>
    <t>28-03-2024 20:57</t>
  </si>
  <si>
    <t>EVS101644</t>
  </si>
  <si>
    <t>25-11-2024 23:56</t>
  </si>
  <si>
    <t>26-11-2024 01:13</t>
  </si>
  <si>
    <t>EVS101645</t>
  </si>
  <si>
    <t>21-02-2024 13:32</t>
  </si>
  <si>
    <t>21-02-2024 14:06</t>
  </si>
  <si>
    <t>EVS101646</t>
  </si>
  <si>
    <t>31-03-2023 16:19</t>
  </si>
  <si>
    <t>31-03-2023 16:53</t>
  </si>
  <si>
    <t>EVS101647</t>
  </si>
  <si>
    <t>23-09-2023 15:29</t>
  </si>
  <si>
    <t>23-09-2023 17:22</t>
  </si>
  <si>
    <t>EVS101648</t>
  </si>
  <si>
    <t>30-03-2023 11:46</t>
  </si>
  <si>
    <t>30-03-2023 13:02</t>
  </si>
  <si>
    <t>EVS101649</t>
  </si>
  <si>
    <t>EVS101650</t>
  </si>
  <si>
    <t>14-08-2023 14:18</t>
  </si>
  <si>
    <t>14-08-2023 14:41</t>
  </si>
  <si>
    <t>EVS101651</t>
  </si>
  <si>
    <t>EVS101652</t>
  </si>
  <si>
    <t>EVS101653</t>
  </si>
  <si>
    <t>EVS101654</t>
  </si>
  <si>
    <t>29-04-2023 09:46</t>
  </si>
  <si>
    <t>29-04-2023 11:17</t>
  </si>
  <si>
    <t>EVS101655</t>
  </si>
  <si>
    <t>EVS101656</t>
  </si>
  <si>
    <t>EVS101657</t>
  </si>
  <si>
    <t>31-07-2023 23:51</t>
  </si>
  <si>
    <t>EVS101658</t>
  </si>
  <si>
    <t>EVS101659</t>
  </si>
  <si>
    <t>EVS101660</t>
  </si>
  <si>
    <t>29-02-2024 01:03</t>
  </si>
  <si>
    <t>29-02-2024 02:25</t>
  </si>
  <si>
    <t>EVS101661</t>
  </si>
  <si>
    <t>29-03-2023 02:00</t>
  </si>
  <si>
    <t>29-03-2023 03:53</t>
  </si>
  <si>
    <t>EVS101662</t>
  </si>
  <si>
    <t>EVS101663</t>
  </si>
  <si>
    <t>20-05-2024 21:33</t>
  </si>
  <si>
    <t>20-05-2024 23:09</t>
  </si>
  <si>
    <t>EVS101664</t>
  </si>
  <si>
    <t>25-07-2024 18:02</t>
  </si>
  <si>
    <t>25-07-2024 18:23</t>
  </si>
  <si>
    <t>EVS101665</t>
  </si>
  <si>
    <t>EVS101666</t>
  </si>
  <si>
    <t>EVS101667</t>
  </si>
  <si>
    <t>17-07-2023 12:33</t>
  </si>
  <si>
    <t>17-07-2023 14:18</t>
  </si>
  <si>
    <t>EVS101668</t>
  </si>
  <si>
    <t>18-10-2023 12:38</t>
  </si>
  <si>
    <t>18-10-2023 13:24</t>
  </si>
  <si>
    <t>EVS101669</t>
  </si>
  <si>
    <t>EVS101670</t>
  </si>
  <si>
    <t>EVS101671</t>
  </si>
  <si>
    <t>EVS101672</t>
  </si>
  <si>
    <t>EVS101673</t>
  </si>
  <si>
    <t>EVS101674</t>
  </si>
  <si>
    <t>17-11-2024 08:15</t>
  </si>
  <si>
    <t>17-11-2024 08:26</t>
  </si>
  <si>
    <t>EVS101675</t>
  </si>
  <si>
    <t>19-01-2023 21:06</t>
  </si>
  <si>
    <t>19-01-2023 22:43</t>
  </si>
  <si>
    <t>EVS101676</t>
  </si>
  <si>
    <t>EVS101677</t>
  </si>
  <si>
    <t>19-10-2023 15:29</t>
  </si>
  <si>
    <t>19-10-2023 17:04</t>
  </si>
  <si>
    <t>EVS101678</t>
  </si>
  <si>
    <t>EVS101679</t>
  </si>
  <si>
    <t>25-02-2024 03:13</t>
  </si>
  <si>
    <t>25-02-2024 03:59</t>
  </si>
  <si>
    <t>EVS101680</t>
  </si>
  <si>
    <t>EVS101681</t>
  </si>
  <si>
    <t>29-06-2023 16:07</t>
  </si>
  <si>
    <t>29-06-2023 16:19</t>
  </si>
  <si>
    <t>EVS101682</t>
  </si>
  <si>
    <t>EVS101683</t>
  </si>
  <si>
    <t>27-03-2024 09:40</t>
  </si>
  <si>
    <t>27-03-2024 10:27</t>
  </si>
  <si>
    <t>EVS101684</t>
  </si>
  <si>
    <t>27-08-2023 12:36</t>
  </si>
  <si>
    <t>27-08-2023 13:23</t>
  </si>
  <si>
    <t>EVS101685</t>
  </si>
  <si>
    <t>16-07-2023 02:08</t>
  </si>
  <si>
    <t>16-07-2023 03:01</t>
  </si>
  <si>
    <t>EVS101686</t>
  </si>
  <si>
    <t>EVS101687</t>
  </si>
  <si>
    <t>EVS101688</t>
  </si>
  <si>
    <t>14-02-2024 15:31</t>
  </si>
  <si>
    <t>14-02-2024 16:43</t>
  </si>
  <si>
    <t>EVS101689</t>
  </si>
  <si>
    <t>30-10-2024 03:37</t>
  </si>
  <si>
    <t>30-10-2024 05:09</t>
  </si>
  <si>
    <t>EVS101690</t>
  </si>
  <si>
    <t>27-07-2024 04:49</t>
  </si>
  <si>
    <t>27-07-2024 05:27</t>
  </si>
  <si>
    <t>EVS101691</t>
  </si>
  <si>
    <t>31-01-2024 06:47</t>
  </si>
  <si>
    <t>31-01-2024 08:01</t>
  </si>
  <si>
    <t>EVS101692</t>
  </si>
  <si>
    <t>19-08-2024 08:52</t>
  </si>
  <si>
    <t>19-08-2024 10:48</t>
  </si>
  <si>
    <t>EVS101693</t>
  </si>
  <si>
    <t>23-10-2024 05:30</t>
  </si>
  <si>
    <t>23-10-2024 06:43</t>
  </si>
  <si>
    <t>EVS101694</t>
  </si>
  <si>
    <t>26-05-2023 01:37</t>
  </si>
  <si>
    <t>26-05-2023 02:09</t>
  </si>
  <si>
    <t>EVS101695</t>
  </si>
  <si>
    <t>EVS101696</t>
  </si>
  <si>
    <t>21-08-2023 04:21</t>
  </si>
  <si>
    <t>21-08-2023 05:13</t>
  </si>
  <si>
    <t>EVS101697</t>
  </si>
  <si>
    <t>13-01-2024 16:29</t>
  </si>
  <si>
    <t>13-01-2024 17:09</t>
  </si>
  <si>
    <t>EVS101698</t>
  </si>
  <si>
    <t>13-08-2024 16:02</t>
  </si>
  <si>
    <t>13-08-2024 17:28</t>
  </si>
  <si>
    <t>EVS101699</t>
  </si>
  <si>
    <t>30-04-2024 05:35</t>
  </si>
  <si>
    <t>30-04-2024 05:57</t>
  </si>
  <si>
    <t>EVS101700</t>
  </si>
  <si>
    <t>EVS101701</t>
  </si>
  <si>
    <t>29-08-2024 23:03</t>
  </si>
  <si>
    <t>30-08-2024 00:21</t>
  </si>
  <si>
    <t>EVS101702</t>
  </si>
  <si>
    <t>13-02-2024 09:57</t>
  </si>
  <si>
    <t>13-02-2024 11:03</t>
  </si>
  <si>
    <t>EVS101703</t>
  </si>
  <si>
    <t>26-05-2023 01:52</t>
  </si>
  <si>
    <t>26-05-2023 02:26</t>
  </si>
  <si>
    <t>EVS101704</t>
  </si>
  <si>
    <t>27-09-2023 06:34</t>
  </si>
  <si>
    <t>27-09-2023 08:03</t>
  </si>
  <si>
    <t>EVS101705</t>
  </si>
  <si>
    <t>EVS101706</t>
  </si>
  <si>
    <t>16-07-2023 06:29</t>
  </si>
  <si>
    <t>16-07-2023 07:47</t>
  </si>
  <si>
    <t>EVS101707</t>
  </si>
  <si>
    <t>26-06-2023 11:42</t>
  </si>
  <si>
    <t>26-06-2023 13:29</t>
  </si>
  <si>
    <t>EVS101708</t>
  </si>
  <si>
    <t>15-12-2023 19:18</t>
  </si>
  <si>
    <t>15-12-2023 19:53</t>
  </si>
  <si>
    <t>EVS101709</t>
  </si>
  <si>
    <t>23-07-2024 17:37</t>
  </si>
  <si>
    <t>23-07-2024 18:46</t>
  </si>
  <si>
    <t>EVS101710</t>
  </si>
  <si>
    <t>18-09-2023 14:33</t>
  </si>
  <si>
    <t>18-09-2023 15:20</t>
  </si>
  <si>
    <t>EVS101711</t>
  </si>
  <si>
    <t>EVS101712</t>
  </si>
  <si>
    <t>18-07-2023 12:58</t>
  </si>
  <si>
    <t>18-07-2023 13:17</t>
  </si>
  <si>
    <t>EVS101713</t>
  </si>
  <si>
    <t>18-09-2023 05:50</t>
  </si>
  <si>
    <t>18-09-2023 06:53</t>
  </si>
  <si>
    <t>EVS101714</t>
  </si>
  <si>
    <t>13-08-2024 08:44</t>
  </si>
  <si>
    <t>13-08-2024 09:26</t>
  </si>
  <si>
    <t>EVS101715</t>
  </si>
  <si>
    <t>EVS101716</t>
  </si>
  <si>
    <t>22-03-2023 19:29</t>
  </si>
  <si>
    <t>22-03-2023 20:58</t>
  </si>
  <si>
    <t>EVS101717</t>
  </si>
  <si>
    <t>16-10-2023 03:32</t>
  </si>
  <si>
    <t>16-10-2023 04:20</t>
  </si>
  <si>
    <t>EVS101718</t>
  </si>
  <si>
    <t>24-09-2024 03:29</t>
  </si>
  <si>
    <t>24-09-2024 04:36</t>
  </si>
  <si>
    <t>EVS101719</t>
  </si>
  <si>
    <t>26-01-2023 07:09</t>
  </si>
  <si>
    <t>26-01-2023 08:12</t>
  </si>
  <si>
    <t>EVS101720</t>
  </si>
  <si>
    <t>EVS101721</t>
  </si>
  <si>
    <t>23-05-2024 14:58</t>
  </si>
  <si>
    <t>23-05-2024 16:21</t>
  </si>
  <si>
    <t>EVS101722</t>
  </si>
  <si>
    <t>13-04-2024 20:47</t>
  </si>
  <si>
    <t>13-04-2024 22:02</t>
  </si>
  <si>
    <t>EVS101723</t>
  </si>
  <si>
    <t>EVS101724</t>
  </si>
  <si>
    <t>20-06-2023 05:03</t>
  </si>
  <si>
    <t>20-06-2023 05:49</t>
  </si>
  <si>
    <t>EVS101725</t>
  </si>
  <si>
    <t>30-11-2023 07:21</t>
  </si>
  <si>
    <t>30-11-2023 09:10</t>
  </si>
  <si>
    <t>EVS101726</t>
  </si>
  <si>
    <t>EVS101727</t>
  </si>
  <si>
    <t>EVS101728</t>
  </si>
  <si>
    <t>EVS101729</t>
  </si>
  <si>
    <t>26-07-2023 12:16</t>
  </si>
  <si>
    <t>26-07-2023 12:33</t>
  </si>
  <si>
    <t>EVS101730</t>
  </si>
  <si>
    <t>EVS101731</t>
  </si>
  <si>
    <t>13-10-2024 14:56</t>
  </si>
  <si>
    <t>13-10-2024 16:08</t>
  </si>
  <si>
    <t>EVS101732</t>
  </si>
  <si>
    <t>EVS101733</t>
  </si>
  <si>
    <t>24-07-2024 15:48</t>
  </si>
  <si>
    <t>24-07-2024 16:19</t>
  </si>
  <si>
    <t>EVS101734</t>
  </si>
  <si>
    <t>13-11-2024 11:51</t>
  </si>
  <si>
    <t>13-11-2024 12:22</t>
  </si>
  <si>
    <t>EVS101735</t>
  </si>
  <si>
    <t>EVS101736</t>
  </si>
  <si>
    <t>24-03-2023 14:52</t>
  </si>
  <si>
    <t>24-03-2023 16:38</t>
  </si>
  <si>
    <t>EVS101737</t>
  </si>
  <si>
    <t>EVS101738</t>
  </si>
  <si>
    <t>EVS101739</t>
  </si>
  <si>
    <t>13-03-2024 20:34</t>
  </si>
  <si>
    <t>13-03-2024 22:29</t>
  </si>
  <si>
    <t>EVS101740</t>
  </si>
  <si>
    <t>EVS101741</t>
  </si>
  <si>
    <t>EVS101742</t>
  </si>
  <si>
    <t>27-10-2024 04:21</t>
  </si>
  <si>
    <t>27-10-2024 05:02</t>
  </si>
  <si>
    <t>EVS101743</t>
  </si>
  <si>
    <t>14-02-2023 01:48</t>
  </si>
  <si>
    <t>14-02-2023 02:19</t>
  </si>
  <si>
    <t>EVS101744</t>
  </si>
  <si>
    <t>EVS101745</t>
  </si>
  <si>
    <t>EVS101746</t>
  </si>
  <si>
    <t>30-05-2024 18:59</t>
  </si>
  <si>
    <t>30-05-2024 19:12</t>
  </si>
  <si>
    <t>EVS101747</t>
  </si>
  <si>
    <t>EVS101748</t>
  </si>
  <si>
    <t>EVS101749</t>
  </si>
  <si>
    <t>24-04-2023 02:53</t>
  </si>
  <si>
    <t>24-04-2023 04:06</t>
  </si>
  <si>
    <t>EVS101750</t>
  </si>
  <si>
    <t>24-07-2024 09:05</t>
  </si>
  <si>
    <t>24-07-2024 09:30</t>
  </si>
  <si>
    <t>EVS101751</t>
  </si>
  <si>
    <t>22-01-2023 23:33</t>
  </si>
  <si>
    <t>22-01-2023 23:55</t>
  </si>
  <si>
    <t>EVS101752</t>
  </si>
  <si>
    <t>27-10-2023 01:33</t>
  </si>
  <si>
    <t>27-10-2023 02:02</t>
  </si>
  <si>
    <t>EVS101753</t>
  </si>
  <si>
    <t>13-04-2024 10:13</t>
  </si>
  <si>
    <t>13-04-2024 11:36</t>
  </si>
  <si>
    <t>EVS101754</t>
  </si>
  <si>
    <t>EVS101755</t>
  </si>
  <si>
    <t>18-04-2024 17:00</t>
  </si>
  <si>
    <t>18-04-2024 18:21</t>
  </si>
  <si>
    <t>EVS101756</t>
  </si>
  <si>
    <t>30-06-2023 01:23</t>
  </si>
  <si>
    <t>30-06-2023 01:49</t>
  </si>
  <si>
    <t>EVS101757</t>
  </si>
  <si>
    <t>EVS101758</t>
  </si>
  <si>
    <t>EVS101759</t>
  </si>
  <si>
    <t>18-12-2023 00:46</t>
  </si>
  <si>
    <t>18-12-2023 01:34</t>
  </si>
  <si>
    <t>EVS101760</t>
  </si>
  <si>
    <t>27-05-2023 09:36</t>
  </si>
  <si>
    <t>27-05-2023 10:24</t>
  </si>
  <si>
    <t>EVS101761</t>
  </si>
  <si>
    <t>20-11-2024 07:44</t>
  </si>
  <si>
    <t>20-11-2024 07:58</t>
  </si>
  <si>
    <t>EVS101762</t>
  </si>
  <si>
    <t>EVS101763</t>
  </si>
  <si>
    <t>EVS101764</t>
  </si>
  <si>
    <t>EVS101765</t>
  </si>
  <si>
    <t>21-10-2024 04:09</t>
  </si>
  <si>
    <t>21-10-2024 06:06</t>
  </si>
  <si>
    <t>EVS101766</t>
  </si>
  <si>
    <t>EVS101767</t>
  </si>
  <si>
    <t>EVS101768</t>
  </si>
  <si>
    <t>21-09-2024 18:16</t>
  </si>
  <si>
    <t>21-09-2024 19:22</t>
  </si>
  <si>
    <t>EVS101769</t>
  </si>
  <si>
    <t>26-12-2023 04:07</t>
  </si>
  <si>
    <t>26-12-2023 05:44</t>
  </si>
  <si>
    <t>EVS101770</t>
  </si>
  <si>
    <t>EVS101771</t>
  </si>
  <si>
    <t>21-07-2023 23:09</t>
  </si>
  <si>
    <t>21-07-2023 23:26</t>
  </si>
  <si>
    <t>EVS101772</t>
  </si>
  <si>
    <t>31-07-2024 05:25</t>
  </si>
  <si>
    <t>31-07-2024 06:22</t>
  </si>
  <si>
    <t>EVS101773</t>
  </si>
  <si>
    <t>28-11-2024 18:08</t>
  </si>
  <si>
    <t>28-11-2024 18:35</t>
  </si>
  <si>
    <t>EVS101774</t>
  </si>
  <si>
    <t>EVS101775</t>
  </si>
  <si>
    <t>28-10-2023 04:50</t>
  </si>
  <si>
    <t>28-10-2023 05:28</t>
  </si>
  <si>
    <t>EVS101776</t>
  </si>
  <si>
    <t>EVS101777</t>
  </si>
  <si>
    <t>EVS101778</t>
  </si>
  <si>
    <t>18-08-2024 13:16</t>
  </si>
  <si>
    <t>18-08-2024 13:38</t>
  </si>
  <si>
    <t>EVS101779</t>
  </si>
  <si>
    <t>EVS101780</t>
  </si>
  <si>
    <t>13-12-2023 08:29</t>
  </si>
  <si>
    <t>13-12-2023 09:15</t>
  </si>
  <si>
    <t>EVS101781</t>
  </si>
  <si>
    <t>26-05-2023 05:41</t>
  </si>
  <si>
    <t>26-05-2023 06:56</t>
  </si>
  <si>
    <t>EVS101782</t>
  </si>
  <si>
    <t>17-08-2024 08:50</t>
  </si>
  <si>
    <t>17-08-2024 09:24</t>
  </si>
  <si>
    <t>EVS101783</t>
  </si>
  <si>
    <t>EVS101784</t>
  </si>
  <si>
    <t>EVS101785</t>
  </si>
  <si>
    <t>30-05-2024 10:59</t>
  </si>
  <si>
    <t>30-05-2024 11:39</t>
  </si>
  <si>
    <t>EVS101786</t>
  </si>
  <si>
    <t>29-04-2023 06:22</t>
  </si>
  <si>
    <t>29-04-2023 06:48</t>
  </si>
  <si>
    <t>EVS101787</t>
  </si>
  <si>
    <t>24-02-2023 23:01</t>
  </si>
  <si>
    <t>24-02-2023 23:33</t>
  </si>
  <si>
    <t>EVS101788</t>
  </si>
  <si>
    <t>EVS101789</t>
  </si>
  <si>
    <t>28-10-2024 12:53</t>
  </si>
  <si>
    <t>28-10-2024 13:42</t>
  </si>
  <si>
    <t>EVS101790</t>
  </si>
  <si>
    <t>31-10-2024 05:36</t>
  </si>
  <si>
    <t>31-10-2024 05:48</t>
  </si>
  <si>
    <t>EVS101791</t>
  </si>
  <si>
    <t>EVS101792</t>
  </si>
  <si>
    <t>EVS101793</t>
  </si>
  <si>
    <t>14-05-2024 16:48</t>
  </si>
  <si>
    <t>14-05-2024 17:12</t>
  </si>
  <si>
    <t>EVS101794</t>
  </si>
  <si>
    <t>24-02-2024 09:47</t>
  </si>
  <si>
    <t>24-02-2024 11:36</t>
  </si>
  <si>
    <t>EVS101795</t>
  </si>
  <si>
    <t>EVS101796</t>
  </si>
  <si>
    <t>28-01-2023 23:21</t>
  </si>
  <si>
    <t>29-01-2023 00:06</t>
  </si>
  <si>
    <t>EVS101797</t>
  </si>
  <si>
    <t>26-09-2024 11:55</t>
  </si>
  <si>
    <t>26-09-2024 13:50</t>
  </si>
  <si>
    <t>EVS101798</t>
  </si>
  <si>
    <t>18-07-2023 13:18</t>
  </si>
  <si>
    <t>18-07-2023 14:59</t>
  </si>
  <si>
    <t>EVS101799</t>
  </si>
  <si>
    <t>21-05-2023 20:58</t>
  </si>
  <si>
    <t>21-05-2023 22:29</t>
  </si>
  <si>
    <t>EVS101800</t>
  </si>
  <si>
    <t>24-10-2024 16:01</t>
  </si>
  <si>
    <t>24-10-2024 17:16</t>
  </si>
  <si>
    <t>EVS101801</t>
  </si>
  <si>
    <t>EVS101802</t>
  </si>
  <si>
    <t>17-11-2024 19:34</t>
  </si>
  <si>
    <t>17-11-2024 20:15</t>
  </si>
  <si>
    <t>EVS101803</t>
  </si>
  <si>
    <t>19-08-2024 01:30</t>
  </si>
  <si>
    <t>19-08-2024 02:27</t>
  </si>
  <si>
    <t>EVS101804</t>
  </si>
  <si>
    <t>17-07-2024 10:19</t>
  </si>
  <si>
    <t>17-07-2024 10:56</t>
  </si>
  <si>
    <t>EVS101805</t>
  </si>
  <si>
    <t>21-03-2024 22:44</t>
  </si>
  <si>
    <t>22-03-2024 00:25</t>
  </si>
  <si>
    <t>EVS101806</t>
  </si>
  <si>
    <t>14-04-2024 11:15</t>
  </si>
  <si>
    <t>14-04-2024 12:26</t>
  </si>
  <si>
    <t>EVS101807</t>
  </si>
  <si>
    <t>27-02-2023 01:57</t>
  </si>
  <si>
    <t>27-02-2023 02:43</t>
  </si>
  <si>
    <t>EVS101808</t>
  </si>
  <si>
    <t>31-07-2024 11:46</t>
  </si>
  <si>
    <t>31-07-2024 12:43</t>
  </si>
  <si>
    <t>EVS101809</t>
  </si>
  <si>
    <t>17-05-2023 10:05</t>
  </si>
  <si>
    <t>17-05-2023 11:19</t>
  </si>
  <si>
    <t>EVS101810</t>
  </si>
  <si>
    <t>29-11-2023 10:10</t>
  </si>
  <si>
    <t>29-11-2023 11:51</t>
  </si>
  <si>
    <t>EVS101811</t>
  </si>
  <si>
    <t>14-01-2024 00:18</t>
  </si>
  <si>
    <t>14-01-2024 01:02</t>
  </si>
  <si>
    <t>EVS101812</t>
  </si>
  <si>
    <t>EVS101813</t>
  </si>
  <si>
    <t>13-01-2024 23:53</t>
  </si>
  <si>
    <t>14-01-2024 01:12</t>
  </si>
  <si>
    <t>EVS101814</t>
  </si>
  <si>
    <t>18-02-2024 09:36</t>
  </si>
  <si>
    <t>18-02-2024 10:44</t>
  </si>
  <si>
    <t>EVS101815</t>
  </si>
  <si>
    <t>EVS101816</t>
  </si>
  <si>
    <t>EVS101817</t>
  </si>
  <si>
    <t>EVS101818</t>
  </si>
  <si>
    <t>17-09-2023 15:41</t>
  </si>
  <si>
    <t>17-09-2023 17:12</t>
  </si>
  <si>
    <t>EVS101819</t>
  </si>
  <si>
    <t>EVS101820</t>
  </si>
  <si>
    <t>EVS101821</t>
  </si>
  <si>
    <t>17-07-2024 17:03</t>
  </si>
  <si>
    <t>17-07-2024 19:01</t>
  </si>
  <si>
    <t>EVS101822</t>
  </si>
  <si>
    <t>EVS101823</t>
  </si>
  <si>
    <t>25-11-2023 18:13</t>
  </si>
  <si>
    <t>25-11-2023 18:28</t>
  </si>
  <si>
    <t>EVS101824</t>
  </si>
  <si>
    <t>31-07-2024 08:51</t>
  </si>
  <si>
    <t>31-07-2024 09:13</t>
  </si>
  <si>
    <t>EVS101825</t>
  </si>
  <si>
    <t>EVS101826</t>
  </si>
  <si>
    <t>31-03-2024 08:58</t>
  </si>
  <si>
    <t>31-03-2024 09:10</t>
  </si>
  <si>
    <t>EVS101827</t>
  </si>
  <si>
    <t>14-05-2024 03:42</t>
  </si>
  <si>
    <t>14-05-2024 05:29</t>
  </si>
  <si>
    <t>EVS101828</t>
  </si>
  <si>
    <t>EVS101829</t>
  </si>
  <si>
    <t>31-12-2023 21:51</t>
  </si>
  <si>
    <t>31-12-2023 22:11</t>
  </si>
  <si>
    <t>EVS101830</t>
  </si>
  <si>
    <t>EVS101831</t>
  </si>
  <si>
    <t>14-03-2024 23:14</t>
  </si>
  <si>
    <t>15-03-2024 00:08</t>
  </si>
  <si>
    <t>EVS101832</t>
  </si>
  <si>
    <t>EVS101833</t>
  </si>
  <si>
    <t>EVS101834</t>
  </si>
  <si>
    <t>13-01-2024 01:00</t>
  </si>
  <si>
    <t>13-01-2024 02:45</t>
  </si>
  <si>
    <t>EVS101835</t>
  </si>
  <si>
    <t>16-10-2024 02:08</t>
  </si>
  <si>
    <t>16-10-2024 02:46</t>
  </si>
  <si>
    <t>EVS101836</t>
  </si>
  <si>
    <t>EVS101837</t>
  </si>
  <si>
    <t>16-03-2024 19:02</t>
  </si>
  <si>
    <t>16-03-2024 20:58</t>
  </si>
  <si>
    <t>EVS101838</t>
  </si>
  <si>
    <t>26-12-2023 22:59</t>
  </si>
  <si>
    <t>26-12-2023 23:38</t>
  </si>
  <si>
    <t>EVS101839</t>
  </si>
  <si>
    <t>16-11-2024 23:42</t>
  </si>
  <si>
    <t>17-11-2024 01:13</t>
  </si>
  <si>
    <t>EVS101840</t>
  </si>
  <si>
    <t>21-07-2024 20:41</t>
  </si>
  <si>
    <t>21-07-2024 22:16</t>
  </si>
  <si>
    <t>EVS101841</t>
  </si>
  <si>
    <t>25-09-2024 03:12</t>
  </si>
  <si>
    <t>25-09-2024 03:54</t>
  </si>
  <si>
    <t>EVS101842</t>
  </si>
  <si>
    <t>EVS101843</t>
  </si>
  <si>
    <t>14-03-2024 17:24</t>
  </si>
  <si>
    <t>14-03-2024 18:27</t>
  </si>
  <si>
    <t>EVS101844</t>
  </si>
  <si>
    <t>29-11-2024 18:25</t>
  </si>
  <si>
    <t>29-11-2024 18:43</t>
  </si>
  <si>
    <t>EVS101845</t>
  </si>
  <si>
    <t>EVS101846</t>
  </si>
  <si>
    <t>20-11-2023 21:54</t>
  </si>
  <si>
    <t>20-11-2023 23:04</t>
  </si>
  <si>
    <t>EVS101847</t>
  </si>
  <si>
    <t>29-09-2023 08:58</t>
  </si>
  <si>
    <t>29-09-2023 10:20</t>
  </si>
  <si>
    <t>EVS101848</t>
  </si>
  <si>
    <t>28-01-2024 21:32</t>
  </si>
  <si>
    <t>28-01-2024 22:52</t>
  </si>
  <si>
    <t>EVS101849</t>
  </si>
  <si>
    <t>EVS101850</t>
  </si>
  <si>
    <t>20-08-2024 14:33</t>
  </si>
  <si>
    <t>20-08-2024 15:52</t>
  </si>
  <si>
    <t>EVS101851</t>
  </si>
  <si>
    <t>16-03-2023 16:45</t>
  </si>
  <si>
    <t>16-03-2023 17:01</t>
  </si>
  <si>
    <t>EVS101852</t>
  </si>
  <si>
    <t>EVS101853</t>
  </si>
  <si>
    <t>EVS101854</t>
  </si>
  <si>
    <t>EVS101855</t>
  </si>
  <si>
    <t>19-09-2024 13:16</t>
  </si>
  <si>
    <t>19-09-2024 15:09</t>
  </si>
  <si>
    <t>EVS101856</t>
  </si>
  <si>
    <t>EVS101857</t>
  </si>
  <si>
    <t>27-12-2023 20:36</t>
  </si>
  <si>
    <t>27-12-2023 21:03</t>
  </si>
  <si>
    <t>EVS101858</t>
  </si>
  <si>
    <t>EVS101859</t>
  </si>
  <si>
    <t>29-03-2023 15:32</t>
  </si>
  <si>
    <t>29-03-2023 17:18</t>
  </si>
  <si>
    <t>EVS101860</t>
  </si>
  <si>
    <t>EVS101861</t>
  </si>
  <si>
    <t>26-05-2024 22:52</t>
  </si>
  <si>
    <t>26-05-2024 23:03</t>
  </si>
  <si>
    <t>EVS101862</t>
  </si>
  <si>
    <t>30-11-2024 16:33</t>
  </si>
  <si>
    <t>30-11-2024 16:52</t>
  </si>
  <si>
    <t>EVS101863</t>
  </si>
  <si>
    <t>15-06-2023 20:54</t>
  </si>
  <si>
    <t>EVS101864</t>
  </si>
  <si>
    <t>EVS101865</t>
  </si>
  <si>
    <t>EVS101866</t>
  </si>
  <si>
    <t>29-08-2024 14:54</t>
  </si>
  <si>
    <t>29-08-2024 16:26</t>
  </si>
  <si>
    <t>EVS101867</t>
  </si>
  <si>
    <t>EVS101868</t>
  </si>
  <si>
    <t>25-11-2024 18:40</t>
  </si>
  <si>
    <t>25-11-2024 19:48</t>
  </si>
  <si>
    <t>EVS101869</t>
  </si>
  <si>
    <t>13-04-2024 17:34</t>
  </si>
  <si>
    <t>13-04-2024 19:27</t>
  </si>
  <si>
    <t>EVS101870</t>
  </si>
  <si>
    <t>EVS101871</t>
  </si>
  <si>
    <t>29-06-2023 05:25</t>
  </si>
  <si>
    <t>29-06-2023 05:40</t>
  </si>
  <si>
    <t>EVS101872</t>
  </si>
  <si>
    <t>17-02-2023 15:01</t>
  </si>
  <si>
    <t>17-02-2023 16:17</t>
  </si>
  <si>
    <t>EVS101873</t>
  </si>
  <si>
    <t>EVS101874</t>
  </si>
  <si>
    <t>29-01-2023 21:56</t>
  </si>
  <si>
    <t>29-01-2023 23:03</t>
  </si>
  <si>
    <t>EVS101875</t>
  </si>
  <si>
    <t>EVS101876</t>
  </si>
  <si>
    <t>20-09-2024 16:48</t>
  </si>
  <si>
    <t>20-09-2024 18:07</t>
  </si>
  <si>
    <t>EVS101877</t>
  </si>
  <si>
    <t>15-09-2023 14:55</t>
  </si>
  <si>
    <t>15-09-2023 15:17</t>
  </si>
  <si>
    <t>EVS101878</t>
  </si>
  <si>
    <t>19-12-2023 07:12</t>
  </si>
  <si>
    <t>19-12-2023 08:17</t>
  </si>
  <si>
    <t>EVS101879</t>
  </si>
  <si>
    <t>15-08-2023 19:29</t>
  </si>
  <si>
    <t>15-08-2023 20:23</t>
  </si>
  <si>
    <t>EVS101880</t>
  </si>
  <si>
    <t>30-10-2024 09:19</t>
  </si>
  <si>
    <t>30-10-2024 10:21</t>
  </si>
  <si>
    <t>EVS101881</t>
  </si>
  <si>
    <t>25-11-2023 00:49</t>
  </si>
  <si>
    <t>25-11-2023 01:54</t>
  </si>
  <si>
    <t>EVS101882</t>
  </si>
  <si>
    <t>24-07-2024 20:37</t>
  </si>
  <si>
    <t>24-07-2024 21:56</t>
  </si>
  <si>
    <t>EVS101883</t>
  </si>
  <si>
    <t>29-05-2024 05:39</t>
  </si>
  <si>
    <t>29-05-2024 06:11</t>
  </si>
  <si>
    <t>EVS101884</t>
  </si>
  <si>
    <t>15-07-2024 08:40</t>
  </si>
  <si>
    <t>15-07-2024 09:27</t>
  </si>
  <si>
    <t>EVS101885</t>
  </si>
  <si>
    <t>16-05-2024 11:21</t>
  </si>
  <si>
    <t>16-05-2024 12:11</t>
  </si>
  <si>
    <t>EVS101886</t>
  </si>
  <si>
    <t>30-08-2023 23:27</t>
  </si>
  <si>
    <t>31-08-2023 00:53</t>
  </si>
  <si>
    <t>EVS101887</t>
  </si>
  <si>
    <t>EVS101888</t>
  </si>
  <si>
    <t>17-12-2023 22:36</t>
  </si>
  <si>
    <t>17-12-2023 22:52</t>
  </si>
  <si>
    <t>EVS101889</t>
  </si>
  <si>
    <t>13-10-2024 23:22</t>
  </si>
  <si>
    <t>EVS101890</t>
  </si>
  <si>
    <t>30-06-2024 07:03</t>
  </si>
  <si>
    <t>30-06-2024 08:20</t>
  </si>
  <si>
    <t>EVS101891</t>
  </si>
  <si>
    <t>28-03-2023 22:56</t>
  </si>
  <si>
    <t>29-03-2023 00:10</t>
  </si>
  <si>
    <t>EVS101892</t>
  </si>
  <si>
    <t>30-07-2023 19:12</t>
  </si>
  <si>
    <t>30-07-2023 19:47</t>
  </si>
  <si>
    <t>EVS101893</t>
  </si>
  <si>
    <t>EVS101894</t>
  </si>
  <si>
    <t>EVS101895</t>
  </si>
  <si>
    <t>20-05-2023 05:01</t>
  </si>
  <si>
    <t>20-05-2023 06:33</t>
  </si>
  <si>
    <t>EVS101896</t>
  </si>
  <si>
    <t>EVS101897</t>
  </si>
  <si>
    <t>EVS101898</t>
  </si>
  <si>
    <t>EVS101899</t>
  </si>
  <si>
    <t>18-11-2023 21:00</t>
  </si>
  <si>
    <t>18-11-2023 21:11</t>
  </si>
  <si>
    <t>EVS101900</t>
  </si>
  <si>
    <t>26-01-2024 12:02</t>
  </si>
  <si>
    <t>26-01-2024 12:16</t>
  </si>
  <si>
    <t>EVS101901</t>
  </si>
  <si>
    <t>EVS101902</t>
  </si>
  <si>
    <t>EVS101903</t>
  </si>
  <si>
    <t>EVS101904</t>
  </si>
  <si>
    <t>EVS101905</t>
  </si>
  <si>
    <t>15-07-2024 05:20</t>
  </si>
  <si>
    <t>15-07-2024 06:16</t>
  </si>
  <si>
    <t>EVS101906</t>
  </si>
  <si>
    <t>EVS101907</t>
  </si>
  <si>
    <t>21-09-2023 01:14</t>
  </si>
  <si>
    <t>EVS101908</t>
  </si>
  <si>
    <t>EVS101909</t>
  </si>
  <si>
    <t>14-01-2024 18:37</t>
  </si>
  <si>
    <t>14-01-2024 20:18</t>
  </si>
  <si>
    <t>EVS101910</t>
  </si>
  <si>
    <t>26-06-2024 02:39</t>
  </si>
  <si>
    <t>26-06-2024 04:03</t>
  </si>
  <si>
    <t>EVS101911</t>
  </si>
  <si>
    <t>18-08-2024 06:48</t>
  </si>
  <si>
    <t>18-08-2024 07:51</t>
  </si>
  <si>
    <t>EVS101912</t>
  </si>
  <si>
    <t>EVS101913</t>
  </si>
  <si>
    <t>13-01-2024 17:30</t>
  </si>
  <si>
    <t>13-01-2024 18:22</t>
  </si>
  <si>
    <t>EVS101914</t>
  </si>
  <si>
    <t>EVS101915</t>
  </si>
  <si>
    <t>29-09-2024 03:16</t>
  </si>
  <si>
    <t>29-09-2024 04:00</t>
  </si>
  <si>
    <t>EVS101916</t>
  </si>
  <si>
    <t>19-11-2024 11:55</t>
  </si>
  <si>
    <t>19-11-2024 12:25</t>
  </si>
  <si>
    <t>EVS101917</t>
  </si>
  <si>
    <t>EVS101918</t>
  </si>
  <si>
    <t>EVS101919</t>
  </si>
  <si>
    <t>EVS101920</t>
  </si>
  <si>
    <t>EVS101921</t>
  </si>
  <si>
    <t>13-03-2024 02:28</t>
  </si>
  <si>
    <t>13-03-2024 04:00</t>
  </si>
  <si>
    <t>EVS101922</t>
  </si>
  <si>
    <t>EVS101923</t>
  </si>
  <si>
    <t>14-10-2023 05:55</t>
  </si>
  <si>
    <t>14-10-2023 06:41</t>
  </si>
  <si>
    <t>EVS101924</t>
  </si>
  <si>
    <t>27-12-2023 23:45</t>
  </si>
  <si>
    <t>28-12-2023 01:10</t>
  </si>
  <si>
    <t>EVS101925</t>
  </si>
  <si>
    <t>17-03-2023 16:41</t>
  </si>
  <si>
    <t>17-03-2023 18:08</t>
  </si>
  <si>
    <t>EVS101926</t>
  </si>
  <si>
    <t>15-05-2023 09:02</t>
  </si>
  <si>
    <t>15-05-2023 10:19</t>
  </si>
  <si>
    <t>EVS101927</t>
  </si>
  <si>
    <t>EVS101928</t>
  </si>
  <si>
    <t>30-11-2023 02:07</t>
  </si>
  <si>
    <t>30-11-2023 03:29</t>
  </si>
  <si>
    <t>EVS101929</t>
  </si>
  <si>
    <t>EVS101930</t>
  </si>
  <si>
    <t>13-07-2024 02:19</t>
  </si>
  <si>
    <t>13-07-2024 02:54</t>
  </si>
  <si>
    <t>EVS101931</t>
  </si>
  <si>
    <t>30-01-2023 10:41</t>
  </si>
  <si>
    <t>30-01-2023 12:23</t>
  </si>
  <si>
    <t>EVS101932</t>
  </si>
  <si>
    <t>EVS101933</t>
  </si>
  <si>
    <t>EVS101934</t>
  </si>
  <si>
    <t>30-06-2024 04:25</t>
  </si>
  <si>
    <t>30-06-2024 05:06</t>
  </si>
  <si>
    <t>EVS101935</t>
  </si>
  <si>
    <t>EVS101936</t>
  </si>
  <si>
    <t>14-05-2023 11:19</t>
  </si>
  <si>
    <t>14-05-2023 12:04</t>
  </si>
  <si>
    <t>EVS101937</t>
  </si>
  <si>
    <t>30-03-2024 01:51</t>
  </si>
  <si>
    <t>30-03-2024 02:01</t>
  </si>
  <si>
    <t>EVS101938</t>
  </si>
  <si>
    <t>21-09-2024 18:14</t>
  </si>
  <si>
    <t>21-09-2024 19:40</t>
  </si>
  <si>
    <t>EVS101939</t>
  </si>
  <si>
    <t>EVS101940</t>
  </si>
  <si>
    <t>20-06-2024 19:57</t>
  </si>
  <si>
    <t>20-06-2024 21:52</t>
  </si>
  <si>
    <t>EVS101941</t>
  </si>
  <si>
    <t>26-10-2023 15:50</t>
  </si>
  <si>
    <t>26-10-2023 17:13</t>
  </si>
  <si>
    <t>EVS101942</t>
  </si>
  <si>
    <t>EVS101943</t>
  </si>
  <si>
    <t>EVS101944</t>
  </si>
  <si>
    <t>15-11-2024 09:40</t>
  </si>
  <si>
    <t>15-11-2024 10:15</t>
  </si>
  <si>
    <t>EVS101945</t>
  </si>
  <si>
    <t>21-03-2023 23:59</t>
  </si>
  <si>
    <t>22-03-2023 00:18</t>
  </si>
  <si>
    <t>EVS101946</t>
  </si>
  <si>
    <t>15-08-2024 07:16</t>
  </si>
  <si>
    <t>15-08-2024 08:03</t>
  </si>
  <si>
    <t>EVS101947</t>
  </si>
  <si>
    <t>20-02-2024 10:18</t>
  </si>
  <si>
    <t>20-02-2024 11:35</t>
  </si>
  <si>
    <t>EVS101948</t>
  </si>
  <si>
    <t>15-10-2023 01:15</t>
  </si>
  <si>
    <t>15-10-2023 01:46</t>
  </si>
  <si>
    <t>EVS101949</t>
  </si>
  <si>
    <t>23-02-2024 16:04</t>
  </si>
  <si>
    <t>23-02-2024 17:00</t>
  </si>
  <si>
    <t>EVS101950</t>
  </si>
  <si>
    <t>25-08-2023 17:43</t>
  </si>
  <si>
    <t>25-08-2023 18:23</t>
  </si>
  <si>
    <t>EVS101951</t>
  </si>
  <si>
    <t>25-04-2023 16:34</t>
  </si>
  <si>
    <t>25-04-2023 18:01</t>
  </si>
  <si>
    <t>EVS101952</t>
  </si>
  <si>
    <t>16-08-2024 11:49</t>
  </si>
  <si>
    <t>16-08-2024 12:03</t>
  </si>
  <si>
    <t>EVS101953</t>
  </si>
  <si>
    <t>EVS101954</t>
  </si>
  <si>
    <t>EVS101955</t>
  </si>
  <si>
    <t>19-07-2024 20:42</t>
  </si>
  <si>
    <t>19-07-2024 21:21</t>
  </si>
  <si>
    <t>EVS101956</t>
  </si>
  <si>
    <t>26-04-2023 21:04</t>
  </si>
  <si>
    <t>26-04-2023 21:52</t>
  </si>
  <si>
    <t>EVS101957</t>
  </si>
  <si>
    <t>EVS101958</t>
  </si>
  <si>
    <t>15-04-2024 05:32</t>
  </si>
  <si>
    <t>15-04-2024 06:22</t>
  </si>
  <si>
    <t>EVS101959</t>
  </si>
  <si>
    <t>13-05-2024 12:17</t>
  </si>
  <si>
    <t>13-05-2024 12:27</t>
  </si>
  <si>
    <t>EVS101960</t>
  </si>
  <si>
    <t>21-06-2024 09:59</t>
  </si>
  <si>
    <t>21-06-2024 11:01</t>
  </si>
  <si>
    <t>EVS101961</t>
  </si>
  <si>
    <t>17-03-2024 00:01</t>
  </si>
  <si>
    <t>17-03-2024 00:26</t>
  </si>
  <si>
    <t>EVS101962</t>
  </si>
  <si>
    <t>24-02-2023 22:45</t>
  </si>
  <si>
    <t>24-02-2023 23:48</t>
  </si>
  <si>
    <t>EVS101963</t>
  </si>
  <si>
    <t>EVS101964</t>
  </si>
  <si>
    <t>15-10-2024 01:48</t>
  </si>
  <si>
    <t>15-10-2024 02:17</t>
  </si>
  <si>
    <t>EVS101965</t>
  </si>
  <si>
    <t>EVS101966</t>
  </si>
  <si>
    <t>EVS101967</t>
  </si>
  <si>
    <t>EVS101968</t>
  </si>
  <si>
    <t>EVS101969</t>
  </si>
  <si>
    <t>22-06-2023 12:31</t>
  </si>
  <si>
    <t>22-06-2023 14:04</t>
  </si>
  <si>
    <t>EVS101970</t>
  </si>
  <si>
    <t>23-05-2024 11:26</t>
  </si>
  <si>
    <t>23-05-2024 12:19</t>
  </si>
  <si>
    <t>EVS101971</t>
  </si>
  <si>
    <t>18-10-2024 10:38</t>
  </si>
  <si>
    <t>18-10-2024 11:20</t>
  </si>
  <si>
    <t>EVS101972</t>
  </si>
  <si>
    <t>22-04-2023 16:35</t>
  </si>
  <si>
    <t>22-04-2023 16:57</t>
  </si>
  <si>
    <t>EVS101973</t>
  </si>
  <si>
    <t>16-08-2023 15:45</t>
  </si>
  <si>
    <t>16-08-2023 17:25</t>
  </si>
  <si>
    <t>EVS101974</t>
  </si>
  <si>
    <t>28-08-2024 00:30</t>
  </si>
  <si>
    <t>28-08-2024 01:10</t>
  </si>
  <si>
    <t>EVS101975</t>
  </si>
  <si>
    <t>20-07-2024 07:04</t>
  </si>
  <si>
    <t>20-07-2024 07:45</t>
  </si>
  <si>
    <t>EVS101976</t>
  </si>
  <si>
    <t>EVS101977</t>
  </si>
  <si>
    <t>23-10-2024 09:29</t>
  </si>
  <si>
    <t>23-10-2024 10:27</t>
  </si>
  <si>
    <t>EVS101978</t>
  </si>
  <si>
    <t>EVS101979</t>
  </si>
  <si>
    <t>EVS101980</t>
  </si>
  <si>
    <t>EVS101981</t>
  </si>
  <si>
    <t>EVS101982</t>
  </si>
  <si>
    <t>22-04-2023 10:22</t>
  </si>
  <si>
    <t>22-04-2023 11:54</t>
  </si>
  <si>
    <t>EVS101983</t>
  </si>
  <si>
    <t>EVS101984</t>
  </si>
  <si>
    <t>26-11-2024 19:57</t>
  </si>
  <si>
    <t>26-11-2024 20:12</t>
  </si>
  <si>
    <t>EVS101985</t>
  </si>
  <si>
    <t>15-09-2024 10:15</t>
  </si>
  <si>
    <t>15-09-2024 12:03</t>
  </si>
  <si>
    <t>EVS101986</t>
  </si>
  <si>
    <t>18-12-2023 01:23</t>
  </si>
  <si>
    <t>18-12-2023 02:06</t>
  </si>
  <si>
    <t>EVS101987</t>
  </si>
  <si>
    <t>20-08-2024 02:07</t>
  </si>
  <si>
    <t>20-08-2024 03:57</t>
  </si>
  <si>
    <t>EVS101988</t>
  </si>
  <si>
    <t>16-01-2024 17:47</t>
  </si>
  <si>
    <t>16-01-2024 19:29</t>
  </si>
  <si>
    <t>EVS101989</t>
  </si>
  <si>
    <t>EVS101990</t>
  </si>
  <si>
    <t>14-06-2023 09:04</t>
  </si>
  <si>
    <t>14-06-2023 10:34</t>
  </si>
  <si>
    <t>EVS101991</t>
  </si>
  <si>
    <t>18-01-2024 14:37</t>
  </si>
  <si>
    <t>18-01-2024 15:38</t>
  </si>
  <si>
    <t>EVS101992</t>
  </si>
  <si>
    <t>21-03-2023 00:22</t>
  </si>
  <si>
    <t>21-03-2023 00:52</t>
  </si>
  <si>
    <t>EVS101993</t>
  </si>
  <si>
    <t>30-05-2024 05:53</t>
  </si>
  <si>
    <t>30-05-2024 06:26</t>
  </si>
  <si>
    <t>EVS101994</t>
  </si>
  <si>
    <t>EVS101995</t>
  </si>
  <si>
    <t>EVS101996</t>
  </si>
  <si>
    <t>EVS101997</t>
  </si>
  <si>
    <t>21-02-2024 01:05</t>
  </si>
  <si>
    <t>21-02-2024 01:58</t>
  </si>
  <si>
    <t>EVS101998</t>
  </si>
  <si>
    <t>EVS101999</t>
  </si>
  <si>
    <t>29-09-2023 04:12</t>
  </si>
  <si>
    <t>29-09-2023 05:30</t>
  </si>
  <si>
    <t>EVS102000</t>
  </si>
  <si>
    <t>EVS102001</t>
  </si>
  <si>
    <t>EVS102002</t>
  </si>
  <si>
    <t>22-07-2023 14:04</t>
  </si>
  <si>
    <t>22-07-2023 15:21</t>
  </si>
  <si>
    <t>EVS102003</t>
  </si>
  <si>
    <t>EVS102004</t>
  </si>
  <si>
    <t>EVS102005</t>
  </si>
  <si>
    <t>19-02-2023 13:44</t>
  </si>
  <si>
    <t>19-02-2023 14:48</t>
  </si>
  <si>
    <t>EVS102006</t>
  </si>
  <si>
    <t>30-07-2023 07:04</t>
  </si>
  <si>
    <t>30-07-2023 07:44</t>
  </si>
  <si>
    <t>EVS102007</t>
  </si>
  <si>
    <t>18-05-2023 19:28</t>
  </si>
  <si>
    <t>18-05-2023 20:58</t>
  </si>
  <si>
    <t>EVS102008</t>
  </si>
  <si>
    <t>EVS102009</t>
  </si>
  <si>
    <t>EVS102010</t>
  </si>
  <si>
    <t>15-04-2024 23:06</t>
  </si>
  <si>
    <t>16-04-2024 01:05</t>
  </si>
  <si>
    <t>EVS102011</t>
  </si>
  <si>
    <t>29-03-2024 12:07</t>
  </si>
  <si>
    <t>29-03-2024 14:05</t>
  </si>
  <si>
    <t>EVS102012</t>
  </si>
  <si>
    <t>EVS102013</t>
  </si>
  <si>
    <t>20-11-2023 18:13</t>
  </si>
  <si>
    <t>20-11-2023 19:57</t>
  </si>
  <si>
    <t>EVS102014</t>
  </si>
  <si>
    <t>14-01-2023 00:54</t>
  </si>
  <si>
    <t>14-01-2023 02:52</t>
  </si>
  <si>
    <t>EVS102015</t>
  </si>
  <si>
    <t>14-04-2024 14:32</t>
  </si>
  <si>
    <t>14-04-2024 15:07</t>
  </si>
  <si>
    <t>EVS102016</t>
  </si>
  <si>
    <t>29-12-2023 21:14</t>
  </si>
  <si>
    <t>29-12-2023 23:13</t>
  </si>
  <si>
    <t>EVS102017</t>
  </si>
  <si>
    <t>28-05-2024 20:48</t>
  </si>
  <si>
    <t>28-05-2024 21:25</t>
  </si>
  <si>
    <t>EVS102018</t>
  </si>
  <si>
    <t>EVS102019</t>
  </si>
  <si>
    <t>20-07-2024 14:47</t>
  </si>
  <si>
    <t>20-07-2024 15:17</t>
  </si>
  <si>
    <t>EVS102020</t>
  </si>
  <si>
    <t>EVS102021</t>
  </si>
  <si>
    <t>EVS102022</t>
  </si>
  <si>
    <t>EVS102023</t>
  </si>
  <si>
    <t>EVS102024</t>
  </si>
  <si>
    <t>27-10-2024 08:06</t>
  </si>
  <si>
    <t>27-10-2024 08:19</t>
  </si>
  <si>
    <t>EVS102025</t>
  </si>
  <si>
    <t>21-06-2024 14:10</t>
  </si>
  <si>
    <t>21-06-2024 14:50</t>
  </si>
  <si>
    <t>EVS102026</t>
  </si>
  <si>
    <t>22-08-2023 02:32</t>
  </si>
  <si>
    <t>22-08-2023 02:57</t>
  </si>
  <si>
    <t>EVS102027</t>
  </si>
  <si>
    <t>EVS102028</t>
  </si>
  <si>
    <t>31-05-2023 10:29</t>
  </si>
  <si>
    <t>31-05-2023 12:04</t>
  </si>
  <si>
    <t>EVS102029</t>
  </si>
  <si>
    <t>28-10-2024 16:42</t>
  </si>
  <si>
    <t>EVS102030</t>
  </si>
  <si>
    <t>23-02-2024 04:42</t>
  </si>
  <si>
    <t>23-02-2024 04:55</t>
  </si>
  <si>
    <t>EVS102031</t>
  </si>
  <si>
    <t>EVS102032</t>
  </si>
  <si>
    <t>13-10-2023 21:27</t>
  </si>
  <si>
    <t>13-10-2023 21:45</t>
  </si>
  <si>
    <t>EVS102033</t>
  </si>
  <si>
    <t>EVS102034</t>
  </si>
  <si>
    <t>17-04-2024 16:21</t>
  </si>
  <si>
    <t>17-04-2024 16:48</t>
  </si>
  <si>
    <t>EVS102035</t>
  </si>
  <si>
    <t>26-08-2024 18:24</t>
  </si>
  <si>
    <t>26-08-2024 19:25</t>
  </si>
  <si>
    <t>EVS102036</t>
  </si>
  <si>
    <t>EVS102037</t>
  </si>
  <si>
    <t>EVS102038</t>
  </si>
  <si>
    <t>EVS102039</t>
  </si>
  <si>
    <t>20-04-2023 23:11</t>
  </si>
  <si>
    <t>20-04-2023 23:42</t>
  </si>
  <si>
    <t>EVS102040</t>
  </si>
  <si>
    <t>14-11-2024 07:31</t>
  </si>
  <si>
    <t>14-11-2024 08:32</t>
  </si>
  <si>
    <t>EVS102041</t>
  </si>
  <si>
    <t>17-04-2023 15:39</t>
  </si>
  <si>
    <t>17-04-2023 16:57</t>
  </si>
  <si>
    <t>EVS102042</t>
  </si>
  <si>
    <t>EVS102043</t>
  </si>
  <si>
    <t>EVS102044</t>
  </si>
  <si>
    <t>20-10-2023 04:40</t>
  </si>
  <si>
    <t>20-10-2023 05:07</t>
  </si>
  <si>
    <t>EVS102045</t>
  </si>
  <si>
    <t>27-03-2024 13:39</t>
  </si>
  <si>
    <t>27-03-2024 14:01</t>
  </si>
  <si>
    <t>EVS102046</t>
  </si>
  <si>
    <t>27-04-2024 06:33</t>
  </si>
  <si>
    <t>27-04-2024 07:41</t>
  </si>
  <si>
    <t>EVS102047</t>
  </si>
  <si>
    <t>EVS102048</t>
  </si>
  <si>
    <t>26-03-2024 21:51</t>
  </si>
  <si>
    <t>26-03-2024 23:17</t>
  </si>
  <si>
    <t>EVS102049</t>
  </si>
  <si>
    <t>EVS102050</t>
  </si>
  <si>
    <t>16-09-2024 15:56</t>
  </si>
  <si>
    <t>16-09-2024 17:03</t>
  </si>
  <si>
    <t>EVS102051</t>
  </si>
  <si>
    <t>EVS102052</t>
  </si>
  <si>
    <t>EVS102053</t>
  </si>
  <si>
    <t>30-11-2023 03:33</t>
  </si>
  <si>
    <t>30-11-2023 05:16</t>
  </si>
  <si>
    <t>EVS102054</t>
  </si>
  <si>
    <t>22-09-2023 06:51</t>
  </si>
  <si>
    <t>22-09-2023 07:06</t>
  </si>
  <si>
    <t>EVS102055</t>
  </si>
  <si>
    <t>EVS102056</t>
  </si>
  <si>
    <t>EVS102057</t>
  </si>
  <si>
    <t>23-09-2024 07:52</t>
  </si>
  <si>
    <t>EVS102058</t>
  </si>
  <si>
    <t>EVS102059</t>
  </si>
  <si>
    <t>19-08-2024 03:51</t>
  </si>
  <si>
    <t>19-08-2024 04:01</t>
  </si>
  <si>
    <t>EVS102060</t>
  </si>
  <si>
    <t>21-10-2024 06:24</t>
  </si>
  <si>
    <t>21-10-2024 07:49</t>
  </si>
  <si>
    <t>EVS102061</t>
  </si>
  <si>
    <t>EVS102062</t>
  </si>
  <si>
    <t>EVS102063</t>
  </si>
  <si>
    <t>EVS102064</t>
  </si>
  <si>
    <t>EVS102065</t>
  </si>
  <si>
    <t>29-11-2023 03:03</t>
  </si>
  <si>
    <t>29-11-2023 03:54</t>
  </si>
  <si>
    <t>EVS102066</t>
  </si>
  <si>
    <t>17-03-2024 01:49</t>
  </si>
  <si>
    <t>17-03-2024 02:51</t>
  </si>
  <si>
    <t>EVS102067</t>
  </si>
  <si>
    <t>13-05-2024 16:55</t>
  </si>
  <si>
    <t>13-05-2024 18:43</t>
  </si>
  <si>
    <t>EVS102068</t>
  </si>
  <si>
    <t>19-03-2024 08:48</t>
  </si>
  <si>
    <t>19-03-2024 09:50</t>
  </si>
  <si>
    <t>EVS102069</t>
  </si>
  <si>
    <t>EVS102070</t>
  </si>
  <si>
    <t>EVS102071</t>
  </si>
  <si>
    <t>22-08-2024 00:08</t>
  </si>
  <si>
    <t>22-08-2024 00:33</t>
  </si>
  <si>
    <t>EVS102072</t>
  </si>
  <si>
    <t>31-07-2024 08:08</t>
  </si>
  <si>
    <t>31-07-2024 09:27</t>
  </si>
  <si>
    <t>EVS102073</t>
  </si>
  <si>
    <t>20-06-2023 20:59</t>
  </si>
  <si>
    <t>20-06-2023 22:10</t>
  </si>
  <si>
    <t>EVS102074</t>
  </si>
  <si>
    <t>27-03-2024 09:52</t>
  </si>
  <si>
    <t>27-03-2024 10:40</t>
  </si>
  <si>
    <t>EVS102075</t>
  </si>
  <si>
    <t>19-11-2024 07:22</t>
  </si>
  <si>
    <t>19-11-2024 08:03</t>
  </si>
  <si>
    <t>EVS102076</t>
  </si>
  <si>
    <t>19-02-2023 21:39</t>
  </si>
  <si>
    <t>19-02-2023 22:25</t>
  </si>
  <si>
    <t>EVS102077</t>
  </si>
  <si>
    <t>EVS102078</t>
  </si>
  <si>
    <t>EVS102079</t>
  </si>
  <si>
    <t>21-02-2023 23:34</t>
  </si>
  <si>
    <t>22-02-2023 00:19</t>
  </si>
  <si>
    <t>EVS102080</t>
  </si>
  <si>
    <t>30-09-2024 16:08</t>
  </si>
  <si>
    <t>30-09-2024 18:02</t>
  </si>
  <si>
    <t>EVS102081</t>
  </si>
  <si>
    <t>25-09-2024 19:41</t>
  </si>
  <si>
    <t>25-09-2024 21:38</t>
  </si>
  <si>
    <t>EVS102082</t>
  </si>
  <si>
    <t>26-09-2024 11:07</t>
  </si>
  <si>
    <t>26-09-2024 12:03</t>
  </si>
  <si>
    <t>EVS102083</t>
  </si>
  <si>
    <t>19-11-2023 15:57</t>
  </si>
  <si>
    <t>19-11-2023 16:30</t>
  </si>
  <si>
    <t>EVS102084</t>
  </si>
  <si>
    <t>EVS102085</t>
  </si>
  <si>
    <t>30-01-2023 00:28</t>
  </si>
  <si>
    <t>30-01-2023 01:27</t>
  </si>
  <si>
    <t>EVS102086</t>
  </si>
  <si>
    <t>22-01-2024 11:58</t>
  </si>
  <si>
    <t>22-01-2024 13:39</t>
  </si>
  <si>
    <t>EVS102087</t>
  </si>
  <si>
    <t>23-02-2023 04:07</t>
  </si>
  <si>
    <t>23-02-2023 05:25</t>
  </si>
  <si>
    <t>EVS102088</t>
  </si>
  <si>
    <t>22-04-2024 05:54</t>
  </si>
  <si>
    <t>22-04-2024 06:53</t>
  </si>
  <si>
    <t>EVS102089</t>
  </si>
  <si>
    <t>26-10-2023 03:58</t>
  </si>
  <si>
    <t>26-10-2023 04:42</t>
  </si>
  <si>
    <t>EVS102090</t>
  </si>
  <si>
    <t>15-03-2024 06:51</t>
  </si>
  <si>
    <t>15-03-2024 07:50</t>
  </si>
  <si>
    <t>EVS102091</t>
  </si>
  <si>
    <t>15-04-2023 08:24</t>
  </si>
  <si>
    <t>15-04-2023 09:01</t>
  </si>
  <si>
    <t>EVS102092</t>
  </si>
  <si>
    <t>13-01-2023 05:39</t>
  </si>
  <si>
    <t>13-01-2023 07:15</t>
  </si>
  <si>
    <t>EVS102093</t>
  </si>
  <si>
    <t>30-08-2024 14:42</t>
  </si>
  <si>
    <t>30-08-2024 16:35</t>
  </si>
  <si>
    <t>EVS102094</t>
  </si>
  <si>
    <t>22-07-2024 02:32</t>
  </si>
  <si>
    <t>22-07-2024 04:27</t>
  </si>
  <si>
    <t>EVS102095</t>
  </si>
  <si>
    <t>EVS102096</t>
  </si>
  <si>
    <t>EVS102097</t>
  </si>
  <si>
    <t>31-10-2023 02:41</t>
  </si>
  <si>
    <t>31-10-2023 03:49</t>
  </si>
  <si>
    <t>EVS102098</t>
  </si>
  <si>
    <t>28-02-2024 16:45</t>
  </si>
  <si>
    <t>28-02-2024 18:12</t>
  </si>
  <si>
    <t>EVS102099</t>
  </si>
  <si>
    <t>17-07-2023 10:08</t>
  </si>
  <si>
    <t>17-07-2023 11:13</t>
  </si>
  <si>
    <t>EVS102100</t>
  </si>
  <si>
    <t>18-06-2023 16:33</t>
  </si>
  <si>
    <t>18-06-2023 16:58</t>
  </si>
  <si>
    <t>EVS102101</t>
  </si>
  <si>
    <t>27-04-2023 14:38</t>
  </si>
  <si>
    <t>27-04-2023 16:34</t>
  </si>
  <si>
    <t>EVS102102</t>
  </si>
  <si>
    <t>EVS102103</t>
  </si>
  <si>
    <t>26-07-2023 18:03</t>
  </si>
  <si>
    <t>26-07-2023 18:47</t>
  </si>
  <si>
    <t>EVS102104</t>
  </si>
  <si>
    <t>EVS102105</t>
  </si>
  <si>
    <t>EVS102106</t>
  </si>
  <si>
    <t>26-02-2023 15:51</t>
  </si>
  <si>
    <t>26-02-2023 16:20</t>
  </si>
  <si>
    <t>EVS102107</t>
  </si>
  <si>
    <t>20-05-2024 08:25</t>
  </si>
  <si>
    <t>20-05-2024 08:47</t>
  </si>
  <si>
    <t>EVS102108</t>
  </si>
  <si>
    <t>EVS102109</t>
  </si>
  <si>
    <t>31-08-2023 03:22</t>
  </si>
  <si>
    <t>31-08-2023 04:12</t>
  </si>
  <si>
    <t>EVS102110</t>
  </si>
  <si>
    <t>27-08-2024 17:02</t>
  </si>
  <si>
    <t>27-08-2024 18:12</t>
  </si>
  <si>
    <t>EVS102111</t>
  </si>
  <si>
    <t>EVS102112</t>
  </si>
  <si>
    <t>EVS102113</t>
  </si>
  <si>
    <t>EVS102114</t>
  </si>
  <si>
    <t>19-11-2023 09:55</t>
  </si>
  <si>
    <t>19-11-2023 10:13</t>
  </si>
  <si>
    <t>EVS102115</t>
  </si>
  <si>
    <t>EVS102116</t>
  </si>
  <si>
    <t>EVS102117</t>
  </si>
  <si>
    <t>13-02-2024 11:11</t>
  </si>
  <si>
    <t>13-02-2024 12:51</t>
  </si>
  <si>
    <t>EVS102118</t>
  </si>
  <si>
    <t>EVS102119</t>
  </si>
  <si>
    <t>EVS102120</t>
  </si>
  <si>
    <t>14-02-2023 11:42</t>
  </si>
  <si>
    <t>14-02-2023 12:20</t>
  </si>
  <si>
    <t>EVS102121</t>
  </si>
  <si>
    <t>EVS102122</t>
  </si>
  <si>
    <t>EVS102123</t>
  </si>
  <si>
    <t>28-10-2023 08:55</t>
  </si>
  <si>
    <t>28-10-2023 09:22</t>
  </si>
  <si>
    <t>EVS102124</t>
  </si>
  <si>
    <t>EVS102125</t>
  </si>
  <si>
    <t>17-06-2023 06:38</t>
  </si>
  <si>
    <t>17-06-2023 07:50</t>
  </si>
  <si>
    <t>EVS102126</t>
  </si>
  <si>
    <t>19-06-2023 05:06</t>
  </si>
  <si>
    <t>19-06-2023 06:30</t>
  </si>
  <si>
    <t>EVS102127</t>
  </si>
  <si>
    <t>18-08-2024 22:05</t>
  </si>
  <si>
    <t>18-08-2024 22:22</t>
  </si>
  <si>
    <t>EVS102128</t>
  </si>
  <si>
    <t>28-07-2023 09:20</t>
  </si>
  <si>
    <t>28-07-2023 10:35</t>
  </si>
  <si>
    <t>EVS102129</t>
  </si>
  <si>
    <t>EVS102130</t>
  </si>
  <si>
    <t>19-09-2023 21:11</t>
  </si>
  <si>
    <t>19-09-2023 21:28</t>
  </si>
  <si>
    <t>EVS102131</t>
  </si>
  <si>
    <t>21-09-2024 20:17</t>
  </si>
  <si>
    <t>21-09-2024 21:38</t>
  </si>
  <si>
    <t>EVS102132</t>
  </si>
  <si>
    <t>EVS102133</t>
  </si>
  <si>
    <t>20-03-2023 05:57</t>
  </si>
  <si>
    <t>20-03-2023 06:59</t>
  </si>
  <si>
    <t>EVS102134</t>
  </si>
  <si>
    <t>30-07-2024 00:30</t>
  </si>
  <si>
    <t>30-07-2024 01:30</t>
  </si>
  <si>
    <t>EVS102135</t>
  </si>
  <si>
    <t>EVS102136</t>
  </si>
  <si>
    <t>14-08-2023 00:28</t>
  </si>
  <si>
    <t>14-08-2023 00:53</t>
  </si>
  <si>
    <t>EVS102137</t>
  </si>
  <si>
    <t>27-11-2024 05:56</t>
  </si>
  <si>
    <t>27-11-2024 07:35</t>
  </si>
  <si>
    <t>EVS102138</t>
  </si>
  <si>
    <t>26-08-2023 17:51</t>
  </si>
  <si>
    <t>26-08-2023 18:34</t>
  </si>
  <si>
    <t>EVS102139</t>
  </si>
  <si>
    <t>EVS102140</t>
  </si>
  <si>
    <t>19-12-2023 12:12</t>
  </si>
  <si>
    <t>19-12-2023 13:51</t>
  </si>
  <si>
    <t>EVS102141</t>
  </si>
  <si>
    <t>16-09-2024 07:06</t>
  </si>
  <si>
    <t>16-09-2024 08:18</t>
  </si>
  <si>
    <t>EVS102142</t>
  </si>
  <si>
    <t>26-05-2023 18:59</t>
  </si>
  <si>
    <t>26-05-2023 19:47</t>
  </si>
  <si>
    <t>EVS102143</t>
  </si>
  <si>
    <t>13-07-2023 17:43</t>
  </si>
  <si>
    <t>13-07-2023 18:35</t>
  </si>
  <si>
    <t>EVS102144</t>
  </si>
  <si>
    <t>16-08-2024 03:12</t>
  </si>
  <si>
    <t>16-08-2024 04:00</t>
  </si>
  <si>
    <t>EVS102145</t>
  </si>
  <si>
    <t>18-12-2023 13:58</t>
  </si>
  <si>
    <t>18-12-2023 15:04</t>
  </si>
  <si>
    <t>EVS102146</t>
  </si>
  <si>
    <t>18-05-2023 11:30</t>
  </si>
  <si>
    <t>18-05-2023 13:28</t>
  </si>
  <si>
    <t>EVS102147</t>
  </si>
  <si>
    <t>EVS102148</t>
  </si>
  <si>
    <t>EVS102149</t>
  </si>
  <si>
    <t>25-06-2023 23:03</t>
  </si>
  <si>
    <t>26-06-2023 00:48</t>
  </si>
  <si>
    <t>EVS102150</t>
  </si>
  <si>
    <t>EVS102151</t>
  </si>
  <si>
    <t>16-06-2023 22:40</t>
  </si>
  <si>
    <t>16-06-2023 23:32</t>
  </si>
  <si>
    <t>EVS102152</t>
  </si>
  <si>
    <t>15-09-2024 18:22</t>
  </si>
  <si>
    <t>15-09-2024 18:48</t>
  </si>
  <si>
    <t>EVS102153</t>
  </si>
  <si>
    <t>EVS102154</t>
  </si>
  <si>
    <t>22-01-2024 19:47</t>
  </si>
  <si>
    <t>22-01-2024 20:54</t>
  </si>
  <si>
    <t>EVS102155</t>
  </si>
  <si>
    <t>EVS102156</t>
  </si>
  <si>
    <t>13-04-2024 06:34</t>
  </si>
  <si>
    <t>13-04-2024 07:36</t>
  </si>
  <si>
    <t>EVS102157</t>
  </si>
  <si>
    <t>EVS102158</t>
  </si>
  <si>
    <t>EVS102159</t>
  </si>
  <si>
    <t>15-05-2023 03:52</t>
  </si>
  <si>
    <t>15-05-2023 04:32</t>
  </si>
  <si>
    <t>EVS102160</t>
  </si>
  <si>
    <t>EVS102161</t>
  </si>
  <si>
    <t>EVS102162</t>
  </si>
  <si>
    <t>28-02-2023 09:51</t>
  </si>
  <si>
    <t>28-02-2023 10:14</t>
  </si>
  <si>
    <t>EVS102163</t>
  </si>
  <si>
    <t>EVS102164</t>
  </si>
  <si>
    <t>13-03-2024 15:48</t>
  </si>
  <si>
    <t>13-03-2024 16:02</t>
  </si>
  <si>
    <t>EVS102165</t>
  </si>
  <si>
    <t>EVS102166</t>
  </si>
  <si>
    <t>EVS102167</t>
  </si>
  <si>
    <t>EVS102168</t>
  </si>
  <si>
    <t>EVS102169</t>
  </si>
  <si>
    <t>EVS102170</t>
  </si>
  <si>
    <t>21-06-2024 08:55</t>
  </si>
  <si>
    <t>21-06-2024 10:25</t>
  </si>
  <si>
    <t>EVS102171</t>
  </si>
  <si>
    <t>29-09-2024 08:34</t>
  </si>
  <si>
    <t>29-09-2024 09:33</t>
  </si>
  <si>
    <t>EVS102172</t>
  </si>
  <si>
    <t>17-04-2023 13:39</t>
  </si>
  <si>
    <t>17-04-2023 14:31</t>
  </si>
  <si>
    <t>EVS102173</t>
  </si>
  <si>
    <t>21-03-2023 19:43</t>
  </si>
  <si>
    <t>21-03-2023 20:59</t>
  </si>
  <si>
    <t>EVS102174</t>
  </si>
  <si>
    <t>19-01-2024 13:49</t>
  </si>
  <si>
    <t>19-01-2024 14:16</t>
  </si>
  <si>
    <t>EVS102175</t>
  </si>
  <si>
    <t>17-02-2023 21:03</t>
  </si>
  <si>
    <t>17-02-2023 21:30</t>
  </si>
  <si>
    <t>EVS102176</t>
  </si>
  <si>
    <t>30-11-2024 10:11</t>
  </si>
  <si>
    <t>30-11-2024 11:39</t>
  </si>
  <si>
    <t>EVS102177</t>
  </si>
  <si>
    <t>EVS102178</t>
  </si>
  <si>
    <t>EVS102179</t>
  </si>
  <si>
    <t>EVS102180</t>
  </si>
  <si>
    <t>27-04-2023 22:57</t>
  </si>
  <si>
    <t>28-04-2023 00:10</t>
  </si>
  <si>
    <t>EVS102181</t>
  </si>
  <si>
    <t>EVS102182</t>
  </si>
  <si>
    <t>22-07-2024 07:42</t>
  </si>
  <si>
    <t>22-07-2024 08:26</t>
  </si>
  <si>
    <t>EVS102183</t>
  </si>
  <si>
    <t>EVS102184</t>
  </si>
  <si>
    <t>EVS102185</t>
  </si>
  <si>
    <t>EVS102186</t>
  </si>
  <si>
    <t>EVS102187</t>
  </si>
  <si>
    <t>EVS102188</t>
  </si>
  <si>
    <t>EVS102189</t>
  </si>
  <si>
    <t>17-02-2023 20:21</t>
  </si>
  <si>
    <t>17-02-2023 21:49</t>
  </si>
  <si>
    <t>EVS102190</t>
  </si>
  <si>
    <t>EVS102191</t>
  </si>
  <si>
    <t>EVS102192</t>
  </si>
  <si>
    <t>28-05-2023 11:49</t>
  </si>
  <si>
    <t>28-05-2023 13:21</t>
  </si>
  <si>
    <t>EVS102193</t>
  </si>
  <si>
    <t>23-11-2023 04:55</t>
  </si>
  <si>
    <t>23-11-2023 05:18</t>
  </si>
  <si>
    <t>EVS102194</t>
  </si>
  <si>
    <t>25-10-2024 19:55</t>
  </si>
  <si>
    <t>25-10-2024 21:38</t>
  </si>
  <si>
    <t>EVS102195</t>
  </si>
  <si>
    <t>EVS102196</t>
  </si>
  <si>
    <t>EVS102197</t>
  </si>
  <si>
    <t>27-03-2023 04:03</t>
  </si>
  <si>
    <t>27-03-2023 04:51</t>
  </si>
  <si>
    <t>EVS102198</t>
  </si>
  <si>
    <t>EVS102199</t>
  </si>
  <si>
    <t>28-07-2024 14:52</t>
  </si>
  <si>
    <t>28-07-2024 16:37</t>
  </si>
  <si>
    <t>EVS102200</t>
  </si>
  <si>
    <t>EVS102201</t>
  </si>
  <si>
    <t>18-09-2023 20:36</t>
  </si>
  <si>
    <t>18-09-2023 21:16</t>
  </si>
  <si>
    <t>EVS102202</t>
  </si>
  <si>
    <t>15-06-2023 06:31</t>
  </si>
  <si>
    <t>15-06-2023 08:14</t>
  </si>
  <si>
    <t>EVS102203</t>
  </si>
  <si>
    <t>29-07-2024 19:27</t>
  </si>
  <si>
    <t>29-07-2024 20:27</t>
  </si>
  <si>
    <t>EVS102204</t>
  </si>
  <si>
    <t>EVS102205</t>
  </si>
  <si>
    <t>EVS102206</t>
  </si>
  <si>
    <t>EVS102207</t>
  </si>
  <si>
    <t>22-11-2023 02:55</t>
  </si>
  <si>
    <t>22-11-2023 03:36</t>
  </si>
  <si>
    <t>EVS102208</t>
  </si>
  <si>
    <t>EVS102209</t>
  </si>
  <si>
    <t>EVS102210</t>
  </si>
  <si>
    <t>EVS102211</t>
  </si>
  <si>
    <t>EVS102212</t>
  </si>
  <si>
    <t>EVS102213</t>
  </si>
  <si>
    <t>21-09-2023 03:25</t>
  </si>
  <si>
    <t>21-09-2023 05:11</t>
  </si>
  <si>
    <t>EVS102214</t>
  </si>
  <si>
    <t>EVS102215</t>
  </si>
  <si>
    <t>15-02-2024 01:54</t>
  </si>
  <si>
    <t>15-02-2024 03:10</t>
  </si>
  <si>
    <t>EVS102216</t>
  </si>
  <si>
    <t>EVS102217</t>
  </si>
  <si>
    <t>EVS102218</t>
  </si>
  <si>
    <t>16-04-2023 05:26</t>
  </si>
  <si>
    <t>16-04-2023 05:47</t>
  </si>
  <si>
    <t>EVS102219</t>
  </si>
  <si>
    <t>31-07-2024 11:31</t>
  </si>
  <si>
    <t>31-07-2024 11:47</t>
  </si>
  <si>
    <t>EVS102220</t>
  </si>
  <si>
    <t>18-05-2023 02:38</t>
  </si>
  <si>
    <t>18-05-2023 03:23</t>
  </si>
  <si>
    <t>EVS102221</t>
  </si>
  <si>
    <t>25-09-2023 06:21</t>
  </si>
  <si>
    <t>25-09-2023 08:19</t>
  </si>
  <si>
    <t>EVS102222</t>
  </si>
  <si>
    <t>21-05-2024 18:15</t>
  </si>
  <si>
    <t>21-05-2024 19:43</t>
  </si>
  <si>
    <t>EVS102223</t>
  </si>
  <si>
    <t>18-01-2023 11:59</t>
  </si>
  <si>
    <t>18-01-2023 13:28</t>
  </si>
  <si>
    <t>EVS102224</t>
  </si>
  <si>
    <t>EVS102225</t>
  </si>
  <si>
    <t>16-04-2023 16:39</t>
  </si>
  <si>
    <t>16-04-2023 17:41</t>
  </si>
  <si>
    <t>EVS102226</t>
  </si>
  <si>
    <t>22-11-2023 21:17</t>
  </si>
  <si>
    <t>22-11-2023 22:10</t>
  </si>
  <si>
    <t>EVS102227</t>
  </si>
  <si>
    <t>EVS102228</t>
  </si>
  <si>
    <t>EVS102229</t>
  </si>
  <si>
    <t>EVS102230</t>
  </si>
  <si>
    <t>18-06-2023 12:14</t>
  </si>
  <si>
    <t>18-06-2023 13:46</t>
  </si>
  <si>
    <t>EVS102231</t>
  </si>
  <si>
    <t>EVS102232</t>
  </si>
  <si>
    <t>EVS102233</t>
  </si>
  <si>
    <t>EVS102234</t>
  </si>
  <si>
    <t>26-12-2023 05:58</t>
  </si>
  <si>
    <t>26-12-2023 07:33</t>
  </si>
  <si>
    <t>EVS102235</t>
  </si>
  <si>
    <t>28-03-2024 10:10</t>
  </si>
  <si>
    <t>28-03-2024 11:06</t>
  </si>
  <si>
    <t>EVS102236</t>
  </si>
  <si>
    <t>22-05-2023 02:40</t>
  </si>
  <si>
    <t>22-05-2023 03:30</t>
  </si>
  <si>
    <t>EVS102237</t>
  </si>
  <si>
    <t>EVS102238</t>
  </si>
  <si>
    <t>EVS102239</t>
  </si>
  <si>
    <t>17-02-2024 21:35</t>
  </si>
  <si>
    <t>17-02-2024 22:38</t>
  </si>
  <si>
    <t>EVS102240</t>
  </si>
  <si>
    <t>27-10-2024 10:51</t>
  </si>
  <si>
    <t>27-10-2024 11:29</t>
  </si>
  <si>
    <t>EVS102241</t>
  </si>
  <si>
    <t>27-08-2023 20:39</t>
  </si>
  <si>
    <t>27-08-2023 21:40</t>
  </si>
  <si>
    <t>EVS102242</t>
  </si>
  <si>
    <t>EVS102243</t>
  </si>
  <si>
    <t>19-12-2023 22:25</t>
  </si>
  <si>
    <t>19-12-2023 23:49</t>
  </si>
  <si>
    <t>EVS102244</t>
  </si>
  <si>
    <t>EVS102245</t>
  </si>
  <si>
    <t>EVS102246</t>
  </si>
  <si>
    <t>EVS102247</t>
  </si>
  <si>
    <t>EVS102248</t>
  </si>
  <si>
    <t>14-11-2024 17:50</t>
  </si>
  <si>
    <t>14-11-2024 19:25</t>
  </si>
  <si>
    <t>EVS102249</t>
  </si>
  <si>
    <t>18-11-2023 07:17</t>
  </si>
  <si>
    <t>18-11-2023 08:27</t>
  </si>
  <si>
    <t>EVS102250</t>
  </si>
  <si>
    <t>28-08-2023 13:03</t>
  </si>
  <si>
    <t>28-08-2023 13:27</t>
  </si>
  <si>
    <t>EVS102251</t>
  </si>
  <si>
    <t>24-07-2024 18:43</t>
  </si>
  <si>
    <t>24-07-2024 19:19</t>
  </si>
  <si>
    <t>EVS102252</t>
  </si>
  <si>
    <t>EVS102253</t>
  </si>
  <si>
    <t>21-03-2023 06:42</t>
  </si>
  <si>
    <t>21-03-2023 07:04</t>
  </si>
  <si>
    <t>EVS102254</t>
  </si>
  <si>
    <t>29-02-2024 06:31</t>
  </si>
  <si>
    <t>29-02-2024 07:02</t>
  </si>
  <si>
    <t>EVS102255</t>
  </si>
  <si>
    <t>EVS102256</t>
  </si>
  <si>
    <t>EVS102257</t>
  </si>
  <si>
    <t>EVS102258</t>
  </si>
  <si>
    <t>EVS102259</t>
  </si>
  <si>
    <t>EVS102260</t>
  </si>
  <si>
    <t>24-05-2023 17:14</t>
  </si>
  <si>
    <t>24-05-2023 17:43</t>
  </si>
  <si>
    <t>EVS102261</t>
  </si>
  <si>
    <t>13-11-2023 14:11</t>
  </si>
  <si>
    <t>13-11-2023 15:06</t>
  </si>
  <si>
    <t>EVS102262</t>
  </si>
  <si>
    <t>30-03-2023 21:32</t>
  </si>
  <si>
    <t>30-03-2023 21:51</t>
  </si>
  <si>
    <t>EVS102263</t>
  </si>
  <si>
    <t>EVS102264</t>
  </si>
  <si>
    <t>EVS102265</t>
  </si>
  <si>
    <t>EVS102266</t>
  </si>
  <si>
    <t>29-03-2023 19:18</t>
  </si>
  <si>
    <t>29-03-2023 20:59</t>
  </si>
  <si>
    <t>EVS102267</t>
  </si>
  <si>
    <t>26-10-2023 06:35</t>
  </si>
  <si>
    <t>26-10-2023 07:10</t>
  </si>
  <si>
    <t>EVS102268</t>
  </si>
  <si>
    <t>17-07-2023 04:23</t>
  </si>
  <si>
    <t>17-07-2023 05:23</t>
  </si>
  <si>
    <t>EVS102269</t>
  </si>
  <si>
    <t>EVS102270</t>
  </si>
  <si>
    <t>20-06-2024 12:06</t>
  </si>
  <si>
    <t>20-06-2024 13:02</t>
  </si>
  <si>
    <t>EVS102271</t>
  </si>
  <si>
    <t>25-05-2024 11:08</t>
  </si>
  <si>
    <t>25-05-2024 12:51</t>
  </si>
  <si>
    <t>EVS102272</t>
  </si>
  <si>
    <t>EVS102273</t>
  </si>
  <si>
    <t>28-10-2023 16:33</t>
  </si>
  <si>
    <t>28-10-2023 18:16</t>
  </si>
  <si>
    <t>EVS102274</t>
  </si>
  <si>
    <t>EVS102275</t>
  </si>
  <si>
    <t>EVS102276</t>
  </si>
  <si>
    <t>17-08-2024 12:15</t>
  </si>
  <si>
    <t>17-08-2024 13:44</t>
  </si>
  <si>
    <t>EVS102277</t>
  </si>
  <si>
    <t>14-02-2024 18:45</t>
  </si>
  <si>
    <t>14-02-2024 19:29</t>
  </si>
  <si>
    <t>EVS102278</t>
  </si>
  <si>
    <t>EVS102279</t>
  </si>
  <si>
    <t>EVS102280</t>
  </si>
  <si>
    <t>EVS102281</t>
  </si>
  <si>
    <t>16-09-2024 06:18</t>
  </si>
  <si>
    <t>16-09-2024 06:39</t>
  </si>
  <si>
    <t>EVS102282</t>
  </si>
  <si>
    <t>31-07-2024 00:04</t>
  </si>
  <si>
    <t>31-07-2024 01:25</t>
  </si>
  <si>
    <t>EVS102283</t>
  </si>
  <si>
    <t>31-07-2024 04:28</t>
  </si>
  <si>
    <t>31-07-2024 05:54</t>
  </si>
  <si>
    <t>EVS102284</t>
  </si>
  <si>
    <t>EVS102285</t>
  </si>
  <si>
    <t>EVS102286</t>
  </si>
  <si>
    <t>17-02-2023 12:36</t>
  </si>
  <si>
    <t>17-02-2023 14:04</t>
  </si>
  <si>
    <t>EVS102287</t>
  </si>
  <si>
    <t>21-12-2023 13:30</t>
  </si>
  <si>
    <t>21-12-2023 15:25</t>
  </si>
  <si>
    <t>EVS102288</t>
  </si>
  <si>
    <t>EVS102289</t>
  </si>
  <si>
    <t>EVS102290</t>
  </si>
  <si>
    <t>EVS102291</t>
  </si>
  <si>
    <t>13-06-2024 15:08</t>
  </si>
  <si>
    <t>13-06-2024 15:28</t>
  </si>
  <si>
    <t>EVS102292</t>
  </si>
  <si>
    <t>29-11-2023 23:23</t>
  </si>
  <si>
    <t>30-11-2023 01:13</t>
  </si>
  <si>
    <t>EVS102293</t>
  </si>
  <si>
    <t>EVS102294</t>
  </si>
  <si>
    <t>18-10-2024 13:49</t>
  </si>
  <si>
    <t>18-10-2024 14:37</t>
  </si>
  <si>
    <t>EVS102295</t>
  </si>
  <si>
    <t>EVS102296</t>
  </si>
  <si>
    <t>EVS102297</t>
  </si>
  <si>
    <t>30-06-2024 09:04</t>
  </si>
  <si>
    <t>30-06-2024 10:43</t>
  </si>
  <si>
    <t>EVS102298</t>
  </si>
  <si>
    <t>20-08-2024 22:29</t>
  </si>
  <si>
    <t>20-08-2024 23:07</t>
  </si>
  <si>
    <t>EVS102299</t>
  </si>
  <si>
    <t>15-07-2024 07:29</t>
  </si>
  <si>
    <t>15-07-2024 08:31</t>
  </si>
  <si>
    <t>EVS102300</t>
  </si>
  <si>
    <t>29-08-2023 08:25</t>
  </si>
  <si>
    <t>29-08-2023 10:22</t>
  </si>
  <si>
    <t>EVS102301</t>
  </si>
  <si>
    <t>14-08-2024 19:22</t>
  </si>
  <si>
    <t>14-08-2024 19:36</t>
  </si>
  <si>
    <t>EVS102302</t>
  </si>
  <si>
    <t>13-07-2024 00:15</t>
  </si>
  <si>
    <t>EVS102303</t>
  </si>
  <si>
    <t>31-01-2023 03:43</t>
  </si>
  <si>
    <t>31-01-2023 05:00</t>
  </si>
  <si>
    <t>EVS102304</t>
  </si>
  <si>
    <t>14-01-2024 21:39</t>
  </si>
  <si>
    <t>14-01-2024 21:54</t>
  </si>
  <si>
    <t>EVS102305</t>
  </si>
  <si>
    <t>EVS102306</t>
  </si>
  <si>
    <t>EVS102307</t>
  </si>
  <si>
    <t>28-02-2024 19:14</t>
  </si>
  <si>
    <t>28-02-2024 19:28</t>
  </si>
  <si>
    <t>EVS102308</t>
  </si>
  <si>
    <t>19-09-2024 06:37</t>
  </si>
  <si>
    <t>19-09-2024 07:02</t>
  </si>
  <si>
    <t>EVS102309</t>
  </si>
  <si>
    <t>25-04-2023 14:31</t>
  </si>
  <si>
    <t>25-04-2023 16:12</t>
  </si>
  <si>
    <t>EVS102310</t>
  </si>
  <si>
    <t>EVS102311</t>
  </si>
  <si>
    <t>EVS102312</t>
  </si>
  <si>
    <t>EVS102313</t>
  </si>
  <si>
    <t>20-01-2024 03:49</t>
  </si>
  <si>
    <t>20-01-2024 05:05</t>
  </si>
  <si>
    <t>EVS102314</t>
  </si>
  <si>
    <t>18-06-2024 07:10</t>
  </si>
  <si>
    <t>18-06-2024 07:20</t>
  </si>
  <si>
    <t>EVS102315</t>
  </si>
  <si>
    <t>EVS102316</t>
  </si>
  <si>
    <t>15-10-2023 14:16</t>
  </si>
  <si>
    <t>15-10-2023 15:59</t>
  </si>
  <si>
    <t>EVS102317</t>
  </si>
  <si>
    <t>21-03-2024 04:38</t>
  </si>
  <si>
    <t>21-03-2024 05:35</t>
  </si>
  <si>
    <t>EVS102318</t>
  </si>
  <si>
    <t>17-01-2023 13:35</t>
  </si>
  <si>
    <t>17-01-2023 14:37</t>
  </si>
  <si>
    <t>EVS102319</t>
  </si>
  <si>
    <t>28-07-2024 15:08</t>
  </si>
  <si>
    <t>28-07-2024 15:41</t>
  </si>
  <si>
    <t>EVS102320</t>
  </si>
  <si>
    <t>21-04-2023 05:16</t>
  </si>
  <si>
    <t>21-04-2023 05:39</t>
  </si>
  <si>
    <t>EVS102321</t>
  </si>
  <si>
    <t>EVS102322</t>
  </si>
  <si>
    <t>31-01-2024 03:21</t>
  </si>
  <si>
    <t>31-01-2024 04:59</t>
  </si>
  <si>
    <t>EVS102323</t>
  </si>
  <si>
    <t>23-10-2023 20:13</t>
  </si>
  <si>
    <t>23-10-2023 22:03</t>
  </si>
  <si>
    <t>EVS102324</t>
  </si>
  <si>
    <t>EVS102325</t>
  </si>
  <si>
    <t>26-02-2024 04:54</t>
  </si>
  <si>
    <t>26-02-2024 06:07</t>
  </si>
  <si>
    <t>EVS102326</t>
  </si>
  <si>
    <t>19-11-2024 02:26</t>
  </si>
  <si>
    <t>19-11-2024 03:20</t>
  </si>
  <si>
    <t>EVS102327</t>
  </si>
  <si>
    <t>22-02-2023 11:08</t>
  </si>
  <si>
    <t>22-02-2023 12:53</t>
  </si>
  <si>
    <t>EVS102328</t>
  </si>
  <si>
    <t>26-07-2024 16:34</t>
  </si>
  <si>
    <t>26-07-2024 17:20</t>
  </si>
  <si>
    <t>EVS102329</t>
  </si>
  <si>
    <t>28-07-2023 23:39</t>
  </si>
  <si>
    <t>29-07-2023 00:09</t>
  </si>
  <si>
    <t>EVS102330</t>
  </si>
  <si>
    <t>29-10-2024 16:56</t>
  </si>
  <si>
    <t>29-10-2024 17:40</t>
  </si>
  <si>
    <t>EVS102331</t>
  </si>
  <si>
    <t>24-02-2024 10:38</t>
  </si>
  <si>
    <t>24-02-2024 11:01</t>
  </si>
  <si>
    <t>EVS102332</t>
  </si>
  <si>
    <t>EVS102333</t>
  </si>
  <si>
    <t>15-06-2024 13:16</t>
  </si>
  <si>
    <t>15-06-2024 14:14</t>
  </si>
  <si>
    <t>EVS102334</t>
  </si>
  <si>
    <t>EVS102335</t>
  </si>
  <si>
    <t>16-11-2024 03:51</t>
  </si>
  <si>
    <t>16-11-2024 05:25</t>
  </si>
  <si>
    <t>EVS102336</t>
  </si>
  <si>
    <t>22-03-2023 21:25</t>
  </si>
  <si>
    <t>22-03-2023 21:55</t>
  </si>
  <si>
    <t>EVS102337</t>
  </si>
  <si>
    <t>25-07-2023 04:14</t>
  </si>
  <si>
    <t>25-07-2023 04:43</t>
  </si>
  <si>
    <t>EVS102338</t>
  </si>
  <si>
    <t>21-07-2023 23:34</t>
  </si>
  <si>
    <t>22-07-2023 00:36</t>
  </si>
  <si>
    <t>EVS102339</t>
  </si>
  <si>
    <t>25-09-2024 21:50</t>
  </si>
  <si>
    <t>25-09-2024 22:41</t>
  </si>
  <si>
    <t>EVS102340</t>
  </si>
  <si>
    <t>13-01-2024 05:28</t>
  </si>
  <si>
    <t>13-01-2024 06:43</t>
  </si>
  <si>
    <t>EVS102341</t>
  </si>
  <si>
    <t>EVS102342</t>
  </si>
  <si>
    <t>15-10-2023 17:36</t>
  </si>
  <si>
    <t>15-10-2023 18:51</t>
  </si>
  <si>
    <t>EVS102343</t>
  </si>
  <si>
    <t>EVS102344</t>
  </si>
  <si>
    <t>24-02-2024 14:56</t>
  </si>
  <si>
    <t>24-02-2024 15:08</t>
  </si>
  <si>
    <t>EVS102345</t>
  </si>
  <si>
    <t>31-05-2024 12:23</t>
  </si>
  <si>
    <t>31-05-2024 13:23</t>
  </si>
  <si>
    <t>EVS102346</t>
  </si>
  <si>
    <t>20-10-2023 13:51</t>
  </si>
  <si>
    <t>20-10-2023 14:10</t>
  </si>
  <si>
    <t>EVS102347</t>
  </si>
  <si>
    <t>EVS102348</t>
  </si>
  <si>
    <t>21-07-2024 08:05</t>
  </si>
  <si>
    <t>21-07-2024 09:03</t>
  </si>
  <si>
    <t>EVS102349</t>
  </si>
  <si>
    <t>EVS102350</t>
  </si>
  <si>
    <t>25-01-2024 06:43</t>
  </si>
  <si>
    <t>25-01-2024 07:12</t>
  </si>
  <si>
    <t>EVS102351</t>
  </si>
  <si>
    <t>EVS102352</t>
  </si>
  <si>
    <t>27-02-2023 15:44</t>
  </si>
  <si>
    <t>27-02-2023 16:12</t>
  </si>
  <si>
    <t>EVS102353</t>
  </si>
  <si>
    <t>EVS102354</t>
  </si>
  <si>
    <t>22-06-2023 11:14</t>
  </si>
  <si>
    <t>22-06-2023 13:04</t>
  </si>
  <si>
    <t>EVS102355</t>
  </si>
  <si>
    <t>EVS102356</t>
  </si>
  <si>
    <t>14-05-2024 08:08</t>
  </si>
  <si>
    <t>14-05-2024 08:51</t>
  </si>
  <si>
    <t>EVS102357</t>
  </si>
  <si>
    <t>24-02-2023 12:32</t>
  </si>
  <si>
    <t>24-02-2023 13:41</t>
  </si>
  <si>
    <t>EVS102358</t>
  </si>
  <si>
    <t>20-09-2023 06:41</t>
  </si>
  <si>
    <t>20-09-2023 07:13</t>
  </si>
  <si>
    <t>EVS102359</t>
  </si>
  <si>
    <t>EVS102360</t>
  </si>
  <si>
    <t>EVS102361</t>
  </si>
  <si>
    <t>21-11-2023 02:50</t>
  </si>
  <si>
    <t>21-11-2023 03:24</t>
  </si>
  <si>
    <t>EVS102362</t>
  </si>
  <si>
    <t>28-03-2024 02:04</t>
  </si>
  <si>
    <t>28-03-2024 03:46</t>
  </si>
  <si>
    <t>EVS102363</t>
  </si>
  <si>
    <t>EVS102364</t>
  </si>
  <si>
    <t>EVS102365</t>
  </si>
  <si>
    <t>24-10-2024 01:33</t>
  </si>
  <si>
    <t>24-10-2024 02:01</t>
  </si>
  <si>
    <t>EVS102366</t>
  </si>
  <si>
    <t>23-04-2024 03:45</t>
  </si>
  <si>
    <t>23-04-2024 03:59</t>
  </si>
  <si>
    <t>EVS102367</t>
  </si>
  <si>
    <t>EVS102368</t>
  </si>
  <si>
    <t>EVS102369</t>
  </si>
  <si>
    <t>EVS102370</t>
  </si>
  <si>
    <t>EVS102371</t>
  </si>
  <si>
    <t>EVS102372</t>
  </si>
  <si>
    <t>EVS102373</t>
  </si>
  <si>
    <t>30-03-2024 10:59</t>
  </si>
  <si>
    <t>30-03-2024 11:13</t>
  </si>
  <si>
    <t>EVS102374</t>
  </si>
  <si>
    <t>26-03-2023 21:55</t>
  </si>
  <si>
    <t>26-03-2023 23:16</t>
  </si>
  <si>
    <t>EVS102375</t>
  </si>
  <si>
    <t>27-06-2023 19:29</t>
  </si>
  <si>
    <t>27-06-2023 20:07</t>
  </si>
  <si>
    <t>EVS102376</t>
  </si>
  <si>
    <t>23-09-2024 09:34</t>
  </si>
  <si>
    <t>23-09-2024 10:23</t>
  </si>
  <si>
    <t>EVS102377</t>
  </si>
  <si>
    <t>EVS102378</t>
  </si>
  <si>
    <t>22-12-2023 08:59</t>
  </si>
  <si>
    <t>22-12-2023 09:43</t>
  </si>
  <si>
    <t>EVS102379</t>
  </si>
  <si>
    <t>EVS102380</t>
  </si>
  <si>
    <t>26-11-2023 20:24</t>
  </si>
  <si>
    <t>26-11-2023 22:01</t>
  </si>
  <si>
    <t>EVS102381</t>
  </si>
  <si>
    <t>19-09-2024 08:42</t>
  </si>
  <si>
    <t>19-09-2024 09:09</t>
  </si>
  <si>
    <t>EVS102382</t>
  </si>
  <si>
    <t>EVS102383</t>
  </si>
  <si>
    <t>17-11-2023 02:32</t>
  </si>
  <si>
    <t>17-11-2023 03:19</t>
  </si>
  <si>
    <t>EVS102384</t>
  </si>
  <si>
    <t>EVS102385</t>
  </si>
  <si>
    <t>31-01-2023 08:15</t>
  </si>
  <si>
    <t>31-01-2023 09:11</t>
  </si>
  <si>
    <t>EVS102386</t>
  </si>
  <si>
    <t>EVS102387</t>
  </si>
  <si>
    <t>21-01-2023 22:43</t>
  </si>
  <si>
    <t>21-01-2023 23:35</t>
  </si>
  <si>
    <t>EVS102388</t>
  </si>
  <si>
    <t>13-07-2024 18:06</t>
  </si>
  <si>
    <t>13-07-2024 19:14</t>
  </si>
  <si>
    <t>EVS102389</t>
  </si>
  <si>
    <t>29-08-2024 05:32</t>
  </si>
  <si>
    <t>29-08-2024 06:15</t>
  </si>
  <si>
    <t>EVS102390</t>
  </si>
  <si>
    <t>EVS102391</t>
  </si>
  <si>
    <t>EVS102392</t>
  </si>
  <si>
    <t>EVS102393</t>
  </si>
  <si>
    <t>EVS102394</t>
  </si>
  <si>
    <t>EVS102395</t>
  </si>
  <si>
    <t>EVS102396</t>
  </si>
  <si>
    <t>EVS102397</t>
  </si>
  <si>
    <t>EVS102398</t>
  </si>
  <si>
    <t>29-10-2024 17:01</t>
  </si>
  <si>
    <t>29-10-2024 18:08</t>
  </si>
  <si>
    <t>EVS102399</t>
  </si>
  <si>
    <t>EVS102400</t>
  </si>
  <si>
    <t>27-11-2024 05:49</t>
  </si>
  <si>
    <t>27-11-2024 06:29</t>
  </si>
  <si>
    <t>EVS102401</t>
  </si>
  <si>
    <t>17-11-2024 20:25</t>
  </si>
  <si>
    <t>17-11-2024 21:33</t>
  </si>
  <si>
    <t>EVS102402</t>
  </si>
  <si>
    <t>16-02-2024 21:14</t>
  </si>
  <si>
    <t>16-02-2024 22:14</t>
  </si>
  <si>
    <t>EVS102403</t>
  </si>
  <si>
    <t>19-01-2023 10:21</t>
  </si>
  <si>
    <t>19-01-2023 11:29</t>
  </si>
  <si>
    <t>EVS102404</t>
  </si>
  <si>
    <t>EVS102405</t>
  </si>
  <si>
    <t>28-05-2024 15:13</t>
  </si>
  <si>
    <t>28-05-2024 15:33</t>
  </si>
  <si>
    <t>EVS102406</t>
  </si>
  <si>
    <t>EVS102407</t>
  </si>
  <si>
    <t>16-01-2024 05:07</t>
  </si>
  <si>
    <t>16-01-2024 05:57</t>
  </si>
  <si>
    <t>EVS102408</t>
  </si>
  <si>
    <t>EVS102409</t>
  </si>
  <si>
    <t>EVS102410</t>
  </si>
  <si>
    <t>30-10-2024 03:41</t>
  </si>
  <si>
    <t>30-10-2024 04:25</t>
  </si>
  <si>
    <t>EVS102411</t>
  </si>
  <si>
    <t>29-07-2023 23:36</t>
  </si>
  <si>
    <t>30-07-2023 00:12</t>
  </si>
  <si>
    <t>EVS102412</t>
  </si>
  <si>
    <t>27-02-2023 00:48</t>
  </si>
  <si>
    <t>27-02-2023 01:07</t>
  </si>
  <si>
    <t>EVS102413</t>
  </si>
  <si>
    <t>EVS102414</t>
  </si>
  <si>
    <t>26-01-2024 09:59</t>
  </si>
  <si>
    <t>26-01-2024 11:44</t>
  </si>
  <si>
    <t>EVS102415</t>
  </si>
  <si>
    <t>29-08-2023 07:25</t>
  </si>
  <si>
    <t>29-08-2023 08:57</t>
  </si>
  <si>
    <t>EVS102416</t>
  </si>
  <si>
    <t>18-09-2024 03:05</t>
  </si>
  <si>
    <t>18-09-2024 04:55</t>
  </si>
  <si>
    <t>EVS102417</t>
  </si>
  <si>
    <t>27-02-2023 11:29</t>
  </si>
  <si>
    <t>27-02-2023 12:45</t>
  </si>
  <si>
    <t>EVS102418</t>
  </si>
  <si>
    <t>17-03-2024 11:24</t>
  </si>
  <si>
    <t>17-03-2024 12:10</t>
  </si>
  <si>
    <t>EVS102419</t>
  </si>
  <si>
    <t>EVS102420</t>
  </si>
  <si>
    <t>25-12-2023 17:29</t>
  </si>
  <si>
    <t>25-12-2023 19:23</t>
  </si>
  <si>
    <t>EVS102421</t>
  </si>
  <si>
    <t>22-04-2024 18:05</t>
  </si>
  <si>
    <t>22-04-2024 19:04</t>
  </si>
  <si>
    <t>EVS102422</t>
  </si>
  <si>
    <t>27-08-2024 08:05</t>
  </si>
  <si>
    <t>27-08-2024 08:27</t>
  </si>
  <si>
    <t>EVS102423</t>
  </si>
  <si>
    <t>13-08-2023 07:58</t>
  </si>
  <si>
    <t>13-08-2023 09:31</t>
  </si>
  <si>
    <t>EVS102424</t>
  </si>
  <si>
    <t>14-12-2023 19:55</t>
  </si>
  <si>
    <t>14-12-2023 20:36</t>
  </si>
  <si>
    <t>EVS102425</t>
  </si>
  <si>
    <t>EVS102426</t>
  </si>
  <si>
    <t>EVS102427</t>
  </si>
  <si>
    <t>EVS102428</t>
  </si>
  <si>
    <t>30-10-2023 16:03</t>
  </si>
  <si>
    <t>30-10-2023 17:40</t>
  </si>
  <si>
    <t>EVS102429</t>
  </si>
  <si>
    <t>EVS102430</t>
  </si>
  <si>
    <t>24-05-2023 05:09</t>
  </si>
  <si>
    <t>24-05-2023 05:43</t>
  </si>
  <si>
    <t>EVS102431</t>
  </si>
  <si>
    <t>17-06-2023 07:31</t>
  </si>
  <si>
    <t>17-06-2023 07:54</t>
  </si>
  <si>
    <t>EVS102432</t>
  </si>
  <si>
    <t>EVS102433</t>
  </si>
  <si>
    <t>16-07-2023 11:27</t>
  </si>
  <si>
    <t>16-07-2023 12:20</t>
  </si>
  <si>
    <t>EVS102434</t>
  </si>
  <si>
    <t>EVS102435</t>
  </si>
  <si>
    <t>26-02-2024 14:03</t>
  </si>
  <si>
    <t>26-02-2024 15:30</t>
  </si>
  <si>
    <t>EVS102436</t>
  </si>
  <si>
    <t>EVS102437</t>
  </si>
  <si>
    <t>EVS102438</t>
  </si>
  <si>
    <t>16-12-2023 11:58</t>
  </si>
  <si>
    <t>16-12-2023 13:45</t>
  </si>
  <si>
    <t>EVS102439</t>
  </si>
  <si>
    <t>20-01-2023 21:27</t>
  </si>
  <si>
    <t>20-01-2023 22:34</t>
  </si>
  <si>
    <t>EVS102440</t>
  </si>
  <si>
    <t>29-06-2023 20:18</t>
  </si>
  <si>
    <t>29-06-2023 20:47</t>
  </si>
  <si>
    <t>EVS102441</t>
  </si>
  <si>
    <t>EVS102442</t>
  </si>
  <si>
    <t>EVS102443</t>
  </si>
  <si>
    <t>EVS102444</t>
  </si>
  <si>
    <t>13-05-2024 07:46</t>
  </si>
  <si>
    <t>13-05-2024 08:59</t>
  </si>
  <si>
    <t>EVS102445</t>
  </si>
  <si>
    <t>29-07-2024 03:23</t>
  </si>
  <si>
    <t>29-07-2024 04:26</t>
  </si>
  <si>
    <t>EVS102446</t>
  </si>
  <si>
    <t>29-01-2024 14:47</t>
  </si>
  <si>
    <t>29-01-2024 16:02</t>
  </si>
  <si>
    <t>EVS102447</t>
  </si>
  <si>
    <t>EVS102448</t>
  </si>
  <si>
    <t>EVS102449</t>
  </si>
  <si>
    <t>24-10-2024 13:42</t>
  </si>
  <si>
    <t>24-10-2024 14:04</t>
  </si>
  <si>
    <t>EVS102450</t>
  </si>
  <si>
    <t>EVS102451</t>
  </si>
  <si>
    <t>EVS102452</t>
  </si>
  <si>
    <t>28-09-2024 23:54</t>
  </si>
  <si>
    <t>29-09-2024 00:18</t>
  </si>
  <si>
    <t>EVS102453</t>
  </si>
  <si>
    <t>21-04-2023 19:50</t>
  </si>
  <si>
    <t>21-04-2023 20:40</t>
  </si>
  <si>
    <t>EVS102454</t>
  </si>
  <si>
    <t>21-05-2023 14:19</t>
  </si>
  <si>
    <t>21-05-2023 14:47</t>
  </si>
  <si>
    <t>EVS102455</t>
  </si>
  <si>
    <t>14-08-2024 03:53</t>
  </si>
  <si>
    <t>14-08-2024 04:11</t>
  </si>
  <si>
    <t>EVS102456</t>
  </si>
  <si>
    <t>28-07-2023 08:02</t>
  </si>
  <si>
    <t>28-07-2023 08:33</t>
  </si>
  <si>
    <t>EVS102457</t>
  </si>
  <si>
    <t>EVS102458</t>
  </si>
  <si>
    <t>26-04-2024 07:17</t>
  </si>
  <si>
    <t>26-04-2024 08:51</t>
  </si>
  <si>
    <t>EVS102459</t>
  </si>
  <si>
    <t>EVS102460</t>
  </si>
  <si>
    <t>20-09-2024 10:38</t>
  </si>
  <si>
    <t>20-09-2024 11:22</t>
  </si>
  <si>
    <t>EVS102461</t>
  </si>
  <si>
    <t>22-06-2023 01:00</t>
  </si>
  <si>
    <t>22-06-2023 01:55</t>
  </si>
  <si>
    <t>EVS102462</t>
  </si>
  <si>
    <t>22-03-2024 11:58</t>
  </si>
  <si>
    <t>22-03-2024 13:48</t>
  </si>
  <si>
    <t>EVS102463</t>
  </si>
  <si>
    <t>28-07-2024 07:05</t>
  </si>
  <si>
    <t>28-07-2024 08:08</t>
  </si>
  <si>
    <t>EVS102464</t>
  </si>
  <si>
    <t>20-07-2024 15:59</t>
  </si>
  <si>
    <t>20-07-2024 16:45</t>
  </si>
  <si>
    <t>EVS102465</t>
  </si>
  <si>
    <t>EVS102466</t>
  </si>
  <si>
    <t>16-04-2024 16:51</t>
  </si>
  <si>
    <t>16-04-2024 17:44</t>
  </si>
  <si>
    <t>EVS102467</t>
  </si>
  <si>
    <t>21-04-2024 05:03</t>
  </si>
  <si>
    <t>21-04-2024 06:58</t>
  </si>
  <si>
    <t>EVS102468</t>
  </si>
  <si>
    <t>27-05-2023 10:52</t>
  </si>
  <si>
    <t>27-05-2023 12:09</t>
  </si>
  <si>
    <t>EVS102469</t>
  </si>
  <si>
    <t>24-05-2024 00:22</t>
  </si>
  <si>
    <t>24-05-2024 02:14</t>
  </si>
  <si>
    <t>EVS102470</t>
  </si>
  <si>
    <t>EVS102471</t>
  </si>
  <si>
    <t>20-09-2023 15:26</t>
  </si>
  <si>
    <t>20-09-2023 16:00</t>
  </si>
  <si>
    <t>EVS102472</t>
  </si>
  <si>
    <t>13-02-2023 01:59</t>
  </si>
  <si>
    <t>13-02-2023 02:38</t>
  </si>
  <si>
    <t>EVS102473</t>
  </si>
  <si>
    <t>EVS102474</t>
  </si>
  <si>
    <t>24-09-2024 09:01</t>
  </si>
  <si>
    <t>24-09-2024 10:44</t>
  </si>
  <si>
    <t>EVS102475</t>
  </si>
  <si>
    <t>21-10-2024 19:28</t>
  </si>
  <si>
    <t>21-10-2024 20:07</t>
  </si>
  <si>
    <t>EVS102476</t>
  </si>
  <si>
    <t>17-07-2023 15:43</t>
  </si>
  <si>
    <t>17-07-2023 17:32</t>
  </si>
  <si>
    <t>EVS102477</t>
  </si>
  <si>
    <t>26-04-2024 11:36</t>
  </si>
  <si>
    <t>26-04-2024 12:32</t>
  </si>
  <si>
    <t>EVS102478</t>
  </si>
  <si>
    <t>21-08-2023 14:18</t>
  </si>
  <si>
    <t>21-08-2023 15:16</t>
  </si>
  <si>
    <t>EVS102479</t>
  </si>
  <si>
    <t>24-11-2023 22:07</t>
  </si>
  <si>
    <t>24-11-2023 23:37</t>
  </si>
  <si>
    <t>EVS102480</t>
  </si>
  <si>
    <t>19-05-2024 01:23</t>
  </si>
  <si>
    <t>19-05-2024 03:08</t>
  </si>
  <si>
    <t>EVS102481</t>
  </si>
  <si>
    <t>18-08-2024 14:12</t>
  </si>
  <si>
    <t>18-08-2024 15:28</t>
  </si>
  <si>
    <t>EVS102482</t>
  </si>
  <si>
    <t>15-08-2024 08:39</t>
  </si>
  <si>
    <t>15-08-2024 08:49</t>
  </si>
  <si>
    <t>EVS102483</t>
  </si>
  <si>
    <t>18-04-2023 19:54</t>
  </si>
  <si>
    <t>18-04-2023 20:16</t>
  </si>
  <si>
    <t>EVS102484</t>
  </si>
  <si>
    <t>EVS102485</t>
  </si>
  <si>
    <t>EVS102486</t>
  </si>
  <si>
    <t>18-02-2024 23:40</t>
  </si>
  <si>
    <t>19-02-2024 00:44</t>
  </si>
  <si>
    <t>EVS102487</t>
  </si>
  <si>
    <t>EVS102488</t>
  </si>
  <si>
    <t>19-02-2023 01:33</t>
  </si>
  <si>
    <t>19-02-2023 03:22</t>
  </si>
  <si>
    <t>EVS102489</t>
  </si>
  <si>
    <t>16-05-2023 11:42</t>
  </si>
  <si>
    <t>16-05-2023 12:13</t>
  </si>
  <si>
    <t>EVS102490</t>
  </si>
  <si>
    <t>18-02-2023 08:30</t>
  </si>
  <si>
    <t>18-02-2023 09:46</t>
  </si>
  <si>
    <t>EVS102491</t>
  </si>
  <si>
    <t>EVS102492</t>
  </si>
  <si>
    <t>19-03-2023 23:38</t>
  </si>
  <si>
    <t>19-03-2023 23:49</t>
  </si>
  <si>
    <t>EVS102493</t>
  </si>
  <si>
    <t>EVS102494</t>
  </si>
  <si>
    <t>EVS102495</t>
  </si>
  <si>
    <t>EVS102496</t>
  </si>
  <si>
    <t>EVS102497</t>
  </si>
  <si>
    <t>EVS102498</t>
  </si>
  <si>
    <t>EVS102499</t>
  </si>
  <si>
    <t>27-12-2023 06:29</t>
  </si>
  <si>
    <t>27-12-2023 07:02</t>
  </si>
  <si>
    <t>EVS102500</t>
  </si>
  <si>
    <t>EVS102501</t>
  </si>
  <si>
    <t>EVS102502</t>
  </si>
  <si>
    <t>24-03-2024 16:59</t>
  </si>
  <si>
    <t>24-03-2024 18:03</t>
  </si>
  <si>
    <t>EVS102503</t>
  </si>
  <si>
    <t>22-02-2023 15:02</t>
  </si>
  <si>
    <t>22-02-2023 15:37</t>
  </si>
  <si>
    <t>EVS102504</t>
  </si>
  <si>
    <t>EVS102505</t>
  </si>
  <si>
    <t>17-06-2023 04:32</t>
  </si>
  <si>
    <t>17-06-2023 05:23</t>
  </si>
  <si>
    <t>EVS102506</t>
  </si>
  <si>
    <t>EVS102507</t>
  </si>
  <si>
    <t>EVS102508</t>
  </si>
  <si>
    <t>30-07-2024 12:27</t>
  </si>
  <si>
    <t>30-07-2024 14:10</t>
  </si>
  <si>
    <t>EVS102509</t>
  </si>
  <si>
    <t>EVS102510</t>
  </si>
  <si>
    <t>30-04-2024 17:13</t>
  </si>
  <si>
    <t>30-04-2024 18:52</t>
  </si>
  <si>
    <t>EVS102511</t>
  </si>
  <si>
    <t>EVS102512</t>
  </si>
  <si>
    <t>27-01-2023 03:27</t>
  </si>
  <si>
    <t>27-01-2023 04:22</t>
  </si>
  <si>
    <t>EVS102513</t>
  </si>
  <si>
    <t>EVS102514</t>
  </si>
  <si>
    <t>13-08-2024 19:18</t>
  </si>
  <si>
    <t>13-08-2024 20:50</t>
  </si>
  <si>
    <t>EVS102515</t>
  </si>
  <si>
    <t>17-02-2024 02:55</t>
  </si>
  <si>
    <t>17-02-2024 04:54</t>
  </si>
  <si>
    <t>EVS102516</t>
  </si>
  <si>
    <t>EVS102517</t>
  </si>
  <si>
    <t>16-06-2024 18:06</t>
  </si>
  <si>
    <t>16-06-2024 18:56</t>
  </si>
  <si>
    <t>EVS102518</t>
  </si>
  <si>
    <t>17-05-2023 07:56</t>
  </si>
  <si>
    <t>17-05-2023 08:13</t>
  </si>
  <si>
    <t>EVS102519</t>
  </si>
  <si>
    <t>EVS102520</t>
  </si>
  <si>
    <t>EVS102521</t>
  </si>
  <si>
    <t>EVS102522</t>
  </si>
  <si>
    <t>25-03-2024 11:49</t>
  </si>
  <si>
    <t>25-03-2024 13:41</t>
  </si>
  <si>
    <t>EVS102523</t>
  </si>
  <si>
    <t>EVS102524</t>
  </si>
  <si>
    <t>EVS102525</t>
  </si>
  <si>
    <t>14-07-2023 05:31</t>
  </si>
  <si>
    <t>14-07-2023 07:22</t>
  </si>
  <si>
    <t>EVS102526</t>
  </si>
  <si>
    <t>EVS102527</t>
  </si>
  <si>
    <t>EVS102528</t>
  </si>
  <si>
    <t>14-02-2024 00:03</t>
  </si>
  <si>
    <t>14-02-2024 00:45</t>
  </si>
  <si>
    <t>EVS102529</t>
  </si>
  <si>
    <t>17-06-2024 12:59</t>
  </si>
  <si>
    <t>17-06-2024 14:22</t>
  </si>
  <si>
    <t>EVS102530</t>
  </si>
  <si>
    <t>21-03-2024 22:10</t>
  </si>
  <si>
    <t>21-03-2024 23:36</t>
  </si>
  <si>
    <t>EVS102531</t>
  </si>
  <si>
    <t>29-02-2024 18:39</t>
  </si>
  <si>
    <t>29-02-2024 18:59</t>
  </si>
  <si>
    <t>EVS102532</t>
  </si>
  <si>
    <t>EVS102533</t>
  </si>
  <si>
    <t>23-10-2024 03:53</t>
  </si>
  <si>
    <t>23-10-2024 04:58</t>
  </si>
  <si>
    <t>EVS102534</t>
  </si>
  <si>
    <t>EVS102535</t>
  </si>
  <si>
    <t>17-03-2023 18:25</t>
  </si>
  <si>
    <t>17-03-2023 19:39</t>
  </si>
  <si>
    <t>EVS102536</t>
  </si>
  <si>
    <t>EVS102537</t>
  </si>
  <si>
    <t>19-06-2024 09:00</t>
  </si>
  <si>
    <t>19-06-2024 09:56</t>
  </si>
  <si>
    <t>EVS102538</t>
  </si>
  <si>
    <t>13-11-2024 09:05</t>
  </si>
  <si>
    <t>13-11-2024 10:48</t>
  </si>
  <si>
    <t>EVS102539</t>
  </si>
  <si>
    <t>25-09-2024 22:10</t>
  </si>
  <si>
    <t>25-09-2024 23:16</t>
  </si>
  <si>
    <t>EVS102540</t>
  </si>
  <si>
    <t>EVS102541</t>
  </si>
  <si>
    <t>26-10-2023 16:54</t>
  </si>
  <si>
    <t>26-10-2023 17:25</t>
  </si>
  <si>
    <t>EVS102542</t>
  </si>
  <si>
    <t>EVS102543</t>
  </si>
  <si>
    <t>17-08-2023 01:19</t>
  </si>
  <si>
    <t>17-08-2023 01:34</t>
  </si>
  <si>
    <t>EVS102544</t>
  </si>
  <si>
    <t>26-06-2024 19:05</t>
  </si>
  <si>
    <t>26-06-2024 19:41</t>
  </si>
  <si>
    <t>EVS102545</t>
  </si>
  <si>
    <t>EVS102546</t>
  </si>
  <si>
    <t>28-10-2024 15:21</t>
  </si>
  <si>
    <t>28-10-2024 16:29</t>
  </si>
  <si>
    <t>EVS102547</t>
  </si>
  <si>
    <t>EVS102548</t>
  </si>
  <si>
    <t>EVS102549</t>
  </si>
  <si>
    <t>EVS102550</t>
  </si>
  <si>
    <t>28-11-2024 09:00</t>
  </si>
  <si>
    <t>28-11-2024 10:36</t>
  </si>
  <si>
    <t>EVS102551</t>
  </si>
  <si>
    <t>19-09-2023 14:20</t>
  </si>
  <si>
    <t>19-09-2023 14:33</t>
  </si>
  <si>
    <t>EVS102552</t>
  </si>
  <si>
    <t>17-10-2023 05:23</t>
  </si>
  <si>
    <t>17-10-2023 06:16</t>
  </si>
  <si>
    <t>EVS102553</t>
  </si>
  <si>
    <t>31-01-2024 01:29</t>
  </si>
  <si>
    <t>31-01-2024 01:57</t>
  </si>
  <si>
    <t>EVS102554</t>
  </si>
  <si>
    <t>EVS102555</t>
  </si>
  <si>
    <t>21-06-2023 10:11</t>
  </si>
  <si>
    <t>21-06-2023 11:42</t>
  </si>
  <si>
    <t>EVS102556</t>
  </si>
  <si>
    <t>14-04-2024 16:43</t>
  </si>
  <si>
    <t>14-04-2024 17:46</t>
  </si>
  <si>
    <t>EVS102557</t>
  </si>
  <si>
    <t>14-05-2024 21:41</t>
  </si>
  <si>
    <t>14-05-2024 22:30</t>
  </si>
  <si>
    <t>EVS102558</t>
  </si>
  <si>
    <t>EVS102559</t>
  </si>
  <si>
    <t>22-09-2024 06:42</t>
  </si>
  <si>
    <t>22-09-2024 07:40</t>
  </si>
  <si>
    <t>EVS102560</t>
  </si>
  <si>
    <t>30-11-2024 16:37</t>
  </si>
  <si>
    <t>30-11-2024 17:40</t>
  </si>
  <si>
    <t>EVS102561</t>
  </si>
  <si>
    <t>27-09-2024 03:39</t>
  </si>
  <si>
    <t>27-09-2024 04:05</t>
  </si>
  <si>
    <t>EVS102562</t>
  </si>
  <si>
    <t>15-10-2023 02:22</t>
  </si>
  <si>
    <t>15-10-2023 03:23</t>
  </si>
  <si>
    <t>EVS102563</t>
  </si>
  <si>
    <t>30-08-2024 11:08</t>
  </si>
  <si>
    <t>30-08-2024 13:05</t>
  </si>
  <si>
    <t>EVS102564</t>
  </si>
  <si>
    <t>EVS102565</t>
  </si>
  <si>
    <t>19-10-2023 07:27</t>
  </si>
  <si>
    <t>19-10-2023 08:42</t>
  </si>
  <si>
    <t>EVS102566</t>
  </si>
  <si>
    <t>EVS102567</t>
  </si>
  <si>
    <t>EVS102568</t>
  </si>
  <si>
    <t>20-10-2023 14:22</t>
  </si>
  <si>
    <t>20-10-2023 14:52</t>
  </si>
  <si>
    <t>EVS102569</t>
  </si>
  <si>
    <t>EVS102570</t>
  </si>
  <si>
    <t>24-01-2023 04:48</t>
  </si>
  <si>
    <t>24-01-2023 05:46</t>
  </si>
  <si>
    <t>EVS102571</t>
  </si>
  <si>
    <t>EVS102572</t>
  </si>
  <si>
    <t>18-02-2024 10:30</t>
  </si>
  <si>
    <t>18-02-2024 11:37</t>
  </si>
  <si>
    <t>EVS102573</t>
  </si>
  <si>
    <t>27-04-2023 10:13</t>
  </si>
  <si>
    <t>27-04-2023 11:02</t>
  </si>
  <si>
    <t>EVS102574</t>
  </si>
  <si>
    <t>22-02-2023 11:28</t>
  </si>
  <si>
    <t>22-02-2023 13:20</t>
  </si>
  <si>
    <t>EVS102575</t>
  </si>
  <si>
    <t>25-09-2023 07:56</t>
  </si>
  <si>
    <t>25-09-2023 09:15</t>
  </si>
  <si>
    <t>EVS102576</t>
  </si>
  <si>
    <t>EVS102577</t>
  </si>
  <si>
    <t>EVS102578</t>
  </si>
  <si>
    <t>EVS102579</t>
  </si>
  <si>
    <t>EVS102580</t>
  </si>
  <si>
    <t>EVS102581</t>
  </si>
  <si>
    <t>24-03-2023 17:58</t>
  </si>
  <si>
    <t>24-03-2023 18:15</t>
  </si>
  <si>
    <t>EVS102582</t>
  </si>
  <si>
    <t>21-08-2023 12:25</t>
  </si>
  <si>
    <t>21-08-2023 14:14</t>
  </si>
  <si>
    <t>EVS102583</t>
  </si>
  <si>
    <t>15-10-2023 01:03</t>
  </si>
  <si>
    <t>15-10-2023 01:39</t>
  </si>
  <si>
    <t>EVS102584</t>
  </si>
  <si>
    <t>EVS102585</t>
  </si>
  <si>
    <t>EVS102586</t>
  </si>
  <si>
    <t>19-08-2023 20:20</t>
  </si>
  <si>
    <t>19-08-2023 20:49</t>
  </si>
  <si>
    <t>EVS102587</t>
  </si>
  <si>
    <t>15-11-2023 07:20</t>
  </si>
  <si>
    <t>15-11-2023 09:09</t>
  </si>
  <si>
    <t>EVS102588</t>
  </si>
  <si>
    <t>13-01-2023 12:13</t>
  </si>
  <si>
    <t>13-01-2023 13:50</t>
  </si>
  <si>
    <t>EVS102589</t>
  </si>
  <si>
    <t>30-01-2024 23:43</t>
  </si>
  <si>
    <t>31-01-2024 01:03</t>
  </si>
  <si>
    <t>EVS102590</t>
  </si>
  <si>
    <t>EVS102591</t>
  </si>
  <si>
    <t>EVS102592</t>
  </si>
  <si>
    <t>25-10-2024 09:04</t>
  </si>
  <si>
    <t>25-10-2024 10:53</t>
  </si>
  <si>
    <t>EVS102593</t>
  </si>
  <si>
    <t>EVS102594</t>
  </si>
  <si>
    <t>13-12-2023 14:18</t>
  </si>
  <si>
    <t>13-12-2023 14:42</t>
  </si>
  <si>
    <t>EVS102595</t>
  </si>
  <si>
    <t>14-09-2024 16:04</t>
  </si>
  <si>
    <t>14-09-2024 16:35</t>
  </si>
  <si>
    <t>EVS102596</t>
  </si>
  <si>
    <t>EVS102597</t>
  </si>
  <si>
    <t>EVS102598</t>
  </si>
  <si>
    <t>13-10-2024 18:39</t>
  </si>
  <si>
    <t>13-10-2024 20:27</t>
  </si>
  <si>
    <t>EVS102599</t>
  </si>
  <si>
    <t>EVS102600</t>
  </si>
  <si>
    <t>EVS102601</t>
  </si>
  <si>
    <t>14-05-2023 04:33</t>
  </si>
  <si>
    <t>14-05-2023 05:36</t>
  </si>
  <si>
    <t>EVS102602</t>
  </si>
  <si>
    <t>EVS102603</t>
  </si>
  <si>
    <t>23-06-2024 21:58</t>
  </si>
  <si>
    <t>23-06-2024 23:22</t>
  </si>
  <si>
    <t>EVS102604</t>
  </si>
  <si>
    <t>21-04-2024 03:48</t>
  </si>
  <si>
    <t>21-04-2024 04:11</t>
  </si>
  <si>
    <t>EVS102605</t>
  </si>
  <si>
    <t>17-02-2023 08:43</t>
  </si>
  <si>
    <t>17-02-2023 09:24</t>
  </si>
  <si>
    <t>EVS102606</t>
  </si>
  <si>
    <t>19-04-2024 21:12</t>
  </si>
  <si>
    <t>19-04-2024 21:42</t>
  </si>
  <si>
    <t>EVS102607</t>
  </si>
  <si>
    <t>13-06-2024 05:08</t>
  </si>
  <si>
    <t>13-06-2024 06:56</t>
  </si>
  <si>
    <t>EVS102608</t>
  </si>
  <si>
    <t>20-06-2023 21:59</t>
  </si>
  <si>
    <t>20-06-2023 22:57</t>
  </si>
  <si>
    <t>EVS102609</t>
  </si>
  <si>
    <t>EVS102610</t>
  </si>
  <si>
    <t>EVS102611</t>
  </si>
  <si>
    <t>13-06-2024 06:10</t>
  </si>
  <si>
    <t>13-06-2024 06:31</t>
  </si>
  <si>
    <t>EVS102612</t>
  </si>
  <si>
    <t>EVS102613</t>
  </si>
  <si>
    <t>17-04-2024 10:47</t>
  </si>
  <si>
    <t>17-04-2024 11:37</t>
  </si>
  <si>
    <t>EVS102614</t>
  </si>
  <si>
    <t>26-04-2023 07:50</t>
  </si>
  <si>
    <t>26-04-2023 08:44</t>
  </si>
  <si>
    <t>EVS102615</t>
  </si>
  <si>
    <t>27-08-2024 19:50</t>
  </si>
  <si>
    <t>27-08-2024 20:41</t>
  </si>
  <si>
    <t>EVS102616</t>
  </si>
  <si>
    <t>30-11-2023 19:02</t>
  </si>
  <si>
    <t>30-11-2023 19:39</t>
  </si>
  <si>
    <t>EVS102617</t>
  </si>
  <si>
    <t>EVS102618</t>
  </si>
  <si>
    <t>23-04-2024 05:50</t>
  </si>
  <si>
    <t>23-04-2024 06:32</t>
  </si>
  <si>
    <t>EVS102619</t>
  </si>
  <si>
    <t>EVS102620</t>
  </si>
  <si>
    <t>17-01-2023 02:59</t>
  </si>
  <si>
    <t>17-01-2023 04:49</t>
  </si>
  <si>
    <t>EVS102621</t>
  </si>
  <si>
    <t>18-07-2023 00:43</t>
  </si>
  <si>
    <t>18-07-2023 01:22</t>
  </si>
  <si>
    <t>EVS102622</t>
  </si>
  <si>
    <t>EVS102623</t>
  </si>
  <si>
    <t>16-03-2023 18:42</t>
  </si>
  <si>
    <t>16-03-2023 20:31</t>
  </si>
  <si>
    <t>EVS102624</t>
  </si>
  <si>
    <t>23-02-2023 19:47</t>
  </si>
  <si>
    <t>23-02-2023 21:17</t>
  </si>
  <si>
    <t>EVS102625</t>
  </si>
  <si>
    <t>25-04-2024 03:12</t>
  </si>
  <si>
    <t>25-04-2024 04:15</t>
  </si>
  <si>
    <t>EVS102626</t>
  </si>
  <si>
    <t>24-10-2024 06:26</t>
  </si>
  <si>
    <t>24-10-2024 07:12</t>
  </si>
  <si>
    <t>EVS102627</t>
  </si>
  <si>
    <t>EVS102628</t>
  </si>
  <si>
    <t>EVS102629</t>
  </si>
  <si>
    <t>20-02-2023 08:35</t>
  </si>
  <si>
    <t>20-02-2023 09:11</t>
  </si>
  <si>
    <t>EVS102630</t>
  </si>
  <si>
    <t>23-09-2023 20:46</t>
  </si>
  <si>
    <t>23-09-2023 22:07</t>
  </si>
  <si>
    <t>EVS102631</t>
  </si>
  <si>
    <t>EVS102632</t>
  </si>
  <si>
    <t>EVS102633</t>
  </si>
  <si>
    <t>EVS102634</t>
  </si>
  <si>
    <t>27-02-2024 21:13</t>
  </si>
  <si>
    <t>27-02-2024 21:42</t>
  </si>
  <si>
    <t>EVS102635</t>
  </si>
  <si>
    <t>28-06-2023 11:24</t>
  </si>
  <si>
    <t>28-06-2023 11:45</t>
  </si>
  <si>
    <t>EVS102636</t>
  </si>
  <si>
    <t>EVS102637</t>
  </si>
  <si>
    <t>22-05-2024 11:07</t>
  </si>
  <si>
    <t>22-05-2024 11:40</t>
  </si>
  <si>
    <t>EVS102638</t>
  </si>
  <si>
    <t>28-08-2023 19:43</t>
  </si>
  <si>
    <t>28-08-2023 19:57</t>
  </si>
  <si>
    <t>EVS102639</t>
  </si>
  <si>
    <t>EVS102640</t>
  </si>
  <si>
    <t>EVS102641</t>
  </si>
  <si>
    <t>18-09-2024 09:28</t>
  </si>
  <si>
    <t>18-09-2024 10:12</t>
  </si>
  <si>
    <t>EVS102642</t>
  </si>
  <si>
    <t>21-05-2023 22:53</t>
  </si>
  <si>
    <t>22-05-2023 00:30</t>
  </si>
  <si>
    <t>EVS102643</t>
  </si>
  <si>
    <t>EVS102644</t>
  </si>
  <si>
    <t>EVS102645</t>
  </si>
  <si>
    <t>16-04-2023 13:48</t>
  </si>
  <si>
    <t>16-04-2023 14:54</t>
  </si>
  <si>
    <t>EVS102646</t>
  </si>
  <si>
    <t>31-10-2023 01:40</t>
  </si>
  <si>
    <t>31-10-2023 02:24</t>
  </si>
  <si>
    <t>EVS102647</t>
  </si>
  <si>
    <t>29-05-2023 12:16</t>
  </si>
  <si>
    <t>29-05-2023 14:06</t>
  </si>
  <si>
    <t>EVS102648</t>
  </si>
  <si>
    <t>EVS102649</t>
  </si>
  <si>
    <t>21-06-2024 02:22</t>
  </si>
  <si>
    <t>21-06-2024 04:10</t>
  </si>
  <si>
    <t>EVS102650</t>
  </si>
  <si>
    <t>EVS102651</t>
  </si>
  <si>
    <t>24-09-2024 02:05</t>
  </si>
  <si>
    <t>24-09-2024 02:32</t>
  </si>
  <si>
    <t>EVS102652</t>
  </si>
  <si>
    <t>14-06-2024 12:30</t>
  </si>
  <si>
    <t>14-06-2024 13:13</t>
  </si>
  <si>
    <t>EVS102653</t>
  </si>
  <si>
    <t>EVS102654</t>
  </si>
  <si>
    <t>24-01-2023 22:15</t>
  </si>
  <si>
    <t>24-01-2023 23:52</t>
  </si>
  <si>
    <t>EVS102655</t>
  </si>
  <si>
    <t>31-05-2024 11:04</t>
  </si>
  <si>
    <t>31-05-2024 12:13</t>
  </si>
  <si>
    <t>EVS102656</t>
  </si>
  <si>
    <t>22-04-2024 17:47</t>
  </si>
  <si>
    <t>22-04-2024 18:52</t>
  </si>
  <si>
    <t>EVS102657</t>
  </si>
  <si>
    <t>EVS102658</t>
  </si>
  <si>
    <t>16-02-2023 15:47</t>
  </si>
  <si>
    <t>16-02-2023 16:59</t>
  </si>
  <si>
    <t>EVS102659</t>
  </si>
  <si>
    <t>31-08-2024 20:44</t>
  </si>
  <si>
    <t>31-08-2024 22:03</t>
  </si>
  <si>
    <t>EVS102660</t>
  </si>
  <si>
    <t>EVS102661</t>
  </si>
  <si>
    <t>EVS102662</t>
  </si>
  <si>
    <t>24-12-2023 17:14</t>
  </si>
  <si>
    <t>24-12-2023 17:39</t>
  </si>
  <si>
    <t>EVS102663</t>
  </si>
  <si>
    <t>EVS102664</t>
  </si>
  <si>
    <t>EVS102665</t>
  </si>
  <si>
    <t>EVS102666</t>
  </si>
  <si>
    <t>18-03-2024 15:57</t>
  </si>
  <si>
    <t>18-03-2024 17:31</t>
  </si>
  <si>
    <t>EVS102667</t>
  </si>
  <si>
    <t>EVS102668</t>
  </si>
  <si>
    <t>29-05-2023 07:06</t>
  </si>
  <si>
    <t>29-05-2023 07:47</t>
  </si>
  <si>
    <t>EVS102669</t>
  </si>
  <si>
    <t>EVS102670</t>
  </si>
  <si>
    <t>EVS102671</t>
  </si>
  <si>
    <t>17-10-2023 03:50</t>
  </si>
  <si>
    <t>17-10-2023 04:03</t>
  </si>
  <si>
    <t>EVS102672</t>
  </si>
  <si>
    <t>14-10-2023 15:35</t>
  </si>
  <si>
    <t>14-10-2023 16:36</t>
  </si>
  <si>
    <t>EVS102673</t>
  </si>
  <si>
    <t>23-01-2024 16:46</t>
  </si>
  <si>
    <t>23-01-2024 17:00</t>
  </si>
  <si>
    <t>EVS102674</t>
  </si>
  <si>
    <t>EVS102675</t>
  </si>
  <si>
    <t>15-10-2024 13:56</t>
  </si>
  <si>
    <t>15-10-2024 14:53</t>
  </si>
  <si>
    <t>EVS102676</t>
  </si>
  <si>
    <t>EVS102677</t>
  </si>
  <si>
    <t>EVS102678</t>
  </si>
  <si>
    <t>EVS102679</t>
  </si>
  <si>
    <t>EVS102680</t>
  </si>
  <si>
    <t>EVS102681</t>
  </si>
  <si>
    <t>21-12-2023 23:43</t>
  </si>
  <si>
    <t>22-12-2023 00:12</t>
  </si>
  <si>
    <t>EVS102682</t>
  </si>
  <si>
    <t>27-07-2023 14:33</t>
  </si>
  <si>
    <t>27-07-2023 15:31</t>
  </si>
  <si>
    <t>EVS102683</t>
  </si>
  <si>
    <t>14-09-2023 00:19</t>
  </si>
  <si>
    <t>14-09-2023 02:11</t>
  </si>
  <si>
    <t>EVS102684</t>
  </si>
  <si>
    <t>31-05-2024 22:11</t>
  </si>
  <si>
    <t>31-05-2024 22:48</t>
  </si>
  <si>
    <t>EVS102685</t>
  </si>
  <si>
    <t>30-08-2024 02:40</t>
  </si>
  <si>
    <t>30-08-2024 04:13</t>
  </si>
  <si>
    <t>EVS102686</t>
  </si>
  <si>
    <t>15-01-2024 16:29</t>
  </si>
  <si>
    <t>15-01-2024 16:43</t>
  </si>
  <si>
    <t>EVS102687</t>
  </si>
  <si>
    <t>EVS102688</t>
  </si>
  <si>
    <t>22-11-2024 19:28</t>
  </si>
  <si>
    <t>22-11-2024 20:13</t>
  </si>
  <si>
    <t>EVS102689</t>
  </si>
  <si>
    <t>EVS102690</t>
  </si>
  <si>
    <t>EVS102691</t>
  </si>
  <si>
    <t>14-01-2024 10:47</t>
  </si>
  <si>
    <t>14-01-2024 11:55</t>
  </si>
  <si>
    <t>EVS102692</t>
  </si>
  <si>
    <t>EVS102693</t>
  </si>
  <si>
    <t>23-09-2024 21:55</t>
  </si>
  <si>
    <t>23-09-2024 23:53</t>
  </si>
  <si>
    <t>EVS102694</t>
  </si>
  <si>
    <t>EVS102695</t>
  </si>
  <si>
    <t>EVS102696</t>
  </si>
  <si>
    <t>26-07-2023 13:29</t>
  </si>
  <si>
    <t>26-07-2023 14:31</t>
  </si>
  <si>
    <t>EVS102697</t>
  </si>
  <si>
    <t>29-08-2023 03:45</t>
  </si>
  <si>
    <t>29-08-2023 03:58</t>
  </si>
  <si>
    <t>EVS102698</t>
  </si>
  <si>
    <t>24-02-2024 19:44</t>
  </si>
  <si>
    <t>24-02-2024 20:46</t>
  </si>
  <si>
    <t>EVS102699</t>
  </si>
  <si>
    <t>14-04-2024 02:56</t>
  </si>
  <si>
    <t>14-04-2024 03:35</t>
  </si>
  <si>
    <t>EVS102700</t>
  </si>
  <si>
    <t>EVS102701</t>
  </si>
  <si>
    <t>27-04-2023 03:37</t>
  </si>
  <si>
    <t>27-04-2023 03:48</t>
  </si>
  <si>
    <t>EVS102702</t>
  </si>
  <si>
    <t>13-10-2023 11:31</t>
  </si>
  <si>
    <t>13-10-2023 13:28</t>
  </si>
  <si>
    <t>EVS102703</t>
  </si>
  <si>
    <t>15-12-2023 10:29</t>
  </si>
  <si>
    <t>15-12-2023 11:01</t>
  </si>
  <si>
    <t>EVS102704</t>
  </si>
  <si>
    <t>EVS102705</t>
  </si>
  <si>
    <t>EVS102706</t>
  </si>
  <si>
    <t>EVS102707</t>
  </si>
  <si>
    <t>30-01-2023 22:40</t>
  </si>
  <si>
    <t>31-01-2023 00:35</t>
  </si>
  <si>
    <t>EVS102708</t>
  </si>
  <si>
    <t>15-04-2024 18:11</t>
  </si>
  <si>
    <t>15-04-2024 19:43</t>
  </si>
  <si>
    <t>EVS102709</t>
  </si>
  <si>
    <t>EVS102710</t>
  </si>
  <si>
    <t>22-07-2023 17:37</t>
  </si>
  <si>
    <t>22-07-2023 18:41</t>
  </si>
  <si>
    <t>EVS102711</t>
  </si>
  <si>
    <t>26-01-2024 13:26</t>
  </si>
  <si>
    <t>26-01-2024 14:04</t>
  </si>
  <si>
    <t>EVS102712</t>
  </si>
  <si>
    <t>27-10-2023 10:23</t>
  </si>
  <si>
    <t>27-10-2023 11:04</t>
  </si>
  <si>
    <t>EVS102713</t>
  </si>
  <si>
    <t>19-05-2023 04:43</t>
  </si>
  <si>
    <t>19-05-2023 05:03</t>
  </si>
  <si>
    <t>EVS102714</t>
  </si>
  <si>
    <t>17-10-2024 22:51</t>
  </si>
  <si>
    <t>17-10-2024 23:36</t>
  </si>
  <si>
    <t>EVS102715</t>
  </si>
  <si>
    <t>15-02-2023 01:27</t>
  </si>
  <si>
    <t>15-02-2023 03:08</t>
  </si>
  <si>
    <t>EVS102716</t>
  </si>
  <si>
    <t>EVS102717</t>
  </si>
  <si>
    <t>27-08-2024 01:36</t>
  </si>
  <si>
    <t>27-08-2024 02:11</t>
  </si>
  <si>
    <t>EVS102718</t>
  </si>
  <si>
    <t>16-11-2023 16:41</t>
  </si>
  <si>
    <t>16-11-2023 17:06</t>
  </si>
  <si>
    <t>EVS102719</t>
  </si>
  <si>
    <t>23-04-2024 12:49</t>
  </si>
  <si>
    <t>23-04-2024 14:01</t>
  </si>
  <si>
    <t>EVS102720</t>
  </si>
  <si>
    <t>15-06-2024 21:42</t>
  </si>
  <si>
    <t>15-06-2024 22:20</t>
  </si>
  <si>
    <t>EVS102721</t>
  </si>
  <si>
    <t>13-05-2023 15:50</t>
  </si>
  <si>
    <t>13-05-2023 16:44</t>
  </si>
  <si>
    <t>EVS102722</t>
  </si>
  <si>
    <t>29-08-2023 17:32</t>
  </si>
  <si>
    <t>29-08-2023 18:11</t>
  </si>
  <si>
    <t>EVS102723</t>
  </si>
  <si>
    <t>EVS102724</t>
  </si>
  <si>
    <t>21-09-2024 13:10</t>
  </si>
  <si>
    <t>21-09-2024 14:33</t>
  </si>
  <si>
    <t>EVS102725</t>
  </si>
  <si>
    <t>21-08-2023 09:55</t>
  </si>
  <si>
    <t>21-08-2023 11:15</t>
  </si>
  <si>
    <t>EVS102726</t>
  </si>
  <si>
    <t>EVS102727</t>
  </si>
  <si>
    <t>16-03-2024 00:55</t>
  </si>
  <si>
    <t>16-03-2024 01:41</t>
  </si>
  <si>
    <t>EVS102728</t>
  </si>
  <si>
    <t>25-01-2023 15:21</t>
  </si>
  <si>
    <t>25-01-2023 15:42</t>
  </si>
  <si>
    <t>EVS102729</t>
  </si>
  <si>
    <t>19-09-2024 11:48</t>
  </si>
  <si>
    <t>19-09-2024 13:33</t>
  </si>
  <si>
    <t>EVS102730</t>
  </si>
  <si>
    <t>EVS102731</t>
  </si>
  <si>
    <t>EVS102732</t>
  </si>
  <si>
    <t>17-12-2023 08:25</t>
  </si>
  <si>
    <t>17-12-2023 09:07</t>
  </si>
  <si>
    <t>EVS102733</t>
  </si>
  <si>
    <t>14-02-2024 18:33</t>
  </si>
  <si>
    <t>14-02-2024 20:14</t>
  </si>
  <si>
    <t>EVS102734</t>
  </si>
  <si>
    <t>EVS102735</t>
  </si>
  <si>
    <t>24-10-2023 16:20</t>
  </si>
  <si>
    <t>24-10-2023 17:55</t>
  </si>
  <si>
    <t>EVS102736</t>
  </si>
  <si>
    <t>13-10-2024 10:02</t>
  </si>
  <si>
    <t>13-10-2024 10:48</t>
  </si>
  <si>
    <t>EVS102737</t>
  </si>
  <si>
    <t>27-04-2024 11:38</t>
  </si>
  <si>
    <t>27-04-2024 12:48</t>
  </si>
  <si>
    <t>EVS102738</t>
  </si>
  <si>
    <t>28-03-2024 21:00</t>
  </si>
  <si>
    <t>28-03-2024 22:21</t>
  </si>
  <si>
    <t>EVS102739</t>
  </si>
  <si>
    <t>23-01-2024 04:13</t>
  </si>
  <si>
    <t>23-01-2024 04:23</t>
  </si>
  <si>
    <t>EVS102740</t>
  </si>
  <si>
    <t>27-10-2023 04:24</t>
  </si>
  <si>
    <t>27-10-2023 05:35</t>
  </si>
  <si>
    <t>EVS102741</t>
  </si>
  <si>
    <t>18-09-2024 03:32</t>
  </si>
  <si>
    <t>18-09-2024 04:19</t>
  </si>
  <si>
    <t>EVS102742</t>
  </si>
  <si>
    <t>EVS102743</t>
  </si>
  <si>
    <t>EVS102744</t>
  </si>
  <si>
    <t>18-02-2023 14:21</t>
  </si>
  <si>
    <t>18-02-2023 15:09</t>
  </si>
  <si>
    <t>EVS102745</t>
  </si>
  <si>
    <t>EVS102746</t>
  </si>
  <si>
    <t>EVS102747</t>
  </si>
  <si>
    <t>29-12-2023 17:18</t>
  </si>
  <si>
    <t>29-12-2023 18:29</t>
  </si>
  <si>
    <t>EVS102748</t>
  </si>
  <si>
    <t>EVS102749</t>
  </si>
  <si>
    <t>17-06-2023 11:38</t>
  </si>
  <si>
    <t>17-06-2023 12:02</t>
  </si>
  <si>
    <t>EVS102750</t>
  </si>
  <si>
    <t>EVS102751</t>
  </si>
  <si>
    <t>EVS102752</t>
  </si>
  <si>
    <t>20-08-2023 20:49</t>
  </si>
  <si>
    <t>20-08-2023 21:00</t>
  </si>
  <si>
    <t>EVS102753</t>
  </si>
  <si>
    <t>22-02-2024 18:57</t>
  </si>
  <si>
    <t>22-02-2024 20:28</t>
  </si>
  <si>
    <t>EVS102754</t>
  </si>
  <si>
    <t>18-03-2024 05:39</t>
  </si>
  <si>
    <t>18-03-2024 07:35</t>
  </si>
  <si>
    <t>EVS102755</t>
  </si>
  <si>
    <t>EVS102756</t>
  </si>
  <si>
    <t>29-05-2024 00:08</t>
  </si>
  <si>
    <t>29-05-2024 00:35</t>
  </si>
  <si>
    <t>EVS102757</t>
  </si>
  <si>
    <t>20-01-2024 07:26</t>
  </si>
  <si>
    <t>20-01-2024 07:57</t>
  </si>
  <si>
    <t>EVS102758</t>
  </si>
  <si>
    <t>EVS102759</t>
  </si>
  <si>
    <t>EVS102760</t>
  </si>
  <si>
    <t>19-12-2023 14:54</t>
  </si>
  <si>
    <t>19-12-2023 15:22</t>
  </si>
  <si>
    <t>EVS102761</t>
  </si>
  <si>
    <t>EVS102762</t>
  </si>
  <si>
    <t>EVS102763</t>
  </si>
  <si>
    <t>29-10-2023 09:18</t>
  </si>
  <si>
    <t>29-10-2023 10:56</t>
  </si>
  <si>
    <t>EVS102764</t>
  </si>
  <si>
    <t>28-05-2023 22:46</t>
  </si>
  <si>
    <t>29-05-2023 00:04</t>
  </si>
  <si>
    <t>EVS102765</t>
  </si>
  <si>
    <t>EVS102766</t>
  </si>
  <si>
    <t>EVS102767</t>
  </si>
  <si>
    <t>22-03-2024 05:41</t>
  </si>
  <si>
    <t>22-03-2024 06:25</t>
  </si>
  <si>
    <t>EVS102768</t>
  </si>
  <si>
    <t>14-09-2023 14:00</t>
  </si>
  <si>
    <t>14-09-2023 14:15</t>
  </si>
  <si>
    <t>EVS102769</t>
  </si>
  <si>
    <t>EVS102770</t>
  </si>
  <si>
    <t>23-12-2023 10:05</t>
  </si>
  <si>
    <t>23-12-2023 11:30</t>
  </si>
  <si>
    <t>EVS102771</t>
  </si>
  <si>
    <t>25-05-2024 05:53</t>
  </si>
  <si>
    <t>25-05-2024 07:40</t>
  </si>
  <si>
    <t>EVS102772</t>
  </si>
  <si>
    <t>EVS102773</t>
  </si>
  <si>
    <t>30-03-2024 00:42</t>
  </si>
  <si>
    <t>30-03-2024 01:58</t>
  </si>
  <si>
    <t>EVS102774</t>
  </si>
  <si>
    <t>19-04-2024 01:25</t>
  </si>
  <si>
    <t>19-04-2024 02:39</t>
  </si>
  <si>
    <t>EVS102775</t>
  </si>
  <si>
    <t>25-11-2023 11:33</t>
  </si>
  <si>
    <t>25-11-2023 12:16</t>
  </si>
  <si>
    <t>EVS102776</t>
  </si>
  <si>
    <t>17-09-2024 08:23</t>
  </si>
  <si>
    <t>17-09-2024 09:56</t>
  </si>
  <si>
    <t>EVS102777</t>
  </si>
  <si>
    <t>25-07-2024 04:00</t>
  </si>
  <si>
    <t>25-07-2024 04:19</t>
  </si>
  <si>
    <t>EVS102778</t>
  </si>
  <si>
    <t>EVS102779</t>
  </si>
  <si>
    <t>21-02-2024 01:53</t>
  </si>
  <si>
    <t>21-02-2024 03:42</t>
  </si>
  <si>
    <t>EVS102780</t>
  </si>
  <si>
    <t>15-06-2024 19:22</t>
  </si>
  <si>
    <t>15-06-2024 21:15</t>
  </si>
  <si>
    <t>EVS102781</t>
  </si>
  <si>
    <t>EVS102782</t>
  </si>
  <si>
    <t>25-10-2024 23:16</t>
  </si>
  <si>
    <t>25-10-2024 23:45</t>
  </si>
  <si>
    <t>EVS102783</t>
  </si>
  <si>
    <t>16-09-2023 16:36</t>
  </si>
  <si>
    <t>16-09-2023 18:25</t>
  </si>
  <si>
    <t>EVS102784</t>
  </si>
  <si>
    <t>27-12-2023 20:02</t>
  </si>
  <si>
    <t>27-12-2023 21:09</t>
  </si>
  <si>
    <t>EVS102785</t>
  </si>
  <si>
    <t>14-03-2023 06:12</t>
  </si>
  <si>
    <t>14-03-2023 06:55</t>
  </si>
  <si>
    <t>EVS102786</t>
  </si>
  <si>
    <t>18-01-2024 05:43</t>
  </si>
  <si>
    <t>18-01-2024 07:08</t>
  </si>
  <si>
    <t>EVS102787</t>
  </si>
  <si>
    <t>19-05-2024 14:05</t>
  </si>
  <si>
    <t>19-05-2024 15:02</t>
  </si>
  <si>
    <t>EVS102788</t>
  </si>
  <si>
    <t>EVS102789</t>
  </si>
  <si>
    <t>22-11-2024 12:10</t>
  </si>
  <si>
    <t>22-11-2024 13:45</t>
  </si>
  <si>
    <t>EVS102790</t>
  </si>
  <si>
    <t>EVS102791</t>
  </si>
  <si>
    <t>EVS102792</t>
  </si>
  <si>
    <t>21-07-2023 08:38</t>
  </si>
  <si>
    <t>21-07-2023 10:32</t>
  </si>
  <si>
    <t>EVS102793</t>
  </si>
  <si>
    <t>EVS102794</t>
  </si>
  <si>
    <t>13-10-2023 14:42</t>
  </si>
  <si>
    <t>13-10-2023 14:58</t>
  </si>
  <si>
    <t>EVS102795</t>
  </si>
  <si>
    <t>EVS102796</t>
  </si>
  <si>
    <t>EVS102797</t>
  </si>
  <si>
    <t>16-06-2024 05:36</t>
  </si>
  <si>
    <t>16-06-2024 07:33</t>
  </si>
  <si>
    <t>EVS102798</t>
  </si>
  <si>
    <t>EVS102799</t>
  </si>
  <si>
    <t>26-08-2024 19:40</t>
  </si>
  <si>
    <t>26-08-2024 20:29</t>
  </si>
  <si>
    <t>EVS102800</t>
  </si>
  <si>
    <t>EVS102801</t>
  </si>
  <si>
    <t>23-03-2024 19:46</t>
  </si>
  <si>
    <t>23-03-2024 20:41</t>
  </si>
  <si>
    <t>EVS102802</t>
  </si>
  <si>
    <t>EVS102803</t>
  </si>
  <si>
    <t>24-02-2023 09:54</t>
  </si>
  <si>
    <t>24-02-2023 10:47</t>
  </si>
  <si>
    <t>EVS102804</t>
  </si>
  <si>
    <t>23-04-2023 14:57</t>
  </si>
  <si>
    <t>23-04-2023 15:51</t>
  </si>
  <si>
    <t>EVS102805</t>
  </si>
  <si>
    <t>29-07-2024 22:11</t>
  </si>
  <si>
    <t>29-07-2024 23:29</t>
  </si>
  <si>
    <t>EVS102806</t>
  </si>
  <si>
    <t>17-07-2024 19:58</t>
  </si>
  <si>
    <t>17-07-2024 20:58</t>
  </si>
  <si>
    <t>EVS102807</t>
  </si>
  <si>
    <t>13-08-2024 11:22</t>
  </si>
  <si>
    <t>13-08-2024 12:49</t>
  </si>
  <si>
    <t>EVS102808</t>
  </si>
  <si>
    <t>EVS102809</t>
  </si>
  <si>
    <t>27-10-2024 08:53</t>
  </si>
  <si>
    <t>27-10-2024 09:21</t>
  </si>
  <si>
    <t>EVS102810</t>
  </si>
  <si>
    <t>27-07-2023 22:27</t>
  </si>
  <si>
    <t>27-07-2023 23:47</t>
  </si>
  <si>
    <t>EVS102811</t>
  </si>
  <si>
    <t>26-02-2023 07:29</t>
  </si>
  <si>
    <t>26-02-2023 08:12</t>
  </si>
  <si>
    <t>EVS102812</t>
  </si>
  <si>
    <t>26-10-2023 16:07</t>
  </si>
  <si>
    <t>26-10-2023 17:59</t>
  </si>
  <si>
    <t>EVS102813</t>
  </si>
  <si>
    <t>22-10-2023 05:34</t>
  </si>
  <si>
    <t>22-10-2023 07:26</t>
  </si>
  <si>
    <t>EVS102814</t>
  </si>
  <si>
    <t>27-02-2023 14:18</t>
  </si>
  <si>
    <t>27-02-2023 15:53</t>
  </si>
  <si>
    <t>EVS102815</t>
  </si>
  <si>
    <t>29-01-2023 11:52</t>
  </si>
  <si>
    <t>29-01-2023 13:21</t>
  </si>
  <si>
    <t>EVS102816</t>
  </si>
  <si>
    <t>25-02-2024 07:48</t>
  </si>
  <si>
    <t>25-02-2024 08:29</t>
  </si>
  <si>
    <t>EVS102817</t>
  </si>
  <si>
    <t>EVS102818</t>
  </si>
  <si>
    <t>EVS102819</t>
  </si>
  <si>
    <t>22-10-2024 18:08</t>
  </si>
  <si>
    <t>22-10-2024 18:30</t>
  </si>
  <si>
    <t>EVS102820</t>
  </si>
  <si>
    <t>EVS102821</t>
  </si>
  <si>
    <t>16-07-2024 01:18</t>
  </si>
  <si>
    <t>16-07-2024 01:34</t>
  </si>
  <si>
    <t>EVS102822</t>
  </si>
  <si>
    <t>23-10-2024 10:13</t>
  </si>
  <si>
    <t>23-10-2024 10:47</t>
  </si>
  <si>
    <t>EVS102823</t>
  </si>
  <si>
    <t>31-01-2023 23:04</t>
  </si>
  <si>
    <t>EVS102824</t>
  </si>
  <si>
    <t>EVS102825</t>
  </si>
  <si>
    <t>EVS102826</t>
  </si>
  <si>
    <t>28-07-2023 14:27</t>
  </si>
  <si>
    <t>28-07-2023 15:19</t>
  </si>
  <si>
    <t>EVS102827</t>
  </si>
  <si>
    <t>25-09-2024 01:55</t>
  </si>
  <si>
    <t>25-09-2024 03:29</t>
  </si>
  <si>
    <t>EVS102828</t>
  </si>
  <si>
    <t>EVS102829</t>
  </si>
  <si>
    <t>16-04-2024 23:24</t>
  </si>
  <si>
    <t>17-04-2024 00:16</t>
  </si>
  <si>
    <t>EVS102830</t>
  </si>
  <si>
    <t>EVS102831</t>
  </si>
  <si>
    <t>28-05-2023 03:35</t>
  </si>
  <si>
    <t>28-05-2023 04:27</t>
  </si>
  <si>
    <t>EVS102832</t>
  </si>
  <si>
    <t>20-01-2024 15:46</t>
  </si>
  <si>
    <t>20-01-2024 16:02</t>
  </si>
  <si>
    <t>EVS102833</t>
  </si>
  <si>
    <t>31-07-2024 00:15</t>
  </si>
  <si>
    <t>31-07-2024 01:13</t>
  </si>
  <si>
    <t>EVS102834</t>
  </si>
  <si>
    <t>13-03-2024 08:02</t>
  </si>
  <si>
    <t>13-03-2024 08:51</t>
  </si>
  <si>
    <t>EVS102835</t>
  </si>
  <si>
    <t>15-11-2024 00:06</t>
  </si>
  <si>
    <t>15-11-2024 00:52</t>
  </si>
  <si>
    <t>EVS102836</t>
  </si>
  <si>
    <t>18-06-2024 06:58</t>
  </si>
  <si>
    <t>18-06-2024 07:16</t>
  </si>
  <si>
    <t>EVS102837</t>
  </si>
  <si>
    <t>27-03-2023 00:14</t>
  </si>
  <si>
    <t>27-03-2023 00:34</t>
  </si>
  <si>
    <t>EVS102838</t>
  </si>
  <si>
    <t>15-03-2024 14:18</t>
  </si>
  <si>
    <t>15-03-2024 14:51</t>
  </si>
  <si>
    <t>EVS102839</t>
  </si>
  <si>
    <t>29-09-2023 23:47</t>
  </si>
  <si>
    <t>30-09-2023 00:58</t>
  </si>
  <si>
    <t>EVS102840</t>
  </si>
  <si>
    <t>20-05-2024 04:45</t>
  </si>
  <si>
    <t>20-05-2024 06:39</t>
  </si>
  <si>
    <t>EVS102841</t>
  </si>
  <si>
    <t>30-03-2023 16:29</t>
  </si>
  <si>
    <t>30-03-2023 18:02</t>
  </si>
  <si>
    <t>EVS102842</t>
  </si>
  <si>
    <t>26-05-2023 21:18</t>
  </si>
  <si>
    <t>26-05-2023 22:45</t>
  </si>
  <si>
    <t>EVS102843</t>
  </si>
  <si>
    <t>EVS102844</t>
  </si>
  <si>
    <t>EVS102845</t>
  </si>
  <si>
    <t>EVS102846</t>
  </si>
  <si>
    <t>29-06-2024 05:37</t>
  </si>
  <si>
    <t>29-06-2024 06:27</t>
  </si>
  <si>
    <t>EVS102847</t>
  </si>
  <si>
    <t>25-03-2023 00:15</t>
  </si>
  <si>
    <t>25-03-2023 00:31</t>
  </si>
  <si>
    <t>EVS102848</t>
  </si>
  <si>
    <t>20-04-2024 19:05</t>
  </si>
  <si>
    <t>20-04-2024 19:41</t>
  </si>
  <si>
    <t>EVS102849</t>
  </si>
  <si>
    <t>EVS102850</t>
  </si>
  <si>
    <t>EVS102851</t>
  </si>
  <si>
    <t>15-03-2023 19:43</t>
  </si>
  <si>
    <t>15-03-2023 20:33</t>
  </si>
  <si>
    <t>EVS102852</t>
  </si>
  <si>
    <t>15-03-2023 17:52</t>
  </si>
  <si>
    <t>15-03-2023 19:47</t>
  </si>
  <si>
    <t>EVS102853</t>
  </si>
  <si>
    <t>EVS102854</t>
  </si>
  <si>
    <t>EVS102855</t>
  </si>
  <si>
    <t>24-02-2024 02:45</t>
  </si>
  <si>
    <t>24-02-2024 04:33</t>
  </si>
  <si>
    <t>EVS102856</t>
  </si>
  <si>
    <t>22-04-2024 11:56</t>
  </si>
  <si>
    <t>22-04-2024 12:40</t>
  </si>
  <si>
    <t>EVS102857</t>
  </si>
  <si>
    <t>15-05-2023 20:57</t>
  </si>
  <si>
    <t>15-05-2023 22:04</t>
  </si>
  <si>
    <t>EVS102858</t>
  </si>
  <si>
    <t>28-09-2024 16:03</t>
  </si>
  <si>
    <t>28-09-2024 17:34</t>
  </si>
  <si>
    <t>EVS102859</t>
  </si>
  <si>
    <t>15-06-2023 05:43</t>
  </si>
  <si>
    <t>15-06-2023 07:19</t>
  </si>
  <si>
    <t>EVS102860</t>
  </si>
  <si>
    <t>18-09-2024 03:55</t>
  </si>
  <si>
    <t>18-09-2024 05:28</t>
  </si>
  <si>
    <t>EVS102861</t>
  </si>
  <si>
    <t>28-08-2024 04:50</t>
  </si>
  <si>
    <t>28-08-2024 05:48</t>
  </si>
  <si>
    <t>EVS102862</t>
  </si>
  <si>
    <t>15-08-2024 18:50</t>
  </si>
  <si>
    <t>15-08-2024 19:44</t>
  </si>
  <si>
    <t>EVS102863</t>
  </si>
  <si>
    <t>EVS102864</t>
  </si>
  <si>
    <t>EVS102865</t>
  </si>
  <si>
    <t>EVS102866</t>
  </si>
  <si>
    <t>24-06-2024 17:48</t>
  </si>
  <si>
    <t>24-06-2024 19:20</t>
  </si>
  <si>
    <t>EVS102867</t>
  </si>
  <si>
    <t>23-02-2024 15:02</t>
  </si>
  <si>
    <t>23-02-2024 16:55</t>
  </si>
  <si>
    <t>EVS102868</t>
  </si>
  <si>
    <t>16-06-2024 21:04</t>
  </si>
  <si>
    <t>16-06-2024 22:10</t>
  </si>
  <si>
    <t>EVS102869</t>
  </si>
  <si>
    <t>EVS102870</t>
  </si>
  <si>
    <t>14-11-2023 11:05</t>
  </si>
  <si>
    <t>14-11-2023 12:07</t>
  </si>
  <si>
    <t>EVS102871</t>
  </si>
  <si>
    <t>14-05-2024 01:06</t>
  </si>
  <si>
    <t>14-05-2024 01:59</t>
  </si>
  <si>
    <t>EVS102872</t>
  </si>
  <si>
    <t>21-02-2024 23:34</t>
  </si>
  <si>
    <t>22-02-2024 00:11</t>
  </si>
  <si>
    <t>EVS102873</t>
  </si>
  <si>
    <t>25-06-2023 08:15</t>
  </si>
  <si>
    <t>25-06-2023 09:47</t>
  </si>
  <si>
    <t>EVS102874</t>
  </si>
  <si>
    <t>EVS102875</t>
  </si>
  <si>
    <t>EVS102876</t>
  </si>
  <si>
    <t>26-09-2023 17:50</t>
  </si>
  <si>
    <t>26-09-2023 18:10</t>
  </si>
  <si>
    <t>EVS102877</t>
  </si>
  <si>
    <t>30-12-2023 09:59</t>
  </si>
  <si>
    <t>30-12-2023 10:52</t>
  </si>
  <si>
    <t>EVS102878</t>
  </si>
  <si>
    <t>EVS102879</t>
  </si>
  <si>
    <t>EVS102880</t>
  </si>
  <si>
    <t>25-05-2023 05:21</t>
  </si>
  <si>
    <t>25-05-2023 07:08</t>
  </si>
  <si>
    <t>EVS102881</t>
  </si>
  <si>
    <t>EVS102882</t>
  </si>
  <si>
    <t>25-11-2023 21:17</t>
  </si>
  <si>
    <t>25-11-2023 22:30</t>
  </si>
  <si>
    <t>EVS102883</t>
  </si>
  <si>
    <t>30-11-2024 12:14</t>
  </si>
  <si>
    <t>30-11-2024 12:42</t>
  </si>
  <si>
    <t>EVS102884</t>
  </si>
  <si>
    <t>15-06-2024 01:52</t>
  </si>
  <si>
    <t>15-06-2024 03:51</t>
  </si>
  <si>
    <t>EVS102885</t>
  </si>
  <si>
    <t>17-05-2024 07:58</t>
  </si>
  <si>
    <t>17-05-2024 09:27</t>
  </si>
  <si>
    <t>EVS102886</t>
  </si>
  <si>
    <t>EVS102887</t>
  </si>
  <si>
    <t>EVS102888</t>
  </si>
  <si>
    <t>19-07-2023 05:51</t>
  </si>
  <si>
    <t>19-07-2023 06:36</t>
  </si>
  <si>
    <t>EVS102889</t>
  </si>
  <si>
    <t>13-03-2023 15:34</t>
  </si>
  <si>
    <t>13-03-2023 17:29</t>
  </si>
  <si>
    <t>EVS102890</t>
  </si>
  <si>
    <t>20-07-2024 01:05</t>
  </si>
  <si>
    <t>20-07-2024 01:18</t>
  </si>
  <si>
    <t>EVS102891</t>
  </si>
  <si>
    <t>EVS102892</t>
  </si>
  <si>
    <t>EVS102893</t>
  </si>
  <si>
    <t>29-11-2023 11:03</t>
  </si>
  <si>
    <t>29-11-2023 11:56</t>
  </si>
  <si>
    <t>EVS102894</t>
  </si>
  <si>
    <t>EVS102895</t>
  </si>
  <si>
    <t>19-09-2024 20:02</t>
  </si>
  <si>
    <t>19-09-2024 20:39</t>
  </si>
  <si>
    <t>EVS102896</t>
  </si>
  <si>
    <t>13-09-2023 15:07</t>
  </si>
  <si>
    <t>13-09-2023 16:51</t>
  </si>
  <si>
    <t>EVS102897</t>
  </si>
  <si>
    <t>14-11-2023 18:21</t>
  </si>
  <si>
    <t>14-11-2023 19:37</t>
  </si>
  <si>
    <t>EVS102898</t>
  </si>
  <si>
    <t>26-08-2024 06:37</t>
  </si>
  <si>
    <t>26-08-2024 08:29</t>
  </si>
  <si>
    <t>EVS102899</t>
  </si>
  <si>
    <t>EVS102900</t>
  </si>
  <si>
    <t>19-08-2023 12:10</t>
  </si>
  <si>
    <t>19-08-2023 12:28</t>
  </si>
  <si>
    <t>EVS102901</t>
  </si>
  <si>
    <t>13-09-2024 05:32</t>
  </si>
  <si>
    <t>13-09-2024 05:43</t>
  </si>
  <si>
    <t>EVS102902</t>
  </si>
  <si>
    <t>13-12-2023 18:38</t>
  </si>
  <si>
    <t>13-12-2023 20:16</t>
  </si>
  <si>
    <t>EVS102903</t>
  </si>
  <si>
    <t>EVS102904</t>
  </si>
  <si>
    <t>EVS102905</t>
  </si>
  <si>
    <t>30-03-2023 16:25</t>
  </si>
  <si>
    <t>30-03-2023 17:52</t>
  </si>
  <si>
    <t>EVS102906</t>
  </si>
  <si>
    <t>EVS102907</t>
  </si>
  <si>
    <t>24-07-2024 19:05</t>
  </si>
  <si>
    <t>24-07-2024 20:20</t>
  </si>
  <si>
    <t>EVS102908</t>
  </si>
  <si>
    <t>14-08-2024 01:08</t>
  </si>
  <si>
    <t>14-08-2024 03:04</t>
  </si>
  <si>
    <t>EVS102909</t>
  </si>
  <si>
    <t>EVS102910</t>
  </si>
  <si>
    <t>EVS102911</t>
  </si>
  <si>
    <t>EVS102912</t>
  </si>
  <si>
    <t>21-06-2024 13:32</t>
  </si>
  <si>
    <t>21-06-2024 14:24</t>
  </si>
  <si>
    <t>EVS102913</t>
  </si>
  <si>
    <t>19-08-2023 10:37</t>
  </si>
  <si>
    <t>19-08-2023 11:20</t>
  </si>
  <si>
    <t>EVS102914</t>
  </si>
  <si>
    <t>13-09-2024 12:29</t>
  </si>
  <si>
    <t>13-09-2024 13:49</t>
  </si>
  <si>
    <t>EVS102915</t>
  </si>
  <si>
    <t>EVS102916</t>
  </si>
  <si>
    <t>EVS102917</t>
  </si>
  <si>
    <t>22-06-2023 19:15</t>
  </si>
  <si>
    <t>22-06-2023 19:59</t>
  </si>
  <si>
    <t>EVS102918</t>
  </si>
  <si>
    <t>EVS102919</t>
  </si>
  <si>
    <t>18-09-2023 02:41</t>
  </si>
  <si>
    <t>18-09-2023 04:26</t>
  </si>
  <si>
    <t>EVS102920</t>
  </si>
  <si>
    <t>26-05-2024 10:12</t>
  </si>
  <si>
    <t>26-05-2024 11:10</t>
  </si>
  <si>
    <t>EVS102921</t>
  </si>
  <si>
    <t>EVS102922</t>
  </si>
  <si>
    <t>EVS102923</t>
  </si>
  <si>
    <t>27-07-2024 02:49</t>
  </si>
  <si>
    <t>27-07-2024 03:54</t>
  </si>
  <si>
    <t>EVS102924</t>
  </si>
  <si>
    <t>22-05-2023 21:42</t>
  </si>
  <si>
    <t>22-05-2023 22:09</t>
  </si>
  <si>
    <t>EVS102925</t>
  </si>
  <si>
    <t>22-03-2024 01:16</t>
  </si>
  <si>
    <t>22-03-2024 02:43</t>
  </si>
  <si>
    <t>EVS102926</t>
  </si>
  <si>
    <t>23-09-2023 06:38</t>
  </si>
  <si>
    <t>23-09-2023 07:58</t>
  </si>
  <si>
    <t>EVS102927</t>
  </si>
  <si>
    <t>17-06-2023 13:50</t>
  </si>
  <si>
    <t>17-06-2023 14:03</t>
  </si>
  <si>
    <t>EVS102928</t>
  </si>
  <si>
    <t>EVS102929</t>
  </si>
  <si>
    <t>EVS102930</t>
  </si>
  <si>
    <t>15-09-2023 11:41</t>
  </si>
  <si>
    <t>15-09-2023 12:46</t>
  </si>
  <si>
    <t>EVS102931</t>
  </si>
  <si>
    <t>20-05-2023 21:53</t>
  </si>
  <si>
    <t>20-05-2023 23:40</t>
  </si>
  <si>
    <t>EVS102932</t>
  </si>
  <si>
    <t>EVS102933</t>
  </si>
  <si>
    <t>20-06-2024 02:35</t>
  </si>
  <si>
    <t>20-06-2024 03:19</t>
  </si>
  <si>
    <t>EVS102934</t>
  </si>
  <si>
    <t>EVS102935</t>
  </si>
  <si>
    <t>31-03-2023 15:33</t>
  </si>
  <si>
    <t>31-03-2023 17:27</t>
  </si>
  <si>
    <t>EVS102936</t>
  </si>
  <si>
    <t>20-01-2023 20:41</t>
  </si>
  <si>
    <t>20-01-2023 21:22</t>
  </si>
  <si>
    <t>EVS102937</t>
  </si>
  <si>
    <t>14-08-2024 19:25</t>
  </si>
  <si>
    <t>14-08-2024 19:51</t>
  </si>
  <si>
    <t>EVS102938</t>
  </si>
  <si>
    <t>14-09-2023 14:26</t>
  </si>
  <si>
    <t>14-09-2023 15:31</t>
  </si>
  <si>
    <t>EVS102939</t>
  </si>
  <si>
    <t>20-02-2024 05:15</t>
  </si>
  <si>
    <t>20-02-2024 05:34</t>
  </si>
  <si>
    <t>EVS102940</t>
  </si>
  <si>
    <t>24-08-2024 01:06</t>
  </si>
  <si>
    <t>24-08-2024 02:56</t>
  </si>
  <si>
    <t>EVS102941</t>
  </si>
  <si>
    <t>17-07-2024 20:26</t>
  </si>
  <si>
    <t>17-07-2024 22:11</t>
  </si>
  <si>
    <t>EVS102942</t>
  </si>
  <si>
    <t>EVS102943</t>
  </si>
  <si>
    <t>EVS102944</t>
  </si>
  <si>
    <t>EVS102945</t>
  </si>
  <si>
    <t>EVS102946</t>
  </si>
  <si>
    <t>EVS102947</t>
  </si>
  <si>
    <t>EVS102948</t>
  </si>
  <si>
    <t>EVS102949</t>
  </si>
  <si>
    <t>EVS102950</t>
  </si>
  <si>
    <t>EVS102951</t>
  </si>
  <si>
    <t>25-10-2024 09:19</t>
  </si>
  <si>
    <t>25-10-2024 10:00</t>
  </si>
  <si>
    <t>EVS102952</t>
  </si>
  <si>
    <t>15-09-2024 22:55</t>
  </si>
  <si>
    <t>15-09-2024 23:42</t>
  </si>
  <si>
    <t>EVS102953</t>
  </si>
  <si>
    <t>17-08-2024 14:26</t>
  </si>
  <si>
    <t>17-08-2024 15:19</t>
  </si>
  <si>
    <t>EVS102954</t>
  </si>
  <si>
    <t>EVS102955</t>
  </si>
  <si>
    <t>EVS102956</t>
  </si>
  <si>
    <t>21-02-2024 08:59</t>
  </si>
  <si>
    <t>21-02-2024 10:00</t>
  </si>
  <si>
    <t>EVS102957</t>
  </si>
  <si>
    <t>EVS102958</t>
  </si>
  <si>
    <t>EVS102959</t>
  </si>
  <si>
    <t>EVS102960</t>
  </si>
  <si>
    <t>20-09-2024 19:39</t>
  </si>
  <si>
    <t>20-09-2024 21:03</t>
  </si>
  <si>
    <t>EVS102961</t>
  </si>
  <si>
    <t>17-03-2024 18:44</t>
  </si>
  <si>
    <t>17-03-2024 20:06</t>
  </si>
  <si>
    <t>EVS102962</t>
  </si>
  <si>
    <t>25-11-2023 02:28</t>
  </si>
  <si>
    <t>25-11-2023 04:24</t>
  </si>
  <si>
    <t>EVS102963</t>
  </si>
  <si>
    <t>20-07-2024 05:23</t>
  </si>
  <si>
    <t>20-07-2024 07:06</t>
  </si>
  <si>
    <t>EVS102964</t>
  </si>
  <si>
    <t>EVS102965</t>
  </si>
  <si>
    <t>28-07-2024 17:46</t>
  </si>
  <si>
    <t>28-07-2024 19:31</t>
  </si>
  <si>
    <t>EVS102966</t>
  </si>
  <si>
    <t>21-04-2023 14:07</t>
  </si>
  <si>
    <t>21-04-2023 14:56</t>
  </si>
  <si>
    <t>EVS102967</t>
  </si>
  <si>
    <t>EVS102968</t>
  </si>
  <si>
    <t>EVS102969</t>
  </si>
  <si>
    <t>16-07-2023 14:17</t>
  </si>
  <si>
    <t>16-07-2023 16:16</t>
  </si>
  <si>
    <t>EVS102970</t>
  </si>
  <si>
    <t>EVS102971</t>
  </si>
  <si>
    <t>EVS102972</t>
  </si>
  <si>
    <t>EVS102973</t>
  </si>
  <si>
    <t>31-08-2023 15:04</t>
  </si>
  <si>
    <t>31-08-2023 15:26</t>
  </si>
  <si>
    <t>EVS102974</t>
  </si>
  <si>
    <t>30-04-2023 13:23</t>
  </si>
  <si>
    <t>30-04-2023 13:50</t>
  </si>
  <si>
    <t>EVS102975</t>
  </si>
  <si>
    <t>14-07-2024 09:42</t>
  </si>
  <si>
    <t>14-07-2024 10:05</t>
  </si>
  <si>
    <t>EVS102976</t>
  </si>
  <si>
    <t>18-12-2023 15:11</t>
  </si>
  <si>
    <t>18-12-2023 16:50</t>
  </si>
  <si>
    <t>EVS102977</t>
  </si>
  <si>
    <t>31-08-2023 12:13</t>
  </si>
  <si>
    <t>31-08-2023 13:39</t>
  </si>
  <si>
    <t>EVS102978</t>
  </si>
  <si>
    <t>19-01-2023 20:52</t>
  </si>
  <si>
    <t>19-01-2023 21:19</t>
  </si>
  <si>
    <t>EVS102979</t>
  </si>
  <si>
    <t>29-07-2024 05:26</t>
  </si>
  <si>
    <t>EVS102980</t>
  </si>
  <si>
    <t>24-08-2024 20:48</t>
  </si>
  <si>
    <t>24-08-2024 22:08</t>
  </si>
  <si>
    <t>EVS102981</t>
  </si>
  <si>
    <t>21-01-2024 00:23</t>
  </si>
  <si>
    <t>21-01-2024 01:38</t>
  </si>
  <si>
    <t>EVS102982</t>
  </si>
  <si>
    <t>24-12-2023 00:22</t>
  </si>
  <si>
    <t>24-12-2023 00:53</t>
  </si>
  <si>
    <t>EVS102983</t>
  </si>
  <si>
    <t>28-03-2024 02:37</t>
  </si>
  <si>
    <t>28-03-2024 04:21</t>
  </si>
  <si>
    <t>EVS102984</t>
  </si>
  <si>
    <t>EVS102985</t>
  </si>
  <si>
    <t>27-07-2024 07:59</t>
  </si>
  <si>
    <t>27-07-2024 09:37</t>
  </si>
  <si>
    <t>EVS102986</t>
  </si>
  <si>
    <t>24-02-2024 11:07</t>
  </si>
  <si>
    <t>24-02-2024 11:56</t>
  </si>
  <si>
    <t>EVS102987</t>
  </si>
  <si>
    <t>EVS102988</t>
  </si>
  <si>
    <t>EVS102989</t>
  </si>
  <si>
    <t>19-11-2024 08:54</t>
  </si>
  <si>
    <t>19-11-2024 10:40</t>
  </si>
  <si>
    <t>EVS102990</t>
  </si>
  <si>
    <t>22-07-2023 05:15</t>
  </si>
  <si>
    <t>22-07-2023 06:18</t>
  </si>
  <si>
    <t>EVS102991</t>
  </si>
  <si>
    <t>25-04-2024 23:17</t>
  </si>
  <si>
    <t>26-04-2024 01:11</t>
  </si>
  <si>
    <t>EVS102992</t>
  </si>
  <si>
    <t>EVS102993</t>
  </si>
  <si>
    <t>15-08-2024 03:28</t>
  </si>
  <si>
    <t>15-08-2024 04:03</t>
  </si>
  <si>
    <t>EVS102994</t>
  </si>
  <si>
    <t>28-01-2024 08:07</t>
  </si>
  <si>
    <t>28-01-2024 10:00</t>
  </si>
  <si>
    <t>EVS102995</t>
  </si>
  <si>
    <t>27-01-2024 18:56</t>
  </si>
  <si>
    <t>27-01-2024 20:41</t>
  </si>
  <si>
    <t>EVS102996</t>
  </si>
  <si>
    <t>EVS102997</t>
  </si>
  <si>
    <t>EVS102998</t>
  </si>
  <si>
    <t>EVS102999</t>
  </si>
  <si>
    <t>23-06-2023 09:30</t>
  </si>
  <si>
    <t>23-06-2023 11:29</t>
  </si>
  <si>
    <t>EVS103000</t>
  </si>
  <si>
    <t>EVS103001</t>
  </si>
  <si>
    <t>EVS103002</t>
  </si>
  <si>
    <t>27-01-2024 02:45</t>
  </si>
  <si>
    <t>27-01-2024 04:06</t>
  </si>
  <si>
    <t>EVS103003</t>
  </si>
  <si>
    <t>14-05-2024 05:32</t>
  </si>
  <si>
    <t>14-05-2024 06:25</t>
  </si>
  <si>
    <t>EVS103004</t>
  </si>
  <si>
    <t>EVS103005</t>
  </si>
  <si>
    <t>15-04-2024 14:45</t>
  </si>
  <si>
    <t>15-04-2024 16:37</t>
  </si>
  <si>
    <t>EVS103006</t>
  </si>
  <si>
    <t>31-08-2023 22:58</t>
  </si>
  <si>
    <t>EVS103007</t>
  </si>
  <si>
    <t>22-10-2023 12:33</t>
  </si>
  <si>
    <t>22-10-2023 14:13</t>
  </si>
  <si>
    <t>EVS103008</t>
  </si>
  <si>
    <t>EVS103009</t>
  </si>
  <si>
    <t>25-08-2023 23:18</t>
  </si>
  <si>
    <t>26-08-2023 00:25</t>
  </si>
  <si>
    <t>EVS103010</t>
  </si>
  <si>
    <t>26-10-2024 01:17</t>
  </si>
  <si>
    <t>26-10-2024 02:23</t>
  </si>
  <si>
    <t>EVS103011</t>
  </si>
  <si>
    <t>EVS103012</t>
  </si>
  <si>
    <t>EVS103013</t>
  </si>
  <si>
    <t>19-03-2023 20:53</t>
  </si>
  <si>
    <t>19-03-2023 21:53</t>
  </si>
  <si>
    <t>EVS103014</t>
  </si>
  <si>
    <t>EVS103015</t>
  </si>
  <si>
    <t>EVS103016</t>
  </si>
  <si>
    <t>18-11-2024 23:57</t>
  </si>
  <si>
    <t>19-11-2024 01:25</t>
  </si>
  <si>
    <t>EVS103017</t>
  </si>
  <si>
    <t>EVS103018</t>
  </si>
  <si>
    <t>26-09-2023 10:10</t>
  </si>
  <si>
    <t>26-09-2023 12:00</t>
  </si>
  <si>
    <t>EVS103019</t>
  </si>
  <si>
    <t>26-08-2023 17:13</t>
  </si>
  <si>
    <t>26-08-2023 18:26</t>
  </si>
  <si>
    <t>EVS103020</t>
  </si>
  <si>
    <t>25-09-2023 10:39</t>
  </si>
  <si>
    <t>25-09-2023 12:33</t>
  </si>
  <si>
    <t>EVS103021</t>
  </si>
  <si>
    <t>EVS103022</t>
  </si>
  <si>
    <t>EVS103023</t>
  </si>
  <si>
    <t>EVS103024</t>
  </si>
  <si>
    <t>23-11-2023 15:49</t>
  </si>
  <si>
    <t>23-11-2023 16:48</t>
  </si>
  <si>
    <t>EVS103025</t>
  </si>
  <si>
    <t>EVS103026</t>
  </si>
  <si>
    <t>EVS103027</t>
  </si>
  <si>
    <t>EVS103028</t>
  </si>
  <si>
    <t>20-02-2023 01:04</t>
  </si>
  <si>
    <t>20-02-2023 02:45</t>
  </si>
  <si>
    <t>EVS103029</t>
  </si>
  <si>
    <t>EVS103030</t>
  </si>
  <si>
    <t>EVS103031</t>
  </si>
  <si>
    <t>23-07-2023 03:55</t>
  </si>
  <si>
    <t>23-07-2023 04:49</t>
  </si>
  <si>
    <t>EVS103032</t>
  </si>
  <si>
    <t>EVS103033</t>
  </si>
  <si>
    <t>EVS103034</t>
  </si>
  <si>
    <t>29-02-2024 01:12</t>
  </si>
  <si>
    <t>29-02-2024 01:33</t>
  </si>
  <si>
    <t>EVS103035</t>
  </si>
  <si>
    <t>15-08-2023 19:12</t>
  </si>
  <si>
    <t>15-08-2023 20:25</t>
  </si>
  <si>
    <t>EVS103036</t>
  </si>
  <si>
    <t>16-07-2024 03:24</t>
  </si>
  <si>
    <t>16-07-2024 05:09</t>
  </si>
  <si>
    <t>EVS103037</t>
  </si>
  <si>
    <t>22-08-2024 23:11</t>
  </si>
  <si>
    <t>23-08-2024 00:58</t>
  </si>
  <si>
    <t>EVS103038</t>
  </si>
  <si>
    <t>EVS103039</t>
  </si>
  <si>
    <t>EVS103040</t>
  </si>
  <si>
    <t>EVS103041</t>
  </si>
  <si>
    <t>22-02-2023 08:32</t>
  </si>
  <si>
    <t>22-02-2023 09:07</t>
  </si>
  <si>
    <t>EVS103042</t>
  </si>
  <si>
    <t>25-02-2024 00:21</t>
  </si>
  <si>
    <t>25-02-2024 00:47</t>
  </si>
  <si>
    <t>EVS103043</t>
  </si>
  <si>
    <t>22-05-2023 08:19</t>
  </si>
  <si>
    <t>22-05-2023 09:07</t>
  </si>
  <si>
    <t>EVS103044</t>
  </si>
  <si>
    <t>22-03-2023 09:03</t>
  </si>
  <si>
    <t>22-03-2023 09:49</t>
  </si>
  <si>
    <t>EVS103045</t>
  </si>
  <si>
    <t>14-09-2024 01:42</t>
  </si>
  <si>
    <t>14-09-2024 01:58</t>
  </si>
  <si>
    <t>EVS103046</t>
  </si>
  <si>
    <t>27-09-2023 09:05</t>
  </si>
  <si>
    <t>27-09-2023 10:43</t>
  </si>
  <si>
    <t>EVS103047</t>
  </si>
  <si>
    <t>EVS103048</t>
  </si>
  <si>
    <t>EVS103049</t>
  </si>
  <si>
    <t>21-12-2023 07:45</t>
  </si>
  <si>
    <t>21-12-2023 09:37</t>
  </si>
  <si>
    <t>EVS103050</t>
  </si>
  <si>
    <t>EVS103051</t>
  </si>
  <si>
    <t>26-04-2023 14:34</t>
  </si>
  <si>
    <t>26-04-2023 15:41</t>
  </si>
  <si>
    <t>EVS103052</t>
  </si>
  <si>
    <t>26-09-2024 19:02</t>
  </si>
  <si>
    <t>26-09-2024 20:49</t>
  </si>
  <si>
    <t>EVS103053</t>
  </si>
  <si>
    <t>30-08-2024 03:02</t>
  </si>
  <si>
    <t>30-08-2024 03:45</t>
  </si>
  <si>
    <t>EVS103054</t>
  </si>
  <si>
    <t>EVS103055</t>
  </si>
  <si>
    <t>15-04-2023 02:05</t>
  </si>
  <si>
    <t>15-04-2023 02:35</t>
  </si>
  <si>
    <t>EVS103056</t>
  </si>
  <si>
    <t>20-01-2023 05:16</t>
  </si>
  <si>
    <t>20-01-2023 06:10</t>
  </si>
  <si>
    <t>EVS103057</t>
  </si>
  <si>
    <t>20-10-2024 02:50</t>
  </si>
  <si>
    <t>20-10-2024 04:05</t>
  </si>
  <si>
    <t>EVS103058</t>
  </si>
  <si>
    <t>EVS103059</t>
  </si>
  <si>
    <t>25-11-2024 08:46</t>
  </si>
  <si>
    <t>25-11-2024 09:19</t>
  </si>
  <si>
    <t>EVS103060</t>
  </si>
  <si>
    <t>30-05-2024 01:38</t>
  </si>
  <si>
    <t>30-05-2024 03:15</t>
  </si>
  <si>
    <t>EVS103061</t>
  </si>
  <si>
    <t>17-06-2024 06:32</t>
  </si>
  <si>
    <t>17-06-2024 08:12</t>
  </si>
  <si>
    <t>EVS103062</t>
  </si>
  <si>
    <t>18-02-2023 19:36</t>
  </si>
  <si>
    <t>18-02-2023 20:06</t>
  </si>
  <si>
    <t>EVS103063</t>
  </si>
  <si>
    <t>19-11-2024 22:46</t>
  </si>
  <si>
    <t>19-11-2024 23:18</t>
  </si>
  <si>
    <t>EVS103064</t>
  </si>
  <si>
    <t>17-05-2023 20:05</t>
  </si>
  <si>
    <t>17-05-2023 21:16</t>
  </si>
  <si>
    <t>EVS103065</t>
  </si>
  <si>
    <t>EVS103066</t>
  </si>
  <si>
    <t>26-06-2024 01:54</t>
  </si>
  <si>
    <t>26-06-2024 03:28</t>
  </si>
  <si>
    <t>EVS103067</t>
  </si>
  <si>
    <t>26-01-2023 17:22</t>
  </si>
  <si>
    <t>26-01-2023 18:38</t>
  </si>
  <si>
    <t>EVS103068</t>
  </si>
  <si>
    <t>14-07-2023 22:49</t>
  </si>
  <si>
    <t>15-07-2023 00:42</t>
  </si>
  <si>
    <t>EVS103069</t>
  </si>
  <si>
    <t>EVS103070</t>
  </si>
  <si>
    <t>22-04-2024 00:49</t>
  </si>
  <si>
    <t>22-04-2024 02:16</t>
  </si>
  <si>
    <t>EVS103071</t>
  </si>
  <si>
    <t>15-01-2024 14:50</t>
  </si>
  <si>
    <t>15-01-2024 15:29</t>
  </si>
  <si>
    <t>EVS103072</t>
  </si>
  <si>
    <t>EVS103073</t>
  </si>
  <si>
    <t>EVS103074</t>
  </si>
  <si>
    <t>EVS103075</t>
  </si>
  <si>
    <t>EVS103076</t>
  </si>
  <si>
    <t>24-07-2023 22:07</t>
  </si>
  <si>
    <t>24-07-2023 23:34</t>
  </si>
  <si>
    <t>EVS103077</t>
  </si>
  <si>
    <t>EVS103078</t>
  </si>
  <si>
    <t>EVS103079</t>
  </si>
  <si>
    <t>29-10-2023 21:02</t>
  </si>
  <si>
    <t>29-10-2023 22:12</t>
  </si>
  <si>
    <t>EVS103080</t>
  </si>
  <si>
    <t>13-02-2023 08:35</t>
  </si>
  <si>
    <t>13-02-2023 10:19</t>
  </si>
  <si>
    <t>EVS103081</t>
  </si>
  <si>
    <t>22-08-2023 10:51</t>
  </si>
  <si>
    <t>22-08-2023 12:28</t>
  </si>
  <si>
    <t>EVS103082</t>
  </si>
  <si>
    <t>18-12-2023 17:00</t>
  </si>
  <si>
    <t>18-12-2023 18:03</t>
  </si>
  <si>
    <t>EVS103083</t>
  </si>
  <si>
    <t>27-08-2024 09:19</t>
  </si>
  <si>
    <t>27-08-2024 11:02</t>
  </si>
  <si>
    <t>EVS103084</t>
  </si>
  <si>
    <t>17-04-2024 18:31</t>
  </si>
  <si>
    <t>17-04-2024 19:00</t>
  </si>
  <si>
    <t>EVS103085</t>
  </si>
  <si>
    <t>21-08-2023 13:55</t>
  </si>
  <si>
    <t>21-08-2023 15:15</t>
  </si>
  <si>
    <t>EVS103086</t>
  </si>
  <si>
    <t>17-10-2024 11:56</t>
  </si>
  <si>
    <t>17-10-2024 12:12</t>
  </si>
  <si>
    <t>EVS103087</t>
  </si>
  <si>
    <t>EVS103088</t>
  </si>
  <si>
    <t>31-01-2024 22:44</t>
  </si>
  <si>
    <t>31-01-2024 23:13</t>
  </si>
  <si>
    <t>EVS103089</t>
  </si>
  <si>
    <t>25-05-2023 18:17</t>
  </si>
  <si>
    <t>25-05-2023 19:11</t>
  </si>
  <si>
    <t>EVS103090</t>
  </si>
  <si>
    <t>28-11-2023 13:11</t>
  </si>
  <si>
    <t>28-11-2023 13:43</t>
  </si>
  <si>
    <t>EVS103091</t>
  </si>
  <si>
    <t>EVS103092</t>
  </si>
  <si>
    <t>EVS103093</t>
  </si>
  <si>
    <t>16-02-2023 08:17</t>
  </si>
  <si>
    <t>16-02-2023 09:53</t>
  </si>
  <si>
    <t>EVS103094</t>
  </si>
  <si>
    <t>EVS103095</t>
  </si>
  <si>
    <t>EVS103096</t>
  </si>
  <si>
    <t>EVS103097</t>
  </si>
  <si>
    <t>30-03-2023 18:20</t>
  </si>
  <si>
    <t>30-03-2023 18:47</t>
  </si>
  <si>
    <t>EVS103098</t>
  </si>
  <si>
    <t>23-07-2023 23:47</t>
  </si>
  <si>
    <t>24-07-2023 00:51</t>
  </si>
  <si>
    <t>EVS103099</t>
  </si>
  <si>
    <t>31-08-2023 12:49</t>
  </si>
  <si>
    <t>31-08-2023 14:23</t>
  </si>
  <si>
    <t>EVS103100</t>
  </si>
  <si>
    <t>EVS103101</t>
  </si>
  <si>
    <t>EVS103102</t>
  </si>
  <si>
    <t>EVS103103</t>
  </si>
  <si>
    <t>EVS103104</t>
  </si>
  <si>
    <t>28-06-2023 08:52</t>
  </si>
  <si>
    <t>28-06-2023 09:23</t>
  </si>
  <si>
    <t>EVS103105</t>
  </si>
  <si>
    <t>29-08-2023 06:13</t>
  </si>
  <si>
    <t>29-08-2023 07:20</t>
  </si>
  <si>
    <t>EVS103106</t>
  </si>
  <si>
    <t>EVS103107</t>
  </si>
  <si>
    <t>14-10-2023 05:02</t>
  </si>
  <si>
    <t>EVS103108</t>
  </si>
  <si>
    <t>23-05-2024 08:23</t>
  </si>
  <si>
    <t>23-05-2024 10:14</t>
  </si>
  <si>
    <t>EVS103109</t>
  </si>
  <si>
    <t>EVS103110</t>
  </si>
  <si>
    <t>20-10-2024 19:13</t>
  </si>
  <si>
    <t>20-10-2024 21:10</t>
  </si>
  <si>
    <t>EVS103111</t>
  </si>
  <si>
    <t>EVS103112</t>
  </si>
  <si>
    <t>EVS103113</t>
  </si>
  <si>
    <t>EVS103114</t>
  </si>
  <si>
    <t>EVS103115</t>
  </si>
  <si>
    <t>EVS103116</t>
  </si>
  <si>
    <t>EVS103117</t>
  </si>
  <si>
    <t>17-03-2024 05:33</t>
  </si>
  <si>
    <t>17-03-2024 06:36</t>
  </si>
  <si>
    <t>EVS103118</t>
  </si>
  <si>
    <t>24-05-2023 13:33</t>
  </si>
  <si>
    <t>24-05-2023 14:22</t>
  </si>
  <si>
    <t>EVS103119</t>
  </si>
  <si>
    <t>EVS103120</t>
  </si>
  <si>
    <t>EVS103121</t>
  </si>
  <si>
    <t>EVS103122</t>
  </si>
  <si>
    <t>24-08-2024 23:08</t>
  </si>
  <si>
    <t>24-08-2024 23:56</t>
  </si>
  <si>
    <t>EVS103123</t>
  </si>
  <si>
    <t>26-02-2023 17:45</t>
  </si>
  <si>
    <t>26-02-2023 18:26</t>
  </si>
  <si>
    <t>EVS103124</t>
  </si>
  <si>
    <t>26-11-2024 14:07</t>
  </si>
  <si>
    <t>26-11-2024 15:20</t>
  </si>
  <si>
    <t>EVS103125</t>
  </si>
  <si>
    <t>19-04-2024 02:53</t>
  </si>
  <si>
    <t>19-04-2024 04:33</t>
  </si>
  <si>
    <t>EVS103126</t>
  </si>
  <si>
    <t>EVS103127</t>
  </si>
  <si>
    <t>25-10-2024 00:22</t>
  </si>
  <si>
    <t>25-10-2024 01:00</t>
  </si>
  <si>
    <t>EVS103128</t>
  </si>
  <si>
    <t>EVS103129</t>
  </si>
  <si>
    <t>18-11-2023 04:43</t>
  </si>
  <si>
    <t>18-11-2023 05:30</t>
  </si>
  <si>
    <t>EVS103130</t>
  </si>
  <si>
    <t>21-01-2023 10:50</t>
  </si>
  <si>
    <t>21-01-2023 11:13</t>
  </si>
  <si>
    <t>EVS103131</t>
  </si>
  <si>
    <t>EVS103132</t>
  </si>
  <si>
    <t>EVS103133</t>
  </si>
  <si>
    <t>EVS103134</t>
  </si>
  <si>
    <t>25-06-2023 00:14</t>
  </si>
  <si>
    <t>25-06-2023 02:06</t>
  </si>
  <si>
    <t>EVS103135</t>
  </si>
  <si>
    <t>20-08-2023 19:40</t>
  </si>
  <si>
    <t>20-08-2023 20:05</t>
  </si>
  <si>
    <t>EVS103136</t>
  </si>
  <si>
    <t>EVS103137</t>
  </si>
  <si>
    <t>15-08-2023 04:43</t>
  </si>
  <si>
    <t>15-08-2023 05:17</t>
  </si>
  <si>
    <t>EVS103138</t>
  </si>
  <si>
    <t>13-02-2023 17:11</t>
  </si>
  <si>
    <t>13-02-2023 18:22</t>
  </si>
  <si>
    <t>EVS103139</t>
  </si>
  <si>
    <t>EVS103140</t>
  </si>
  <si>
    <t>23-07-2024 10:51</t>
  </si>
  <si>
    <t>23-07-2024 11:15</t>
  </si>
  <si>
    <t>EVS103141</t>
  </si>
  <si>
    <t>26-05-2023 15:46</t>
  </si>
  <si>
    <t>26-05-2023 17:41</t>
  </si>
  <si>
    <t>EVS103142</t>
  </si>
  <si>
    <t>17-07-2023 11:01</t>
  </si>
  <si>
    <t>17-07-2023 12:10</t>
  </si>
  <si>
    <t>EVS103143</t>
  </si>
  <si>
    <t>18-07-2023 18:21</t>
  </si>
  <si>
    <t>18-07-2023 18:39</t>
  </si>
  <si>
    <t>EVS103144</t>
  </si>
  <si>
    <t>25-09-2024 07:17</t>
  </si>
  <si>
    <t>25-09-2024 08:49</t>
  </si>
  <si>
    <t>EVS103145</t>
  </si>
  <si>
    <t>14-11-2023 18:33</t>
  </si>
  <si>
    <t>14-11-2023 20:14</t>
  </si>
  <si>
    <t>EVS103146</t>
  </si>
  <si>
    <t>31-05-2023 13:19</t>
  </si>
  <si>
    <t>31-05-2023 14:52</t>
  </si>
  <si>
    <t>EVS103147</t>
  </si>
  <si>
    <t>26-11-2024 10:39</t>
  </si>
  <si>
    <t>26-11-2024 11:22</t>
  </si>
  <si>
    <t>EVS103148</t>
  </si>
  <si>
    <t>26-11-2023 02:46</t>
  </si>
  <si>
    <t>26-11-2023 04:21</t>
  </si>
  <si>
    <t>EVS103149</t>
  </si>
  <si>
    <t>30-07-2024 21:18</t>
  </si>
  <si>
    <t>30-07-2024 22:57</t>
  </si>
  <si>
    <t>EVS103150</t>
  </si>
  <si>
    <t>27-10-2023 05:00</t>
  </si>
  <si>
    <t>27-10-2023 06:53</t>
  </si>
  <si>
    <t>EVS103151</t>
  </si>
  <si>
    <t>18-05-2024 09:24</t>
  </si>
  <si>
    <t>18-05-2024 10:06</t>
  </si>
  <si>
    <t>EVS103152</t>
  </si>
  <si>
    <t>20-06-2024 18:50</t>
  </si>
  <si>
    <t>20-06-2024 20:37</t>
  </si>
  <si>
    <t>EVS103153</t>
  </si>
  <si>
    <t>EVS103154</t>
  </si>
  <si>
    <t>13-04-2023 09:03</t>
  </si>
  <si>
    <t>13-04-2023 09:48</t>
  </si>
  <si>
    <t>EVS103155</t>
  </si>
  <si>
    <t>EVS103156</t>
  </si>
  <si>
    <t>EVS103157</t>
  </si>
  <si>
    <t>18-02-2024 04:04</t>
  </si>
  <si>
    <t>18-02-2024 04:23</t>
  </si>
  <si>
    <t>EVS103158</t>
  </si>
  <si>
    <t>21-01-2023 23:12</t>
  </si>
  <si>
    <t>22-01-2023 00:11</t>
  </si>
  <si>
    <t>EVS103159</t>
  </si>
  <si>
    <t>15-01-2024 07:10</t>
  </si>
  <si>
    <t>15-01-2024 08:35</t>
  </si>
  <si>
    <t>EVS103160</t>
  </si>
  <si>
    <t>22-09-2023 04:43</t>
  </si>
  <si>
    <t>22-09-2023 06:24</t>
  </si>
  <si>
    <t>EVS103161</t>
  </si>
  <si>
    <t>EVS103162</t>
  </si>
  <si>
    <t>21-01-2024 20:08</t>
  </si>
  <si>
    <t>21-01-2024 20:54</t>
  </si>
  <si>
    <t>EVS103163</t>
  </si>
  <si>
    <t>EVS103164</t>
  </si>
  <si>
    <t>15-06-2024 18:29</t>
  </si>
  <si>
    <t>15-06-2024 19:56</t>
  </si>
  <si>
    <t>EVS103165</t>
  </si>
  <si>
    <t>28-02-2024 17:16</t>
  </si>
  <si>
    <t>28-02-2024 17:58</t>
  </si>
  <si>
    <t>EVS103166</t>
  </si>
  <si>
    <t>EVS103167</t>
  </si>
  <si>
    <t>EVS103168</t>
  </si>
  <si>
    <t>17-06-2023 12:37</t>
  </si>
  <si>
    <t>17-06-2023 13:48</t>
  </si>
  <si>
    <t>EVS103169</t>
  </si>
  <si>
    <t>EVS103170</t>
  </si>
  <si>
    <t>EVS103171</t>
  </si>
  <si>
    <t>23-02-2023 09:25</t>
  </si>
  <si>
    <t>23-02-2023 10:10</t>
  </si>
  <si>
    <t>EVS103172</t>
  </si>
  <si>
    <t>28-03-2023 06:41</t>
  </si>
  <si>
    <t>28-03-2023 08:30</t>
  </si>
  <si>
    <t>EVS103173</t>
  </si>
  <si>
    <t>EVS103174</t>
  </si>
  <si>
    <t>14-03-2024 00:08</t>
  </si>
  <si>
    <t>14-03-2024 01:45</t>
  </si>
  <si>
    <t>EVS103175</t>
  </si>
  <si>
    <t>EVS103176</t>
  </si>
  <si>
    <t>25-08-2024 09:46</t>
  </si>
  <si>
    <t>25-08-2024 11:21</t>
  </si>
  <si>
    <t>EVS103177</t>
  </si>
  <si>
    <t>30-06-2024 21:13</t>
  </si>
  <si>
    <t>30-06-2024 21:53</t>
  </si>
  <si>
    <t>EVS103178</t>
  </si>
  <si>
    <t>EVS103179</t>
  </si>
  <si>
    <t>18-11-2024 16:08</t>
  </si>
  <si>
    <t>18-11-2024 16:29</t>
  </si>
  <si>
    <t>EVS103180</t>
  </si>
  <si>
    <t>18-01-2023 10:43</t>
  </si>
  <si>
    <t>18-01-2023 11:50</t>
  </si>
  <si>
    <t>EVS103181</t>
  </si>
  <si>
    <t>14-01-2024 13:48</t>
  </si>
  <si>
    <t>14-01-2024 14:07</t>
  </si>
  <si>
    <t>EVS103182</t>
  </si>
  <si>
    <t>22-10-2023 12:44</t>
  </si>
  <si>
    <t>22-10-2023 13:01</t>
  </si>
  <si>
    <t>EVS103183</t>
  </si>
  <si>
    <t>31-03-2024 22:46</t>
  </si>
  <si>
    <t>EVS103184</t>
  </si>
  <si>
    <t>15-10-2024 04:12</t>
  </si>
  <si>
    <t>15-10-2024 04:44</t>
  </si>
  <si>
    <t>EVS103185</t>
  </si>
  <si>
    <t>22-10-2024 04:10</t>
  </si>
  <si>
    <t>22-10-2024 04:56</t>
  </si>
  <si>
    <t>EVS103186</t>
  </si>
  <si>
    <t>16-10-2024 09:51</t>
  </si>
  <si>
    <t>16-10-2024 10:33</t>
  </si>
  <si>
    <t>EVS103187</t>
  </si>
  <si>
    <t>24-10-2024 13:59</t>
  </si>
  <si>
    <t>24-10-2024 14:17</t>
  </si>
  <si>
    <t>EVS103188</t>
  </si>
  <si>
    <t>23-11-2023 20:23</t>
  </si>
  <si>
    <t>23-11-2023 21:42</t>
  </si>
  <si>
    <t>EVS103189</t>
  </si>
  <si>
    <t>EVS103190</t>
  </si>
  <si>
    <t>13-09-2024 23:29</t>
  </si>
  <si>
    <t>13-09-2024 23:46</t>
  </si>
  <si>
    <t>EVS103191</t>
  </si>
  <si>
    <t>EVS103192</t>
  </si>
  <si>
    <t>28-06-2023 00:09</t>
  </si>
  <si>
    <t>28-06-2023 01:26</t>
  </si>
  <si>
    <t>EVS103193</t>
  </si>
  <si>
    <t>EVS103194</t>
  </si>
  <si>
    <t>28-08-2023 09:03</t>
  </si>
  <si>
    <t>28-08-2023 10:30</t>
  </si>
  <si>
    <t>EVS103195</t>
  </si>
  <si>
    <t>30-11-2024 23:47</t>
  </si>
  <si>
    <t>EVS103196</t>
  </si>
  <si>
    <t>28-02-2023 19:32</t>
  </si>
  <si>
    <t>28-02-2023 19:52</t>
  </si>
  <si>
    <t>EVS103197</t>
  </si>
  <si>
    <t>15-10-2023 05:24</t>
  </si>
  <si>
    <t>15-10-2023 06:17</t>
  </si>
  <si>
    <t>EVS103198</t>
  </si>
  <si>
    <t>21-07-2024 10:44</t>
  </si>
  <si>
    <t>21-07-2024 11:21</t>
  </si>
  <si>
    <t>EVS103199</t>
  </si>
  <si>
    <t>21-03-2024 03:10</t>
  </si>
  <si>
    <t>21-03-2024 03:45</t>
  </si>
  <si>
    <t>EVS103200</t>
  </si>
  <si>
    <t>EVS103201</t>
  </si>
  <si>
    <t>24-06-2024 21:36</t>
  </si>
  <si>
    <t>24-06-2024 22:37</t>
  </si>
  <si>
    <t>EVS103202</t>
  </si>
  <si>
    <t>25-05-2023 19:28</t>
  </si>
  <si>
    <t>25-05-2023 20:42</t>
  </si>
  <si>
    <t>EVS103203</t>
  </si>
  <si>
    <t>15-02-2023 19:05</t>
  </si>
  <si>
    <t>15-02-2023 20:01</t>
  </si>
  <si>
    <t>EVS103204</t>
  </si>
  <si>
    <t>24-10-2023 14:02</t>
  </si>
  <si>
    <t>24-10-2023 14:38</t>
  </si>
  <si>
    <t>EVS103205</t>
  </si>
  <si>
    <t>30-07-2024 14:39</t>
  </si>
  <si>
    <t>30-07-2024 16:31</t>
  </si>
  <si>
    <t>EVS103206</t>
  </si>
  <si>
    <t>27-10-2023 23:01</t>
  </si>
  <si>
    <t>27-10-2023 23:45</t>
  </si>
  <si>
    <t>EVS103207</t>
  </si>
  <si>
    <t>21-02-2023 17:05</t>
  </si>
  <si>
    <t>21-02-2023 18:01</t>
  </si>
  <si>
    <t>EVS103208</t>
  </si>
  <si>
    <t>14-05-2023 02:04</t>
  </si>
  <si>
    <t>14-05-2023 02:47</t>
  </si>
  <si>
    <t>EVS103209</t>
  </si>
  <si>
    <t>19-01-2023 01:17</t>
  </si>
  <si>
    <t>19-01-2023 01:53</t>
  </si>
  <si>
    <t>EVS103210</t>
  </si>
  <si>
    <t>EVS103211</t>
  </si>
  <si>
    <t>30-04-2024 00:25</t>
  </si>
  <si>
    <t>30-04-2024 02:04</t>
  </si>
  <si>
    <t>EVS103212</t>
  </si>
  <si>
    <t>EVS103213</t>
  </si>
  <si>
    <t>16-08-2023 13:40</t>
  </si>
  <si>
    <t>16-08-2023 15:33</t>
  </si>
  <si>
    <t>EVS103214</t>
  </si>
  <si>
    <t>EVS103215</t>
  </si>
  <si>
    <t>EVS103216</t>
  </si>
  <si>
    <t>23-11-2024 06:41</t>
  </si>
  <si>
    <t>23-11-2024 08:27</t>
  </si>
  <si>
    <t>EVS103217</t>
  </si>
  <si>
    <t>17-04-2024 11:26</t>
  </si>
  <si>
    <t>17-04-2024 12:00</t>
  </si>
  <si>
    <t>EVS103218</t>
  </si>
  <si>
    <t>23-02-2024 13:25</t>
  </si>
  <si>
    <t>23-02-2024 15:20</t>
  </si>
  <si>
    <t>EVS103219</t>
  </si>
  <si>
    <t>13-02-2024 16:04</t>
  </si>
  <si>
    <t>13-02-2024 17:17</t>
  </si>
  <si>
    <t>EVS103220</t>
  </si>
  <si>
    <t>25-05-2023 01:43</t>
  </si>
  <si>
    <t>25-05-2023 03:31</t>
  </si>
  <si>
    <t>EVS103221</t>
  </si>
  <si>
    <t>16-11-2024 23:28</t>
  </si>
  <si>
    <t>17-11-2024 00:52</t>
  </si>
  <si>
    <t>EVS103222</t>
  </si>
  <si>
    <t>30-08-2024 11:41</t>
  </si>
  <si>
    <t>30-08-2024 13:23</t>
  </si>
  <si>
    <t>EVS103223</t>
  </si>
  <si>
    <t>20-07-2023 22:33</t>
  </si>
  <si>
    <t>20-07-2023 23:29</t>
  </si>
  <si>
    <t>EVS103224</t>
  </si>
  <si>
    <t>EVS103225</t>
  </si>
  <si>
    <t>30-06-2023 11:43</t>
  </si>
  <si>
    <t>30-06-2023 13:42</t>
  </si>
  <si>
    <t>EVS103226</t>
  </si>
  <si>
    <t>24-02-2024 10:35</t>
  </si>
  <si>
    <t>24-02-2024 12:27</t>
  </si>
  <si>
    <t>EVS103227</t>
  </si>
  <si>
    <t>23-06-2024 02:55</t>
  </si>
  <si>
    <t>23-06-2024 04:27</t>
  </si>
  <si>
    <t>EVS103228</t>
  </si>
  <si>
    <t>28-05-2024 11:25</t>
  </si>
  <si>
    <t>28-05-2024 12:02</t>
  </si>
  <si>
    <t>EVS103229</t>
  </si>
  <si>
    <t>29-07-2023 07:56</t>
  </si>
  <si>
    <t>29-07-2023 08:57</t>
  </si>
  <si>
    <t>EVS103230</t>
  </si>
  <si>
    <t>EVS103231</t>
  </si>
  <si>
    <t>24-11-2023 11:56</t>
  </si>
  <si>
    <t>24-11-2023 13:49</t>
  </si>
  <si>
    <t>EVS103232</t>
  </si>
  <si>
    <t>16-05-2024 10:43</t>
  </si>
  <si>
    <t>16-05-2024 11:27</t>
  </si>
  <si>
    <t>EVS103233</t>
  </si>
  <si>
    <t>21-10-2023 02:44</t>
  </si>
  <si>
    <t>21-10-2023 03:19</t>
  </si>
  <si>
    <t>EVS103234</t>
  </si>
  <si>
    <t>EVS103235</t>
  </si>
  <si>
    <t>30-01-2024 06:41</t>
  </si>
  <si>
    <t>30-01-2024 08:16</t>
  </si>
  <si>
    <t>EVS103236</t>
  </si>
  <si>
    <t>20-11-2024 17:27</t>
  </si>
  <si>
    <t>20-11-2024 18:12</t>
  </si>
  <si>
    <t>EVS103237</t>
  </si>
  <si>
    <t>20-01-2024 18:07</t>
  </si>
  <si>
    <t>20-01-2024 19:04</t>
  </si>
  <si>
    <t>EVS103238</t>
  </si>
  <si>
    <t>24-04-2024 13:38</t>
  </si>
  <si>
    <t>24-04-2024 14:34</t>
  </si>
  <si>
    <t>EVS103239</t>
  </si>
  <si>
    <t>26-11-2023 19:11</t>
  </si>
  <si>
    <t>26-11-2023 21:04</t>
  </si>
  <si>
    <t>EVS103240</t>
  </si>
  <si>
    <t>15-09-2024 01:45</t>
  </si>
  <si>
    <t>15-09-2024 03:26</t>
  </si>
  <si>
    <t>EVS103241</t>
  </si>
  <si>
    <t>16-04-2024 14:35</t>
  </si>
  <si>
    <t>16-04-2024 16:01</t>
  </si>
  <si>
    <t>EVS103242</t>
  </si>
  <si>
    <t>27-02-2024 22:25</t>
  </si>
  <si>
    <t>27-02-2024 22:58</t>
  </si>
  <si>
    <t>EVS103243</t>
  </si>
  <si>
    <t>30-01-2024 08:22</t>
  </si>
  <si>
    <t>30-01-2024 08:56</t>
  </si>
  <si>
    <t>EVS103244</t>
  </si>
  <si>
    <t>16-09-2023 09:52</t>
  </si>
  <si>
    <t>16-09-2023 10:22</t>
  </si>
  <si>
    <t>EVS103245</t>
  </si>
  <si>
    <t>18-09-2023 15:43</t>
  </si>
  <si>
    <t>18-09-2023 17:36</t>
  </si>
  <si>
    <t>EVS103246</t>
  </si>
  <si>
    <t>EVS103247</t>
  </si>
  <si>
    <t>EVS103248</t>
  </si>
  <si>
    <t>15-03-2023 10:40</t>
  </si>
  <si>
    <t>15-03-2023 11:09</t>
  </si>
  <si>
    <t>EVS103249</t>
  </si>
  <si>
    <t>15-02-2023 22:47</t>
  </si>
  <si>
    <t>16-02-2023 00:01</t>
  </si>
  <si>
    <t>EVS103250</t>
  </si>
  <si>
    <t>EVS103251</t>
  </si>
  <si>
    <t>15-01-2023 22:39</t>
  </si>
  <si>
    <t>16-01-2023 00:02</t>
  </si>
  <si>
    <t>EVS103252</t>
  </si>
  <si>
    <t>17-02-2023 15:17</t>
  </si>
  <si>
    <t>17-02-2023 16:08</t>
  </si>
  <si>
    <t>EVS103253</t>
  </si>
  <si>
    <t>23-11-2024 03:07</t>
  </si>
  <si>
    <t>23-11-2024 03:39</t>
  </si>
  <si>
    <t>EVS103254</t>
  </si>
  <si>
    <t>EVS103255</t>
  </si>
  <si>
    <t>27-04-2023 08:25</t>
  </si>
  <si>
    <t>27-04-2023 10:17</t>
  </si>
  <si>
    <t>EVS103256</t>
  </si>
  <si>
    <t>24-07-2024 12:03</t>
  </si>
  <si>
    <t>24-07-2024 12:22</t>
  </si>
  <si>
    <t>EVS103257</t>
  </si>
  <si>
    <t>17-06-2023 10:30</t>
  </si>
  <si>
    <t>17-06-2023 10:49</t>
  </si>
  <si>
    <t>EVS103258</t>
  </si>
  <si>
    <t>EVS103259</t>
  </si>
  <si>
    <t>18-10-2024 20:55</t>
  </si>
  <si>
    <t>18-10-2024 22:18</t>
  </si>
  <si>
    <t>EVS103260</t>
  </si>
  <si>
    <t>EVS103261</t>
  </si>
  <si>
    <t>EVS103262</t>
  </si>
  <si>
    <t>EVS103263</t>
  </si>
  <si>
    <t>EVS103264</t>
  </si>
  <si>
    <t>18-03-2024 16:53</t>
  </si>
  <si>
    <t>18-03-2024 18:16</t>
  </si>
  <si>
    <t>EVS103265</t>
  </si>
  <si>
    <t>EVS103266</t>
  </si>
  <si>
    <t>14-08-2023 15:15</t>
  </si>
  <si>
    <t>14-08-2023 16:54</t>
  </si>
  <si>
    <t>EVS103267</t>
  </si>
  <si>
    <t>13-07-2024 04:47</t>
  </si>
  <si>
    <t>13-07-2024 06:01</t>
  </si>
  <si>
    <t>EVS103268</t>
  </si>
  <si>
    <t>EVS103269</t>
  </si>
  <si>
    <t>EVS103270</t>
  </si>
  <si>
    <t>31-12-2023 17:58</t>
  </si>
  <si>
    <t>31-12-2023 19:36</t>
  </si>
  <si>
    <t>EVS103271</t>
  </si>
  <si>
    <t>19-03-2024 13:41</t>
  </si>
  <si>
    <t>19-03-2024 14:09</t>
  </si>
  <si>
    <t>EVS103272</t>
  </si>
  <si>
    <t>EVS103273</t>
  </si>
  <si>
    <t>25-07-2023 11:02</t>
  </si>
  <si>
    <t>25-07-2023 11:40</t>
  </si>
  <si>
    <t>EVS103274</t>
  </si>
  <si>
    <t>27-06-2024 10:12</t>
  </si>
  <si>
    <t>27-06-2024 12:00</t>
  </si>
  <si>
    <t>EVS103275</t>
  </si>
  <si>
    <t>EVS103276</t>
  </si>
  <si>
    <t>EVS103277</t>
  </si>
  <si>
    <t>EVS103278</t>
  </si>
  <si>
    <t>15-08-2023 16:19</t>
  </si>
  <si>
    <t>15-08-2023 16:36</t>
  </si>
  <si>
    <t>EVS103279</t>
  </si>
  <si>
    <t>18-11-2023 12:36</t>
  </si>
  <si>
    <t>18-11-2023 13:18</t>
  </si>
  <si>
    <t>EVS103280</t>
  </si>
  <si>
    <t>EVS103281</t>
  </si>
  <si>
    <t>15-08-2023 05:01</t>
  </si>
  <si>
    <t>15-08-2023 05:30</t>
  </si>
  <si>
    <t>EVS103282</t>
  </si>
  <si>
    <t>27-07-2024 05:11</t>
  </si>
  <si>
    <t>27-07-2024 06:46</t>
  </si>
  <si>
    <t>EVS103283</t>
  </si>
  <si>
    <t>26-03-2023 22:25</t>
  </si>
  <si>
    <t>26-03-2023 23:52</t>
  </si>
  <si>
    <t>EVS103284</t>
  </si>
  <si>
    <t>25-04-2023 01:28</t>
  </si>
  <si>
    <t>25-04-2023 03:26</t>
  </si>
  <si>
    <t>EVS103285</t>
  </si>
  <si>
    <t>22-06-2024 10:34</t>
  </si>
  <si>
    <t>22-06-2024 11:39</t>
  </si>
  <si>
    <t>EVS103286</t>
  </si>
  <si>
    <t>EVS103287</t>
  </si>
  <si>
    <t>22-11-2023 04:54</t>
  </si>
  <si>
    <t>22-11-2023 06:47</t>
  </si>
  <si>
    <t>EVS103288</t>
  </si>
  <si>
    <t>25-04-2023 13:29</t>
  </si>
  <si>
    <t>25-04-2023 15:02</t>
  </si>
  <si>
    <t>EVS103289</t>
  </si>
  <si>
    <t>16-06-2024 15:13</t>
  </si>
  <si>
    <t>16-06-2024 15:32</t>
  </si>
  <si>
    <t>EVS103290</t>
  </si>
  <si>
    <t>EVS103291</t>
  </si>
  <si>
    <t>21-04-2024 13:33</t>
  </si>
  <si>
    <t>21-04-2024 15:09</t>
  </si>
  <si>
    <t>EVS103292</t>
  </si>
  <si>
    <t>22-10-2023 02:49</t>
  </si>
  <si>
    <t>22-10-2023 03:27</t>
  </si>
  <si>
    <t>EVS103293</t>
  </si>
  <si>
    <t>28-01-2023 14:49</t>
  </si>
  <si>
    <t>28-01-2023 15:26</t>
  </si>
  <si>
    <t>EVS103294</t>
  </si>
  <si>
    <t>30-11-2024 06:21</t>
  </si>
  <si>
    <t>30-11-2024 07:12</t>
  </si>
  <si>
    <t>EVS103295</t>
  </si>
  <si>
    <t>25-05-2023 02:14</t>
  </si>
  <si>
    <t>25-05-2023 03:15</t>
  </si>
  <si>
    <t>EVS103296</t>
  </si>
  <si>
    <t>28-08-2023 15:28</t>
  </si>
  <si>
    <t>28-08-2023 17:12</t>
  </si>
  <si>
    <t>EVS103297</t>
  </si>
  <si>
    <t>23-03-2023 22:37</t>
  </si>
  <si>
    <t>23-03-2023 23:33</t>
  </si>
  <si>
    <t>EVS103298</t>
  </si>
  <si>
    <t>16-08-2024 14:40</t>
  </si>
  <si>
    <t>16-08-2024 15:54</t>
  </si>
  <si>
    <t>EVS103299</t>
  </si>
  <si>
    <t>18-09-2024 18:48</t>
  </si>
  <si>
    <t>18-09-2024 20:10</t>
  </si>
  <si>
    <t>EVS103300</t>
  </si>
  <si>
    <t>EVS103301</t>
  </si>
  <si>
    <t>19-05-2024 15:32</t>
  </si>
  <si>
    <t>19-05-2024 17:31</t>
  </si>
  <si>
    <t>EVS103302</t>
  </si>
  <si>
    <t>18-03-2023 08:39</t>
  </si>
  <si>
    <t>18-03-2023 10:01</t>
  </si>
  <si>
    <t>EVS103303</t>
  </si>
  <si>
    <t>EVS103304</t>
  </si>
  <si>
    <t>21-03-2024 11:36</t>
  </si>
  <si>
    <t>21-03-2024 13:28</t>
  </si>
  <si>
    <t>EVS103305</t>
  </si>
  <si>
    <t>EVS103306</t>
  </si>
  <si>
    <t>20-10-2023 18:09</t>
  </si>
  <si>
    <t>20-10-2023 18:35</t>
  </si>
  <si>
    <t>EVS103307</t>
  </si>
  <si>
    <t>EVS103308</t>
  </si>
  <si>
    <t>14-10-2023 16:57</t>
  </si>
  <si>
    <t>14-10-2023 18:12</t>
  </si>
  <si>
    <t>EVS103309</t>
  </si>
  <si>
    <t>30-11-2023 20:29</t>
  </si>
  <si>
    <t>30-11-2023 20:51</t>
  </si>
  <si>
    <t>EVS103310</t>
  </si>
  <si>
    <t>24-07-2024 01:55</t>
  </si>
  <si>
    <t>24-07-2024 03:42</t>
  </si>
  <si>
    <t>EVS103311</t>
  </si>
  <si>
    <t>17-11-2024 22:14</t>
  </si>
  <si>
    <t>17-11-2024 23:44</t>
  </si>
  <si>
    <t>EVS103312</t>
  </si>
  <si>
    <t>EVS103313</t>
  </si>
  <si>
    <t>EVS103314</t>
  </si>
  <si>
    <t>23-09-2023 04:25</t>
  </si>
  <si>
    <t>23-09-2023 04:59</t>
  </si>
  <si>
    <t>EVS103315</t>
  </si>
  <si>
    <t>24-11-2024 20:41</t>
  </si>
  <si>
    <t>24-11-2024 22:24</t>
  </si>
  <si>
    <t>EVS103316</t>
  </si>
  <si>
    <t>EVS103317</t>
  </si>
  <si>
    <t>27-01-2024 21:43</t>
  </si>
  <si>
    <t>27-01-2024 22:51</t>
  </si>
  <si>
    <t>EVS103318</t>
  </si>
  <si>
    <t>EVS103319</t>
  </si>
  <si>
    <t>24-04-2023 02:35</t>
  </si>
  <si>
    <t>24-04-2023 03:37</t>
  </si>
  <si>
    <t>EVS103320</t>
  </si>
  <si>
    <t>EVS103321</t>
  </si>
  <si>
    <t>16-06-2024 15:58</t>
  </si>
  <si>
    <t>16-06-2024 16:53</t>
  </si>
  <si>
    <t>EVS103322</t>
  </si>
  <si>
    <t>26-06-2023 03:59</t>
  </si>
  <si>
    <t>26-06-2023 04:54</t>
  </si>
  <si>
    <t>EVS103323</t>
  </si>
  <si>
    <t>EVS103324</t>
  </si>
  <si>
    <t>22-01-2024 15:09</t>
  </si>
  <si>
    <t>22-01-2024 16:34</t>
  </si>
  <si>
    <t>EVS103325</t>
  </si>
  <si>
    <t>26-02-2024 20:52</t>
  </si>
  <si>
    <t>26-02-2024 22:38</t>
  </si>
  <si>
    <t>EVS103326</t>
  </si>
  <si>
    <t>17-11-2024 19:18</t>
  </si>
  <si>
    <t>17-11-2024 19:55</t>
  </si>
  <si>
    <t>EVS103327</t>
  </si>
  <si>
    <t>22-08-2024 15:38</t>
  </si>
  <si>
    <t>22-08-2024 17:20</t>
  </si>
  <si>
    <t>EVS103328</t>
  </si>
  <si>
    <t>15-08-2023 19:19</t>
  </si>
  <si>
    <t>15-08-2023 19:36</t>
  </si>
  <si>
    <t>EVS103329</t>
  </si>
  <si>
    <t>15-09-2023 14:19</t>
  </si>
  <si>
    <t>15-09-2023 14:31</t>
  </si>
  <si>
    <t>EVS103330</t>
  </si>
  <si>
    <t>29-06-2023 20:25</t>
  </si>
  <si>
    <t>29-06-2023 21:17</t>
  </si>
  <si>
    <t>EVS103331</t>
  </si>
  <si>
    <t>21-02-2024 12:54</t>
  </si>
  <si>
    <t>21-02-2024 13:15</t>
  </si>
  <si>
    <t>EVS103332</t>
  </si>
  <si>
    <t>30-09-2024 14:43</t>
  </si>
  <si>
    <t>30-09-2024 15:34</t>
  </si>
  <si>
    <t>EVS103333</t>
  </si>
  <si>
    <t>EVS103334</t>
  </si>
  <si>
    <t>26-06-2024 00:02</t>
  </si>
  <si>
    <t>26-06-2024 01:08</t>
  </si>
  <si>
    <t>EVS103335</t>
  </si>
  <si>
    <t>EVS103336</t>
  </si>
  <si>
    <t>EVS103337</t>
  </si>
  <si>
    <t>21-10-2023 10:01</t>
  </si>
  <si>
    <t>21-10-2023 11:55</t>
  </si>
  <si>
    <t>EVS103338</t>
  </si>
  <si>
    <t>EVS103339</t>
  </si>
  <si>
    <t>EVS103340</t>
  </si>
  <si>
    <t>25-05-2023 21:51</t>
  </si>
  <si>
    <t>25-05-2023 23:06</t>
  </si>
  <si>
    <t>EVS103341</t>
  </si>
  <si>
    <t>13-07-2024 02:05</t>
  </si>
  <si>
    <t>13-07-2024 03:38</t>
  </si>
  <si>
    <t>EVS103342</t>
  </si>
  <si>
    <t>EVS103343</t>
  </si>
  <si>
    <t>EVS103344</t>
  </si>
  <si>
    <t>24-01-2023 23:22</t>
  </si>
  <si>
    <t>24-01-2023 23:48</t>
  </si>
  <si>
    <t>EVS103345</t>
  </si>
  <si>
    <t>EVS103346</t>
  </si>
  <si>
    <t>15-05-2023 05:50</t>
  </si>
  <si>
    <t>15-05-2023 06:05</t>
  </si>
  <si>
    <t>EVS103347</t>
  </si>
  <si>
    <t>EVS103348</t>
  </si>
  <si>
    <t>30-11-2023 14:03</t>
  </si>
  <si>
    <t>30-11-2023 14:51</t>
  </si>
  <si>
    <t>EVS103349</t>
  </si>
  <si>
    <t>28-04-2024 15:15</t>
  </si>
  <si>
    <t>28-04-2024 16:44</t>
  </si>
  <si>
    <t>EVS103350</t>
  </si>
  <si>
    <t>EVS103351</t>
  </si>
  <si>
    <t>EVS103352</t>
  </si>
  <si>
    <t>EVS103353</t>
  </si>
  <si>
    <t>25-03-2024 06:41</t>
  </si>
  <si>
    <t>25-03-2024 07:24</t>
  </si>
  <si>
    <t>EVS103354</t>
  </si>
  <si>
    <t>22-09-2023 16:38</t>
  </si>
  <si>
    <t>22-09-2023 16:55</t>
  </si>
  <si>
    <t>EVS103355</t>
  </si>
  <si>
    <t>EVS103356</t>
  </si>
  <si>
    <t>26-02-2024 16:16</t>
  </si>
  <si>
    <t>26-02-2024 18:09</t>
  </si>
  <si>
    <t>EVS103357</t>
  </si>
  <si>
    <t>EVS103358</t>
  </si>
  <si>
    <t>EVS103359</t>
  </si>
  <si>
    <t>19-03-2023 15:13</t>
  </si>
  <si>
    <t>19-03-2023 15:50</t>
  </si>
  <si>
    <t>EVS103360</t>
  </si>
  <si>
    <t>EVS103361</t>
  </si>
  <si>
    <t>EVS103362</t>
  </si>
  <si>
    <t>EVS103363</t>
  </si>
  <si>
    <t>EVS103364</t>
  </si>
  <si>
    <t>EVS103365</t>
  </si>
  <si>
    <t>18-08-2023 20:53</t>
  </si>
  <si>
    <t>18-08-2023 21:45</t>
  </si>
  <si>
    <t>EVS103366</t>
  </si>
  <si>
    <t>27-06-2023 10:56</t>
  </si>
  <si>
    <t>27-06-2023 12:32</t>
  </si>
  <si>
    <t>EVS103367</t>
  </si>
  <si>
    <t>EVS103368</t>
  </si>
  <si>
    <t>EVS103369</t>
  </si>
  <si>
    <t>23-01-2024 03:02</t>
  </si>
  <si>
    <t>23-01-2024 04:55</t>
  </si>
  <si>
    <t>EVS103370</t>
  </si>
  <si>
    <t>23-04-2023 07:52</t>
  </si>
  <si>
    <t>23-04-2023 08:52</t>
  </si>
  <si>
    <t>EVS103371</t>
  </si>
  <si>
    <t>29-07-2024 20:48</t>
  </si>
  <si>
    <t>29-07-2024 22:44</t>
  </si>
  <si>
    <t>EVS103372</t>
  </si>
  <si>
    <t>14-05-2024 14:50</t>
  </si>
  <si>
    <t>14-05-2024 15:30</t>
  </si>
  <si>
    <t>EVS103373</t>
  </si>
  <si>
    <t>EVS103374</t>
  </si>
  <si>
    <t>EVS103375</t>
  </si>
  <si>
    <t>EVS103376</t>
  </si>
  <si>
    <t>23-01-2024 09:10</t>
  </si>
  <si>
    <t>23-01-2024 10:12</t>
  </si>
  <si>
    <t>EVS103377</t>
  </si>
  <si>
    <t>29-11-2024 14:12</t>
  </si>
  <si>
    <t>29-11-2024 14:41</t>
  </si>
  <si>
    <t>EVS103378</t>
  </si>
  <si>
    <t>EVS103379</t>
  </si>
  <si>
    <t>EVS103380</t>
  </si>
  <si>
    <t>19-01-2024 01:06</t>
  </si>
  <si>
    <t>19-01-2024 02:55</t>
  </si>
  <si>
    <t>EVS103381</t>
  </si>
  <si>
    <t>15-11-2024 15:03</t>
  </si>
  <si>
    <t>15-11-2024 15:13</t>
  </si>
  <si>
    <t>EVS103382</t>
  </si>
  <si>
    <t>20-12-2023 10:38</t>
  </si>
  <si>
    <t>20-12-2023 12:12</t>
  </si>
  <si>
    <t>EVS103383</t>
  </si>
  <si>
    <t>EVS103384</t>
  </si>
  <si>
    <t>29-07-2024 22:22</t>
  </si>
  <si>
    <t>29-07-2024 22:49</t>
  </si>
  <si>
    <t>EVS103385</t>
  </si>
  <si>
    <t>15-08-2023 08:17</t>
  </si>
  <si>
    <t>15-08-2023 09:35</t>
  </si>
  <si>
    <t>EVS103386</t>
  </si>
  <si>
    <t>30-11-2023 12:44</t>
  </si>
  <si>
    <t>30-11-2023 13:10</t>
  </si>
  <si>
    <t>EVS103387</t>
  </si>
  <si>
    <t>24-01-2024 19:20</t>
  </si>
  <si>
    <t>24-01-2024 20:07</t>
  </si>
  <si>
    <t>EVS103388</t>
  </si>
  <si>
    <t>21-01-2024 22:00</t>
  </si>
  <si>
    <t>21-01-2024 23:11</t>
  </si>
  <si>
    <t>EVS103389</t>
  </si>
  <si>
    <t>18-01-2024 06:19</t>
  </si>
  <si>
    <t>18-01-2024 07:34</t>
  </si>
  <si>
    <t>EVS103390</t>
  </si>
  <si>
    <t>EVS103391</t>
  </si>
  <si>
    <t>19-01-2023 16:07</t>
  </si>
  <si>
    <t>19-01-2023 17:14</t>
  </si>
  <si>
    <t>EVS103392</t>
  </si>
  <si>
    <t>30-09-2024 13:02</t>
  </si>
  <si>
    <t>30-09-2024 14:46</t>
  </si>
  <si>
    <t>EVS103393</t>
  </si>
  <si>
    <t>EVS103394</t>
  </si>
  <si>
    <t>16-06-2024 09:28</t>
  </si>
  <si>
    <t>16-06-2024 10:01</t>
  </si>
  <si>
    <t>EVS103395</t>
  </si>
  <si>
    <t>EVS103396</t>
  </si>
  <si>
    <t>17-10-2023 00:43</t>
  </si>
  <si>
    <t>17-10-2023 01:12</t>
  </si>
  <si>
    <t>EVS103397</t>
  </si>
  <si>
    <t>EVS103398</t>
  </si>
  <si>
    <t>28-04-2024 20:35</t>
  </si>
  <si>
    <t>28-04-2024 21:27</t>
  </si>
  <si>
    <t>EVS103399</t>
  </si>
  <si>
    <t>24-08-2024 10:32</t>
  </si>
  <si>
    <t>24-08-2024 11:19</t>
  </si>
  <si>
    <t>EVS103400</t>
  </si>
  <si>
    <t>EVS103401</t>
  </si>
  <si>
    <t>23-11-2024 02:13</t>
  </si>
  <si>
    <t>23-11-2024 03:44</t>
  </si>
  <si>
    <t>EVS103402</t>
  </si>
  <si>
    <t>EVS103403</t>
  </si>
  <si>
    <t>15-03-2024 01:36</t>
  </si>
  <si>
    <t>15-03-2024 02:35</t>
  </si>
  <si>
    <t>EVS103404</t>
  </si>
  <si>
    <t>17-08-2023 14:05</t>
  </si>
  <si>
    <t>17-08-2023 14:36</t>
  </si>
  <si>
    <t>EVS103405</t>
  </si>
  <si>
    <t>16-11-2023 20:37</t>
  </si>
  <si>
    <t>16-11-2023 21:42</t>
  </si>
  <si>
    <t>EVS103406</t>
  </si>
  <si>
    <t>26-08-2024 03:53</t>
  </si>
  <si>
    <t>26-08-2024 04:34</t>
  </si>
  <si>
    <t>EVS103407</t>
  </si>
  <si>
    <t>27-08-2023 04:48</t>
  </si>
  <si>
    <t>27-08-2023 04:58</t>
  </si>
  <si>
    <t>EVS103408</t>
  </si>
  <si>
    <t>EVS103409</t>
  </si>
  <si>
    <t>24-09-2024 01:26</t>
  </si>
  <si>
    <t>24-09-2024 01:45</t>
  </si>
  <si>
    <t>EVS103410</t>
  </si>
  <si>
    <t>20-05-2023 02:27</t>
  </si>
  <si>
    <t>20-05-2023 03:28</t>
  </si>
  <si>
    <t>EVS103411</t>
  </si>
  <si>
    <t>EVS103412</t>
  </si>
  <si>
    <t>19-07-2023 01:56</t>
  </si>
  <si>
    <t>19-07-2023 03:31</t>
  </si>
  <si>
    <t>EVS103413</t>
  </si>
  <si>
    <t>19-08-2023 20:32</t>
  </si>
  <si>
    <t>19-08-2023 20:50</t>
  </si>
  <si>
    <t>EVS103414</t>
  </si>
  <si>
    <t>EVS103415</t>
  </si>
  <si>
    <t>EVS103416</t>
  </si>
  <si>
    <t>22-07-2023 21:34</t>
  </si>
  <si>
    <t>22-07-2023 23:01</t>
  </si>
  <si>
    <t>EVS103417</t>
  </si>
  <si>
    <t>13-10-2024 09:45</t>
  </si>
  <si>
    <t>13-10-2024 10:37</t>
  </si>
  <si>
    <t>EVS103418</t>
  </si>
  <si>
    <t>27-09-2024 21:43</t>
  </si>
  <si>
    <t>27-09-2024 22:40</t>
  </si>
  <si>
    <t>EVS103419</t>
  </si>
  <si>
    <t>EVS103420</t>
  </si>
  <si>
    <t>23-12-2023 08:15</t>
  </si>
  <si>
    <t>23-12-2023 10:07</t>
  </si>
  <si>
    <t>EVS103421</t>
  </si>
  <si>
    <t>EVS103422</t>
  </si>
  <si>
    <t>14-11-2023 00:21</t>
  </si>
  <si>
    <t>14-11-2023 01:45</t>
  </si>
  <si>
    <t>EVS103423</t>
  </si>
  <si>
    <t>EVS103424</t>
  </si>
  <si>
    <t>23-07-2024 19:08</t>
  </si>
  <si>
    <t>23-07-2024 19:26</t>
  </si>
  <si>
    <t>EVS103425</t>
  </si>
  <si>
    <t>EVS103426</t>
  </si>
  <si>
    <t>EVS103427</t>
  </si>
  <si>
    <t>EVS103428</t>
  </si>
  <si>
    <t>15-09-2023 15:02</t>
  </si>
  <si>
    <t>15-09-2023 16:30</t>
  </si>
  <si>
    <t>EVS103429</t>
  </si>
  <si>
    <t>20-11-2023 19:15</t>
  </si>
  <si>
    <t>20-11-2023 20:20</t>
  </si>
  <si>
    <t>EVS103430</t>
  </si>
  <si>
    <t>23-11-2024 14:07</t>
  </si>
  <si>
    <t>23-11-2024 15:12</t>
  </si>
  <si>
    <t>EVS103431</t>
  </si>
  <si>
    <t>14-03-2023 19:26</t>
  </si>
  <si>
    <t>14-03-2023 21:11</t>
  </si>
  <si>
    <t>EVS103432</t>
  </si>
  <si>
    <t>EVS103433</t>
  </si>
  <si>
    <t>EVS103434</t>
  </si>
  <si>
    <t>EVS103435</t>
  </si>
  <si>
    <t>26-06-2024 06:05</t>
  </si>
  <si>
    <t>26-06-2024 06:56</t>
  </si>
  <si>
    <t>EVS103436</t>
  </si>
  <si>
    <t>30-05-2024 17:05</t>
  </si>
  <si>
    <t>30-05-2024 19:03</t>
  </si>
  <si>
    <t>EVS103437</t>
  </si>
  <si>
    <t>15-04-2024 21:45</t>
  </si>
  <si>
    <t>15-04-2024 22:48</t>
  </si>
  <si>
    <t>EVS103438</t>
  </si>
  <si>
    <t>15-11-2024 07:40</t>
  </si>
  <si>
    <t>15-11-2024 08:16</t>
  </si>
  <si>
    <t>EVS103439</t>
  </si>
  <si>
    <t>EVS103440</t>
  </si>
  <si>
    <t>16-09-2024 10:51</t>
  </si>
  <si>
    <t>16-09-2024 12:22</t>
  </si>
  <si>
    <t>EVS103441</t>
  </si>
  <si>
    <t>EVS103442</t>
  </si>
  <si>
    <t>EVS103443</t>
  </si>
  <si>
    <t>EVS103444</t>
  </si>
  <si>
    <t>15-08-2023 11:43</t>
  </si>
  <si>
    <t>15-08-2023 12:26</t>
  </si>
  <si>
    <t>EVS103445</t>
  </si>
  <si>
    <t>EVS103446</t>
  </si>
  <si>
    <t>EVS103447</t>
  </si>
  <si>
    <t>30-07-2023 17:02</t>
  </si>
  <si>
    <t>30-07-2023 17:47</t>
  </si>
  <si>
    <t>EVS103448</t>
  </si>
  <si>
    <t>EVS103449</t>
  </si>
  <si>
    <t>27-12-2023 18:40</t>
  </si>
  <si>
    <t>27-12-2023 20:23</t>
  </si>
  <si>
    <t>EVS103450</t>
  </si>
  <si>
    <t>EVS103451</t>
  </si>
  <si>
    <t>EVS103452</t>
  </si>
  <si>
    <t>14-07-2024 08:23</t>
  </si>
  <si>
    <t>14-07-2024 09:29</t>
  </si>
  <si>
    <t>EVS103453</t>
  </si>
  <si>
    <t>EVS103454</t>
  </si>
  <si>
    <t>15-10-2024 02:50</t>
  </si>
  <si>
    <t>15-10-2024 03:02</t>
  </si>
  <si>
    <t>EVS103455</t>
  </si>
  <si>
    <t>27-04-2023 14:27</t>
  </si>
  <si>
    <t>27-04-2023 15:27</t>
  </si>
  <si>
    <t>EVS103456</t>
  </si>
  <si>
    <t>EVS103457</t>
  </si>
  <si>
    <t>18-10-2023 01:55</t>
  </si>
  <si>
    <t>18-10-2023 03:49</t>
  </si>
  <si>
    <t>EVS103458</t>
  </si>
  <si>
    <t>EVS103459</t>
  </si>
  <si>
    <t>22-03-2024 01:47</t>
  </si>
  <si>
    <t>22-03-2024 02:21</t>
  </si>
  <si>
    <t>EVS103460</t>
  </si>
  <si>
    <t>EVS103461</t>
  </si>
  <si>
    <t>EVS103462</t>
  </si>
  <si>
    <t>EVS103463</t>
  </si>
  <si>
    <t>EVS103464</t>
  </si>
  <si>
    <t>EVS103465</t>
  </si>
  <si>
    <t>EVS103466</t>
  </si>
  <si>
    <t>EVS103467</t>
  </si>
  <si>
    <t>15-06-2023 07:09</t>
  </si>
  <si>
    <t>15-06-2023 09:05</t>
  </si>
  <si>
    <t>EVS103468</t>
  </si>
  <si>
    <t>EVS103469</t>
  </si>
  <si>
    <t>19-10-2024 20:24</t>
  </si>
  <si>
    <t>19-10-2024 21:23</t>
  </si>
  <si>
    <t>EVS103470</t>
  </si>
  <si>
    <t>21-10-2024 02:50</t>
  </si>
  <si>
    <t>21-10-2024 03:17</t>
  </si>
  <si>
    <t>EVS103471</t>
  </si>
  <si>
    <t>EVS103472</t>
  </si>
  <si>
    <t>16-05-2024 20:58</t>
  </si>
  <si>
    <t>16-05-2024 22:11</t>
  </si>
  <si>
    <t>EVS103473</t>
  </si>
  <si>
    <t>EVS103474</t>
  </si>
  <si>
    <t>22-07-2023 19:22</t>
  </si>
  <si>
    <t>22-07-2023 20:40</t>
  </si>
  <si>
    <t>EVS103475</t>
  </si>
  <si>
    <t>15-10-2024 05:47</t>
  </si>
  <si>
    <t>15-10-2024 06:00</t>
  </si>
  <si>
    <t>EVS103476</t>
  </si>
  <si>
    <t>EVS103477</t>
  </si>
  <si>
    <t>EVS103478</t>
  </si>
  <si>
    <t>21-09-2024 12:09</t>
  </si>
  <si>
    <t>21-09-2024 12:48</t>
  </si>
  <si>
    <t>EVS103479</t>
  </si>
  <si>
    <t>EVS103480</t>
  </si>
  <si>
    <t>31-05-2023 08:45</t>
  </si>
  <si>
    <t>31-05-2023 09:17</t>
  </si>
  <si>
    <t>EVS103481</t>
  </si>
  <si>
    <t>30-11-2023 20:47</t>
  </si>
  <si>
    <t>30-11-2023 21:07</t>
  </si>
  <si>
    <t>EVS103482</t>
  </si>
  <si>
    <t>31-03-2024 06:21</t>
  </si>
  <si>
    <t>31-03-2024 06:38</t>
  </si>
  <si>
    <t>EVS103483</t>
  </si>
  <si>
    <t>17-01-2024 22:16</t>
  </si>
  <si>
    <t>17-01-2024 23:44</t>
  </si>
  <si>
    <t>EVS103484</t>
  </si>
  <si>
    <t>17-10-2024 21:29</t>
  </si>
  <si>
    <t>17-10-2024 21:42</t>
  </si>
  <si>
    <t>EVS103485</t>
  </si>
  <si>
    <t>21-12-2023 14:48</t>
  </si>
  <si>
    <t>21-12-2023 15:27</t>
  </si>
  <si>
    <t>EVS103486</t>
  </si>
  <si>
    <t>29-11-2024 15:41</t>
  </si>
  <si>
    <t>29-11-2024 17:19</t>
  </si>
  <si>
    <t>EVS103487</t>
  </si>
  <si>
    <t>13-03-2024 19:26</t>
  </si>
  <si>
    <t>13-03-2024 20:59</t>
  </si>
  <si>
    <t>EVS103488</t>
  </si>
  <si>
    <t>EVS103489</t>
  </si>
  <si>
    <t>EVS103490</t>
  </si>
  <si>
    <t>EVS103491</t>
  </si>
  <si>
    <t>EVS103492</t>
  </si>
  <si>
    <t>EVS103493</t>
  </si>
  <si>
    <t>EVS103494</t>
  </si>
  <si>
    <t>23-01-2024 05:34</t>
  </si>
  <si>
    <t>23-01-2024 07:12</t>
  </si>
  <si>
    <t>EVS103495</t>
  </si>
  <si>
    <t>EVS103496</t>
  </si>
  <si>
    <t>EVS103497</t>
  </si>
  <si>
    <t>16-09-2024 11:15</t>
  </si>
  <si>
    <t>16-09-2024 11:56</t>
  </si>
  <si>
    <t>EVS103498</t>
  </si>
  <si>
    <t>EVS103499</t>
  </si>
  <si>
    <t>EVS103500</t>
  </si>
  <si>
    <t>EVS103501</t>
  </si>
  <si>
    <t>EVS103502</t>
  </si>
  <si>
    <t>EVS103503</t>
  </si>
  <si>
    <t>EVS103504</t>
  </si>
  <si>
    <t>EVS103505</t>
  </si>
  <si>
    <t>EVS103506</t>
  </si>
  <si>
    <t>EVS103507</t>
  </si>
  <si>
    <t>24-02-2024 07:41</t>
  </si>
  <si>
    <t>24-02-2024 08:47</t>
  </si>
  <si>
    <t>EVS103508</t>
  </si>
  <si>
    <t>EVS103509</t>
  </si>
  <si>
    <t>20-03-2024 09:14</t>
  </si>
  <si>
    <t>20-03-2024 10:08</t>
  </si>
  <si>
    <t>EVS103510</t>
  </si>
  <si>
    <t>EVS103511</t>
  </si>
  <si>
    <t>EVS103512</t>
  </si>
  <si>
    <t>EVS103513</t>
  </si>
  <si>
    <t>14-08-2023 19:35</t>
  </si>
  <si>
    <t>14-08-2023 19:46</t>
  </si>
  <si>
    <t>EVS103514</t>
  </si>
  <si>
    <t>23-12-2023 13:51</t>
  </si>
  <si>
    <t>23-12-2023 15:46</t>
  </si>
  <si>
    <t>EVS103515</t>
  </si>
  <si>
    <t>EVS103516</t>
  </si>
  <si>
    <t>17-05-2024 00:55</t>
  </si>
  <si>
    <t>17-05-2024 02:34</t>
  </si>
  <si>
    <t>EVS103517</t>
  </si>
  <si>
    <t>EVS103518</t>
  </si>
  <si>
    <t>EVS103519</t>
  </si>
  <si>
    <t>EVS103520</t>
  </si>
  <si>
    <t>EVS103521</t>
  </si>
  <si>
    <t>EVS103522</t>
  </si>
  <si>
    <t>17-03-2024 14:01</t>
  </si>
  <si>
    <t>17-03-2024 15:21</t>
  </si>
  <si>
    <t>EVS103523</t>
  </si>
  <si>
    <t>EVS103524</t>
  </si>
  <si>
    <t>15-02-2024 05:55</t>
  </si>
  <si>
    <t>15-02-2024 07:12</t>
  </si>
  <si>
    <t>EVS103525</t>
  </si>
  <si>
    <t>EVS103526</t>
  </si>
  <si>
    <t>27-12-2023 08:31</t>
  </si>
  <si>
    <t>27-12-2023 09:30</t>
  </si>
  <si>
    <t>EVS103527</t>
  </si>
  <si>
    <t>27-09-2023 16:29</t>
  </si>
  <si>
    <t>27-09-2023 17:12</t>
  </si>
  <si>
    <t>EVS103528</t>
  </si>
  <si>
    <t>EVS103529</t>
  </si>
  <si>
    <t>13-03-2023 00:22</t>
  </si>
  <si>
    <t>13-03-2023 00:43</t>
  </si>
  <si>
    <t>EVS103530</t>
  </si>
  <si>
    <t>14-12-2023 09:22</t>
  </si>
  <si>
    <t>14-12-2023 10:07</t>
  </si>
  <si>
    <t>EVS103531</t>
  </si>
  <si>
    <t>23-02-2024 01:48</t>
  </si>
  <si>
    <t>23-02-2024 03:30</t>
  </si>
  <si>
    <t>EVS103532</t>
  </si>
  <si>
    <t>30-10-2024 20:33</t>
  </si>
  <si>
    <t>30-10-2024 21:52</t>
  </si>
  <si>
    <t>EVS103533</t>
  </si>
  <si>
    <t>31-03-2023 06:23</t>
  </si>
  <si>
    <t>31-03-2023 06:36</t>
  </si>
  <si>
    <t>EVS103534</t>
  </si>
  <si>
    <t>EVS103535</t>
  </si>
  <si>
    <t>EVS103536</t>
  </si>
  <si>
    <t>30-11-2023 20:04</t>
  </si>
  <si>
    <t>30-11-2023 21:54</t>
  </si>
  <si>
    <t>EVS103537</t>
  </si>
  <si>
    <t>EVS103538</t>
  </si>
  <si>
    <t>EVS103539</t>
  </si>
  <si>
    <t>EVS103540</t>
  </si>
  <si>
    <t>27-02-2023 05:41</t>
  </si>
  <si>
    <t>27-02-2023 07:36</t>
  </si>
  <si>
    <t>EVS103541</t>
  </si>
  <si>
    <t>EVS103542</t>
  </si>
  <si>
    <t>EVS103543</t>
  </si>
  <si>
    <t>EVS103544</t>
  </si>
  <si>
    <t>22-09-2024 02:27</t>
  </si>
  <si>
    <t>EVS103545</t>
  </si>
  <si>
    <t>20-02-2023 09:13</t>
  </si>
  <si>
    <t>20-02-2023 10:35</t>
  </si>
  <si>
    <t>EVS103546</t>
  </si>
  <si>
    <t>15-11-2023 23:36</t>
  </si>
  <si>
    <t>16-11-2023 01:14</t>
  </si>
  <si>
    <t>EVS103547</t>
  </si>
  <si>
    <t>21-03-2023 08:06</t>
  </si>
  <si>
    <t>21-03-2023 08:37</t>
  </si>
  <si>
    <t>EVS103548</t>
  </si>
  <si>
    <t>17-02-2024 07:32</t>
  </si>
  <si>
    <t>17-02-2024 08:59</t>
  </si>
  <si>
    <t>EVS103549</t>
  </si>
  <si>
    <t>13-08-2023 16:26</t>
  </si>
  <si>
    <t>13-08-2023 17:29</t>
  </si>
  <si>
    <t>EVS103550</t>
  </si>
  <si>
    <t>EVS103551</t>
  </si>
  <si>
    <t>23-10-2024 07:47</t>
  </si>
  <si>
    <t>23-10-2024 08:40</t>
  </si>
  <si>
    <t>EVS103552</t>
  </si>
  <si>
    <t>EVS103553</t>
  </si>
  <si>
    <t>26-09-2024 13:18</t>
  </si>
  <si>
    <t>26-09-2024 13:51</t>
  </si>
  <si>
    <t>EVS103554</t>
  </si>
  <si>
    <t>26-10-2023 22:52</t>
  </si>
  <si>
    <t>27-10-2023 00:05</t>
  </si>
  <si>
    <t>EVS103555</t>
  </si>
  <si>
    <t>EVS103556</t>
  </si>
  <si>
    <t>EVS103557</t>
  </si>
  <si>
    <t>28-08-2023 23:50</t>
  </si>
  <si>
    <t>29-08-2023 00:50</t>
  </si>
  <si>
    <t>EVS103558</t>
  </si>
  <si>
    <t>EVS103559</t>
  </si>
  <si>
    <t>30-06-2023 09:17</t>
  </si>
  <si>
    <t>30-06-2023 10:58</t>
  </si>
  <si>
    <t>EVS103560</t>
  </si>
  <si>
    <t>EVS103561</t>
  </si>
  <si>
    <t>26-01-2024 16:05</t>
  </si>
  <si>
    <t>26-01-2024 17:26</t>
  </si>
  <si>
    <t>EVS103562</t>
  </si>
  <si>
    <t>21-07-2023 12:28</t>
  </si>
  <si>
    <t>21-07-2023 13:25</t>
  </si>
  <si>
    <t>EVS103563</t>
  </si>
  <si>
    <t>21-03-2024 12:41</t>
  </si>
  <si>
    <t>21-03-2024 13:10</t>
  </si>
  <si>
    <t>EVS103564</t>
  </si>
  <si>
    <t>25-07-2023 21:28</t>
  </si>
  <si>
    <t>25-07-2023 23:24</t>
  </si>
  <si>
    <t>EVS103565</t>
  </si>
  <si>
    <t>22-04-2023 20:49</t>
  </si>
  <si>
    <t>22-04-2023 22:06</t>
  </si>
  <si>
    <t>EVS103566</t>
  </si>
  <si>
    <t>18-06-2024 07:39</t>
  </si>
  <si>
    <t>18-06-2024 08:17</t>
  </si>
  <si>
    <t>EVS103567</t>
  </si>
  <si>
    <t>21-02-2023 10:10</t>
  </si>
  <si>
    <t>21-02-2023 11:08</t>
  </si>
  <si>
    <t>EVS103568</t>
  </si>
  <si>
    <t>28-02-2023 00:12</t>
  </si>
  <si>
    <t>28-02-2023 01:33</t>
  </si>
  <si>
    <t>EVS103569</t>
  </si>
  <si>
    <t>13-03-2023 12:22</t>
  </si>
  <si>
    <t>13-03-2023 12:56</t>
  </si>
  <si>
    <t>EVS103570</t>
  </si>
  <si>
    <t>EVS103571</t>
  </si>
  <si>
    <t>EVS103572</t>
  </si>
  <si>
    <t>EVS103573</t>
  </si>
  <si>
    <t>14-10-2024 12:05</t>
  </si>
  <si>
    <t>14-10-2024 14:01</t>
  </si>
  <si>
    <t>EVS103574</t>
  </si>
  <si>
    <t>EVS103575</t>
  </si>
  <si>
    <t>30-03-2023 17:38</t>
  </si>
  <si>
    <t>30-03-2023 19:20</t>
  </si>
  <si>
    <t>EVS103576</t>
  </si>
  <si>
    <t>EVS103577</t>
  </si>
  <si>
    <t>13-10-2024 10:25</t>
  </si>
  <si>
    <t>13-10-2024 11:16</t>
  </si>
  <si>
    <t>EVS103578</t>
  </si>
  <si>
    <t>27-01-2024 22:28</t>
  </si>
  <si>
    <t>27-01-2024 23:27</t>
  </si>
  <si>
    <t>EVS103579</t>
  </si>
  <si>
    <t>24-10-2023 06:38</t>
  </si>
  <si>
    <t>24-10-2023 07:45</t>
  </si>
  <si>
    <t>EVS103580</t>
  </si>
  <si>
    <t>EVS103581</t>
  </si>
  <si>
    <t>EVS103582</t>
  </si>
  <si>
    <t>EVS103583</t>
  </si>
  <si>
    <t>EVS103584</t>
  </si>
  <si>
    <t>EVS103585</t>
  </si>
  <si>
    <t>27-09-2024 19:08</t>
  </si>
  <si>
    <t>27-09-2024 20:31</t>
  </si>
  <si>
    <t>EVS103586</t>
  </si>
  <si>
    <t>30-12-2023 15:44</t>
  </si>
  <si>
    <t>30-12-2023 17:13</t>
  </si>
  <si>
    <t>EVS103587</t>
  </si>
  <si>
    <t>EVS103588</t>
  </si>
  <si>
    <t>EVS103589</t>
  </si>
  <si>
    <t>EVS103590</t>
  </si>
  <si>
    <t>16-09-2024 04:25</t>
  </si>
  <si>
    <t>16-09-2024 05:35</t>
  </si>
  <si>
    <t>EVS103591</t>
  </si>
  <si>
    <t>29-05-2024 17:13</t>
  </si>
  <si>
    <t>29-05-2024 18:52</t>
  </si>
  <si>
    <t>EVS103592</t>
  </si>
  <si>
    <t>14-09-2024 19:04</t>
  </si>
  <si>
    <t>14-09-2024 20:41</t>
  </si>
  <si>
    <t>EVS103593</t>
  </si>
  <si>
    <t>25-08-2024 14:46</t>
  </si>
  <si>
    <t>25-08-2024 16:39</t>
  </si>
  <si>
    <t>EVS103594</t>
  </si>
  <si>
    <t>13-04-2024 04:48</t>
  </si>
  <si>
    <t>13-04-2024 06:30</t>
  </si>
  <si>
    <t>EVS103595</t>
  </si>
  <si>
    <t>13-03-2024 14:19</t>
  </si>
  <si>
    <t>13-03-2024 15:06</t>
  </si>
  <si>
    <t>EVS103596</t>
  </si>
  <si>
    <t>EVS103597</t>
  </si>
  <si>
    <t>EVS103598</t>
  </si>
  <si>
    <t>EVS103599</t>
  </si>
  <si>
    <t>EVS103600</t>
  </si>
  <si>
    <t>EVS103601</t>
  </si>
  <si>
    <t>EVS103602</t>
  </si>
  <si>
    <t>EVS103603</t>
  </si>
  <si>
    <t>EVS103604</t>
  </si>
  <si>
    <t>18-01-2024 10:36</t>
  </si>
  <si>
    <t>18-01-2024 12:34</t>
  </si>
  <si>
    <t>EVS103605</t>
  </si>
  <si>
    <t>EVS103606</t>
  </si>
  <si>
    <t>EVS103607</t>
  </si>
  <si>
    <t>27-06-2023 00:01</t>
  </si>
  <si>
    <t>27-06-2023 00:34</t>
  </si>
  <si>
    <t>EVS103608</t>
  </si>
  <si>
    <t>EVS103609</t>
  </si>
  <si>
    <t>EVS103610</t>
  </si>
  <si>
    <t>27-07-2023 00:32</t>
  </si>
  <si>
    <t>27-07-2023 01:55</t>
  </si>
  <si>
    <t>EVS103611</t>
  </si>
  <si>
    <t>31-01-2023 09:55</t>
  </si>
  <si>
    <t>31-01-2023 10:05</t>
  </si>
  <si>
    <t>EVS103612</t>
  </si>
  <si>
    <t>16-09-2024 03:57</t>
  </si>
  <si>
    <t>16-09-2024 04:27</t>
  </si>
  <si>
    <t>EVS103613</t>
  </si>
  <si>
    <t>EVS103614</t>
  </si>
  <si>
    <t>25-12-2023 07:00</t>
  </si>
  <si>
    <t>25-12-2023 07:24</t>
  </si>
  <si>
    <t>EVS103615</t>
  </si>
  <si>
    <t>23-04-2023 15:25</t>
  </si>
  <si>
    <t>23-04-2023 16:26</t>
  </si>
  <si>
    <t>EVS103616</t>
  </si>
  <si>
    <t>EVS103617</t>
  </si>
  <si>
    <t>22-01-2023 11:08</t>
  </si>
  <si>
    <t>22-01-2023 11:23</t>
  </si>
  <si>
    <t>EVS103618</t>
  </si>
  <si>
    <t>13-03-2024 06:33</t>
  </si>
  <si>
    <t>13-03-2024 07:39</t>
  </si>
  <si>
    <t>EVS103619</t>
  </si>
  <si>
    <t>EVS103620</t>
  </si>
  <si>
    <t>EVS103621</t>
  </si>
  <si>
    <t>16-03-2024 08:06</t>
  </si>
  <si>
    <t>16-03-2024 08:30</t>
  </si>
  <si>
    <t>EVS103622</t>
  </si>
  <si>
    <t>14-01-2024 02:01</t>
  </si>
  <si>
    <t>14-01-2024 03:21</t>
  </si>
  <si>
    <t>EVS103623</t>
  </si>
  <si>
    <t>EVS103624</t>
  </si>
  <si>
    <t>18-01-2024 17:02</t>
  </si>
  <si>
    <t>18-01-2024 17:54</t>
  </si>
  <si>
    <t>EVS103625</t>
  </si>
  <si>
    <t>EVS103626</t>
  </si>
  <si>
    <t>EVS103627</t>
  </si>
  <si>
    <t>31-01-2024 20:10</t>
  </si>
  <si>
    <t>31-01-2024 20:42</t>
  </si>
  <si>
    <t>EVS103628</t>
  </si>
  <si>
    <t>EVS103629</t>
  </si>
  <si>
    <t>EVS103630</t>
  </si>
  <si>
    <t>26-02-2023 18:54</t>
  </si>
  <si>
    <t>26-02-2023 19:51</t>
  </si>
  <si>
    <t>EVS103631</t>
  </si>
  <si>
    <t>EVS103632</t>
  </si>
  <si>
    <t>EVS103633</t>
  </si>
  <si>
    <t>EVS103634</t>
  </si>
  <si>
    <t>16-10-2023 17:57</t>
  </si>
  <si>
    <t>16-10-2023 19:54</t>
  </si>
  <si>
    <t>EVS103635</t>
  </si>
  <si>
    <t>EVS103636</t>
  </si>
  <si>
    <t>EVS103637</t>
  </si>
  <si>
    <t>21-02-2023 08:14</t>
  </si>
  <si>
    <t>21-02-2023 09:23</t>
  </si>
  <si>
    <t>EVS103638</t>
  </si>
  <si>
    <t>22-03-2023 14:54</t>
  </si>
  <si>
    <t>22-03-2023 16:31</t>
  </si>
  <si>
    <t>EVS103639</t>
  </si>
  <si>
    <t>15-05-2023 20:03</t>
  </si>
  <si>
    <t>15-05-2023 20:37</t>
  </si>
  <si>
    <t>EVS103640</t>
  </si>
  <si>
    <t>18-02-2024 21:40</t>
  </si>
  <si>
    <t>18-02-2024 22:07</t>
  </si>
  <si>
    <t>EVS103641</t>
  </si>
  <si>
    <t>EVS103642</t>
  </si>
  <si>
    <t>30-03-2023 02:35</t>
  </si>
  <si>
    <t>30-03-2023 03:59</t>
  </si>
  <si>
    <t>EVS103643</t>
  </si>
  <si>
    <t>17-11-2023 00:38</t>
  </si>
  <si>
    <t>17-11-2023 01:09</t>
  </si>
  <si>
    <t>EVS103644</t>
  </si>
  <si>
    <t>EVS103645</t>
  </si>
  <si>
    <t>EVS103646</t>
  </si>
  <si>
    <t>EVS103647</t>
  </si>
  <si>
    <t>18-10-2023 16:46</t>
  </si>
  <si>
    <t>18-10-2023 18:18</t>
  </si>
  <si>
    <t>EVS103648</t>
  </si>
  <si>
    <t>19-10-2023 03:20</t>
  </si>
  <si>
    <t>19-10-2023 03:50</t>
  </si>
  <si>
    <t>EVS103649</t>
  </si>
  <si>
    <t>EVS103650</t>
  </si>
  <si>
    <t>EVS103651</t>
  </si>
  <si>
    <t>EVS103652</t>
  </si>
  <si>
    <t>31-07-2023 19:37</t>
  </si>
  <si>
    <t>31-07-2023 21:21</t>
  </si>
  <si>
    <t>EVS103653</t>
  </si>
  <si>
    <t>23-10-2023 04:22</t>
  </si>
  <si>
    <t>23-10-2023 05:06</t>
  </si>
  <si>
    <t>EVS103654</t>
  </si>
  <si>
    <t>EVS103655</t>
  </si>
  <si>
    <t>EVS103656</t>
  </si>
  <si>
    <t>28-11-2024 08:11</t>
  </si>
  <si>
    <t>28-11-2024 09:48</t>
  </si>
  <si>
    <t>EVS103657</t>
  </si>
  <si>
    <t>21-06-2024 06:26</t>
  </si>
  <si>
    <t>21-06-2024 08:09</t>
  </si>
  <si>
    <t>EVS103658</t>
  </si>
  <si>
    <t>EVS103659</t>
  </si>
  <si>
    <t>28-02-2024 10:52</t>
  </si>
  <si>
    <t>28-02-2024 11:36</t>
  </si>
  <si>
    <t>EVS103660</t>
  </si>
  <si>
    <t>19-10-2023 05:37</t>
  </si>
  <si>
    <t>19-10-2023 07:35</t>
  </si>
  <si>
    <t>EVS103661</t>
  </si>
  <si>
    <t>EVS103662</t>
  </si>
  <si>
    <t>28-03-2024 06:26</t>
  </si>
  <si>
    <t>28-03-2024 07:55</t>
  </si>
  <si>
    <t>EVS103663</t>
  </si>
  <si>
    <t>EVS103664</t>
  </si>
  <si>
    <t>24-10-2024 02:19</t>
  </si>
  <si>
    <t>24-10-2024 03:44</t>
  </si>
  <si>
    <t>EVS103665</t>
  </si>
  <si>
    <t>EVS103666</t>
  </si>
  <si>
    <t>27-01-2024 18:01</t>
  </si>
  <si>
    <t>27-01-2024 18:18</t>
  </si>
  <si>
    <t>EVS103667</t>
  </si>
  <si>
    <t>31-12-2023 05:27</t>
  </si>
  <si>
    <t>31-12-2023 05:42</t>
  </si>
  <si>
    <t>EVS103668</t>
  </si>
  <si>
    <t>17-08-2023 06:38</t>
  </si>
  <si>
    <t>17-08-2023 07:04</t>
  </si>
  <si>
    <t>EVS103669</t>
  </si>
  <si>
    <t>21-04-2024 16:08</t>
  </si>
  <si>
    <t>21-04-2024 18:03</t>
  </si>
  <si>
    <t>EVS103670</t>
  </si>
  <si>
    <t>29-10-2024 17:36</t>
  </si>
  <si>
    <t>29-10-2024 19:11</t>
  </si>
  <si>
    <t>EVS103671</t>
  </si>
  <si>
    <t>EVS103672</t>
  </si>
  <si>
    <t>22-02-2024 05:26</t>
  </si>
  <si>
    <t>22-02-2024 05:52</t>
  </si>
  <si>
    <t>EVS103673</t>
  </si>
  <si>
    <t>EVS103674</t>
  </si>
  <si>
    <t>21-03-2023 15:17</t>
  </si>
  <si>
    <t>21-03-2023 17:04</t>
  </si>
  <si>
    <t>EVS103675</t>
  </si>
  <si>
    <t>24-01-2023 16:33</t>
  </si>
  <si>
    <t>24-01-2023 17:29</t>
  </si>
  <si>
    <t>EVS103676</t>
  </si>
  <si>
    <t>15-02-2023 23:52</t>
  </si>
  <si>
    <t>16-02-2023 01:23</t>
  </si>
  <si>
    <t>EVS103677</t>
  </si>
  <si>
    <t>23-10-2024 07:19</t>
  </si>
  <si>
    <t>23-10-2024 09:09</t>
  </si>
  <si>
    <t>EVS103678</t>
  </si>
  <si>
    <t>18-05-2023 00:09</t>
  </si>
  <si>
    <t>18-05-2023 02:01</t>
  </si>
  <si>
    <t>EVS103679</t>
  </si>
  <si>
    <t>21-06-2023 23:16</t>
  </si>
  <si>
    <t>22-06-2023 00:42</t>
  </si>
  <si>
    <t>EVS103680</t>
  </si>
  <si>
    <t>27-11-2024 17:44</t>
  </si>
  <si>
    <t>27-11-2024 19:23</t>
  </si>
  <si>
    <t>EVS103681</t>
  </si>
  <si>
    <t>EVS103682</t>
  </si>
  <si>
    <t>24-05-2024 17:08</t>
  </si>
  <si>
    <t>24-05-2024 18:10</t>
  </si>
  <si>
    <t>EVS103683</t>
  </si>
  <si>
    <t>17-08-2024 07:59</t>
  </si>
  <si>
    <t>17-08-2024 08:43</t>
  </si>
  <si>
    <t>EVS103684</t>
  </si>
  <si>
    <t>EVS103685</t>
  </si>
  <si>
    <t>EVS103686</t>
  </si>
  <si>
    <t>EVS103687</t>
  </si>
  <si>
    <t>13-03-2024 02:27</t>
  </si>
  <si>
    <t>13-03-2024 04:19</t>
  </si>
  <si>
    <t>EVS103688</t>
  </si>
  <si>
    <t>21-11-2024 21:15</t>
  </si>
  <si>
    <t>21-11-2024 21:38</t>
  </si>
  <si>
    <t>EVS103689</t>
  </si>
  <si>
    <t>28-12-2023 07:55</t>
  </si>
  <si>
    <t>28-12-2023 08:57</t>
  </si>
  <si>
    <t>EVS103690</t>
  </si>
  <si>
    <t>26-10-2023 20:16</t>
  </si>
  <si>
    <t>26-10-2023 21:25</t>
  </si>
  <si>
    <t>EVS103691</t>
  </si>
  <si>
    <t>25-06-2024 14:28</t>
  </si>
  <si>
    <t>25-06-2024 14:48</t>
  </si>
  <si>
    <t>EVS103692</t>
  </si>
  <si>
    <t>15-09-2024 19:05</t>
  </si>
  <si>
    <t>15-09-2024 20:31</t>
  </si>
  <si>
    <t>EVS103693</t>
  </si>
  <si>
    <t>25-05-2023 11:16</t>
  </si>
  <si>
    <t>25-05-2023 12:49</t>
  </si>
  <si>
    <t>EVS103694</t>
  </si>
  <si>
    <t>EVS103695</t>
  </si>
  <si>
    <t>28-08-2024 23:04</t>
  </si>
  <si>
    <t>28-08-2024 23:32</t>
  </si>
  <si>
    <t>EVS103696</t>
  </si>
  <si>
    <t>30-04-2024 08:09</t>
  </si>
  <si>
    <t>30-04-2024 09:49</t>
  </si>
  <si>
    <t>EVS103697</t>
  </si>
  <si>
    <t>18-06-2023 20:33</t>
  </si>
  <si>
    <t>18-06-2023 22:24</t>
  </si>
  <si>
    <t>EVS103698</t>
  </si>
  <si>
    <t>13-07-2024 23:30</t>
  </si>
  <si>
    <t>14-07-2024 00:00</t>
  </si>
  <si>
    <t>EVS103699</t>
  </si>
  <si>
    <t>28-11-2024 18:00</t>
  </si>
  <si>
    <t>28-11-2024 18:47</t>
  </si>
  <si>
    <t>EVS103700</t>
  </si>
  <si>
    <t>25-03-2023 09:22</t>
  </si>
  <si>
    <t>25-03-2023 11:03</t>
  </si>
  <si>
    <t>EVS103701</t>
  </si>
  <si>
    <t>27-06-2023 07:13</t>
  </si>
  <si>
    <t>27-06-2023 07:29</t>
  </si>
  <si>
    <t>EVS103702</t>
  </si>
  <si>
    <t>22-03-2023 05:25</t>
  </si>
  <si>
    <t>22-03-2023 07:16</t>
  </si>
  <si>
    <t>EVS103703</t>
  </si>
  <si>
    <t>26-01-2023 16:25</t>
  </si>
  <si>
    <t>26-01-2023 16:37</t>
  </si>
  <si>
    <t>EVS103704</t>
  </si>
  <si>
    <t>18-02-2023 05:19</t>
  </si>
  <si>
    <t>18-02-2023 07:07</t>
  </si>
  <si>
    <t>EVS103705</t>
  </si>
  <si>
    <t>14-03-2024 23:23</t>
  </si>
  <si>
    <t>15-03-2024 01:20</t>
  </si>
  <si>
    <t>EVS103706</t>
  </si>
  <si>
    <t>EVS103707</t>
  </si>
  <si>
    <t>EVS103708</t>
  </si>
  <si>
    <t>17-07-2023 06:09</t>
  </si>
  <si>
    <t>17-07-2023 06:35</t>
  </si>
  <si>
    <t>EVS103709</t>
  </si>
  <si>
    <t>24-01-2023 00:46</t>
  </si>
  <si>
    <t>24-01-2023 02:03</t>
  </si>
  <si>
    <t>EVS103710</t>
  </si>
  <si>
    <t>14-06-2023 07:10</t>
  </si>
  <si>
    <t>14-06-2023 09:06</t>
  </si>
  <si>
    <t>EVS103711</t>
  </si>
  <si>
    <t>23-05-2023 21:49</t>
  </si>
  <si>
    <t>23-05-2023 23:41</t>
  </si>
  <si>
    <t>EVS103712</t>
  </si>
  <si>
    <t>EVS103713</t>
  </si>
  <si>
    <t>31-08-2024 01:35</t>
  </si>
  <si>
    <t>31-08-2024 01:48</t>
  </si>
  <si>
    <t>EVS103714</t>
  </si>
  <si>
    <t>28-07-2024 21:58</t>
  </si>
  <si>
    <t>28-07-2024 23:20</t>
  </si>
  <si>
    <t>EVS103715</t>
  </si>
  <si>
    <t>24-04-2024 09:43</t>
  </si>
  <si>
    <t>24-04-2024 10:54</t>
  </si>
  <si>
    <t>EVS103716</t>
  </si>
  <si>
    <t>18-07-2024 21:17</t>
  </si>
  <si>
    <t>18-07-2024 21:47</t>
  </si>
  <si>
    <t>EVS103717</t>
  </si>
  <si>
    <t>EVS103718</t>
  </si>
  <si>
    <t>13-05-2024 22:09</t>
  </si>
  <si>
    <t>13-05-2024 23:55</t>
  </si>
  <si>
    <t>EVS103719</t>
  </si>
  <si>
    <t>EVS103720</t>
  </si>
  <si>
    <t>18-06-2024 04:18</t>
  </si>
  <si>
    <t>18-06-2024 06:00</t>
  </si>
  <si>
    <t>EVS103721</t>
  </si>
  <si>
    <t>20-04-2023 10:27</t>
  </si>
  <si>
    <t>20-04-2023 12:20</t>
  </si>
  <si>
    <t>EVS103722</t>
  </si>
  <si>
    <t>EVS103723</t>
  </si>
  <si>
    <t>28-09-2024 15:07</t>
  </si>
  <si>
    <t>28-09-2024 17:02</t>
  </si>
  <si>
    <t>EVS103724</t>
  </si>
  <si>
    <t>EVS103725</t>
  </si>
  <si>
    <t>EVS103726</t>
  </si>
  <si>
    <t>24-06-2023 09:47</t>
  </si>
  <si>
    <t>24-06-2023 10:21</t>
  </si>
  <si>
    <t>EVS103727</t>
  </si>
  <si>
    <t>EVS103728</t>
  </si>
  <si>
    <t>EVS103729</t>
  </si>
  <si>
    <t>30-09-2023 11:24</t>
  </si>
  <si>
    <t>30-09-2023 11:53</t>
  </si>
  <si>
    <t>EVS103730</t>
  </si>
  <si>
    <t>15-05-2023 17:03</t>
  </si>
  <si>
    <t>15-05-2023 17:56</t>
  </si>
  <si>
    <t>EVS103731</t>
  </si>
  <si>
    <t>26-06-2024 23:44</t>
  </si>
  <si>
    <t>26-06-2024 23:55</t>
  </si>
  <si>
    <t>EVS103732</t>
  </si>
  <si>
    <t>13-12-2023 18:29</t>
  </si>
  <si>
    <t>13-12-2023 18:48</t>
  </si>
  <si>
    <t>EVS103733</t>
  </si>
  <si>
    <t>23-07-2023 02:06</t>
  </si>
  <si>
    <t>23-07-2023 03:28</t>
  </si>
  <si>
    <t>EVS103734</t>
  </si>
  <si>
    <t>EVS103735</t>
  </si>
  <si>
    <t>22-08-2023 16:57</t>
  </si>
  <si>
    <t>22-08-2023 18:12</t>
  </si>
  <si>
    <t>EVS103736</t>
  </si>
  <si>
    <t>14-05-2023 20:45</t>
  </si>
  <si>
    <t>14-05-2023 21:11</t>
  </si>
  <si>
    <t>EVS103737</t>
  </si>
  <si>
    <t>24-10-2024 08:47</t>
  </si>
  <si>
    <t>24-10-2024 09:44</t>
  </si>
  <si>
    <t>EVS103738</t>
  </si>
  <si>
    <t>EVS103739</t>
  </si>
  <si>
    <t>26-11-2023 04:08</t>
  </si>
  <si>
    <t>26-11-2023 04:30</t>
  </si>
  <si>
    <t>EVS103740</t>
  </si>
  <si>
    <t>17-05-2023 01:14</t>
  </si>
  <si>
    <t>17-05-2023 03:08</t>
  </si>
  <si>
    <t>EVS103741</t>
  </si>
  <si>
    <t>EVS103742</t>
  </si>
  <si>
    <t>15-02-2024 02:07</t>
  </si>
  <si>
    <t>15-02-2024 02:24</t>
  </si>
  <si>
    <t>EVS103743</t>
  </si>
  <si>
    <t>EVS103744</t>
  </si>
  <si>
    <t>EVS103745</t>
  </si>
  <si>
    <t>EVS103746</t>
  </si>
  <si>
    <t>19-05-2024 09:40</t>
  </si>
  <si>
    <t>19-05-2024 11:28</t>
  </si>
  <si>
    <t>EVS103747</t>
  </si>
  <si>
    <t>EVS103748</t>
  </si>
  <si>
    <t>23-02-2024 15:15</t>
  </si>
  <si>
    <t>23-02-2024 16:01</t>
  </si>
  <si>
    <t>EVS103749</t>
  </si>
  <si>
    <t>22-08-2024 06:28</t>
  </si>
  <si>
    <t>22-08-2024 07:44</t>
  </si>
  <si>
    <t>EVS103750</t>
  </si>
  <si>
    <t>22-07-2024 20:30</t>
  </si>
  <si>
    <t>22-07-2024 21:54</t>
  </si>
  <si>
    <t>EVS103751</t>
  </si>
  <si>
    <t>EVS103752</t>
  </si>
  <si>
    <t>31-10-2023 21:00</t>
  </si>
  <si>
    <t>31-10-2023 21:31</t>
  </si>
  <si>
    <t>EVS103753</t>
  </si>
  <si>
    <t>EVS103754</t>
  </si>
  <si>
    <t>21-06-2023 02:33</t>
  </si>
  <si>
    <t>21-06-2023 04:01</t>
  </si>
  <si>
    <t>EVS103755</t>
  </si>
  <si>
    <t>21-10-2024 00:58</t>
  </si>
  <si>
    <t>21-10-2024 01:17</t>
  </si>
  <si>
    <t>EVS103756</t>
  </si>
  <si>
    <t>EVS103757</t>
  </si>
  <si>
    <t>14-11-2023 23:16</t>
  </si>
  <si>
    <t>14-11-2023 23:34</t>
  </si>
  <si>
    <t>EVS103758</t>
  </si>
  <si>
    <t>EVS103759</t>
  </si>
  <si>
    <t>13-08-2024 13:52</t>
  </si>
  <si>
    <t>13-08-2024 15:25</t>
  </si>
  <si>
    <t>EVS103760</t>
  </si>
  <si>
    <t>18-06-2023 15:53</t>
  </si>
  <si>
    <t>18-06-2023 17:11</t>
  </si>
  <si>
    <t>EVS103761</t>
  </si>
  <si>
    <t>29-09-2023 17:19</t>
  </si>
  <si>
    <t>29-09-2023 18:24</t>
  </si>
  <si>
    <t>EVS103762</t>
  </si>
  <si>
    <t>27-04-2024 23:22</t>
  </si>
  <si>
    <t>28-04-2024 00:40</t>
  </si>
  <si>
    <t>EVS103763</t>
  </si>
  <si>
    <t>EVS103764</t>
  </si>
  <si>
    <t>EVS103765</t>
  </si>
  <si>
    <t>25-05-2023 18:42</t>
  </si>
  <si>
    <t>25-05-2023 19:23</t>
  </si>
  <si>
    <t>EVS103766</t>
  </si>
  <si>
    <t>29-07-2023 20:55</t>
  </si>
  <si>
    <t>29-07-2023 21:36</t>
  </si>
  <si>
    <t>EVS103767</t>
  </si>
  <si>
    <t>22-04-2024 08:08</t>
  </si>
  <si>
    <t>22-04-2024 09:01</t>
  </si>
  <si>
    <t>EVS103768</t>
  </si>
  <si>
    <t>30-11-2023 12:59</t>
  </si>
  <si>
    <t>30-11-2023 13:49</t>
  </si>
  <si>
    <t>EVS103769</t>
  </si>
  <si>
    <t>29-09-2024 12:15</t>
  </si>
  <si>
    <t>29-09-2024 12:42</t>
  </si>
  <si>
    <t>EVS103770</t>
  </si>
  <si>
    <t>EVS103771</t>
  </si>
  <si>
    <t>21-01-2023 08:16</t>
  </si>
  <si>
    <t>21-01-2023 09:20</t>
  </si>
  <si>
    <t>EVS103772</t>
  </si>
  <si>
    <t>31-10-2024 19:09</t>
  </si>
  <si>
    <t>31-10-2024 19:19</t>
  </si>
  <si>
    <t>EVS103773</t>
  </si>
  <si>
    <t>13-10-2023 06:03</t>
  </si>
  <si>
    <t>13-10-2023 06:54</t>
  </si>
  <si>
    <t>EVS103774</t>
  </si>
  <si>
    <t>28-02-2023 22:44</t>
  </si>
  <si>
    <t>EVS103775</t>
  </si>
  <si>
    <t>25-02-2024 23:53</t>
  </si>
  <si>
    <t>26-02-2024 01:45</t>
  </si>
  <si>
    <t>EVS103776</t>
  </si>
  <si>
    <t>EVS103777</t>
  </si>
  <si>
    <t>25-09-2023 04:40</t>
  </si>
  <si>
    <t>25-09-2023 06:03</t>
  </si>
  <si>
    <t>EVS103778</t>
  </si>
  <si>
    <t>EVS103779</t>
  </si>
  <si>
    <t>EVS103780</t>
  </si>
  <si>
    <t>16-02-2023 10:49</t>
  </si>
  <si>
    <t>16-02-2023 12:26</t>
  </si>
  <si>
    <t>EVS103781</t>
  </si>
  <si>
    <t>20-05-2024 06:31</t>
  </si>
  <si>
    <t>20-05-2024 08:21</t>
  </si>
  <si>
    <t>EVS103782</t>
  </si>
  <si>
    <t>22-07-2024 03:15</t>
  </si>
  <si>
    <t>22-07-2024 03:49</t>
  </si>
  <si>
    <t>EVS103783</t>
  </si>
  <si>
    <t>EVS103784</t>
  </si>
  <si>
    <t>19-01-2023 22:18</t>
  </si>
  <si>
    <t>19-01-2023 23:56</t>
  </si>
  <si>
    <t>EVS103785</t>
  </si>
  <si>
    <t>21-12-2023 13:42</t>
  </si>
  <si>
    <t>21-12-2023 14:21</t>
  </si>
  <si>
    <t>EVS103786</t>
  </si>
  <si>
    <t>18-10-2024 02:58</t>
  </si>
  <si>
    <t>18-10-2024 03:08</t>
  </si>
  <si>
    <t>EVS103787</t>
  </si>
  <si>
    <t>30-10-2023 11:21</t>
  </si>
  <si>
    <t>30-10-2023 13:02</t>
  </si>
  <si>
    <t>EVS103788</t>
  </si>
  <si>
    <t>25-02-2023 05:33</t>
  </si>
  <si>
    <t>25-02-2023 07:03</t>
  </si>
  <si>
    <t>EVS103789</t>
  </si>
  <si>
    <t>13-04-2024 09:32</t>
  </si>
  <si>
    <t>13-04-2024 11:28</t>
  </si>
  <si>
    <t>EVS103790</t>
  </si>
  <si>
    <t>28-02-2023 07:42</t>
  </si>
  <si>
    <t>28-02-2023 08:05</t>
  </si>
  <si>
    <t>EVS103791</t>
  </si>
  <si>
    <t>18-10-2023 04:44</t>
  </si>
  <si>
    <t>18-10-2023 06:19</t>
  </si>
  <si>
    <t>EVS103792</t>
  </si>
  <si>
    <t>23-11-2024 06:44</t>
  </si>
  <si>
    <t>23-11-2024 07:59</t>
  </si>
  <si>
    <t>EVS103793</t>
  </si>
  <si>
    <t>EVS103794</t>
  </si>
  <si>
    <t>14-06-2024 16:23</t>
  </si>
  <si>
    <t>14-06-2024 17:28</t>
  </si>
  <si>
    <t>EVS103795</t>
  </si>
  <si>
    <t>EVS103796</t>
  </si>
  <si>
    <t>18-05-2024 01:38</t>
  </si>
  <si>
    <t>18-05-2024 02:40</t>
  </si>
  <si>
    <t>EVS103797</t>
  </si>
  <si>
    <t>19-01-2023 13:07</t>
  </si>
  <si>
    <t>19-01-2023 14:15</t>
  </si>
  <si>
    <t>EVS103798</t>
  </si>
  <si>
    <t>23-05-2023 06:41</t>
  </si>
  <si>
    <t>23-05-2023 08:16</t>
  </si>
  <si>
    <t>EVS103799</t>
  </si>
  <si>
    <t>19-10-2024 17:08</t>
  </si>
  <si>
    <t>19-10-2024 17:43</t>
  </si>
  <si>
    <t>EVS103800</t>
  </si>
  <si>
    <t>27-06-2023 02:59</t>
  </si>
  <si>
    <t>27-06-2023 03:37</t>
  </si>
  <si>
    <t>EVS103801</t>
  </si>
  <si>
    <t>16-09-2024 23:43</t>
  </si>
  <si>
    <t>17-09-2024 00:55</t>
  </si>
  <si>
    <t>EVS103802</t>
  </si>
  <si>
    <t>21-06-2024 15:17</t>
  </si>
  <si>
    <t>21-06-2024 16:19</t>
  </si>
  <si>
    <t>EVS103803</t>
  </si>
  <si>
    <t>25-09-2023 02:48</t>
  </si>
  <si>
    <t>25-09-2023 04:31</t>
  </si>
  <si>
    <t>EVS103804</t>
  </si>
  <si>
    <t>27-01-2023 09:59</t>
  </si>
  <si>
    <t>27-01-2023 10:36</t>
  </si>
  <si>
    <t>EVS103805</t>
  </si>
  <si>
    <t>EVS103806</t>
  </si>
  <si>
    <t>EVS103807</t>
  </si>
  <si>
    <t>26-09-2023 08:14</t>
  </si>
  <si>
    <t>26-09-2023 09:14</t>
  </si>
  <si>
    <t>EVS103808</t>
  </si>
  <si>
    <t>28-05-2024 02:53</t>
  </si>
  <si>
    <t>28-05-2024 04:16</t>
  </si>
  <si>
    <t>EVS103809</t>
  </si>
  <si>
    <t>18-01-2023 11:37</t>
  </si>
  <si>
    <t>18-01-2023 12:33</t>
  </si>
  <si>
    <t>EVS103810</t>
  </si>
  <si>
    <t>EVS103811</t>
  </si>
  <si>
    <t>19-01-2024 11:26</t>
  </si>
  <si>
    <t>19-01-2024 12:53</t>
  </si>
  <si>
    <t>EVS103812</t>
  </si>
  <si>
    <t>19-11-2023 04:05</t>
  </si>
  <si>
    <t>19-11-2023 05:04</t>
  </si>
  <si>
    <t>EVS103813</t>
  </si>
  <si>
    <t>EVS103814</t>
  </si>
  <si>
    <t>EVS103815</t>
  </si>
  <si>
    <t>28-10-2023 04:17</t>
  </si>
  <si>
    <t>28-10-2023 06:07</t>
  </si>
  <si>
    <t>EVS103816</t>
  </si>
  <si>
    <t>EVS103817</t>
  </si>
  <si>
    <t>19-01-2024 09:02</t>
  </si>
  <si>
    <t>19-01-2024 09:41</t>
  </si>
  <si>
    <t>EVS103818</t>
  </si>
  <si>
    <t>EVS103819</t>
  </si>
  <si>
    <t>14-03-2023 13:31</t>
  </si>
  <si>
    <t>14-03-2023 15:19</t>
  </si>
  <si>
    <t>EVS103820</t>
  </si>
  <si>
    <t>EVS103821</t>
  </si>
  <si>
    <t>22-12-2023 15:38</t>
  </si>
  <si>
    <t>22-12-2023 17:30</t>
  </si>
  <si>
    <t>EVS103822</t>
  </si>
  <si>
    <t>30-09-2024 06:21</t>
  </si>
  <si>
    <t>30-09-2024 07:34</t>
  </si>
  <si>
    <t>EVS103823</t>
  </si>
  <si>
    <t>16-06-2024 02:20</t>
  </si>
  <si>
    <t>16-06-2024 03:10</t>
  </si>
  <si>
    <t>EVS103824</t>
  </si>
  <si>
    <t>EVS103825</t>
  </si>
  <si>
    <t>28-08-2024 03:31</t>
  </si>
  <si>
    <t>28-08-2024 05:19</t>
  </si>
  <si>
    <t>EVS103826</t>
  </si>
  <si>
    <t>EVS103827</t>
  </si>
  <si>
    <t>23-03-2023 11:47</t>
  </si>
  <si>
    <t>23-03-2023 12:39</t>
  </si>
  <si>
    <t>EVS103828</t>
  </si>
  <si>
    <t>14-11-2023 10:47</t>
  </si>
  <si>
    <t>14-11-2023 11:44</t>
  </si>
  <si>
    <t>EVS103829</t>
  </si>
  <si>
    <t>EVS103830</t>
  </si>
  <si>
    <t>EVS103831</t>
  </si>
  <si>
    <t>EVS103832</t>
  </si>
  <si>
    <t>EVS103833</t>
  </si>
  <si>
    <t>EVS103834</t>
  </si>
  <si>
    <t>24-02-2023 21:31</t>
  </si>
  <si>
    <t>24-02-2023 23:27</t>
  </si>
  <si>
    <t>EVS103835</t>
  </si>
  <si>
    <t>26-09-2024 18:49</t>
  </si>
  <si>
    <t>26-09-2024 20:24</t>
  </si>
  <si>
    <t>EVS103836</t>
  </si>
  <si>
    <t>26-06-2024 15:13</t>
  </si>
  <si>
    <t>26-06-2024 15:42</t>
  </si>
  <si>
    <t>EVS103837</t>
  </si>
  <si>
    <t>EVS103838</t>
  </si>
  <si>
    <t>31-03-2024 07:00</t>
  </si>
  <si>
    <t>31-03-2024 08:11</t>
  </si>
  <si>
    <t>EVS103839</t>
  </si>
  <si>
    <t>17-03-2024 00:40</t>
  </si>
  <si>
    <t>EVS103840</t>
  </si>
  <si>
    <t>15-09-2023 23:02</t>
  </si>
  <si>
    <t>16-09-2023 00:03</t>
  </si>
  <si>
    <t>EVS103841</t>
  </si>
  <si>
    <t>15-08-2023 20:08</t>
  </si>
  <si>
    <t>15-08-2023 21:50</t>
  </si>
  <si>
    <t>EVS103842</t>
  </si>
  <si>
    <t>EVS103843</t>
  </si>
  <si>
    <t>31-10-2023 15:51</t>
  </si>
  <si>
    <t>31-10-2023 16:28</t>
  </si>
  <si>
    <t>EVS103844</t>
  </si>
  <si>
    <t>21-08-2024 20:04</t>
  </si>
  <si>
    <t>21-08-2024 22:00</t>
  </si>
  <si>
    <t>EVS103845</t>
  </si>
  <si>
    <t>14-05-2024 02:41</t>
  </si>
  <si>
    <t>14-05-2024 04:16</t>
  </si>
  <si>
    <t>EVS103846</t>
  </si>
  <si>
    <t>27-02-2023 21:15</t>
  </si>
  <si>
    <t>27-02-2023 21:36</t>
  </si>
  <si>
    <t>EVS103847</t>
  </si>
  <si>
    <t>19-08-2023 15:23</t>
  </si>
  <si>
    <t>19-08-2023 16:06</t>
  </si>
  <si>
    <t>EVS103848</t>
  </si>
  <si>
    <t>EVS103849</t>
  </si>
  <si>
    <t>26-07-2023 17:28</t>
  </si>
  <si>
    <t>26-07-2023 19:14</t>
  </si>
  <si>
    <t>EVS103850</t>
  </si>
  <si>
    <t>24-02-2023 20:36</t>
  </si>
  <si>
    <t>24-02-2023 20:55</t>
  </si>
  <si>
    <t>EVS103851</t>
  </si>
  <si>
    <t>EVS103852</t>
  </si>
  <si>
    <t>EVS103853</t>
  </si>
  <si>
    <t>23-12-2023 17:21</t>
  </si>
  <si>
    <t>23-12-2023 19:04</t>
  </si>
  <si>
    <t>EVS103854</t>
  </si>
  <si>
    <t>13-08-2023 04:01</t>
  </si>
  <si>
    <t>13-08-2023 05:37</t>
  </si>
  <si>
    <t>EVS103855</t>
  </si>
  <si>
    <t>EVS103856</t>
  </si>
  <si>
    <t>15-11-2024 00:15</t>
  </si>
  <si>
    <t>15-11-2024 02:00</t>
  </si>
  <si>
    <t>EVS103857</t>
  </si>
  <si>
    <t>EVS103858</t>
  </si>
  <si>
    <t>31-01-2023 01:42</t>
  </si>
  <si>
    <t>31-01-2023 02:59</t>
  </si>
  <si>
    <t>EVS103859</t>
  </si>
  <si>
    <t>13-02-2024 19:56</t>
  </si>
  <si>
    <t>13-02-2024 20:47</t>
  </si>
  <si>
    <t>EVS103860</t>
  </si>
  <si>
    <t>29-08-2023 22:58</t>
  </si>
  <si>
    <t>29-08-2023 23:33</t>
  </si>
  <si>
    <t>EVS103861</t>
  </si>
  <si>
    <t>17-04-2024 10:17</t>
  </si>
  <si>
    <t>17-04-2024 12:11</t>
  </si>
  <si>
    <t>EVS103862</t>
  </si>
  <si>
    <t>17-09-2024 02:34</t>
  </si>
  <si>
    <t>17-09-2024 03:48</t>
  </si>
  <si>
    <t>EVS103863</t>
  </si>
  <si>
    <t>14-08-2023 05:25</t>
  </si>
  <si>
    <t>14-08-2023 06:32</t>
  </si>
  <si>
    <t>EVS103864</t>
  </si>
  <si>
    <t>22-07-2023 08:16</t>
  </si>
  <si>
    <t>22-07-2023 09:58</t>
  </si>
  <si>
    <t>EVS103865</t>
  </si>
  <si>
    <t>EVS103866</t>
  </si>
  <si>
    <t>31-08-2024 04:46</t>
  </si>
  <si>
    <t>31-08-2024 05:52</t>
  </si>
  <si>
    <t>EVS103867</t>
  </si>
  <si>
    <t>EVS103868</t>
  </si>
  <si>
    <t>EVS103869</t>
  </si>
  <si>
    <t>EVS103870</t>
  </si>
  <si>
    <t>EVS103871</t>
  </si>
  <si>
    <t>EVS103872</t>
  </si>
  <si>
    <t>25-02-2024 08:31</t>
  </si>
  <si>
    <t>25-02-2024 09:34</t>
  </si>
  <si>
    <t>EVS103873</t>
  </si>
  <si>
    <t>EVS103874</t>
  </si>
  <si>
    <t>EVS103875</t>
  </si>
  <si>
    <t>EVS103876</t>
  </si>
  <si>
    <t>20-05-2024 05:27</t>
  </si>
  <si>
    <t>20-05-2024 07:04</t>
  </si>
  <si>
    <t>EVS103877</t>
  </si>
  <si>
    <t>26-08-2024 21:52</t>
  </si>
  <si>
    <t>26-08-2024 22:58</t>
  </si>
  <si>
    <t>EVS103878</t>
  </si>
  <si>
    <t>EVS103879</t>
  </si>
  <si>
    <t>EVS103880</t>
  </si>
  <si>
    <t>16-04-2023 04:01</t>
  </si>
  <si>
    <t>16-04-2023 04:57</t>
  </si>
  <si>
    <t>EVS103881</t>
  </si>
  <si>
    <t>14-06-2023 05:36</t>
  </si>
  <si>
    <t>14-06-2023 07:08</t>
  </si>
  <si>
    <t>EVS103882</t>
  </si>
  <si>
    <t>EVS103883</t>
  </si>
  <si>
    <t>EVS103884</t>
  </si>
  <si>
    <t>EVS103885</t>
  </si>
  <si>
    <t>EVS103886</t>
  </si>
  <si>
    <t>EVS103887</t>
  </si>
  <si>
    <t>22-06-2023 06:41</t>
  </si>
  <si>
    <t>22-06-2023 07:12</t>
  </si>
  <si>
    <t>EVS103888</t>
  </si>
  <si>
    <t>25-11-2023 13:19</t>
  </si>
  <si>
    <t>25-11-2023 14:18</t>
  </si>
  <si>
    <t>EVS103889</t>
  </si>
  <si>
    <t>15-07-2023 21:56</t>
  </si>
  <si>
    <t>15-07-2023 23:37</t>
  </si>
  <si>
    <t>EVS103890</t>
  </si>
  <si>
    <t>26-09-2023 12:43</t>
  </si>
  <si>
    <t>26-09-2023 13:57</t>
  </si>
  <si>
    <t>EVS103891</t>
  </si>
  <si>
    <t>26-09-2023 18:12</t>
  </si>
  <si>
    <t>26-09-2023 18:50</t>
  </si>
  <si>
    <t>EVS103892</t>
  </si>
  <si>
    <t>28-08-2023 03:52</t>
  </si>
  <si>
    <t>28-08-2023 04:57</t>
  </si>
  <si>
    <t>EVS103893</t>
  </si>
  <si>
    <t>18-08-2023 18:02</t>
  </si>
  <si>
    <t>18-08-2023 19:05</t>
  </si>
  <si>
    <t>EVS103894</t>
  </si>
  <si>
    <t>13-03-2023 08:09</t>
  </si>
  <si>
    <t>13-03-2023 09:13</t>
  </si>
  <si>
    <t>EVS103895</t>
  </si>
  <si>
    <t>21-10-2024 22:17</t>
  </si>
  <si>
    <t>21-10-2024 23:36</t>
  </si>
  <si>
    <t>EVS103896</t>
  </si>
  <si>
    <t>31-10-2024 22:17</t>
  </si>
  <si>
    <t>31-10-2024 23:42</t>
  </si>
  <si>
    <t>EVS103897</t>
  </si>
  <si>
    <t>17-03-2024 06:31</t>
  </si>
  <si>
    <t>17-03-2024 07:27</t>
  </si>
  <si>
    <t>EVS103898</t>
  </si>
  <si>
    <t>EVS103899</t>
  </si>
  <si>
    <t>26-02-2024 03:55</t>
  </si>
  <si>
    <t>EVS103900</t>
  </si>
  <si>
    <t>17-03-2023 06:04</t>
  </si>
  <si>
    <t>17-03-2023 08:02</t>
  </si>
  <si>
    <t>EVS103901</t>
  </si>
  <si>
    <t>15-04-2024 20:39</t>
  </si>
  <si>
    <t>15-04-2024 21:56</t>
  </si>
  <si>
    <t>EVS103902</t>
  </si>
  <si>
    <t>27-06-2024 05:26</t>
  </si>
  <si>
    <t>27-06-2024 07:15</t>
  </si>
  <si>
    <t>EVS103903</t>
  </si>
  <si>
    <t>29-01-2024 14:57</t>
  </si>
  <si>
    <t>29-01-2024 15:20</t>
  </si>
  <si>
    <t>EVS103904</t>
  </si>
  <si>
    <t>EVS103905</t>
  </si>
  <si>
    <t>23-09-2023 07:48</t>
  </si>
  <si>
    <t>23-09-2023 08:51</t>
  </si>
  <si>
    <t>EVS103906</t>
  </si>
  <si>
    <t>15-11-2024 09:52</t>
  </si>
  <si>
    <t>15-11-2024 10:18</t>
  </si>
  <si>
    <t>EVS103907</t>
  </si>
  <si>
    <t>EVS103908</t>
  </si>
  <si>
    <t>24-08-2024 04:57</t>
  </si>
  <si>
    <t>24-08-2024 05:23</t>
  </si>
  <si>
    <t>EVS103909</t>
  </si>
  <si>
    <t>EVS103910</t>
  </si>
  <si>
    <t>17-11-2024 13:04</t>
  </si>
  <si>
    <t>17-11-2024 14:20</t>
  </si>
  <si>
    <t>EVS103911</t>
  </si>
  <si>
    <t>21-06-2024 14:41</t>
  </si>
  <si>
    <t>21-06-2024 16:09</t>
  </si>
  <si>
    <t>EVS103912</t>
  </si>
  <si>
    <t>EVS103913</t>
  </si>
  <si>
    <t>EVS103914</t>
  </si>
  <si>
    <t>17-09-2024 08:43</t>
  </si>
  <si>
    <t>EVS103915</t>
  </si>
  <si>
    <t>EVS103916</t>
  </si>
  <si>
    <t>EVS103917</t>
  </si>
  <si>
    <t>28-04-2024 09:13</t>
  </si>
  <si>
    <t>28-04-2024 10:43</t>
  </si>
  <si>
    <t>EVS103918</t>
  </si>
  <si>
    <t>22-11-2023 11:40</t>
  </si>
  <si>
    <t>22-11-2023 12:49</t>
  </si>
  <si>
    <t>EVS103919</t>
  </si>
  <si>
    <t>22-06-2024 17:32</t>
  </si>
  <si>
    <t>22-06-2024 17:48</t>
  </si>
  <si>
    <t>EVS103920</t>
  </si>
  <si>
    <t>23-12-2023 01:09</t>
  </si>
  <si>
    <t>23-12-2023 03:06</t>
  </si>
  <si>
    <t>EVS103921</t>
  </si>
  <si>
    <t>EVS103922</t>
  </si>
  <si>
    <t>26-07-2024 13:17</t>
  </si>
  <si>
    <t>26-07-2024 14:50</t>
  </si>
  <si>
    <t>EVS103923</t>
  </si>
  <si>
    <t>13-07-2023 00:31</t>
  </si>
  <si>
    <t>13-07-2023 02:01</t>
  </si>
  <si>
    <t>EVS103924</t>
  </si>
  <si>
    <t>EVS103925</t>
  </si>
  <si>
    <t>27-11-2024 21:21</t>
  </si>
  <si>
    <t>27-11-2024 22:57</t>
  </si>
  <si>
    <t>EVS103926</t>
  </si>
  <si>
    <t>14-04-2023 22:15</t>
  </si>
  <si>
    <t>14-04-2023 22:51</t>
  </si>
  <si>
    <t>EVS103927</t>
  </si>
  <si>
    <t>18-08-2023 06:20</t>
  </si>
  <si>
    <t>18-08-2023 06:53</t>
  </si>
  <si>
    <t>EVS103928</t>
  </si>
  <si>
    <t>EVS103929</t>
  </si>
  <si>
    <t>EVS103930</t>
  </si>
  <si>
    <t>EVS103931</t>
  </si>
  <si>
    <t>EVS103932</t>
  </si>
  <si>
    <t>EVS103933</t>
  </si>
  <si>
    <t>25-03-2024 19:26</t>
  </si>
  <si>
    <t>25-03-2024 21:08</t>
  </si>
  <si>
    <t>EVS103934</t>
  </si>
  <si>
    <t>17-02-2023 06:30</t>
  </si>
  <si>
    <t>17-02-2023 08:18</t>
  </si>
  <si>
    <t>EVS103935</t>
  </si>
  <si>
    <t>29-06-2024 15:54</t>
  </si>
  <si>
    <t>29-06-2024 17:25</t>
  </si>
  <si>
    <t>EVS103936</t>
  </si>
  <si>
    <t>19-04-2023 07:48</t>
  </si>
  <si>
    <t>19-04-2023 09:34</t>
  </si>
  <si>
    <t>EVS103937</t>
  </si>
  <si>
    <t>28-09-2024 17:40</t>
  </si>
  <si>
    <t>28-09-2024 19:36</t>
  </si>
  <si>
    <t>EVS103938</t>
  </si>
  <si>
    <t>27-02-2023 06:17</t>
  </si>
  <si>
    <t>27-02-2023 07:35</t>
  </si>
  <si>
    <t>EVS103939</t>
  </si>
  <si>
    <t>EVS103940</t>
  </si>
  <si>
    <t>15-09-2023 03:32</t>
  </si>
  <si>
    <t>15-09-2023 05:17</t>
  </si>
  <si>
    <t>EVS103941</t>
  </si>
  <si>
    <t>EVS103942</t>
  </si>
  <si>
    <t>20-11-2024 07:42</t>
  </si>
  <si>
    <t>20-11-2024 08:19</t>
  </si>
  <si>
    <t>EVS103943</t>
  </si>
  <si>
    <t>EVS103944</t>
  </si>
  <si>
    <t>18-03-2024 09:29</t>
  </si>
  <si>
    <t>18-03-2024 11:21</t>
  </si>
  <si>
    <t>EVS103945</t>
  </si>
  <si>
    <t>29-10-2023 12:40</t>
  </si>
  <si>
    <t>29-10-2023 13:40</t>
  </si>
  <si>
    <t>EVS103946</t>
  </si>
  <si>
    <t>17-04-2023 11:15</t>
  </si>
  <si>
    <t>17-04-2023 12:40</t>
  </si>
  <si>
    <t>EVS103947</t>
  </si>
  <si>
    <t>EVS103948</t>
  </si>
  <si>
    <t>30-09-2023 16:11</t>
  </si>
  <si>
    <t>30-09-2023 16:59</t>
  </si>
  <si>
    <t>EVS103949</t>
  </si>
  <si>
    <t>13-12-2023 05:18</t>
  </si>
  <si>
    <t>13-12-2023 06:37</t>
  </si>
  <si>
    <t>EVS103950</t>
  </si>
  <si>
    <t>19-04-2023 20:56</t>
  </si>
  <si>
    <t>19-04-2023 22:07</t>
  </si>
  <si>
    <t>EVS103951</t>
  </si>
  <si>
    <t>EVS103952</t>
  </si>
  <si>
    <t>22-08-2024 06:47</t>
  </si>
  <si>
    <t>22-08-2024 08:06</t>
  </si>
  <si>
    <t>EVS103953</t>
  </si>
  <si>
    <t>27-01-2023 14:15</t>
  </si>
  <si>
    <t>27-01-2023 16:05</t>
  </si>
  <si>
    <t>EVS103954</t>
  </si>
  <si>
    <t>EVS103955</t>
  </si>
  <si>
    <t>29-07-2024 19:19</t>
  </si>
  <si>
    <t>29-07-2024 21:09</t>
  </si>
  <si>
    <t>EVS103956</t>
  </si>
  <si>
    <t>16-01-2024 14:23</t>
  </si>
  <si>
    <t>16-01-2024 16:12</t>
  </si>
  <si>
    <t>EVS103957</t>
  </si>
  <si>
    <t>18-08-2023 16:42</t>
  </si>
  <si>
    <t>18-08-2023 18:08</t>
  </si>
  <si>
    <t>EVS103958</t>
  </si>
  <si>
    <t>25-11-2023 11:19</t>
  </si>
  <si>
    <t>25-11-2023 12:50</t>
  </si>
  <si>
    <t>EVS103959</t>
  </si>
  <si>
    <t>19-08-2024 11:11</t>
  </si>
  <si>
    <t>19-08-2024 12:53</t>
  </si>
  <si>
    <t>EVS103960</t>
  </si>
  <si>
    <t>EVS103961</t>
  </si>
  <si>
    <t>16-09-2024 19:19</t>
  </si>
  <si>
    <t>16-09-2024 21:12</t>
  </si>
  <si>
    <t>EVS103962</t>
  </si>
  <si>
    <t>EVS103963</t>
  </si>
  <si>
    <t>EVS103964</t>
  </si>
  <si>
    <t>EVS103965</t>
  </si>
  <si>
    <t>EVS103966</t>
  </si>
  <si>
    <t>EVS103967</t>
  </si>
  <si>
    <t>EVS103968</t>
  </si>
  <si>
    <t>22-09-2024 19:15</t>
  </si>
  <si>
    <t>22-09-2024 20:12</t>
  </si>
  <si>
    <t>EVS103969</t>
  </si>
  <si>
    <t>30-09-2023 13:15</t>
  </si>
  <si>
    <t>30-09-2023 13:34</t>
  </si>
  <si>
    <t>EVS103970</t>
  </si>
  <si>
    <t>26-08-2023 20:12</t>
  </si>
  <si>
    <t>26-08-2023 21:41</t>
  </si>
  <si>
    <t>EVS103971</t>
  </si>
  <si>
    <t>24-06-2024 10:38</t>
  </si>
  <si>
    <t>24-06-2024 12:23</t>
  </si>
  <si>
    <t>EVS103972</t>
  </si>
  <si>
    <t>EVS103973</t>
  </si>
  <si>
    <t>24-03-2023 18:56</t>
  </si>
  <si>
    <t>24-03-2023 19:25</t>
  </si>
  <si>
    <t>EVS103974</t>
  </si>
  <si>
    <t>EVS103975</t>
  </si>
  <si>
    <t>13-04-2024 11:20</t>
  </si>
  <si>
    <t>13-04-2024 12:18</t>
  </si>
  <si>
    <t>EVS103976</t>
  </si>
  <si>
    <t>EVS103977</t>
  </si>
  <si>
    <t>17-09-2024 00:19</t>
  </si>
  <si>
    <t>17-09-2024 01:27</t>
  </si>
  <si>
    <t>EVS103978</t>
  </si>
  <si>
    <t>29-09-2023 05:57</t>
  </si>
  <si>
    <t>29-09-2023 06:55</t>
  </si>
  <si>
    <t>EVS103979</t>
  </si>
  <si>
    <t>18-09-2024 15:09</t>
  </si>
  <si>
    <t>18-09-2024 16:45</t>
  </si>
  <si>
    <t>EVS103980</t>
  </si>
  <si>
    <t>26-09-2024 16:31</t>
  </si>
  <si>
    <t>26-09-2024 16:43</t>
  </si>
  <si>
    <t>EVS103981</t>
  </si>
  <si>
    <t>EVS103982</t>
  </si>
  <si>
    <t>EVS103983</t>
  </si>
  <si>
    <t>15-09-2024 20:33</t>
  </si>
  <si>
    <t>15-09-2024 21:13</t>
  </si>
  <si>
    <t>EVS103984</t>
  </si>
  <si>
    <t>EVS103985</t>
  </si>
  <si>
    <t>28-02-2024 00:07</t>
  </si>
  <si>
    <t>28-02-2024 00:46</t>
  </si>
  <si>
    <t>EVS103986</t>
  </si>
  <si>
    <t>EVS103987</t>
  </si>
  <si>
    <t>14-04-2023 22:11</t>
  </si>
  <si>
    <t>14-04-2023 23:54</t>
  </si>
  <si>
    <t>EVS103988</t>
  </si>
  <si>
    <t>18-01-2024 15:10</t>
  </si>
  <si>
    <t>18-01-2024 15:52</t>
  </si>
  <si>
    <t>EVS103989</t>
  </si>
  <si>
    <t>26-08-2023 13:59</t>
  </si>
  <si>
    <t>26-08-2023 15:28</t>
  </si>
  <si>
    <t>EVS103990</t>
  </si>
  <si>
    <t>30-05-2023 20:52</t>
  </si>
  <si>
    <t>30-05-2023 22:49</t>
  </si>
  <si>
    <t>EVS103991</t>
  </si>
  <si>
    <t>EVS103992</t>
  </si>
  <si>
    <t>EVS103993</t>
  </si>
  <si>
    <t>28-09-2024 01:21</t>
  </si>
  <si>
    <t>28-09-2024 02:25</t>
  </si>
  <si>
    <t>EVS103994</t>
  </si>
  <si>
    <t>EVS103995</t>
  </si>
  <si>
    <t>EVS103996</t>
  </si>
  <si>
    <t>EVS103997</t>
  </si>
  <si>
    <t>EVS103998</t>
  </si>
  <si>
    <t>14-11-2024 22:01</t>
  </si>
  <si>
    <t>14-11-2024 23:19</t>
  </si>
  <si>
    <t>EVS103999</t>
  </si>
  <si>
    <t>13-10-2024 15:34</t>
  </si>
  <si>
    <t>13-10-2024 17:06</t>
  </si>
  <si>
    <t>EVS104000</t>
  </si>
  <si>
    <t>EVS104001</t>
  </si>
  <si>
    <t>EVS104002</t>
  </si>
  <si>
    <t>EVS104003</t>
  </si>
  <si>
    <t>EVS104004</t>
  </si>
  <si>
    <t>19-03-2023 04:56</t>
  </si>
  <si>
    <t>19-03-2023 05:09</t>
  </si>
  <si>
    <t>EVS104005</t>
  </si>
  <si>
    <t>EVS104006</t>
  </si>
  <si>
    <t>13-01-2023 19:36</t>
  </si>
  <si>
    <t>13-01-2023 20:44</t>
  </si>
  <si>
    <t>EVS104007</t>
  </si>
  <si>
    <t>23-11-2023 17:32</t>
  </si>
  <si>
    <t>23-11-2023 18:54</t>
  </si>
  <si>
    <t>EVS104008</t>
  </si>
  <si>
    <t>24-12-2023 00:31</t>
  </si>
  <si>
    <t>24-12-2023 00:48</t>
  </si>
  <si>
    <t>EVS104009</t>
  </si>
  <si>
    <t>20-06-2023 23:23</t>
  </si>
  <si>
    <t>21-06-2023 01:13</t>
  </si>
  <si>
    <t>EVS104010</t>
  </si>
  <si>
    <t>17-06-2023 18:06</t>
  </si>
  <si>
    <t>17-06-2023 19:30</t>
  </si>
  <si>
    <t>EVS104011</t>
  </si>
  <si>
    <t>EVS104012</t>
  </si>
  <si>
    <t>26-03-2023 10:44</t>
  </si>
  <si>
    <t>26-03-2023 11:35</t>
  </si>
  <si>
    <t>EVS104013</t>
  </si>
  <si>
    <t>15-11-2023 15:23</t>
  </si>
  <si>
    <t>15-11-2023 15:51</t>
  </si>
  <si>
    <t>EVS104014</t>
  </si>
  <si>
    <t>EVS104015</t>
  </si>
  <si>
    <t>28-02-2023 17:02</t>
  </si>
  <si>
    <t>28-02-2023 17:53</t>
  </si>
  <si>
    <t>EVS104016</t>
  </si>
  <si>
    <t>15-10-2023 04:43</t>
  </si>
  <si>
    <t>15-10-2023 05:10</t>
  </si>
  <si>
    <t>EVS104017</t>
  </si>
  <si>
    <t>EVS104018</t>
  </si>
  <si>
    <t>14-06-2024 03:01</t>
  </si>
  <si>
    <t>14-06-2024 04:09</t>
  </si>
  <si>
    <t>EVS104019</t>
  </si>
  <si>
    <t>EVS104020</t>
  </si>
  <si>
    <t>29-01-2023 06:25</t>
  </si>
  <si>
    <t>29-01-2023 06:49</t>
  </si>
  <si>
    <t>EVS104021</t>
  </si>
  <si>
    <t>EVS104022</t>
  </si>
  <si>
    <t>13-08-2024 01:19</t>
  </si>
  <si>
    <t>13-08-2024 02:46</t>
  </si>
  <si>
    <t>EVS104023</t>
  </si>
  <si>
    <t>EVS104024</t>
  </si>
  <si>
    <t>21-02-2023 15:45</t>
  </si>
  <si>
    <t>21-02-2023 17:41</t>
  </si>
  <si>
    <t>EVS104025</t>
  </si>
  <si>
    <t>20-12-2023 00:19</t>
  </si>
  <si>
    <t>20-12-2023 02:06</t>
  </si>
  <si>
    <t>EVS104026</t>
  </si>
  <si>
    <t>24-09-2023 13:35</t>
  </si>
  <si>
    <t>24-09-2023 14:25</t>
  </si>
  <si>
    <t>EVS104027</t>
  </si>
  <si>
    <t>EVS104028</t>
  </si>
  <si>
    <t>EVS104029</t>
  </si>
  <si>
    <t>19-10-2023 05:48</t>
  </si>
  <si>
    <t>19-10-2023 07:29</t>
  </si>
  <si>
    <t>EVS104030</t>
  </si>
  <si>
    <t>26-05-2023 01:14</t>
  </si>
  <si>
    <t>26-05-2023 02:37</t>
  </si>
  <si>
    <t>EVS104031</t>
  </si>
  <si>
    <t>14-05-2024 04:01</t>
  </si>
  <si>
    <t>14-05-2024 04:19</t>
  </si>
  <si>
    <t>EVS104032</t>
  </si>
  <si>
    <t>17-09-2023 22:28</t>
  </si>
  <si>
    <t>17-09-2023 23:06</t>
  </si>
  <si>
    <t>EVS104033</t>
  </si>
  <si>
    <t>14-01-2024 08:55</t>
  </si>
  <si>
    <t>14-01-2024 10:01</t>
  </si>
  <si>
    <t>EVS104034</t>
  </si>
  <si>
    <t>EVS104035</t>
  </si>
  <si>
    <t>EVS104036</t>
  </si>
  <si>
    <t>17-02-2023 21:53</t>
  </si>
  <si>
    <t>17-02-2023 22:21</t>
  </si>
  <si>
    <t>EVS104037</t>
  </si>
  <si>
    <t>22-09-2024 17:37</t>
  </si>
  <si>
    <t>22-09-2024 18:42</t>
  </si>
  <si>
    <t>EVS104038</t>
  </si>
  <si>
    <t>21-07-2024 06:57</t>
  </si>
  <si>
    <t>21-07-2024 07:39</t>
  </si>
  <si>
    <t>EVS104039</t>
  </si>
  <si>
    <t>29-11-2023 22:01</t>
  </si>
  <si>
    <t>29-11-2023 22:40</t>
  </si>
  <si>
    <t>EVS104040</t>
  </si>
  <si>
    <t>19-09-2023 05:32</t>
  </si>
  <si>
    <t>19-09-2023 06:56</t>
  </si>
  <si>
    <t>EVS104041</t>
  </si>
  <si>
    <t>29-12-2023 17:29</t>
  </si>
  <si>
    <t>29-12-2023 18:23</t>
  </si>
  <si>
    <t>EVS104042</t>
  </si>
  <si>
    <t>17-08-2024 08:21</t>
  </si>
  <si>
    <t>17-08-2024 08:54</t>
  </si>
  <si>
    <t>EVS104043</t>
  </si>
  <si>
    <t>EVS104044</t>
  </si>
  <si>
    <t>23-03-2024 02:16</t>
  </si>
  <si>
    <t>23-03-2024 03:17</t>
  </si>
  <si>
    <t>EVS104045</t>
  </si>
  <si>
    <t>23-05-2023 15:54</t>
  </si>
  <si>
    <t>23-05-2023 17:24</t>
  </si>
  <si>
    <t>EVS104046</t>
  </si>
  <si>
    <t>30-10-2024 20:13</t>
  </si>
  <si>
    <t>30-10-2024 21:39</t>
  </si>
  <si>
    <t>EVS104047</t>
  </si>
  <si>
    <t>EVS104048</t>
  </si>
  <si>
    <t>EVS104049</t>
  </si>
  <si>
    <t>15-04-2024 21:37</t>
  </si>
  <si>
    <t>15-04-2024 23:20</t>
  </si>
  <si>
    <t>EVS104050</t>
  </si>
  <si>
    <t>14-03-2024 12:26</t>
  </si>
  <si>
    <t>14-03-2024 12:51</t>
  </si>
  <si>
    <t>EVS104051</t>
  </si>
  <si>
    <t>EVS104052</t>
  </si>
  <si>
    <t>20-03-2023 21:08</t>
  </si>
  <si>
    <t>20-03-2023 22:32</t>
  </si>
  <si>
    <t>EVS104053</t>
  </si>
  <si>
    <t>15-10-2023 10:16</t>
  </si>
  <si>
    <t>15-10-2023 10:53</t>
  </si>
  <si>
    <t>EVS104054</t>
  </si>
  <si>
    <t>EVS104055</t>
  </si>
  <si>
    <t>EVS104056</t>
  </si>
  <si>
    <t>EVS104057</t>
  </si>
  <si>
    <t>19-01-2024 05:33</t>
  </si>
  <si>
    <t>19-01-2024 05:55</t>
  </si>
  <si>
    <t>EVS104058</t>
  </si>
  <si>
    <t>EVS104059</t>
  </si>
  <si>
    <t>19-01-2024 02:21</t>
  </si>
  <si>
    <t>19-01-2024 03:29</t>
  </si>
  <si>
    <t>EVS104060</t>
  </si>
  <si>
    <t>EVS104061</t>
  </si>
  <si>
    <t>29-11-2024 21:09</t>
  </si>
  <si>
    <t>29-11-2024 21:49</t>
  </si>
  <si>
    <t>EVS104062</t>
  </si>
  <si>
    <t>EVS104063</t>
  </si>
  <si>
    <t>EVS104064</t>
  </si>
  <si>
    <t>24-09-2024 15:42</t>
  </si>
  <si>
    <t>24-09-2024 17:11</t>
  </si>
  <si>
    <t>EVS104065</t>
  </si>
  <si>
    <t>EVS104066</t>
  </si>
  <si>
    <t>21-06-2024 09:30</t>
  </si>
  <si>
    <t>21-06-2024 10:03</t>
  </si>
  <si>
    <t>EVS104067</t>
  </si>
  <si>
    <t>26-03-2023 05:21</t>
  </si>
  <si>
    <t>26-03-2023 05:35</t>
  </si>
  <si>
    <t>EVS104068</t>
  </si>
  <si>
    <t>EVS104069</t>
  </si>
  <si>
    <t>29-01-2023 04:47</t>
  </si>
  <si>
    <t>29-01-2023 05:04</t>
  </si>
  <si>
    <t>EVS104070</t>
  </si>
  <si>
    <t>14-01-2023 15:56</t>
  </si>
  <si>
    <t>14-01-2023 17:47</t>
  </si>
  <si>
    <t>EVS104071</t>
  </si>
  <si>
    <t>21-06-2023 23:22</t>
  </si>
  <si>
    <t>21-06-2023 23:34</t>
  </si>
  <si>
    <t>EVS104072</t>
  </si>
  <si>
    <t>EVS104073</t>
  </si>
  <si>
    <t>EVS104074</t>
  </si>
  <si>
    <t>14-05-2023 13:09</t>
  </si>
  <si>
    <t>14-05-2023 14:52</t>
  </si>
  <si>
    <t>EVS104075</t>
  </si>
  <si>
    <t>EVS104076</t>
  </si>
  <si>
    <t>19-12-2023 11:40</t>
  </si>
  <si>
    <t>19-12-2023 13:24</t>
  </si>
  <si>
    <t>EVS104077</t>
  </si>
  <si>
    <t>EVS104078</t>
  </si>
  <si>
    <t>EVS104079</t>
  </si>
  <si>
    <t>EVS104080</t>
  </si>
  <si>
    <t>EVS104081</t>
  </si>
  <si>
    <t>EVS104082</t>
  </si>
  <si>
    <t>EVS104083</t>
  </si>
  <si>
    <t>EVS104084</t>
  </si>
  <si>
    <t>EVS104085</t>
  </si>
  <si>
    <t>22-08-2024 15:19</t>
  </si>
  <si>
    <t>22-08-2024 15:37</t>
  </si>
  <si>
    <t>EVS104086</t>
  </si>
  <si>
    <t>EVS104087</t>
  </si>
  <si>
    <t>EVS104088</t>
  </si>
  <si>
    <t>EVS104089</t>
  </si>
  <si>
    <t>EVS104090</t>
  </si>
  <si>
    <t>24-06-2023 10:47</t>
  </si>
  <si>
    <t>24-06-2023 12:14</t>
  </si>
  <si>
    <t>EVS104091</t>
  </si>
  <si>
    <t>EVS104092</t>
  </si>
  <si>
    <t>20-05-2024 21:01</t>
  </si>
  <si>
    <t>20-05-2024 23:00</t>
  </si>
  <si>
    <t>EVS104093</t>
  </si>
  <si>
    <t>EVS104094</t>
  </si>
  <si>
    <t>13-12-2023 00:55</t>
  </si>
  <si>
    <t>EVS104095</t>
  </si>
  <si>
    <t>21-09-2023 03:23</t>
  </si>
  <si>
    <t>21-09-2023 04:57</t>
  </si>
  <si>
    <t>EVS104096</t>
  </si>
  <si>
    <t>EVS104097</t>
  </si>
  <si>
    <t>21-11-2024 20:32</t>
  </si>
  <si>
    <t>21-11-2024 22:08</t>
  </si>
  <si>
    <t>EVS104098</t>
  </si>
  <si>
    <t>18-08-2023 23:50</t>
  </si>
  <si>
    <t>19-08-2023 00:27</t>
  </si>
  <si>
    <t>EVS104099</t>
  </si>
  <si>
    <t>21-01-2023 22:09</t>
  </si>
  <si>
    <t>21-01-2023 23:45</t>
  </si>
  <si>
    <t>EVS104100</t>
  </si>
  <si>
    <t>28-05-2024 17:29</t>
  </si>
  <si>
    <t>28-05-2024 19:01</t>
  </si>
  <si>
    <t>EVS104101</t>
  </si>
  <si>
    <t>25-07-2023 22:25</t>
  </si>
  <si>
    <t>26-07-2023 00:23</t>
  </si>
  <si>
    <t>EVS104102</t>
  </si>
  <si>
    <t>26-09-2024 08:53</t>
  </si>
  <si>
    <t>26-09-2024 09:22</t>
  </si>
  <si>
    <t>EVS104103</t>
  </si>
  <si>
    <t>EVS104104</t>
  </si>
  <si>
    <t>21-01-2023 16:04</t>
  </si>
  <si>
    <t>21-01-2023 16:42</t>
  </si>
  <si>
    <t>EVS104105</t>
  </si>
  <si>
    <t>16-10-2023 23:53</t>
  </si>
  <si>
    <t>17-10-2023 01:51</t>
  </si>
  <si>
    <t>EVS104106</t>
  </si>
  <si>
    <t>14-09-2024 15:25</t>
  </si>
  <si>
    <t>14-09-2024 16:33</t>
  </si>
  <si>
    <t>EVS104107</t>
  </si>
  <si>
    <t>EVS104108</t>
  </si>
  <si>
    <t>19-09-2024 23:37</t>
  </si>
  <si>
    <t>EVS104109</t>
  </si>
  <si>
    <t>EVS104110</t>
  </si>
  <si>
    <t>EVS104111</t>
  </si>
  <si>
    <t>20-11-2023 17:38</t>
  </si>
  <si>
    <t>20-11-2023 18:24</t>
  </si>
  <si>
    <t>EVS104112</t>
  </si>
  <si>
    <t>21-08-2024 09:11</t>
  </si>
  <si>
    <t>21-08-2024 10:06</t>
  </si>
  <si>
    <t>EVS104113</t>
  </si>
  <si>
    <t>13-10-2023 16:36</t>
  </si>
  <si>
    <t>13-10-2023 17:22</t>
  </si>
  <si>
    <t>EVS104114</t>
  </si>
  <si>
    <t>27-11-2024 08:30</t>
  </si>
  <si>
    <t>27-11-2024 08:51</t>
  </si>
  <si>
    <t>EVS104115</t>
  </si>
  <si>
    <t>18-03-2024 01:56</t>
  </si>
  <si>
    <t>18-03-2024 03:28</t>
  </si>
  <si>
    <t>EVS104116</t>
  </si>
  <si>
    <t>15-04-2023 00:27</t>
  </si>
  <si>
    <t>15-04-2023 01:17</t>
  </si>
  <si>
    <t>EVS104117</t>
  </si>
  <si>
    <t>13-07-2024 02:49</t>
  </si>
  <si>
    <t>13-07-2024 03:51</t>
  </si>
  <si>
    <t>EVS104118</t>
  </si>
  <si>
    <t>EVS104119</t>
  </si>
  <si>
    <t>EVS104120</t>
  </si>
  <si>
    <t>EVS104121</t>
  </si>
  <si>
    <t>23-04-2024 23:30</t>
  </si>
  <si>
    <t>24-04-2024 00:30</t>
  </si>
  <si>
    <t>EVS104122</t>
  </si>
  <si>
    <t>15-10-2024 06:44</t>
  </si>
  <si>
    <t>15-10-2024 08:30</t>
  </si>
  <si>
    <t>EVS104123</t>
  </si>
  <si>
    <t>EVS104124</t>
  </si>
  <si>
    <t>15-01-2024 22:19</t>
  </si>
  <si>
    <t>15-01-2024 23:23</t>
  </si>
  <si>
    <t>EVS104125</t>
  </si>
  <si>
    <t>24-07-2024 12:54</t>
  </si>
  <si>
    <t>24-07-2024 13:35</t>
  </si>
  <si>
    <t>EVS104126</t>
  </si>
  <si>
    <t>24-04-2024 09:26</t>
  </si>
  <si>
    <t>24-04-2024 10:41</t>
  </si>
  <si>
    <t>EVS104127</t>
  </si>
  <si>
    <t>20-08-2024 21:05</t>
  </si>
  <si>
    <t>20-08-2024 21:35</t>
  </si>
  <si>
    <t>EVS104128</t>
  </si>
  <si>
    <t>EVS104129</t>
  </si>
  <si>
    <t>EVS104130</t>
  </si>
  <si>
    <t>EVS104131</t>
  </si>
  <si>
    <t>EVS104132</t>
  </si>
  <si>
    <t>EVS104133</t>
  </si>
  <si>
    <t>19-03-2023 21:57</t>
  </si>
  <si>
    <t>19-03-2023 22:32</t>
  </si>
  <si>
    <t>EVS104134</t>
  </si>
  <si>
    <t>22-06-2023 22:26</t>
  </si>
  <si>
    <t>22-06-2023 22:54</t>
  </si>
  <si>
    <t>EVS104135</t>
  </si>
  <si>
    <t>23-03-2024 04:05</t>
  </si>
  <si>
    <t>23-03-2024 04:20</t>
  </si>
  <si>
    <t>EVS104136</t>
  </si>
  <si>
    <t>EVS104137</t>
  </si>
  <si>
    <t>17-10-2024 05:49</t>
  </si>
  <si>
    <t>17-10-2024 07:12</t>
  </si>
  <si>
    <t>EVS104138</t>
  </si>
  <si>
    <t>14-04-2023 07:50</t>
  </si>
  <si>
    <t>14-04-2023 08:09</t>
  </si>
  <si>
    <t>EVS104139</t>
  </si>
  <si>
    <t>27-06-2024 05:52</t>
  </si>
  <si>
    <t>27-06-2024 06:10</t>
  </si>
  <si>
    <t>EVS104140</t>
  </si>
  <si>
    <t>29-03-2024 13:39</t>
  </si>
  <si>
    <t>29-03-2024 14:14</t>
  </si>
  <si>
    <t>EVS104141</t>
  </si>
  <si>
    <t>28-10-2023 15:40</t>
  </si>
  <si>
    <t>28-10-2023 16:58</t>
  </si>
  <si>
    <t>EVS104142</t>
  </si>
  <si>
    <t>EVS104143</t>
  </si>
  <si>
    <t>24-10-2024 06:04</t>
  </si>
  <si>
    <t>24-10-2024 07:34</t>
  </si>
  <si>
    <t>EVS104144</t>
  </si>
  <si>
    <t>EVS104145</t>
  </si>
  <si>
    <t>30-07-2024 02:14</t>
  </si>
  <si>
    <t>30-07-2024 04:09</t>
  </si>
  <si>
    <t>EVS104146</t>
  </si>
  <si>
    <t>EVS104147</t>
  </si>
  <si>
    <t>18-03-2023 14:06</t>
  </si>
  <si>
    <t>18-03-2023 15:47</t>
  </si>
  <si>
    <t>EVS104148</t>
  </si>
  <si>
    <t>14-11-2024 11:27</t>
  </si>
  <si>
    <t>14-11-2024 12:28</t>
  </si>
  <si>
    <t>EVS104149</t>
  </si>
  <si>
    <t>25-10-2024 12:47</t>
  </si>
  <si>
    <t>25-10-2024 14:01</t>
  </si>
  <si>
    <t>EVS104150</t>
  </si>
  <si>
    <t>EVS104151</t>
  </si>
  <si>
    <t>EVS104152</t>
  </si>
  <si>
    <t>EVS104153</t>
  </si>
  <si>
    <t>18-02-2024 22:13</t>
  </si>
  <si>
    <t>18-02-2024 23:05</t>
  </si>
  <si>
    <t>EVS104154</t>
  </si>
  <si>
    <t>25-03-2023 13:47</t>
  </si>
  <si>
    <t>25-03-2023 15:09</t>
  </si>
  <si>
    <t>EVS104155</t>
  </si>
  <si>
    <t>15-02-2023 07:25</t>
  </si>
  <si>
    <t>15-02-2023 07:58</t>
  </si>
  <si>
    <t>EVS104156</t>
  </si>
  <si>
    <t>16-08-2023 23:56</t>
  </si>
  <si>
    <t>17-08-2023 01:39</t>
  </si>
  <si>
    <t>EVS104157</t>
  </si>
  <si>
    <t>13-05-2023 03:12</t>
  </si>
  <si>
    <t>13-05-2023 04:27</t>
  </si>
  <si>
    <t>EVS104158</t>
  </si>
  <si>
    <t>30-01-2024 16:29</t>
  </si>
  <si>
    <t>30-01-2024 18:04</t>
  </si>
  <si>
    <t>EVS104159</t>
  </si>
  <si>
    <t>EVS104160</t>
  </si>
  <si>
    <t>19-02-2024 21:52</t>
  </si>
  <si>
    <t>19-02-2024 22:39</t>
  </si>
  <si>
    <t>EVS104161</t>
  </si>
  <si>
    <t>13-07-2023 22:41</t>
  </si>
  <si>
    <t>13-07-2023 23:38</t>
  </si>
  <si>
    <t>EVS104162</t>
  </si>
  <si>
    <t>EVS104163</t>
  </si>
  <si>
    <t>EVS104164</t>
  </si>
  <si>
    <t>15-11-2024 19:52</t>
  </si>
  <si>
    <t>15-11-2024 21:28</t>
  </si>
  <si>
    <t>EVS104165</t>
  </si>
  <si>
    <t>13-09-2024 06:28</t>
  </si>
  <si>
    <t>13-09-2024 06:52</t>
  </si>
  <si>
    <t>EVS104166</t>
  </si>
  <si>
    <t>17-09-2023 21:23</t>
  </si>
  <si>
    <t>17-09-2023 23:21</t>
  </si>
  <si>
    <t>EVS104167</t>
  </si>
  <si>
    <t>14-02-2023 13:43</t>
  </si>
  <si>
    <t>14-02-2023 14:41</t>
  </si>
  <si>
    <t>EVS104168</t>
  </si>
  <si>
    <t>24-07-2024 13:23</t>
  </si>
  <si>
    <t>24-07-2024 14:16</t>
  </si>
  <si>
    <t>EVS104169</t>
  </si>
  <si>
    <t>19-05-2024 23:51</t>
  </si>
  <si>
    <t>20-05-2024 00:50</t>
  </si>
  <si>
    <t>EVS104170</t>
  </si>
  <si>
    <t>22-09-2023 22:06</t>
  </si>
  <si>
    <t>22-09-2023 22:31</t>
  </si>
  <si>
    <t>EVS104171</t>
  </si>
  <si>
    <t>14-09-2024 15:20</t>
  </si>
  <si>
    <t>14-09-2024 16:59</t>
  </si>
  <si>
    <t>EVS104172</t>
  </si>
  <si>
    <t>18-06-2024 21:28</t>
  </si>
  <si>
    <t>18-06-2024 23:07</t>
  </si>
  <si>
    <t>EVS104173</t>
  </si>
  <si>
    <t>23-04-2024 12:18</t>
  </si>
  <si>
    <t>23-04-2024 13:38</t>
  </si>
  <si>
    <t>EVS104174</t>
  </si>
  <si>
    <t>15-07-2023 19:53</t>
  </si>
  <si>
    <t>15-07-2023 20:25</t>
  </si>
  <si>
    <t>EVS104175</t>
  </si>
  <si>
    <t>EVS104176</t>
  </si>
  <si>
    <t>21-06-2024 08:37</t>
  </si>
  <si>
    <t>21-06-2024 09:41</t>
  </si>
  <si>
    <t>EVS104177</t>
  </si>
  <si>
    <t>13-06-2024 00:32</t>
  </si>
  <si>
    <t>13-06-2024 01:18</t>
  </si>
  <si>
    <t>EVS104178</t>
  </si>
  <si>
    <t>13-12-2023 18:50</t>
  </si>
  <si>
    <t>13-12-2023 19:50</t>
  </si>
  <si>
    <t>EVS104179</t>
  </si>
  <si>
    <t>27-01-2023 18:29</t>
  </si>
  <si>
    <t>27-01-2023 19:58</t>
  </si>
  <si>
    <t>EVS104180</t>
  </si>
  <si>
    <t>13-01-2024 07:46</t>
  </si>
  <si>
    <t>13-01-2024 08:59</t>
  </si>
  <si>
    <t>EVS104181</t>
  </si>
  <si>
    <t>26-04-2024 07:13</t>
  </si>
  <si>
    <t>26-04-2024 08:24</t>
  </si>
  <si>
    <t>EVS104182</t>
  </si>
  <si>
    <t>16-08-2024 12:42</t>
  </si>
  <si>
    <t>16-08-2024 13:55</t>
  </si>
  <si>
    <t>EVS104183</t>
  </si>
  <si>
    <t>29-11-2024 14:01</t>
  </si>
  <si>
    <t>29-11-2024 14:13</t>
  </si>
  <si>
    <t>EVS104184</t>
  </si>
  <si>
    <t>20-06-2023 18:41</t>
  </si>
  <si>
    <t>20-06-2023 20:40</t>
  </si>
  <si>
    <t>EVS104185</t>
  </si>
  <si>
    <t>22-08-2024 02:55</t>
  </si>
  <si>
    <t>22-08-2024 03:38</t>
  </si>
  <si>
    <t>EVS104186</t>
  </si>
  <si>
    <t>13-09-2023 17:12</t>
  </si>
  <si>
    <t>13-09-2023 18:32</t>
  </si>
  <si>
    <t>EVS104187</t>
  </si>
  <si>
    <t>EVS104188</t>
  </si>
  <si>
    <t>20-11-2023 13:32</t>
  </si>
  <si>
    <t>20-11-2023 15:06</t>
  </si>
  <si>
    <t>EVS104189</t>
  </si>
  <si>
    <t>EVS104190</t>
  </si>
  <si>
    <t>EVS104191</t>
  </si>
  <si>
    <t>27-08-2024 07:14</t>
  </si>
  <si>
    <t>EVS104192</t>
  </si>
  <si>
    <t>21-10-2023 18:00</t>
  </si>
  <si>
    <t>21-10-2023 19:29</t>
  </si>
  <si>
    <t>EVS104193</t>
  </si>
  <si>
    <t>21-09-2024 02:26</t>
  </si>
  <si>
    <t>21-09-2024 04:03</t>
  </si>
  <si>
    <t>EVS104194</t>
  </si>
  <si>
    <t>17-02-2024 08:16</t>
  </si>
  <si>
    <t>17-02-2024 09:14</t>
  </si>
  <si>
    <t>EVS104195</t>
  </si>
  <si>
    <t>28-08-2024 21:00</t>
  </si>
  <si>
    <t>28-08-2024 21:58</t>
  </si>
  <si>
    <t>EVS104196</t>
  </si>
  <si>
    <t>EVS104197</t>
  </si>
  <si>
    <t>26-03-2024 13:10</t>
  </si>
  <si>
    <t>26-03-2024 13:41</t>
  </si>
  <si>
    <t>EVS104198</t>
  </si>
  <si>
    <t>21-10-2023 08:50</t>
  </si>
  <si>
    <t>21-10-2023 09:20</t>
  </si>
  <si>
    <t>EVS104199</t>
  </si>
  <si>
    <t>17-02-2023 13:00</t>
  </si>
  <si>
    <t>17-02-2023 14:35</t>
  </si>
  <si>
    <t>EVS104200</t>
  </si>
  <si>
    <t>18-05-2023 16:47</t>
  </si>
  <si>
    <t>18-05-2023 18:25</t>
  </si>
  <si>
    <t>EVS104201</t>
  </si>
  <si>
    <t>EVS104202</t>
  </si>
  <si>
    <t>EVS104203</t>
  </si>
  <si>
    <t>21-11-2024 20:39</t>
  </si>
  <si>
    <t>21-11-2024 22:11</t>
  </si>
  <si>
    <t>EVS104204</t>
  </si>
  <si>
    <t>15-08-2024 22:19</t>
  </si>
  <si>
    <t>15-08-2024 23:39</t>
  </si>
  <si>
    <t>EVS104205</t>
  </si>
  <si>
    <t>EVS104206</t>
  </si>
  <si>
    <t>24-08-2023 14:52</t>
  </si>
  <si>
    <t>24-08-2023 16:41</t>
  </si>
  <si>
    <t>EVS104207</t>
  </si>
  <si>
    <t>14-11-2024 10:49</t>
  </si>
  <si>
    <t>14-11-2024 12:38</t>
  </si>
  <si>
    <t>EVS104208</t>
  </si>
  <si>
    <t>27-10-2024 18:37</t>
  </si>
  <si>
    <t>27-10-2024 20:30</t>
  </si>
  <si>
    <t>EVS104209</t>
  </si>
  <si>
    <t>22-07-2024 05:21</t>
  </si>
  <si>
    <t>22-07-2024 06:45</t>
  </si>
  <si>
    <t>EVS104210</t>
  </si>
  <si>
    <t>23-06-2024 00:43</t>
  </si>
  <si>
    <t>23-06-2024 01:30</t>
  </si>
  <si>
    <t>EVS104211</t>
  </si>
  <si>
    <t>EVS104212</t>
  </si>
  <si>
    <t>EVS104213</t>
  </si>
  <si>
    <t>16-04-2023 15:04</t>
  </si>
  <si>
    <t>16-04-2023 15:44</t>
  </si>
  <si>
    <t>EVS104214</t>
  </si>
  <si>
    <t>EVS104215</t>
  </si>
  <si>
    <t>EVS104216</t>
  </si>
  <si>
    <t>EVS104217</t>
  </si>
  <si>
    <t>EVS104218</t>
  </si>
  <si>
    <t>18-08-2023 08:13</t>
  </si>
  <si>
    <t>18-08-2023 08:39</t>
  </si>
  <si>
    <t>EVS104219</t>
  </si>
  <si>
    <t>26-03-2023 02:25</t>
  </si>
  <si>
    <t>26-03-2023 03:45</t>
  </si>
  <si>
    <t>EVS104220</t>
  </si>
  <si>
    <t>18-09-2024 07:38</t>
  </si>
  <si>
    <t>18-09-2024 09:30</t>
  </si>
  <si>
    <t>EVS104221</t>
  </si>
  <si>
    <t>30-01-2024 11:33</t>
  </si>
  <si>
    <t>30-01-2024 11:50</t>
  </si>
  <si>
    <t>EVS104222</t>
  </si>
  <si>
    <t>EVS104223</t>
  </si>
  <si>
    <t>13-01-2023 03:53</t>
  </si>
  <si>
    <t>13-01-2023 05:38</t>
  </si>
  <si>
    <t>EVS104224</t>
  </si>
  <si>
    <t>EVS104225</t>
  </si>
  <si>
    <t>EVS104226</t>
  </si>
  <si>
    <t>13-02-2023 00:55</t>
  </si>
  <si>
    <t>13-02-2023 01:06</t>
  </si>
  <si>
    <t>EVS104227</t>
  </si>
  <si>
    <t>20-10-2023 23:09</t>
  </si>
  <si>
    <t>21-10-2023 01:00</t>
  </si>
  <si>
    <t>EVS104228</t>
  </si>
  <si>
    <t>21-08-2024 23:21</t>
  </si>
  <si>
    <t>22-08-2024 01:13</t>
  </si>
  <si>
    <t>EVS104229</t>
  </si>
  <si>
    <t>13-08-2024 12:31</t>
  </si>
  <si>
    <t>13-08-2024 13:50</t>
  </si>
  <si>
    <t>EVS104230</t>
  </si>
  <si>
    <t>14-05-2023 12:21</t>
  </si>
  <si>
    <t>14-05-2023 14:11</t>
  </si>
  <si>
    <t>EVS104231</t>
  </si>
  <si>
    <t>18-06-2023 09:07</t>
  </si>
  <si>
    <t>18-06-2023 09:50</t>
  </si>
  <si>
    <t>EVS104232</t>
  </si>
  <si>
    <t>25-06-2023 13:31</t>
  </si>
  <si>
    <t>25-06-2023 14:34</t>
  </si>
  <si>
    <t>EVS104233</t>
  </si>
  <si>
    <t>17-10-2024 07:26</t>
  </si>
  <si>
    <t>17-10-2024 08:20</t>
  </si>
  <si>
    <t>EVS104234</t>
  </si>
  <si>
    <t>EVS104235</t>
  </si>
  <si>
    <t>23-07-2024 11:16</t>
  </si>
  <si>
    <t>23-07-2024 12:01</t>
  </si>
  <si>
    <t>EVS104236</t>
  </si>
  <si>
    <t>EVS104237</t>
  </si>
  <si>
    <t>EVS104238</t>
  </si>
  <si>
    <t>16-05-2023 16:30</t>
  </si>
  <si>
    <t>16-05-2023 18:22</t>
  </si>
  <si>
    <t>EVS104239</t>
  </si>
  <si>
    <t>EVS104240</t>
  </si>
  <si>
    <t>29-07-2023 08:48</t>
  </si>
  <si>
    <t>29-07-2023 09:30</t>
  </si>
  <si>
    <t>EVS104241</t>
  </si>
  <si>
    <t>23-03-2023 20:26</t>
  </si>
  <si>
    <t>23-03-2023 21:56</t>
  </si>
  <si>
    <t>EVS104242</t>
  </si>
  <si>
    <t>28-03-2023 06:03</t>
  </si>
  <si>
    <t>EVS104243</t>
  </si>
  <si>
    <t>17-11-2024 18:16</t>
  </si>
  <si>
    <t>17-11-2024 18:26</t>
  </si>
  <si>
    <t>EVS104244</t>
  </si>
  <si>
    <t>30-03-2024 22:33</t>
  </si>
  <si>
    <t>30-03-2024 22:46</t>
  </si>
  <si>
    <t>EVS104245</t>
  </si>
  <si>
    <t>EVS104246</t>
  </si>
  <si>
    <t>EVS104247</t>
  </si>
  <si>
    <t>14-09-2024 08:44</t>
  </si>
  <si>
    <t>14-09-2024 10:06</t>
  </si>
  <si>
    <t>EVS104248</t>
  </si>
  <si>
    <t>22-07-2023 11:38</t>
  </si>
  <si>
    <t>22-07-2023 11:52</t>
  </si>
  <si>
    <t>EVS104249</t>
  </si>
  <si>
    <t>30-01-2023 07:04</t>
  </si>
  <si>
    <t>30-01-2023 08:10</t>
  </si>
  <si>
    <t>EVS104250</t>
  </si>
  <si>
    <t>EVS104251</t>
  </si>
  <si>
    <t>22-07-2023 02:33</t>
  </si>
  <si>
    <t>22-07-2023 03:27</t>
  </si>
  <si>
    <t>EVS104252</t>
  </si>
  <si>
    <t>27-01-2023 03:12</t>
  </si>
  <si>
    <t>27-01-2023 03:28</t>
  </si>
  <si>
    <t>EVS104253</t>
  </si>
  <si>
    <t>17-10-2023 19:27</t>
  </si>
  <si>
    <t>17-10-2023 19:37</t>
  </si>
  <si>
    <t>EVS104254</t>
  </si>
  <si>
    <t>EVS104255</t>
  </si>
  <si>
    <t>31-01-2023 03:01</t>
  </si>
  <si>
    <t>31-01-2023 04:28</t>
  </si>
  <si>
    <t>EVS104256</t>
  </si>
  <si>
    <t>EVS104257</t>
  </si>
  <si>
    <t>24-04-2023 22:38</t>
  </si>
  <si>
    <t>24-04-2023 23:00</t>
  </si>
  <si>
    <t>EVS104258</t>
  </si>
  <si>
    <t>EVS104259</t>
  </si>
  <si>
    <t>18-02-2024 01:40</t>
  </si>
  <si>
    <t>18-02-2024 02:03</t>
  </si>
  <si>
    <t>EVS104260</t>
  </si>
  <si>
    <t>15-03-2024 06:01</t>
  </si>
  <si>
    <t>15-03-2024 06:41</t>
  </si>
  <si>
    <t>EVS104261</t>
  </si>
  <si>
    <t>26-09-2023 09:40</t>
  </si>
  <si>
    <t>26-09-2023 10:02</t>
  </si>
  <si>
    <t>EVS104262</t>
  </si>
  <si>
    <t>15-10-2023 16:45</t>
  </si>
  <si>
    <t>15-10-2023 17:15</t>
  </si>
  <si>
    <t>EVS104263</t>
  </si>
  <si>
    <t>EVS104264</t>
  </si>
  <si>
    <t>EVS104265</t>
  </si>
  <si>
    <t>EVS104266</t>
  </si>
  <si>
    <t>31-10-2024 21:15</t>
  </si>
  <si>
    <t>31-10-2024 21:28</t>
  </si>
  <si>
    <t>EVS104267</t>
  </si>
  <si>
    <t>18-01-2024 06:52</t>
  </si>
  <si>
    <t>18-01-2024 07:35</t>
  </si>
  <si>
    <t>EVS104268</t>
  </si>
  <si>
    <t>22-02-2024 17:49</t>
  </si>
  <si>
    <t>22-02-2024 19:19</t>
  </si>
  <si>
    <t>EVS104269</t>
  </si>
  <si>
    <t>23-04-2023 20:34</t>
  </si>
  <si>
    <t>23-04-2023 22:32</t>
  </si>
  <si>
    <t>EVS104270</t>
  </si>
  <si>
    <t>29-08-2024 06:13</t>
  </si>
  <si>
    <t>29-08-2024 06:42</t>
  </si>
  <si>
    <t>EVS104271</t>
  </si>
  <si>
    <t>EVS104272</t>
  </si>
  <si>
    <t>23-08-2024 17:43</t>
  </si>
  <si>
    <t>23-08-2024 18:17</t>
  </si>
  <si>
    <t>EVS104273</t>
  </si>
  <si>
    <t>EVS104274</t>
  </si>
  <si>
    <t>30-09-2024 08:57</t>
  </si>
  <si>
    <t>30-09-2024 10:15</t>
  </si>
  <si>
    <t>EVS104275</t>
  </si>
  <si>
    <t>30-01-2024 10:37</t>
  </si>
  <si>
    <t>30-01-2024 11:16</t>
  </si>
  <si>
    <t>EVS104276</t>
  </si>
  <si>
    <t>24-06-2023 01:11</t>
  </si>
  <si>
    <t>24-06-2023 03:10</t>
  </si>
  <si>
    <t>EVS104277</t>
  </si>
  <si>
    <t>EVS104278</t>
  </si>
  <si>
    <t>14-01-2024 02:14</t>
  </si>
  <si>
    <t>14-01-2024 03:27</t>
  </si>
  <si>
    <t>EVS104279</t>
  </si>
  <si>
    <t>20-10-2023 11:56</t>
  </si>
  <si>
    <t>20-10-2023 12:48</t>
  </si>
  <si>
    <t>EVS104280</t>
  </si>
  <si>
    <t>EVS104281</t>
  </si>
  <si>
    <t>13-03-2023 11:15</t>
  </si>
  <si>
    <t>13-03-2023 12:41</t>
  </si>
  <si>
    <t>EVS104282</t>
  </si>
  <si>
    <t>31-01-2024 10:20</t>
  </si>
  <si>
    <t>31-01-2024 10:54</t>
  </si>
  <si>
    <t>EVS104283</t>
  </si>
  <si>
    <t>31-07-2024 01:47</t>
  </si>
  <si>
    <t>31-07-2024 02:54</t>
  </si>
  <si>
    <t>EVS104284</t>
  </si>
  <si>
    <t>20-09-2023 19:05</t>
  </si>
  <si>
    <t>20-09-2023 20:18</t>
  </si>
  <si>
    <t>EVS104285</t>
  </si>
  <si>
    <t>EVS104286</t>
  </si>
  <si>
    <t>27-03-2023 15:42</t>
  </si>
  <si>
    <t>27-03-2023 16:30</t>
  </si>
  <si>
    <t>EVS104287</t>
  </si>
  <si>
    <t>26-01-2023 13:28</t>
  </si>
  <si>
    <t>26-01-2023 14:35</t>
  </si>
  <si>
    <t>EVS104288</t>
  </si>
  <si>
    <t>EVS104289</t>
  </si>
  <si>
    <t>EVS104290</t>
  </si>
  <si>
    <t>EVS104291</t>
  </si>
  <si>
    <t>EVS104292</t>
  </si>
  <si>
    <t>30-05-2024 11:14</t>
  </si>
  <si>
    <t>30-05-2024 11:54</t>
  </si>
  <si>
    <t>EVS104293</t>
  </si>
  <si>
    <t>17-10-2024 19:08</t>
  </si>
  <si>
    <t>17-10-2024 19:58</t>
  </si>
  <si>
    <t>EVS104294</t>
  </si>
  <si>
    <t>EVS104295</t>
  </si>
  <si>
    <t>EVS104296</t>
  </si>
  <si>
    <t>26-03-2024 06:37</t>
  </si>
  <si>
    <t>26-03-2024 08:02</t>
  </si>
  <si>
    <t>EVS104297</t>
  </si>
  <si>
    <t>24-05-2023 03:12</t>
  </si>
  <si>
    <t>24-05-2023 03:43</t>
  </si>
  <si>
    <t>EVS104298</t>
  </si>
  <si>
    <t>24-05-2024 23:10</t>
  </si>
  <si>
    <t>24-05-2024 23:49</t>
  </si>
  <si>
    <t>EVS104299</t>
  </si>
  <si>
    <t>EVS104300</t>
  </si>
  <si>
    <t>EVS104301</t>
  </si>
  <si>
    <t>EVS104302</t>
  </si>
  <si>
    <t>EVS104303</t>
  </si>
  <si>
    <t>22-04-2023 10:03</t>
  </si>
  <si>
    <t>22-04-2023 11:47</t>
  </si>
  <si>
    <t>EVS104304</t>
  </si>
  <si>
    <t>29-09-2024 02:41</t>
  </si>
  <si>
    <t>29-09-2024 03:27</t>
  </si>
  <si>
    <t>EVS104305</t>
  </si>
  <si>
    <t>21-05-2023 13:02</t>
  </si>
  <si>
    <t>21-05-2023 14:18</t>
  </si>
  <si>
    <t>EVS104306</t>
  </si>
  <si>
    <t>18-02-2023 02:04</t>
  </si>
  <si>
    <t>18-02-2023 03:36</t>
  </si>
  <si>
    <t>EVS104307</t>
  </si>
  <si>
    <t>14-10-2023 14:02</t>
  </si>
  <si>
    <t>14-10-2023 15:36</t>
  </si>
  <si>
    <t>EVS104308</t>
  </si>
  <si>
    <t>28-11-2024 14:28</t>
  </si>
  <si>
    <t>28-11-2024 15:45</t>
  </si>
  <si>
    <t>EVS104309</t>
  </si>
  <si>
    <t>EVS104310</t>
  </si>
  <si>
    <t>21-09-2023 07:53</t>
  </si>
  <si>
    <t>21-09-2023 09:45</t>
  </si>
  <si>
    <t>EVS104311</t>
  </si>
  <si>
    <t>28-08-2023 02:21</t>
  </si>
  <si>
    <t>28-08-2023 02:39</t>
  </si>
  <si>
    <t>EVS104312</t>
  </si>
  <si>
    <t>EVS104313</t>
  </si>
  <si>
    <t>15-05-2024 00:35</t>
  </si>
  <si>
    <t>15-05-2024 01:51</t>
  </si>
  <si>
    <t>EVS104314</t>
  </si>
  <si>
    <t>26-02-2023 00:39</t>
  </si>
  <si>
    <t>26-02-2023 01:25</t>
  </si>
  <si>
    <t>EVS104315</t>
  </si>
  <si>
    <t>28-02-2024 11:08</t>
  </si>
  <si>
    <t>28-02-2024 12:35</t>
  </si>
  <si>
    <t>EVS104316</t>
  </si>
  <si>
    <t>EVS104317</t>
  </si>
  <si>
    <t>30-10-2024 17:35</t>
  </si>
  <si>
    <t>30-10-2024 18:44</t>
  </si>
  <si>
    <t>EVS104318</t>
  </si>
  <si>
    <t>28-05-2024 21:00</t>
  </si>
  <si>
    <t>28-05-2024 22:10</t>
  </si>
  <si>
    <t>EVS104319</t>
  </si>
  <si>
    <t>EVS104320</t>
  </si>
  <si>
    <t>EVS104321</t>
  </si>
  <si>
    <t>19-09-2023 11:19</t>
  </si>
  <si>
    <t>19-09-2023 11:50</t>
  </si>
  <si>
    <t>EVS104322</t>
  </si>
  <si>
    <t>18-09-2024 13:39</t>
  </si>
  <si>
    <t>18-09-2024 15:08</t>
  </si>
  <si>
    <t>EVS104323</t>
  </si>
  <si>
    <t>16-07-2024 13:01</t>
  </si>
  <si>
    <t>16-07-2024 14:29</t>
  </si>
  <si>
    <t>EVS104324</t>
  </si>
  <si>
    <t>21-03-2024 11:47</t>
  </si>
  <si>
    <t>21-03-2024 12:14</t>
  </si>
  <si>
    <t>EVS104325</t>
  </si>
  <si>
    <t>EVS104326</t>
  </si>
  <si>
    <t>EVS104327</t>
  </si>
  <si>
    <t>26-04-2023 22:36</t>
  </si>
  <si>
    <t>26-04-2023 23:21</t>
  </si>
  <si>
    <t>EVS104328</t>
  </si>
  <si>
    <t>EVS104329</t>
  </si>
  <si>
    <t>27-07-2024 15:30</t>
  </si>
  <si>
    <t>27-07-2024 16:14</t>
  </si>
  <si>
    <t>EVS104330</t>
  </si>
  <si>
    <t>EVS104331</t>
  </si>
  <si>
    <t>16-07-2023 20:43</t>
  </si>
  <si>
    <t>16-07-2023 22:34</t>
  </si>
  <si>
    <t>EVS104332</t>
  </si>
  <si>
    <t>14-07-2023 15:22</t>
  </si>
  <si>
    <t>14-07-2023 16:02</t>
  </si>
  <si>
    <t>EVS104333</t>
  </si>
  <si>
    <t>EVS104334</t>
  </si>
  <si>
    <t>13-09-2023 03:35</t>
  </si>
  <si>
    <t>13-09-2023 05:07</t>
  </si>
  <si>
    <t>EVS104335</t>
  </si>
  <si>
    <t>13-07-2023 14:49</t>
  </si>
  <si>
    <t>13-07-2023 16:17</t>
  </si>
  <si>
    <t>EVS104336</t>
  </si>
  <si>
    <t>26-07-2024 08:02</t>
  </si>
  <si>
    <t>26-07-2024 08:20</t>
  </si>
  <si>
    <t>EVS104337</t>
  </si>
  <si>
    <t>25-11-2023 01:26</t>
  </si>
  <si>
    <t>25-11-2023 02:08</t>
  </si>
  <si>
    <t>EVS104338</t>
  </si>
  <si>
    <t>EVS104339</t>
  </si>
  <si>
    <t>13-10-2023 13:44</t>
  </si>
  <si>
    <t>13-10-2023 15:11</t>
  </si>
  <si>
    <t>EVS104340</t>
  </si>
  <si>
    <t>29-03-2024 12:13</t>
  </si>
  <si>
    <t>29-03-2024 14:09</t>
  </si>
  <si>
    <t>EVS104341</t>
  </si>
  <si>
    <t>16-10-2023 10:49</t>
  </si>
  <si>
    <t>16-10-2023 11:21</t>
  </si>
  <si>
    <t>EVS104342</t>
  </si>
  <si>
    <t>27-11-2023 04:41</t>
  </si>
  <si>
    <t>27-11-2023 05:12</t>
  </si>
  <si>
    <t>EVS104343</t>
  </si>
  <si>
    <t>EVS104344</t>
  </si>
  <si>
    <t>EVS104345</t>
  </si>
  <si>
    <t>EVS104346</t>
  </si>
  <si>
    <t>EVS104347</t>
  </si>
  <si>
    <t>24-02-2023 00:29</t>
  </si>
  <si>
    <t>24-02-2023 01:03</t>
  </si>
  <si>
    <t>EVS104348</t>
  </si>
  <si>
    <t>19-11-2023 14:25</t>
  </si>
  <si>
    <t>19-11-2023 15:37</t>
  </si>
  <si>
    <t>EVS104349</t>
  </si>
  <si>
    <t>18-12-2023 06:05</t>
  </si>
  <si>
    <t>18-12-2023 07:58</t>
  </si>
  <si>
    <t>EVS104350</t>
  </si>
  <si>
    <t>EVS104351</t>
  </si>
  <si>
    <t>EVS104352</t>
  </si>
  <si>
    <t>EVS104353</t>
  </si>
  <si>
    <t>16-11-2024 11:11</t>
  </si>
  <si>
    <t>16-11-2024 12:50</t>
  </si>
  <si>
    <t>EVS104354</t>
  </si>
  <si>
    <t>EVS104355</t>
  </si>
  <si>
    <t>20-01-2023 16:38</t>
  </si>
  <si>
    <t>20-01-2023 16:59</t>
  </si>
  <si>
    <t>EVS104356</t>
  </si>
  <si>
    <t>31-03-2023 19:43</t>
  </si>
  <si>
    <t>31-03-2023 20:09</t>
  </si>
  <si>
    <t>EVS104357</t>
  </si>
  <si>
    <t>16-07-2024 13:27</t>
  </si>
  <si>
    <t>16-07-2024 13:38</t>
  </si>
  <si>
    <t>EVS104358</t>
  </si>
  <si>
    <t>28-02-2024 13:24</t>
  </si>
  <si>
    <t>28-02-2024 13:38</t>
  </si>
  <si>
    <t>EVS104359</t>
  </si>
  <si>
    <t>28-06-2024 02:17</t>
  </si>
  <si>
    <t>28-06-2024 04:03</t>
  </si>
  <si>
    <t>EVS104360</t>
  </si>
  <si>
    <t>19-03-2023 22:17</t>
  </si>
  <si>
    <t>19-03-2023 22:43</t>
  </si>
  <si>
    <t>EVS104361</t>
  </si>
  <si>
    <t>EVS104362</t>
  </si>
  <si>
    <t>21-07-2023 19:22</t>
  </si>
  <si>
    <t>21-07-2023 20:27</t>
  </si>
  <si>
    <t>EVS104363</t>
  </si>
  <si>
    <t>EVS104364</t>
  </si>
  <si>
    <t>14-08-2024 19:02</t>
  </si>
  <si>
    <t>14-08-2024 20:04</t>
  </si>
  <si>
    <t>EVS104365</t>
  </si>
  <si>
    <t>EVS104366</t>
  </si>
  <si>
    <t>14-11-2024 17:10</t>
  </si>
  <si>
    <t>14-11-2024 18:39</t>
  </si>
  <si>
    <t>EVS104367</t>
  </si>
  <si>
    <t>18-10-2023 03:27</t>
  </si>
  <si>
    <t>18-10-2023 05:05</t>
  </si>
  <si>
    <t>EVS104368</t>
  </si>
  <si>
    <t>EVS104369</t>
  </si>
  <si>
    <t>EVS104370</t>
  </si>
  <si>
    <t>EVS104371</t>
  </si>
  <si>
    <t>23-03-2023 02:46</t>
  </si>
  <si>
    <t>23-03-2023 03:04</t>
  </si>
  <si>
    <t>EVS104372</t>
  </si>
  <si>
    <t>21-01-2023 07:14</t>
  </si>
  <si>
    <t>21-01-2023 08:07</t>
  </si>
  <si>
    <t>EVS104373</t>
  </si>
  <si>
    <t>30-11-2024 07:38</t>
  </si>
  <si>
    <t>30-11-2024 08:02</t>
  </si>
  <si>
    <t>EVS104374</t>
  </si>
  <si>
    <t>26-01-2023 16:09</t>
  </si>
  <si>
    <t>26-01-2023 17:06</t>
  </si>
  <si>
    <t>EVS104375</t>
  </si>
  <si>
    <t>22-09-2024 22:51</t>
  </si>
  <si>
    <t>23-09-2024 00:34</t>
  </si>
  <si>
    <t>EVS104376</t>
  </si>
  <si>
    <t>EVS104377</t>
  </si>
  <si>
    <t>EVS104378</t>
  </si>
  <si>
    <t>18-06-2023 14:34</t>
  </si>
  <si>
    <t>18-06-2023 15:04</t>
  </si>
  <si>
    <t>EVS104379</t>
  </si>
  <si>
    <t>13-07-2024 19:36</t>
  </si>
  <si>
    <t>13-07-2024 20:02</t>
  </si>
  <si>
    <t>EVS104380</t>
  </si>
  <si>
    <t>26-11-2023 16:09</t>
  </si>
  <si>
    <t>26-11-2023 17:26</t>
  </si>
  <si>
    <t>EVS104381</t>
  </si>
  <si>
    <t>21-08-2023 10:11</t>
  </si>
  <si>
    <t>21-08-2023 12:04</t>
  </si>
  <si>
    <t>EVS104382</t>
  </si>
  <si>
    <t>21-07-2024 23:05</t>
  </si>
  <si>
    <t>22-07-2024 01:00</t>
  </si>
  <si>
    <t>EVS104383</t>
  </si>
  <si>
    <t>29-11-2023 18:20</t>
  </si>
  <si>
    <t>29-11-2023 18:49</t>
  </si>
  <si>
    <t>EVS104384</t>
  </si>
  <si>
    <t>EVS104385</t>
  </si>
  <si>
    <t>31-03-2023 12:25</t>
  </si>
  <si>
    <t>31-03-2023 13:36</t>
  </si>
  <si>
    <t>EVS104386</t>
  </si>
  <si>
    <t>EVS104387</t>
  </si>
  <si>
    <t>EVS104388</t>
  </si>
  <si>
    <t>13-03-2024 08:22</t>
  </si>
  <si>
    <t>13-03-2024 08:45</t>
  </si>
  <si>
    <t>EVS104389</t>
  </si>
  <si>
    <t>30-08-2023 16:04</t>
  </si>
  <si>
    <t>30-08-2023 17:43</t>
  </si>
  <si>
    <t>EVS104390</t>
  </si>
  <si>
    <t>22-05-2023 06:08</t>
  </si>
  <si>
    <t>22-05-2023 07:25</t>
  </si>
  <si>
    <t>EVS104391</t>
  </si>
  <si>
    <t>18-11-2023 12:17</t>
  </si>
  <si>
    <t>18-11-2023 13:52</t>
  </si>
  <si>
    <t>EVS104392</t>
  </si>
  <si>
    <t>31-01-2024 02:11</t>
  </si>
  <si>
    <t>31-01-2024 03:20</t>
  </si>
  <si>
    <t>EVS104393</t>
  </si>
  <si>
    <t>EVS104394</t>
  </si>
  <si>
    <t>18-08-2024 02:35</t>
  </si>
  <si>
    <t>18-08-2024 04:30</t>
  </si>
  <si>
    <t>EVS104395</t>
  </si>
  <si>
    <t>23-06-2024 16:13</t>
  </si>
  <si>
    <t>23-06-2024 16:50</t>
  </si>
  <si>
    <t>EVS104396</t>
  </si>
  <si>
    <t>EVS104397</t>
  </si>
  <si>
    <t>EVS104398</t>
  </si>
  <si>
    <t>23-08-2024 00:28</t>
  </si>
  <si>
    <t>23-08-2024 02:08</t>
  </si>
  <si>
    <t>EVS104399</t>
  </si>
  <si>
    <t>14-07-2023 18:31</t>
  </si>
  <si>
    <t>14-07-2023 19:59</t>
  </si>
  <si>
    <t>EVS104400</t>
  </si>
  <si>
    <t>24-05-2023 09:44</t>
  </si>
  <si>
    <t>24-05-2023 10:11</t>
  </si>
  <si>
    <t>EVS104401</t>
  </si>
  <si>
    <t>27-11-2024 21:50</t>
  </si>
  <si>
    <t>27-11-2024 23:00</t>
  </si>
  <si>
    <t>EVS104402</t>
  </si>
  <si>
    <t>EVS104403</t>
  </si>
  <si>
    <t>EVS104404</t>
  </si>
  <si>
    <t>EVS104405</t>
  </si>
  <si>
    <t>22-06-2024 06:17</t>
  </si>
  <si>
    <t>22-06-2024 07:27</t>
  </si>
  <si>
    <t>EVS104406</t>
  </si>
  <si>
    <t>22-10-2023 03:04</t>
  </si>
  <si>
    <t>22-10-2023 04:29</t>
  </si>
  <si>
    <t>EVS104407</t>
  </si>
  <si>
    <t>EVS104408</t>
  </si>
  <si>
    <t>EVS104409</t>
  </si>
  <si>
    <t>28-07-2024 23:59</t>
  </si>
  <si>
    <t>29-07-2024 00:43</t>
  </si>
  <si>
    <t>EVS104410</t>
  </si>
  <si>
    <t>23-05-2023 00:53</t>
  </si>
  <si>
    <t>23-05-2023 02:43</t>
  </si>
  <si>
    <t>EVS104411</t>
  </si>
  <si>
    <t>EVS104412</t>
  </si>
  <si>
    <t>29-04-2024 03:11</t>
  </si>
  <si>
    <t>29-04-2024 04:18</t>
  </si>
  <si>
    <t>EVS104413</t>
  </si>
  <si>
    <t>EVS104414</t>
  </si>
  <si>
    <t>23-06-2024 15:51</t>
  </si>
  <si>
    <t>23-06-2024 17:50</t>
  </si>
  <si>
    <t>EVS104415</t>
  </si>
  <si>
    <t>18-01-2023 07:17</t>
  </si>
  <si>
    <t>18-01-2023 07:28</t>
  </si>
  <si>
    <t>EVS104416</t>
  </si>
  <si>
    <t>EVS104417</t>
  </si>
  <si>
    <t>EVS104418</t>
  </si>
  <si>
    <t>EVS104419</t>
  </si>
  <si>
    <t>15-07-2024 00:34</t>
  </si>
  <si>
    <t>15-07-2024 01:52</t>
  </si>
  <si>
    <t>EVS104420</t>
  </si>
  <si>
    <t>24-03-2024 17:51</t>
  </si>
  <si>
    <t>24-03-2024 19:20</t>
  </si>
  <si>
    <t>EVS104421</t>
  </si>
  <si>
    <t>19-08-2023 20:53</t>
  </si>
  <si>
    <t>19-08-2023 21:32</t>
  </si>
  <si>
    <t>EVS104422</t>
  </si>
  <si>
    <t>13-01-2024 00:33</t>
  </si>
  <si>
    <t>13-01-2024 01:46</t>
  </si>
  <si>
    <t>EVS104423</t>
  </si>
  <si>
    <t>19-10-2024 02:09</t>
  </si>
  <si>
    <t>19-10-2024 03:05</t>
  </si>
  <si>
    <t>EVS104424</t>
  </si>
  <si>
    <t>24-06-2024 05:24</t>
  </si>
  <si>
    <t>24-06-2024 05:59</t>
  </si>
  <si>
    <t>EVS104425</t>
  </si>
  <si>
    <t>EVS104426</t>
  </si>
  <si>
    <t>18-01-2024 12:53</t>
  </si>
  <si>
    <t>18-01-2024 13:17</t>
  </si>
  <si>
    <t>EVS104427</t>
  </si>
  <si>
    <t>14-01-2024 05:14</t>
  </si>
  <si>
    <t>14-01-2024 06:09</t>
  </si>
  <si>
    <t>EVS104428</t>
  </si>
  <si>
    <t>EVS104429</t>
  </si>
  <si>
    <t>23-04-2024 03:37</t>
  </si>
  <si>
    <t>EVS104430</t>
  </si>
  <si>
    <t>15-09-2024 03:56</t>
  </si>
  <si>
    <t>15-09-2024 04:53</t>
  </si>
  <si>
    <t>EVS104431</t>
  </si>
  <si>
    <t>25-09-2023 02:17</t>
  </si>
  <si>
    <t>25-09-2023 02:51</t>
  </si>
  <si>
    <t>EVS104432</t>
  </si>
  <si>
    <t>26-08-2024 22:43</t>
  </si>
  <si>
    <t>26-08-2024 23:59</t>
  </si>
  <si>
    <t>EVS104433</t>
  </si>
  <si>
    <t>EVS104434</t>
  </si>
  <si>
    <t>22-09-2024 04:48</t>
  </si>
  <si>
    <t>22-09-2024 05:19</t>
  </si>
  <si>
    <t>EVS104435</t>
  </si>
  <si>
    <t>EVS104436</t>
  </si>
  <si>
    <t>30-06-2023 06:44</t>
  </si>
  <si>
    <t>30-06-2023 07:44</t>
  </si>
  <si>
    <t>EVS104437</t>
  </si>
  <si>
    <t>EVS104438</t>
  </si>
  <si>
    <t>EVS104439</t>
  </si>
  <si>
    <t>EVS104440</t>
  </si>
  <si>
    <t>EVS104441</t>
  </si>
  <si>
    <t>24-07-2023 14:04</t>
  </si>
  <si>
    <t>24-07-2023 15:51</t>
  </si>
  <si>
    <t>EVS104442</t>
  </si>
  <si>
    <t>13-03-2024 11:32</t>
  </si>
  <si>
    <t>13-03-2024 13:05</t>
  </si>
  <si>
    <t>EVS104443</t>
  </si>
  <si>
    <t>22-10-2024 14:47</t>
  </si>
  <si>
    <t>22-10-2024 15:11</t>
  </si>
  <si>
    <t>EVS104444</t>
  </si>
  <si>
    <t>EVS104445</t>
  </si>
  <si>
    <t>30-11-2024 09:27</t>
  </si>
  <si>
    <t>30-11-2024 09:37</t>
  </si>
  <si>
    <t>EVS104446</t>
  </si>
  <si>
    <t>22-05-2023 23:45</t>
  </si>
  <si>
    <t>23-05-2023 00:23</t>
  </si>
  <si>
    <t>EVS104447</t>
  </si>
  <si>
    <t>30-09-2024 00:03</t>
  </si>
  <si>
    <t>30-09-2024 00:52</t>
  </si>
  <si>
    <t>EVS104448</t>
  </si>
  <si>
    <t>EVS104449</t>
  </si>
  <si>
    <t>22-11-2023 12:14</t>
  </si>
  <si>
    <t>22-11-2023 13:03</t>
  </si>
  <si>
    <t>EVS104450</t>
  </si>
  <si>
    <t>13-05-2024 01:11</t>
  </si>
  <si>
    <t>13-05-2024 01:32</t>
  </si>
  <si>
    <t>EVS104451</t>
  </si>
  <si>
    <t>30-11-2023 04:08</t>
  </si>
  <si>
    <t>30-11-2023 05:53</t>
  </si>
  <si>
    <t>EVS104452</t>
  </si>
  <si>
    <t>EVS104453</t>
  </si>
  <si>
    <t>21-05-2023 11:13</t>
  </si>
  <si>
    <t>21-05-2023 12:52</t>
  </si>
  <si>
    <t>EVS104454</t>
  </si>
  <si>
    <t>19-07-2023 06:59</t>
  </si>
  <si>
    <t>19-07-2023 07:54</t>
  </si>
  <si>
    <t>EVS104455</t>
  </si>
  <si>
    <t>EVS104456</t>
  </si>
  <si>
    <t>EVS104457</t>
  </si>
  <si>
    <t>EVS104458</t>
  </si>
  <si>
    <t>21-05-2024 09:02</t>
  </si>
  <si>
    <t>21-05-2024 09:36</t>
  </si>
  <si>
    <t>EVS104459</t>
  </si>
  <si>
    <t>19-01-2024 22:42</t>
  </si>
  <si>
    <t>19-01-2024 23:01</t>
  </si>
  <si>
    <t>EVS104460</t>
  </si>
  <si>
    <t>30-06-2023 12:33</t>
  </si>
  <si>
    <t>30-06-2023 12:44</t>
  </si>
  <si>
    <t>EVS104461</t>
  </si>
  <si>
    <t>15-03-2023 04:16</t>
  </si>
  <si>
    <t>15-03-2023 04:45</t>
  </si>
  <si>
    <t>EVS104462</t>
  </si>
  <si>
    <t>EVS104463</t>
  </si>
  <si>
    <t>EVS104464</t>
  </si>
  <si>
    <t>EVS104465</t>
  </si>
  <si>
    <t>EVS104466</t>
  </si>
  <si>
    <t>16-12-2023 07:05</t>
  </si>
  <si>
    <t>16-12-2023 08:44</t>
  </si>
  <si>
    <t>EVS104467</t>
  </si>
  <si>
    <t>26-06-2023 01:12</t>
  </si>
  <si>
    <t>26-06-2023 01:57</t>
  </si>
  <si>
    <t>EVS104468</t>
  </si>
  <si>
    <t>24-01-2023 00:12</t>
  </si>
  <si>
    <t>24-01-2023 00:39</t>
  </si>
  <si>
    <t>EVS104469</t>
  </si>
  <si>
    <t>17-07-2024 22:28</t>
  </si>
  <si>
    <t>18-07-2024 00:06</t>
  </si>
  <si>
    <t>EVS104470</t>
  </si>
  <si>
    <t>28-11-2024 11:24</t>
  </si>
  <si>
    <t>28-11-2024 11:43</t>
  </si>
  <si>
    <t>EVS104471</t>
  </si>
  <si>
    <t>EVS104472</t>
  </si>
  <si>
    <t>EVS104473</t>
  </si>
  <si>
    <t>EVS104474</t>
  </si>
  <si>
    <t>EVS104475</t>
  </si>
  <si>
    <t>17-06-2023 17:02</t>
  </si>
  <si>
    <t>17-06-2023 18:26</t>
  </si>
  <si>
    <t>EVS104476</t>
  </si>
  <si>
    <t>EVS104477</t>
  </si>
  <si>
    <t>25-07-2024 22:37</t>
  </si>
  <si>
    <t>26-07-2024 00:20</t>
  </si>
  <si>
    <t>EVS104478</t>
  </si>
  <si>
    <t>EVS104479</t>
  </si>
  <si>
    <t>23-07-2024 20:11</t>
  </si>
  <si>
    <t>23-07-2024 20:41</t>
  </si>
  <si>
    <t>EVS104480</t>
  </si>
  <si>
    <t>EVS104481</t>
  </si>
  <si>
    <t>22-11-2024 02:52</t>
  </si>
  <si>
    <t>22-11-2024 04:44</t>
  </si>
  <si>
    <t>EVS104482</t>
  </si>
  <si>
    <t>16-12-2023 06:49</t>
  </si>
  <si>
    <t>16-12-2023 07:29</t>
  </si>
  <si>
    <t>EVS104483</t>
  </si>
  <si>
    <t>25-09-2023 16:54</t>
  </si>
  <si>
    <t>25-09-2023 18:41</t>
  </si>
  <si>
    <t>EVS104484</t>
  </si>
  <si>
    <t>31-03-2024 18:52</t>
  </si>
  <si>
    <t>31-03-2024 20:04</t>
  </si>
  <si>
    <t>EVS104485</t>
  </si>
  <si>
    <t>27-02-2024 13:17</t>
  </si>
  <si>
    <t>27-02-2024 13:28</t>
  </si>
  <si>
    <t>EVS104486</t>
  </si>
  <si>
    <t>EVS104487</t>
  </si>
  <si>
    <t>21-10-2023 16:23</t>
  </si>
  <si>
    <t>21-10-2023 17:58</t>
  </si>
  <si>
    <t>EVS104488</t>
  </si>
  <si>
    <t>29-12-2023 14:56</t>
  </si>
  <si>
    <t>29-12-2023 16:52</t>
  </si>
  <si>
    <t>EVS104489</t>
  </si>
  <si>
    <t>21-06-2023 00:03</t>
  </si>
  <si>
    <t>21-06-2023 00:20</t>
  </si>
  <si>
    <t>EVS104490</t>
  </si>
  <si>
    <t>28-06-2024 06:49</t>
  </si>
  <si>
    <t>28-06-2024 08:26</t>
  </si>
  <si>
    <t>EVS104491</t>
  </si>
  <si>
    <t>17-06-2024 07:00</t>
  </si>
  <si>
    <t>17-06-2024 07:45</t>
  </si>
  <si>
    <t>EVS104492</t>
  </si>
  <si>
    <t>30-10-2024 10:12</t>
  </si>
  <si>
    <t>30-10-2024 11:24</t>
  </si>
  <si>
    <t>EVS104493</t>
  </si>
  <si>
    <t>15-02-2024 04:19</t>
  </si>
  <si>
    <t>15-02-2024 06:04</t>
  </si>
  <si>
    <t>EVS104494</t>
  </si>
  <si>
    <t>21-07-2024 07:44</t>
  </si>
  <si>
    <t>21-07-2024 08:32</t>
  </si>
  <si>
    <t>EVS104495</t>
  </si>
  <si>
    <t>EVS104496</t>
  </si>
  <si>
    <t>EVS104497</t>
  </si>
  <si>
    <t>24-08-2024 06:05</t>
  </si>
  <si>
    <t>24-08-2024 06:29</t>
  </si>
  <si>
    <t>EVS104498</t>
  </si>
  <si>
    <t>18-11-2024 12:10</t>
  </si>
  <si>
    <t>18-11-2024 13:51</t>
  </si>
  <si>
    <t>EVS104499</t>
  </si>
  <si>
    <t>19-07-2023 18:15</t>
  </si>
  <si>
    <t>19-07-2023 18:25</t>
  </si>
  <si>
    <t>EVS104500</t>
  </si>
  <si>
    <t>18-09-2023 03:11</t>
  </si>
  <si>
    <t>18-09-2023 05:05</t>
  </si>
  <si>
    <t>EVS104501</t>
  </si>
  <si>
    <t>22-10-2024 10:24</t>
  </si>
  <si>
    <t>22-10-2024 10:50</t>
  </si>
  <si>
    <t>EVS104502</t>
  </si>
  <si>
    <t>15-09-2024 14:22</t>
  </si>
  <si>
    <t>15-09-2024 14:54</t>
  </si>
  <si>
    <t>EVS104503</t>
  </si>
  <si>
    <t>21-05-2024 21:42</t>
  </si>
  <si>
    <t>21-05-2024 23:07</t>
  </si>
  <si>
    <t>EVS104504</t>
  </si>
  <si>
    <t>EVS104505</t>
  </si>
  <si>
    <t>31-10-2023 18:02</t>
  </si>
  <si>
    <t>31-10-2023 18:12</t>
  </si>
  <si>
    <t>EVS104506</t>
  </si>
  <si>
    <t>31-08-2024 12:02</t>
  </si>
  <si>
    <t>31-08-2024 12:51</t>
  </si>
  <si>
    <t>EVS104507</t>
  </si>
  <si>
    <t>22-06-2023 11:56</t>
  </si>
  <si>
    <t>22-06-2023 13:33</t>
  </si>
  <si>
    <t>EVS104508</t>
  </si>
  <si>
    <t>26-07-2024 01:54</t>
  </si>
  <si>
    <t>26-07-2024 02:27</t>
  </si>
  <si>
    <t>EVS104509</t>
  </si>
  <si>
    <t>EVS104510</t>
  </si>
  <si>
    <t>EVS104511</t>
  </si>
  <si>
    <t>EVS104512</t>
  </si>
  <si>
    <t>24-06-2023 16:30</t>
  </si>
  <si>
    <t>24-06-2023 17:04</t>
  </si>
  <si>
    <t>EVS104513</t>
  </si>
  <si>
    <t>EVS104514</t>
  </si>
  <si>
    <t>29-07-2024 00:25</t>
  </si>
  <si>
    <t>29-07-2024 01:31</t>
  </si>
  <si>
    <t>EVS104515</t>
  </si>
  <si>
    <t>20-02-2024 20:15</t>
  </si>
  <si>
    <t>20-02-2024 20:41</t>
  </si>
  <si>
    <t>EVS104516</t>
  </si>
  <si>
    <t>15-08-2024 22:17</t>
  </si>
  <si>
    <t>16-08-2024 00:09</t>
  </si>
  <si>
    <t>EVS104517</t>
  </si>
  <si>
    <t>EVS104518</t>
  </si>
  <si>
    <t>EVS104519</t>
  </si>
  <si>
    <t>29-08-2023 15:58</t>
  </si>
  <si>
    <t>29-08-2023 16:14</t>
  </si>
  <si>
    <t>EVS104520</t>
  </si>
  <si>
    <t>14-01-2024 07:10</t>
  </si>
  <si>
    <t>14-01-2024 07:50</t>
  </si>
  <si>
    <t>EVS104521</t>
  </si>
  <si>
    <t>EVS104522</t>
  </si>
  <si>
    <t>31-01-2024 10:24</t>
  </si>
  <si>
    <t>31-01-2024 11:34</t>
  </si>
  <si>
    <t>EVS104523</t>
  </si>
  <si>
    <t>24-11-2024 07:42</t>
  </si>
  <si>
    <t>24-11-2024 08:16</t>
  </si>
  <si>
    <t>EVS104524</t>
  </si>
  <si>
    <t>15-02-2024 06:28</t>
  </si>
  <si>
    <t>15-02-2024 07:59</t>
  </si>
  <si>
    <t>EVS104525</t>
  </si>
  <si>
    <t>14-03-2023 05:07</t>
  </si>
  <si>
    <t>14-03-2023 06:59</t>
  </si>
  <si>
    <t>EVS104526</t>
  </si>
  <si>
    <t>EVS104527</t>
  </si>
  <si>
    <t>21-04-2024 05:32</t>
  </si>
  <si>
    <t>EVS104528</t>
  </si>
  <si>
    <t>21-07-2024 10:17</t>
  </si>
  <si>
    <t>21-07-2024 11:31</t>
  </si>
  <si>
    <t>EVS104529</t>
  </si>
  <si>
    <t>EVS104530</t>
  </si>
  <si>
    <t>EVS104531</t>
  </si>
  <si>
    <t>20-04-2024 03:51</t>
  </si>
  <si>
    <t>20-04-2024 04:46</t>
  </si>
  <si>
    <t>EVS104532</t>
  </si>
  <si>
    <t>13-07-2023 19:37</t>
  </si>
  <si>
    <t>13-07-2023 20:26</t>
  </si>
  <si>
    <t>EVS104533</t>
  </si>
  <si>
    <t>25-03-2024 15:20</t>
  </si>
  <si>
    <t>25-03-2024 17:12</t>
  </si>
  <si>
    <t>EVS104534</t>
  </si>
  <si>
    <t>23-02-2024 13:39</t>
  </si>
  <si>
    <t>EVS104535</t>
  </si>
  <si>
    <t>22-03-2024 03:01</t>
  </si>
  <si>
    <t>22-03-2024 03:13</t>
  </si>
  <si>
    <t>EVS104536</t>
  </si>
  <si>
    <t>18-09-2024 15:07</t>
  </si>
  <si>
    <t>18-09-2024 17:03</t>
  </si>
  <si>
    <t>EVS104537</t>
  </si>
  <si>
    <t>27-05-2024 14:43</t>
  </si>
  <si>
    <t>27-05-2024 15:53</t>
  </si>
  <si>
    <t>EVS104538</t>
  </si>
  <si>
    <t>29-02-2024 06:25</t>
  </si>
  <si>
    <t>29-02-2024 07:52</t>
  </si>
  <si>
    <t>EVS104539</t>
  </si>
  <si>
    <t>EVS104540</t>
  </si>
  <si>
    <t>EVS104541</t>
  </si>
  <si>
    <t>28-08-2024 16:08</t>
  </si>
  <si>
    <t>28-08-2024 17:37</t>
  </si>
  <si>
    <t>EVS104542</t>
  </si>
  <si>
    <t>EVS104543</t>
  </si>
  <si>
    <t>EVS104544</t>
  </si>
  <si>
    <t>EVS104545</t>
  </si>
  <si>
    <t>31-10-2024 22:58</t>
  </si>
  <si>
    <t>EVS104546</t>
  </si>
  <si>
    <t>19-09-2024 18:05</t>
  </si>
  <si>
    <t>19-09-2024 18:33</t>
  </si>
  <si>
    <t>EVS104547</t>
  </si>
  <si>
    <t>EVS104548</t>
  </si>
  <si>
    <t>26-06-2023 08:12</t>
  </si>
  <si>
    <t>26-06-2023 09:26</t>
  </si>
  <si>
    <t>EVS104549</t>
  </si>
  <si>
    <t>EVS104550</t>
  </si>
  <si>
    <t>13-01-2024 16:21</t>
  </si>
  <si>
    <t>13-01-2024 17:44</t>
  </si>
  <si>
    <t>EVS104551</t>
  </si>
  <si>
    <t>EVS104552</t>
  </si>
  <si>
    <t>EVS104553</t>
  </si>
  <si>
    <t>16-09-2024 16:57</t>
  </si>
  <si>
    <t>16-09-2024 17:44</t>
  </si>
  <si>
    <t>EVS104554</t>
  </si>
  <si>
    <t>EVS104555</t>
  </si>
  <si>
    <t>EVS104556</t>
  </si>
  <si>
    <t>EVS104557</t>
  </si>
  <si>
    <t>17-03-2023 14:31</t>
  </si>
  <si>
    <t>17-03-2023 16:24</t>
  </si>
  <si>
    <t>EVS104558</t>
  </si>
  <si>
    <t>28-03-2023 05:55</t>
  </si>
  <si>
    <t>28-03-2023 07:29</t>
  </si>
  <si>
    <t>EVS104559</t>
  </si>
  <si>
    <t>17-05-2024 22:22</t>
  </si>
  <si>
    <t>17-05-2024 23:39</t>
  </si>
  <si>
    <t>EVS104560</t>
  </si>
  <si>
    <t>21-06-2023 09:33</t>
  </si>
  <si>
    <t>21-06-2023 09:50</t>
  </si>
  <si>
    <t>EVS104561</t>
  </si>
  <si>
    <t>EVS104562</t>
  </si>
  <si>
    <t>22-05-2024 14:49</t>
  </si>
  <si>
    <t>22-05-2024 16:44</t>
  </si>
  <si>
    <t>EVS104563</t>
  </si>
  <si>
    <t>23-04-2024 08:01</t>
  </si>
  <si>
    <t>23-04-2024 09:26</t>
  </si>
  <si>
    <t>EVS104564</t>
  </si>
  <si>
    <t>25-07-2023 05:56</t>
  </si>
  <si>
    <t>25-07-2023 07:35</t>
  </si>
  <si>
    <t>EVS104565</t>
  </si>
  <si>
    <t>14-04-2024 05:37</t>
  </si>
  <si>
    <t>14-04-2024 06:53</t>
  </si>
  <si>
    <t>EVS104566</t>
  </si>
  <si>
    <t>EVS104567</t>
  </si>
  <si>
    <t>EVS104568</t>
  </si>
  <si>
    <t>14-11-2024 04:56</t>
  </si>
  <si>
    <t>14-11-2024 06:07</t>
  </si>
  <si>
    <t>EVS104569</t>
  </si>
  <si>
    <t>13-08-2024 04:10</t>
  </si>
  <si>
    <t>13-08-2024 04:22</t>
  </si>
  <si>
    <t>EVS104570</t>
  </si>
  <si>
    <t>30-10-2024 19:13</t>
  </si>
  <si>
    <t>30-10-2024 20:39</t>
  </si>
  <si>
    <t>EVS104571</t>
  </si>
  <si>
    <t>27-12-2023 00:20</t>
  </si>
  <si>
    <t>27-12-2023 01:40</t>
  </si>
  <si>
    <t>EVS104572</t>
  </si>
  <si>
    <t>EVS104573</t>
  </si>
  <si>
    <t>30-03-2024 05:10</t>
  </si>
  <si>
    <t>30-03-2024 05:29</t>
  </si>
  <si>
    <t>EVS104574</t>
  </si>
  <si>
    <t>25-10-2024 18:42</t>
  </si>
  <si>
    <t>25-10-2024 19:23</t>
  </si>
  <si>
    <t>EVS104575</t>
  </si>
  <si>
    <t>16-05-2024 07:17</t>
  </si>
  <si>
    <t>16-05-2024 08:47</t>
  </si>
  <si>
    <t>EVS104576</t>
  </si>
  <si>
    <t>25-11-2023 01:15</t>
  </si>
  <si>
    <t>25-11-2023 01:46</t>
  </si>
  <si>
    <t>EVS104577</t>
  </si>
  <si>
    <t>EVS104578</t>
  </si>
  <si>
    <t>31-05-2024 11:41</t>
  </si>
  <si>
    <t>31-05-2024 13:26</t>
  </si>
  <si>
    <t>EVS104579</t>
  </si>
  <si>
    <t>EVS104580</t>
  </si>
  <si>
    <t>EVS104581</t>
  </si>
  <si>
    <t>17-10-2023 00:56</t>
  </si>
  <si>
    <t>17-10-2023 01:22</t>
  </si>
  <si>
    <t>EVS104582</t>
  </si>
  <si>
    <t>EVS104583</t>
  </si>
  <si>
    <t>21-08-2024 08:42</t>
  </si>
  <si>
    <t>21-08-2024 10:00</t>
  </si>
  <si>
    <t>EVS104584</t>
  </si>
  <si>
    <t>25-10-2023 20:35</t>
  </si>
  <si>
    <t>25-10-2023 21:36</t>
  </si>
  <si>
    <t>EVS104585</t>
  </si>
  <si>
    <t>EVS104586</t>
  </si>
  <si>
    <t>14-04-2024 02:05</t>
  </si>
  <si>
    <t>14-04-2024 02:36</t>
  </si>
  <si>
    <t>EVS104587</t>
  </si>
  <si>
    <t>30-06-2023 16:06</t>
  </si>
  <si>
    <t>30-06-2023 17:08</t>
  </si>
  <si>
    <t>EVS104588</t>
  </si>
  <si>
    <t>22-09-2023 03:18</t>
  </si>
  <si>
    <t>22-09-2023 03:40</t>
  </si>
  <si>
    <t>EVS104589</t>
  </si>
  <si>
    <t>23-08-2024 14:53</t>
  </si>
  <si>
    <t>23-08-2024 15:19</t>
  </si>
  <si>
    <t>EVS104590</t>
  </si>
  <si>
    <t>30-07-2023 19:29</t>
  </si>
  <si>
    <t>30-07-2023 19:40</t>
  </si>
  <si>
    <t>EVS104591</t>
  </si>
  <si>
    <t>EVS104592</t>
  </si>
  <si>
    <t>19-11-2024 06:48</t>
  </si>
  <si>
    <t>19-11-2024 07:28</t>
  </si>
  <si>
    <t>EVS104593</t>
  </si>
  <si>
    <t>EVS104594</t>
  </si>
  <si>
    <t>23-04-2023 04:06</t>
  </si>
  <si>
    <t>23-04-2023 04:19</t>
  </si>
  <si>
    <t>EVS104595</t>
  </si>
  <si>
    <t>26-12-2023 11:02</t>
  </si>
  <si>
    <t>26-12-2023 11:22</t>
  </si>
  <si>
    <t>EVS104596</t>
  </si>
  <si>
    <t>13-10-2023 06:46</t>
  </si>
  <si>
    <t>13-10-2023 07:41</t>
  </si>
  <si>
    <t>EVS104597</t>
  </si>
  <si>
    <t>31-03-2024 14:38</t>
  </si>
  <si>
    <t>31-03-2024 16:09</t>
  </si>
  <si>
    <t>EVS104598</t>
  </si>
  <si>
    <t>28-03-2023 19:33</t>
  </si>
  <si>
    <t>28-03-2023 21:09</t>
  </si>
  <si>
    <t>EVS104599</t>
  </si>
  <si>
    <t>16-01-2024 10:00</t>
  </si>
  <si>
    <t>16-01-2024 10:27</t>
  </si>
  <si>
    <t>EVS104600</t>
  </si>
  <si>
    <t>EVS104601</t>
  </si>
  <si>
    <t>30-04-2024 11:27</t>
  </si>
  <si>
    <t>30-04-2024 12:51</t>
  </si>
  <si>
    <t>EVS104602</t>
  </si>
  <si>
    <t>29-01-2023 18:42</t>
  </si>
  <si>
    <t>29-01-2023 19:17</t>
  </si>
  <si>
    <t>EVS104603</t>
  </si>
  <si>
    <t>20-04-2023 11:08</t>
  </si>
  <si>
    <t>20-04-2023 12:36</t>
  </si>
  <si>
    <t>EVS104604</t>
  </si>
  <si>
    <t>EVS104605</t>
  </si>
  <si>
    <t>17-07-2023 19:25</t>
  </si>
  <si>
    <t>17-07-2023 20:30</t>
  </si>
  <si>
    <t>EVS104606</t>
  </si>
  <si>
    <t>EVS104607</t>
  </si>
  <si>
    <t>EVS104608</t>
  </si>
  <si>
    <t>14-03-2023 19:38</t>
  </si>
  <si>
    <t>14-03-2023 21:07</t>
  </si>
  <si>
    <t>EVS104609</t>
  </si>
  <si>
    <t>18-01-2023 11:34</t>
  </si>
  <si>
    <t>18-01-2023 12:25</t>
  </si>
  <si>
    <t>EVS104610</t>
  </si>
  <si>
    <t>17-10-2024 16:26</t>
  </si>
  <si>
    <t>17-10-2024 18:11</t>
  </si>
  <si>
    <t>EVS104611</t>
  </si>
  <si>
    <t>25-06-2024 21:20</t>
  </si>
  <si>
    <t>25-06-2024 22:20</t>
  </si>
  <si>
    <t>EVS104612</t>
  </si>
  <si>
    <t>25-03-2024 17:50</t>
  </si>
  <si>
    <t>25-03-2024 19:46</t>
  </si>
  <si>
    <t>EVS104613</t>
  </si>
  <si>
    <t>EVS104614</t>
  </si>
  <si>
    <t>27-02-2024 18:50</t>
  </si>
  <si>
    <t>27-02-2024 19:38</t>
  </si>
  <si>
    <t>EVS104615</t>
  </si>
  <si>
    <t>EVS104616</t>
  </si>
  <si>
    <t>26-10-2024 09:51</t>
  </si>
  <si>
    <t>26-10-2024 10:28</t>
  </si>
  <si>
    <t>EVS104617</t>
  </si>
  <si>
    <t>19-09-2024 14:40</t>
  </si>
  <si>
    <t>19-09-2024 16:24</t>
  </si>
  <si>
    <t>EVS104618</t>
  </si>
  <si>
    <t>17-04-2024 19:24</t>
  </si>
  <si>
    <t>17-04-2024 19:48</t>
  </si>
  <si>
    <t>EVS104619</t>
  </si>
  <si>
    <t>19-11-2024 07:06</t>
  </si>
  <si>
    <t>19-11-2024 07:55</t>
  </si>
  <si>
    <t>EVS104620</t>
  </si>
  <si>
    <t>16-05-2023 06:54</t>
  </si>
  <si>
    <t>16-05-2023 08:34</t>
  </si>
  <si>
    <t>EVS104621</t>
  </si>
  <si>
    <t>22-09-2024 04:58</t>
  </si>
  <si>
    <t>22-09-2024 06:03</t>
  </si>
  <si>
    <t>EVS104622</t>
  </si>
  <si>
    <t>EVS104623</t>
  </si>
  <si>
    <t>27-08-2023 22:57</t>
  </si>
  <si>
    <t>28-08-2023 00:01</t>
  </si>
  <si>
    <t>EVS104624</t>
  </si>
  <si>
    <t>EVS104625</t>
  </si>
  <si>
    <t>28-05-2023 17:46</t>
  </si>
  <si>
    <t>28-05-2023 18:25</t>
  </si>
  <si>
    <t>EVS104626</t>
  </si>
  <si>
    <t>16-06-2024 14:05</t>
  </si>
  <si>
    <t>16-06-2024 15:04</t>
  </si>
  <si>
    <t>EVS104627</t>
  </si>
  <si>
    <t>28-06-2024 16:35</t>
  </si>
  <si>
    <t>28-06-2024 17:50</t>
  </si>
  <si>
    <t>EVS104628</t>
  </si>
  <si>
    <t>20-01-2024 12:53</t>
  </si>
  <si>
    <t>20-01-2024 13:43</t>
  </si>
  <si>
    <t>EVS104629</t>
  </si>
  <si>
    <t>14-07-2023 16:29</t>
  </si>
  <si>
    <t>14-07-2023 17:08</t>
  </si>
  <si>
    <t>EVS104630</t>
  </si>
  <si>
    <t>25-04-2023 03:41</t>
  </si>
  <si>
    <t>25-04-2023 04:40</t>
  </si>
  <si>
    <t>EVS104631</t>
  </si>
  <si>
    <t>EVS104632</t>
  </si>
  <si>
    <t>26-08-2023 02:31</t>
  </si>
  <si>
    <t>26-08-2023 03:30</t>
  </si>
  <si>
    <t>EVS104633</t>
  </si>
  <si>
    <t>17-03-2023 10:32</t>
  </si>
  <si>
    <t>17-03-2023 12:01</t>
  </si>
  <si>
    <t>EVS104634</t>
  </si>
  <si>
    <t>31-10-2023 07:47</t>
  </si>
  <si>
    <t>31-10-2023 08:09</t>
  </si>
  <si>
    <t>EVS104635</t>
  </si>
  <si>
    <t>14-08-2024 20:42</t>
  </si>
  <si>
    <t>14-08-2024 21:11</t>
  </si>
  <si>
    <t>EVS104636</t>
  </si>
  <si>
    <t>26-04-2024 05:29</t>
  </si>
  <si>
    <t>26-04-2024 06:35</t>
  </si>
  <si>
    <t>EVS104637</t>
  </si>
  <si>
    <t>21-11-2023 16:19</t>
  </si>
  <si>
    <t>21-11-2023 17:17</t>
  </si>
  <si>
    <t>EVS104638</t>
  </si>
  <si>
    <t>16-05-2024 17:59</t>
  </si>
  <si>
    <t>16-05-2024 19:44</t>
  </si>
  <si>
    <t>EVS104639</t>
  </si>
  <si>
    <t>EVS104640</t>
  </si>
  <si>
    <t>EVS104641</t>
  </si>
  <si>
    <t>EVS104642</t>
  </si>
  <si>
    <t>15-03-2023 17:32</t>
  </si>
  <si>
    <t>15-03-2023 18:48</t>
  </si>
  <si>
    <t>EVS104643</t>
  </si>
  <si>
    <t>EVS104644</t>
  </si>
  <si>
    <t>EVS104645</t>
  </si>
  <si>
    <t>EVS104646</t>
  </si>
  <si>
    <t>28-08-2023 23:20</t>
  </si>
  <si>
    <t>29-08-2023 00:41</t>
  </si>
  <si>
    <t>EVS104647</t>
  </si>
  <si>
    <t>25-08-2023 21:09</t>
  </si>
  <si>
    <t>25-08-2023 23:04</t>
  </si>
  <si>
    <t>EVS104648</t>
  </si>
  <si>
    <t>23-08-2023 02:33</t>
  </si>
  <si>
    <t>23-08-2023 03:20</t>
  </si>
  <si>
    <t>EVS104649</t>
  </si>
  <si>
    <t>EVS104650</t>
  </si>
  <si>
    <t>EVS104651</t>
  </si>
  <si>
    <t>22-02-2024 19:49</t>
  </si>
  <si>
    <t>22-02-2024 21:26</t>
  </si>
  <si>
    <t>EVS104652</t>
  </si>
  <si>
    <t>17-04-2023 12:10</t>
  </si>
  <si>
    <t>17-04-2023 12:58</t>
  </si>
  <si>
    <t>EVS104653</t>
  </si>
  <si>
    <t>30-12-2023 14:02</t>
  </si>
  <si>
    <t>30-12-2023 14:16</t>
  </si>
  <si>
    <t>EVS104654</t>
  </si>
  <si>
    <t>28-08-2024 14:44</t>
  </si>
  <si>
    <t>28-08-2024 15:25</t>
  </si>
  <si>
    <t>EVS104655</t>
  </si>
  <si>
    <t>EVS104656</t>
  </si>
  <si>
    <t>20-06-2024 20:06</t>
  </si>
  <si>
    <t>20-06-2024 21:59</t>
  </si>
  <si>
    <t>EVS104657</t>
  </si>
  <si>
    <t>25-05-2023 03:21</t>
  </si>
  <si>
    <t>25-05-2023 03:49</t>
  </si>
  <si>
    <t>EVS104658</t>
  </si>
  <si>
    <t>EVS104659</t>
  </si>
  <si>
    <t>25-01-2023 02:39</t>
  </si>
  <si>
    <t>25-01-2023 03:12</t>
  </si>
  <si>
    <t>EVS104660</t>
  </si>
  <si>
    <t>25-11-2024 19:16</t>
  </si>
  <si>
    <t>25-11-2024 20:01</t>
  </si>
  <si>
    <t>EVS104661</t>
  </si>
  <si>
    <t>27-10-2023 23:56</t>
  </si>
  <si>
    <t>EVS104662</t>
  </si>
  <si>
    <t>20-06-2024 21:50</t>
  </si>
  <si>
    <t>20-06-2024 23:37</t>
  </si>
  <si>
    <t>EVS104663</t>
  </si>
  <si>
    <t>22-04-2024 15:41</t>
  </si>
  <si>
    <t>22-04-2024 16:59</t>
  </si>
  <si>
    <t>EVS104664</t>
  </si>
  <si>
    <t>18-08-2024 18:59</t>
  </si>
  <si>
    <t>18-08-2024 20:31</t>
  </si>
  <si>
    <t>EVS104665</t>
  </si>
  <si>
    <t>26-08-2024 11:56</t>
  </si>
  <si>
    <t>26-08-2024 12:22</t>
  </si>
  <si>
    <t>EVS104666</t>
  </si>
  <si>
    <t>EVS104667</t>
  </si>
  <si>
    <t>22-09-2024 02:04</t>
  </si>
  <si>
    <t>22-09-2024 03:29</t>
  </si>
  <si>
    <t>EVS104668</t>
  </si>
  <si>
    <t>EVS104669</t>
  </si>
  <si>
    <t>21-11-2023 20:24</t>
  </si>
  <si>
    <t>21-11-2023 20:40</t>
  </si>
  <si>
    <t>EVS104670</t>
  </si>
  <si>
    <t>29-11-2023 03:37</t>
  </si>
  <si>
    <t>29-11-2023 05:35</t>
  </si>
  <si>
    <t>EVS104671</t>
  </si>
  <si>
    <t>EVS104672</t>
  </si>
  <si>
    <t>14-03-2024 22:37</t>
  </si>
  <si>
    <t>14-03-2024 23:54</t>
  </si>
  <si>
    <t>EVS104673</t>
  </si>
  <si>
    <t>16-03-2024 17:03</t>
  </si>
  <si>
    <t>16-03-2024 17:37</t>
  </si>
  <si>
    <t>EVS104674</t>
  </si>
  <si>
    <t>27-07-2024 19:26</t>
  </si>
  <si>
    <t>27-07-2024 21:09</t>
  </si>
  <si>
    <t>EVS104675</t>
  </si>
  <si>
    <t>31-05-2024 09:56</t>
  </si>
  <si>
    <t>31-05-2024 10:26</t>
  </si>
  <si>
    <t>EVS104676</t>
  </si>
  <si>
    <t>EVS104677</t>
  </si>
  <si>
    <t>26-11-2024 18:19</t>
  </si>
  <si>
    <t>26-11-2024 19:03</t>
  </si>
  <si>
    <t>EVS104678</t>
  </si>
  <si>
    <t>EVS104679</t>
  </si>
  <si>
    <t>EVS104680</t>
  </si>
  <si>
    <t>EVS104681</t>
  </si>
  <si>
    <t>EVS104682</t>
  </si>
  <si>
    <t>17-12-2023 08:58</t>
  </si>
  <si>
    <t>17-12-2023 10:56</t>
  </si>
  <si>
    <t>EVS104683</t>
  </si>
  <si>
    <t>EVS104684</t>
  </si>
  <si>
    <t>EVS104685</t>
  </si>
  <si>
    <t>27-05-2023 13:49</t>
  </si>
  <si>
    <t>27-05-2023 14:48</t>
  </si>
  <si>
    <t>EVS104686</t>
  </si>
  <si>
    <t>EVS104687</t>
  </si>
  <si>
    <t>EVS104688</t>
  </si>
  <si>
    <t>EVS104689</t>
  </si>
  <si>
    <t>23-09-2023 09:03</t>
  </si>
  <si>
    <t>23-09-2023 09:56</t>
  </si>
  <si>
    <t>EVS104690</t>
  </si>
  <si>
    <t>EVS104691</t>
  </si>
  <si>
    <t>EVS104692</t>
  </si>
  <si>
    <t>EVS104693</t>
  </si>
  <si>
    <t>EVS104694</t>
  </si>
  <si>
    <t>EVS104695</t>
  </si>
  <si>
    <t>17-05-2023 02:44</t>
  </si>
  <si>
    <t>17-05-2023 03:56</t>
  </si>
  <si>
    <t>EVS104696</t>
  </si>
  <si>
    <t>22-02-2023 03:34</t>
  </si>
  <si>
    <t>22-02-2023 05:28</t>
  </si>
  <si>
    <t>EVS104697</t>
  </si>
  <si>
    <t>21-02-2023 00:16</t>
  </si>
  <si>
    <t>21-02-2023 00:54</t>
  </si>
  <si>
    <t>EVS104698</t>
  </si>
  <si>
    <t>EVS104699</t>
  </si>
  <si>
    <t>24-06-2023 10:04</t>
  </si>
  <si>
    <t>24-06-2023 10:27</t>
  </si>
  <si>
    <t>EVS104700</t>
  </si>
  <si>
    <t>EVS104701</t>
  </si>
  <si>
    <t>27-01-2023 21:06</t>
  </si>
  <si>
    <t>27-01-2023 21:45</t>
  </si>
  <si>
    <t>EVS104702</t>
  </si>
  <si>
    <t>29-04-2024 01:26</t>
  </si>
  <si>
    <t>29-04-2024 02:29</t>
  </si>
  <si>
    <t>EVS104703</t>
  </si>
  <si>
    <t>EVS104704</t>
  </si>
  <si>
    <t>EVS104705</t>
  </si>
  <si>
    <t>EVS104706</t>
  </si>
  <si>
    <t>21-04-2024 17:25</t>
  </si>
  <si>
    <t>21-04-2024 19:19</t>
  </si>
  <si>
    <t>EVS104707</t>
  </si>
  <si>
    <t>20-12-2023 00:09</t>
  </si>
  <si>
    <t>20-12-2023 01:28</t>
  </si>
  <si>
    <t>EVS104708</t>
  </si>
  <si>
    <t>13-08-2024 20:16</t>
  </si>
  <si>
    <t>13-08-2024 20:47</t>
  </si>
  <si>
    <t>EVS104709</t>
  </si>
  <si>
    <t>EVS104710</t>
  </si>
  <si>
    <t>16-09-2024 18:33</t>
  </si>
  <si>
    <t>16-09-2024 19:15</t>
  </si>
  <si>
    <t>EVS104711</t>
  </si>
  <si>
    <t>EVS104712</t>
  </si>
  <si>
    <t>EVS104713</t>
  </si>
  <si>
    <t>25-02-2023 13:47</t>
  </si>
  <si>
    <t>25-02-2023 14:57</t>
  </si>
  <si>
    <t>EVS104714</t>
  </si>
  <si>
    <t>EVS104715</t>
  </si>
  <si>
    <t>16-04-2024 11:02</t>
  </si>
  <si>
    <t>16-04-2024 11:27</t>
  </si>
  <si>
    <t>EVS104716</t>
  </si>
  <si>
    <t>EVS104717</t>
  </si>
  <si>
    <t>EVS104718</t>
  </si>
  <si>
    <t>EVS104719</t>
  </si>
  <si>
    <t>29-05-2024 21:06</t>
  </si>
  <si>
    <t>29-05-2024 22:49</t>
  </si>
  <si>
    <t>EVS104720</t>
  </si>
  <si>
    <t>30-07-2024 14:58</t>
  </si>
  <si>
    <t>30-07-2024 16:54</t>
  </si>
  <si>
    <t>EVS104721</t>
  </si>
  <si>
    <t>27-07-2024 05:08</t>
  </si>
  <si>
    <t>27-07-2024 07:04</t>
  </si>
  <si>
    <t>EVS104722</t>
  </si>
  <si>
    <t>EVS104723</t>
  </si>
  <si>
    <t>19-09-2023 03:05</t>
  </si>
  <si>
    <t>19-09-2023 03:26</t>
  </si>
  <si>
    <t>EVS104724</t>
  </si>
  <si>
    <t>EVS104725</t>
  </si>
  <si>
    <t>20-11-2024 23:13</t>
  </si>
  <si>
    <t>21-11-2024 00:20</t>
  </si>
  <si>
    <t>EVS104726</t>
  </si>
  <si>
    <t>21-04-2023 09:19</t>
  </si>
  <si>
    <t>21-04-2023 11:17</t>
  </si>
  <si>
    <t>EVS104727</t>
  </si>
  <si>
    <t>EVS104728</t>
  </si>
  <si>
    <t>18-02-2024 03:45</t>
  </si>
  <si>
    <t>18-02-2024 04:55</t>
  </si>
  <si>
    <t>EVS104729</t>
  </si>
  <si>
    <t>EVS104730</t>
  </si>
  <si>
    <t>EVS104731</t>
  </si>
  <si>
    <t>24-10-2024 20:28</t>
  </si>
  <si>
    <t>24-10-2024 22:25</t>
  </si>
  <si>
    <t>EVS104732</t>
  </si>
  <si>
    <t>EVS104733</t>
  </si>
  <si>
    <t>22-05-2024 12:38</t>
  </si>
  <si>
    <t>22-05-2024 13:27</t>
  </si>
  <si>
    <t>EVS104734</t>
  </si>
  <si>
    <t>EVS104735</t>
  </si>
  <si>
    <t>16-08-2023 06:15</t>
  </si>
  <si>
    <t>16-08-2023 06:42</t>
  </si>
  <si>
    <t>EVS104736</t>
  </si>
  <si>
    <t>21-07-2023 18:28</t>
  </si>
  <si>
    <t>21-07-2023 18:50</t>
  </si>
  <si>
    <t>EVS104737</t>
  </si>
  <si>
    <t>EVS104738</t>
  </si>
  <si>
    <t>26-06-2024 07:56</t>
  </si>
  <si>
    <t>26-06-2024 08:10</t>
  </si>
  <si>
    <t>EVS104739</t>
  </si>
  <si>
    <t>30-06-2023 19:35</t>
  </si>
  <si>
    <t>30-06-2023 20:49</t>
  </si>
  <si>
    <t>EVS104740</t>
  </si>
  <si>
    <t>EVS104741</t>
  </si>
  <si>
    <t>20-06-2024 17:59</t>
  </si>
  <si>
    <t>20-06-2024 18:30</t>
  </si>
  <si>
    <t>EVS104742</t>
  </si>
  <si>
    <t>17-07-2023 06:16</t>
  </si>
  <si>
    <t>17-07-2023 07:31</t>
  </si>
  <si>
    <t>EVS104743</t>
  </si>
  <si>
    <t>EVS104744</t>
  </si>
  <si>
    <t>21-11-2024 12:29</t>
  </si>
  <si>
    <t>21-11-2024 14:03</t>
  </si>
  <si>
    <t>EVS104745</t>
  </si>
  <si>
    <t>EVS104746</t>
  </si>
  <si>
    <t>14-06-2023 01:04</t>
  </si>
  <si>
    <t>14-06-2023 02:20</t>
  </si>
  <si>
    <t>EVS104747</t>
  </si>
  <si>
    <t>24-07-2024 10:22</t>
  </si>
  <si>
    <t>24-07-2024 11:59</t>
  </si>
  <si>
    <t>EVS104748</t>
  </si>
  <si>
    <t>25-01-2024 13:57</t>
  </si>
  <si>
    <t>25-01-2024 14:19</t>
  </si>
  <si>
    <t>EVS104749</t>
  </si>
  <si>
    <t>30-08-2024 01:36</t>
  </si>
  <si>
    <t>30-08-2024 02:10</t>
  </si>
  <si>
    <t>EVS104750</t>
  </si>
  <si>
    <t>25-12-2023 15:16</t>
  </si>
  <si>
    <t>25-12-2023 17:02</t>
  </si>
  <si>
    <t>EVS104751</t>
  </si>
  <si>
    <t>EVS104752</t>
  </si>
  <si>
    <t>24-04-2024 02:53</t>
  </si>
  <si>
    <t>24-04-2024 03:52</t>
  </si>
  <si>
    <t>EVS104753</t>
  </si>
  <si>
    <t>EVS104754</t>
  </si>
  <si>
    <t>EVS104755</t>
  </si>
  <si>
    <t>EVS104756</t>
  </si>
  <si>
    <t>24-08-2023 23:40</t>
  </si>
  <si>
    <t>25-08-2023 00:16</t>
  </si>
  <si>
    <t>EVS104757</t>
  </si>
  <si>
    <t>EVS104758</t>
  </si>
  <si>
    <t>EVS104759</t>
  </si>
  <si>
    <t>EVS104760</t>
  </si>
  <si>
    <t>27-02-2024 18:43</t>
  </si>
  <si>
    <t>27-02-2024 20:35</t>
  </si>
  <si>
    <t>EVS104761</t>
  </si>
  <si>
    <t>EVS104762</t>
  </si>
  <si>
    <t>19-09-2023 19:02</t>
  </si>
  <si>
    <t>19-09-2023 20:50</t>
  </si>
  <si>
    <t>EVS104763</t>
  </si>
  <si>
    <t>18-11-2023 05:12</t>
  </si>
  <si>
    <t>18-11-2023 06:35</t>
  </si>
  <si>
    <t>EVS104764</t>
  </si>
  <si>
    <t>EVS104765</t>
  </si>
  <si>
    <t>EVS104766</t>
  </si>
  <si>
    <t>17-05-2024 22:52</t>
  </si>
  <si>
    <t>18-05-2024 00:22</t>
  </si>
  <si>
    <t>EVS104767</t>
  </si>
  <si>
    <t>15-02-2024 02:17</t>
  </si>
  <si>
    <t>15-02-2024 03:20</t>
  </si>
  <si>
    <t>EVS104768</t>
  </si>
  <si>
    <t>24-06-2024 17:47</t>
  </si>
  <si>
    <t>24-06-2024 18:01</t>
  </si>
  <si>
    <t>EVS104769</t>
  </si>
  <si>
    <t>27-06-2023 21:18</t>
  </si>
  <si>
    <t>27-06-2023 22:29</t>
  </si>
  <si>
    <t>EVS104770</t>
  </si>
  <si>
    <t>21-06-2023 16:39</t>
  </si>
  <si>
    <t>21-06-2023 18:26</t>
  </si>
  <si>
    <t>EVS104771</t>
  </si>
  <si>
    <t>30-09-2023 11:12</t>
  </si>
  <si>
    <t>30-09-2023 12:26</t>
  </si>
  <si>
    <t>EVS104772</t>
  </si>
  <si>
    <t>30-01-2024 03:24</t>
  </si>
  <si>
    <t>30-01-2024 05:11</t>
  </si>
  <si>
    <t>EVS104773</t>
  </si>
  <si>
    <t>EVS104774</t>
  </si>
  <si>
    <t>EVS104775</t>
  </si>
  <si>
    <t>EVS104776</t>
  </si>
  <si>
    <t>EVS104777</t>
  </si>
  <si>
    <t>13-06-2023 06:29</t>
  </si>
  <si>
    <t>13-06-2023 06:46</t>
  </si>
  <si>
    <t>EVS104778</t>
  </si>
  <si>
    <t>EVS104779</t>
  </si>
  <si>
    <t>20-03-2023 09:06</t>
  </si>
  <si>
    <t>20-03-2023 09:34</t>
  </si>
  <si>
    <t>EVS104780</t>
  </si>
  <si>
    <t>EVS104781</t>
  </si>
  <si>
    <t>30-12-2023 04:28</t>
  </si>
  <si>
    <t>30-12-2023 05:07</t>
  </si>
  <si>
    <t>EVS104782</t>
  </si>
  <si>
    <t>17-11-2023 04:00</t>
  </si>
  <si>
    <t>17-11-2023 04:48</t>
  </si>
  <si>
    <t>EVS104783</t>
  </si>
  <si>
    <t>31-05-2023 15:55</t>
  </si>
  <si>
    <t>31-05-2023 16:18</t>
  </si>
  <si>
    <t>EVS104784</t>
  </si>
  <si>
    <t>21-08-2024 13:43</t>
  </si>
  <si>
    <t>21-08-2024 15:24</t>
  </si>
  <si>
    <t>EVS104785</t>
  </si>
  <si>
    <t>EVS104786</t>
  </si>
  <si>
    <t>EVS104787</t>
  </si>
  <si>
    <t>22-06-2023 19:33</t>
  </si>
  <si>
    <t>22-06-2023 20:02</t>
  </si>
  <si>
    <t>EVS104788</t>
  </si>
  <si>
    <t>EVS104789</t>
  </si>
  <si>
    <t>29-10-2023 02:15</t>
  </si>
  <si>
    <t>29-10-2023 02:48</t>
  </si>
  <si>
    <t>EVS104790</t>
  </si>
  <si>
    <t>15-12-2023 09:40</t>
  </si>
  <si>
    <t>15-12-2023 11:19</t>
  </si>
  <si>
    <t>EVS104791</t>
  </si>
  <si>
    <t>EVS104792</t>
  </si>
  <si>
    <t>EVS104793</t>
  </si>
  <si>
    <t>24-02-2024 17:09</t>
  </si>
  <si>
    <t>24-02-2024 18:33</t>
  </si>
  <si>
    <t>EVS104794</t>
  </si>
  <si>
    <t>20-02-2023 21:18</t>
  </si>
  <si>
    <t>20-02-2023 22:07</t>
  </si>
  <si>
    <t>EVS104795</t>
  </si>
  <si>
    <t>31-05-2024 19:06</t>
  </si>
  <si>
    <t>31-05-2024 20:51</t>
  </si>
  <si>
    <t>EVS104796</t>
  </si>
  <si>
    <t>24-10-2024 05:09</t>
  </si>
  <si>
    <t>24-10-2024 05:50</t>
  </si>
  <si>
    <t>EVS104797</t>
  </si>
  <si>
    <t>EVS104798</t>
  </si>
  <si>
    <t>EVS104799</t>
  </si>
  <si>
    <t>16-10-2023 12:39</t>
  </si>
  <si>
    <t>16-10-2023 13:38</t>
  </si>
  <si>
    <t>EVS104800</t>
  </si>
  <si>
    <t>EVS104801</t>
  </si>
  <si>
    <t>15-04-2024 06:45</t>
  </si>
  <si>
    <t>15-04-2024 08:37</t>
  </si>
  <si>
    <t>EVS104802</t>
  </si>
  <si>
    <t>19-05-2023 16:59</t>
  </si>
  <si>
    <t>19-05-2023 18:22</t>
  </si>
  <si>
    <t>EVS104803</t>
  </si>
  <si>
    <t>25-05-2024 19:45</t>
  </si>
  <si>
    <t>25-05-2024 21:35</t>
  </si>
  <si>
    <t>EVS104804</t>
  </si>
  <si>
    <t>27-07-2023 04:17</t>
  </si>
  <si>
    <t>27-07-2023 05:48</t>
  </si>
  <si>
    <t>EVS104805</t>
  </si>
  <si>
    <t>EVS104806</t>
  </si>
  <si>
    <t>13-10-2024 08:02</t>
  </si>
  <si>
    <t>13-10-2024 09:28</t>
  </si>
  <si>
    <t>EVS104807</t>
  </si>
  <si>
    <t>20-02-2023 21:08</t>
  </si>
  <si>
    <t>20-02-2023 22:18</t>
  </si>
  <si>
    <t>EVS104808</t>
  </si>
  <si>
    <t>23-11-2024 19:01</t>
  </si>
  <si>
    <t>23-11-2024 20:28</t>
  </si>
  <si>
    <t>EVS104809</t>
  </si>
  <si>
    <t>EVS104810</t>
  </si>
  <si>
    <t>EVS104811</t>
  </si>
  <si>
    <t>23-03-2023 05:05</t>
  </si>
  <si>
    <t>23-03-2023 05:28</t>
  </si>
  <si>
    <t>EVS104812</t>
  </si>
  <si>
    <t>19-04-2024 09:15</t>
  </si>
  <si>
    <t>19-04-2024 09:34</t>
  </si>
  <si>
    <t>EVS104813</t>
  </si>
  <si>
    <t>15-02-2024 18:13</t>
  </si>
  <si>
    <t>15-02-2024 19:38</t>
  </si>
  <si>
    <t>EVS104814</t>
  </si>
  <si>
    <t>14-11-2024 01:54</t>
  </si>
  <si>
    <t>14-11-2024 03:17</t>
  </si>
  <si>
    <t>EVS104815</t>
  </si>
  <si>
    <t>EVS104816</t>
  </si>
  <si>
    <t>23-08-2023 19:41</t>
  </si>
  <si>
    <t>23-08-2023 19:52</t>
  </si>
  <si>
    <t>EVS104817</t>
  </si>
  <si>
    <t>EVS104818</t>
  </si>
  <si>
    <t>15-03-2023 02:28</t>
  </si>
  <si>
    <t>15-03-2023 04:01</t>
  </si>
  <si>
    <t>EVS104819</t>
  </si>
  <si>
    <t>26-05-2023 17:27</t>
  </si>
  <si>
    <t>26-05-2023 17:58</t>
  </si>
  <si>
    <t>EVS104820</t>
  </si>
  <si>
    <t>EVS104821</t>
  </si>
  <si>
    <t>EVS104822</t>
  </si>
  <si>
    <t>19-12-2023 12:16</t>
  </si>
  <si>
    <t>19-12-2023 13:56</t>
  </si>
  <si>
    <t>EVS104823</t>
  </si>
  <si>
    <t>27-07-2024 12:15</t>
  </si>
  <si>
    <t>27-07-2024 13:27</t>
  </si>
  <si>
    <t>EVS104824</t>
  </si>
  <si>
    <t>EVS104825</t>
  </si>
  <si>
    <t>22-04-2023 17:13</t>
  </si>
  <si>
    <t>22-04-2023 18:37</t>
  </si>
  <si>
    <t>EVS104826</t>
  </si>
  <si>
    <t>24-03-2024 23:47</t>
  </si>
  <si>
    <t>25-03-2024 01:28</t>
  </si>
  <si>
    <t>EVS104827</t>
  </si>
  <si>
    <t>30-06-2023 21:36</t>
  </si>
  <si>
    <t>30-06-2023 23:03</t>
  </si>
  <si>
    <t>EVS104828</t>
  </si>
  <si>
    <t>EVS104829</t>
  </si>
  <si>
    <t>30-06-2024 20:05</t>
  </si>
  <si>
    <t>30-06-2024 21:58</t>
  </si>
  <si>
    <t>EVS104830</t>
  </si>
  <si>
    <t>EVS104831</t>
  </si>
  <si>
    <t>26-08-2023 18:49</t>
  </si>
  <si>
    <t>EVS104832</t>
  </si>
  <si>
    <t>23-10-2024 05:05</t>
  </si>
  <si>
    <t>23-10-2024 05:26</t>
  </si>
  <si>
    <t>EVS104833</t>
  </si>
  <si>
    <t>30-11-2024 19:04</t>
  </si>
  <si>
    <t>30-11-2024 20:22</t>
  </si>
  <si>
    <t>EVS104834</t>
  </si>
  <si>
    <t>EVS104835</t>
  </si>
  <si>
    <t>EVS104836</t>
  </si>
  <si>
    <t>18-01-2023 10:48</t>
  </si>
  <si>
    <t>18-01-2023 11:36</t>
  </si>
  <si>
    <t>EVS104837</t>
  </si>
  <si>
    <t>17-03-2024 13:10</t>
  </si>
  <si>
    <t>17-03-2024 13:41</t>
  </si>
  <si>
    <t>EVS104838</t>
  </si>
  <si>
    <t>22-09-2024 03:13</t>
  </si>
  <si>
    <t>22-09-2024 03:37</t>
  </si>
  <si>
    <t>EVS104839</t>
  </si>
  <si>
    <t>29-05-2024 00:00</t>
  </si>
  <si>
    <t>29-05-2024 00:36</t>
  </si>
  <si>
    <t>EVS104840</t>
  </si>
  <si>
    <t>EVS104841</t>
  </si>
  <si>
    <t>27-12-2023 11:04</t>
  </si>
  <si>
    <t>27-12-2023 12:00</t>
  </si>
  <si>
    <t>EVS104842</t>
  </si>
  <si>
    <t>EVS104843</t>
  </si>
  <si>
    <t>EVS104844</t>
  </si>
  <si>
    <t>18-01-2024 17:45</t>
  </si>
  <si>
    <t>18-01-2024 19:02</t>
  </si>
  <si>
    <t>EVS104845</t>
  </si>
  <si>
    <t>EVS104846</t>
  </si>
  <si>
    <t>25-11-2023 19:38</t>
  </si>
  <si>
    <t>25-11-2023 20:13</t>
  </si>
  <si>
    <t>EVS104847</t>
  </si>
  <si>
    <t>EVS104848</t>
  </si>
  <si>
    <t>14-05-2024 17:11</t>
  </si>
  <si>
    <t>14-05-2024 17:57</t>
  </si>
  <si>
    <t>EVS104849</t>
  </si>
  <si>
    <t>EVS104850</t>
  </si>
  <si>
    <t>17-12-2023 08:21</t>
  </si>
  <si>
    <t>17-12-2023 09:23</t>
  </si>
  <si>
    <t>EVS104851</t>
  </si>
  <si>
    <t>26-07-2024 00:50</t>
  </si>
  <si>
    <t>26-07-2024 01:17</t>
  </si>
  <si>
    <t>EVS104852</t>
  </si>
  <si>
    <t>21-09-2024 18:20</t>
  </si>
  <si>
    <t>21-09-2024 20:12</t>
  </si>
  <si>
    <t>EVS104853</t>
  </si>
  <si>
    <t>19-06-2024 10:39</t>
  </si>
  <si>
    <t>19-06-2024 12:15</t>
  </si>
  <si>
    <t>EVS104854</t>
  </si>
  <si>
    <t>EVS104855</t>
  </si>
  <si>
    <t>28-02-2024 03:53</t>
  </si>
  <si>
    <t>28-02-2024 05:15</t>
  </si>
  <si>
    <t>EVS104856</t>
  </si>
  <si>
    <t>15-06-2023 06:27</t>
  </si>
  <si>
    <t>15-06-2023 07:06</t>
  </si>
  <si>
    <t>EVS104857</t>
  </si>
  <si>
    <t>EVS104858</t>
  </si>
  <si>
    <t>22-05-2023 19:52</t>
  </si>
  <si>
    <t>22-05-2023 21:06</t>
  </si>
  <si>
    <t>EVS104859</t>
  </si>
  <si>
    <t>17-05-2024 22:35</t>
  </si>
  <si>
    <t>17-05-2024 23:47</t>
  </si>
  <si>
    <t>EVS104860</t>
  </si>
  <si>
    <t>31-10-2024 10:17</t>
  </si>
  <si>
    <t>31-10-2024 11:13</t>
  </si>
  <si>
    <t>EVS104861</t>
  </si>
  <si>
    <t>EVS104862</t>
  </si>
  <si>
    <t>21-03-2024 18:06</t>
  </si>
  <si>
    <t>21-03-2024 18:58</t>
  </si>
  <si>
    <t>EVS104863</t>
  </si>
  <si>
    <t>EVS104864</t>
  </si>
  <si>
    <t>18-01-2023 05:28</t>
  </si>
  <si>
    <t>18-01-2023 05:57</t>
  </si>
  <si>
    <t>EVS104865</t>
  </si>
  <si>
    <t>EVS104866</t>
  </si>
  <si>
    <t>EVS104867</t>
  </si>
  <si>
    <t>17-11-2023 20:35</t>
  </si>
  <si>
    <t>17-11-2023 22:13</t>
  </si>
  <si>
    <t>EVS104868</t>
  </si>
  <si>
    <t>23-09-2023 03:20</t>
  </si>
  <si>
    <t>23-09-2023 05:06</t>
  </si>
  <si>
    <t>EVS104869</t>
  </si>
  <si>
    <t>EVS104870</t>
  </si>
  <si>
    <t>EVS104871</t>
  </si>
  <si>
    <t>EVS104872</t>
  </si>
  <si>
    <t>EVS104873</t>
  </si>
  <si>
    <t>EVS104874</t>
  </si>
  <si>
    <t>EVS104875</t>
  </si>
  <si>
    <t>18-11-2024 19:21</t>
  </si>
  <si>
    <t>18-11-2024 19:55</t>
  </si>
  <si>
    <t>EVS104876</t>
  </si>
  <si>
    <t>26-05-2024 06:28</t>
  </si>
  <si>
    <t>26-05-2024 07:03</t>
  </si>
  <si>
    <t>EVS104877</t>
  </si>
  <si>
    <t>22-09-2023 21:14</t>
  </si>
  <si>
    <t>22-09-2023 22:08</t>
  </si>
  <si>
    <t>EVS104878</t>
  </si>
  <si>
    <t>19-09-2023 03:56</t>
  </si>
  <si>
    <t>19-09-2023 05:51</t>
  </si>
  <si>
    <t>EVS104879</t>
  </si>
  <si>
    <t>EVS104880</t>
  </si>
  <si>
    <t>17-08-2023 22:59</t>
  </si>
  <si>
    <t>17-08-2023 23:10</t>
  </si>
  <si>
    <t>EVS104881</t>
  </si>
  <si>
    <t>18-12-2023 16:05</t>
  </si>
  <si>
    <t>18-12-2023 16:45</t>
  </si>
  <si>
    <t>EVS104882</t>
  </si>
  <si>
    <t>23-01-2024 11:27</t>
  </si>
  <si>
    <t>23-01-2024 12:07</t>
  </si>
  <si>
    <t>EVS104883</t>
  </si>
  <si>
    <t>19-05-2023 11:05</t>
  </si>
  <si>
    <t>19-05-2023 11:44</t>
  </si>
  <si>
    <t>EVS104884</t>
  </si>
  <si>
    <t>EVS104885</t>
  </si>
  <si>
    <t>EVS104886</t>
  </si>
  <si>
    <t>30-12-2023 05:18</t>
  </si>
  <si>
    <t>30-12-2023 05:53</t>
  </si>
  <si>
    <t>EVS104887</t>
  </si>
  <si>
    <t>EVS104888</t>
  </si>
  <si>
    <t>14-12-2023 05:05</t>
  </si>
  <si>
    <t>14-12-2023 05:24</t>
  </si>
  <si>
    <t>EVS104889</t>
  </si>
  <si>
    <t>EVS104890</t>
  </si>
  <si>
    <t>26-11-2024 01:23</t>
  </si>
  <si>
    <t>26-11-2024 02:43</t>
  </si>
  <si>
    <t>EVS104891</t>
  </si>
  <si>
    <t>EVS104892</t>
  </si>
  <si>
    <t>EVS104893</t>
  </si>
  <si>
    <t>EVS104894</t>
  </si>
  <si>
    <t>29-06-2023 18:34</t>
  </si>
  <si>
    <t>29-06-2023 18:50</t>
  </si>
  <si>
    <t>EVS104895</t>
  </si>
  <si>
    <t>20-06-2024 23:02</t>
  </si>
  <si>
    <t>EVS104896</t>
  </si>
  <si>
    <t>16-10-2023 10:12</t>
  </si>
  <si>
    <t>16-10-2023 12:10</t>
  </si>
  <si>
    <t>EVS104897</t>
  </si>
  <si>
    <t>EVS104898</t>
  </si>
  <si>
    <t>19-06-2023 04:02</t>
  </si>
  <si>
    <t>19-06-2023 04:29</t>
  </si>
  <si>
    <t>EVS104899</t>
  </si>
  <si>
    <t>13-09-2023 11:28</t>
  </si>
  <si>
    <t>13-09-2023 13:24</t>
  </si>
  <si>
    <t>EVS104900</t>
  </si>
  <si>
    <t>28-01-2024 00:20</t>
  </si>
  <si>
    <t>28-01-2024 00:52</t>
  </si>
  <si>
    <t>EVS104901</t>
  </si>
  <si>
    <t>25-11-2024 11:41</t>
  </si>
  <si>
    <t>25-11-2024 12:32</t>
  </si>
  <si>
    <t>EVS104902</t>
  </si>
  <si>
    <t>EVS104903</t>
  </si>
  <si>
    <t>17-08-2024 19:23</t>
  </si>
  <si>
    <t>17-08-2024 20:16</t>
  </si>
  <si>
    <t>EVS104904</t>
  </si>
  <si>
    <t>EVS104905</t>
  </si>
  <si>
    <t>13-01-2024 22:27</t>
  </si>
  <si>
    <t>13-01-2024 23:06</t>
  </si>
  <si>
    <t>EVS104906</t>
  </si>
  <si>
    <t>19-10-2023 09:03</t>
  </si>
  <si>
    <t>EVS104907</t>
  </si>
  <si>
    <t>13-02-2024 14:51</t>
  </si>
  <si>
    <t>13-02-2024 15:20</t>
  </si>
  <si>
    <t>EVS104908</t>
  </si>
  <si>
    <t>25-04-2023 00:34</t>
  </si>
  <si>
    <t>25-04-2023 02:23</t>
  </si>
  <si>
    <t>EVS104909</t>
  </si>
  <si>
    <t>EVS104910</t>
  </si>
  <si>
    <t>25-12-2023 08:30</t>
  </si>
  <si>
    <t>25-12-2023 10:02</t>
  </si>
  <si>
    <t>EVS104911</t>
  </si>
  <si>
    <t>EVS104912</t>
  </si>
  <si>
    <t>19-10-2024 23:30</t>
  </si>
  <si>
    <t>19-10-2024 23:43</t>
  </si>
  <si>
    <t>EVS104913</t>
  </si>
  <si>
    <t>EVS104914</t>
  </si>
  <si>
    <t>EVS104915</t>
  </si>
  <si>
    <t>EVS104916</t>
  </si>
  <si>
    <t>29-06-2023 17:48</t>
  </si>
  <si>
    <t>29-06-2023 19:45</t>
  </si>
  <si>
    <t>EVS104917</t>
  </si>
  <si>
    <t>22-01-2024 19:44</t>
  </si>
  <si>
    <t>22-01-2024 19:56</t>
  </si>
  <si>
    <t>EVS104918</t>
  </si>
  <si>
    <t>30-11-2024 12:34</t>
  </si>
  <si>
    <t>30-11-2024 12:47</t>
  </si>
  <si>
    <t>EVS104919</t>
  </si>
  <si>
    <t>21-11-2024 09:55</t>
  </si>
  <si>
    <t>21-11-2024 11:41</t>
  </si>
  <si>
    <t>EVS104920</t>
  </si>
  <si>
    <t>EVS104921</t>
  </si>
  <si>
    <t>EVS104922</t>
  </si>
  <si>
    <t>18-02-2024 02:05</t>
  </si>
  <si>
    <t>18-02-2024 03:24</t>
  </si>
  <si>
    <t>EVS104923</t>
  </si>
  <si>
    <t>13-03-2023 22:36</t>
  </si>
  <si>
    <t>13-03-2023 23:29</t>
  </si>
  <si>
    <t>EVS104924</t>
  </si>
  <si>
    <t>EVS104925</t>
  </si>
  <si>
    <t>15-03-2024 03:06</t>
  </si>
  <si>
    <t>15-03-2024 03:47</t>
  </si>
  <si>
    <t>EVS104926</t>
  </si>
  <si>
    <t>18-09-2023 09:19</t>
  </si>
  <si>
    <t>18-09-2023 09:48</t>
  </si>
  <si>
    <t>EVS104927</t>
  </si>
  <si>
    <t>13-10-2023 02:35</t>
  </si>
  <si>
    <t>13-10-2023 04:25</t>
  </si>
  <si>
    <t>EVS104928</t>
  </si>
  <si>
    <t>13-09-2024 02:06</t>
  </si>
  <si>
    <t>13-09-2024 03:55</t>
  </si>
  <si>
    <t>EVS104929</t>
  </si>
  <si>
    <t>19-05-2024 01:26</t>
  </si>
  <si>
    <t>19-05-2024 02:00</t>
  </si>
  <si>
    <t>EVS104930</t>
  </si>
  <si>
    <t>28-08-2023 19:46</t>
  </si>
  <si>
    <t>28-08-2023 20:03</t>
  </si>
  <si>
    <t>EVS104931</t>
  </si>
  <si>
    <t>16-05-2023 14:35</t>
  </si>
  <si>
    <t>16-05-2023 16:04</t>
  </si>
  <si>
    <t>EVS104932</t>
  </si>
  <si>
    <t>27-09-2023 15:02</t>
  </si>
  <si>
    <t>27-09-2023 15:40</t>
  </si>
  <si>
    <t>EVS104933</t>
  </si>
  <si>
    <t>EVS104934</t>
  </si>
  <si>
    <t>EVS104935</t>
  </si>
  <si>
    <t>30-04-2023 08:53</t>
  </si>
  <si>
    <t>30-04-2023 10:16</t>
  </si>
  <si>
    <t>EVS104936</t>
  </si>
  <si>
    <t>EVS104937</t>
  </si>
  <si>
    <t>14-01-2023 16:09</t>
  </si>
  <si>
    <t>14-01-2023 17:39</t>
  </si>
  <si>
    <t>EVS104938</t>
  </si>
  <si>
    <t>14-02-2023 20:28</t>
  </si>
  <si>
    <t>14-02-2023 21:31</t>
  </si>
  <si>
    <t>EVS104939</t>
  </si>
  <si>
    <t>13-11-2024 09:47</t>
  </si>
  <si>
    <t>13-11-2024 10:22</t>
  </si>
  <si>
    <t>EVS104940</t>
  </si>
  <si>
    <t>29-08-2023 12:23</t>
  </si>
  <si>
    <t>29-08-2023 13:54</t>
  </si>
  <si>
    <t>EVS104941</t>
  </si>
  <si>
    <t>27-06-2024 12:14</t>
  </si>
  <si>
    <t>27-06-2024 13:00</t>
  </si>
  <si>
    <t>EVS104942</t>
  </si>
  <si>
    <t>30-05-2024 10:09</t>
  </si>
  <si>
    <t>EVS104943</t>
  </si>
  <si>
    <t>16-02-2023 19:20</t>
  </si>
  <si>
    <t>16-02-2023 19:52</t>
  </si>
  <si>
    <t>EVS104944</t>
  </si>
  <si>
    <t>EVS104945</t>
  </si>
  <si>
    <t>13-08-2023 17:50</t>
  </si>
  <si>
    <t>13-08-2023 18:40</t>
  </si>
  <si>
    <t>EVS104946</t>
  </si>
  <si>
    <t>31-03-2024 04:20</t>
  </si>
  <si>
    <t>31-03-2024 06:14</t>
  </si>
  <si>
    <t>EVS104947</t>
  </si>
  <si>
    <t>20-11-2024 01:36</t>
  </si>
  <si>
    <t>20-11-2024 01:56</t>
  </si>
  <si>
    <t>EVS104948</t>
  </si>
  <si>
    <t>18-02-2024 01:52</t>
  </si>
  <si>
    <t>18-02-2024 02:55</t>
  </si>
  <si>
    <t>EVS104949</t>
  </si>
  <si>
    <t>EVS104950</t>
  </si>
  <si>
    <t>14-08-2023 13:48</t>
  </si>
  <si>
    <t>14-08-2023 14:48</t>
  </si>
  <si>
    <t>EVS104951</t>
  </si>
  <si>
    <t>EVS104952</t>
  </si>
  <si>
    <t>27-06-2023 23:52</t>
  </si>
  <si>
    <t>28-06-2023 01:40</t>
  </si>
  <si>
    <t>EVS104953</t>
  </si>
  <si>
    <t>13-02-2024 00:40</t>
  </si>
  <si>
    <t>EVS104954</t>
  </si>
  <si>
    <t>EVS104955</t>
  </si>
  <si>
    <t>20-01-2023 13:56</t>
  </si>
  <si>
    <t>20-01-2023 14:31</t>
  </si>
  <si>
    <t>EVS104956</t>
  </si>
  <si>
    <t>27-06-2024 13:11</t>
  </si>
  <si>
    <t>27-06-2024 14:32</t>
  </si>
  <si>
    <t>EVS104957</t>
  </si>
  <si>
    <t>30-06-2023 22:26</t>
  </si>
  <si>
    <t>30-06-2023 22:37</t>
  </si>
  <si>
    <t>EVS104958</t>
  </si>
  <si>
    <t>EVS104959</t>
  </si>
  <si>
    <t>19-02-2024 15:26</t>
  </si>
  <si>
    <t>19-02-2024 16:00</t>
  </si>
  <si>
    <t>EVS104960</t>
  </si>
  <si>
    <t>27-05-2023 06:48</t>
  </si>
  <si>
    <t>27-05-2023 07:03</t>
  </si>
  <si>
    <t>EVS104961</t>
  </si>
  <si>
    <t>EVS104962</t>
  </si>
  <si>
    <t>EVS104963</t>
  </si>
  <si>
    <t>EVS104964</t>
  </si>
  <si>
    <t>16-05-2024 08:08</t>
  </si>
  <si>
    <t>16-05-2024 10:02</t>
  </si>
  <si>
    <t>EVS104965</t>
  </si>
  <si>
    <t>19-11-2024 09:13</t>
  </si>
  <si>
    <t>19-11-2024 10:27</t>
  </si>
  <si>
    <t>EVS104966</t>
  </si>
  <si>
    <t>EVS104967</t>
  </si>
  <si>
    <t>EVS104968</t>
  </si>
  <si>
    <t>EVS104969</t>
  </si>
  <si>
    <t>24-11-2024 08:30</t>
  </si>
  <si>
    <t>24-11-2024 08:49</t>
  </si>
  <si>
    <t>EVS104970</t>
  </si>
  <si>
    <t>EVS104971</t>
  </si>
  <si>
    <t>17-04-2024 19:01</t>
  </si>
  <si>
    <t>17-04-2024 20:02</t>
  </si>
  <si>
    <t>EVS104972</t>
  </si>
  <si>
    <t>28-09-2024 22:31</t>
  </si>
  <si>
    <t>28-09-2024 23:50</t>
  </si>
  <si>
    <t>EVS104973</t>
  </si>
  <si>
    <t>15-08-2024 14:17</t>
  </si>
  <si>
    <t>15-08-2024 15:39</t>
  </si>
  <si>
    <t>EVS104974</t>
  </si>
  <si>
    <t>13-05-2024 03:51</t>
  </si>
  <si>
    <t>13-05-2024 04:46</t>
  </si>
  <si>
    <t>EVS104975</t>
  </si>
  <si>
    <t>23-05-2024 00:57</t>
  </si>
  <si>
    <t>23-05-2024 01:35</t>
  </si>
  <si>
    <t>EVS104976</t>
  </si>
  <si>
    <t>30-03-2023 19:01</t>
  </si>
  <si>
    <t>EVS104977</t>
  </si>
  <si>
    <t>20-02-2023 22:11</t>
  </si>
  <si>
    <t>EVS104978</t>
  </si>
  <si>
    <t>EVS104979</t>
  </si>
  <si>
    <t>EVS104980</t>
  </si>
  <si>
    <t>13-06-2023 03:07</t>
  </si>
  <si>
    <t>13-06-2023 04:14</t>
  </si>
  <si>
    <t>EVS104981</t>
  </si>
  <si>
    <t>19-02-2023 07:29</t>
  </si>
  <si>
    <t>19-02-2023 09:25</t>
  </si>
  <si>
    <t>EVS104982</t>
  </si>
  <si>
    <t>27-04-2024 08:38</t>
  </si>
  <si>
    <t>27-04-2024 10:33</t>
  </si>
  <si>
    <t>EVS104983</t>
  </si>
  <si>
    <t>16-08-2024 10:58</t>
  </si>
  <si>
    <t>16-08-2024 12:05</t>
  </si>
  <si>
    <t>EVS104984</t>
  </si>
  <si>
    <t>25-02-2024 09:41</t>
  </si>
  <si>
    <t>25-02-2024 10:46</t>
  </si>
  <si>
    <t>EVS104985</t>
  </si>
  <si>
    <t>14-06-2023 17:05</t>
  </si>
  <si>
    <t>14-06-2023 19:03</t>
  </si>
  <si>
    <t>EVS104986</t>
  </si>
  <si>
    <t>EVS104987</t>
  </si>
  <si>
    <t>23-09-2024 00:13</t>
  </si>
  <si>
    <t>23-09-2024 01:14</t>
  </si>
  <si>
    <t>EVS104988</t>
  </si>
  <si>
    <t>14-05-2024 18:07</t>
  </si>
  <si>
    <t>14-05-2024 19:41</t>
  </si>
  <si>
    <t>EVS104989</t>
  </si>
  <si>
    <t>EVS104990</t>
  </si>
  <si>
    <t>EVS104991</t>
  </si>
  <si>
    <t>20-08-2023 14:27</t>
  </si>
  <si>
    <t>20-08-2023 15:21</t>
  </si>
  <si>
    <t>EVS104992</t>
  </si>
  <si>
    <t>18-09-2023 20:43</t>
  </si>
  <si>
    <t>18-09-2023 21:00</t>
  </si>
  <si>
    <t>EVS104993</t>
  </si>
  <si>
    <t>15-06-2023 07:41</t>
  </si>
  <si>
    <t>15-06-2023 08:30</t>
  </si>
  <si>
    <t>EVS104994</t>
  </si>
  <si>
    <t>21-07-2023 04:48</t>
  </si>
  <si>
    <t>21-07-2023 06:28</t>
  </si>
  <si>
    <t>EVS104995</t>
  </si>
  <si>
    <t>23-09-2023 14:35</t>
  </si>
  <si>
    <t>23-09-2023 14:59</t>
  </si>
  <si>
    <t>EVS104996</t>
  </si>
  <si>
    <t>EVS104997</t>
  </si>
  <si>
    <t>24-03-2023 22:08</t>
  </si>
  <si>
    <t>24-03-2023 23:54</t>
  </si>
  <si>
    <t>EVS104998</t>
  </si>
  <si>
    <t>EVS104999</t>
  </si>
  <si>
    <t>24-06-2023 16:07</t>
  </si>
  <si>
    <t>24-06-2023 16:46</t>
  </si>
  <si>
    <t>EVS105000</t>
  </si>
  <si>
    <t>26-04-2024 00:17</t>
  </si>
  <si>
    <t>26-04-2024 02:02</t>
  </si>
  <si>
    <t>EVS105001</t>
  </si>
  <si>
    <t>23-06-2023 19:49</t>
  </si>
  <si>
    <t>23-06-2023 21:08</t>
  </si>
  <si>
    <t>EVS105002</t>
  </si>
  <si>
    <t>30-08-2023 07:50</t>
  </si>
  <si>
    <t>30-08-2023 08:09</t>
  </si>
  <si>
    <t>EVS105003</t>
  </si>
  <si>
    <t>26-12-2023 07:37</t>
  </si>
  <si>
    <t>26-12-2023 07:57</t>
  </si>
  <si>
    <t>EVS105004</t>
  </si>
  <si>
    <t>13-02-2024 19:33</t>
  </si>
  <si>
    <t>13-02-2024 19:59</t>
  </si>
  <si>
    <t>EVS105005</t>
  </si>
  <si>
    <t>23-12-2023 11:28</t>
  </si>
  <si>
    <t>23-12-2023 13:25</t>
  </si>
  <si>
    <t>EVS105006</t>
  </si>
  <si>
    <t>27-07-2024 12:51</t>
  </si>
  <si>
    <t>27-07-2024 14:43</t>
  </si>
  <si>
    <t>EVS105007</t>
  </si>
  <si>
    <t>EVS105008</t>
  </si>
  <si>
    <t>23-07-2024 15:42</t>
  </si>
  <si>
    <t>23-07-2024 16:49</t>
  </si>
  <si>
    <t>EVS105009</t>
  </si>
  <si>
    <t>EVS105010</t>
  </si>
  <si>
    <t>EVS105011</t>
  </si>
  <si>
    <t>23-12-2023 03:52</t>
  </si>
  <si>
    <t>23-12-2023 05:35</t>
  </si>
  <si>
    <t>EVS105012</t>
  </si>
  <si>
    <t>EVS105013</t>
  </si>
  <si>
    <t>EVS105014</t>
  </si>
  <si>
    <t>EVS105015</t>
  </si>
  <si>
    <t>23-05-2023 23:35</t>
  </si>
  <si>
    <t>24-05-2023 01:20</t>
  </si>
  <si>
    <t>EVS105016</t>
  </si>
  <si>
    <t>16-02-2023 20:37</t>
  </si>
  <si>
    <t>16-02-2023 21:08</t>
  </si>
  <si>
    <t>EVS105017</t>
  </si>
  <si>
    <t>19-08-2023 04:50</t>
  </si>
  <si>
    <t>19-08-2023 06:13</t>
  </si>
  <si>
    <t>EVS105018</t>
  </si>
  <si>
    <t>EVS105019</t>
  </si>
  <si>
    <t>EVS105020</t>
  </si>
  <si>
    <t>27-04-2024 20:19</t>
  </si>
  <si>
    <t>27-04-2024 20:39</t>
  </si>
  <si>
    <t>EVS105021</t>
  </si>
  <si>
    <t>16-08-2023 19:29</t>
  </si>
  <si>
    <t>16-08-2023 20:42</t>
  </si>
  <si>
    <t>EVS105022</t>
  </si>
  <si>
    <t>EVS105023</t>
  </si>
  <si>
    <t>EVS105024</t>
  </si>
  <si>
    <t>27-05-2024 04:12</t>
  </si>
  <si>
    <t>27-05-2024 04:34</t>
  </si>
  <si>
    <t>EVS105025</t>
  </si>
  <si>
    <t>20-12-2023 05:52</t>
  </si>
  <si>
    <t>20-12-2023 06:21</t>
  </si>
  <si>
    <t>EVS105026</t>
  </si>
  <si>
    <t>EVS105027</t>
  </si>
  <si>
    <t>EVS105028</t>
  </si>
  <si>
    <t>EVS105029</t>
  </si>
  <si>
    <t>19-11-2023 08:25</t>
  </si>
  <si>
    <t>19-11-2023 10:06</t>
  </si>
  <si>
    <t>EVS105030</t>
  </si>
  <si>
    <t>EVS105031</t>
  </si>
  <si>
    <t>30-07-2024 19:12</t>
  </si>
  <si>
    <t>30-07-2024 19:39</t>
  </si>
  <si>
    <t>EVS105032</t>
  </si>
  <si>
    <t>21-07-2024 06:55</t>
  </si>
  <si>
    <t>21-07-2024 08:13</t>
  </si>
  <si>
    <t>EVS105033</t>
  </si>
  <si>
    <t>EVS105034</t>
  </si>
  <si>
    <t>15-01-2023 01:12</t>
  </si>
  <si>
    <t>15-01-2023 02:17</t>
  </si>
  <si>
    <t>EVS105035</t>
  </si>
  <si>
    <t>31-01-2024 17:38</t>
  </si>
  <si>
    <t>31-01-2024 18:28</t>
  </si>
  <si>
    <t>EVS105036</t>
  </si>
  <si>
    <t>EVS105037</t>
  </si>
  <si>
    <t>EVS105038</t>
  </si>
  <si>
    <t>26-09-2024 17:09</t>
  </si>
  <si>
    <t>26-09-2024 18:29</t>
  </si>
  <si>
    <t>EVS105039</t>
  </si>
  <si>
    <t>20-02-2024 15:03</t>
  </si>
  <si>
    <t>20-02-2024 16:08</t>
  </si>
  <si>
    <t>EVS105040</t>
  </si>
  <si>
    <t>27-09-2023 14:09</t>
  </si>
  <si>
    <t>27-09-2023 15:08</t>
  </si>
  <si>
    <t>EVS105041</t>
  </si>
  <si>
    <t>EVS105042</t>
  </si>
  <si>
    <t>20-08-2024 12:39</t>
  </si>
  <si>
    <t>20-08-2024 14:02</t>
  </si>
  <si>
    <t>EVS105043</t>
  </si>
  <si>
    <t>EVS105044</t>
  </si>
  <si>
    <t>EVS105045</t>
  </si>
  <si>
    <t>EVS105046</t>
  </si>
  <si>
    <t>EVS105047</t>
  </si>
  <si>
    <t>EVS105048</t>
  </si>
  <si>
    <t>EVS105049</t>
  </si>
  <si>
    <t>24-07-2024 13:40</t>
  </si>
  <si>
    <t>24-07-2024 15:05</t>
  </si>
  <si>
    <t>EVS105050</t>
  </si>
  <si>
    <t>20-09-2023 14:51</t>
  </si>
  <si>
    <t>20-09-2023 16:38</t>
  </si>
  <si>
    <t>EVS105051</t>
  </si>
  <si>
    <t>21-12-2023 10:33</t>
  </si>
  <si>
    <t>21-12-2023 12:30</t>
  </si>
  <si>
    <t>EVS105052</t>
  </si>
  <si>
    <t>EVS105053</t>
  </si>
  <si>
    <t>EVS105054</t>
  </si>
  <si>
    <t>14-01-2024 05:29</t>
  </si>
  <si>
    <t>14-01-2024 06:34</t>
  </si>
  <si>
    <t>EVS105055</t>
  </si>
  <si>
    <t>21-03-2023 10:53</t>
  </si>
  <si>
    <t>21-03-2023 12:26</t>
  </si>
  <si>
    <t>EVS105056</t>
  </si>
  <si>
    <t>EVS105057</t>
  </si>
  <si>
    <t>26-02-2023 07:45</t>
  </si>
  <si>
    <t>26-02-2023 08:52</t>
  </si>
  <si>
    <t>EVS105058</t>
  </si>
  <si>
    <t>EVS105059</t>
  </si>
  <si>
    <t>30-04-2023 01:37</t>
  </si>
  <si>
    <t>30-04-2023 02:56</t>
  </si>
  <si>
    <t>EVS105060</t>
  </si>
  <si>
    <t>18-04-2024 09:27</t>
  </si>
  <si>
    <t>18-04-2024 10:20</t>
  </si>
  <si>
    <t>EVS105061</t>
  </si>
  <si>
    <t>22-07-2024 17:37</t>
  </si>
  <si>
    <t>22-07-2024 18:24</t>
  </si>
  <si>
    <t>EVS105062</t>
  </si>
  <si>
    <t>19-12-2023 05:23</t>
  </si>
  <si>
    <t>19-12-2023 06:58</t>
  </si>
  <si>
    <t>EVS105063</t>
  </si>
  <si>
    <t>23-10-2024 05:25</t>
  </si>
  <si>
    <t>23-10-2024 05:42</t>
  </si>
  <si>
    <t>EVS105064</t>
  </si>
  <si>
    <t>27-08-2024 10:29</t>
  </si>
  <si>
    <t>27-08-2024 10:40</t>
  </si>
  <si>
    <t>EVS105065</t>
  </si>
  <si>
    <t>26-12-2023 12:27</t>
  </si>
  <si>
    <t>26-12-2023 13:36</t>
  </si>
  <si>
    <t>EVS105066</t>
  </si>
  <si>
    <t>21-08-2023 06:19</t>
  </si>
  <si>
    <t>21-08-2023 07:30</t>
  </si>
  <si>
    <t>EVS105067</t>
  </si>
  <si>
    <t>EVS105068</t>
  </si>
  <si>
    <t>15-08-2024 00:59</t>
  </si>
  <si>
    <t>15-08-2024 01:12</t>
  </si>
  <si>
    <t>EVS105069</t>
  </si>
  <si>
    <t>EVS105070</t>
  </si>
  <si>
    <t>25-06-2024 23:20</t>
  </si>
  <si>
    <t>26-06-2024 00:35</t>
  </si>
  <si>
    <t>EVS105071</t>
  </si>
  <si>
    <t>31-12-2023 12:40</t>
  </si>
  <si>
    <t>31-12-2023 13:49</t>
  </si>
  <si>
    <t>EVS105072</t>
  </si>
  <si>
    <t>15-01-2024 16:11</t>
  </si>
  <si>
    <t>15-01-2024 17:17</t>
  </si>
  <si>
    <t>EVS105073</t>
  </si>
  <si>
    <t>13-07-2023 01:00</t>
  </si>
  <si>
    <t>13-07-2023 01:34</t>
  </si>
  <si>
    <t>EVS105074</t>
  </si>
  <si>
    <t>EVS105075</t>
  </si>
  <si>
    <t>EVS105076</t>
  </si>
  <si>
    <t>23-06-2024 15:20</t>
  </si>
  <si>
    <t>23-06-2024 16:46</t>
  </si>
  <si>
    <t>EVS105077</t>
  </si>
  <si>
    <t>23-01-2023 15:53</t>
  </si>
  <si>
    <t>23-01-2023 16:09</t>
  </si>
  <si>
    <t>EVS105078</t>
  </si>
  <si>
    <t>EVS105079</t>
  </si>
  <si>
    <t>EVS105080</t>
  </si>
  <si>
    <t>EVS105081</t>
  </si>
  <si>
    <t>23-04-2024 18:19</t>
  </si>
  <si>
    <t>23-04-2024 19:41</t>
  </si>
  <si>
    <t>EVS105082</t>
  </si>
  <si>
    <t>EVS105083</t>
  </si>
  <si>
    <t>EVS105084</t>
  </si>
  <si>
    <t>EVS105085</t>
  </si>
  <si>
    <t>29-04-2024 01:30</t>
  </si>
  <si>
    <t>29-04-2024 02:10</t>
  </si>
  <si>
    <t>EVS105086</t>
  </si>
  <si>
    <t>EVS105087</t>
  </si>
  <si>
    <t>18-09-2024 20:25</t>
  </si>
  <si>
    <t>18-09-2024 21:19</t>
  </si>
  <si>
    <t>EVS105088</t>
  </si>
  <si>
    <t>13-06-2024 15:11</t>
  </si>
  <si>
    <t>13-06-2024 15:42</t>
  </si>
  <si>
    <t>EVS105089</t>
  </si>
  <si>
    <t>27-05-2024 20:14</t>
  </si>
  <si>
    <t>27-05-2024 21:07</t>
  </si>
  <si>
    <t>EVS105090</t>
  </si>
  <si>
    <t>18-02-2024 14:28</t>
  </si>
  <si>
    <t>18-02-2024 15:31</t>
  </si>
  <si>
    <t>EVS105091</t>
  </si>
  <si>
    <t>27-06-2023 00:06</t>
  </si>
  <si>
    <t>27-06-2023 01:50</t>
  </si>
  <si>
    <t>EVS105092</t>
  </si>
  <si>
    <t>EVS105093</t>
  </si>
  <si>
    <t>EVS105094</t>
  </si>
  <si>
    <t>EVS105095</t>
  </si>
  <si>
    <t>EVS105096</t>
  </si>
  <si>
    <t>EVS105097</t>
  </si>
  <si>
    <t>EVS105098</t>
  </si>
  <si>
    <t>24-10-2023 04:15</t>
  </si>
  <si>
    <t>24-10-2023 05:07</t>
  </si>
  <si>
    <t>EVS105099</t>
  </si>
  <si>
    <t>27-05-2024 02:00</t>
  </si>
  <si>
    <t>27-05-2024 02:24</t>
  </si>
  <si>
    <t>EVS105100</t>
  </si>
  <si>
    <t>EVS105101</t>
  </si>
  <si>
    <t>22-12-2023 21:28</t>
  </si>
  <si>
    <t>22-12-2023 21:42</t>
  </si>
  <si>
    <t>EVS105102</t>
  </si>
  <si>
    <t>24-04-2023 07:40</t>
  </si>
  <si>
    <t>24-04-2023 09:21</t>
  </si>
  <si>
    <t>EVS105103</t>
  </si>
  <si>
    <t>EVS105104</t>
  </si>
  <si>
    <t>27-09-2023 06:19</t>
  </si>
  <si>
    <t>27-09-2023 07:16</t>
  </si>
  <si>
    <t>EVS105105</t>
  </si>
  <si>
    <t>EVS105106</t>
  </si>
  <si>
    <t>EVS105107</t>
  </si>
  <si>
    <t>22-04-2023 01:51</t>
  </si>
  <si>
    <t>22-04-2023 03:20</t>
  </si>
  <si>
    <t>EVS105108</t>
  </si>
  <si>
    <t>EVS105109</t>
  </si>
  <si>
    <t>15-02-2024 05:29</t>
  </si>
  <si>
    <t>15-02-2024 06:56</t>
  </si>
  <si>
    <t>EVS105110</t>
  </si>
  <si>
    <t>24-10-2023 19:27</t>
  </si>
  <si>
    <t>24-10-2023 20:33</t>
  </si>
  <si>
    <t>EVS105111</t>
  </si>
  <si>
    <t>EVS105112</t>
  </si>
  <si>
    <t>27-04-2023 04:54</t>
  </si>
  <si>
    <t>27-04-2023 06:25</t>
  </si>
  <si>
    <t>EVS105113</t>
  </si>
  <si>
    <t>20-01-2024 02:48</t>
  </si>
  <si>
    <t>20-01-2024 03:12</t>
  </si>
  <si>
    <t>EVS105114</t>
  </si>
  <si>
    <t>31-03-2024 22:59</t>
  </si>
  <si>
    <t>EVS105115</t>
  </si>
  <si>
    <t>EVS105116</t>
  </si>
  <si>
    <t>EVS105117</t>
  </si>
  <si>
    <t>21-09-2024 18:46</t>
  </si>
  <si>
    <t>EVS105118</t>
  </si>
  <si>
    <t>23-05-2023 20:29</t>
  </si>
  <si>
    <t>23-05-2023 20:53</t>
  </si>
  <si>
    <t>EVS105119</t>
  </si>
  <si>
    <t>EVS105120</t>
  </si>
  <si>
    <t>18-08-2023 23:01</t>
  </si>
  <si>
    <t>18-08-2023 23:15</t>
  </si>
  <si>
    <t>EVS105121</t>
  </si>
  <si>
    <t>24-05-2023 05:01</t>
  </si>
  <si>
    <t>24-05-2023 06:07</t>
  </si>
  <si>
    <t>EVS105122</t>
  </si>
  <si>
    <t>21-07-2024 14:29</t>
  </si>
  <si>
    <t>21-07-2024 14:43</t>
  </si>
  <si>
    <t>EVS105123</t>
  </si>
  <si>
    <t>EVS105124</t>
  </si>
  <si>
    <t>28-03-2024 23:19</t>
  </si>
  <si>
    <t>29-03-2024 00:21</t>
  </si>
  <si>
    <t>EVS105125</t>
  </si>
  <si>
    <t>13-12-2023 10:22</t>
  </si>
  <si>
    <t>13-12-2023 11:44</t>
  </si>
  <si>
    <t>EVS105126</t>
  </si>
  <si>
    <t>27-06-2023 08:31</t>
  </si>
  <si>
    <t>27-06-2023 08:59</t>
  </si>
  <si>
    <t>EVS105127</t>
  </si>
  <si>
    <t>31-01-2023 17:11</t>
  </si>
  <si>
    <t>31-01-2023 17:48</t>
  </si>
  <si>
    <t>EVS105128</t>
  </si>
  <si>
    <t>20-10-2024 02:02</t>
  </si>
  <si>
    <t>20-10-2024 02:34</t>
  </si>
  <si>
    <t>EVS105129</t>
  </si>
  <si>
    <t>29-06-2023 20:56</t>
  </si>
  <si>
    <t>29-06-2023 21:58</t>
  </si>
  <si>
    <t>EVS105130</t>
  </si>
  <si>
    <t>EVS105131</t>
  </si>
  <si>
    <t>EVS105132</t>
  </si>
  <si>
    <t>19-02-2024 13:21</t>
  </si>
  <si>
    <t>19-02-2024 15:00</t>
  </si>
  <si>
    <t>EVS105133</t>
  </si>
  <si>
    <t>EVS105134</t>
  </si>
  <si>
    <t>24-10-2023 04:32</t>
  </si>
  <si>
    <t>24-10-2023 06:12</t>
  </si>
  <si>
    <t>EVS105135</t>
  </si>
  <si>
    <t>EVS105136</t>
  </si>
  <si>
    <t>EVS105137</t>
  </si>
  <si>
    <t>EVS105138</t>
  </si>
  <si>
    <t>EVS105139</t>
  </si>
  <si>
    <t>18-02-2023 01:42</t>
  </si>
  <si>
    <t>18-02-2023 02:29</t>
  </si>
  <si>
    <t>EVS105140</t>
  </si>
  <si>
    <t>EVS105141</t>
  </si>
  <si>
    <t>23-11-2024 02:14</t>
  </si>
  <si>
    <t>23-11-2024 02:43</t>
  </si>
  <si>
    <t>EVS105142</t>
  </si>
  <si>
    <t>25-05-2024 22:00</t>
  </si>
  <si>
    <t>25-05-2024 22:40</t>
  </si>
  <si>
    <t>EVS105143</t>
  </si>
  <si>
    <t>18-03-2024 12:16</t>
  </si>
  <si>
    <t>18-03-2024 12:27</t>
  </si>
  <si>
    <t>EVS105144</t>
  </si>
  <si>
    <t>15-10-2023 04:59</t>
  </si>
  <si>
    <t>15-10-2023 05:38</t>
  </si>
  <si>
    <t>EVS105145</t>
  </si>
  <si>
    <t>18-10-2023 09:46</t>
  </si>
  <si>
    <t>18-10-2023 10:19</t>
  </si>
  <si>
    <t>EVS105146</t>
  </si>
  <si>
    <t>14-04-2024 21:07</t>
  </si>
  <si>
    <t>14-04-2024 22:27</t>
  </si>
  <si>
    <t>EVS105147</t>
  </si>
  <si>
    <t>29-03-2024 10:52</t>
  </si>
  <si>
    <t>29-03-2024 11:50</t>
  </si>
  <si>
    <t>EVS105148</t>
  </si>
  <si>
    <t>EVS105149</t>
  </si>
  <si>
    <t>14-08-2023 03:17</t>
  </si>
  <si>
    <t>14-08-2023 03:43</t>
  </si>
  <si>
    <t>EVS105150</t>
  </si>
  <si>
    <t>15-08-2023 02:48</t>
  </si>
  <si>
    <t>15-08-2023 03:30</t>
  </si>
  <si>
    <t>EVS105151</t>
  </si>
  <si>
    <t>17-10-2024 10:21</t>
  </si>
  <si>
    <t>17-10-2024 12:02</t>
  </si>
  <si>
    <t>EVS105152</t>
  </si>
  <si>
    <t>24-02-2023 03:10</t>
  </si>
  <si>
    <t>24-02-2023 05:06</t>
  </si>
  <si>
    <t>EVS105153</t>
  </si>
  <si>
    <t>14-05-2023 17:34</t>
  </si>
  <si>
    <t>14-05-2023 18:45</t>
  </si>
  <si>
    <t>EVS105154</t>
  </si>
  <si>
    <t>13-02-2023 02:28</t>
  </si>
  <si>
    <t>13-02-2023 03:08</t>
  </si>
  <si>
    <t>EVS105155</t>
  </si>
  <si>
    <t>31-07-2023 12:47</t>
  </si>
  <si>
    <t>31-07-2023 13:02</t>
  </si>
  <si>
    <t>EVS105156</t>
  </si>
  <si>
    <t>29-01-2024 20:36</t>
  </si>
  <si>
    <t>29-01-2024 21:03</t>
  </si>
  <si>
    <t>EVS105157</t>
  </si>
  <si>
    <t>EVS105158</t>
  </si>
  <si>
    <t>23-09-2024 21:09</t>
  </si>
  <si>
    <t>23-09-2024 22:15</t>
  </si>
  <si>
    <t>EVS105159</t>
  </si>
  <si>
    <t>21-06-2024 18:12</t>
  </si>
  <si>
    <t>21-06-2024 19:26</t>
  </si>
  <si>
    <t>EVS105160</t>
  </si>
  <si>
    <t>EVS105161</t>
  </si>
  <si>
    <t>EVS105162</t>
  </si>
  <si>
    <t>31-10-2023 20:12</t>
  </si>
  <si>
    <t>31-10-2023 20:43</t>
  </si>
  <si>
    <t>EVS105163</t>
  </si>
  <si>
    <t>EVS105164</t>
  </si>
  <si>
    <t>EVS105165</t>
  </si>
  <si>
    <t>EVS105166</t>
  </si>
  <si>
    <t>30-10-2024 12:42</t>
  </si>
  <si>
    <t>30-10-2024 14:33</t>
  </si>
  <si>
    <t>EVS105167</t>
  </si>
  <si>
    <t>24-11-2024 14:44</t>
  </si>
  <si>
    <t>24-11-2024 14:56</t>
  </si>
  <si>
    <t>EVS105168</t>
  </si>
  <si>
    <t>EVS105169</t>
  </si>
  <si>
    <t>23-01-2023 05:18</t>
  </si>
  <si>
    <t>23-01-2023 05:53</t>
  </si>
  <si>
    <t>EVS105170</t>
  </si>
  <si>
    <t>26-08-2023 11:13</t>
  </si>
  <si>
    <t>26-08-2023 11:46</t>
  </si>
  <si>
    <t>EVS105171</t>
  </si>
  <si>
    <t>18-11-2024 14:44</t>
  </si>
  <si>
    <t>18-11-2024 15:02</t>
  </si>
  <si>
    <t>EVS105172</t>
  </si>
  <si>
    <t>21-08-2024 13:54</t>
  </si>
  <si>
    <t>21-08-2024 14:47</t>
  </si>
  <si>
    <t>EVS105173</t>
  </si>
  <si>
    <t>22-09-2023 21:11</t>
  </si>
  <si>
    <t>22-09-2023 22:38</t>
  </si>
  <si>
    <t>EVS105174</t>
  </si>
  <si>
    <t>27-09-2023 10:58</t>
  </si>
  <si>
    <t>27-09-2023 12:53</t>
  </si>
  <si>
    <t>EVS105175</t>
  </si>
  <si>
    <t>EVS105176</t>
  </si>
  <si>
    <t>29-08-2023 22:31</t>
  </si>
  <si>
    <t>29-08-2023 23:55</t>
  </si>
  <si>
    <t>EVS105177</t>
  </si>
  <si>
    <t>25-08-2023 23:01</t>
  </si>
  <si>
    <t>26-08-2023 00:36</t>
  </si>
  <si>
    <t>EVS105178</t>
  </si>
  <si>
    <t>19-12-2023 19:50</t>
  </si>
  <si>
    <t>19-12-2023 21:00</t>
  </si>
  <si>
    <t>EVS105179</t>
  </si>
  <si>
    <t>EVS105180</t>
  </si>
  <si>
    <t>25-10-2024 15:22</t>
  </si>
  <si>
    <t>25-10-2024 16:49</t>
  </si>
  <si>
    <t>EVS105181</t>
  </si>
  <si>
    <t>EVS105182</t>
  </si>
  <si>
    <t>EVS105183</t>
  </si>
  <si>
    <t>EVS105184</t>
  </si>
  <si>
    <t>16-05-2024 10:18</t>
  </si>
  <si>
    <t>16-05-2024 11:11</t>
  </si>
  <si>
    <t>EVS105185</t>
  </si>
  <si>
    <t>29-09-2024 09:37</t>
  </si>
  <si>
    <t>29-09-2024 10:34</t>
  </si>
  <si>
    <t>EVS105186</t>
  </si>
  <si>
    <t>13-03-2023 02:31</t>
  </si>
  <si>
    <t>13-03-2023 03:13</t>
  </si>
  <si>
    <t>EVS105187</t>
  </si>
  <si>
    <t>14-01-2023 13:31</t>
  </si>
  <si>
    <t>14-01-2023 14:53</t>
  </si>
  <si>
    <t>EVS105188</t>
  </si>
  <si>
    <t>EVS105189</t>
  </si>
  <si>
    <t>20-12-2023 00:24</t>
  </si>
  <si>
    <t>20-12-2023 01:03</t>
  </si>
  <si>
    <t>EVS105190</t>
  </si>
  <si>
    <t>EVS105191</t>
  </si>
  <si>
    <t>19-12-2023 09:14</t>
  </si>
  <si>
    <t>19-12-2023 09:46</t>
  </si>
  <si>
    <t>EVS105192</t>
  </si>
  <si>
    <t>25-09-2024 16:25</t>
  </si>
  <si>
    <t>25-09-2024 18:09</t>
  </si>
  <si>
    <t>EVS105193</t>
  </si>
  <si>
    <t>EVS105194</t>
  </si>
  <si>
    <t>26-09-2023 11:17</t>
  </si>
  <si>
    <t>26-09-2023 12:39</t>
  </si>
  <si>
    <t>EVS105195</t>
  </si>
  <si>
    <t>EVS105196</t>
  </si>
  <si>
    <t>23-06-2023 21:44</t>
  </si>
  <si>
    <t>23-06-2023 23:29</t>
  </si>
  <si>
    <t>EVS105197</t>
  </si>
  <si>
    <t>14-11-2023 15:54</t>
  </si>
  <si>
    <t>14-11-2023 17:06</t>
  </si>
  <si>
    <t>EVS105198</t>
  </si>
  <si>
    <t>18-02-2023 18:56</t>
  </si>
  <si>
    <t>18-02-2023 20:50</t>
  </si>
  <si>
    <t>EVS105199</t>
  </si>
  <si>
    <t>EVS105200</t>
  </si>
  <si>
    <t>23-06-2023 11:51</t>
  </si>
  <si>
    <t>23-06-2023 12:13</t>
  </si>
  <si>
    <t>EVS105201</t>
  </si>
  <si>
    <t>13-03-2023 01:53</t>
  </si>
  <si>
    <t>13-03-2023 03:52</t>
  </si>
  <si>
    <t>EVS105202</t>
  </si>
  <si>
    <t>27-10-2023 08:45</t>
  </si>
  <si>
    <t>27-10-2023 09:07</t>
  </si>
  <si>
    <t>EVS105203</t>
  </si>
  <si>
    <t>31-08-2023 22:21</t>
  </si>
  <si>
    <t>31-08-2023 22:39</t>
  </si>
  <si>
    <t>EVS105204</t>
  </si>
  <si>
    <t>EVS105205</t>
  </si>
  <si>
    <t>28-10-2024 06:24</t>
  </si>
  <si>
    <t>28-10-2024 06:54</t>
  </si>
  <si>
    <t>EVS105206</t>
  </si>
  <si>
    <t>16-08-2023 00:04</t>
  </si>
  <si>
    <t>16-08-2023 01:05</t>
  </si>
  <si>
    <t>EVS105207</t>
  </si>
  <si>
    <t>EVS105208</t>
  </si>
  <si>
    <t>17-03-2024 18:54</t>
  </si>
  <si>
    <t>17-03-2024 19:46</t>
  </si>
  <si>
    <t>EVS105209</t>
  </si>
  <si>
    <t>EVS105210</t>
  </si>
  <si>
    <t>21-02-2024 06:35</t>
  </si>
  <si>
    <t>21-02-2024 07:38</t>
  </si>
  <si>
    <t>EVS105211</t>
  </si>
  <si>
    <t>EVS105212</t>
  </si>
  <si>
    <t>28-04-2023 00:46</t>
  </si>
  <si>
    <t>28-04-2023 00:57</t>
  </si>
  <si>
    <t>EVS105213</t>
  </si>
  <si>
    <t>EVS105214</t>
  </si>
  <si>
    <t>EVS105215</t>
  </si>
  <si>
    <t>24-10-2024 23:51</t>
  </si>
  <si>
    <t>25-10-2024 00:50</t>
  </si>
  <si>
    <t>EVS105216</t>
  </si>
  <si>
    <t>EVS105217</t>
  </si>
  <si>
    <t>EVS105218</t>
  </si>
  <si>
    <t>EVS105219</t>
  </si>
  <si>
    <t>22-07-2023 07:43</t>
  </si>
  <si>
    <t>22-07-2023 09:20</t>
  </si>
  <si>
    <t>EVS105220</t>
  </si>
  <si>
    <t>21-06-2024 23:44</t>
  </si>
  <si>
    <t>22-06-2024 00:31</t>
  </si>
  <si>
    <t>EVS105221</t>
  </si>
  <si>
    <t>15-01-2023 01:06</t>
  </si>
  <si>
    <t>15-01-2023 01:29</t>
  </si>
  <si>
    <t>EVS105222</t>
  </si>
  <si>
    <t>21-07-2024 11:16</t>
  </si>
  <si>
    <t>21-07-2024 13:03</t>
  </si>
  <si>
    <t>EVS105223</t>
  </si>
  <si>
    <t>19-01-2023 11:37</t>
  </si>
  <si>
    <t>19-01-2023 12:44</t>
  </si>
  <si>
    <t>EVS105224</t>
  </si>
  <si>
    <t>EVS105225</t>
  </si>
  <si>
    <t>16-03-2024 09:35</t>
  </si>
  <si>
    <t>16-03-2024 10:35</t>
  </si>
  <si>
    <t>EVS105226</t>
  </si>
  <si>
    <t>19-07-2024 16:01</t>
  </si>
  <si>
    <t>19-07-2024 17:53</t>
  </si>
  <si>
    <t>EVS105227</t>
  </si>
  <si>
    <t>EVS105228</t>
  </si>
  <si>
    <t>25-06-2023 08:47</t>
  </si>
  <si>
    <t>25-06-2023 09:26</t>
  </si>
  <si>
    <t>EVS105229</t>
  </si>
  <si>
    <t>EVS105230</t>
  </si>
  <si>
    <t>23-10-2024 12:23</t>
  </si>
  <si>
    <t>23-10-2024 12:53</t>
  </si>
  <si>
    <t>EVS105231</t>
  </si>
  <si>
    <t>16-07-2024 01:06</t>
  </si>
  <si>
    <t>16-07-2024 02:15</t>
  </si>
  <si>
    <t>EVS105232</t>
  </si>
  <si>
    <t>25-07-2023 10:20</t>
  </si>
  <si>
    <t>25-07-2023 11:43</t>
  </si>
  <si>
    <t>EVS105233</t>
  </si>
  <si>
    <t>22-08-2023 09:50</t>
  </si>
  <si>
    <t>22-08-2023 10:54</t>
  </si>
  <si>
    <t>EVS105234</t>
  </si>
  <si>
    <t>27-03-2024 17:16</t>
  </si>
  <si>
    <t>27-03-2024 18:01</t>
  </si>
  <si>
    <t>EVS105235</t>
  </si>
  <si>
    <t>26-04-2023 00:51</t>
  </si>
  <si>
    <t>26-04-2023 02:50</t>
  </si>
  <si>
    <t>EVS105236</t>
  </si>
  <si>
    <t>29-04-2024 10:20</t>
  </si>
  <si>
    <t>29-04-2024 12:15</t>
  </si>
  <si>
    <t>EVS105237</t>
  </si>
  <si>
    <t>16-02-2024 07:49</t>
  </si>
  <si>
    <t>EVS105238</t>
  </si>
  <si>
    <t>27-06-2023 13:17</t>
  </si>
  <si>
    <t>27-06-2023 15:15</t>
  </si>
  <si>
    <t>EVS105239</t>
  </si>
  <si>
    <t>EVS105240</t>
  </si>
  <si>
    <t>EVS105241</t>
  </si>
  <si>
    <t>EVS105242</t>
  </si>
  <si>
    <t>20-01-2024 04:07</t>
  </si>
  <si>
    <t>20-01-2024 04:42</t>
  </si>
  <si>
    <t>EVS105243</t>
  </si>
  <si>
    <t>13-09-2024 18:01</t>
  </si>
  <si>
    <t>13-09-2024 18:52</t>
  </si>
  <si>
    <t>EVS105244</t>
  </si>
  <si>
    <t>27-09-2024 12:31</t>
  </si>
  <si>
    <t>27-09-2024 14:00</t>
  </si>
  <si>
    <t>EVS105245</t>
  </si>
  <si>
    <t>EVS105246</t>
  </si>
  <si>
    <t>EVS105247</t>
  </si>
  <si>
    <t>EVS105248</t>
  </si>
  <si>
    <t>26-06-2023 01:44</t>
  </si>
  <si>
    <t>26-06-2023 02:09</t>
  </si>
  <si>
    <t>EVS105249</t>
  </si>
  <si>
    <t>29-07-2023 17:09</t>
  </si>
  <si>
    <t>29-07-2023 19:08</t>
  </si>
  <si>
    <t>EVS105250</t>
  </si>
  <si>
    <t>EVS105251</t>
  </si>
  <si>
    <t>16-01-2024 09:58</t>
  </si>
  <si>
    <t>16-01-2024 11:22</t>
  </si>
  <si>
    <t>EVS105252</t>
  </si>
  <si>
    <t>15-01-2023 08:17</t>
  </si>
  <si>
    <t>15-01-2023 09:52</t>
  </si>
  <si>
    <t>EVS105253</t>
  </si>
  <si>
    <t>28-12-2023 11:13</t>
  </si>
  <si>
    <t>28-12-2023 11:29</t>
  </si>
  <si>
    <t>EVS105254</t>
  </si>
  <si>
    <t>26-07-2024 12:26</t>
  </si>
  <si>
    <t>26-07-2024 13:02</t>
  </si>
  <si>
    <t>EVS105255</t>
  </si>
  <si>
    <t>27-02-2023 09:59</t>
  </si>
  <si>
    <t>27-02-2023 10:10</t>
  </si>
  <si>
    <t>EVS105256</t>
  </si>
  <si>
    <t>27-01-2023 06:46</t>
  </si>
  <si>
    <t>27-01-2023 08:39</t>
  </si>
  <si>
    <t>EVS105257</t>
  </si>
  <si>
    <t>EVS105258</t>
  </si>
  <si>
    <t>24-03-2024 09:18</t>
  </si>
  <si>
    <t>24-03-2024 09:57</t>
  </si>
  <si>
    <t>EVS105259</t>
  </si>
  <si>
    <t>22-09-2023 11:22</t>
  </si>
  <si>
    <t>22-09-2023 11:35</t>
  </si>
  <si>
    <t>EVS105260</t>
  </si>
  <si>
    <t>13-04-2024 14:14</t>
  </si>
  <si>
    <t>13-04-2024 14:53</t>
  </si>
  <si>
    <t>EVS105261</t>
  </si>
  <si>
    <t>EVS105262</t>
  </si>
  <si>
    <t>EVS105263</t>
  </si>
  <si>
    <t>EVS105264</t>
  </si>
  <si>
    <t>15-07-2024 02:03</t>
  </si>
  <si>
    <t>15-07-2024 03:25</t>
  </si>
  <si>
    <t>EVS105265</t>
  </si>
  <si>
    <t>15-01-2024 17:34</t>
  </si>
  <si>
    <t>15-01-2024 18:12</t>
  </si>
  <si>
    <t>EVS105266</t>
  </si>
  <si>
    <t>21-07-2024 03:53</t>
  </si>
  <si>
    <t>21-07-2024 04:08</t>
  </si>
  <si>
    <t>EVS105267</t>
  </si>
  <si>
    <t>30-04-2023 19:16</t>
  </si>
  <si>
    <t>30-04-2023 19:51</t>
  </si>
  <si>
    <t>EVS105268</t>
  </si>
  <si>
    <t>30-05-2024 17:24</t>
  </si>
  <si>
    <t>30-05-2024 18:57</t>
  </si>
  <si>
    <t>EVS105269</t>
  </si>
  <si>
    <t>EVS105270</t>
  </si>
  <si>
    <t>25-12-2023 12:14</t>
  </si>
  <si>
    <t>25-12-2023 12:31</t>
  </si>
  <si>
    <t>EVS105271</t>
  </si>
  <si>
    <t>EVS105272</t>
  </si>
  <si>
    <t>EVS105273</t>
  </si>
  <si>
    <t>27-09-2023 23:48</t>
  </si>
  <si>
    <t>28-09-2023 01:28</t>
  </si>
  <si>
    <t>EVS105274</t>
  </si>
  <si>
    <t>26-04-2023 02:41</t>
  </si>
  <si>
    <t>26-04-2023 03:46</t>
  </si>
  <si>
    <t>EVS105275</t>
  </si>
  <si>
    <t>16-11-2024 04:38</t>
  </si>
  <si>
    <t>16-11-2024 06:01</t>
  </si>
  <si>
    <t>EVS105276</t>
  </si>
  <si>
    <t>EVS105277</t>
  </si>
  <si>
    <t>28-01-2023 05:23</t>
  </si>
  <si>
    <t>28-01-2023 07:04</t>
  </si>
  <si>
    <t>EVS105278</t>
  </si>
  <si>
    <t>EVS105279</t>
  </si>
  <si>
    <t>EVS105280</t>
  </si>
  <si>
    <t>EVS105281</t>
  </si>
  <si>
    <t>18-06-2023 03:02</t>
  </si>
  <si>
    <t>18-06-2023 04:16</t>
  </si>
  <si>
    <t>EVS105282</t>
  </si>
  <si>
    <t>16-11-2024 02:38</t>
  </si>
  <si>
    <t>16-11-2024 04:08</t>
  </si>
  <si>
    <t>EVS105283</t>
  </si>
  <si>
    <t>15-01-2024 05:34</t>
  </si>
  <si>
    <t>EVS105284</t>
  </si>
  <si>
    <t>EVS105285</t>
  </si>
  <si>
    <t>EVS105286</t>
  </si>
  <si>
    <t>EVS105287</t>
  </si>
  <si>
    <t>23-06-2024 01:02</t>
  </si>
  <si>
    <t>23-06-2024 02:12</t>
  </si>
  <si>
    <t>EVS105288</t>
  </si>
  <si>
    <t>17-04-2023 13:28</t>
  </si>
  <si>
    <t>17-04-2023 15:14</t>
  </si>
  <si>
    <t>EVS105289</t>
  </si>
  <si>
    <t>23-08-2024 00:25</t>
  </si>
  <si>
    <t>23-08-2024 00:43</t>
  </si>
  <si>
    <t>EVS105290</t>
  </si>
  <si>
    <t>18-02-2024 05:36</t>
  </si>
  <si>
    <t>18-02-2024 05:49</t>
  </si>
  <si>
    <t>EVS105291</t>
  </si>
  <si>
    <t>EVS105292</t>
  </si>
  <si>
    <t>27-07-2024 05:33</t>
  </si>
  <si>
    <t>27-07-2024 07:02</t>
  </si>
  <si>
    <t>EVS105293</t>
  </si>
  <si>
    <t>EVS105294</t>
  </si>
  <si>
    <t>EVS105295</t>
  </si>
  <si>
    <t>EVS105296</t>
  </si>
  <si>
    <t>EVS105297</t>
  </si>
  <si>
    <t>14-12-2023 23:52</t>
  </si>
  <si>
    <t>15-12-2023 01:19</t>
  </si>
  <si>
    <t>EVS105298</t>
  </si>
  <si>
    <t>EVS105299</t>
  </si>
  <si>
    <t>21-07-2023 01:13</t>
  </si>
  <si>
    <t>21-07-2023 02:36</t>
  </si>
  <si>
    <t>EVS105300</t>
  </si>
  <si>
    <t>EVS105301</t>
  </si>
  <si>
    <t>EVS105302</t>
  </si>
  <si>
    <t>EVS105303</t>
  </si>
  <si>
    <t>26-03-2024 09:13</t>
  </si>
  <si>
    <t>26-03-2024 10:55</t>
  </si>
  <si>
    <t>EVS105304</t>
  </si>
  <si>
    <t>18-06-2024 16:44</t>
  </si>
  <si>
    <t>18-06-2024 17:09</t>
  </si>
  <si>
    <t>EVS105305</t>
  </si>
  <si>
    <t>16-02-2023 11:51</t>
  </si>
  <si>
    <t>16-02-2023 12:03</t>
  </si>
  <si>
    <t>EVS105306</t>
  </si>
  <si>
    <t>26-01-2024 07:03</t>
  </si>
  <si>
    <t>26-01-2024 08:19</t>
  </si>
  <si>
    <t>EVS105307</t>
  </si>
  <si>
    <t>EVS105308</t>
  </si>
  <si>
    <t>EVS105309</t>
  </si>
  <si>
    <t>24-01-2024 20:43</t>
  </si>
  <si>
    <t>24-01-2024 22:40</t>
  </si>
  <si>
    <t>EVS105310</t>
  </si>
  <si>
    <t>19-06-2024 18:13</t>
  </si>
  <si>
    <t>19-06-2024 19:27</t>
  </si>
  <si>
    <t>EVS105311</t>
  </si>
  <si>
    <t>14-03-2024 17:12</t>
  </si>
  <si>
    <t>14-03-2024 17:36</t>
  </si>
  <si>
    <t>EVS105312</t>
  </si>
  <si>
    <t>EVS105313</t>
  </si>
  <si>
    <t>20-12-2023 18:19</t>
  </si>
  <si>
    <t>20-12-2023 18:35</t>
  </si>
  <si>
    <t>EVS105314</t>
  </si>
  <si>
    <t>18-06-2024 08:37</t>
  </si>
  <si>
    <t>18-06-2024 09:35</t>
  </si>
  <si>
    <t>EVS105315</t>
  </si>
  <si>
    <t>17-10-2023 15:58</t>
  </si>
  <si>
    <t>17-10-2023 17:25</t>
  </si>
  <si>
    <t>EVS105316</t>
  </si>
  <si>
    <t>19-01-2023 17:37</t>
  </si>
  <si>
    <t>19-01-2023 17:51</t>
  </si>
  <si>
    <t>EVS105317</t>
  </si>
  <si>
    <t>28-05-2024 16:25</t>
  </si>
  <si>
    <t>28-05-2024 18:14</t>
  </si>
  <si>
    <t>EVS105318</t>
  </si>
  <si>
    <t>25-03-2023 06:07</t>
  </si>
  <si>
    <t>25-03-2023 07:25</t>
  </si>
  <si>
    <t>EVS105319</t>
  </si>
  <si>
    <t>25-10-2023 03:30</t>
  </si>
  <si>
    <t>25-10-2023 03:57</t>
  </si>
  <si>
    <t>EVS105320</t>
  </si>
  <si>
    <t>27-04-2023 17:17</t>
  </si>
  <si>
    <t>27-04-2023 17:30</t>
  </si>
  <si>
    <t>EVS105321</t>
  </si>
  <si>
    <t>22-03-2023 06:56</t>
  </si>
  <si>
    <t>22-03-2023 08:06</t>
  </si>
  <si>
    <t>EVS105322</t>
  </si>
  <si>
    <t>13-10-2024 18:54</t>
  </si>
  <si>
    <t>13-10-2024 20:53</t>
  </si>
  <si>
    <t>EVS105323</t>
  </si>
  <si>
    <t>EVS105324</t>
  </si>
  <si>
    <t>EVS105325</t>
  </si>
  <si>
    <t>EVS105326</t>
  </si>
  <si>
    <t>22-09-2024 10:19</t>
  </si>
  <si>
    <t>22-09-2024 11:57</t>
  </si>
  <si>
    <t>EVS105327</t>
  </si>
  <si>
    <t>13-06-2023 14:55</t>
  </si>
  <si>
    <t>13-06-2023 16:21</t>
  </si>
  <si>
    <t>EVS105328</t>
  </si>
  <si>
    <t>26-11-2023 20:33</t>
  </si>
  <si>
    <t>26-11-2023 20:57</t>
  </si>
  <si>
    <t>EVS105329</t>
  </si>
  <si>
    <t>26-01-2023 11:53</t>
  </si>
  <si>
    <t>26-01-2023 12:07</t>
  </si>
  <si>
    <t>EVS105330</t>
  </si>
  <si>
    <t>EVS105331</t>
  </si>
  <si>
    <t>29-04-2023 09:09</t>
  </si>
  <si>
    <t>29-04-2023 10:20</t>
  </si>
  <si>
    <t>EVS105332</t>
  </si>
  <si>
    <t>EVS105333</t>
  </si>
  <si>
    <t>19-08-2023 13:20</t>
  </si>
  <si>
    <t>19-08-2023 15:01</t>
  </si>
  <si>
    <t>EVS105334</t>
  </si>
  <si>
    <t>29-06-2023 08:02</t>
  </si>
  <si>
    <t>29-06-2023 08:36</t>
  </si>
  <si>
    <t>EVS105335</t>
  </si>
  <si>
    <t>16-09-2024 08:04</t>
  </si>
  <si>
    <t>16-09-2024 09:11</t>
  </si>
  <si>
    <t>EVS105336</t>
  </si>
  <si>
    <t>17-06-2023 12:01</t>
  </si>
  <si>
    <t>17-06-2023 13:44</t>
  </si>
  <si>
    <t>EVS105337</t>
  </si>
  <si>
    <t>28-03-2024 19:38</t>
  </si>
  <si>
    <t>28-03-2024 20:44</t>
  </si>
  <si>
    <t>EVS105338</t>
  </si>
  <si>
    <t>14-12-2023 02:00</t>
  </si>
  <si>
    <t>14-12-2023 03:39</t>
  </si>
  <si>
    <t>EVS105339</t>
  </si>
  <si>
    <t>EVS105340</t>
  </si>
  <si>
    <t>31-07-2024 23:55</t>
  </si>
  <si>
    <t>EVS105341</t>
  </si>
  <si>
    <t>28-02-2024 11:21</t>
  </si>
  <si>
    <t>28-02-2024 12:32</t>
  </si>
  <si>
    <t>EVS105342</t>
  </si>
  <si>
    <t>19-01-2023 15:39</t>
  </si>
  <si>
    <t>19-01-2023 17:08</t>
  </si>
  <si>
    <t>EVS105343</t>
  </si>
  <si>
    <t>EVS105344</t>
  </si>
  <si>
    <t>28-05-2024 00:27</t>
  </si>
  <si>
    <t>28-05-2024 01:37</t>
  </si>
  <si>
    <t>EVS105345</t>
  </si>
  <si>
    <t>EVS105346</t>
  </si>
  <si>
    <t>19-04-2024 20:25</t>
  </si>
  <si>
    <t>19-04-2024 22:21</t>
  </si>
  <si>
    <t>EVS105347</t>
  </si>
  <si>
    <t>EVS105348</t>
  </si>
  <si>
    <t>25-03-2023 16:42</t>
  </si>
  <si>
    <t>25-03-2023 17:59</t>
  </si>
  <si>
    <t>EVS105349</t>
  </si>
  <si>
    <t>26-03-2023 20:06</t>
  </si>
  <si>
    <t>26-03-2023 21:12</t>
  </si>
  <si>
    <t>EVS105350</t>
  </si>
  <si>
    <t>25-02-2023 02:31</t>
  </si>
  <si>
    <t>25-02-2023 03:03</t>
  </si>
  <si>
    <t>EVS105351</t>
  </si>
  <si>
    <t>EVS105352</t>
  </si>
  <si>
    <t>18-02-2023 05:58</t>
  </si>
  <si>
    <t>18-02-2023 07:33</t>
  </si>
  <si>
    <t>EVS105353</t>
  </si>
  <si>
    <t>26-07-2024 02:23</t>
  </si>
  <si>
    <t>26-07-2024 03:09</t>
  </si>
  <si>
    <t>EVS105354</t>
  </si>
  <si>
    <t>31-12-2023 16:49</t>
  </si>
  <si>
    <t>31-12-2023 17:21</t>
  </si>
  <si>
    <t>EVS105355</t>
  </si>
  <si>
    <t>EVS105356</t>
  </si>
  <si>
    <t>EVS105357</t>
  </si>
  <si>
    <t>27-04-2024 10:45</t>
  </si>
  <si>
    <t>27-04-2024 11:58</t>
  </si>
  <si>
    <t>EVS105358</t>
  </si>
  <si>
    <t>18-03-2023 20:12</t>
  </si>
  <si>
    <t>18-03-2023 21:26</t>
  </si>
  <si>
    <t>EVS105359</t>
  </si>
  <si>
    <t>EVS105360</t>
  </si>
  <si>
    <t>15-02-2023 06:45</t>
  </si>
  <si>
    <t>15-02-2023 07:55</t>
  </si>
  <si>
    <t>EVS105361</t>
  </si>
  <si>
    <t>21-07-2023 05:41</t>
  </si>
  <si>
    <t>21-07-2023 07:29</t>
  </si>
  <si>
    <t>EVS105362</t>
  </si>
  <si>
    <t>EVS105363</t>
  </si>
  <si>
    <t>EVS105364</t>
  </si>
  <si>
    <t>EVS105365</t>
  </si>
  <si>
    <t>23-05-2024 05:03</t>
  </si>
  <si>
    <t>23-05-2024 05:54</t>
  </si>
  <si>
    <t>EVS105366</t>
  </si>
  <si>
    <t>EVS105367</t>
  </si>
  <si>
    <t>23-02-2023 11:27</t>
  </si>
  <si>
    <t>23-02-2023 12:32</t>
  </si>
  <si>
    <t>EVS105368</t>
  </si>
  <si>
    <t>29-07-2024 00:05</t>
  </si>
  <si>
    <t>29-07-2024 00:41</t>
  </si>
  <si>
    <t>EVS105369</t>
  </si>
  <si>
    <t>18-08-2023 01:34</t>
  </si>
  <si>
    <t>18-08-2023 02:00</t>
  </si>
  <si>
    <t>EVS105370</t>
  </si>
  <si>
    <t>21-08-2024 19:10</t>
  </si>
  <si>
    <t>21-08-2024 21:05</t>
  </si>
  <si>
    <t>EVS105371</t>
  </si>
  <si>
    <t>EVS105372</t>
  </si>
  <si>
    <t>25-06-2023 22:30</t>
  </si>
  <si>
    <t>25-06-2023 22:45</t>
  </si>
  <si>
    <t>EVS105373</t>
  </si>
  <si>
    <t>18-09-2024 20:15</t>
  </si>
  <si>
    <t>18-09-2024 21:10</t>
  </si>
  <si>
    <t>EVS105374</t>
  </si>
  <si>
    <t>30-03-2024 23:00</t>
  </si>
  <si>
    <t>31-03-2024 00:18</t>
  </si>
  <si>
    <t>EVS105375</t>
  </si>
  <si>
    <t>EVS105376</t>
  </si>
  <si>
    <t>25-01-2023 22:31</t>
  </si>
  <si>
    <t>25-01-2023 23:06</t>
  </si>
  <si>
    <t>EVS105377</t>
  </si>
  <si>
    <t>EVS105378</t>
  </si>
  <si>
    <t>17-11-2023 02:28</t>
  </si>
  <si>
    <t>17-11-2023 02:52</t>
  </si>
  <si>
    <t>EVS105379</t>
  </si>
  <si>
    <t>19-02-2023 19:34</t>
  </si>
  <si>
    <t>EVS105380</t>
  </si>
  <si>
    <t>EVS105381</t>
  </si>
  <si>
    <t>29-03-2024 00:16</t>
  </si>
  <si>
    <t>29-03-2024 00:56</t>
  </si>
  <si>
    <t>EVS105382</t>
  </si>
  <si>
    <t>19-02-2023 09:50</t>
  </si>
  <si>
    <t>19-02-2023 10:29</t>
  </si>
  <si>
    <t>EVS105383</t>
  </si>
  <si>
    <t>EVS105384</t>
  </si>
  <si>
    <t>13-06-2024 15:01</t>
  </si>
  <si>
    <t>13-06-2024 15:29</t>
  </si>
  <si>
    <t>EVS105385</t>
  </si>
  <si>
    <t>17-09-2023 05:16</t>
  </si>
  <si>
    <t>17-09-2023 05:35</t>
  </si>
  <si>
    <t>EVS105386</t>
  </si>
  <si>
    <t>EVS105387</t>
  </si>
  <si>
    <t>EVS105388</t>
  </si>
  <si>
    <t>16-09-2023 02:03</t>
  </si>
  <si>
    <t>16-09-2023 03:35</t>
  </si>
  <si>
    <t>EVS105389</t>
  </si>
  <si>
    <t>21-05-2024 18:00</t>
  </si>
  <si>
    <t>21-05-2024 18:48</t>
  </si>
  <si>
    <t>EVS105390</t>
  </si>
  <si>
    <t>28-09-2024 13:42</t>
  </si>
  <si>
    <t>28-09-2024 14:31</t>
  </si>
  <si>
    <t>EVS105391</t>
  </si>
  <si>
    <t>EVS105392</t>
  </si>
  <si>
    <t>30-11-2024 23:45</t>
  </si>
  <si>
    <t>EVS105393</t>
  </si>
  <si>
    <t>13-07-2024 13:26</t>
  </si>
  <si>
    <t>13-07-2024 13:44</t>
  </si>
  <si>
    <t>EVS105394</t>
  </si>
  <si>
    <t>EVS105395</t>
  </si>
  <si>
    <t>19-11-2023 10:16</t>
  </si>
  <si>
    <t>19-11-2023 11:56</t>
  </si>
  <si>
    <t>EVS105396</t>
  </si>
  <si>
    <t>27-02-2024 21:21</t>
  </si>
  <si>
    <t>27-02-2024 22:22</t>
  </si>
  <si>
    <t>EVS105397</t>
  </si>
  <si>
    <t>18-02-2023 09:41</t>
  </si>
  <si>
    <t>18-02-2023 10:10</t>
  </si>
  <si>
    <t>EVS105398</t>
  </si>
  <si>
    <t>EVS105399</t>
  </si>
  <si>
    <t>EVS105400</t>
  </si>
  <si>
    <t>22-01-2024 02:28</t>
  </si>
  <si>
    <t>22-01-2024 03:13</t>
  </si>
  <si>
    <t>EVS105401</t>
  </si>
  <si>
    <t>EVS105402</t>
  </si>
  <si>
    <t>30-07-2024 13:29</t>
  </si>
  <si>
    <t>30-07-2024 13:48</t>
  </si>
  <si>
    <t>EVS105403</t>
  </si>
  <si>
    <t>29-11-2024 13:23</t>
  </si>
  <si>
    <t>29-11-2024 14:02</t>
  </si>
  <si>
    <t>EVS105404</t>
  </si>
  <si>
    <t>18-02-2023 23:44</t>
  </si>
  <si>
    <t>19-02-2023 00:52</t>
  </si>
  <si>
    <t>EVS105405</t>
  </si>
  <si>
    <t>EVS105406</t>
  </si>
  <si>
    <t>24-12-2023 01:56</t>
  </si>
  <si>
    <t>24-12-2023 03:15</t>
  </si>
  <si>
    <t>EVS105407</t>
  </si>
  <si>
    <t>19-01-2023 11:44</t>
  </si>
  <si>
    <t>19-01-2023 11:57</t>
  </si>
  <si>
    <t>EVS105408</t>
  </si>
  <si>
    <t>EVS105409</t>
  </si>
  <si>
    <t>EVS105410</t>
  </si>
  <si>
    <t>EVS105411</t>
  </si>
  <si>
    <t>EVS105412</t>
  </si>
  <si>
    <t>31-03-2023 16:26</t>
  </si>
  <si>
    <t>31-03-2023 17:07</t>
  </si>
  <si>
    <t>EVS105413</t>
  </si>
  <si>
    <t>EVS105414</t>
  </si>
  <si>
    <t>28-02-2024 05:24</t>
  </si>
  <si>
    <t>28-02-2024 06:23</t>
  </si>
  <si>
    <t>EVS105415</t>
  </si>
  <si>
    <t>23-06-2023 22:36</t>
  </si>
  <si>
    <t>23-06-2023 23:26</t>
  </si>
  <si>
    <t>EVS105416</t>
  </si>
  <si>
    <t>EVS105417</t>
  </si>
  <si>
    <t>26-06-2023 09:44</t>
  </si>
  <si>
    <t>26-06-2023 11:05</t>
  </si>
  <si>
    <t>EVS105418</t>
  </si>
  <si>
    <t>21-10-2024 04:51</t>
  </si>
  <si>
    <t>21-10-2024 05:36</t>
  </si>
  <si>
    <t>EVS105419</t>
  </si>
  <si>
    <t>26-07-2024 02:55</t>
  </si>
  <si>
    <t>26-07-2024 04:54</t>
  </si>
  <si>
    <t>EVS105420</t>
  </si>
  <si>
    <t>EVS105421</t>
  </si>
  <si>
    <t>EVS105422</t>
  </si>
  <si>
    <t>28-09-2023 00:27</t>
  </si>
  <si>
    <t>28-09-2023 01:40</t>
  </si>
  <si>
    <t>EVS105423</t>
  </si>
  <si>
    <t>EVS105424</t>
  </si>
  <si>
    <t>29-11-2023 00:54</t>
  </si>
  <si>
    <t>29-11-2023 01:19</t>
  </si>
  <si>
    <t>EVS105425</t>
  </si>
  <si>
    <t>EVS105426</t>
  </si>
  <si>
    <t>24-02-2023 22:10</t>
  </si>
  <si>
    <t>24-02-2023 23:38</t>
  </si>
  <si>
    <t>EVS105427</t>
  </si>
  <si>
    <t>16-10-2024 23:02</t>
  </si>
  <si>
    <t>17-10-2024 00:30</t>
  </si>
  <si>
    <t>EVS105428</t>
  </si>
  <si>
    <t>15-07-2023 23:52</t>
  </si>
  <si>
    <t>16-07-2023 00:47</t>
  </si>
  <si>
    <t>EVS105429</t>
  </si>
  <si>
    <t>22-11-2023 13:12</t>
  </si>
  <si>
    <t>22-11-2023 13:23</t>
  </si>
  <si>
    <t>EVS105430</t>
  </si>
  <si>
    <t>15-02-2023 08:50</t>
  </si>
  <si>
    <t>15-02-2023 10:19</t>
  </si>
  <si>
    <t>EVS105431</t>
  </si>
  <si>
    <t>26-06-2024 05:43</t>
  </si>
  <si>
    <t>26-06-2024 06:02</t>
  </si>
  <si>
    <t>EVS105432</t>
  </si>
  <si>
    <t>24-05-2023 06:54</t>
  </si>
  <si>
    <t>EVS105433</t>
  </si>
  <si>
    <t>13-08-2023 19:40</t>
  </si>
  <si>
    <t>13-08-2023 21:38</t>
  </si>
  <si>
    <t>EVS105434</t>
  </si>
  <si>
    <t>28-09-2024 00:15</t>
  </si>
  <si>
    <t>28-09-2024 00:30</t>
  </si>
  <si>
    <t>EVS105435</t>
  </si>
  <si>
    <t>17-02-2023 22:32</t>
  </si>
  <si>
    <t>17-02-2023 23:12</t>
  </si>
  <si>
    <t>EVS105436</t>
  </si>
  <si>
    <t>21-03-2024 03:33</t>
  </si>
  <si>
    <t>21-03-2024 03:54</t>
  </si>
  <si>
    <t>EVS105437</t>
  </si>
  <si>
    <t>24-11-2024 09:46</t>
  </si>
  <si>
    <t>24-11-2024 11:12</t>
  </si>
  <si>
    <t>EVS105438</t>
  </si>
  <si>
    <t>20-08-2023 02:36</t>
  </si>
  <si>
    <t>20-08-2023 03:27</t>
  </si>
  <si>
    <t>EVS105439</t>
  </si>
  <si>
    <t>EVS105440</t>
  </si>
  <si>
    <t>EVS105441</t>
  </si>
  <si>
    <t>18-05-2023 15:09</t>
  </si>
  <si>
    <t>18-05-2023 15:34</t>
  </si>
  <si>
    <t>EVS105442</t>
  </si>
  <si>
    <t>15-03-2024 17:11</t>
  </si>
  <si>
    <t>15-03-2024 17:48</t>
  </si>
  <si>
    <t>EVS105443</t>
  </si>
  <si>
    <t>13-06-2024 08:58</t>
  </si>
  <si>
    <t>13-06-2024 10:11</t>
  </si>
  <si>
    <t>EVS105444</t>
  </si>
  <si>
    <t>14-02-2023 01:09</t>
  </si>
  <si>
    <t>14-02-2023 01:42</t>
  </si>
  <si>
    <t>EVS105445</t>
  </si>
  <si>
    <t>EVS105446</t>
  </si>
  <si>
    <t>24-04-2023 16:43</t>
  </si>
  <si>
    <t>24-04-2023 17:50</t>
  </si>
  <si>
    <t>EVS105447</t>
  </si>
  <si>
    <t>13-10-2023 21:36</t>
  </si>
  <si>
    <t>13-10-2023 22:44</t>
  </si>
  <si>
    <t>EVS105448</t>
  </si>
  <si>
    <t>EVS105449</t>
  </si>
  <si>
    <t>22-06-2024 03:02</t>
  </si>
  <si>
    <t>22-06-2024 03:37</t>
  </si>
  <si>
    <t>EVS105450</t>
  </si>
  <si>
    <t>19-11-2024 08:41</t>
  </si>
  <si>
    <t>EVS105451</t>
  </si>
  <si>
    <t>EVS105452</t>
  </si>
  <si>
    <t>EVS105453</t>
  </si>
  <si>
    <t>EVS105454</t>
  </si>
  <si>
    <t>EVS105455</t>
  </si>
  <si>
    <t>EVS105456</t>
  </si>
  <si>
    <t>EVS105457</t>
  </si>
  <si>
    <t>22-06-2024 03:01</t>
  </si>
  <si>
    <t>22-06-2024 04:40</t>
  </si>
  <si>
    <t>EVS105458</t>
  </si>
  <si>
    <t>15-04-2023 20:54</t>
  </si>
  <si>
    <t>15-04-2023 21:14</t>
  </si>
  <si>
    <t>EVS105459</t>
  </si>
  <si>
    <t>16-04-2023 21:45</t>
  </si>
  <si>
    <t>16-04-2023 22:50</t>
  </si>
  <si>
    <t>EVS105460</t>
  </si>
  <si>
    <t>25-08-2023 11:53</t>
  </si>
  <si>
    <t>25-08-2023 12:50</t>
  </si>
  <si>
    <t>EVS105461</t>
  </si>
  <si>
    <t>13-06-2024 01:28</t>
  </si>
  <si>
    <t>13-06-2024 02:52</t>
  </si>
  <si>
    <t>EVS105462</t>
  </si>
  <si>
    <t>19-07-2024 22:50</t>
  </si>
  <si>
    <t>20-07-2024 00:27</t>
  </si>
  <si>
    <t>EVS105463</t>
  </si>
  <si>
    <t>EVS105464</t>
  </si>
  <si>
    <t>EVS105465</t>
  </si>
  <si>
    <t>26-02-2024 06:09</t>
  </si>
  <si>
    <t>26-02-2024 07:31</t>
  </si>
  <si>
    <t>EVS105466</t>
  </si>
  <si>
    <t>22-05-2024 06:57</t>
  </si>
  <si>
    <t>22-05-2024 08:24</t>
  </si>
  <si>
    <t>EVS105467</t>
  </si>
  <si>
    <t>24-12-2023 15:43</t>
  </si>
  <si>
    <t>24-12-2023 16:07</t>
  </si>
  <si>
    <t>EVS105468</t>
  </si>
  <si>
    <t>EVS105469</t>
  </si>
  <si>
    <t>16-02-2023 16:06</t>
  </si>
  <si>
    <t>16-02-2023 17:13</t>
  </si>
  <si>
    <t>EVS105470</t>
  </si>
  <si>
    <t>EVS105471</t>
  </si>
  <si>
    <t>EVS105472</t>
  </si>
  <si>
    <t>15-08-2024 20:27</t>
  </si>
  <si>
    <t>15-08-2024 21:07</t>
  </si>
  <si>
    <t>EVS105473</t>
  </si>
  <si>
    <t>EVS105474</t>
  </si>
  <si>
    <t>14-09-2023 21:25</t>
  </si>
  <si>
    <t>14-09-2023 21:59</t>
  </si>
  <si>
    <t>EVS105475</t>
  </si>
  <si>
    <t>EVS105476</t>
  </si>
  <si>
    <t>20-02-2023 18:55</t>
  </si>
  <si>
    <t>20-02-2023 20:12</t>
  </si>
  <si>
    <t>EVS105477</t>
  </si>
  <si>
    <t>17-05-2023 19:05</t>
  </si>
  <si>
    <t>17-05-2023 19:54</t>
  </si>
  <si>
    <t>EVS105478</t>
  </si>
  <si>
    <t>EVS105479</t>
  </si>
  <si>
    <t>EVS105480</t>
  </si>
  <si>
    <t>21-11-2024 06:24</t>
  </si>
  <si>
    <t>21-11-2024 06:49</t>
  </si>
  <si>
    <t>EVS105481</t>
  </si>
  <si>
    <t>EVS105482</t>
  </si>
  <si>
    <t>EVS105483</t>
  </si>
  <si>
    <t>24-03-2024 09:21</t>
  </si>
  <si>
    <t>24-03-2024 10:23</t>
  </si>
  <si>
    <t>EVS105484</t>
  </si>
  <si>
    <t>26-12-2023 02:38</t>
  </si>
  <si>
    <t>26-12-2023 02:52</t>
  </si>
  <si>
    <t>EVS105485</t>
  </si>
  <si>
    <t>30-08-2023 15:47</t>
  </si>
  <si>
    <t>30-08-2023 16:56</t>
  </si>
  <si>
    <t>EVS105486</t>
  </si>
  <si>
    <t>27-06-2024 05:08</t>
  </si>
  <si>
    <t>27-06-2024 05:32</t>
  </si>
  <si>
    <t>EVS105487</t>
  </si>
  <si>
    <t>EVS105488</t>
  </si>
  <si>
    <t>13-08-2023 20:24</t>
  </si>
  <si>
    <t>13-08-2023 20:52</t>
  </si>
  <si>
    <t>EVS105489</t>
  </si>
  <si>
    <t>EVS105490</t>
  </si>
  <si>
    <t>24-05-2024 19:40</t>
  </si>
  <si>
    <t>24-05-2024 21:04</t>
  </si>
  <si>
    <t>EVS105491</t>
  </si>
  <si>
    <t>14-09-2024 19:31</t>
  </si>
  <si>
    <t>EVS105492</t>
  </si>
  <si>
    <t>EVS105493</t>
  </si>
  <si>
    <t>15-01-2023 06:49</t>
  </si>
  <si>
    <t>15-01-2023 07:36</t>
  </si>
  <si>
    <t>EVS105494</t>
  </si>
  <si>
    <t>14-12-2023 16:11</t>
  </si>
  <si>
    <t>14-12-2023 17:06</t>
  </si>
  <si>
    <t>EVS105495</t>
  </si>
  <si>
    <t>21-04-2023 17:24</t>
  </si>
  <si>
    <t>21-04-2023 18:30</t>
  </si>
  <si>
    <t>EVS105496</t>
  </si>
  <si>
    <t>17-01-2023 02:44</t>
  </si>
  <si>
    <t>17-01-2023 04:19</t>
  </si>
  <si>
    <t>EVS105497</t>
  </si>
  <si>
    <t>18-07-2024 03:22</t>
  </si>
  <si>
    <t>18-07-2024 04:39</t>
  </si>
  <si>
    <t>EVS105498</t>
  </si>
  <si>
    <t>17-03-2023 01:12</t>
  </si>
  <si>
    <t>17-03-2023 02:42</t>
  </si>
  <si>
    <t>EVS105499</t>
  </si>
  <si>
    <t>27-05-2024 06:32</t>
  </si>
  <si>
    <t>27-05-2024 07:23</t>
  </si>
  <si>
    <t>EVS105500</t>
  </si>
  <si>
    <t>17-06-2023 21:08</t>
  </si>
  <si>
    <t>17-06-2023 22:16</t>
  </si>
  <si>
    <t>EVS105501</t>
  </si>
  <si>
    <t>30-05-2023 02:00</t>
  </si>
  <si>
    <t>30-05-2023 02:55</t>
  </si>
  <si>
    <t>EVS105502</t>
  </si>
  <si>
    <t>25-01-2023 09:27</t>
  </si>
  <si>
    <t>25-01-2023 10:04</t>
  </si>
  <si>
    <t>EVS105503</t>
  </si>
  <si>
    <t>EVS105504</t>
  </si>
  <si>
    <t>28-10-2023 08:24</t>
  </si>
  <si>
    <t>28-10-2023 09:14</t>
  </si>
  <si>
    <t>EVS105505</t>
  </si>
  <si>
    <t>EVS105506</t>
  </si>
  <si>
    <t>EVS105507</t>
  </si>
  <si>
    <t>15-10-2023 11:43</t>
  </si>
  <si>
    <t>15-10-2023 13:26</t>
  </si>
  <si>
    <t>EVS105508</t>
  </si>
  <si>
    <t>30-09-2024 10:01</t>
  </si>
  <si>
    <t>30-09-2024 11:21</t>
  </si>
  <si>
    <t>EVS105509</t>
  </si>
  <si>
    <t>19-04-2023 22:44</t>
  </si>
  <si>
    <t>19-04-2023 23:36</t>
  </si>
  <si>
    <t>EVS105510</t>
  </si>
  <si>
    <t>EVS105511</t>
  </si>
  <si>
    <t>16-11-2024 23:24</t>
  </si>
  <si>
    <t>17-11-2024 01:09</t>
  </si>
  <si>
    <t>EVS105512</t>
  </si>
  <si>
    <t>20-07-2023 15:25</t>
  </si>
  <si>
    <t>20-07-2023 15:56</t>
  </si>
  <si>
    <t>EVS105513</t>
  </si>
  <si>
    <t>EVS105514</t>
  </si>
  <si>
    <t>30-10-2024 04:37</t>
  </si>
  <si>
    <t>30-10-2024 06:15</t>
  </si>
  <si>
    <t>EVS105515</t>
  </si>
  <si>
    <t>20-11-2023 02:46</t>
  </si>
  <si>
    <t>20-11-2023 04:34</t>
  </si>
  <si>
    <t>EVS105516</t>
  </si>
  <si>
    <t>EVS105517</t>
  </si>
  <si>
    <t>EVS105518</t>
  </si>
  <si>
    <t>EVS105519</t>
  </si>
  <si>
    <t>18-07-2023 02:51</t>
  </si>
  <si>
    <t>18-07-2023 03:34</t>
  </si>
  <si>
    <t>EVS105520</t>
  </si>
  <si>
    <t>EVS105521</t>
  </si>
  <si>
    <t>30-05-2023 19:30</t>
  </si>
  <si>
    <t>30-05-2023 20:12</t>
  </si>
  <si>
    <t>EVS105522</t>
  </si>
  <si>
    <t>EVS105523</t>
  </si>
  <si>
    <t>EVS105524</t>
  </si>
  <si>
    <t>EVS105525</t>
  </si>
  <si>
    <t>17-09-2024 19:48</t>
  </si>
  <si>
    <t>17-09-2024 20:26</t>
  </si>
  <si>
    <t>EVS105526</t>
  </si>
  <si>
    <t>21-06-2024 15:23</t>
  </si>
  <si>
    <t>21-06-2024 15:56</t>
  </si>
  <si>
    <t>EVS105527</t>
  </si>
  <si>
    <t>EVS105528</t>
  </si>
  <si>
    <t>13-11-2023 10:27</t>
  </si>
  <si>
    <t>13-11-2023 10:37</t>
  </si>
  <si>
    <t>EVS105529</t>
  </si>
  <si>
    <t>16-09-2023 10:28</t>
  </si>
  <si>
    <t>16-09-2023 11:25</t>
  </si>
  <si>
    <t>EVS105530</t>
  </si>
  <si>
    <t>24-08-2024 10:06</t>
  </si>
  <si>
    <t>24-08-2024 11:12</t>
  </si>
  <si>
    <t>EVS105531</t>
  </si>
  <si>
    <t>21-05-2023 01:15</t>
  </si>
  <si>
    <t>EVS105532</t>
  </si>
  <si>
    <t>EVS105533</t>
  </si>
  <si>
    <t>28-04-2024 11:25</t>
  </si>
  <si>
    <t>28-04-2024 12:49</t>
  </si>
  <si>
    <t>EVS105534</t>
  </si>
  <si>
    <t>19-08-2023 17:32</t>
  </si>
  <si>
    <t>19-08-2023 19:21</t>
  </si>
  <si>
    <t>EVS105535</t>
  </si>
  <si>
    <t>EVS105536</t>
  </si>
  <si>
    <t>EVS105537</t>
  </si>
  <si>
    <t>28-05-2023 06:09</t>
  </si>
  <si>
    <t>28-05-2023 07:40</t>
  </si>
  <si>
    <t>EVS105538</t>
  </si>
  <si>
    <t>EVS105539</t>
  </si>
  <si>
    <t>31-08-2024 22:46</t>
  </si>
  <si>
    <t>EVS105540</t>
  </si>
  <si>
    <t>25-07-2023 03:59</t>
  </si>
  <si>
    <t>EVS105541</t>
  </si>
  <si>
    <t>EVS105542</t>
  </si>
  <si>
    <t>EVS105543</t>
  </si>
  <si>
    <t>EVS105544</t>
  </si>
  <si>
    <t>EVS105545</t>
  </si>
  <si>
    <t>EVS105546</t>
  </si>
  <si>
    <t>EVS105547</t>
  </si>
  <si>
    <t>30-12-2023 20:50</t>
  </si>
  <si>
    <t>30-12-2023 22:45</t>
  </si>
  <si>
    <t>EVS105548</t>
  </si>
  <si>
    <t>EVS105549</t>
  </si>
  <si>
    <t>EVS105550</t>
  </si>
  <si>
    <t>EVS105551</t>
  </si>
  <si>
    <t>EVS105552</t>
  </si>
  <si>
    <t>EVS105553</t>
  </si>
  <si>
    <t>21-11-2024 05:14</t>
  </si>
  <si>
    <t>21-11-2024 06:54</t>
  </si>
  <si>
    <t>EVS105554</t>
  </si>
  <si>
    <t>EVS105555</t>
  </si>
  <si>
    <t>26-04-2023 04:37</t>
  </si>
  <si>
    <t>EVS105556</t>
  </si>
  <si>
    <t>14-12-2023 23:50</t>
  </si>
  <si>
    <t>15-12-2023 01:02</t>
  </si>
  <si>
    <t>EVS105557</t>
  </si>
  <si>
    <t>22-08-2024 15:26</t>
  </si>
  <si>
    <t>22-08-2024 16:49</t>
  </si>
  <si>
    <t>EVS105558</t>
  </si>
  <si>
    <t>EVS105559</t>
  </si>
  <si>
    <t>26-02-2024 07:09</t>
  </si>
  <si>
    <t>26-02-2024 08:43</t>
  </si>
  <si>
    <t>EVS105560</t>
  </si>
  <si>
    <t>14-09-2023 23:39</t>
  </si>
  <si>
    <t>15-09-2023 01:35</t>
  </si>
  <si>
    <t>EVS105561</t>
  </si>
  <si>
    <t>25-02-2024 05:34</t>
  </si>
  <si>
    <t>25-02-2024 06:09</t>
  </si>
  <si>
    <t>EVS105562</t>
  </si>
  <si>
    <t>27-12-2023 13:42</t>
  </si>
  <si>
    <t>27-12-2023 14:29</t>
  </si>
  <si>
    <t>EVS105563</t>
  </si>
  <si>
    <t>20-09-2023 18:59</t>
  </si>
  <si>
    <t>20-09-2023 19:25</t>
  </si>
  <si>
    <t>EVS105564</t>
  </si>
  <si>
    <t>EVS105565</t>
  </si>
  <si>
    <t>15-11-2023 10:28</t>
  </si>
  <si>
    <t>15-11-2023 11:56</t>
  </si>
  <si>
    <t>EVS105566</t>
  </si>
  <si>
    <t>26-02-2023 21:21</t>
  </si>
  <si>
    <t>26-02-2023 22:50</t>
  </si>
  <si>
    <t>EVS105567</t>
  </si>
  <si>
    <t>18-02-2023 03:47</t>
  </si>
  <si>
    <t>18-02-2023 05:04</t>
  </si>
  <si>
    <t>EVS105568</t>
  </si>
  <si>
    <t>23-08-2024 12:25</t>
  </si>
  <si>
    <t>23-08-2024 12:35</t>
  </si>
  <si>
    <t>EVS105569</t>
  </si>
  <si>
    <t>22-07-2024 01:47</t>
  </si>
  <si>
    <t>22-07-2024 03:21</t>
  </si>
  <si>
    <t>EVS105570</t>
  </si>
  <si>
    <t>17-03-2024 15:51</t>
  </si>
  <si>
    <t>17-03-2024 17:14</t>
  </si>
  <si>
    <t>EVS105571</t>
  </si>
  <si>
    <t>20-07-2024 23:33</t>
  </si>
  <si>
    <t>20-07-2024 23:56</t>
  </si>
  <si>
    <t>EVS105572</t>
  </si>
  <si>
    <t>EVS105573</t>
  </si>
  <si>
    <t>29-09-2024 15:23</t>
  </si>
  <si>
    <t>29-09-2024 15:39</t>
  </si>
  <si>
    <t>EVS105574</t>
  </si>
  <si>
    <t>22-01-2023 09:52</t>
  </si>
  <si>
    <t>22-01-2023 11:14</t>
  </si>
  <si>
    <t>EVS105575</t>
  </si>
  <si>
    <t>15-08-2024 14:34</t>
  </si>
  <si>
    <t>15-08-2024 14:54</t>
  </si>
  <si>
    <t>EVS105576</t>
  </si>
  <si>
    <t>EVS105577</t>
  </si>
  <si>
    <t>EVS105578</t>
  </si>
  <si>
    <t>28-07-2023 21:35</t>
  </si>
  <si>
    <t>28-07-2023 23:12</t>
  </si>
  <si>
    <t>EVS105579</t>
  </si>
  <si>
    <t>EVS105580</t>
  </si>
  <si>
    <t>27-11-2024 12:21</t>
  </si>
  <si>
    <t>27-11-2024 13:05</t>
  </si>
  <si>
    <t>EVS105581</t>
  </si>
  <si>
    <t>EVS105582</t>
  </si>
  <si>
    <t>17-07-2023 01:47</t>
  </si>
  <si>
    <t>17-07-2023 01:57</t>
  </si>
  <si>
    <t>EVS105583</t>
  </si>
  <si>
    <t>21-06-2024 08:39</t>
  </si>
  <si>
    <t>21-06-2024 09:38</t>
  </si>
  <si>
    <t>EVS105584</t>
  </si>
  <si>
    <t>22-04-2024 10:23</t>
  </si>
  <si>
    <t>22-04-2024 11:11</t>
  </si>
  <si>
    <t>EVS105585</t>
  </si>
  <si>
    <t>18-12-2023 14:26</t>
  </si>
  <si>
    <t>18-12-2023 15:08</t>
  </si>
  <si>
    <t>EVS105586</t>
  </si>
  <si>
    <t>21-10-2023 09:31</t>
  </si>
  <si>
    <t>21-10-2023 10:44</t>
  </si>
  <si>
    <t>EVS105587</t>
  </si>
  <si>
    <t>EVS105588</t>
  </si>
  <si>
    <t>27-07-2023 17:05</t>
  </si>
  <si>
    <t>27-07-2023 18:46</t>
  </si>
  <si>
    <t>EVS105589</t>
  </si>
  <si>
    <t>22-08-2024 23:39</t>
  </si>
  <si>
    <t>23-08-2024 01:09</t>
  </si>
  <si>
    <t>EVS105590</t>
  </si>
  <si>
    <t>EVS105591</t>
  </si>
  <si>
    <t>EVS105592</t>
  </si>
  <si>
    <t>24-07-2023 23:50</t>
  </si>
  <si>
    <t>25-07-2023 01:00</t>
  </si>
  <si>
    <t>EVS105593</t>
  </si>
  <si>
    <t>EVS105594</t>
  </si>
  <si>
    <t>14-11-2024 10:09</t>
  </si>
  <si>
    <t>14-11-2024 11:28</t>
  </si>
  <si>
    <t>EVS105595</t>
  </si>
  <si>
    <t>EVS105596</t>
  </si>
  <si>
    <t>EVS105597</t>
  </si>
  <si>
    <t>EVS105598</t>
  </si>
  <si>
    <t>EVS105599</t>
  </si>
  <si>
    <t>14-03-2024 01:20</t>
  </si>
  <si>
    <t>14-03-2024 02:32</t>
  </si>
  <si>
    <t>EVS105600</t>
  </si>
  <si>
    <t>25-02-2023 13:49</t>
  </si>
  <si>
    <t>25-02-2023 14:42</t>
  </si>
  <si>
    <t>EVS105601</t>
  </si>
  <si>
    <t>EVS105602</t>
  </si>
  <si>
    <t>13-02-2023 15:25</t>
  </si>
  <si>
    <t>13-02-2023 16:17</t>
  </si>
  <si>
    <t>EVS105603</t>
  </si>
  <si>
    <t>20-09-2024 00:09</t>
  </si>
  <si>
    <t>20-09-2024 02:05</t>
  </si>
  <si>
    <t>EVS105604</t>
  </si>
  <si>
    <t>EVS105605</t>
  </si>
  <si>
    <t>EVS105606</t>
  </si>
  <si>
    <t>EVS105607</t>
  </si>
  <si>
    <t>27-09-2023 01:45</t>
  </si>
  <si>
    <t>27-09-2023 03:22</t>
  </si>
  <si>
    <t>EVS105608</t>
  </si>
  <si>
    <t>22-03-2024 07:15</t>
  </si>
  <si>
    <t>22-03-2024 08:37</t>
  </si>
  <si>
    <t>EVS105609</t>
  </si>
  <si>
    <t>24-01-2024 22:46</t>
  </si>
  <si>
    <t>25-01-2024 00:40</t>
  </si>
  <si>
    <t>EVS105610</t>
  </si>
  <si>
    <t>18-03-2024 02:06</t>
  </si>
  <si>
    <t>18-03-2024 03:30</t>
  </si>
  <si>
    <t>EVS105611</t>
  </si>
  <si>
    <t>15-10-2024 14:36</t>
  </si>
  <si>
    <t>EVS105612</t>
  </si>
  <si>
    <t>24-01-2023 06:18</t>
  </si>
  <si>
    <t>24-01-2023 07:30</t>
  </si>
  <si>
    <t>EVS105613</t>
  </si>
  <si>
    <t>EVS105614</t>
  </si>
  <si>
    <t>EVS105615</t>
  </si>
  <si>
    <t>EVS105616</t>
  </si>
  <si>
    <t>20-07-2023 16:10</t>
  </si>
  <si>
    <t>20-07-2023 17:10</t>
  </si>
  <si>
    <t>EVS105617</t>
  </si>
  <si>
    <t>EVS105618</t>
  </si>
  <si>
    <t>18-01-2023 09:16</t>
  </si>
  <si>
    <t>18-01-2023 10:05</t>
  </si>
  <si>
    <t>EVS105619</t>
  </si>
  <si>
    <t>22-08-2024 11:08</t>
  </si>
  <si>
    <t>22-08-2024 12:29</t>
  </si>
  <si>
    <t>EVS105620</t>
  </si>
  <si>
    <t>EVS105621</t>
  </si>
  <si>
    <t>21-08-2024 03:17</t>
  </si>
  <si>
    <t>21-08-2024 04:10</t>
  </si>
  <si>
    <t>EVS105622</t>
  </si>
  <si>
    <t>17-01-2023 02:47</t>
  </si>
  <si>
    <t>17-01-2023 03:49</t>
  </si>
  <si>
    <t>EVS105623</t>
  </si>
  <si>
    <t>EVS105624</t>
  </si>
  <si>
    <t>EVS105625</t>
  </si>
  <si>
    <t>EVS105626</t>
  </si>
  <si>
    <t>EVS105627</t>
  </si>
  <si>
    <t>31-05-2024 06:59</t>
  </si>
  <si>
    <t>31-05-2024 08:05</t>
  </si>
  <si>
    <t>EVS105628</t>
  </si>
  <si>
    <t>EVS105629</t>
  </si>
  <si>
    <t>EVS105630</t>
  </si>
  <si>
    <t>25-02-2023 09:51</t>
  </si>
  <si>
    <t>25-02-2023 11:06</t>
  </si>
  <si>
    <t>EVS105631</t>
  </si>
  <si>
    <t>25-10-2024 16:03</t>
  </si>
  <si>
    <t>25-10-2024 17:02</t>
  </si>
  <si>
    <t>EVS105632</t>
  </si>
  <si>
    <t>EVS105633</t>
  </si>
  <si>
    <t>21-07-2023 06:42</t>
  </si>
  <si>
    <t>21-07-2023 07:32</t>
  </si>
  <si>
    <t>EVS105634</t>
  </si>
  <si>
    <t>EVS105635</t>
  </si>
  <si>
    <t>25-02-2023 00:34</t>
  </si>
  <si>
    <t>EVS105636</t>
  </si>
  <si>
    <t>20-02-2023 11:05</t>
  </si>
  <si>
    <t>20-02-2023 11:54</t>
  </si>
  <si>
    <t>EVS105637</t>
  </si>
  <si>
    <t>28-05-2023 05:45</t>
  </si>
  <si>
    <t>28-05-2023 06:58</t>
  </si>
  <si>
    <t>EVS105638</t>
  </si>
  <si>
    <t>EVS105639</t>
  </si>
  <si>
    <t>EVS105640</t>
  </si>
  <si>
    <t>26-11-2023 21:17</t>
  </si>
  <si>
    <t>26-11-2023 22:52</t>
  </si>
  <si>
    <t>EVS105641</t>
  </si>
  <si>
    <t>EVS105642</t>
  </si>
  <si>
    <t>13-08-2024 17:41</t>
  </si>
  <si>
    <t>13-08-2024 19:24</t>
  </si>
  <si>
    <t>EVS105643</t>
  </si>
  <si>
    <t>23-07-2024 09:24</t>
  </si>
  <si>
    <t>23-07-2024 10:23</t>
  </si>
  <si>
    <t>EVS105644</t>
  </si>
  <si>
    <t>EVS105645</t>
  </si>
  <si>
    <t>27-01-2023 10:34</t>
  </si>
  <si>
    <t>27-01-2023 11:17</t>
  </si>
  <si>
    <t>EVS105646</t>
  </si>
  <si>
    <t>21-10-2023 00:11</t>
  </si>
  <si>
    <t>21-10-2023 01:19</t>
  </si>
  <si>
    <t>EVS105647</t>
  </si>
  <si>
    <t>29-12-2023 19:51</t>
  </si>
  <si>
    <t>29-12-2023 20:41</t>
  </si>
  <si>
    <t>EVS105648</t>
  </si>
  <si>
    <t>EVS105649</t>
  </si>
  <si>
    <t>20-10-2024 19:43</t>
  </si>
  <si>
    <t>20-10-2024 20:44</t>
  </si>
  <si>
    <t>EVS105650</t>
  </si>
  <si>
    <t>EVS105651</t>
  </si>
  <si>
    <t>EVS105652</t>
  </si>
  <si>
    <t>EVS105653</t>
  </si>
  <si>
    <t>EVS105654</t>
  </si>
  <si>
    <t>EVS105655</t>
  </si>
  <si>
    <t>28-04-2024 00:27</t>
  </si>
  <si>
    <t>28-04-2024 01:20</t>
  </si>
  <si>
    <t>EVS105656</t>
  </si>
  <si>
    <t>25-07-2023 23:26</t>
  </si>
  <si>
    <t>26-07-2023 01:24</t>
  </si>
  <si>
    <t>EVS105657</t>
  </si>
  <si>
    <t>EVS105658</t>
  </si>
  <si>
    <t>29-05-2024 06:43</t>
  </si>
  <si>
    <t>29-05-2024 08:08</t>
  </si>
  <si>
    <t>EVS105659</t>
  </si>
  <si>
    <t>15-07-2024 18:16</t>
  </si>
  <si>
    <t>15-07-2024 18:53</t>
  </si>
  <si>
    <t>EVS105660</t>
  </si>
  <si>
    <t>25-11-2023 10:12</t>
  </si>
  <si>
    <t>25-11-2023 10:43</t>
  </si>
  <si>
    <t>EVS105661</t>
  </si>
  <si>
    <t>25-03-2024 23:39</t>
  </si>
  <si>
    <t>26-03-2024 01:37</t>
  </si>
  <si>
    <t>EVS105662</t>
  </si>
  <si>
    <t>24-11-2023 06:40</t>
  </si>
  <si>
    <t>24-11-2023 07:57</t>
  </si>
  <si>
    <t>EVS105663</t>
  </si>
  <si>
    <t>EVS105664</t>
  </si>
  <si>
    <t>13-10-2023 18:40</t>
  </si>
  <si>
    <t>EVS105665</t>
  </si>
  <si>
    <t>19-07-2023 22:47</t>
  </si>
  <si>
    <t>19-07-2023 23:10</t>
  </si>
  <si>
    <t>EVS105666</t>
  </si>
  <si>
    <t>EVS105667</t>
  </si>
  <si>
    <t>26-01-2024 00:20</t>
  </si>
  <si>
    <t>26-01-2024 01:19</t>
  </si>
  <si>
    <t>EVS105668</t>
  </si>
  <si>
    <t>25-11-2024 21:16</t>
  </si>
  <si>
    <t>25-11-2024 22:17</t>
  </si>
  <si>
    <t>EVS105669</t>
  </si>
  <si>
    <t>26-06-2024 08:25</t>
  </si>
  <si>
    <t>26-06-2024 09:11</t>
  </si>
  <si>
    <t>EVS105670</t>
  </si>
  <si>
    <t>17-07-2023 22:01</t>
  </si>
  <si>
    <t>17-07-2023 23:27</t>
  </si>
  <si>
    <t>EVS105671</t>
  </si>
  <si>
    <t>EVS105672</t>
  </si>
  <si>
    <t>22-04-2023 19:47</t>
  </si>
  <si>
    <t>22-04-2023 21:25</t>
  </si>
  <si>
    <t>EVS105673</t>
  </si>
  <si>
    <t>EVS105674</t>
  </si>
  <si>
    <t>EVS105675</t>
  </si>
  <si>
    <t>15-12-2023 23:09</t>
  </si>
  <si>
    <t>16-12-2023 00:40</t>
  </si>
  <si>
    <t>EVS105676</t>
  </si>
  <si>
    <t>EVS105677</t>
  </si>
  <si>
    <t>16-01-2024 21:46</t>
  </si>
  <si>
    <t>16-01-2024 23:32</t>
  </si>
  <si>
    <t>EVS105678</t>
  </si>
  <si>
    <t>EVS105679</t>
  </si>
  <si>
    <t>17-08-2023 12:01</t>
  </si>
  <si>
    <t>17-08-2023 12:57</t>
  </si>
  <si>
    <t>EVS105680</t>
  </si>
  <si>
    <t>17-05-2024 09:03</t>
  </si>
  <si>
    <t>17-05-2024 09:14</t>
  </si>
  <si>
    <t>EVS105681</t>
  </si>
  <si>
    <t>24-06-2023 23:28</t>
  </si>
  <si>
    <t>25-06-2023 00:11</t>
  </si>
  <si>
    <t>EVS105682</t>
  </si>
  <si>
    <t>18-08-2023 15:24</t>
  </si>
  <si>
    <t>EVS105683</t>
  </si>
  <si>
    <t>EVS105684</t>
  </si>
  <si>
    <t>EVS105685</t>
  </si>
  <si>
    <t>21-05-2023 19:16</t>
  </si>
  <si>
    <t>21-05-2023 19:37</t>
  </si>
  <si>
    <t>EVS105686</t>
  </si>
  <si>
    <t>EVS105687</t>
  </si>
  <si>
    <t>EVS105688</t>
  </si>
  <si>
    <t>EVS105689</t>
  </si>
  <si>
    <t>21-03-2023 18:12</t>
  </si>
  <si>
    <t>21-03-2023 19:45</t>
  </si>
  <si>
    <t>EVS105690</t>
  </si>
  <si>
    <t>14-04-2024 10:27</t>
  </si>
  <si>
    <t>14-04-2024 11:17</t>
  </si>
  <si>
    <t>EVS105691</t>
  </si>
  <si>
    <t>21-11-2024 03:25</t>
  </si>
  <si>
    <t>21-11-2024 04:30</t>
  </si>
  <si>
    <t>EVS105692</t>
  </si>
  <si>
    <t>19-11-2023 05:57</t>
  </si>
  <si>
    <t>19-11-2023 06:30</t>
  </si>
  <si>
    <t>EVS105693</t>
  </si>
  <si>
    <t>29-05-2023 08:02</t>
  </si>
  <si>
    <t>29-05-2023 09:19</t>
  </si>
  <si>
    <t>EVS105694</t>
  </si>
  <si>
    <t>20-03-2024 19:30</t>
  </si>
  <si>
    <t>20-03-2024 20:58</t>
  </si>
  <si>
    <t>EVS105695</t>
  </si>
  <si>
    <t>16-07-2024 04:24</t>
  </si>
  <si>
    <t>16-07-2024 05:10</t>
  </si>
  <si>
    <t>EVS105696</t>
  </si>
  <si>
    <t>18-03-2023 09:25</t>
  </si>
  <si>
    <t>18-03-2023 11:04</t>
  </si>
  <si>
    <t>EVS105697</t>
  </si>
  <si>
    <t>22-03-2024 20:33</t>
  </si>
  <si>
    <t>22-03-2024 22:28</t>
  </si>
  <si>
    <t>EVS105698</t>
  </si>
  <si>
    <t>EVS105699</t>
  </si>
  <si>
    <t>EVS105700</t>
  </si>
  <si>
    <t>EVS105701</t>
  </si>
  <si>
    <t>EVS105702</t>
  </si>
  <si>
    <t>EVS105703</t>
  </si>
  <si>
    <t>29-04-2023 17:59</t>
  </si>
  <si>
    <t>29-04-2023 18:30</t>
  </si>
  <si>
    <t>EVS105704</t>
  </si>
  <si>
    <t>EVS105705</t>
  </si>
  <si>
    <t>14-09-2024 02:11</t>
  </si>
  <si>
    <t>14-09-2024 03:40</t>
  </si>
  <si>
    <t>EVS105706</t>
  </si>
  <si>
    <t>20-04-2024 22:02</t>
  </si>
  <si>
    <t>20-04-2024 22:37</t>
  </si>
  <si>
    <t>EVS105707</t>
  </si>
  <si>
    <t>27-08-2024 18:54</t>
  </si>
  <si>
    <t>27-08-2024 20:31</t>
  </si>
  <si>
    <t>EVS105708</t>
  </si>
  <si>
    <t>EVS105709</t>
  </si>
  <si>
    <t>EVS105710</t>
  </si>
  <si>
    <t>EVS105711</t>
  </si>
  <si>
    <t>EVS105712</t>
  </si>
  <si>
    <t>15-04-2024 09:52</t>
  </si>
  <si>
    <t>15-04-2024 10:19</t>
  </si>
  <si>
    <t>EVS105713</t>
  </si>
  <si>
    <t>28-04-2024 07:46</t>
  </si>
  <si>
    <t>28-04-2024 08:25</t>
  </si>
  <si>
    <t>EVS105714</t>
  </si>
  <si>
    <t>15-02-2024 23:04</t>
  </si>
  <si>
    <t>16-02-2024 00:33</t>
  </si>
  <si>
    <t>EVS105715</t>
  </si>
  <si>
    <t>EVS105716</t>
  </si>
  <si>
    <t>22-05-2023 18:51</t>
  </si>
  <si>
    <t>22-05-2023 19:45</t>
  </si>
  <si>
    <t>EVS105717</t>
  </si>
  <si>
    <t>17-07-2024 12:56</t>
  </si>
  <si>
    <t>17-07-2024 14:32</t>
  </si>
  <si>
    <t>EVS105718</t>
  </si>
  <si>
    <t>18-11-2024 20:26</t>
  </si>
  <si>
    <t>18-11-2024 21:16</t>
  </si>
  <si>
    <t>EVS105719</t>
  </si>
  <si>
    <t>EVS105720</t>
  </si>
  <si>
    <t>31-12-2023 05:36</t>
  </si>
  <si>
    <t>31-12-2023 07:35</t>
  </si>
  <si>
    <t>EVS105721</t>
  </si>
  <si>
    <t>EVS105722</t>
  </si>
  <si>
    <t>13-01-2023 22:03</t>
  </si>
  <si>
    <t>13-01-2023 22:27</t>
  </si>
  <si>
    <t>EVS105723</t>
  </si>
  <si>
    <t>18-04-2024 13:48</t>
  </si>
  <si>
    <t>18-04-2024 15:19</t>
  </si>
  <si>
    <t>EVS105724</t>
  </si>
  <si>
    <t>13-11-2023 18:37</t>
  </si>
  <si>
    <t>13-11-2023 19:04</t>
  </si>
  <si>
    <t>EVS105725</t>
  </si>
  <si>
    <t>20-02-2023 02:01</t>
  </si>
  <si>
    <t>20-02-2023 03:43</t>
  </si>
  <si>
    <t>EVS105726</t>
  </si>
  <si>
    <t>23-09-2024 08:53</t>
  </si>
  <si>
    <t>23-09-2024 09:21</t>
  </si>
  <si>
    <t>EVS105727</t>
  </si>
  <si>
    <t>24-03-2024 10:36</t>
  </si>
  <si>
    <t>24-03-2024 11:35</t>
  </si>
  <si>
    <t>EVS105728</t>
  </si>
  <si>
    <t>EVS105729</t>
  </si>
  <si>
    <t>13-05-2023 21:11</t>
  </si>
  <si>
    <t>13-05-2023 22:38</t>
  </si>
  <si>
    <t>EVS105730</t>
  </si>
  <si>
    <t>17-08-2023 16:27</t>
  </si>
  <si>
    <t>17-08-2023 18:17</t>
  </si>
  <si>
    <t>EVS105731</t>
  </si>
  <si>
    <t>23-10-2023 15:42</t>
  </si>
  <si>
    <t>23-10-2023 17:06</t>
  </si>
  <si>
    <t>EVS105732</t>
  </si>
  <si>
    <t>EVS105733</t>
  </si>
  <si>
    <t>14-04-2024 00:11</t>
  </si>
  <si>
    <t>14-04-2024 00:25</t>
  </si>
  <si>
    <t>EVS105734</t>
  </si>
  <si>
    <t>24-11-2024 03:47</t>
  </si>
  <si>
    <t>EVS105735</t>
  </si>
  <si>
    <t>27-08-2024 09:59</t>
  </si>
  <si>
    <t>27-08-2024 10:25</t>
  </si>
  <si>
    <t>EVS105736</t>
  </si>
  <si>
    <t>20-12-2023 06:10</t>
  </si>
  <si>
    <t>20-12-2023 07:46</t>
  </si>
  <si>
    <t>EVS105737</t>
  </si>
  <si>
    <t>15-04-2024 03:08</t>
  </si>
  <si>
    <t>15-04-2024 03:23</t>
  </si>
  <si>
    <t>EVS105738</t>
  </si>
  <si>
    <t>EVS105739</t>
  </si>
  <si>
    <t>24-08-2024 16:35</t>
  </si>
  <si>
    <t>24-08-2024 17:54</t>
  </si>
  <si>
    <t>EVS105740</t>
  </si>
  <si>
    <t>21-08-2023 09:22</t>
  </si>
  <si>
    <t>21-08-2023 10:35</t>
  </si>
  <si>
    <t>EVS105741</t>
  </si>
  <si>
    <t>18-09-2024 17:24</t>
  </si>
  <si>
    <t>18-09-2024 18:04</t>
  </si>
  <si>
    <t>EVS105742</t>
  </si>
  <si>
    <t>18-10-2024 12:49</t>
  </si>
  <si>
    <t>18-10-2024 13:08</t>
  </si>
  <si>
    <t>EVS105743</t>
  </si>
  <si>
    <t>EVS105744</t>
  </si>
  <si>
    <t>EVS105745</t>
  </si>
  <si>
    <t>EVS105746</t>
  </si>
  <si>
    <t>25-04-2024 19:51</t>
  </si>
  <si>
    <t>25-04-2024 21:08</t>
  </si>
  <si>
    <t>EVS105747</t>
  </si>
  <si>
    <t>EVS105748</t>
  </si>
  <si>
    <t>28-09-2024 15:59</t>
  </si>
  <si>
    <t>28-09-2024 16:11</t>
  </si>
  <si>
    <t>EVS105749</t>
  </si>
  <si>
    <t>EVS105750</t>
  </si>
  <si>
    <t>30-10-2023 19:34</t>
  </si>
  <si>
    <t>30-10-2023 20:43</t>
  </si>
  <si>
    <t>EVS105751</t>
  </si>
  <si>
    <t>EVS105752</t>
  </si>
  <si>
    <t>27-09-2023 23:28</t>
  </si>
  <si>
    <t>28-09-2023 00:37</t>
  </si>
  <si>
    <t>EVS105753</t>
  </si>
  <si>
    <t>27-05-2023 06:40</t>
  </si>
  <si>
    <t>27-05-2023 07:24</t>
  </si>
  <si>
    <t>EVS105754</t>
  </si>
  <si>
    <t>16-06-2023 22:03</t>
  </si>
  <si>
    <t>EVS105755</t>
  </si>
  <si>
    <t>14-02-2023 19:28</t>
  </si>
  <si>
    <t>14-02-2023 20:12</t>
  </si>
  <si>
    <t>EVS105756</t>
  </si>
  <si>
    <t>EVS105757</t>
  </si>
  <si>
    <t>EVS105758</t>
  </si>
  <si>
    <t>14-08-2024 15:31</t>
  </si>
  <si>
    <t>14-08-2024 16:31</t>
  </si>
  <si>
    <t>EVS105759</t>
  </si>
  <si>
    <t>EVS105760</t>
  </si>
  <si>
    <t>15-09-2023 11:56</t>
  </si>
  <si>
    <t>15-09-2023 13:55</t>
  </si>
  <si>
    <t>EVS105761</t>
  </si>
  <si>
    <t>EVS105762</t>
  </si>
  <si>
    <t>25-12-2023 22:16</t>
  </si>
  <si>
    <t>25-12-2023 22:31</t>
  </si>
  <si>
    <t>EVS105763</t>
  </si>
  <si>
    <t>EVS105764</t>
  </si>
  <si>
    <t>23-10-2024 07:22</t>
  </si>
  <si>
    <t>23-10-2024 09:15</t>
  </si>
  <si>
    <t>EVS105765</t>
  </si>
  <si>
    <t>EVS105766</t>
  </si>
  <si>
    <t>18-12-2023 13:10</t>
  </si>
  <si>
    <t>18-12-2023 14:31</t>
  </si>
  <si>
    <t>EVS105767</t>
  </si>
  <si>
    <t>14-07-2024 12:33</t>
  </si>
  <si>
    <t>14-07-2024 12:52</t>
  </si>
  <si>
    <t>EVS105768</t>
  </si>
  <si>
    <t>EVS105769</t>
  </si>
  <si>
    <t>17-08-2023 14:55</t>
  </si>
  <si>
    <t>17-08-2023 16:25</t>
  </si>
  <si>
    <t>EVS105770</t>
  </si>
  <si>
    <t>EVS105771</t>
  </si>
  <si>
    <t>14-03-2023 06:41</t>
  </si>
  <si>
    <t>14-03-2023 07:04</t>
  </si>
  <si>
    <t>EVS105772</t>
  </si>
  <si>
    <t>EVS105773</t>
  </si>
  <si>
    <t>13-01-2024 18:52</t>
  </si>
  <si>
    <t>13-01-2024 20:31</t>
  </si>
  <si>
    <t>EVS105774</t>
  </si>
  <si>
    <t>EVS105775</t>
  </si>
  <si>
    <t>21-02-2023 10:06</t>
  </si>
  <si>
    <t>21-02-2023 10:55</t>
  </si>
  <si>
    <t>EVS105776</t>
  </si>
  <si>
    <t>22-08-2024 01:47</t>
  </si>
  <si>
    <t>22-08-2024 02:19</t>
  </si>
  <si>
    <t>EVS105777</t>
  </si>
  <si>
    <t>25-07-2023 16:30</t>
  </si>
  <si>
    <t>25-07-2023 18:20</t>
  </si>
  <si>
    <t>EVS105778</t>
  </si>
  <si>
    <t>16-07-2024 21:13</t>
  </si>
  <si>
    <t>16-07-2024 22:37</t>
  </si>
  <si>
    <t>EVS105779</t>
  </si>
  <si>
    <t>14-07-2023 03:53</t>
  </si>
  <si>
    <t>14-07-2023 04:49</t>
  </si>
  <si>
    <t>EVS105780</t>
  </si>
  <si>
    <t>21-10-2023 04:52</t>
  </si>
  <si>
    <t>21-10-2023 05:56</t>
  </si>
  <si>
    <t>EVS105781</t>
  </si>
  <si>
    <t>27-10-2023 04:47</t>
  </si>
  <si>
    <t>27-10-2023 05:17</t>
  </si>
  <si>
    <t>EVS105782</t>
  </si>
  <si>
    <t>21-06-2023 07:00</t>
  </si>
  <si>
    <t>21-06-2023 08:05</t>
  </si>
  <si>
    <t>EVS105783</t>
  </si>
  <si>
    <t>EVS105784</t>
  </si>
  <si>
    <t>EVS105785</t>
  </si>
  <si>
    <t>19-10-2023 04:30</t>
  </si>
  <si>
    <t>19-10-2023 05:36</t>
  </si>
  <si>
    <t>EVS105786</t>
  </si>
  <si>
    <t>EVS105787</t>
  </si>
  <si>
    <t>24-08-2023 15:11</t>
  </si>
  <si>
    <t>24-08-2023 16:25</t>
  </si>
  <si>
    <t>EVS105788</t>
  </si>
  <si>
    <t>28-02-2024 21:20</t>
  </si>
  <si>
    <t>28-02-2024 22:08</t>
  </si>
  <si>
    <t>EVS105789</t>
  </si>
  <si>
    <t>17-08-2024 08:38</t>
  </si>
  <si>
    <t>17-08-2024 09:16</t>
  </si>
  <si>
    <t>EVS105790</t>
  </si>
  <si>
    <t>31-10-2024 20:20</t>
  </si>
  <si>
    <t>EVS105791</t>
  </si>
  <si>
    <t>EVS105792</t>
  </si>
  <si>
    <t>EVS105793</t>
  </si>
  <si>
    <t>EVS105794</t>
  </si>
  <si>
    <t>15-02-2024 07:19</t>
  </si>
  <si>
    <t>15-02-2024 07:48</t>
  </si>
  <si>
    <t>EVS105795</t>
  </si>
  <si>
    <t>28-08-2024 06:20</t>
  </si>
  <si>
    <t>28-08-2024 06:37</t>
  </si>
  <si>
    <t>EVS105796</t>
  </si>
  <si>
    <t>19-03-2024 03:44</t>
  </si>
  <si>
    <t>19-03-2024 04:56</t>
  </si>
  <si>
    <t>EVS105797</t>
  </si>
  <si>
    <t>28-01-2023 10:27</t>
  </si>
  <si>
    <t>EVS105798</t>
  </si>
  <si>
    <t>EVS105799</t>
  </si>
  <si>
    <t>27-12-2023 09:38</t>
  </si>
  <si>
    <t>27-12-2023 11:19</t>
  </si>
  <si>
    <t>EVS105800</t>
  </si>
  <si>
    <t>20-02-2024 18:37</t>
  </si>
  <si>
    <t>20-02-2024 20:04</t>
  </si>
  <si>
    <t>EVS105801</t>
  </si>
  <si>
    <t>30-03-2024 08:12</t>
  </si>
  <si>
    <t>30-03-2024 09:39</t>
  </si>
  <si>
    <t>EVS105802</t>
  </si>
  <si>
    <t>17-01-2024 03:10</t>
  </si>
  <si>
    <t>17-01-2024 04:16</t>
  </si>
  <si>
    <t>EVS105803</t>
  </si>
  <si>
    <t>20-09-2023 04:51</t>
  </si>
  <si>
    <t>20-09-2023 05:43</t>
  </si>
  <si>
    <t>EVS105804</t>
  </si>
  <si>
    <t>EVS105805</t>
  </si>
  <si>
    <t>EVS105806</t>
  </si>
  <si>
    <t>23-10-2024 05:36</t>
  </si>
  <si>
    <t>23-10-2024 07:26</t>
  </si>
  <si>
    <t>EVS105807</t>
  </si>
  <si>
    <t>14-03-2023 17:04</t>
  </si>
  <si>
    <t>14-03-2023 18:23</t>
  </si>
  <si>
    <t>EVS105808</t>
  </si>
  <si>
    <t>24-08-2023 00:48</t>
  </si>
  <si>
    <t>24-08-2023 02:00</t>
  </si>
  <si>
    <t>EVS105809</t>
  </si>
  <si>
    <t>26-07-2024 09:40</t>
  </si>
  <si>
    <t>26-07-2024 10:05</t>
  </si>
  <si>
    <t>EVS105810</t>
  </si>
  <si>
    <t>26-02-2024 13:31</t>
  </si>
  <si>
    <t>26-02-2024 15:21</t>
  </si>
  <si>
    <t>EVS105811</t>
  </si>
  <si>
    <t>EVS105812</t>
  </si>
  <si>
    <t>30-06-2024 09:53</t>
  </si>
  <si>
    <t>30-06-2024 11:32</t>
  </si>
  <si>
    <t>EVS105813</t>
  </si>
  <si>
    <t>EVS105814</t>
  </si>
  <si>
    <t>EVS105815</t>
  </si>
  <si>
    <t>EVS105816</t>
  </si>
  <si>
    <t>EVS105817</t>
  </si>
  <si>
    <t>14-07-2023 23:26</t>
  </si>
  <si>
    <t>15-07-2023 00:50</t>
  </si>
  <si>
    <t>EVS105818</t>
  </si>
  <si>
    <t>EVS105819</t>
  </si>
  <si>
    <t>18-01-2024 01:09</t>
  </si>
  <si>
    <t>18-01-2024 01:55</t>
  </si>
  <si>
    <t>EVS105820</t>
  </si>
  <si>
    <t>EVS105821</t>
  </si>
  <si>
    <t>22-04-2023 05:44</t>
  </si>
  <si>
    <t>22-04-2023 06:02</t>
  </si>
  <si>
    <t>EVS105822</t>
  </si>
  <si>
    <t>EVS105823</t>
  </si>
  <si>
    <t>27-11-2024 20:15</t>
  </si>
  <si>
    <t>27-11-2024 21:36</t>
  </si>
  <si>
    <t>EVS105824</t>
  </si>
  <si>
    <t>17-06-2024 10:40</t>
  </si>
  <si>
    <t>17-06-2024 12:31</t>
  </si>
  <si>
    <t>EVS105825</t>
  </si>
  <si>
    <t>29-09-2023 19:07</t>
  </si>
  <si>
    <t>29-09-2023 20:55</t>
  </si>
  <si>
    <t>EVS105826</t>
  </si>
  <si>
    <t>EVS105827</t>
  </si>
  <si>
    <t>EVS105828</t>
  </si>
  <si>
    <t>EVS105829</t>
  </si>
  <si>
    <t>EVS105830</t>
  </si>
  <si>
    <t>23-07-2023 09:13</t>
  </si>
  <si>
    <t>23-07-2023 10:30</t>
  </si>
  <si>
    <t>EVS105831</t>
  </si>
  <si>
    <t>15-06-2023 16:39</t>
  </si>
  <si>
    <t>15-06-2023 17:32</t>
  </si>
  <si>
    <t>EVS105832</t>
  </si>
  <si>
    <t>13-04-2023 10:05</t>
  </si>
  <si>
    <t>13-04-2023 10:34</t>
  </si>
  <si>
    <t>EVS105833</t>
  </si>
  <si>
    <t>15-01-2024 15:52</t>
  </si>
  <si>
    <t>15-01-2024 16:30</t>
  </si>
  <si>
    <t>EVS105834</t>
  </si>
  <si>
    <t>23-03-2023 18:10</t>
  </si>
  <si>
    <t>23-03-2023 20:00</t>
  </si>
  <si>
    <t>EVS105835</t>
  </si>
  <si>
    <t>19-04-2024 21:46</t>
  </si>
  <si>
    <t>EVS105836</t>
  </si>
  <si>
    <t>21-10-2023 05:54</t>
  </si>
  <si>
    <t>21-10-2023 06:43</t>
  </si>
  <si>
    <t>EVS105837</t>
  </si>
  <si>
    <t>22-11-2024 16:19</t>
  </si>
  <si>
    <t>22-11-2024 17:25</t>
  </si>
  <si>
    <t>EVS105838</t>
  </si>
  <si>
    <t>29-11-2023 11:42</t>
  </si>
  <si>
    <t>29-11-2023 13:17</t>
  </si>
  <si>
    <t>EVS105839</t>
  </si>
  <si>
    <t>13-10-2023 14:43</t>
  </si>
  <si>
    <t>13-10-2023 16:16</t>
  </si>
  <si>
    <t>EVS105840</t>
  </si>
  <si>
    <t>31-03-2023 08:51</t>
  </si>
  <si>
    <t>31-03-2023 10:02</t>
  </si>
  <si>
    <t>EVS105841</t>
  </si>
  <si>
    <t>EVS105842</t>
  </si>
  <si>
    <t>25-04-2023 01:23</t>
  </si>
  <si>
    <t>25-04-2023 02:44</t>
  </si>
  <si>
    <t>EVS105843</t>
  </si>
  <si>
    <t>15-10-2023 19:45</t>
  </si>
  <si>
    <t>15-10-2023 20:45</t>
  </si>
  <si>
    <t>EVS105844</t>
  </si>
  <si>
    <t>EVS105845</t>
  </si>
  <si>
    <t>EVS105846</t>
  </si>
  <si>
    <t>EVS105847</t>
  </si>
  <si>
    <t>18-08-2023 16:53</t>
  </si>
  <si>
    <t>18-08-2023 17:15</t>
  </si>
  <si>
    <t>EVS105848</t>
  </si>
  <si>
    <t>EVS105849</t>
  </si>
  <si>
    <t>EVS105850</t>
  </si>
  <si>
    <t>28-11-2023 01:43</t>
  </si>
  <si>
    <t>28-11-2023 03:10</t>
  </si>
  <si>
    <t>EVS105851</t>
  </si>
  <si>
    <t>16-09-2023 05:49</t>
  </si>
  <si>
    <t>16-09-2023 07:04</t>
  </si>
  <si>
    <t>EVS105852</t>
  </si>
  <si>
    <t>20-04-2024 21:02</t>
  </si>
  <si>
    <t>20-04-2024 22:47</t>
  </si>
  <si>
    <t>EVS105853</t>
  </si>
  <si>
    <t>27-10-2024 11:14</t>
  </si>
  <si>
    <t>27-10-2024 12:02</t>
  </si>
  <si>
    <t>EVS105854</t>
  </si>
  <si>
    <t>29-04-2024 02:58</t>
  </si>
  <si>
    <t>29-04-2024 03:52</t>
  </si>
  <si>
    <t>EVS105855</t>
  </si>
  <si>
    <t>25-07-2023 19:53</t>
  </si>
  <si>
    <t>25-07-2023 21:19</t>
  </si>
  <si>
    <t>EVS105856</t>
  </si>
  <si>
    <t>EVS105857</t>
  </si>
  <si>
    <t>17-03-2023 04:34</t>
  </si>
  <si>
    <t>17-03-2023 05:51</t>
  </si>
  <si>
    <t>EVS105858</t>
  </si>
  <si>
    <t>14-11-2024 11:33</t>
  </si>
  <si>
    <t>14-11-2024 12:45</t>
  </si>
  <si>
    <t>EVS105859</t>
  </si>
  <si>
    <t>EVS105860</t>
  </si>
  <si>
    <t>13-03-2023 01:39</t>
  </si>
  <si>
    <t>13-03-2023 03:07</t>
  </si>
  <si>
    <t>EVS105861</t>
  </si>
  <si>
    <t>14-09-2024 00:38</t>
  </si>
  <si>
    <t>14-09-2024 02:04</t>
  </si>
  <si>
    <t>EVS105862</t>
  </si>
  <si>
    <t>27-09-2023 02:57</t>
  </si>
  <si>
    <t>27-09-2023 03:45</t>
  </si>
  <si>
    <t>EVS105863</t>
  </si>
  <si>
    <t>EVS105864</t>
  </si>
  <si>
    <t>18-03-2024 19:58</t>
  </si>
  <si>
    <t>18-03-2024 21:52</t>
  </si>
  <si>
    <t>EVS105865</t>
  </si>
  <si>
    <t>17-01-2024 16:07</t>
  </si>
  <si>
    <t>17-01-2024 16:22</t>
  </si>
  <si>
    <t>EVS105866</t>
  </si>
  <si>
    <t>EVS105867</t>
  </si>
  <si>
    <t>27-03-2023 10:30</t>
  </si>
  <si>
    <t>27-03-2023 11:00</t>
  </si>
  <si>
    <t>EVS105868</t>
  </si>
  <si>
    <t>22-02-2023 06:29</t>
  </si>
  <si>
    <t>22-02-2023 07:29</t>
  </si>
  <si>
    <t>EVS105869</t>
  </si>
  <si>
    <t>26-02-2023 22:35</t>
  </si>
  <si>
    <t>27-02-2023 00:10</t>
  </si>
  <si>
    <t>EVS105870</t>
  </si>
  <si>
    <t>25-08-2023 20:48</t>
  </si>
  <si>
    <t>25-08-2023 22:10</t>
  </si>
  <si>
    <t>EVS105871</t>
  </si>
  <si>
    <t>EVS105872</t>
  </si>
  <si>
    <t>EVS105873</t>
  </si>
  <si>
    <t>EVS105874</t>
  </si>
  <si>
    <t>27-02-2023 23:57</t>
  </si>
  <si>
    <t>28-02-2023 00:15</t>
  </si>
  <si>
    <t>EVS105875</t>
  </si>
  <si>
    <t>EVS105876</t>
  </si>
  <si>
    <t>18-10-2024 14:55</t>
  </si>
  <si>
    <t>18-10-2024 16:01</t>
  </si>
  <si>
    <t>EVS105877</t>
  </si>
  <si>
    <t>20-05-2024 05:06</t>
  </si>
  <si>
    <t>EVS105878</t>
  </si>
  <si>
    <t>EVS105879</t>
  </si>
  <si>
    <t>25-08-2024 18:01</t>
  </si>
  <si>
    <t>25-08-2024 19:19</t>
  </si>
  <si>
    <t>EVS105880</t>
  </si>
  <si>
    <t>EVS105881</t>
  </si>
  <si>
    <t>20-04-2023 17:02</t>
  </si>
  <si>
    <t>20-04-2023 18:21</t>
  </si>
  <si>
    <t>EVS105882</t>
  </si>
  <si>
    <t>EVS105883</t>
  </si>
  <si>
    <t>14-02-2023 05:27</t>
  </si>
  <si>
    <t>14-02-2023 05:50</t>
  </si>
  <si>
    <t>EVS105884</t>
  </si>
  <si>
    <t>13-11-2024 11:40</t>
  </si>
  <si>
    <t>EVS105885</t>
  </si>
  <si>
    <t>EVS105886</t>
  </si>
  <si>
    <t>16-08-2023 00:55</t>
  </si>
  <si>
    <t>16-08-2023 01:15</t>
  </si>
  <si>
    <t>EVS105887</t>
  </si>
  <si>
    <t>EVS105888</t>
  </si>
  <si>
    <t>EVS105889</t>
  </si>
  <si>
    <t>13-05-2024 01:47</t>
  </si>
  <si>
    <t>13-05-2024 03:09</t>
  </si>
  <si>
    <t>EVS105890</t>
  </si>
  <si>
    <t>18-11-2023 06:51</t>
  </si>
  <si>
    <t>18-11-2023 07:31</t>
  </si>
  <si>
    <t>EVS105891</t>
  </si>
  <si>
    <t>25-11-2023 00:57</t>
  </si>
  <si>
    <t>25-11-2023 02:46</t>
  </si>
  <si>
    <t>EVS105892</t>
  </si>
  <si>
    <t>14-10-2024 00:05</t>
  </si>
  <si>
    <t>14-10-2024 01:05</t>
  </si>
  <si>
    <t>EVS105893</t>
  </si>
  <si>
    <t>13-01-2023 21:41</t>
  </si>
  <si>
    <t>13-01-2023 23:24</t>
  </si>
  <si>
    <t>EVS105894</t>
  </si>
  <si>
    <t>EVS105895</t>
  </si>
  <si>
    <t>EVS105896</t>
  </si>
  <si>
    <t>EVS105897</t>
  </si>
  <si>
    <t>EVS105898</t>
  </si>
  <si>
    <t>EVS105899</t>
  </si>
  <si>
    <t>EVS105900</t>
  </si>
  <si>
    <t>EVS105901</t>
  </si>
  <si>
    <t>29-02-2024 15:18</t>
  </si>
  <si>
    <t>29-02-2024 16:40</t>
  </si>
  <si>
    <t>EVS105902</t>
  </si>
  <si>
    <t>EVS105903</t>
  </si>
  <si>
    <t>EVS105904</t>
  </si>
  <si>
    <t>20-08-2024 13:04</t>
  </si>
  <si>
    <t>20-08-2024 13:52</t>
  </si>
  <si>
    <t>EVS105905</t>
  </si>
  <si>
    <t>14-02-2024 20:08</t>
  </si>
  <si>
    <t>14-02-2024 21:29</t>
  </si>
  <si>
    <t>EVS105906</t>
  </si>
  <si>
    <t>EVS105907</t>
  </si>
  <si>
    <t>28-11-2024 02:49</t>
  </si>
  <si>
    <t>28-11-2024 04:28</t>
  </si>
  <si>
    <t>EVS105908</t>
  </si>
  <si>
    <t>27-09-2024 16:37</t>
  </si>
  <si>
    <t>27-09-2024 18:08</t>
  </si>
  <si>
    <t>EVS105909</t>
  </si>
  <si>
    <t>EVS105910</t>
  </si>
  <si>
    <t>26-04-2024 14:13</t>
  </si>
  <si>
    <t>26-04-2024 14:47</t>
  </si>
  <si>
    <t>EVS105911</t>
  </si>
  <si>
    <t>EVS105912</t>
  </si>
  <si>
    <t>EVS105913</t>
  </si>
  <si>
    <t>EVS105914</t>
  </si>
  <si>
    <t>21-07-2023 05:57</t>
  </si>
  <si>
    <t>EVS105915</t>
  </si>
  <si>
    <t>EVS105916</t>
  </si>
  <si>
    <t>EVS105917</t>
  </si>
  <si>
    <t>29-05-2023 00:58</t>
  </si>
  <si>
    <t>29-05-2023 01:36</t>
  </si>
  <si>
    <t>EVS105918</t>
  </si>
  <si>
    <t>19-05-2024 05:30</t>
  </si>
  <si>
    <t>19-05-2024 06:22</t>
  </si>
  <si>
    <t>EVS105919</t>
  </si>
  <si>
    <t>19-10-2023 18:52</t>
  </si>
  <si>
    <t>19-10-2023 20:05</t>
  </si>
  <si>
    <t>EVS105920</t>
  </si>
  <si>
    <t>29-10-2023 07:23</t>
  </si>
  <si>
    <t>29-10-2023 08:58</t>
  </si>
  <si>
    <t>EVS105921</t>
  </si>
  <si>
    <t>15-08-2023 07:15</t>
  </si>
  <si>
    <t>15-08-2023 08:01</t>
  </si>
  <si>
    <t>EVS105922</t>
  </si>
  <si>
    <t>EVS105923</t>
  </si>
  <si>
    <t>19-03-2024 19:38</t>
  </si>
  <si>
    <t>19-03-2024 20:03</t>
  </si>
  <si>
    <t>EVS105924</t>
  </si>
  <si>
    <t>22-04-2023 03:52</t>
  </si>
  <si>
    <t>22-04-2023 04:53</t>
  </si>
  <si>
    <t>EVS105925</t>
  </si>
  <si>
    <t>EVS105926</t>
  </si>
  <si>
    <t>14-05-2023 19:59</t>
  </si>
  <si>
    <t>14-05-2023 20:33</t>
  </si>
  <si>
    <t>EVS105927</t>
  </si>
  <si>
    <t>18-02-2023 03:14</t>
  </si>
  <si>
    <t>18-02-2023 03:25</t>
  </si>
  <si>
    <t>EVS105928</t>
  </si>
  <si>
    <t>EVS105929</t>
  </si>
  <si>
    <t>23-05-2023 15:35</t>
  </si>
  <si>
    <t>23-05-2023 16:14</t>
  </si>
  <si>
    <t>EVS105930</t>
  </si>
  <si>
    <t>EVS105931</t>
  </si>
  <si>
    <t>27-07-2023 12:32</t>
  </si>
  <si>
    <t>27-07-2023 13:18</t>
  </si>
  <si>
    <t>EVS105932</t>
  </si>
  <si>
    <t>14-06-2023 22:33</t>
  </si>
  <si>
    <t>15-06-2023 00:20</t>
  </si>
  <si>
    <t>EVS105933</t>
  </si>
  <si>
    <t>EVS105934</t>
  </si>
  <si>
    <t>24-09-2024 16:57</t>
  </si>
  <si>
    <t>24-09-2024 18:51</t>
  </si>
  <si>
    <t>EVS105935</t>
  </si>
  <si>
    <t>30-12-2023 11:14</t>
  </si>
  <si>
    <t>30-12-2023 12:48</t>
  </si>
  <si>
    <t>EVS105936</t>
  </si>
  <si>
    <t>26-06-2024 22:35</t>
  </si>
  <si>
    <t>26-06-2024 22:48</t>
  </si>
  <si>
    <t>EVS105937</t>
  </si>
  <si>
    <t>18-11-2024 01:23</t>
  </si>
  <si>
    <t>18-11-2024 02:34</t>
  </si>
  <si>
    <t>EVS105938</t>
  </si>
  <si>
    <t>EVS105939</t>
  </si>
  <si>
    <t>EVS105940</t>
  </si>
  <si>
    <t>28-05-2024 03:14</t>
  </si>
  <si>
    <t>28-05-2024 04:18</t>
  </si>
  <si>
    <t>EVS105941</t>
  </si>
  <si>
    <t>25-08-2023 15:30</t>
  </si>
  <si>
    <t>25-08-2023 16:54</t>
  </si>
  <si>
    <t>EVS105942</t>
  </si>
  <si>
    <t>15-11-2024 01:52</t>
  </si>
  <si>
    <t>15-11-2024 02:05</t>
  </si>
  <si>
    <t>EVS105943</t>
  </si>
  <si>
    <t>26-04-2024 05:30</t>
  </si>
  <si>
    <t>26-04-2024 07:09</t>
  </si>
  <si>
    <t>EVS105944</t>
  </si>
  <si>
    <t>20-11-2024 10:35</t>
  </si>
  <si>
    <t>20-11-2024 11:57</t>
  </si>
  <si>
    <t>EVS105945</t>
  </si>
  <si>
    <t>24-07-2024 06:14</t>
  </si>
  <si>
    <t>24-07-2024 06:50</t>
  </si>
  <si>
    <t>EVS105946</t>
  </si>
  <si>
    <t>EVS105947</t>
  </si>
  <si>
    <t>EVS105948</t>
  </si>
  <si>
    <t>26-04-2024 10:14</t>
  </si>
  <si>
    <t>26-04-2024 12:02</t>
  </si>
  <si>
    <t>EVS105949</t>
  </si>
  <si>
    <t>22-11-2023 19:42</t>
  </si>
  <si>
    <t>22-11-2023 20:46</t>
  </si>
  <si>
    <t>EVS105950</t>
  </si>
  <si>
    <t>15-08-2024 01:46</t>
  </si>
  <si>
    <t>15-08-2024 03:19</t>
  </si>
  <si>
    <t>EVS105951</t>
  </si>
  <si>
    <t>17-10-2024 01:09</t>
  </si>
  <si>
    <t>17-10-2024 02:33</t>
  </si>
  <si>
    <t>EVS105952</t>
  </si>
  <si>
    <t>EVS105953</t>
  </si>
  <si>
    <t>26-10-2024 06:54</t>
  </si>
  <si>
    <t>26-10-2024 07:22</t>
  </si>
  <si>
    <t>EVS105954</t>
  </si>
  <si>
    <t>30-06-2023 11:17</t>
  </si>
  <si>
    <t>30-06-2023 12:04</t>
  </si>
  <si>
    <t>EVS105955</t>
  </si>
  <si>
    <t>16-11-2023 16:11</t>
  </si>
  <si>
    <t>16-11-2023 17:51</t>
  </si>
  <si>
    <t>EVS105956</t>
  </si>
  <si>
    <t>21-08-2024 09:13</t>
  </si>
  <si>
    <t>21-08-2024 09:27</t>
  </si>
  <si>
    <t>EVS105957</t>
  </si>
  <si>
    <t>25-10-2023 01:11</t>
  </si>
  <si>
    <t>25-10-2023 02:54</t>
  </si>
  <si>
    <t>EVS105958</t>
  </si>
  <si>
    <t>14-08-2024 01:30</t>
  </si>
  <si>
    <t>14-08-2024 02:02</t>
  </si>
  <si>
    <t>EVS105959</t>
  </si>
  <si>
    <t>25-04-2024 11:35</t>
  </si>
  <si>
    <t>25-04-2024 12:14</t>
  </si>
  <si>
    <t>EVS105960</t>
  </si>
  <si>
    <t>13-11-2024 14:33</t>
  </si>
  <si>
    <t>13-11-2024 16:19</t>
  </si>
  <si>
    <t>EVS105961</t>
  </si>
  <si>
    <t>28-09-2023 16:13</t>
  </si>
  <si>
    <t>28-09-2023 16:40</t>
  </si>
  <si>
    <t>EVS105962</t>
  </si>
  <si>
    <t>18-10-2024 23:47</t>
  </si>
  <si>
    <t>19-10-2024 00:28</t>
  </si>
  <si>
    <t>EVS105963</t>
  </si>
  <si>
    <t>30-01-2023 08:52</t>
  </si>
  <si>
    <t>30-01-2023 09:45</t>
  </si>
  <si>
    <t>EVS105964</t>
  </si>
  <si>
    <t>EVS105965</t>
  </si>
  <si>
    <t>15-08-2024 21:04</t>
  </si>
  <si>
    <t>15-08-2024 21:27</t>
  </si>
  <si>
    <t>EVS105966</t>
  </si>
  <si>
    <t>18-04-2023 11:27</t>
  </si>
  <si>
    <t>18-04-2023 12:38</t>
  </si>
  <si>
    <t>EVS105967</t>
  </si>
  <si>
    <t>16-10-2023 15:12</t>
  </si>
  <si>
    <t>16-10-2023 16:59</t>
  </si>
  <si>
    <t>EVS105968</t>
  </si>
  <si>
    <t>EVS105969</t>
  </si>
  <si>
    <t>EVS105970</t>
  </si>
  <si>
    <t>14-06-2023 01:58</t>
  </si>
  <si>
    <t>14-06-2023 02:11</t>
  </si>
  <si>
    <t>EVS105971</t>
  </si>
  <si>
    <t>EVS105972</t>
  </si>
  <si>
    <t>26-11-2024 22:55</t>
  </si>
  <si>
    <t>26-11-2024 23:31</t>
  </si>
  <si>
    <t>EVS105973</t>
  </si>
  <si>
    <t>15-03-2023 05:46</t>
  </si>
  <si>
    <t>15-03-2023 06:12</t>
  </si>
  <si>
    <t>EVS105974</t>
  </si>
  <si>
    <t>20-08-2024 05:28</t>
  </si>
  <si>
    <t>20-08-2024 07:00</t>
  </si>
  <si>
    <t>EVS105975</t>
  </si>
  <si>
    <t>EVS105976</t>
  </si>
  <si>
    <t>EVS105977</t>
  </si>
  <si>
    <t>EVS105978</t>
  </si>
  <si>
    <t>EVS105979</t>
  </si>
  <si>
    <t>26-02-2024 22:56</t>
  </si>
  <si>
    <t>26-02-2024 23:48</t>
  </si>
  <si>
    <t>EVS105980</t>
  </si>
  <si>
    <t>27-08-2024 17:00</t>
  </si>
  <si>
    <t>27-08-2024 18:49</t>
  </si>
  <si>
    <t>EVS105981</t>
  </si>
  <si>
    <t>EVS105982</t>
  </si>
  <si>
    <t>25-10-2023 22:00</t>
  </si>
  <si>
    <t>25-10-2023 23:53</t>
  </si>
  <si>
    <t>EVS105983</t>
  </si>
  <si>
    <t>EVS105984</t>
  </si>
  <si>
    <t>EVS105985</t>
  </si>
  <si>
    <t>16-01-2024 20:34</t>
  </si>
  <si>
    <t>16-01-2024 22:02</t>
  </si>
  <si>
    <t>EVS105986</t>
  </si>
  <si>
    <t>24-10-2024 18:36</t>
  </si>
  <si>
    <t>24-10-2024 19:25</t>
  </si>
  <si>
    <t>EVS105987</t>
  </si>
  <si>
    <t>25-04-2023 15:57</t>
  </si>
  <si>
    <t>25-04-2023 17:38</t>
  </si>
  <si>
    <t>EVS105988</t>
  </si>
  <si>
    <t>20-01-2023 10:51</t>
  </si>
  <si>
    <t>20-01-2023 12:31</t>
  </si>
  <si>
    <t>EVS105989</t>
  </si>
  <si>
    <t>15-07-2024 14:50</t>
  </si>
  <si>
    <t>15-07-2024 15:43</t>
  </si>
  <si>
    <t>EVS105990</t>
  </si>
  <si>
    <t>26-07-2024 08:39</t>
  </si>
  <si>
    <t>26-07-2024 10:19</t>
  </si>
  <si>
    <t>EVS105991</t>
  </si>
  <si>
    <t>25-09-2024 09:03</t>
  </si>
  <si>
    <t>25-09-2024 09:13</t>
  </si>
  <si>
    <t>EVS105992</t>
  </si>
  <si>
    <t>21-09-2024 13:33</t>
  </si>
  <si>
    <t>21-09-2024 14:02</t>
  </si>
  <si>
    <t>EVS105993</t>
  </si>
  <si>
    <t>EVS105994</t>
  </si>
  <si>
    <t>22-04-2024 07:20</t>
  </si>
  <si>
    <t>22-04-2024 08:10</t>
  </si>
  <si>
    <t>EVS105995</t>
  </si>
  <si>
    <t>EVS105996</t>
  </si>
  <si>
    <t>26-03-2024 23:05</t>
  </si>
  <si>
    <t>27-03-2024 01:02</t>
  </si>
  <si>
    <t>EVS105997</t>
  </si>
  <si>
    <t>EVS105998</t>
  </si>
  <si>
    <t>EVS105999</t>
  </si>
  <si>
    <t>24-07-2023 00:01</t>
  </si>
  <si>
    <t>24-07-2023 01:31</t>
  </si>
  <si>
    <t>EVS106000</t>
  </si>
  <si>
    <t>14-10-2023 21:24</t>
  </si>
  <si>
    <t>14-10-2023 21:52</t>
  </si>
  <si>
    <t>EVS106001</t>
  </si>
  <si>
    <t>28-10-2024 09:54</t>
  </si>
  <si>
    <t>28-10-2024 11:30</t>
  </si>
  <si>
    <t>EVS106002</t>
  </si>
  <si>
    <t>17-05-2023 06:57</t>
  </si>
  <si>
    <t>17-05-2023 08:16</t>
  </si>
  <si>
    <t>EVS106003</t>
  </si>
  <si>
    <t>29-04-2023 21:03</t>
  </si>
  <si>
    <t>29-04-2023 22:13</t>
  </si>
  <si>
    <t>EVS106004</t>
  </si>
  <si>
    <t>13-01-2023 19:50</t>
  </si>
  <si>
    <t>13-01-2023 21:02</t>
  </si>
  <si>
    <t>EVS106005</t>
  </si>
  <si>
    <t>EVS106006</t>
  </si>
  <si>
    <t>15-03-2024 01:14</t>
  </si>
  <si>
    <t>15-03-2024 03:09</t>
  </si>
  <si>
    <t>EVS106007</t>
  </si>
  <si>
    <t>EVS106008</t>
  </si>
  <si>
    <t>EVS106009</t>
  </si>
  <si>
    <t>28-05-2024 09:27</t>
  </si>
  <si>
    <t>28-05-2024 10:07</t>
  </si>
  <si>
    <t>EVS106010</t>
  </si>
  <si>
    <t>27-08-2024 09:41</t>
  </si>
  <si>
    <t>27-08-2024 11:38</t>
  </si>
  <si>
    <t>EVS106011</t>
  </si>
  <si>
    <t>EVS106012</t>
  </si>
  <si>
    <t>14-05-2023 18:19</t>
  </si>
  <si>
    <t>14-05-2023 18:31</t>
  </si>
  <si>
    <t>EVS106013</t>
  </si>
  <si>
    <t>24-10-2023 05:40</t>
  </si>
  <si>
    <t>24-10-2023 06:09</t>
  </si>
  <si>
    <t>EVS106014</t>
  </si>
  <si>
    <t>EVS106015</t>
  </si>
  <si>
    <t>15-07-2024 10:42</t>
  </si>
  <si>
    <t>15-07-2024 12:28</t>
  </si>
  <si>
    <t>EVS106016</t>
  </si>
  <si>
    <t>21-02-2024 20:44</t>
  </si>
  <si>
    <t>21-02-2024 21:36</t>
  </si>
  <si>
    <t>EVS106017</t>
  </si>
  <si>
    <t>14-09-2024 09:42</t>
  </si>
  <si>
    <t>14-09-2024 10:01</t>
  </si>
  <si>
    <t>EVS106018</t>
  </si>
  <si>
    <t>EVS106019</t>
  </si>
  <si>
    <t>24-03-2023 18:01</t>
  </si>
  <si>
    <t>EVS106020</t>
  </si>
  <si>
    <t>14-02-2024 12:18</t>
  </si>
  <si>
    <t>14-02-2024 12:55</t>
  </si>
  <si>
    <t>EVS106021</t>
  </si>
  <si>
    <t>EVS106022</t>
  </si>
  <si>
    <t>18-11-2023 00:21</t>
  </si>
  <si>
    <t>18-11-2023 00:31</t>
  </si>
  <si>
    <t>EVS106023</t>
  </si>
  <si>
    <t>EVS106024</t>
  </si>
  <si>
    <t>16-12-2023 16:57</t>
  </si>
  <si>
    <t>16-12-2023 18:19</t>
  </si>
  <si>
    <t>EVS106025</t>
  </si>
  <si>
    <t>EVS106026</t>
  </si>
  <si>
    <t>21-05-2023 03:51</t>
  </si>
  <si>
    <t>21-05-2023 04:15</t>
  </si>
  <si>
    <t>EVS106027</t>
  </si>
  <si>
    <t>EVS106028</t>
  </si>
  <si>
    <t>EVS106029</t>
  </si>
  <si>
    <t>EVS106030</t>
  </si>
  <si>
    <t>14-10-2023 01:14</t>
  </si>
  <si>
    <t>14-10-2023 02:40</t>
  </si>
  <si>
    <t>EVS106031</t>
  </si>
  <si>
    <t>EVS106032</t>
  </si>
  <si>
    <t>EVS106033</t>
  </si>
  <si>
    <t>13-06-2024 02:17</t>
  </si>
  <si>
    <t>13-06-2024 03:27</t>
  </si>
  <si>
    <t>EVS106034</t>
  </si>
  <si>
    <t>13-10-2023 23:33</t>
  </si>
  <si>
    <t>14-10-2023 01:28</t>
  </si>
  <si>
    <t>EVS106035</t>
  </si>
  <si>
    <t>16-03-2023 03:52</t>
  </si>
  <si>
    <t>16-03-2023 04:19</t>
  </si>
  <si>
    <t>EVS106036</t>
  </si>
  <si>
    <t>17-01-2024 22:52</t>
  </si>
  <si>
    <t>18-01-2024 00:00</t>
  </si>
  <si>
    <t>EVS106037</t>
  </si>
  <si>
    <t>EVS106038</t>
  </si>
  <si>
    <t>EVS106039</t>
  </si>
  <si>
    <t>EVS106040</t>
  </si>
  <si>
    <t>EVS106041</t>
  </si>
  <si>
    <t>EVS106042</t>
  </si>
  <si>
    <t>EVS106043</t>
  </si>
  <si>
    <t>EVS106044</t>
  </si>
  <si>
    <t>28-09-2024 22:54</t>
  </si>
  <si>
    <t>29-09-2024 00:35</t>
  </si>
  <si>
    <t>EVS106045</t>
  </si>
  <si>
    <t>16-06-2024 10:48</t>
  </si>
  <si>
    <t>16-06-2024 11:46</t>
  </si>
  <si>
    <t>EVS106046</t>
  </si>
  <si>
    <t>EVS106047</t>
  </si>
  <si>
    <t>EVS106048</t>
  </si>
  <si>
    <t>EVS106049</t>
  </si>
  <si>
    <t>21-08-2023 09:50</t>
  </si>
  <si>
    <t>21-08-2023 11:23</t>
  </si>
  <si>
    <t>EVS106050</t>
  </si>
  <si>
    <t>EVS106051</t>
  </si>
  <si>
    <t>EVS106052</t>
  </si>
  <si>
    <t>27-03-2023 12:46</t>
  </si>
  <si>
    <t>27-03-2023 13:36</t>
  </si>
  <si>
    <t>EVS106053</t>
  </si>
  <si>
    <t>15-09-2024 00:14</t>
  </si>
  <si>
    <t>15-09-2024 00:53</t>
  </si>
  <si>
    <t>EVS106054</t>
  </si>
  <si>
    <t>EVS106055</t>
  </si>
  <si>
    <t>26-05-2024 11:58</t>
  </si>
  <si>
    <t>26-05-2024 12:46</t>
  </si>
  <si>
    <t>EVS106056</t>
  </si>
  <si>
    <t>26-08-2023 09:28</t>
  </si>
  <si>
    <t>26-08-2023 09:44</t>
  </si>
  <si>
    <t>EVS106057</t>
  </si>
  <si>
    <t>EVS106058</t>
  </si>
  <si>
    <t>28-04-2024 00:43</t>
  </si>
  <si>
    <t>28-04-2024 01:37</t>
  </si>
  <si>
    <t>EVS106059</t>
  </si>
  <si>
    <t>EVS106060</t>
  </si>
  <si>
    <t>16-04-2024 14:22</t>
  </si>
  <si>
    <t>16-04-2024 14:48</t>
  </si>
  <si>
    <t>EVS106061</t>
  </si>
  <si>
    <t>25-08-2023 07:49</t>
  </si>
  <si>
    <t>25-08-2023 09:31</t>
  </si>
  <si>
    <t>EVS106062</t>
  </si>
  <si>
    <t>EVS106063</t>
  </si>
  <si>
    <t>26-04-2023 02:11</t>
  </si>
  <si>
    <t>26-04-2023 03:31</t>
  </si>
  <si>
    <t>EVS106064</t>
  </si>
  <si>
    <t>13-12-2023 02:51</t>
  </si>
  <si>
    <t>13-12-2023 04:28</t>
  </si>
  <si>
    <t>EVS106065</t>
  </si>
  <si>
    <t>EVS106066</t>
  </si>
  <si>
    <t>16-01-2023 07:25</t>
  </si>
  <si>
    <t>16-01-2023 07:41</t>
  </si>
  <si>
    <t>EVS106067</t>
  </si>
  <si>
    <t>EVS106068</t>
  </si>
  <si>
    <t>16-02-2024 10:40</t>
  </si>
  <si>
    <t>16-02-2024 11:54</t>
  </si>
  <si>
    <t>EVS106069</t>
  </si>
  <si>
    <t>EVS106070</t>
  </si>
  <si>
    <t>EVS106071</t>
  </si>
  <si>
    <t>20-01-2024 20:38</t>
  </si>
  <si>
    <t>20-01-2024 22:34</t>
  </si>
  <si>
    <t>EVS106072</t>
  </si>
  <si>
    <t>13-08-2023 06:58</t>
  </si>
  <si>
    <t>13-08-2023 08:32</t>
  </si>
  <si>
    <t>EVS106073</t>
  </si>
  <si>
    <t>13-02-2023 01:29</t>
  </si>
  <si>
    <t>13-02-2023 03:20</t>
  </si>
  <si>
    <t>EVS106074</t>
  </si>
  <si>
    <t>22-11-2023 00:32</t>
  </si>
  <si>
    <t>22-11-2023 01:02</t>
  </si>
  <si>
    <t>EVS106075</t>
  </si>
  <si>
    <t>25-11-2023 08:46</t>
  </si>
  <si>
    <t>25-11-2023 10:13</t>
  </si>
  <si>
    <t>EVS106076</t>
  </si>
  <si>
    <t>EVS106077</t>
  </si>
  <si>
    <t>24-02-2023 08:56</t>
  </si>
  <si>
    <t>24-02-2023 09:26</t>
  </si>
  <si>
    <t>EVS106078</t>
  </si>
  <si>
    <t>EVS106079</t>
  </si>
  <si>
    <t>28-08-2023 23:12</t>
  </si>
  <si>
    <t>29-08-2023 01:05</t>
  </si>
  <si>
    <t>EVS106080</t>
  </si>
  <si>
    <t>22-04-2024 23:27</t>
  </si>
  <si>
    <t>23-04-2024 01:10</t>
  </si>
  <si>
    <t>EVS106081</t>
  </si>
  <si>
    <t>EVS106082</t>
  </si>
  <si>
    <t>EVS106083</t>
  </si>
  <si>
    <t>EVS106084</t>
  </si>
  <si>
    <t>20-07-2024 22:50</t>
  </si>
  <si>
    <t>21-07-2024 00:21</t>
  </si>
  <si>
    <t>EVS106085</t>
  </si>
  <si>
    <t>EVS106086</t>
  </si>
  <si>
    <t>27-03-2023 22:10</t>
  </si>
  <si>
    <t>27-03-2023 22:41</t>
  </si>
  <si>
    <t>EVS106087</t>
  </si>
  <si>
    <t>EVS106088</t>
  </si>
  <si>
    <t>29-08-2024 10:11</t>
  </si>
  <si>
    <t>29-08-2024 10:45</t>
  </si>
  <si>
    <t>EVS106089</t>
  </si>
  <si>
    <t>EVS106090</t>
  </si>
  <si>
    <t>15-03-2023 14:14</t>
  </si>
  <si>
    <t>15-03-2023 15:32</t>
  </si>
  <si>
    <t>EVS106091</t>
  </si>
  <si>
    <t>EVS106092</t>
  </si>
  <si>
    <t>25-04-2023 15:36</t>
  </si>
  <si>
    <t>25-04-2023 17:05</t>
  </si>
  <si>
    <t>EVS106093</t>
  </si>
  <si>
    <t>13-10-2024 22:48</t>
  </si>
  <si>
    <t>14-10-2024 00:42</t>
  </si>
  <si>
    <t>EVS106094</t>
  </si>
  <si>
    <t>15-09-2023 00:32</t>
  </si>
  <si>
    <t>15-09-2023 01:56</t>
  </si>
  <si>
    <t>EVS106095</t>
  </si>
  <si>
    <t>EVS106096</t>
  </si>
  <si>
    <t>EVS106097</t>
  </si>
  <si>
    <t>19-12-2023 20:57</t>
  </si>
  <si>
    <t>19-12-2023 22:33</t>
  </si>
  <si>
    <t>EVS106098</t>
  </si>
  <si>
    <t>EVS106099</t>
  </si>
  <si>
    <t>20-09-2024 00:04</t>
  </si>
  <si>
    <t>20-09-2024 01:51</t>
  </si>
  <si>
    <t>EVS106100</t>
  </si>
  <si>
    <t>EVS106101</t>
  </si>
  <si>
    <t>26-08-2023 04:21</t>
  </si>
  <si>
    <t>26-08-2023 04:55</t>
  </si>
  <si>
    <t>EVS106102</t>
  </si>
  <si>
    <t>19-02-2023 09:57</t>
  </si>
  <si>
    <t>19-02-2023 11:18</t>
  </si>
  <si>
    <t>EVS106103</t>
  </si>
  <si>
    <t>EVS106104</t>
  </si>
  <si>
    <t>28-07-2023 19:54</t>
  </si>
  <si>
    <t>28-07-2023 21:53</t>
  </si>
  <si>
    <t>EVS106105</t>
  </si>
  <si>
    <t>EVS106106</t>
  </si>
  <si>
    <t>16-05-2023 02:09</t>
  </si>
  <si>
    <t>16-05-2023 02:28</t>
  </si>
  <si>
    <t>EVS106107</t>
  </si>
  <si>
    <t>EVS106108</t>
  </si>
  <si>
    <t>EVS106109</t>
  </si>
  <si>
    <t>21-08-2024 10:53</t>
  </si>
  <si>
    <t>21-08-2024 11:53</t>
  </si>
  <si>
    <t>EVS106110</t>
  </si>
  <si>
    <t>27-02-2024 23:10</t>
  </si>
  <si>
    <t>27-02-2024 23:30</t>
  </si>
  <si>
    <t>EVS106111</t>
  </si>
  <si>
    <t>EVS106112</t>
  </si>
  <si>
    <t>EVS106113</t>
  </si>
  <si>
    <t>13-07-2024 00:56</t>
  </si>
  <si>
    <t>EVS106114</t>
  </si>
  <si>
    <t>21-10-2023 18:31</t>
  </si>
  <si>
    <t>21-10-2023 19:24</t>
  </si>
  <si>
    <t>EVS106115</t>
  </si>
  <si>
    <t>28-12-2023 19:49</t>
  </si>
  <si>
    <t>28-12-2023 21:01</t>
  </si>
  <si>
    <t>EVS106116</t>
  </si>
  <si>
    <t>EVS106117</t>
  </si>
  <si>
    <t>21-05-2024 16:23</t>
  </si>
  <si>
    <t>21-05-2024 17:09</t>
  </si>
  <si>
    <t>EVS106118</t>
  </si>
  <si>
    <t>19-05-2024 06:05</t>
  </si>
  <si>
    <t>19-05-2024 07:42</t>
  </si>
  <si>
    <t>EVS106119</t>
  </si>
  <si>
    <t>15-01-2024 23:31</t>
  </si>
  <si>
    <t>16-01-2024 00:55</t>
  </si>
  <si>
    <t>EVS106120</t>
  </si>
  <si>
    <t>EVS106121</t>
  </si>
  <si>
    <t>EVS106122</t>
  </si>
  <si>
    <t>22-02-2024 21:57</t>
  </si>
  <si>
    <t>22-02-2024 23:30</t>
  </si>
  <si>
    <t>EVS106123</t>
  </si>
  <si>
    <t>EVS106124</t>
  </si>
  <si>
    <t>22-11-2023 10:23</t>
  </si>
  <si>
    <t>22-11-2023 10:44</t>
  </si>
  <si>
    <t>EVS106125</t>
  </si>
  <si>
    <t>25-07-2023 22:40</t>
  </si>
  <si>
    <t>26-07-2023 00:35</t>
  </si>
  <si>
    <t>EVS106126</t>
  </si>
  <si>
    <t>29-10-2023 09:34</t>
  </si>
  <si>
    <t>29-10-2023 10:15</t>
  </si>
  <si>
    <t>EVS106127</t>
  </si>
  <si>
    <t>27-07-2024 22:46</t>
  </si>
  <si>
    <t>28-07-2024 00:05</t>
  </si>
  <si>
    <t>EVS106128</t>
  </si>
  <si>
    <t>15-07-2024 08:54</t>
  </si>
  <si>
    <t>15-07-2024 10:06</t>
  </si>
  <si>
    <t>EVS106129</t>
  </si>
  <si>
    <t>EVS106130</t>
  </si>
  <si>
    <t>EVS106131</t>
  </si>
  <si>
    <t>29-01-2023 07:15</t>
  </si>
  <si>
    <t>29-01-2023 08:56</t>
  </si>
  <si>
    <t>EVS106132</t>
  </si>
  <si>
    <t>27-04-2024 04:39</t>
  </si>
  <si>
    <t>27-04-2024 05:02</t>
  </si>
  <si>
    <t>EVS106133</t>
  </si>
  <si>
    <t>EVS106134</t>
  </si>
  <si>
    <t>EVS106135</t>
  </si>
  <si>
    <t>30-06-2024 15:54</t>
  </si>
  <si>
    <t>30-06-2024 16:45</t>
  </si>
  <si>
    <t>EVS106136</t>
  </si>
  <si>
    <t>13-11-2023 12:44</t>
  </si>
  <si>
    <t>13-11-2023 14:23</t>
  </si>
  <si>
    <t>EVS106137</t>
  </si>
  <si>
    <t>EVS106138</t>
  </si>
  <si>
    <t>EVS106139</t>
  </si>
  <si>
    <t>EVS106140</t>
  </si>
  <si>
    <t>EVS106141</t>
  </si>
  <si>
    <t>EVS106142</t>
  </si>
  <si>
    <t>22-10-2024 00:07</t>
  </si>
  <si>
    <t>22-10-2024 01:07</t>
  </si>
  <si>
    <t>EVS106143</t>
  </si>
  <si>
    <t>24-06-2024 20:32</t>
  </si>
  <si>
    <t>24-06-2024 21:31</t>
  </si>
  <si>
    <t>EVS106144</t>
  </si>
  <si>
    <t>31-07-2024 00:33</t>
  </si>
  <si>
    <t>31-07-2024 00:43</t>
  </si>
  <si>
    <t>EVS106145</t>
  </si>
  <si>
    <t>EVS106146</t>
  </si>
  <si>
    <t>30-09-2024 16:26</t>
  </si>
  <si>
    <t>30-09-2024 18:03</t>
  </si>
  <si>
    <t>EVS106147</t>
  </si>
  <si>
    <t>EVS106148</t>
  </si>
  <si>
    <t>28-09-2023 01:21</t>
  </si>
  <si>
    <t>28-09-2023 02:14</t>
  </si>
  <si>
    <t>EVS106149</t>
  </si>
  <si>
    <t>EVS106150</t>
  </si>
  <si>
    <t>25-12-2023 07:02</t>
  </si>
  <si>
    <t>25-12-2023 08:39</t>
  </si>
  <si>
    <t>EVS106151</t>
  </si>
  <si>
    <t>20-01-2023 22:05</t>
  </si>
  <si>
    <t>20-01-2023 23:40</t>
  </si>
  <si>
    <t>EVS106152</t>
  </si>
  <si>
    <t>EVS106153</t>
  </si>
  <si>
    <t>16-04-2024 04:30</t>
  </si>
  <si>
    <t>16-04-2024 05:39</t>
  </si>
  <si>
    <t>EVS106154</t>
  </si>
  <si>
    <t>18-03-2023 03:35</t>
  </si>
  <si>
    <t>18-03-2023 03:56</t>
  </si>
  <si>
    <t>EVS106155</t>
  </si>
  <si>
    <t>18-06-2024 15:58</t>
  </si>
  <si>
    <t>18-06-2024 16:50</t>
  </si>
  <si>
    <t>EVS106156</t>
  </si>
  <si>
    <t>EVS106157</t>
  </si>
  <si>
    <t>19-08-2023 18:36</t>
  </si>
  <si>
    <t>19-08-2023 19:41</t>
  </si>
  <si>
    <t>EVS106158</t>
  </si>
  <si>
    <t>EVS106159</t>
  </si>
  <si>
    <t>16-12-2023 11:25</t>
  </si>
  <si>
    <t>16-12-2023 12:14</t>
  </si>
  <si>
    <t>EVS106160</t>
  </si>
  <si>
    <t>EVS106161</t>
  </si>
  <si>
    <t>26-02-2023 04:53</t>
  </si>
  <si>
    <t>26-02-2023 05:13</t>
  </si>
  <si>
    <t>EVS106162</t>
  </si>
  <si>
    <t>EVS106163</t>
  </si>
  <si>
    <t>20-10-2023 06:41</t>
  </si>
  <si>
    <t>20-10-2023 07:23</t>
  </si>
  <si>
    <t>EVS106164</t>
  </si>
  <si>
    <t>19-01-2023 14:17</t>
  </si>
  <si>
    <t>19-01-2023 14:51</t>
  </si>
  <si>
    <t>EVS106165</t>
  </si>
  <si>
    <t>EVS106166</t>
  </si>
  <si>
    <t>EVS106167</t>
  </si>
  <si>
    <t>EVS106168</t>
  </si>
  <si>
    <t>21-12-2023 23:26</t>
  </si>
  <si>
    <t>22-12-2023 00:18</t>
  </si>
  <si>
    <t>EVS106169</t>
  </si>
  <si>
    <t>17-10-2024 23:06</t>
  </si>
  <si>
    <t>18-10-2024 00:14</t>
  </si>
  <si>
    <t>EVS106170</t>
  </si>
  <si>
    <t>19-06-2024 22:57</t>
  </si>
  <si>
    <t>19-06-2024 23:34</t>
  </si>
  <si>
    <t>EVS106171</t>
  </si>
  <si>
    <t>EVS106172</t>
  </si>
  <si>
    <t>28-03-2024 10:36</t>
  </si>
  <si>
    <t>28-03-2024 11:00</t>
  </si>
  <si>
    <t>EVS106173</t>
  </si>
  <si>
    <t>EVS106174</t>
  </si>
  <si>
    <t>EVS106175</t>
  </si>
  <si>
    <t>EVS106176</t>
  </si>
  <si>
    <t>EVS106177</t>
  </si>
  <si>
    <t>EVS106178</t>
  </si>
  <si>
    <t>25-03-2024 16:38</t>
  </si>
  <si>
    <t>25-03-2024 17:42</t>
  </si>
  <si>
    <t>EVS106179</t>
  </si>
  <si>
    <t>17-06-2024 21:28</t>
  </si>
  <si>
    <t>17-06-2024 22:38</t>
  </si>
  <si>
    <t>EVS106180</t>
  </si>
  <si>
    <t>24-07-2024 21:49</t>
  </si>
  <si>
    <t>24-07-2024 22:38</t>
  </si>
  <si>
    <t>EVS106181</t>
  </si>
  <si>
    <t>27-03-2024 15:27</t>
  </si>
  <si>
    <t>27-03-2024 16:25</t>
  </si>
  <si>
    <t>EVS106182</t>
  </si>
  <si>
    <t>EVS106183</t>
  </si>
  <si>
    <t>20-09-2023 20:36</t>
  </si>
  <si>
    <t>20-09-2023 20:51</t>
  </si>
  <si>
    <t>EVS106184</t>
  </si>
  <si>
    <t>19-06-2023 06:53</t>
  </si>
  <si>
    <t>19-06-2023 07:48</t>
  </si>
  <si>
    <t>EVS106185</t>
  </si>
  <si>
    <t>20-05-2023 08:30</t>
  </si>
  <si>
    <t>20-05-2023 10:14</t>
  </si>
  <si>
    <t>EVS106186</t>
  </si>
  <si>
    <t>26-05-2023 10:25</t>
  </si>
  <si>
    <t>26-05-2023 11:51</t>
  </si>
  <si>
    <t>EVS106187</t>
  </si>
  <si>
    <t>27-10-2023 09:15</t>
  </si>
  <si>
    <t>27-10-2023 10:54</t>
  </si>
  <si>
    <t>EVS106188</t>
  </si>
  <si>
    <t>EVS106189</t>
  </si>
  <si>
    <t>24-01-2024 23:25</t>
  </si>
  <si>
    <t>25-01-2024 00:14</t>
  </si>
  <si>
    <t>EVS106190</t>
  </si>
  <si>
    <t>24-07-2024 08:54</t>
  </si>
  <si>
    <t>24-07-2024 09:36</t>
  </si>
  <si>
    <t>EVS106191</t>
  </si>
  <si>
    <t>EVS106192</t>
  </si>
  <si>
    <t>EVS106193</t>
  </si>
  <si>
    <t>30-06-2023 03:45</t>
  </si>
  <si>
    <t>30-06-2023 05:28</t>
  </si>
  <si>
    <t>EVS106194</t>
  </si>
  <si>
    <t>29-09-2023 21:59</t>
  </si>
  <si>
    <t>29-09-2023 23:39</t>
  </si>
  <si>
    <t>EVS106195</t>
  </si>
  <si>
    <t>EVS106196</t>
  </si>
  <si>
    <t>24-11-2023 00:08</t>
  </si>
  <si>
    <t>24-11-2023 00:37</t>
  </si>
  <si>
    <t>EVS106197</t>
  </si>
  <si>
    <t>20-10-2023 18:53</t>
  </si>
  <si>
    <t>20-10-2023 20:10</t>
  </si>
  <si>
    <t>EVS106198</t>
  </si>
  <si>
    <t>EVS106199</t>
  </si>
  <si>
    <t>EVS106200</t>
  </si>
  <si>
    <t>17-11-2023 15:29</t>
  </si>
  <si>
    <t>17-11-2023 16:14</t>
  </si>
  <si>
    <t>EVS106201</t>
  </si>
  <si>
    <t>25-08-2024 10:01</t>
  </si>
  <si>
    <t>25-08-2024 10:55</t>
  </si>
  <si>
    <t>EVS106202</t>
  </si>
  <si>
    <t>22-08-2023 13:58</t>
  </si>
  <si>
    <t>22-08-2023 14:09</t>
  </si>
  <si>
    <t>EVS106203</t>
  </si>
  <si>
    <t>14-01-2023 06:36</t>
  </si>
  <si>
    <t>14-01-2023 07:11</t>
  </si>
  <si>
    <t>EVS106204</t>
  </si>
  <si>
    <t>EVS106205</t>
  </si>
  <si>
    <t>30-06-2023 09:11</t>
  </si>
  <si>
    <t>30-06-2023 10:18</t>
  </si>
  <si>
    <t>EVS106206</t>
  </si>
  <si>
    <t>18-03-2024 16:59</t>
  </si>
  <si>
    <t>18-03-2024 18:00</t>
  </si>
  <si>
    <t>EVS106207</t>
  </si>
  <si>
    <t>28-11-2023 18:37</t>
  </si>
  <si>
    <t>28-11-2023 19:24</t>
  </si>
  <si>
    <t>EVS106208</t>
  </si>
  <si>
    <t>22-07-2023 16:17</t>
  </si>
  <si>
    <t>22-07-2023 18:08</t>
  </si>
  <si>
    <t>EVS106209</t>
  </si>
  <si>
    <t>EVS106210</t>
  </si>
  <si>
    <t>13-09-2023 17:56</t>
  </si>
  <si>
    <t>13-09-2023 18:07</t>
  </si>
  <si>
    <t>EVS106211</t>
  </si>
  <si>
    <t>22-02-2024 11:59</t>
  </si>
  <si>
    <t>22-02-2024 13:36</t>
  </si>
  <si>
    <t>EVS106212</t>
  </si>
  <si>
    <t>EVS106213</t>
  </si>
  <si>
    <t>18-05-2023 05:28</t>
  </si>
  <si>
    <t>18-05-2023 06:40</t>
  </si>
  <si>
    <t>EVS106214</t>
  </si>
  <si>
    <t>19-04-2024 11:12</t>
  </si>
  <si>
    <t>19-04-2024 12:53</t>
  </si>
  <si>
    <t>EVS106215</t>
  </si>
  <si>
    <t>EVS106216</t>
  </si>
  <si>
    <t>EVS106217</t>
  </si>
  <si>
    <t>23-05-2023 07:18</t>
  </si>
  <si>
    <t>23-05-2023 08:27</t>
  </si>
  <si>
    <t>EVS106218</t>
  </si>
  <si>
    <t>15-01-2024 12:44</t>
  </si>
  <si>
    <t>15-01-2024 14:39</t>
  </si>
  <si>
    <t>EVS106219</t>
  </si>
  <si>
    <t>25-10-2024 23:35</t>
  </si>
  <si>
    <t>26-10-2024 01:22</t>
  </si>
  <si>
    <t>EVS106220</t>
  </si>
  <si>
    <t>17-04-2023 07:43</t>
  </si>
  <si>
    <t>17-04-2023 08:32</t>
  </si>
  <si>
    <t>EVS106221</t>
  </si>
  <si>
    <t>14-10-2024 15:17</t>
  </si>
  <si>
    <t>14-10-2024 16:06</t>
  </si>
  <si>
    <t>EVS106222</t>
  </si>
  <si>
    <t>EVS106223</t>
  </si>
  <si>
    <t>EVS106224</t>
  </si>
  <si>
    <t>EVS106225</t>
  </si>
  <si>
    <t>EVS106226</t>
  </si>
  <si>
    <t>EVS106227</t>
  </si>
  <si>
    <t>25-01-2024 19:21</t>
  </si>
  <si>
    <t>25-01-2024 19:54</t>
  </si>
  <si>
    <t>EVS106228</t>
  </si>
  <si>
    <t>19-09-2024 12:58</t>
  </si>
  <si>
    <t>19-09-2024 13:42</t>
  </si>
  <si>
    <t>EVS106229</t>
  </si>
  <si>
    <t>EVS106230</t>
  </si>
  <si>
    <t>25-12-2023 21:26</t>
  </si>
  <si>
    <t>25-12-2023 22:00</t>
  </si>
  <si>
    <t>EVS106231</t>
  </si>
  <si>
    <t>EVS106232</t>
  </si>
  <si>
    <t>EVS106233</t>
  </si>
  <si>
    <t>19-06-2024 06:22</t>
  </si>
  <si>
    <t>19-06-2024 06:56</t>
  </si>
  <si>
    <t>EVS106234</t>
  </si>
  <si>
    <t>EVS106235</t>
  </si>
  <si>
    <t>21-05-2024 12:47</t>
  </si>
  <si>
    <t>21-05-2024 14:38</t>
  </si>
  <si>
    <t>EVS106236</t>
  </si>
  <si>
    <t>EVS106237</t>
  </si>
  <si>
    <t>24-08-2023 05:24</t>
  </si>
  <si>
    <t>24-08-2023 05:59</t>
  </si>
  <si>
    <t>EVS106238</t>
  </si>
  <si>
    <t>EVS106239</t>
  </si>
  <si>
    <t>27-07-2024 16:46</t>
  </si>
  <si>
    <t>27-07-2024 17:09</t>
  </si>
  <si>
    <t>EVS106240</t>
  </si>
  <si>
    <t>21-08-2023 23:33</t>
  </si>
  <si>
    <t>22-08-2023 01:20</t>
  </si>
  <si>
    <t>EVS106241</t>
  </si>
  <si>
    <t>EVS106242</t>
  </si>
  <si>
    <t>19-01-2024 16:22</t>
  </si>
  <si>
    <t>19-01-2024 17:19</t>
  </si>
  <si>
    <t>EVS106243</t>
  </si>
  <si>
    <t>EVS106244</t>
  </si>
  <si>
    <t>20-09-2023 08:00</t>
  </si>
  <si>
    <t>20-09-2023 08:27</t>
  </si>
  <si>
    <t>EVS106245</t>
  </si>
  <si>
    <t>EVS106246</t>
  </si>
  <si>
    <t>EVS106247</t>
  </si>
  <si>
    <t>26-04-2023 04:26</t>
  </si>
  <si>
    <t>26-04-2023 05:10</t>
  </si>
  <si>
    <t>EVS106248</t>
  </si>
  <si>
    <t>16-04-2024 23:20</t>
  </si>
  <si>
    <t>17-04-2024 00:22</t>
  </si>
  <si>
    <t>EVS106249</t>
  </si>
  <si>
    <t>EVS106250</t>
  </si>
  <si>
    <t>30-07-2023 05:01</t>
  </si>
  <si>
    <t>30-07-2023 05:38</t>
  </si>
  <si>
    <t>EVS106251</t>
  </si>
  <si>
    <t>17-03-2023 03:33</t>
  </si>
  <si>
    <t>17-03-2023 04:06</t>
  </si>
  <si>
    <t>EVS106252</t>
  </si>
  <si>
    <t>16-11-2024 22:55</t>
  </si>
  <si>
    <t>17-11-2024 00:00</t>
  </si>
  <si>
    <t>EVS106253</t>
  </si>
  <si>
    <t>15-07-2023 14:11</t>
  </si>
  <si>
    <t>15-07-2023 15:41</t>
  </si>
  <si>
    <t>EVS106254</t>
  </si>
  <si>
    <t>EVS106255</t>
  </si>
  <si>
    <t>EVS106256</t>
  </si>
  <si>
    <t>EVS106257</t>
  </si>
  <si>
    <t>26-08-2024 03:28</t>
  </si>
  <si>
    <t>26-08-2024 05:24</t>
  </si>
  <si>
    <t>EVS106258</t>
  </si>
  <si>
    <t>26-07-2023 10:55</t>
  </si>
  <si>
    <t>26-07-2023 12:05</t>
  </si>
  <si>
    <t>EVS106259</t>
  </si>
  <si>
    <t>EVS106260</t>
  </si>
  <si>
    <t>EVS106261</t>
  </si>
  <si>
    <t>21-09-2023 08:21</t>
  </si>
  <si>
    <t>21-09-2023 09:47</t>
  </si>
  <si>
    <t>EVS106262</t>
  </si>
  <si>
    <t>EVS106263</t>
  </si>
  <si>
    <t>13-01-2024 08:04</t>
  </si>
  <si>
    <t>13-01-2024 08:22</t>
  </si>
  <si>
    <t>EVS106264</t>
  </si>
  <si>
    <t>EVS106265</t>
  </si>
  <si>
    <t>EVS106266</t>
  </si>
  <si>
    <t>EVS106267</t>
  </si>
  <si>
    <t>26-03-2023 21:16</t>
  </si>
  <si>
    <t>26-03-2023 22:12</t>
  </si>
  <si>
    <t>EVS106268</t>
  </si>
  <si>
    <t>EVS106269</t>
  </si>
  <si>
    <t>27-09-2023 16:47</t>
  </si>
  <si>
    <t>27-09-2023 18:18</t>
  </si>
  <si>
    <t>EVS106270</t>
  </si>
  <si>
    <t>EVS106271</t>
  </si>
  <si>
    <t>19-02-2024 10:27</t>
  </si>
  <si>
    <t>19-02-2024 11:11</t>
  </si>
  <si>
    <t>EVS106272</t>
  </si>
  <si>
    <t>20-01-2024 07:09</t>
  </si>
  <si>
    <t>20-01-2024 08:56</t>
  </si>
  <si>
    <t>EVS106273</t>
  </si>
  <si>
    <t>18-10-2024 01:33</t>
  </si>
  <si>
    <t>18-10-2024 02:51</t>
  </si>
  <si>
    <t>EVS106274</t>
  </si>
  <si>
    <t>EVS106275</t>
  </si>
  <si>
    <t>22-11-2024 00:08</t>
  </si>
  <si>
    <t>22-11-2024 00:38</t>
  </si>
  <si>
    <t>EVS106276</t>
  </si>
  <si>
    <t>EVS106277</t>
  </si>
  <si>
    <t>EVS106278</t>
  </si>
  <si>
    <t>EVS106279</t>
  </si>
  <si>
    <t>EVS106280</t>
  </si>
  <si>
    <t>EVS106281</t>
  </si>
  <si>
    <t>EVS106282</t>
  </si>
  <si>
    <t>19-06-2023 17:20</t>
  </si>
  <si>
    <t>19-06-2023 17:44</t>
  </si>
  <si>
    <t>EVS106283</t>
  </si>
  <si>
    <t>21-05-2023 17:29</t>
  </si>
  <si>
    <t>21-05-2023 18:11</t>
  </si>
  <si>
    <t>EVS106284</t>
  </si>
  <si>
    <t>EVS106285</t>
  </si>
  <si>
    <t>28-12-2023 00:34</t>
  </si>
  <si>
    <t>28-12-2023 01:34</t>
  </si>
  <si>
    <t>EVS106286</t>
  </si>
  <si>
    <t>EVS106287</t>
  </si>
  <si>
    <t>25-07-2023 03:29</t>
  </si>
  <si>
    <t>25-07-2023 05:08</t>
  </si>
  <si>
    <t>EVS106288</t>
  </si>
  <si>
    <t>15-10-2023 16:08</t>
  </si>
  <si>
    <t>15-10-2023 17:20</t>
  </si>
  <si>
    <t>EVS106289</t>
  </si>
  <si>
    <t>EVS106290</t>
  </si>
  <si>
    <t>21-08-2023 06:30</t>
  </si>
  <si>
    <t>21-08-2023 08:27</t>
  </si>
  <si>
    <t>EVS106291</t>
  </si>
  <si>
    <t>EVS106292</t>
  </si>
  <si>
    <t>EVS106293</t>
  </si>
  <si>
    <t>18-04-2023 14:37</t>
  </si>
  <si>
    <t>18-04-2023 15:17</t>
  </si>
  <si>
    <t>EVS106294</t>
  </si>
  <si>
    <t>15-08-2023 04:35</t>
  </si>
  <si>
    <t>15-08-2023 06:22</t>
  </si>
  <si>
    <t>EVS106295</t>
  </si>
  <si>
    <t>30-11-2024 05:45</t>
  </si>
  <si>
    <t>30-11-2024 06:02</t>
  </si>
  <si>
    <t>EVS106296</t>
  </si>
  <si>
    <t>20-10-2023 16:55</t>
  </si>
  <si>
    <t>20-10-2023 17:43</t>
  </si>
  <si>
    <t>EVS106297</t>
  </si>
  <si>
    <t>EVS106298</t>
  </si>
  <si>
    <t>19-09-2023 17:34</t>
  </si>
  <si>
    <t>19-09-2023 18:01</t>
  </si>
  <si>
    <t>EVS106299</t>
  </si>
  <si>
    <t>20-02-2023 03:18</t>
  </si>
  <si>
    <t>20-02-2023 04:31</t>
  </si>
  <si>
    <t>EVS106300</t>
  </si>
  <si>
    <t>30-03-2024 20:49</t>
  </si>
  <si>
    <t>30-03-2024 21:48</t>
  </si>
  <si>
    <t>EVS106301</t>
  </si>
  <si>
    <t>17-09-2023 21:59</t>
  </si>
  <si>
    <t>17-09-2023 23:48</t>
  </si>
  <si>
    <t>EVS106302</t>
  </si>
  <si>
    <t>17-06-2023 00:25</t>
  </si>
  <si>
    <t>17-06-2023 02:02</t>
  </si>
  <si>
    <t>EVS106303</t>
  </si>
  <si>
    <t>16-05-2024 15:32</t>
  </si>
  <si>
    <t>16-05-2024 16:29</t>
  </si>
  <si>
    <t>EVS106304</t>
  </si>
  <si>
    <t>EVS106305</t>
  </si>
  <si>
    <t>EVS106306</t>
  </si>
  <si>
    <t>17-09-2023 17:16</t>
  </si>
  <si>
    <t>17-09-2023 18:04</t>
  </si>
  <si>
    <t>EVS106307</t>
  </si>
  <si>
    <t>16-04-2024 13:13</t>
  </si>
  <si>
    <t>16-04-2024 13:33</t>
  </si>
  <si>
    <t>EVS106308</t>
  </si>
  <si>
    <t>27-11-2024 04:27</t>
  </si>
  <si>
    <t>27-11-2024 06:07</t>
  </si>
  <si>
    <t>EVS106309</t>
  </si>
  <si>
    <t>20-11-2023 22:53</t>
  </si>
  <si>
    <t>20-11-2023 23:57</t>
  </si>
  <si>
    <t>EVS106310</t>
  </si>
  <si>
    <t>EVS106311</t>
  </si>
  <si>
    <t>EVS106312</t>
  </si>
  <si>
    <t>14-02-2023 17:04</t>
  </si>
  <si>
    <t>14-02-2023 18:30</t>
  </si>
  <si>
    <t>EVS106313</t>
  </si>
  <si>
    <t>14-05-2024 08:12</t>
  </si>
  <si>
    <t>14-05-2024 09:01</t>
  </si>
  <si>
    <t>EVS106314</t>
  </si>
  <si>
    <t>EVS106315</t>
  </si>
  <si>
    <t>EVS106316</t>
  </si>
  <si>
    <t>26-03-2024 01:55</t>
  </si>
  <si>
    <t>26-03-2024 03:41</t>
  </si>
  <si>
    <t>EVS106317</t>
  </si>
  <si>
    <t>EVS106318</t>
  </si>
  <si>
    <t>23-06-2023 03:28</t>
  </si>
  <si>
    <t>23-06-2023 04:19</t>
  </si>
  <si>
    <t>EVS106319</t>
  </si>
  <si>
    <t>23-02-2023 22:57</t>
  </si>
  <si>
    <t>24-02-2023 00:16</t>
  </si>
  <si>
    <t>EVS106320</t>
  </si>
  <si>
    <t>EVS106321</t>
  </si>
  <si>
    <t>EVS106322</t>
  </si>
  <si>
    <t>29-04-2024 18:46</t>
  </si>
  <si>
    <t>29-04-2024 19:47</t>
  </si>
  <si>
    <t>EVS106323</t>
  </si>
  <si>
    <t>EVS106324</t>
  </si>
  <si>
    <t>21-06-2023 14:26</t>
  </si>
  <si>
    <t>21-06-2023 15:40</t>
  </si>
  <si>
    <t>EVS106325</t>
  </si>
  <si>
    <t>15-12-2023 06:31</t>
  </si>
  <si>
    <t>15-12-2023 07:46</t>
  </si>
  <si>
    <t>EVS106326</t>
  </si>
  <si>
    <t>15-10-2023 05:35</t>
  </si>
  <si>
    <t>15-10-2023 06:51</t>
  </si>
  <si>
    <t>EVS106327</t>
  </si>
  <si>
    <t>EVS106328</t>
  </si>
  <si>
    <t>EVS106329</t>
  </si>
  <si>
    <t>24-02-2023 09:48</t>
  </si>
  <si>
    <t>24-02-2023 10:12</t>
  </si>
  <si>
    <t>EVS106330</t>
  </si>
  <si>
    <t>EVS106331</t>
  </si>
  <si>
    <t>EVS106332</t>
  </si>
  <si>
    <t>13-11-2023 22:50</t>
  </si>
  <si>
    <t>13-11-2023 23:11</t>
  </si>
  <si>
    <t>EVS106333</t>
  </si>
  <si>
    <t>27-04-2024 07:29</t>
  </si>
  <si>
    <t>27-04-2024 07:48</t>
  </si>
  <si>
    <t>EVS106334</t>
  </si>
  <si>
    <t>EVS106335</t>
  </si>
  <si>
    <t>26-03-2023 19:36</t>
  </si>
  <si>
    <t>26-03-2023 19:59</t>
  </si>
  <si>
    <t>EVS106336</t>
  </si>
  <si>
    <t>26-01-2024 05:42</t>
  </si>
  <si>
    <t>EVS106337</t>
  </si>
  <si>
    <t>29-02-2024 19:35</t>
  </si>
  <si>
    <t>29-02-2024 20:59</t>
  </si>
  <si>
    <t>EVS106338</t>
  </si>
  <si>
    <t>EVS106339</t>
  </si>
  <si>
    <t>EVS106340</t>
  </si>
  <si>
    <t>25-09-2023 19:02</t>
  </si>
  <si>
    <t>25-09-2023 20:34</t>
  </si>
  <si>
    <t>EVS106341</t>
  </si>
  <si>
    <t>21-03-2023 06:06</t>
  </si>
  <si>
    <t>21-03-2023 07:50</t>
  </si>
  <si>
    <t>EVS106342</t>
  </si>
  <si>
    <t>17-01-2023 22:56</t>
  </si>
  <si>
    <t>18-01-2023 00:19</t>
  </si>
  <si>
    <t>EVS106343</t>
  </si>
  <si>
    <t>27-04-2023 00:01</t>
  </si>
  <si>
    <t>27-04-2023 01:11</t>
  </si>
  <si>
    <t>EVS106344</t>
  </si>
  <si>
    <t>27-08-2024 03:08</t>
  </si>
  <si>
    <t>27-08-2024 04:24</t>
  </si>
  <si>
    <t>EVS106345</t>
  </si>
  <si>
    <t>EVS106346</t>
  </si>
  <si>
    <t>22-04-2023 12:22</t>
  </si>
  <si>
    <t>22-04-2023 12:57</t>
  </si>
  <si>
    <t>EVS106347</t>
  </si>
  <si>
    <t>EVS106348</t>
  </si>
  <si>
    <t>EVS106349</t>
  </si>
  <si>
    <t>17-03-2023 12:00</t>
  </si>
  <si>
    <t>17-03-2023 13:07</t>
  </si>
  <si>
    <t>EVS106350</t>
  </si>
  <si>
    <t>15-10-2024 20:14</t>
  </si>
  <si>
    <t>15-10-2024 21:11</t>
  </si>
  <si>
    <t>EVS106351</t>
  </si>
  <si>
    <t>EVS106352</t>
  </si>
  <si>
    <t>EVS106353</t>
  </si>
  <si>
    <t>16-04-2024 06:29</t>
  </si>
  <si>
    <t>16-04-2024 06:58</t>
  </si>
  <si>
    <t>EVS106354</t>
  </si>
  <si>
    <t>EVS106355</t>
  </si>
  <si>
    <t>31-03-2024 16:16</t>
  </si>
  <si>
    <t>31-03-2024 17:52</t>
  </si>
  <si>
    <t>EVS106356</t>
  </si>
  <si>
    <t>15-10-2024 02:39</t>
  </si>
  <si>
    <t>15-10-2024 03:28</t>
  </si>
  <si>
    <t>EVS106357</t>
  </si>
  <si>
    <t>25-01-2024 22:18</t>
  </si>
  <si>
    <t>25-01-2024 23:47</t>
  </si>
  <si>
    <t>EVS106358</t>
  </si>
  <si>
    <t>14-08-2024 04:13</t>
  </si>
  <si>
    <t>14-08-2024 04:54</t>
  </si>
  <si>
    <t>EVS106359</t>
  </si>
  <si>
    <t>22-02-2024 19:53</t>
  </si>
  <si>
    <t>22-02-2024 21:46</t>
  </si>
  <si>
    <t>EVS106360</t>
  </si>
  <si>
    <t>27-08-2023 21:39</t>
  </si>
  <si>
    <t>27-08-2023 23:09</t>
  </si>
  <si>
    <t>EVS106361</t>
  </si>
  <si>
    <t>EVS106362</t>
  </si>
  <si>
    <t>22-02-2023 14:43</t>
  </si>
  <si>
    <t>22-02-2023 16:23</t>
  </si>
  <si>
    <t>EVS106363</t>
  </si>
  <si>
    <t>EVS106364</t>
  </si>
  <si>
    <t>EVS106365</t>
  </si>
  <si>
    <t>EVS106366</t>
  </si>
  <si>
    <t>EVS106367</t>
  </si>
  <si>
    <t>EVS106368</t>
  </si>
  <si>
    <t>EVS106369</t>
  </si>
  <si>
    <t>EVS106370</t>
  </si>
  <si>
    <t>17-02-2024 15:16</t>
  </si>
  <si>
    <t>17-02-2024 16:05</t>
  </si>
  <si>
    <t>EVS106371</t>
  </si>
  <si>
    <t>EVS106372</t>
  </si>
  <si>
    <t>EVS106373</t>
  </si>
  <si>
    <t>22-07-2023 23:59</t>
  </si>
  <si>
    <t>23-07-2023 01:23</t>
  </si>
  <si>
    <t>EVS106374</t>
  </si>
  <si>
    <t>EVS106375</t>
  </si>
  <si>
    <t>24-11-2023 23:08</t>
  </si>
  <si>
    <t>24-11-2023 23:53</t>
  </si>
  <si>
    <t>EVS106376</t>
  </si>
  <si>
    <t>20-11-2023 18:42</t>
  </si>
  <si>
    <t>20-11-2023 20:27</t>
  </si>
  <si>
    <t>EVS106377</t>
  </si>
  <si>
    <t>25-02-2024 15:50</t>
  </si>
  <si>
    <t>25-02-2024 16:58</t>
  </si>
  <si>
    <t>EVS106378</t>
  </si>
  <si>
    <t>18-09-2024 00:28</t>
  </si>
  <si>
    <t>18-09-2024 00:45</t>
  </si>
  <si>
    <t>EVS106379</t>
  </si>
  <si>
    <t>15-10-2024 18:47</t>
  </si>
  <si>
    <t>15-10-2024 20:22</t>
  </si>
  <si>
    <t>EVS106380</t>
  </si>
  <si>
    <t>20-07-2023 04:12</t>
  </si>
  <si>
    <t>20-07-2023 06:11</t>
  </si>
  <si>
    <t>EVS106381</t>
  </si>
  <si>
    <t>EVS106382</t>
  </si>
  <si>
    <t>EVS106383</t>
  </si>
  <si>
    <t>19-07-2024 04:16</t>
  </si>
  <si>
    <t>19-07-2024 05:02</t>
  </si>
  <si>
    <t>EVS106384</t>
  </si>
  <si>
    <t>EVS106385</t>
  </si>
  <si>
    <t>29-07-2023 11:37</t>
  </si>
  <si>
    <t>29-07-2023 13:03</t>
  </si>
  <si>
    <t>EVS106386</t>
  </si>
  <si>
    <t>EVS106387</t>
  </si>
  <si>
    <t>18-04-2023 18:29</t>
  </si>
  <si>
    <t>18-04-2023 19:00</t>
  </si>
  <si>
    <t>EVS106388</t>
  </si>
  <si>
    <t>23-02-2024 16:25</t>
  </si>
  <si>
    <t>23-02-2024 16:51</t>
  </si>
  <si>
    <t>EVS106389</t>
  </si>
  <si>
    <t>24-07-2023 01:34</t>
  </si>
  <si>
    <t>24-07-2023 02:12</t>
  </si>
  <si>
    <t>EVS106390</t>
  </si>
  <si>
    <t>18-09-2023 02:57</t>
  </si>
  <si>
    <t>18-09-2023 03:09</t>
  </si>
  <si>
    <t>EVS106391</t>
  </si>
  <si>
    <t>16-09-2023 06:56</t>
  </si>
  <si>
    <t>16-09-2023 07:46</t>
  </si>
  <si>
    <t>EVS106392</t>
  </si>
  <si>
    <t>19-01-2024 11:23</t>
  </si>
  <si>
    <t>19-01-2024 12:34</t>
  </si>
  <si>
    <t>EVS106393</t>
  </si>
  <si>
    <t>28-04-2024 17:24</t>
  </si>
  <si>
    <t>28-04-2024 19:02</t>
  </si>
  <si>
    <t>EVS106394</t>
  </si>
  <si>
    <t>EVS106395</t>
  </si>
  <si>
    <t>19-11-2023 02:38</t>
  </si>
  <si>
    <t>19-11-2023 03:20</t>
  </si>
  <si>
    <t>EVS106396</t>
  </si>
  <si>
    <t>EVS106397</t>
  </si>
  <si>
    <t>EVS106398</t>
  </si>
  <si>
    <t>25-08-2024 19:05</t>
  </si>
  <si>
    <t>25-08-2024 19:20</t>
  </si>
  <si>
    <t>EVS106399</t>
  </si>
  <si>
    <t>EVS106400</t>
  </si>
  <si>
    <t>18-06-2023 10:04</t>
  </si>
  <si>
    <t>18-06-2023 11:23</t>
  </si>
  <si>
    <t>EVS106401</t>
  </si>
  <si>
    <t>EVS106402</t>
  </si>
  <si>
    <t>23-04-2023 01:20</t>
  </si>
  <si>
    <t>23-04-2023 02:25</t>
  </si>
  <si>
    <t>EVS106403</t>
  </si>
  <si>
    <t>28-12-2023 02:44</t>
  </si>
  <si>
    <t>28-12-2023 04:16</t>
  </si>
  <si>
    <t>EVS106404</t>
  </si>
  <si>
    <t>25-07-2023 17:46</t>
  </si>
  <si>
    <t>25-07-2023 18:52</t>
  </si>
  <si>
    <t>EVS106405</t>
  </si>
  <si>
    <t>EVS106406</t>
  </si>
  <si>
    <t>EVS106407</t>
  </si>
  <si>
    <t>16-02-2023 16:40</t>
  </si>
  <si>
    <t>16-02-2023 17:51</t>
  </si>
  <si>
    <t>EVS106408</t>
  </si>
  <si>
    <t>25-07-2023 18:18</t>
  </si>
  <si>
    <t>25-07-2023 20:17</t>
  </si>
  <si>
    <t>EVS106409</t>
  </si>
  <si>
    <t>31-08-2024 03:04</t>
  </si>
  <si>
    <t>31-08-2024 03:59</t>
  </si>
  <si>
    <t>EVS106410</t>
  </si>
  <si>
    <t>18-08-2023 12:52</t>
  </si>
  <si>
    <t>18-08-2023 14:24</t>
  </si>
  <si>
    <t>EVS106411</t>
  </si>
  <si>
    <t>29-11-2024 21:11</t>
  </si>
  <si>
    <t>29-11-2024 23:09</t>
  </si>
  <si>
    <t>EVS106412</t>
  </si>
  <si>
    <t>28-04-2024 13:36</t>
  </si>
  <si>
    <t>28-04-2024 15:02</t>
  </si>
  <si>
    <t>EVS106413</t>
  </si>
  <si>
    <t>EVS106414</t>
  </si>
  <si>
    <t>24-10-2023 15:52</t>
  </si>
  <si>
    <t>24-10-2023 17:49</t>
  </si>
  <si>
    <t>EVS106415</t>
  </si>
  <si>
    <t>13-08-2024 15:14</t>
  </si>
  <si>
    <t>13-08-2024 16:28</t>
  </si>
  <si>
    <t>EVS106416</t>
  </si>
  <si>
    <t>EVS106417</t>
  </si>
  <si>
    <t>EVS106418</t>
  </si>
  <si>
    <t>EVS106419</t>
  </si>
  <si>
    <t>EVS106420</t>
  </si>
  <si>
    <t>27-07-2024 18:51</t>
  </si>
  <si>
    <t>27-07-2024 19:52</t>
  </si>
  <si>
    <t>EVS106421</t>
  </si>
  <si>
    <t>22-06-2023 06:29</t>
  </si>
  <si>
    <t>EVS106422</t>
  </si>
  <si>
    <t>29-06-2024 16:16</t>
  </si>
  <si>
    <t>29-06-2024 18:02</t>
  </si>
  <si>
    <t>EVS106423</t>
  </si>
  <si>
    <t>24-02-2023 10:34</t>
  </si>
  <si>
    <t>24-02-2023 12:28</t>
  </si>
  <si>
    <t>EVS106424</t>
  </si>
  <si>
    <t>13-09-2023 14:52</t>
  </si>
  <si>
    <t>13-09-2023 16:00</t>
  </si>
  <si>
    <t>EVS106425</t>
  </si>
  <si>
    <t>20-08-2023 03:44</t>
  </si>
  <si>
    <t>20-08-2023 04:34</t>
  </si>
  <si>
    <t>EVS106426</t>
  </si>
  <si>
    <t>18-02-2024 21:19</t>
  </si>
  <si>
    <t>18-02-2024 21:54</t>
  </si>
  <si>
    <t>EVS106427</t>
  </si>
  <si>
    <t>EVS106428</t>
  </si>
  <si>
    <t>EVS106429</t>
  </si>
  <si>
    <t>30-11-2024 08:20</t>
  </si>
  <si>
    <t>30-11-2024 08:53</t>
  </si>
  <si>
    <t>EVS106430</t>
  </si>
  <si>
    <t>26-01-2023 17:09</t>
  </si>
  <si>
    <t>26-01-2023 17:35</t>
  </si>
  <si>
    <t>EVS106431</t>
  </si>
  <si>
    <t>21-11-2024 13:05</t>
  </si>
  <si>
    <t>21-11-2024 13:35</t>
  </si>
  <si>
    <t>EVS106432</t>
  </si>
  <si>
    <t>19-04-2023 18:03</t>
  </si>
  <si>
    <t>19-04-2023 18:23</t>
  </si>
  <si>
    <t>EVS106433</t>
  </si>
  <si>
    <t>16-01-2024 00:38</t>
  </si>
  <si>
    <t>16-01-2024 00:48</t>
  </si>
  <si>
    <t>EVS106434</t>
  </si>
  <si>
    <t>13-09-2024 19:29</t>
  </si>
  <si>
    <t>13-09-2024 20:07</t>
  </si>
  <si>
    <t>EVS106435</t>
  </si>
  <si>
    <t>EVS106436</t>
  </si>
  <si>
    <t>EVS106437</t>
  </si>
  <si>
    <t>14-03-2023 02:49</t>
  </si>
  <si>
    <t>14-03-2023 04:11</t>
  </si>
  <si>
    <t>EVS106438</t>
  </si>
  <si>
    <t>EVS106439</t>
  </si>
  <si>
    <t>EVS106440</t>
  </si>
  <si>
    <t>EVS106441</t>
  </si>
  <si>
    <t>EVS106442</t>
  </si>
  <si>
    <t>24-04-2024 23:26</t>
  </si>
  <si>
    <t>25-04-2024 00:41</t>
  </si>
  <si>
    <t>EVS106443</t>
  </si>
  <si>
    <t>30-06-2023 08:20</t>
  </si>
  <si>
    <t>30-06-2023 10:05</t>
  </si>
  <si>
    <t>EVS106444</t>
  </si>
  <si>
    <t>21-06-2024 23:51</t>
  </si>
  <si>
    <t>22-06-2024 01:24</t>
  </si>
  <si>
    <t>EVS106445</t>
  </si>
  <si>
    <t>EVS106446</t>
  </si>
  <si>
    <t>25-04-2024 11:33</t>
  </si>
  <si>
    <t>25-04-2024 12:21</t>
  </si>
  <si>
    <t>EVS106447</t>
  </si>
  <si>
    <t>22-07-2024 17:00</t>
  </si>
  <si>
    <t>22-07-2024 18:36</t>
  </si>
  <si>
    <t>EVS106448</t>
  </si>
  <si>
    <t>27-09-2023 07:25</t>
  </si>
  <si>
    <t>27-09-2023 08:30</t>
  </si>
  <si>
    <t>EVS106449</t>
  </si>
  <si>
    <t>23-03-2023 06:48</t>
  </si>
  <si>
    <t>23-03-2023 08:05</t>
  </si>
  <si>
    <t>EVS106450</t>
  </si>
  <si>
    <t>15-01-2024 09:21</t>
  </si>
  <si>
    <t>15-01-2024 10:54</t>
  </si>
  <si>
    <t>EVS106451</t>
  </si>
  <si>
    <t>EVS106452</t>
  </si>
  <si>
    <t>13-01-2023 10:24</t>
  </si>
  <si>
    <t>13-01-2023 11:17</t>
  </si>
  <si>
    <t>EVS106453</t>
  </si>
  <si>
    <t>EVS106454</t>
  </si>
  <si>
    <t>EVS106455</t>
  </si>
  <si>
    <t>30-11-2024 06:39</t>
  </si>
  <si>
    <t>30-11-2024 07:15</t>
  </si>
  <si>
    <t>EVS106456</t>
  </si>
  <si>
    <t>29-05-2024 06:33</t>
  </si>
  <si>
    <t>EVS106457</t>
  </si>
  <si>
    <t>25-04-2024 20:40</t>
  </si>
  <si>
    <t>25-04-2024 21:19</t>
  </si>
  <si>
    <t>EVS106458</t>
  </si>
  <si>
    <t>20-08-2023 14:04</t>
  </si>
  <si>
    <t>20-08-2023 14:26</t>
  </si>
  <si>
    <t>EVS106459</t>
  </si>
  <si>
    <t>13-07-2024 07:46</t>
  </si>
  <si>
    <t>13-07-2024 08:30</t>
  </si>
  <si>
    <t>EVS106460</t>
  </si>
  <si>
    <t>EVS106461</t>
  </si>
  <si>
    <t>28-01-2024 23:25</t>
  </si>
  <si>
    <t>29-01-2024 00:52</t>
  </si>
  <si>
    <t>EVS106462</t>
  </si>
  <si>
    <t>30-10-2024 15:39</t>
  </si>
  <si>
    <t>30-10-2024 15:56</t>
  </si>
  <si>
    <t>EVS106463</t>
  </si>
  <si>
    <t>14-09-2023 22:28</t>
  </si>
  <si>
    <t>14-09-2023 23:26</t>
  </si>
  <si>
    <t>EVS106464</t>
  </si>
  <si>
    <t>EVS106465</t>
  </si>
  <si>
    <t>23-05-2023 14:16</t>
  </si>
  <si>
    <t>23-05-2023 14:40</t>
  </si>
  <si>
    <t>EVS106466</t>
  </si>
  <si>
    <t>21-10-2024 09:42</t>
  </si>
  <si>
    <t>21-10-2024 10:26</t>
  </si>
  <si>
    <t>EVS106467</t>
  </si>
  <si>
    <t>20-06-2023 19:07</t>
  </si>
  <si>
    <t>20-06-2023 19:44</t>
  </si>
  <si>
    <t>EVS106468</t>
  </si>
  <si>
    <t>27-01-2023 10:37</t>
  </si>
  <si>
    <t>27-01-2023 12:25</t>
  </si>
  <si>
    <t>EVS106469</t>
  </si>
  <si>
    <t>29-06-2023 18:29</t>
  </si>
  <si>
    <t>29-06-2023 19:40</t>
  </si>
  <si>
    <t>EVS106470</t>
  </si>
  <si>
    <t>21-09-2024 04:04</t>
  </si>
  <si>
    <t>21-09-2024 04:53</t>
  </si>
  <si>
    <t>EVS106471</t>
  </si>
  <si>
    <t>25-01-2024 15:12</t>
  </si>
  <si>
    <t>25-01-2024 16:27</t>
  </si>
  <si>
    <t>EVS106472</t>
  </si>
  <si>
    <t>EVS106473</t>
  </si>
  <si>
    <t>16-05-2023 15:38</t>
  </si>
  <si>
    <t>16-05-2023 17:20</t>
  </si>
  <si>
    <t>EVS106474</t>
  </si>
  <si>
    <t>28-05-2024 01:25</t>
  </si>
  <si>
    <t>28-05-2024 02:27</t>
  </si>
  <si>
    <t>EVS106475</t>
  </si>
  <si>
    <t>20-02-2024 13:45</t>
  </si>
  <si>
    <t>20-02-2024 15:09</t>
  </si>
  <si>
    <t>EVS106476</t>
  </si>
  <si>
    <t>27-09-2024 05:58</t>
  </si>
  <si>
    <t>27-09-2024 07:17</t>
  </si>
  <si>
    <t>EVS106477</t>
  </si>
  <si>
    <t>EVS106478</t>
  </si>
  <si>
    <t>EVS106479</t>
  </si>
  <si>
    <t>EVS106480</t>
  </si>
  <si>
    <t>EVS106481</t>
  </si>
  <si>
    <t>26-09-2024 08:08</t>
  </si>
  <si>
    <t>26-09-2024 09:32</t>
  </si>
  <si>
    <t>EVS106482</t>
  </si>
  <si>
    <t>EVS106483</t>
  </si>
  <si>
    <t>16-09-2024 20:06</t>
  </si>
  <si>
    <t>16-09-2024 20:48</t>
  </si>
  <si>
    <t>EVS106484</t>
  </si>
  <si>
    <t>27-06-2024 13:04</t>
  </si>
  <si>
    <t>27-06-2024 13:20</t>
  </si>
  <si>
    <t>EVS106485</t>
  </si>
  <si>
    <t>24-04-2023 05:38</t>
  </si>
  <si>
    <t>EVS106486</t>
  </si>
  <si>
    <t>19-01-2024 08:46</t>
  </si>
  <si>
    <t>19-01-2024 10:29</t>
  </si>
  <si>
    <t>EVS106487</t>
  </si>
  <si>
    <t>EVS106488</t>
  </si>
  <si>
    <t>26-07-2024 07:29</t>
  </si>
  <si>
    <t>26-07-2024 09:08</t>
  </si>
  <si>
    <t>EVS106489</t>
  </si>
  <si>
    <t>EVS106490</t>
  </si>
  <si>
    <t>EVS106491</t>
  </si>
  <si>
    <t>28-03-2024 01:20</t>
  </si>
  <si>
    <t>28-03-2024 02:51</t>
  </si>
  <si>
    <t>EVS106492</t>
  </si>
  <si>
    <t>13-07-2024 02:55</t>
  </si>
  <si>
    <t>EVS106493</t>
  </si>
  <si>
    <t>30-03-2024 09:01</t>
  </si>
  <si>
    <t>30-03-2024 09:58</t>
  </si>
  <si>
    <t>EVS106494</t>
  </si>
  <si>
    <t>EVS106495</t>
  </si>
  <si>
    <t>14-08-2024 12:28</t>
  </si>
  <si>
    <t>14-08-2024 14:23</t>
  </si>
  <si>
    <t>EVS106496</t>
  </si>
  <si>
    <t>19-01-2023 17:58</t>
  </si>
  <si>
    <t>19-01-2023 18:42</t>
  </si>
  <si>
    <t>EVS106497</t>
  </si>
  <si>
    <t>EVS106498</t>
  </si>
  <si>
    <t>EVS106499</t>
  </si>
  <si>
    <t>15-01-2024 12:06</t>
  </si>
  <si>
    <t>15-01-2024 13:01</t>
  </si>
  <si>
    <t xml:space="preserve">Energy Level </t>
  </si>
  <si>
    <t xml:space="preserve">Customer Satisfaction </t>
  </si>
  <si>
    <t>Chaging Time Category</t>
  </si>
  <si>
    <t>City Delhi</t>
  </si>
  <si>
    <t>City Banglore</t>
  </si>
  <si>
    <t>Average Energy 
Consumption</t>
  </si>
  <si>
    <t>Average Charging
 duration</t>
  </si>
  <si>
    <t xml:space="preserve">City Ahmedabad </t>
  </si>
  <si>
    <t>City Hyderabad</t>
  </si>
  <si>
    <t>City Chennai</t>
  </si>
  <si>
    <t>City Mumbai</t>
  </si>
  <si>
    <t>City Pune</t>
  </si>
  <si>
    <t>Avg Energy Consumption</t>
  </si>
  <si>
    <t>Avg Charging Duration</t>
  </si>
  <si>
    <t>UNIQUE CITIES</t>
  </si>
  <si>
    <t>Q5a.</t>
  </si>
  <si>
    <t>what is the average energy consumed per charging session ?</t>
  </si>
  <si>
    <t>ans5a.</t>
  </si>
  <si>
    <t>Q5b.</t>
  </si>
  <si>
    <t>Which station type is used most frequently ?</t>
  </si>
  <si>
    <t>ans5b.</t>
  </si>
  <si>
    <t>MODE used to calc the max used charger</t>
  </si>
  <si>
    <t>Station Code</t>
  </si>
  <si>
    <t>Q5c.</t>
  </si>
  <si>
    <t>Q.5d</t>
  </si>
  <si>
    <t>Compare the variance of Energy_Consumed_kWh and Price_per_kWh. Which variable shows greater variability and why?</t>
  </si>
  <si>
    <t>ans5d</t>
  </si>
  <si>
    <t>Energy_cosumed_kw_per_hr</t>
  </si>
  <si>
    <t>Price_kw_per_hr</t>
  </si>
  <si>
    <t xml:space="preserve">why - </t>
  </si>
  <si>
    <t>In this dataset, Energy_Consumed_kWh shows greater variability than Price_per_kWh because consumption values fluctuate significantly across charging sessions, while price per kWh remains relatively consistent.</t>
  </si>
  <si>
    <t>QUESTION 5 TASK 2</t>
  </si>
  <si>
    <t>Calculate correlation between:
● Charging Duration and Energy Consumed</t>
  </si>
  <si>
    <t>Calculate correlation between:
● Energy Consumed and Revenue</t>
  </si>
  <si>
    <t>Is there high variation in revenue generated from charging sessions?</t>
  </si>
  <si>
    <t>Revenue shows high variation. A CV of 60% indicates substantial variability in revenue generated across charging sessions.</t>
  </si>
  <si>
    <t>Row Labels</t>
  </si>
  <si>
    <t>Grand Total</t>
  </si>
  <si>
    <t>Average of Charging_Duration_Minutes</t>
  </si>
  <si>
    <t>a) Station Utilization</t>
  </si>
  <si>
    <t xml:space="preserve">
 </t>
  </si>
  <si>
    <t>Count of Session_ID</t>
  </si>
  <si>
    <t>Count of charging sessions by Station_Type</t>
  </si>
  <si>
    <t>Average Charging Duration by Station_Type</t>
  </si>
  <si>
    <t>b) Vehicle Usage</t>
  </si>
  <si>
    <t>Energy consumption by Vehicle_Type</t>
  </si>
  <si>
    <t>Revenue generated by Vehicle_Type</t>
  </si>
  <si>
    <t>Sum of Revenue</t>
  </si>
  <si>
    <t>c) Customer Experience</t>
  </si>
  <si>
    <t>Average of Customer_Rating</t>
  </si>
  <si>
    <t>Rating distribution by Membership_Type</t>
  </si>
  <si>
    <t>1.Average Rating by Station_Type</t>
  </si>
  <si>
    <t>Column Labels</t>
  </si>
  <si>
    <t>Date</t>
  </si>
  <si>
    <t>Time</t>
  </si>
  <si>
    <t>TOTAL REVENUE</t>
  </si>
  <si>
    <t>TOTAL CHARGING SESSIONS</t>
  </si>
  <si>
    <t>AVERAGE ENERGY CONSUMED</t>
  </si>
  <si>
    <t>AVERAGE CUSTOMER RATING</t>
  </si>
  <si>
    <t>Average of Energy_Consumed_kWh</t>
  </si>
  <si>
    <t>2023</t>
  </si>
  <si>
    <t>2024</t>
  </si>
  <si>
    <r>
      <rPr>
        <sz val="24"/>
        <color theme="0"/>
        <rFont val="Arial"/>
        <family val="2"/>
        <scheme val="minor"/>
      </rPr>
      <t>🔋</t>
    </r>
    <r>
      <rPr>
        <sz val="10"/>
        <color theme="7" tint="-0.249977111117893"/>
        <rFont val="Arial"/>
        <family val="2"/>
        <scheme val="minor"/>
      </rPr>
      <t xml:space="preserve"> </t>
    </r>
    <r>
      <rPr>
        <b/>
        <sz val="24"/>
        <color theme="2"/>
        <rFont val="Arial"/>
        <family val="2"/>
        <scheme val="major"/>
      </rPr>
      <t>ELECTRONIC  VEHICLE NETWORK CHARGING ANALYSIS</t>
    </r>
  </si>
  <si>
    <t>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</si>
</sst>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h:mm"/>
    <numFmt numFmtId="165" formatCode="m\-d\-yyyy\ h:mm"/>
  </numFmts>
  <fonts count="14" x14ac:knownFonts="1">
    <font>
      <sz val="10"/>
      <color rgb="FF000000"/>
      <name val="Arial"/>
      <scheme val="minor"/>
    </font>
    <font>
      <sz val="10"/>
      <color theme="1"/>
      <name val="Arial"/>
      <scheme val="minor"/>
    </font>
    <font>
      <b/>
      <sz val="10"/>
      <color theme="1"/>
      <name val="Arial"/>
      <scheme val="minor"/>
    </font>
    <font>
      <b/>
      <sz val="11"/>
      <color rgb="FF000000"/>
      <name val="Arial"/>
      <family val="2"/>
      <scheme val="minor"/>
    </font>
    <font>
      <sz val="10"/>
      <color rgb="FF000000"/>
      <name val="Arial"/>
      <family val="2"/>
      <scheme val="minor"/>
    </font>
    <font>
      <sz val="10"/>
      <name val="Times New Roman"/>
      <family val="1"/>
      <charset val="204"/>
    </font>
    <font>
      <b/>
      <sz val="11"/>
      <color indexed="8"/>
      <name val="Arial"/>
      <family val="2"/>
    </font>
    <font>
      <sz val="11"/>
      <color indexed="8"/>
      <name val="Arial"/>
      <family val="2"/>
    </font>
    <font>
      <b/>
      <sz val="10"/>
      <color rgb="FF000000"/>
      <name val="Arial"/>
      <family val="2"/>
      <scheme val="minor"/>
    </font>
    <font>
      <b/>
      <sz val="24"/>
      <color theme="2"/>
      <name val="Arial"/>
      <family val="2"/>
      <scheme val="major"/>
    </font>
    <font>
      <sz val="10"/>
      <color theme="7" tint="-0.249977111117893"/>
      <name val="Arial"/>
      <family val="2"/>
      <scheme val="minor"/>
    </font>
    <font>
      <sz val="24"/>
      <color theme="0"/>
      <name val="Arial"/>
      <family val="2"/>
      <scheme val="minor"/>
    </font>
    <font>
      <b/>
      <sz val="16"/>
      <color theme="0"/>
      <name val="Arial"/>
      <family val="2"/>
      <scheme val="minor"/>
    </font>
    <font>
      <sz val="10"/>
      <color theme="0"/>
      <name val="Arial"/>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0">
    <xf numFmtId="0" fontId="0" fillId="0" borderId="0" xfId="0"/>
    <xf numFmtId="0" fontId="2" fillId="2" borderId="3" xfId="0" applyFont="1" applyFill="1" applyBorder="1"/>
    <xf numFmtId="0" fontId="2" fillId="2" borderId="4" xfId="0" applyFont="1" applyFill="1" applyBorder="1"/>
    <xf numFmtId="0" fontId="1" fillId="3" borderId="3" xfId="0" applyFont="1" applyFill="1" applyBorder="1" applyAlignment="1">
      <alignment horizontal="center"/>
    </xf>
    <xf numFmtId="164" fontId="1" fillId="3" borderId="3" xfId="0" applyNumberFormat="1" applyFont="1" applyFill="1" applyBorder="1" applyAlignment="1">
      <alignment horizontal="center"/>
    </xf>
    <xf numFmtId="0" fontId="1" fillId="3" borderId="4" xfId="0" applyFont="1" applyFill="1" applyBorder="1" applyAlignment="1">
      <alignment horizontal="center"/>
    </xf>
    <xf numFmtId="0" fontId="0" fillId="0" borderId="0" xfId="0" applyAlignment="1">
      <alignment horizontal="center"/>
    </xf>
    <xf numFmtId="0" fontId="1" fillId="0" borderId="3" xfId="0" applyFont="1" applyBorder="1" applyAlignment="1">
      <alignment horizontal="center"/>
    </xf>
    <xf numFmtId="164" fontId="1" fillId="0" borderId="3" xfId="0" applyNumberFormat="1" applyFont="1" applyBorder="1" applyAlignment="1">
      <alignment horizontal="center"/>
    </xf>
    <xf numFmtId="0" fontId="1" fillId="0" borderId="4" xfId="0" applyFont="1" applyBorder="1" applyAlignment="1">
      <alignment horizontal="center"/>
    </xf>
    <xf numFmtId="165" fontId="1" fillId="3" borderId="3" xfId="0" applyNumberFormat="1" applyFont="1" applyFill="1" applyBorder="1" applyAlignment="1">
      <alignment horizontal="center"/>
    </xf>
    <xf numFmtId="165" fontId="1" fillId="0" borderId="3" xfId="0" applyNumberFormat="1"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0" fillId="0" borderId="5" xfId="0" applyBorder="1"/>
    <xf numFmtId="0" fontId="3" fillId="0" borderId="5" xfId="0" applyFont="1" applyBorder="1"/>
    <xf numFmtId="0" fontId="3" fillId="0" borderId="5" xfId="0" applyFont="1" applyBorder="1" applyAlignment="1">
      <alignment wrapText="1"/>
    </xf>
    <xf numFmtId="0" fontId="4" fillId="0" borderId="5" xfId="0" applyFont="1" applyBorder="1"/>
    <xf numFmtId="0" fontId="6" fillId="0" borderId="6" xfId="0" applyFont="1" applyBorder="1" applyAlignment="1">
      <alignment horizontal="left" vertical="top" wrapText="1" indent="5"/>
    </xf>
    <xf numFmtId="0" fontId="6" fillId="0" borderId="7" xfId="0" applyFont="1" applyBorder="1" applyAlignment="1">
      <alignment horizontal="left" vertical="top" wrapText="1" indent="5"/>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7" fillId="0" borderId="8" xfId="0" applyFont="1" applyBorder="1" applyAlignment="1">
      <alignment horizontal="left" vertical="top" wrapText="1" indent="3"/>
    </xf>
    <xf numFmtId="0" fontId="0" fillId="0" borderId="0" xfId="0" pivotButton="1"/>
    <xf numFmtId="0" fontId="0" fillId="0" borderId="0" xfId="0" applyAlignment="1">
      <alignment horizontal="left"/>
    </xf>
    <xf numFmtId="0" fontId="0" fillId="0" borderId="0" xfId="0" applyAlignment="1">
      <alignment wrapText="1"/>
    </xf>
    <xf numFmtId="0" fontId="8" fillId="0" borderId="0" xfId="0" applyFont="1"/>
    <xf numFmtId="0" fontId="4" fillId="0" borderId="0" xfId="0" applyFont="1"/>
    <xf numFmtId="14" fontId="0" fillId="0" borderId="0" xfId="0" applyNumberFormat="1" applyAlignment="1">
      <alignment horizontal="center"/>
    </xf>
    <xf numFmtId="18" fontId="0" fillId="0" borderId="0" xfId="0" applyNumberFormat="1"/>
    <xf numFmtId="18" fontId="0" fillId="0" borderId="0" xfId="0" applyNumberFormat="1" applyAlignment="1">
      <alignment horizontal="center"/>
    </xf>
    <xf numFmtId="0" fontId="0" fillId="6" borderId="0" xfId="0" applyFill="1"/>
    <xf numFmtId="0" fontId="0" fillId="5" borderId="0" xfId="0" applyFill="1" applyAlignment="1">
      <alignment horizontal="center"/>
    </xf>
    <xf numFmtId="0" fontId="4" fillId="5" borderId="0" xfId="0" applyFont="1" applyFill="1" applyAlignment="1">
      <alignment horizontal="center"/>
    </xf>
    <xf numFmtId="0" fontId="12" fillId="4" borderId="0" xfId="0" applyFont="1" applyFill="1" applyAlignment="1">
      <alignment horizontal="center"/>
    </xf>
    <xf numFmtId="0" fontId="0" fillId="0" borderId="0" xfId="0" applyAlignment="1">
      <alignment horizontal="center" wrapText="1"/>
    </xf>
    <xf numFmtId="0" fontId="0" fillId="0" borderId="0" xfId="0" applyAlignment="1">
      <alignment horizontal="center"/>
    </xf>
    <xf numFmtId="0" fontId="12" fillId="6" borderId="5" xfId="0" applyFont="1" applyFill="1" applyBorder="1" applyAlignment="1">
      <alignment horizontal="center"/>
    </xf>
    <xf numFmtId="0" fontId="13" fillId="6" borderId="5" xfId="0" applyFont="1" applyFill="1" applyBorder="1" applyAlignment="1">
      <alignment horizontal="center"/>
    </xf>
    <xf numFmtId="0" fontId="0" fillId="0" borderId="0" xfId="0" applyNumberFormat="1"/>
  </cellXfs>
  <cellStyles count="1">
    <cellStyle name="Normal" xfId="0" builtinId="0"/>
  </cellStyles>
  <dxfs count="24">
    <dxf>
      <font>
        <color rgb="FF9C0006"/>
      </font>
      <fill>
        <patternFill>
          <bgColor rgb="FFFFC7CE"/>
        </patternFill>
      </fill>
    </dxf>
    <dxf>
      <fill>
        <patternFill>
          <bgColor rgb="FFFFC7CE"/>
        </patternFill>
      </fill>
    </dxf>
    <dxf>
      <font>
        <color rgb="FF9C0006"/>
      </font>
      <fill>
        <patternFill>
          <bgColor rgb="FFFFC7CE"/>
        </patternFill>
      </fill>
    </dxf>
    <dxf>
      <numFmt numFmtId="19" formatCode="dd/mm/yyyy"/>
      <alignment horizontal="center" vertical="bottom" textRotation="0" wrapText="0" indent="0" justifyLastLine="0" shrinkToFit="0" readingOrder="0"/>
    </dxf>
    <dxf>
      <numFmt numFmtId="23" formatCode="h:mm\ AM/PM"/>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style="thin">
          <color theme="4" tint="0.39997558519241921"/>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right/>
        <top style="thin">
          <color theme="4" tint="0.39997558519241921"/>
        </top>
        <bottom/>
      </border>
    </dxf>
    <dxf>
      <border outline="0">
        <left style="thin">
          <color theme="4" tint="0.39997558519241921"/>
        </left>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[ev_charging_network_usage.xlsx]pivot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Energy Consumed by Vehicle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table'!$C$29</c:f>
              <c:strCache>
                <c:ptCount val="1"/>
                <c:pt idx="0">
                  <c:v>Total</c:v>
                </c:pt>
              </c:strCache>
            </c:strRef>
          </c:tx>
          <c:spPr>
            <a:solidFill>
              <a:schemeClr val="accent1"/>
            </a:solidFill>
            <a:ln>
              <a:noFill/>
            </a:ln>
            <a:effectLst/>
          </c:spPr>
          <c:invertIfNegative val="0"/>
          <c:cat>
            <c:strRef>
              <c:f>'pivot table'!$B$30:$B$34</c:f>
              <c:strCache>
                <c:ptCount val="4"/>
                <c:pt idx="0">
                  <c:v>2W EV</c:v>
                </c:pt>
                <c:pt idx="1">
                  <c:v>3W EV</c:v>
                </c:pt>
                <c:pt idx="2">
                  <c:v>4W EV</c:v>
                </c:pt>
                <c:pt idx="3">
                  <c:v>Electric Bus</c:v>
                </c:pt>
              </c:strCache>
            </c:strRef>
          </c:cat>
          <c:val>
            <c:numRef>
              <c:f>'pivot table'!$C$30:$C$34</c:f>
              <c:numCache>
                <c:formatCode>General</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F063-4E79-9EC8-FE1D9B67CF66}"/>
            </c:ext>
          </c:extLst>
        </c:ser>
        <c:dLbls>
          <c:showLegendKey val="0"/>
          <c:showVal val="0"/>
          <c:showCatName val="0"/>
          <c:showSerName val="0"/>
          <c:showPercent val="0"/>
          <c:showBubbleSize val="0"/>
        </c:dLbls>
        <c:gapWidth val="219"/>
        <c:overlap val="-27"/>
        <c:axId val="993751280"/>
        <c:axId val="901704528"/>
      </c:barChart>
      <c:catAx>
        <c:axId val="99375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04528"/>
        <c:crosses val="autoZero"/>
        <c:auto val="1"/>
        <c:lblAlgn val="ctr"/>
        <c:lblOffset val="100"/>
        <c:noMultiLvlLbl val="0"/>
      </c:catAx>
      <c:valAx>
        <c:axId val="90170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75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[ev_charging_network_usage.xlsx]pivot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table'!$C$71</c:f>
              <c:strCache>
                <c:ptCount val="1"/>
                <c:pt idx="0">
                  <c:v>Total</c:v>
                </c:pt>
              </c:strCache>
            </c:strRef>
          </c:tx>
          <c:spPr>
            <a:solidFill>
              <a:schemeClr val="accent1"/>
            </a:solidFill>
            <a:ln>
              <a:noFill/>
            </a:ln>
            <a:effectLst/>
          </c:spPr>
          <c:invertIfNegative val="0"/>
          <c:cat>
            <c:strRef>
              <c:f>'pivot table'!$B$72:$B$80</c:f>
              <c:strCache>
                <c:ptCount val="8"/>
                <c:pt idx="0">
                  <c:v>Ahmedabad</c:v>
                </c:pt>
                <c:pt idx="1">
                  <c:v>Bangalore</c:v>
                </c:pt>
                <c:pt idx="2">
                  <c:v>Chennai</c:v>
                </c:pt>
                <c:pt idx="3">
                  <c:v>Delhi</c:v>
                </c:pt>
                <c:pt idx="4">
                  <c:v>Hyderabad</c:v>
                </c:pt>
                <c:pt idx="5">
                  <c:v>Kolkata</c:v>
                </c:pt>
                <c:pt idx="6">
                  <c:v>Mumbai</c:v>
                </c:pt>
                <c:pt idx="7">
                  <c:v>Pune</c:v>
                </c:pt>
              </c:strCache>
            </c:strRef>
          </c:cat>
          <c:val>
            <c:numRef>
              <c:f>'pivot table'!$C$72:$C$80</c:f>
              <c:numCache>
                <c:formatCode>General</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47D7-48C8-905A-4DC5AF56419D}"/>
            </c:ext>
          </c:extLst>
        </c:ser>
        <c:dLbls>
          <c:showLegendKey val="0"/>
          <c:showVal val="0"/>
          <c:showCatName val="0"/>
          <c:showSerName val="0"/>
          <c:showPercent val="0"/>
          <c:showBubbleSize val="0"/>
        </c:dLbls>
        <c:gapWidth val="182"/>
        <c:axId val="1139418432"/>
        <c:axId val="1154061968"/>
      </c:barChart>
      <c:catAx>
        <c:axId val="113941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061968"/>
        <c:crosses val="autoZero"/>
        <c:auto val="1"/>
        <c:lblAlgn val="ctr"/>
        <c:lblOffset val="100"/>
        <c:noMultiLvlLbl val="0"/>
      </c:catAx>
      <c:valAx>
        <c:axId val="1154061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[ev_charging_network_usage.xlsx]pivot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a:t>
            </a:r>
            <a:r>
              <a:rPr lang="en-IN" baseline="0"/>
              <a:t> of State Types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table'!$C$91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A7-4741-94D2-A74D5D21C0E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A7-4741-94D2-A74D5D21C0E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A7-4741-94D2-A74D5D21C0E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8A7-4741-94D2-A74D5D21C0E9}"/>
              </c:ext>
            </c:extLst>
          </c:dPt>
          <c:cat>
            <c:strRef>
              <c:f>'pivot table'!$B$92:$B$95</c:f>
              <c:strCache>
                <c:ptCount val="3"/>
                <c:pt idx="0">
                  <c:v>Fast Charger</c:v>
                </c:pt>
                <c:pt idx="1">
                  <c:v>Standard Charger</c:v>
                </c:pt>
                <c:pt idx="2">
                  <c:v>Super Fast Charger</c:v>
                </c:pt>
              </c:strCache>
            </c:strRef>
          </c:cat>
          <c:val>
            <c:numRef>
              <c:f>'pivot table'!$C$92:$C$95</c:f>
              <c:numCache>
                <c:formatCode>General</c:formatCode>
                <c:ptCount val="3"/>
                <c:pt idx="0">
                  <c:v>2124</c:v>
                </c:pt>
                <c:pt idx="1">
                  <c:v>2141</c:v>
                </c:pt>
                <c:pt idx="2">
                  <c:v>2235</c:v>
                </c:pt>
              </c:numCache>
            </c:numRef>
          </c:val>
          <c:extLst>
            <c:ext xmlns:c16="http://schemas.microsoft.com/office/drawing/2014/chart" uri="{C3380CC4-5D6E-409C-BE32-E72D297353CC}">
              <c16:uniqueId val="{00000000-6824-4403-86B2-DD010EF8165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[ev_charging_network_usage.xlsx]pivot table!PivotTable14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a:t>
            </a:r>
            <a:r>
              <a:rPr lang="en-US" baseline="0"/>
              <a:t> Consumption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table'!$C$108</c:f>
              <c:strCache>
                <c:ptCount val="1"/>
                <c:pt idx="0">
                  <c:v>Total</c:v>
                </c:pt>
              </c:strCache>
            </c:strRef>
          </c:tx>
          <c:spPr>
            <a:ln w="28575" cap="rnd">
              <a:solidFill>
                <a:schemeClr val="accent1"/>
              </a:solidFill>
              <a:round/>
            </a:ln>
            <a:effectLst/>
          </c:spPr>
          <c:marker>
            <c:symbol val="none"/>
          </c:marker>
          <c:cat>
            <c:strRef>
              <c:f>'pivot table'!$B$109:$B$111</c:f>
              <c:strCache>
                <c:ptCount val="2"/>
                <c:pt idx="0">
                  <c:v>2023</c:v>
                </c:pt>
                <c:pt idx="1">
                  <c:v>2024</c:v>
                </c:pt>
              </c:strCache>
            </c:strRef>
          </c:cat>
          <c:val>
            <c:numRef>
              <c:f>'pivot table'!$C$109:$C$111</c:f>
              <c:numCache>
                <c:formatCode>General</c:formatCode>
                <c:ptCount val="2"/>
                <c:pt idx="0">
                  <c:v>30.558155427880308</c:v>
                </c:pt>
                <c:pt idx="1">
                  <c:v>31.283479486376525</c:v>
                </c:pt>
              </c:numCache>
            </c:numRef>
          </c:val>
          <c:smooth val="0"/>
          <c:extLst>
            <c:ext xmlns:c16="http://schemas.microsoft.com/office/drawing/2014/chart" uri="{C3380CC4-5D6E-409C-BE32-E72D297353CC}">
              <c16:uniqueId val="{00000000-CA8F-42AF-BB90-2B51E509EAF9}"/>
            </c:ext>
          </c:extLst>
        </c:ser>
        <c:dLbls>
          <c:showLegendKey val="0"/>
          <c:showVal val="0"/>
          <c:showCatName val="0"/>
          <c:showSerName val="0"/>
          <c:showPercent val="0"/>
          <c:showBubbleSize val="0"/>
        </c:dLbls>
        <c:smooth val="0"/>
        <c:axId val="1356468560"/>
        <c:axId val="1015980592"/>
      </c:lineChart>
      <c:catAx>
        <c:axId val="135646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80592"/>
        <c:crosses val="autoZero"/>
        <c:auto val="1"/>
        <c:lblAlgn val="ctr"/>
        <c:lblOffset val="100"/>
        <c:noMultiLvlLbl val="0"/>
      </c:catAx>
      <c:valAx>
        <c:axId val="101598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46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table!PivotTable3</c:name>
    <c:fmtId val="1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1">
                <a:solidFill>
                  <a:schemeClr val="bg1"/>
                </a:solidFill>
              </a:rPr>
              <a:t>Average Energy Consumed by Vehicle</a:t>
            </a:r>
          </a:p>
          <a:p>
            <a:pPr>
              <a:defRPr/>
            </a:pPr>
            <a:endParaRPr lang="en-US"/>
          </a:p>
        </c:rich>
      </c:tx>
      <c:layout>
        <c:manualLayout>
          <c:xMode val="edge"/>
          <c:yMode val="edge"/>
          <c:x val="0.15904500218722664"/>
          <c:y val="0.1469722868271359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table'!$C$29</c:f>
              <c:strCache>
                <c:ptCount val="1"/>
                <c:pt idx="0">
                  <c:v>Total</c:v>
                </c:pt>
              </c:strCache>
            </c:strRef>
          </c:tx>
          <c:spPr>
            <a:solidFill>
              <a:schemeClr val="accent4">
                <a:alpha val="70000"/>
              </a:schemeClr>
            </a:solidFill>
            <a:ln>
              <a:noFill/>
            </a:ln>
            <a:effectLst/>
          </c:spPr>
          <c:invertIfNegative val="0"/>
          <c:cat>
            <c:strRef>
              <c:f>'pivot table'!$B$30:$B$34</c:f>
              <c:strCache>
                <c:ptCount val="4"/>
                <c:pt idx="0">
                  <c:v>2W EV</c:v>
                </c:pt>
                <c:pt idx="1">
                  <c:v>3W EV</c:v>
                </c:pt>
                <c:pt idx="2">
                  <c:v>4W EV</c:v>
                </c:pt>
                <c:pt idx="3">
                  <c:v>Electric Bus</c:v>
                </c:pt>
              </c:strCache>
            </c:strRef>
          </c:cat>
          <c:val>
            <c:numRef>
              <c:f>'pivot table'!$C$30:$C$34</c:f>
              <c:numCache>
                <c:formatCode>General</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5407-4DDA-A448-77381305D31C}"/>
            </c:ext>
          </c:extLst>
        </c:ser>
        <c:dLbls>
          <c:showLegendKey val="0"/>
          <c:showVal val="0"/>
          <c:showCatName val="0"/>
          <c:showSerName val="0"/>
          <c:showPercent val="0"/>
          <c:showBubbleSize val="0"/>
        </c:dLbls>
        <c:gapWidth val="80"/>
        <c:overlap val="25"/>
        <c:axId val="993751280"/>
        <c:axId val="901704528"/>
      </c:barChart>
      <c:catAx>
        <c:axId val="9937512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ln>
                  <a:noFill/>
                </a:ln>
                <a:solidFill>
                  <a:schemeClr val="bg1"/>
                </a:solidFill>
                <a:latin typeface="+mn-lt"/>
                <a:ea typeface="+mn-ea"/>
                <a:cs typeface="+mn-cs"/>
              </a:defRPr>
            </a:pPr>
            <a:endParaRPr lang="en-US"/>
          </a:p>
        </c:txPr>
        <c:crossAx val="901704528"/>
        <c:crosses val="autoZero"/>
        <c:auto val="1"/>
        <c:lblAlgn val="ctr"/>
        <c:lblOffset val="100"/>
        <c:noMultiLvlLbl val="0"/>
      </c:catAx>
      <c:valAx>
        <c:axId val="9017045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99375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table!PivotTable8</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bg1"/>
                </a:solidFill>
              </a:rPr>
              <a:t>Revenue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table'!$B$72:$B$80</c:f>
              <c:strCache>
                <c:ptCount val="8"/>
                <c:pt idx="0">
                  <c:v>Ahmedabad</c:v>
                </c:pt>
                <c:pt idx="1">
                  <c:v>Bangalore</c:v>
                </c:pt>
                <c:pt idx="2">
                  <c:v>Chennai</c:v>
                </c:pt>
                <c:pt idx="3">
                  <c:v>Delhi</c:v>
                </c:pt>
                <c:pt idx="4">
                  <c:v>Hyderabad</c:v>
                </c:pt>
                <c:pt idx="5">
                  <c:v>Kolkata</c:v>
                </c:pt>
                <c:pt idx="6">
                  <c:v>Mumbai</c:v>
                </c:pt>
                <c:pt idx="7">
                  <c:v>Pune</c:v>
                </c:pt>
              </c:strCache>
            </c:strRef>
          </c:cat>
          <c:val>
            <c:numRef>
              <c:f>'pivot table'!$C$72:$C$80</c:f>
              <c:numCache>
                <c:formatCode>General</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71E8-4C4D-A196-F3A5861902FA}"/>
            </c:ext>
          </c:extLst>
        </c:ser>
        <c:dLbls>
          <c:showLegendKey val="0"/>
          <c:showVal val="0"/>
          <c:showCatName val="0"/>
          <c:showSerName val="0"/>
          <c:showPercent val="0"/>
          <c:showBubbleSize val="0"/>
        </c:dLbls>
        <c:gapWidth val="100"/>
        <c:axId val="1139418432"/>
        <c:axId val="1154061968"/>
      </c:barChart>
      <c:catAx>
        <c:axId val="1139418432"/>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4061968"/>
        <c:crossesAt val="250000"/>
        <c:auto val="1"/>
        <c:lblAlgn val="ctr"/>
        <c:lblOffset val="100"/>
        <c:noMultiLvlLbl val="0"/>
      </c:catAx>
      <c:valAx>
        <c:axId val="115406196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418432"/>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Distribution</a:t>
            </a:r>
            <a:r>
              <a:rPr lang="en-IN" b="1" baseline="0">
                <a:solidFill>
                  <a:schemeClr val="bg1"/>
                </a:solidFill>
              </a:rPr>
              <a:t> of State Types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19050">
            <a:solidFill>
              <a:schemeClr val="lt1"/>
            </a:solidFill>
          </a:ln>
          <a:effectLst/>
          <a:sp3d contourW="25400">
            <a:contourClr>
              <a:schemeClr val="lt1"/>
            </a:contourClr>
          </a:sp3d>
        </c:spPr>
      </c:pivotFmt>
      <c:pivotFmt>
        <c:idx val="6"/>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a:sp3d contourW="25400">
            <a:contourClr>
              <a:schemeClr val="lt1"/>
            </a:contourClr>
          </a:sp3d>
        </c:spPr>
      </c:pivotFmt>
      <c:pivotFmt>
        <c:idx val="8"/>
        <c:spPr>
          <a:solidFill>
            <a:schemeClr val="accent4"/>
          </a:solidFill>
          <a:ln w="19050">
            <a:solidFill>
              <a:schemeClr val="lt1"/>
            </a:solidFill>
          </a:ln>
          <a:effectLst/>
          <a:sp3d contourW="25400">
            <a:contourClr>
              <a:schemeClr val="lt1"/>
            </a:contourClr>
          </a:sp3d>
        </c:spPr>
      </c:pivotFmt>
      <c:pivotFmt>
        <c:idx val="9"/>
        <c:spPr>
          <a:solidFill>
            <a:schemeClr val="accent4"/>
          </a:solidFill>
          <a:ln w="19050">
            <a:solidFill>
              <a:schemeClr val="lt1"/>
            </a:solidFill>
          </a:ln>
          <a:effectLst/>
          <a:sp3d contourW="25400">
            <a:contourClr>
              <a:schemeClr val="lt1"/>
            </a:contourClr>
          </a:sp3d>
        </c:spPr>
      </c:pivotFmt>
      <c:pivotFmt>
        <c:idx val="10"/>
        <c:spPr>
          <a:solidFill>
            <a:schemeClr val="accent4"/>
          </a:solidFill>
          <a:ln w="19050">
            <a:solidFill>
              <a:schemeClr val="lt1"/>
            </a:solidFill>
          </a:ln>
          <a:effectLst/>
          <a:sp3d contourW="25400">
            <a:contourClr>
              <a:schemeClr val="lt1"/>
            </a:contourClr>
          </a:sp3d>
        </c:spPr>
      </c:pivotFmt>
      <c:pivotFmt>
        <c:idx val="1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a:sp3d contourW="25400">
            <a:contourClr>
              <a:schemeClr val="lt1"/>
            </a:contourClr>
          </a:sp3d>
        </c:spPr>
      </c:pivotFmt>
      <c:pivotFmt>
        <c:idx val="13"/>
        <c:spPr>
          <a:solidFill>
            <a:schemeClr val="accent4"/>
          </a:solidFill>
          <a:ln w="19050">
            <a:solidFill>
              <a:schemeClr val="lt1"/>
            </a:solidFill>
          </a:ln>
          <a:effectLst/>
          <a:sp3d contourW="25400">
            <a:contourClr>
              <a:schemeClr val="lt1"/>
            </a:contourClr>
          </a:sp3d>
        </c:spPr>
      </c:pivotFmt>
      <c:pivotFmt>
        <c:idx val="14"/>
        <c:spPr>
          <a:solidFill>
            <a:schemeClr val="accent4"/>
          </a:solidFill>
          <a:ln w="19050">
            <a:solidFill>
              <a:schemeClr val="lt1"/>
            </a:solidFill>
          </a:ln>
          <a:effectLst/>
          <a:sp3d contourW="25400">
            <a:contourClr>
              <a:schemeClr val="lt1"/>
            </a:contourClr>
          </a:sp3d>
        </c:spPr>
      </c:pivotFmt>
      <c:pivotFmt>
        <c:idx val="15"/>
        <c:spPr>
          <a:solidFill>
            <a:schemeClr val="accent4"/>
          </a:solidFill>
          <a:ln w="19050">
            <a:solidFill>
              <a:schemeClr val="lt1"/>
            </a:solidFill>
          </a:ln>
          <a:effectLst/>
          <a:sp3d contourW="25400">
            <a:contourClr>
              <a:schemeClr val="lt1"/>
            </a:contourClr>
          </a:sp3d>
        </c:spPr>
      </c:pivotFmt>
      <c:pivotFmt>
        <c:idx val="16"/>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w="25400">
            <a:solidFill>
              <a:schemeClr val="lt1"/>
            </a:solidFill>
          </a:ln>
          <a:effectLst/>
          <a:sp3d contourW="25400">
            <a:contourClr>
              <a:schemeClr val="lt1"/>
            </a:contourClr>
          </a:sp3d>
        </c:spPr>
      </c:pivotFmt>
      <c:pivotFmt>
        <c:idx val="18"/>
        <c:spPr>
          <a:solidFill>
            <a:schemeClr val="accent4"/>
          </a:solidFill>
          <a:ln w="25400">
            <a:solidFill>
              <a:schemeClr val="lt1"/>
            </a:solidFill>
          </a:ln>
          <a:effectLst/>
          <a:sp3d contourW="25400">
            <a:contourClr>
              <a:schemeClr val="lt1"/>
            </a:contourClr>
          </a:sp3d>
        </c:spPr>
      </c:pivotFmt>
      <c:pivotFmt>
        <c:idx val="19"/>
        <c:spPr>
          <a:solidFill>
            <a:schemeClr val="accent4"/>
          </a:solidFill>
          <a:ln w="25400">
            <a:solidFill>
              <a:schemeClr val="lt1"/>
            </a:solidFill>
          </a:ln>
          <a:effectLst/>
          <a:sp3d contourW="25400">
            <a:contourClr>
              <a:schemeClr val="lt1"/>
            </a:contourClr>
          </a:sp3d>
        </c:spPr>
      </c:pivotFmt>
      <c:pivotFmt>
        <c:idx val="20"/>
        <c:spPr>
          <a:solidFill>
            <a:schemeClr val="accent4"/>
          </a:solidFill>
          <a:ln w="25400">
            <a:solidFill>
              <a:schemeClr val="lt1"/>
            </a:solidFill>
          </a:ln>
          <a:effectLst/>
          <a:sp3d contourW="25400">
            <a:contourClr>
              <a:schemeClr val="lt1"/>
            </a:contourClr>
          </a:sp3d>
        </c:spPr>
      </c:pivotFmt>
      <c:pivotFmt>
        <c:idx val="21"/>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hade val="58000"/>
            </a:schemeClr>
          </a:solidFill>
          <a:ln w="25400">
            <a:solidFill>
              <a:schemeClr val="lt1"/>
            </a:solidFill>
          </a:ln>
          <a:effectLst/>
          <a:sp3d contourW="25400">
            <a:contourClr>
              <a:schemeClr val="lt1"/>
            </a:contourClr>
          </a:sp3d>
        </c:spPr>
      </c:pivotFmt>
      <c:pivotFmt>
        <c:idx val="23"/>
        <c:spPr>
          <a:solidFill>
            <a:schemeClr val="accent4">
              <a:shade val="86000"/>
            </a:schemeClr>
          </a:solidFill>
          <a:ln w="25400">
            <a:solidFill>
              <a:schemeClr val="lt1"/>
            </a:solidFill>
          </a:ln>
          <a:effectLst/>
          <a:sp3d contourW="25400">
            <a:contourClr>
              <a:schemeClr val="lt1"/>
            </a:contourClr>
          </a:sp3d>
        </c:spPr>
      </c:pivotFmt>
      <c:pivotFmt>
        <c:idx val="24"/>
        <c:spPr>
          <a:solidFill>
            <a:schemeClr val="accent4">
              <a:tint val="86000"/>
            </a:schemeClr>
          </a:solidFill>
          <a:ln w="25400">
            <a:solidFill>
              <a:schemeClr val="lt1"/>
            </a:solidFill>
          </a:ln>
          <a:effectLst/>
          <a:sp3d contourW="25400">
            <a:contourClr>
              <a:schemeClr val="lt1"/>
            </a:contourClr>
          </a:sp3d>
        </c:spPr>
      </c:pivotFmt>
      <c:pivotFmt>
        <c:idx val="25"/>
        <c:spPr>
          <a:solidFill>
            <a:schemeClr val="accent4">
              <a:tint val="58000"/>
            </a:schemeClr>
          </a:solidFill>
          <a:ln w="25400">
            <a:solidFill>
              <a:schemeClr val="lt1"/>
            </a:solidFill>
          </a:ln>
          <a:effectLst/>
          <a:sp3d contourW="25400">
            <a:contourClr>
              <a:schemeClr val="lt1"/>
            </a:contourClr>
          </a:sp3d>
        </c:spPr>
      </c:pivotFmt>
      <c:pivotFmt>
        <c:idx val="26"/>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hade val="58000"/>
            </a:schemeClr>
          </a:solidFill>
          <a:ln w="25400">
            <a:solidFill>
              <a:schemeClr val="lt1"/>
            </a:solidFill>
          </a:ln>
          <a:effectLst/>
          <a:sp3d contourW="25400">
            <a:contourClr>
              <a:schemeClr val="lt1"/>
            </a:contourClr>
          </a:sp3d>
        </c:spPr>
      </c:pivotFmt>
      <c:pivotFmt>
        <c:idx val="28"/>
        <c:spPr>
          <a:solidFill>
            <a:schemeClr val="accent4">
              <a:shade val="86000"/>
            </a:schemeClr>
          </a:solidFill>
          <a:ln w="25400">
            <a:solidFill>
              <a:schemeClr val="lt1"/>
            </a:solidFill>
          </a:ln>
          <a:effectLst/>
          <a:sp3d contourW="25400">
            <a:contourClr>
              <a:schemeClr val="lt1"/>
            </a:contourClr>
          </a:sp3d>
        </c:spPr>
      </c:pivotFmt>
      <c:pivotFmt>
        <c:idx val="29"/>
        <c:spPr>
          <a:solidFill>
            <a:schemeClr val="accent4">
              <a:tint val="86000"/>
            </a:schemeClr>
          </a:solidFill>
          <a:ln w="25400">
            <a:solidFill>
              <a:schemeClr val="lt1"/>
            </a:solidFill>
          </a:ln>
          <a:effectLst/>
          <a:sp3d contourW="25400">
            <a:contourClr>
              <a:schemeClr val="lt1"/>
            </a:contourClr>
          </a:sp3d>
        </c:spPr>
      </c:pivotFmt>
      <c:pivotFmt>
        <c:idx val="30"/>
        <c:spPr>
          <a:solidFill>
            <a:schemeClr val="accent4">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table'!$C$91</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D0-4BE0-ABFB-411D9CE2D851}"/>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D0-4BE0-ABFB-411D9CE2D851}"/>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D0-4BE0-ABFB-411D9CE2D851}"/>
              </c:ext>
            </c:extLst>
          </c:dPt>
          <c:dPt>
            <c:idx val="3"/>
            <c:bubble3D val="0"/>
            <c:spPr>
              <a:solidFill>
                <a:schemeClr val="accent4">
                  <a:tint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4D0-4BE0-ABFB-411D9CE2D851}"/>
              </c:ext>
            </c:extLst>
          </c:dPt>
          <c:cat>
            <c:strRef>
              <c:f>'pivot table'!$B$92:$B$95</c:f>
              <c:strCache>
                <c:ptCount val="3"/>
                <c:pt idx="0">
                  <c:v>Fast Charger</c:v>
                </c:pt>
                <c:pt idx="1">
                  <c:v>Standard Charger</c:v>
                </c:pt>
                <c:pt idx="2">
                  <c:v>Super Fast Charger</c:v>
                </c:pt>
              </c:strCache>
            </c:strRef>
          </c:cat>
          <c:val>
            <c:numRef>
              <c:f>'pivot table'!$C$92:$C$95</c:f>
              <c:numCache>
                <c:formatCode>General</c:formatCode>
                <c:ptCount val="3"/>
                <c:pt idx="0">
                  <c:v>2124</c:v>
                </c:pt>
                <c:pt idx="1">
                  <c:v>2141</c:v>
                </c:pt>
                <c:pt idx="2">
                  <c:v>2235</c:v>
                </c:pt>
              </c:numCache>
            </c:numRef>
          </c:val>
          <c:extLst>
            <c:ext xmlns:c16="http://schemas.microsoft.com/office/drawing/2014/chart" uri="{C3380CC4-5D6E-409C-BE32-E72D297353CC}">
              <c16:uniqueId val="{00000008-E4D0-4BE0-ABFB-411D9CE2D8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table!PivotTable14</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Energy</a:t>
            </a:r>
            <a:r>
              <a:rPr lang="en-US" baseline="0">
                <a:solidFill>
                  <a:schemeClr val="bg1"/>
                </a:solidFill>
              </a:rPr>
              <a:t> Consumption Trends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table'!$C$108</c:f>
              <c:strCache>
                <c:ptCount val="1"/>
                <c:pt idx="0">
                  <c:v>Total</c:v>
                </c:pt>
              </c:strCache>
            </c:strRef>
          </c:tx>
          <c:spPr>
            <a:ln w="28575" cap="rnd">
              <a:solidFill>
                <a:schemeClr val="accent4"/>
              </a:solidFill>
              <a:round/>
            </a:ln>
            <a:effectLst/>
          </c:spPr>
          <c:marker>
            <c:symbol val="none"/>
          </c:marker>
          <c:cat>
            <c:strRef>
              <c:f>'pivot table'!$B$109:$B$111</c:f>
              <c:strCache>
                <c:ptCount val="2"/>
                <c:pt idx="0">
                  <c:v>2023</c:v>
                </c:pt>
                <c:pt idx="1">
                  <c:v>2024</c:v>
                </c:pt>
              </c:strCache>
            </c:strRef>
          </c:cat>
          <c:val>
            <c:numRef>
              <c:f>'pivot table'!$C$109:$C$111</c:f>
              <c:numCache>
                <c:formatCode>General</c:formatCode>
                <c:ptCount val="2"/>
                <c:pt idx="0">
                  <c:v>30.558155427880308</c:v>
                </c:pt>
                <c:pt idx="1">
                  <c:v>31.283479486376525</c:v>
                </c:pt>
              </c:numCache>
            </c:numRef>
          </c:val>
          <c:smooth val="0"/>
          <c:extLst>
            <c:ext xmlns:c16="http://schemas.microsoft.com/office/drawing/2014/chart" uri="{C3380CC4-5D6E-409C-BE32-E72D297353CC}">
              <c16:uniqueId val="{00000000-986C-45EC-A470-CC7F4CD97F20}"/>
            </c:ext>
          </c:extLst>
        </c:ser>
        <c:dLbls>
          <c:showLegendKey val="0"/>
          <c:showVal val="0"/>
          <c:showCatName val="0"/>
          <c:showSerName val="0"/>
          <c:showPercent val="0"/>
          <c:showBubbleSize val="0"/>
        </c:dLbls>
        <c:smooth val="0"/>
        <c:axId val="1356468560"/>
        <c:axId val="1015980592"/>
      </c:lineChart>
      <c:catAx>
        <c:axId val="135646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5980592"/>
        <c:crosses val="autoZero"/>
        <c:auto val="1"/>
        <c:lblAlgn val="ctr"/>
        <c:lblOffset val="100"/>
        <c:noMultiLvlLbl val="0"/>
      </c:catAx>
      <c:valAx>
        <c:axId val="101598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646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table!PivotTable3</c:name>
    <c:fmtId val="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400" b="1">
                <a:solidFill>
                  <a:schemeClr val="bg1"/>
                </a:solidFill>
              </a:rPr>
              <a:t>Average Energy Consumed by Vehicle</a:t>
            </a:r>
          </a:p>
          <a:p>
            <a:pPr>
              <a:defRPr/>
            </a:pPr>
            <a:endParaRPr lang="en-US"/>
          </a:p>
        </c:rich>
      </c:tx>
      <c:layout>
        <c:manualLayout>
          <c:xMode val="edge"/>
          <c:yMode val="edge"/>
          <c:x val="0.15904500218722664"/>
          <c:y val="0.1469722868271359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table'!$C$29</c:f>
              <c:strCache>
                <c:ptCount val="1"/>
                <c:pt idx="0">
                  <c:v>Total</c:v>
                </c:pt>
              </c:strCache>
            </c:strRef>
          </c:tx>
          <c:spPr>
            <a:solidFill>
              <a:schemeClr val="accent4">
                <a:alpha val="70000"/>
              </a:schemeClr>
            </a:solidFill>
            <a:ln>
              <a:noFill/>
            </a:ln>
            <a:effectLst/>
          </c:spPr>
          <c:invertIfNegative val="0"/>
          <c:cat>
            <c:strRef>
              <c:f>'pivot table'!$B$30:$B$34</c:f>
              <c:strCache>
                <c:ptCount val="4"/>
                <c:pt idx="0">
                  <c:v>2W EV</c:v>
                </c:pt>
                <c:pt idx="1">
                  <c:v>3W EV</c:v>
                </c:pt>
                <c:pt idx="2">
                  <c:v>4W EV</c:v>
                </c:pt>
                <c:pt idx="3">
                  <c:v>Electric Bus</c:v>
                </c:pt>
              </c:strCache>
            </c:strRef>
          </c:cat>
          <c:val>
            <c:numRef>
              <c:f>'pivot table'!$C$30:$C$34</c:f>
              <c:numCache>
                <c:formatCode>General</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CC25-4DCF-9E50-217F005BF751}"/>
            </c:ext>
          </c:extLst>
        </c:ser>
        <c:dLbls>
          <c:showLegendKey val="0"/>
          <c:showVal val="0"/>
          <c:showCatName val="0"/>
          <c:showSerName val="0"/>
          <c:showPercent val="0"/>
          <c:showBubbleSize val="0"/>
        </c:dLbls>
        <c:gapWidth val="80"/>
        <c:overlap val="25"/>
        <c:axId val="993751280"/>
        <c:axId val="901704528"/>
      </c:barChart>
      <c:catAx>
        <c:axId val="99375128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ln>
                  <a:noFill/>
                </a:ln>
                <a:solidFill>
                  <a:schemeClr val="bg1"/>
                </a:solidFill>
                <a:latin typeface="+mn-lt"/>
                <a:ea typeface="+mn-ea"/>
                <a:cs typeface="+mn-cs"/>
              </a:defRPr>
            </a:pPr>
            <a:endParaRPr lang="en-US"/>
          </a:p>
        </c:txPr>
        <c:crossAx val="901704528"/>
        <c:crosses val="autoZero"/>
        <c:auto val="1"/>
        <c:lblAlgn val="ctr"/>
        <c:lblOffset val="100"/>
        <c:noMultiLvlLbl val="0"/>
      </c:catAx>
      <c:valAx>
        <c:axId val="9017045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99375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table!PivotTable8</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bg1"/>
                </a:solidFill>
              </a:rPr>
              <a:t>Revenue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table'!$C$71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table'!$B$72:$B$80</c:f>
              <c:strCache>
                <c:ptCount val="8"/>
                <c:pt idx="0">
                  <c:v>Ahmedabad</c:v>
                </c:pt>
                <c:pt idx="1">
                  <c:v>Bangalore</c:v>
                </c:pt>
                <c:pt idx="2">
                  <c:v>Chennai</c:v>
                </c:pt>
                <c:pt idx="3">
                  <c:v>Delhi</c:v>
                </c:pt>
                <c:pt idx="4">
                  <c:v>Hyderabad</c:v>
                </c:pt>
                <c:pt idx="5">
                  <c:v>Kolkata</c:v>
                </c:pt>
                <c:pt idx="6">
                  <c:v>Mumbai</c:v>
                </c:pt>
                <c:pt idx="7">
                  <c:v>Pune</c:v>
                </c:pt>
              </c:strCache>
            </c:strRef>
          </c:cat>
          <c:val>
            <c:numRef>
              <c:f>'pivot table'!$C$72:$C$80</c:f>
              <c:numCache>
                <c:formatCode>General</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E9B5-459A-8F31-63DDA18D29D0}"/>
            </c:ext>
          </c:extLst>
        </c:ser>
        <c:dLbls>
          <c:showLegendKey val="0"/>
          <c:showVal val="0"/>
          <c:showCatName val="0"/>
          <c:showSerName val="0"/>
          <c:showPercent val="0"/>
          <c:showBubbleSize val="0"/>
        </c:dLbls>
        <c:gapWidth val="100"/>
        <c:axId val="1139418432"/>
        <c:axId val="1154061968"/>
      </c:barChart>
      <c:catAx>
        <c:axId val="1139418432"/>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4061968"/>
        <c:crossesAt val="250000"/>
        <c:auto val="1"/>
        <c:lblAlgn val="ctr"/>
        <c:lblOffset val="100"/>
        <c:noMultiLvlLbl val="0"/>
      </c:catAx>
      <c:valAx>
        <c:axId val="115406196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9418432"/>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chemeClr val="bg1"/>
                </a:solidFill>
              </a:rPr>
              <a:t>  Station Type </a:t>
            </a:r>
            <a:r>
              <a:rPr lang="en-IN" sz="1400" b="1" i="0" u="none" strike="noStrike" kern="1200" spc="0" baseline="0">
                <a:solidFill>
                  <a:schemeClr val="bg1"/>
                </a:solidFill>
              </a:rPr>
              <a:t>Distribution</a:t>
            </a:r>
            <a:endParaRPr lang="en-IN" b="1">
              <a:solidFill>
                <a:schemeClr val="bg1"/>
              </a:solidFill>
            </a:endParaRPr>
          </a:p>
        </c:rich>
      </c:tx>
      <c:layout>
        <c:manualLayout>
          <c:xMode val="edge"/>
          <c:yMode val="edge"/>
          <c:x val="0.23799830168287783"/>
          <c:y val="0.173249513165693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19050">
            <a:solidFill>
              <a:schemeClr val="lt1"/>
            </a:solidFill>
          </a:ln>
          <a:effectLst/>
          <a:sp3d contourW="25400">
            <a:contourClr>
              <a:schemeClr val="lt1"/>
            </a:contourClr>
          </a:sp3d>
        </c:spPr>
      </c:pivotFmt>
      <c:pivotFmt>
        <c:idx val="6"/>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a:sp3d contourW="25400">
            <a:contourClr>
              <a:schemeClr val="lt1"/>
            </a:contourClr>
          </a:sp3d>
        </c:spPr>
      </c:pivotFmt>
      <c:pivotFmt>
        <c:idx val="8"/>
        <c:spPr>
          <a:solidFill>
            <a:schemeClr val="accent4"/>
          </a:solidFill>
          <a:ln w="19050">
            <a:solidFill>
              <a:schemeClr val="lt1"/>
            </a:solidFill>
          </a:ln>
          <a:effectLst/>
          <a:sp3d contourW="25400">
            <a:contourClr>
              <a:schemeClr val="lt1"/>
            </a:contourClr>
          </a:sp3d>
        </c:spPr>
      </c:pivotFmt>
      <c:pivotFmt>
        <c:idx val="9"/>
        <c:spPr>
          <a:solidFill>
            <a:schemeClr val="accent4"/>
          </a:solidFill>
          <a:ln w="19050">
            <a:solidFill>
              <a:schemeClr val="lt1"/>
            </a:solidFill>
          </a:ln>
          <a:effectLst/>
          <a:sp3d contourW="25400">
            <a:contourClr>
              <a:schemeClr val="lt1"/>
            </a:contourClr>
          </a:sp3d>
        </c:spPr>
      </c:pivotFmt>
      <c:pivotFmt>
        <c:idx val="10"/>
        <c:spPr>
          <a:solidFill>
            <a:schemeClr val="accent4"/>
          </a:solidFill>
          <a:ln w="19050">
            <a:solidFill>
              <a:schemeClr val="lt1"/>
            </a:solidFill>
          </a:ln>
          <a:effectLst/>
          <a:sp3d contourW="25400">
            <a:contourClr>
              <a:schemeClr val="lt1"/>
            </a:contourClr>
          </a:sp3d>
        </c:spPr>
      </c:pivotFmt>
      <c:pivotFmt>
        <c:idx val="1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w="19050">
            <a:solidFill>
              <a:schemeClr val="lt1"/>
            </a:solidFill>
          </a:ln>
          <a:effectLst/>
          <a:sp3d contourW="25400">
            <a:contourClr>
              <a:schemeClr val="lt1"/>
            </a:contourClr>
          </a:sp3d>
        </c:spPr>
      </c:pivotFmt>
      <c:pivotFmt>
        <c:idx val="13"/>
        <c:spPr>
          <a:solidFill>
            <a:schemeClr val="accent4"/>
          </a:solidFill>
          <a:ln w="19050">
            <a:solidFill>
              <a:schemeClr val="lt1"/>
            </a:solidFill>
          </a:ln>
          <a:effectLst/>
          <a:sp3d contourW="25400">
            <a:contourClr>
              <a:schemeClr val="lt1"/>
            </a:contourClr>
          </a:sp3d>
        </c:spPr>
      </c:pivotFmt>
      <c:pivotFmt>
        <c:idx val="14"/>
        <c:spPr>
          <a:solidFill>
            <a:schemeClr val="accent4"/>
          </a:solidFill>
          <a:ln w="19050">
            <a:solidFill>
              <a:schemeClr val="lt1"/>
            </a:solidFill>
          </a:ln>
          <a:effectLst/>
          <a:sp3d contourW="25400">
            <a:contourClr>
              <a:schemeClr val="lt1"/>
            </a:contourClr>
          </a:sp3d>
        </c:spPr>
      </c:pivotFmt>
      <c:pivotFmt>
        <c:idx val="15"/>
        <c:spPr>
          <a:solidFill>
            <a:schemeClr val="accent4"/>
          </a:solidFill>
          <a:ln w="19050">
            <a:solidFill>
              <a:schemeClr val="lt1"/>
            </a:solidFill>
          </a:ln>
          <a:effectLst/>
          <a:sp3d contourW="25400">
            <a:contourClr>
              <a:schemeClr val="lt1"/>
            </a:contourClr>
          </a:sp3d>
        </c:spPr>
      </c:pivotFmt>
      <c:pivotFmt>
        <c:idx val="16"/>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hade val="58000"/>
            </a:schemeClr>
          </a:solidFill>
          <a:ln w="25400">
            <a:solidFill>
              <a:schemeClr val="lt1"/>
            </a:solidFill>
          </a:ln>
          <a:effectLst/>
          <a:sp3d contourW="25400">
            <a:contourClr>
              <a:schemeClr val="lt1"/>
            </a:contourClr>
          </a:sp3d>
        </c:spPr>
      </c:pivotFmt>
      <c:pivotFmt>
        <c:idx val="18"/>
        <c:spPr>
          <a:solidFill>
            <a:schemeClr val="accent4">
              <a:shade val="86000"/>
            </a:schemeClr>
          </a:solidFill>
          <a:ln w="25400">
            <a:solidFill>
              <a:schemeClr val="lt1"/>
            </a:solidFill>
          </a:ln>
          <a:effectLst/>
          <a:sp3d contourW="25400">
            <a:contourClr>
              <a:schemeClr val="lt1"/>
            </a:contourClr>
          </a:sp3d>
        </c:spPr>
      </c:pivotFmt>
      <c:pivotFmt>
        <c:idx val="19"/>
        <c:spPr>
          <a:solidFill>
            <a:schemeClr val="accent4">
              <a:tint val="86000"/>
            </a:schemeClr>
          </a:solidFill>
          <a:ln w="25400">
            <a:solidFill>
              <a:schemeClr val="lt1"/>
            </a:solidFill>
          </a:ln>
          <a:effectLst/>
          <a:sp3d contourW="25400">
            <a:contourClr>
              <a:schemeClr val="lt1"/>
            </a:contourClr>
          </a:sp3d>
        </c:spPr>
      </c:pivotFmt>
      <c:pivotFmt>
        <c:idx val="20"/>
        <c:spPr>
          <a:solidFill>
            <a:schemeClr val="accent4">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table'!$C$91</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DE8-4273-9C64-49856CB59F20}"/>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E8-4273-9C64-49856CB59F20}"/>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DE8-4273-9C64-49856CB59F20}"/>
              </c:ext>
            </c:extLst>
          </c:dPt>
          <c:dPt>
            <c:idx val="3"/>
            <c:bubble3D val="0"/>
            <c:spPr>
              <a:solidFill>
                <a:schemeClr val="accent4">
                  <a:tint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BDE8-4273-9C64-49856CB59F20}"/>
              </c:ext>
            </c:extLst>
          </c:dPt>
          <c:cat>
            <c:strRef>
              <c:f>'pivot table'!$B$92:$B$95</c:f>
              <c:strCache>
                <c:ptCount val="3"/>
                <c:pt idx="0">
                  <c:v>Fast Charger</c:v>
                </c:pt>
                <c:pt idx="1">
                  <c:v>Standard Charger</c:v>
                </c:pt>
                <c:pt idx="2">
                  <c:v>Super Fast Charger</c:v>
                </c:pt>
              </c:strCache>
            </c:strRef>
          </c:cat>
          <c:val>
            <c:numRef>
              <c:f>'pivot table'!$C$92:$C$95</c:f>
              <c:numCache>
                <c:formatCode>General</c:formatCode>
                <c:ptCount val="3"/>
                <c:pt idx="0">
                  <c:v>2124</c:v>
                </c:pt>
                <c:pt idx="1">
                  <c:v>2141</c:v>
                </c:pt>
                <c:pt idx="2">
                  <c:v>2235</c:v>
                </c:pt>
              </c:numCache>
            </c:numRef>
          </c:val>
          <c:extLst>
            <c:ext xmlns:c16="http://schemas.microsoft.com/office/drawing/2014/chart" uri="{C3380CC4-5D6E-409C-BE32-E72D297353CC}">
              <c16:uniqueId val="{00000008-BDE8-4273-9C64-49856CB59F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[ev_charging_network_usage.xlsx]pivot table!PivotTable14</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Energy</a:t>
            </a:r>
            <a:r>
              <a:rPr lang="en-US" baseline="0">
                <a:solidFill>
                  <a:schemeClr val="bg1"/>
                </a:solidFill>
              </a:rPr>
              <a:t> Consumption Trends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table'!$C$108</c:f>
              <c:strCache>
                <c:ptCount val="1"/>
                <c:pt idx="0">
                  <c:v>Total</c:v>
                </c:pt>
              </c:strCache>
            </c:strRef>
          </c:tx>
          <c:spPr>
            <a:ln w="28575" cap="rnd">
              <a:solidFill>
                <a:schemeClr val="accent4"/>
              </a:solidFill>
              <a:round/>
            </a:ln>
            <a:effectLst/>
          </c:spPr>
          <c:marker>
            <c:symbol val="none"/>
          </c:marker>
          <c:cat>
            <c:strRef>
              <c:f>'pivot table'!$B$109:$B$111</c:f>
              <c:strCache>
                <c:ptCount val="2"/>
                <c:pt idx="0">
                  <c:v>2023</c:v>
                </c:pt>
                <c:pt idx="1">
                  <c:v>2024</c:v>
                </c:pt>
              </c:strCache>
            </c:strRef>
          </c:cat>
          <c:val>
            <c:numRef>
              <c:f>'pivot table'!$C$109:$C$111</c:f>
              <c:numCache>
                <c:formatCode>General</c:formatCode>
                <c:ptCount val="2"/>
                <c:pt idx="0">
                  <c:v>30.558155427880308</c:v>
                </c:pt>
                <c:pt idx="1">
                  <c:v>31.283479486376525</c:v>
                </c:pt>
              </c:numCache>
            </c:numRef>
          </c:val>
          <c:smooth val="0"/>
          <c:extLst>
            <c:ext xmlns:c16="http://schemas.microsoft.com/office/drawing/2014/chart" uri="{C3380CC4-5D6E-409C-BE32-E72D297353CC}">
              <c16:uniqueId val="{00000000-0ECC-4772-80B8-C1F2F9339AAE}"/>
            </c:ext>
          </c:extLst>
        </c:ser>
        <c:dLbls>
          <c:showLegendKey val="0"/>
          <c:showVal val="0"/>
          <c:showCatName val="0"/>
          <c:showSerName val="0"/>
          <c:showPercent val="0"/>
          <c:showBubbleSize val="0"/>
        </c:dLbls>
        <c:smooth val="0"/>
        <c:axId val="1356468560"/>
        <c:axId val="1015980592"/>
      </c:lineChart>
      <c:catAx>
        <c:axId val="135646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5980592"/>
        <c:crosses val="autoZero"/>
        <c:auto val="1"/>
        <c:lblAlgn val="ctr"/>
        <c:lblOffset val="100"/>
        <c:noMultiLvlLbl val="0"/>
      </c:catAx>
      <c:valAx>
        <c:axId val="101598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646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Charging</a:t>
            </a:r>
            <a:r>
              <a:rPr lang="en-IN" sz="1600" b="1" baseline="0">
                <a:solidFill>
                  <a:schemeClr val="bg1"/>
                </a:solidFill>
              </a:rPr>
              <a:t> Duration VS Energy Consumption</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'Scatter PLot'!$B$1</c:f>
              <c:strCache>
                <c:ptCount val="1"/>
                <c:pt idx="0">
                  <c:v>Energy_Consumed_kWh</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dispRSqr val="0"/>
            <c:dispEq val="0"/>
          </c:trendline>
          <c:trendline>
            <c:spPr>
              <a:ln w="19050" cap="rnd">
                <a:solidFill>
                  <a:schemeClr val="accent4"/>
                </a:solidFill>
                <a:prstDash val="sysDot"/>
              </a:ln>
              <a:effectLst/>
            </c:spPr>
            <c:trendlineType val="linear"/>
            <c:dispRSqr val="0"/>
            <c:dispEq val="0"/>
          </c:trendline>
          <c:xVal>
            <c:numRef>
              <c:f>'Scatter PLot'!$A$2:$A$6502</c:f>
              <c:numCache>
                <c:formatCode>General</c:formatCode>
                <c:ptCount val="6501"/>
                <c:pt idx="0">
                  <c:v>82</c:v>
                </c:pt>
                <c:pt idx="1">
                  <c:v>26</c:v>
                </c:pt>
                <c:pt idx="2">
                  <c:v>111</c:v>
                </c:pt>
                <c:pt idx="3">
                  <c:v>39</c:v>
                </c:pt>
                <c:pt idx="4">
                  <c:v>104</c:v>
                </c:pt>
                <c:pt idx="5">
                  <c:v>67</c:v>
                </c:pt>
                <c:pt idx="6">
                  <c:v>23</c:v>
                </c:pt>
                <c:pt idx="7">
                  <c:v>81</c:v>
                </c:pt>
                <c:pt idx="8">
                  <c:v>34</c:v>
                </c:pt>
                <c:pt idx="9">
                  <c:v>119</c:v>
                </c:pt>
                <c:pt idx="10">
                  <c:v>35</c:v>
                </c:pt>
                <c:pt idx="11">
                  <c:v>19</c:v>
                </c:pt>
                <c:pt idx="12">
                  <c:v>93</c:v>
                </c:pt>
                <c:pt idx="13">
                  <c:v>25</c:v>
                </c:pt>
                <c:pt idx="14">
                  <c:v>42</c:v>
                </c:pt>
                <c:pt idx="15">
                  <c:v>10</c:v>
                </c:pt>
                <c:pt idx="16">
                  <c:v>86</c:v>
                </c:pt>
                <c:pt idx="17">
                  <c:v>85</c:v>
                </c:pt>
                <c:pt idx="18">
                  <c:v>17</c:v>
                </c:pt>
                <c:pt idx="19">
                  <c:v>23</c:v>
                </c:pt>
                <c:pt idx="20">
                  <c:v>30</c:v>
                </c:pt>
                <c:pt idx="21">
                  <c:v>92</c:v>
                </c:pt>
                <c:pt idx="22">
                  <c:v>20</c:v>
                </c:pt>
                <c:pt idx="23">
                  <c:v>81</c:v>
                </c:pt>
                <c:pt idx="24">
                  <c:v>58</c:v>
                </c:pt>
                <c:pt idx="25">
                  <c:v>94</c:v>
                </c:pt>
                <c:pt idx="26">
                  <c:v>93</c:v>
                </c:pt>
                <c:pt idx="27">
                  <c:v>87</c:v>
                </c:pt>
                <c:pt idx="28">
                  <c:v>63</c:v>
                </c:pt>
                <c:pt idx="29">
                  <c:v>101</c:v>
                </c:pt>
                <c:pt idx="30">
                  <c:v>26</c:v>
                </c:pt>
                <c:pt idx="31">
                  <c:v>10</c:v>
                </c:pt>
                <c:pt idx="32">
                  <c:v>43</c:v>
                </c:pt>
                <c:pt idx="33">
                  <c:v>38</c:v>
                </c:pt>
                <c:pt idx="34">
                  <c:v>119</c:v>
                </c:pt>
                <c:pt idx="35">
                  <c:v>89</c:v>
                </c:pt>
                <c:pt idx="36">
                  <c:v>30</c:v>
                </c:pt>
                <c:pt idx="37">
                  <c:v>36</c:v>
                </c:pt>
                <c:pt idx="38">
                  <c:v>70</c:v>
                </c:pt>
                <c:pt idx="39">
                  <c:v>104</c:v>
                </c:pt>
                <c:pt idx="40">
                  <c:v>84</c:v>
                </c:pt>
                <c:pt idx="41">
                  <c:v>74</c:v>
                </c:pt>
                <c:pt idx="42">
                  <c:v>38</c:v>
                </c:pt>
                <c:pt idx="43">
                  <c:v>35</c:v>
                </c:pt>
                <c:pt idx="44">
                  <c:v>64</c:v>
                </c:pt>
                <c:pt idx="46">
                  <c:v>102</c:v>
                </c:pt>
                <c:pt idx="47">
                  <c:v>24</c:v>
                </c:pt>
                <c:pt idx="48">
                  <c:v>64</c:v>
                </c:pt>
                <c:pt idx="49">
                  <c:v>35</c:v>
                </c:pt>
                <c:pt idx="50">
                  <c:v>54</c:v>
                </c:pt>
                <c:pt idx="51">
                  <c:v>69</c:v>
                </c:pt>
                <c:pt idx="52">
                  <c:v>101</c:v>
                </c:pt>
                <c:pt idx="53">
                  <c:v>66</c:v>
                </c:pt>
                <c:pt idx="54">
                  <c:v>92</c:v>
                </c:pt>
                <c:pt idx="55">
                  <c:v>113</c:v>
                </c:pt>
                <c:pt idx="56">
                  <c:v>49</c:v>
                </c:pt>
                <c:pt idx="57">
                  <c:v>46</c:v>
                </c:pt>
                <c:pt idx="58">
                  <c:v>63</c:v>
                </c:pt>
                <c:pt idx="59">
                  <c:v>86</c:v>
                </c:pt>
                <c:pt idx="60">
                  <c:v>26</c:v>
                </c:pt>
                <c:pt idx="61">
                  <c:v>91</c:v>
                </c:pt>
                <c:pt idx="62">
                  <c:v>37</c:v>
                </c:pt>
                <c:pt idx="63">
                  <c:v>46</c:v>
                </c:pt>
                <c:pt idx="64">
                  <c:v>56</c:v>
                </c:pt>
                <c:pt idx="65">
                  <c:v>108</c:v>
                </c:pt>
                <c:pt idx="66">
                  <c:v>114</c:v>
                </c:pt>
                <c:pt idx="67">
                  <c:v>114</c:v>
                </c:pt>
                <c:pt idx="68">
                  <c:v>85</c:v>
                </c:pt>
                <c:pt idx="69">
                  <c:v>59</c:v>
                </c:pt>
                <c:pt idx="70">
                  <c:v>46</c:v>
                </c:pt>
                <c:pt idx="71">
                  <c:v>104</c:v>
                </c:pt>
                <c:pt idx="72">
                  <c:v>24</c:v>
                </c:pt>
                <c:pt idx="73">
                  <c:v>33</c:v>
                </c:pt>
                <c:pt idx="74">
                  <c:v>43</c:v>
                </c:pt>
                <c:pt idx="75">
                  <c:v>62</c:v>
                </c:pt>
                <c:pt idx="76">
                  <c:v>82</c:v>
                </c:pt>
                <c:pt idx="77">
                  <c:v>14</c:v>
                </c:pt>
                <c:pt idx="78">
                  <c:v>86</c:v>
                </c:pt>
                <c:pt idx="79">
                  <c:v>28</c:v>
                </c:pt>
                <c:pt idx="80">
                  <c:v>41</c:v>
                </c:pt>
                <c:pt idx="81">
                  <c:v>43</c:v>
                </c:pt>
                <c:pt idx="82">
                  <c:v>52</c:v>
                </c:pt>
                <c:pt idx="83">
                  <c:v>112</c:v>
                </c:pt>
                <c:pt idx="84">
                  <c:v>17</c:v>
                </c:pt>
                <c:pt idx="85">
                  <c:v>61</c:v>
                </c:pt>
                <c:pt idx="86">
                  <c:v>13</c:v>
                </c:pt>
                <c:pt idx="87">
                  <c:v>47</c:v>
                </c:pt>
                <c:pt idx="88">
                  <c:v>102</c:v>
                </c:pt>
                <c:pt idx="89">
                  <c:v>39</c:v>
                </c:pt>
                <c:pt idx="90">
                  <c:v>100</c:v>
                </c:pt>
                <c:pt idx="91">
                  <c:v>101</c:v>
                </c:pt>
                <c:pt idx="92">
                  <c:v>86</c:v>
                </c:pt>
                <c:pt idx="93">
                  <c:v>101</c:v>
                </c:pt>
                <c:pt idx="94">
                  <c:v>112</c:v>
                </c:pt>
                <c:pt idx="95">
                  <c:v>93</c:v>
                </c:pt>
                <c:pt idx="96">
                  <c:v>58</c:v>
                </c:pt>
                <c:pt idx="97">
                  <c:v>98</c:v>
                </c:pt>
                <c:pt idx="98">
                  <c:v>25</c:v>
                </c:pt>
                <c:pt idx="99">
                  <c:v>119</c:v>
                </c:pt>
                <c:pt idx="100">
                  <c:v>117</c:v>
                </c:pt>
                <c:pt idx="101">
                  <c:v>81</c:v>
                </c:pt>
                <c:pt idx="102">
                  <c:v>58</c:v>
                </c:pt>
                <c:pt idx="103">
                  <c:v>58</c:v>
                </c:pt>
                <c:pt idx="104">
                  <c:v>62</c:v>
                </c:pt>
                <c:pt idx="105">
                  <c:v>17</c:v>
                </c:pt>
                <c:pt idx="106">
                  <c:v>15</c:v>
                </c:pt>
                <c:pt idx="107">
                  <c:v>31</c:v>
                </c:pt>
                <c:pt idx="108">
                  <c:v>115</c:v>
                </c:pt>
                <c:pt idx="109">
                  <c:v>95</c:v>
                </c:pt>
                <c:pt idx="110">
                  <c:v>48</c:v>
                </c:pt>
                <c:pt idx="111">
                  <c:v>77</c:v>
                </c:pt>
                <c:pt idx="112">
                  <c:v>82</c:v>
                </c:pt>
                <c:pt idx="113">
                  <c:v>51</c:v>
                </c:pt>
                <c:pt idx="114">
                  <c:v>72</c:v>
                </c:pt>
                <c:pt idx="115">
                  <c:v>52</c:v>
                </c:pt>
                <c:pt idx="116">
                  <c:v>16</c:v>
                </c:pt>
                <c:pt idx="117">
                  <c:v>25</c:v>
                </c:pt>
                <c:pt idx="118">
                  <c:v>44</c:v>
                </c:pt>
                <c:pt idx="119">
                  <c:v>51</c:v>
                </c:pt>
                <c:pt idx="120">
                  <c:v>14</c:v>
                </c:pt>
                <c:pt idx="121">
                  <c:v>84</c:v>
                </c:pt>
                <c:pt idx="122">
                  <c:v>113</c:v>
                </c:pt>
                <c:pt idx="123">
                  <c:v>33</c:v>
                </c:pt>
                <c:pt idx="124">
                  <c:v>94</c:v>
                </c:pt>
                <c:pt idx="125">
                  <c:v>69</c:v>
                </c:pt>
                <c:pt idx="126">
                  <c:v>59</c:v>
                </c:pt>
                <c:pt idx="127">
                  <c:v>49</c:v>
                </c:pt>
                <c:pt idx="128">
                  <c:v>53</c:v>
                </c:pt>
                <c:pt idx="129">
                  <c:v>36</c:v>
                </c:pt>
                <c:pt idx="130">
                  <c:v>109</c:v>
                </c:pt>
                <c:pt idx="131">
                  <c:v>65</c:v>
                </c:pt>
                <c:pt idx="132">
                  <c:v>60</c:v>
                </c:pt>
                <c:pt idx="133">
                  <c:v>90</c:v>
                </c:pt>
                <c:pt idx="134">
                  <c:v>31</c:v>
                </c:pt>
                <c:pt idx="135">
                  <c:v>28</c:v>
                </c:pt>
                <c:pt idx="136">
                  <c:v>108</c:v>
                </c:pt>
                <c:pt idx="137">
                  <c:v>11</c:v>
                </c:pt>
                <c:pt idx="138">
                  <c:v>42</c:v>
                </c:pt>
                <c:pt idx="139">
                  <c:v>40</c:v>
                </c:pt>
                <c:pt idx="140">
                  <c:v>56</c:v>
                </c:pt>
                <c:pt idx="141">
                  <c:v>105</c:v>
                </c:pt>
                <c:pt idx="142">
                  <c:v>88</c:v>
                </c:pt>
                <c:pt idx="143">
                  <c:v>119</c:v>
                </c:pt>
                <c:pt idx="144">
                  <c:v>33</c:v>
                </c:pt>
                <c:pt idx="145">
                  <c:v>52</c:v>
                </c:pt>
                <c:pt idx="146">
                  <c:v>23</c:v>
                </c:pt>
                <c:pt idx="147">
                  <c:v>71</c:v>
                </c:pt>
                <c:pt idx="148">
                  <c:v>11</c:v>
                </c:pt>
                <c:pt idx="149">
                  <c:v>52</c:v>
                </c:pt>
                <c:pt idx="150">
                  <c:v>108</c:v>
                </c:pt>
                <c:pt idx="151">
                  <c:v>101</c:v>
                </c:pt>
                <c:pt idx="152">
                  <c:v>64</c:v>
                </c:pt>
                <c:pt idx="153">
                  <c:v>48</c:v>
                </c:pt>
                <c:pt idx="154">
                  <c:v>69</c:v>
                </c:pt>
                <c:pt idx="155">
                  <c:v>85</c:v>
                </c:pt>
                <c:pt idx="156">
                  <c:v>100</c:v>
                </c:pt>
                <c:pt idx="157">
                  <c:v>99</c:v>
                </c:pt>
                <c:pt idx="158">
                  <c:v>39</c:v>
                </c:pt>
                <c:pt idx="159">
                  <c:v>39</c:v>
                </c:pt>
                <c:pt idx="160">
                  <c:v>65</c:v>
                </c:pt>
                <c:pt idx="161">
                  <c:v>44</c:v>
                </c:pt>
                <c:pt idx="162">
                  <c:v>39</c:v>
                </c:pt>
                <c:pt idx="163">
                  <c:v>52</c:v>
                </c:pt>
                <c:pt idx="164">
                  <c:v>114</c:v>
                </c:pt>
                <c:pt idx="165">
                  <c:v>68</c:v>
                </c:pt>
                <c:pt idx="166">
                  <c:v>19</c:v>
                </c:pt>
                <c:pt idx="167">
                  <c:v>84</c:v>
                </c:pt>
                <c:pt idx="168">
                  <c:v>97</c:v>
                </c:pt>
                <c:pt idx="169">
                  <c:v>24</c:v>
                </c:pt>
                <c:pt idx="170">
                  <c:v>30</c:v>
                </c:pt>
                <c:pt idx="171">
                  <c:v>85</c:v>
                </c:pt>
                <c:pt idx="172">
                  <c:v>92</c:v>
                </c:pt>
                <c:pt idx="173">
                  <c:v>21</c:v>
                </c:pt>
                <c:pt idx="174">
                  <c:v>79</c:v>
                </c:pt>
                <c:pt idx="175">
                  <c:v>70</c:v>
                </c:pt>
                <c:pt idx="176">
                  <c:v>19</c:v>
                </c:pt>
                <c:pt idx="177">
                  <c:v>38</c:v>
                </c:pt>
                <c:pt idx="178">
                  <c:v>41</c:v>
                </c:pt>
                <c:pt idx="179">
                  <c:v>90</c:v>
                </c:pt>
                <c:pt idx="180">
                  <c:v>40</c:v>
                </c:pt>
                <c:pt idx="181">
                  <c:v>67</c:v>
                </c:pt>
                <c:pt idx="182">
                  <c:v>74</c:v>
                </c:pt>
                <c:pt idx="183">
                  <c:v>10</c:v>
                </c:pt>
                <c:pt idx="184">
                  <c:v>87</c:v>
                </c:pt>
                <c:pt idx="185">
                  <c:v>69</c:v>
                </c:pt>
                <c:pt idx="186">
                  <c:v>79</c:v>
                </c:pt>
                <c:pt idx="187">
                  <c:v>87</c:v>
                </c:pt>
                <c:pt idx="188">
                  <c:v>18</c:v>
                </c:pt>
                <c:pt idx="189">
                  <c:v>95</c:v>
                </c:pt>
                <c:pt idx="190">
                  <c:v>100</c:v>
                </c:pt>
                <c:pt idx="191">
                  <c:v>78</c:v>
                </c:pt>
                <c:pt idx="192">
                  <c:v>77</c:v>
                </c:pt>
                <c:pt idx="193">
                  <c:v>92</c:v>
                </c:pt>
                <c:pt idx="194">
                  <c:v>33</c:v>
                </c:pt>
                <c:pt idx="195">
                  <c:v>102</c:v>
                </c:pt>
                <c:pt idx="196">
                  <c:v>61</c:v>
                </c:pt>
                <c:pt idx="197">
                  <c:v>51</c:v>
                </c:pt>
                <c:pt idx="198">
                  <c:v>104</c:v>
                </c:pt>
                <c:pt idx="199">
                  <c:v>10</c:v>
                </c:pt>
                <c:pt idx="200">
                  <c:v>116</c:v>
                </c:pt>
                <c:pt idx="201">
                  <c:v>66</c:v>
                </c:pt>
                <c:pt idx="202">
                  <c:v>17</c:v>
                </c:pt>
                <c:pt idx="203">
                  <c:v>116</c:v>
                </c:pt>
                <c:pt idx="204">
                  <c:v>36</c:v>
                </c:pt>
                <c:pt idx="205">
                  <c:v>97</c:v>
                </c:pt>
                <c:pt idx="206">
                  <c:v>62</c:v>
                </c:pt>
                <c:pt idx="207">
                  <c:v>76</c:v>
                </c:pt>
                <c:pt idx="208">
                  <c:v>87</c:v>
                </c:pt>
                <c:pt idx="209">
                  <c:v>115</c:v>
                </c:pt>
                <c:pt idx="210">
                  <c:v>89</c:v>
                </c:pt>
                <c:pt idx="211">
                  <c:v>117</c:v>
                </c:pt>
                <c:pt idx="212">
                  <c:v>89</c:v>
                </c:pt>
                <c:pt idx="213">
                  <c:v>69</c:v>
                </c:pt>
                <c:pt idx="214">
                  <c:v>46</c:v>
                </c:pt>
                <c:pt idx="215">
                  <c:v>98</c:v>
                </c:pt>
                <c:pt idx="216">
                  <c:v>79</c:v>
                </c:pt>
                <c:pt idx="217">
                  <c:v>34</c:v>
                </c:pt>
                <c:pt idx="218">
                  <c:v>27</c:v>
                </c:pt>
                <c:pt idx="219">
                  <c:v>100</c:v>
                </c:pt>
                <c:pt idx="220">
                  <c:v>17</c:v>
                </c:pt>
                <c:pt idx="221">
                  <c:v>80</c:v>
                </c:pt>
                <c:pt idx="222">
                  <c:v>84</c:v>
                </c:pt>
                <c:pt idx="223">
                  <c:v>85</c:v>
                </c:pt>
                <c:pt idx="224">
                  <c:v>62</c:v>
                </c:pt>
                <c:pt idx="225">
                  <c:v>69</c:v>
                </c:pt>
                <c:pt idx="226">
                  <c:v>74</c:v>
                </c:pt>
                <c:pt idx="227">
                  <c:v>88</c:v>
                </c:pt>
                <c:pt idx="228">
                  <c:v>100</c:v>
                </c:pt>
                <c:pt idx="229">
                  <c:v>98</c:v>
                </c:pt>
                <c:pt idx="230">
                  <c:v>27</c:v>
                </c:pt>
                <c:pt idx="231">
                  <c:v>12</c:v>
                </c:pt>
                <c:pt idx="232">
                  <c:v>40</c:v>
                </c:pt>
                <c:pt idx="233">
                  <c:v>41</c:v>
                </c:pt>
                <c:pt idx="234">
                  <c:v>10</c:v>
                </c:pt>
                <c:pt idx="235">
                  <c:v>53</c:v>
                </c:pt>
                <c:pt idx="236">
                  <c:v>34</c:v>
                </c:pt>
                <c:pt idx="237">
                  <c:v>20</c:v>
                </c:pt>
                <c:pt idx="238">
                  <c:v>25</c:v>
                </c:pt>
                <c:pt idx="239">
                  <c:v>71</c:v>
                </c:pt>
                <c:pt idx="240">
                  <c:v>119</c:v>
                </c:pt>
                <c:pt idx="241">
                  <c:v>34</c:v>
                </c:pt>
                <c:pt idx="242">
                  <c:v>80</c:v>
                </c:pt>
                <c:pt idx="243">
                  <c:v>103</c:v>
                </c:pt>
                <c:pt idx="244">
                  <c:v>45</c:v>
                </c:pt>
                <c:pt idx="245">
                  <c:v>109</c:v>
                </c:pt>
                <c:pt idx="246">
                  <c:v>67</c:v>
                </c:pt>
                <c:pt idx="247">
                  <c:v>94</c:v>
                </c:pt>
                <c:pt idx="248">
                  <c:v>72</c:v>
                </c:pt>
                <c:pt idx="249">
                  <c:v>103</c:v>
                </c:pt>
                <c:pt idx="250">
                  <c:v>89</c:v>
                </c:pt>
                <c:pt idx="251">
                  <c:v>114</c:v>
                </c:pt>
                <c:pt idx="252">
                  <c:v>39</c:v>
                </c:pt>
                <c:pt idx="253">
                  <c:v>78</c:v>
                </c:pt>
                <c:pt idx="254">
                  <c:v>60</c:v>
                </c:pt>
                <c:pt idx="255">
                  <c:v>45</c:v>
                </c:pt>
                <c:pt idx="256">
                  <c:v>84</c:v>
                </c:pt>
                <c:pt idx="257">
                  <c:v>50</c:v>
                </c:pt>
                <c:pt idx="258">
                  <c:v>40</c:v>
                </c:pt>
                <c:pt idx="259">
                  <c:v>73</c:v>
                </c:pt>
                <c:pt idx="260">
                  <c:v>16</c:v>
                </c:pt>
                <c:pt idx="261">
                  <c:v>90</c:v>
                </c:pt>
                <c:pt idx="262">
                  <c:v>86</c:v>
                </c:pt>
                <c:pt idx="263">
                  <c:v>43</c:v>
                </c:pt>
                <c:pt idx="264">
                  <c:v>80</c:v>
                </c:pt>
                <c:pt idx="265">
                  <c:v>75</c:v>
                </c:pt>
                <c:pt idx="266">
                  <c:v>54</c:v>
                </c:pt>
                <c:pt idx="267">
                  <c:v>104</c:v>
                </c:pt>
                <c:pt idx="268">
                  <c:v>69</c:v>
                </c:pt>
                <c:pt idx="269">
                  <c:v>23</c:v>
                </c:pt>
                <c:pt idx="270">
                  <c:v>13</c:v>
                </c:pt>
                <c:pt idx="271">
                  <c:v>40</c:v>
                </c:pt>
                <c:pt idx="272">
                  <c:v>83</c:v>
                </c:pt>
                <c:pt idx="273">
                  <c:v>109</c:v>
                </c:pt>
                <c:pt idx="274">
                  <c:v>96</c:v>
                </c:pt>
                <c:pt idx="275">
                  <c:v>103</c:v>
                </c:pt>
                <c:pt idx="276">
                  <c:v>13</c:v>
                </c:pt>
                <c:pt idx="277">
                  <c:v>96</c:v>
                </c:pt>
                <c:pt idx="278">
                  <c:v>79</c:v>
                </c:pt>
                <c:pt idx="279">
                  <c:v>52</c:v>
                </c:pt>
                <c:pt idx="280">
                  <c:v>15</c:v>
                </c:pt>
                <c:pt idx="281">
                  <c:v>50</c:v>
                </c:pt>
                <c:pt idx="282">
                  <c:v>56</c:v>
                </c:pt>
                <c:pt idx="283">
                  <c:v>61</c:v>
                </c:pt>
                <c:pt idx="284">
                  <c:v>69</c:v>
                </c:pt>
                <c:pt idx="285">
                  <c:v>23</c:v>
                </c:pt>
                <c:pt idx="286">
                  <c:v>91</c:v>
                </c:pt>
                <c:pt idx="287">
                  <c:v>70</c:v>
                </c:pt>
                <c:pt idx="288">
                  <c:v>85</c:v>
                </c:pt>
                <c:pt idx="289">
                  <c:v>102</c:v>
                </c:pt>
                <c:pt idx="290">
                  <c:v>27</c:v>
                </c:pt>
                <c:pt idx="291">
                  <c:v>37</c:v>
                </c:pt>
                <c:pt idx="292">
                  <c:v>36</c:v>
                </c:pt>
                <c:pt idx="293">
                  <c:v>29</c:v>
                </c:pt>
                <c:pt idx="294">
                  <c:v>78</c:v>
                </c:pt>
                <c:pt idx="295">
                  <c:v>49</c:v>
                </c:pt>
                <c:pt idx="296">
                  <c:v>18</c:v>
                </c:pt>
                <c:pt idx="297">
                  <c:v>108</c:v>
                </c:pt>
                <c:pt idx="298">
                  <c:v>71</c:v>
                </c:pt>
                <c:pt idx="299">
                  <c:v>74</c:v>
                </c:pt>
                <c:pt idx="300">
                  <c:v>105</c:v>
                </c:pt>
                <c:pt idx="301">
                  <c:v>10</c:v>
                </c:pt>
                <c:pt idx="302">
                  <c:v>13</c:v>
                </c:pt>
                <c:pt idx="303">
                  <c:v>56</c:v>
                </c:pt>
                <c:pt idx="304">
                  <c:v>62</c:v>
                </c:pt>
                <c:pt idx="305">
                  <c:v>70</c:v>
                </c:pt>
                <c:pt idx="306">
                  <c:v>60</c:v>
                </c:pt>
                <c:pt idx="307">
                  <c:v>21</c:v>
                </c:pt>
                <c:pt idx="308">
                  <c:v>79</c:v>
                </c:pt>
                <c:pt idx="309">
                  <c:v>22</c:v>
                </c:pt>
                <c:pt idx="310">
                  <c:v>56</c:v>
                </c:pt>
                <c:pt idx="311">
                  <c:v>97</c:v>
                </c:pt>
                <c:pt idx="312">
                  <c:v>53</c:v>
                </c:pt>
                <c:pt idx="313">
                  <c:v>55</c:v>
                </c:pt>
                <c:pt idx="314">
                  <c:v>81</c:v>
                </c:pt>
                <c:pt idx="315">
                  <c:v>42</c:v>
                </c:pt>
                <c:pt idx="316">
                  <c:v>39</c:v>
                </c:pt>
                <c:pt idx="317">
                  <c:v>59</c:v>
                </c:pt>
                <c:pt idx="318">
                  <c:v>35</c:v>
                </c:pt>
                <c:pt idx="319">
                  <c:v>80</c:v>
                </c:pt>
                <c:pt idx="320">
                  <c:v>32</c:v>
                </c:pt>
                <c:pt idx="321">
                  <c:v>74</c:v>
                </c:pt>
                <c:pt idx="322">
                  <c:v>79</c:v>
                </c:pt>
                <c:pt idx="323">
                  <c:v>63</c:v>
                </c:pt>
                <c:pt idx="324">
                  <c:v>61</c:v>
                </c:pt>
                <c:pt idx="325">
                  <c:v>95</c:v>
                </c:pt>
                <c:pt idx="326">
                  <c:v>39</c:v>
                </c:pt>
                <c:pt idx="327">
                  <c:v>54</c:v>
                </c:pt>
                <c:pt idx="328">
                  <c:v>69</c:v>
                </c:pt>
                <c:pt idx="329">
                  <c:v>40</c:v>
                </c:pt>
                <c:pt idx="330">
                  <c:v>46</c:v>
                </c:pt>
                <c:pt idx="331">
                  <c:v>108</c:v>
                </c:pt>
                <c:pt idx="332">
                  <c:v>52</c:v>
                </c:pt>
                <c:pt idx="333">
                  <c:v>73</c:v>
                </c:pt>
                <c:pt idx="334">
                  <c:v>62</c:v>
                </c:pt>
                <c:pt idx="335">
                  <c:v>101</c:v>
                </c:pt>
                <c:pt idx="336">
                  <c:v>32</c:v>
                </c:pt>
                <c:pt idx="337">
                  <c:v>11</c:v>
                </c:pt>
                <c:pt idx="338">
                  <c:v>85</c:v>
                </c:pt>
                <c:pt idx="339">
                  <c:v>46</c:v>
                </c:pt>
                <c:pt idx="340">
                  <c:v>10</c:v>
                </c:pt>
                <c:pt idx="341">
                  <c:v>78</c:v>
                </c:pt>
                <c:pt idx="342">
                  <c:v>78</c:v>
                </c:pt>
                <c:pt idx="343">
                  <c:v>44</c:v>
                </c:pt>
                <c:pt idx="344">
                  <c:v>47</c:v>
                </c:pt>
                <c:pt idx="345">
                  <c:v>109</c:v>
                </c:pt>
                <c:pt idx="346">
                  <c:v>38</c:v>
                </c:pt>
                <c:pt idx="347">
                  <c:v>101</c:v>
                </c:pt>
                <c:pt idx="348">
                  <c:v>56</c:v>
                </c:pt>
                <c:pt idx="349">
                  <c:v>62</c:v>
                </c:pt>
                <c:pt idx="350">
                  <c:v>95</c:v>
                </c:pt>
                <c:pt idx="351">
                  <c:v>87</c:v>
                </c:pt>
                <c:pt idx="352">
                  <c:v>98</c:v>
                </c:pt>
                <c:pt idx="353">
                  <c:v>16</c:v>
                </c:pt>
                <c:pt idx="354">
                  <c:v>31</c:v>
                </c:pt>
                <c:pt idx="355">
                  <c:v>118</c:v>
                </c:pt>
                <c:pt idx="356">
                  <c:v>50</c:v>
                </c:pt>
                <c:pt idx="357">
                  <c:v>38</c:v>
                </c:pt>
                <c:pt idx="358">
                  <c:v>78</c:v>
                </c:pt>
                <c:pt idx="359">
                  <c:v>101</c:v>
                </c:pt>
                <c:pt idx="360">
                  <c:v>82</c:v>
                </c:pt>
                <c:pt idx="361">
                  <c:v>111</c:v>
                </c:pt>
                <c:pt idx="362">
                  <c:v>67</c:v>
                </c:pt>
                <c:pt idx="363">
                  <c:v>70</c:v>
                </c:pt>
                <c:pt idx="364">
                  <c:v>85</c:v>
                </c:pt>
                <c:pt idx="365">
                  <c:v>13</c:v>
                </c:pt>
                <c:pt idx="366">
                  <c:v>62</c:v>
                </c:pt>
                <c:pt idx="367">
                  <c:v>45</c:v>
                </c:pt>
                <c:pt idx="368">
                  <c:v>116</c:v>
                </c:pt>
                <c:pt idx="369">
                  <c:v>35</c:v>
                </c:pt>
                <c:pt idx="370">
                  <c:v>109</c:v>
                </c:pt>
                <c:pt idx="371">
                  <c:v>24</c:v>
                </c:pt>
                <c:pt idx="372">
                  <c:v>82</c:v>
                </c:pt>
                <c:pt idx="373">
                  <c:v>47</c:v>
                </c:pt>
                <c:pt idx="374">
                  <c:v>62</c:v>
                </c:pt>
                <c:pt idx="375">
                  <c:v>12</c:v>
                </c:pt>
                <c:pt idx="376">
                  <c:v>83</c:v>
                </c:pt>
                <c:pt idx="377">
                  <c:v>94</c:v>
                </c:pt>
                <c:pt idx="378">
                  <c:v>79</c:v>
                </c:pt>
                <c:pt idx="379">
                  <c:v>38</c:v>
                </c:pt>
                <c:pt idx="380">
                  <c:v>71</c:v>
                </c:pt>
                <c:pt idx="381">
                  <c:v>115</c:v>
                </c:pt>
                <c:pt idx="382">
                  <c:v>50</c:v>
                </c:pt>
                <c:pt idx="383">
                  <c:v>31</c:v>
                </c:pt>
                <c:pt idx="384">
                  <c:v>117</c:v>
                </c:pt>
                <c:pt idx="385">
                  <c:v>11</c:v>
                </c:pt>
                <c:pt idx="386">
                  <c:v>95</c:v>
                </c:pt>
                <c:pt idx="387">
                  <c:v>85</c:v>
                </c:pt>
                <c:pt idx="388">
                  <c:v>67</c:v>
                </c:pt>
                <c:pt idx="389">
                  <c:v>119</c:v>
                </c:pt>
                <c:pt idx="390">
                  <c:v>118</c:v>
                </c:pt>
                <c:pt idx="391">
                  <c:v>106</c:v>
                </c:pt>
                <c:pt idx="392">
                  <c:v>77</c:v>
                </c:pt>
                <c:pt idx="393">
                  <c:v>54</c:v>
                </c:pt>
                <c:pt idx="394">
                  <c:v>82</c:v>
                </c:pt>
                <c:pt idx="395">
                  <c:v>114</c:v>
                </c:pt>
                <c:pt idx="396">
                  <c:v>101</c:v>
                </c:pt>
                <c:pt idx="397">
                  <c:v>61</c:v>
                </c:pt>
                <c:pt idx="398">
                  <c:v>107</c:v>
                </c:pt>
                <c:pt idx="399">
                  <c:v>37</c:v>
                </c:pt>
                <c:pt idx="400">
                  <c:v>102</c:v>
                </c:pt>
                <c:pt idx="401">
                  <c:v>53</c:v>
                </c:pt>
                <c:pt idx="402">
                  <c:v>97</c:v>
                </c:pt>
                <c:pt idx="403">
                  <c:v>68</c:v>
                </c:pt>
                <c:pt idx="404">
                  <c:v>51</c:v>
                </c:pt>
                <c:pt idx="405">
                  <c:v>23</c:v>
                </c:pt>
                <c:pt idx="406">
                  <c:v>70</c:v>
                </c:pt>
                <c:pt idx="407">
                  <c:v>92</c:v>
                </c:pt>
                <c:pt idx="408">
                  <c:v>18</c:v>
                </c:pt>
                <c:pt idx="409">
                  <c:v>71</c:v>
                </c:pt>
                <c:pt idx="410">
                  <c:v>88</c:v>
                </c:pt>
                <c:pt idx="411">
                  <c:v>48</c:v>
                </c:pt>
                <c:pt idx="412">
                  <c:v>87</c:v>
                </c:pt>
                <c:pt idx="413">
                  <c:v>33</c:v>
                </c:pt>
                <c:pt idx="414">
                  <c:v>56</c:v>
                </c:pt>
                <c:pt idx="415">
                  <c:v>16</c:v>
                </c:pt>
                <c:pt idx="416">
                  <c:v>77</c:v>
                </c:pt>
                <c:pt idx="417">
                  <c:v>96</c:v>
                </c:pt>
                <c:pt idx="418">
                  <c:v>104</c:v>
                </c:pt>
                <c:pt idx="419">
                  <c:v>105</c:v>
                </c:pt>
                <c:pt idx="420">
                  <c:v>30</c:v>
                </c:pt>
                <c:pt idx="421">
                  <c:v>19</c:v>
                </c:pt>
                <c:pt idx="422">
                  <c:v>23</c:v>
                </c:pt>
                <c:pt idx="423">
                  <c:v>103</c:v>
                </c:pt>
                <c:pt idx="424">
                  <c:v>78</c:v>
                </c:pt>
                <c:pt idx="425">
                  <c:v>109</c:v>
                </c:pt>
                <c:pt idx="426">
                  <c:v>84</c:v>
                </c:pt>
                <c:pt idx="427">
                  <c:v>63</c:v>
                </c:pt>
                <c:pt idx="428">
                  <c:v>95</c:v>
                </c:pt>
                <c:pt idx="429">
                  <c:v>71</c:v>
                </c:pt>
                <c:pt idx="430">
                  <c:v>12</c:v>
                </c:pt>
                <c:pt idx="431">
                  <c:v>39</c:v>
                </c:pt>
                <c:pt idx="432">
                  <c:v>115</c:v>
                </c:pt>
                <c:pt idx="433">
                  <c:v>10</c:v>
                </c:pt>
                <c:pt idx="434">
                  <c:v>40</c:v>
                </c:pt>
                <c:pt idx="435">
                  <c:v>34</c:v>
                </c:pt>
                <c:pt idx="436">
                  <c:v>62</c:v>
                </c:pt>
                <c:pt idx="437">
                  <c:v>25</c:v>
                </c:pt>
                <c:pt idx="438">
                  <c:v>92</c:v>
                </c:pt>
                <c:pt idx="439">
                  <c:v>13</c:v>
                </c:pt>
                <c:pt idx="440">
                  <c:v>53</c:v>
                </c:pt>
                <c:pt idx="441">
                  <c:v>78</c:v>
                </c:pt>
                <c:pt idx="442">
                  <c:v>61</c:v>
                </c:pt>
                <c:pt idx="443">
                  <c:v>69</c:v>
                </c:pt>
                <c:pt idx="444">
                  <c:v>24</c:v>
                </c:pt>
                <c:pt idx="445">
                  <c:v>54</c:v>
                </c:pt>
                <c:pt idx="446">
                  <c:v>32</c:v>
                </c:pt>
                <c:pt idx="447">
                  <c:v>90</c:v>
                </c:pt>
                <c:pt idx="448">
                  <c:v>35</c:v>
                </c:pt>
                <c:pt idx="449">
                  <c:v>32</c:v>
                </c:pt>
                <c:pt idx="450">
                  <c:v>29</c:v>
                </c:pt>
                <c:pt idx="451">
                  <c:v>108</c:v>
                </c:pt>
                <c:pt idx="452">
                  <c:v>91</c:v>
                </c:pt>
                <c:pt idx="453">
                  <c:v>43</c:v>
                </c:pt>
                <c:pt idx="454">
                  <c:v>45</c:v>
                </c:pt>
                <c:pt idx="455">
                  <c:v>117</c:v>
                </c:pt>
                <c:pt idx="456">
                  <c:v>119</c:v>
                </c:pt>
                <c:pt idx="457">
                  <c:v>55</c:v>
                </c:pt>
                <c:pt idx="458">
                  <c:v>91</c:v>
                </c:pt>
                <c:pt idx="459">
                  <c:v>24</c:v>
                </c:pt>
                <c:pt idx="460">
                  <c:v>113</c:v>
                </c:pt>
                <c:pt idx="461">
                  <c:v>10</c:v>
                </c:pt>
                <c:pt idx="462">
                  <c:v>10</c:v>
                </c:pt>
                <c:pt idx="463">
                  <c:v>14</c:v>
                </c:pt>
                <c:pt idx="464">
                  <c:v>89</c:v>
                </c:pt>
                <c:pt idx="465">
                  <c:v>101</c:v>
                </c:pt>
                <c:pt idx="466">
                  <c:v>37</c:v>
                </c:pt>
                <c:pt idx="467">
                  <c:v>100</c:v>
                </c:pt>
                <c:pt idx="468">
                  <c:v>93</c:v>
                </c:pt>
                <c:pt idx="469">
                  <c:v>83</c:v>
                </c:pt>
                <c:pt idx="470">
                  <c:v>100</c:v>
                </c:pt>
                <c:pt idx="471">
                  <c:v>58</c:v>
                </c:pt>
                <c:pt idx="472">
                  <c:v>96</c:v>
                </c:pt>
                <c:pt idx="473">
                  <c:v>48</c:v>
                </c:pt>
                <c:pt idx="474">
                  <c:v>61</c:v>
                </c:pt>
                <c:pt idx="475">
                  <c:v>98</c:v>
                </c:pt>
                <c:pt idx="476">
                  <c:v>81</c:v>
                </c:pt>
                <c:pt idx="477">
                  <c:v>110</c:v>
                </c:pt>
                <c:pt idx="478">
                  <c:v>68</c:v>
                </c:pt>
                <c:pt idx="479">
                  <c:v>30</c:v>
                </c:pt>
                <c:pt idx="480">
                  <c:v>46</c:v>
                </c:pt>
                <c:pt idx="481">
                  <c:v>59</c:v>
                </c:pt>
                <c:pt idx="482">
                  <c:v>57</c:v>
                </c:pt>
                <c:pt idx="483">
                  <c:v>50</c:v>
                </c:pt>
                <c:pt idx="484">
                  <c:v>95</c:v>
                </c:pt>
                <c:pt idx="485">
                  <c:v>119</c:v>
                </c:pt>
                <c:pt idx="486">
                  <c:v>39</c:v>
                </c:pt>
                <c:pt idx="487">
                  <c:v>98</c:v>
                </c:pt>
                <c:pt idx="488">
                  <c:v>74</c:v>
                </c:pt>
                <c:pt idx="489">
                  <c:v>100</c:v>
                </c:pt>
                <c:pt idx="490">
                  <c:v>62</c:v>
                </c:pt>
                <c:pt idx="491">
                  <c:v>79</c:v>
                </c:pt>
                <c:pt idx="492">
                  <c:v>65</c:v>
                </c:pt>
                <c:pt idx="493">
                  <c:v>41</c:v>
                </c:pt>
                <c:pt idx="494">
                  <c:v>35</c:v>
                </c:pt>
                <c:pt idx="495">
                  <c:v>38</c:v>
                </c:pt>
                <c:pt idx="496">
                  <c:v>68</c:v>
                </c:pt>
                <c:pt idx="497">
                  <c:v>97</c:v>
                </c:pt>
                <c:pt idx="498">
                  <c:v>116</c:v>
                </c:pt>
                <c:pt idx="499">
                  <c:v>117</c:v>
                </c:pt>
                <c:pt idx="500">
                  <c:v>44</c:v>
                </c:pt>
                <c:pt idx="501">
                  <c:v>95</c:v>
                </c:pt>
                <c:pt idx="502">
                  <c:v>79</c:v>
                </c:pt>
                <c:pt idx="503">
                  <c:v>69</c:v>
                </c:pt>
                <c:pt idx="504">
                  <c:v>83</c:v>
                </c:pt>
                <c:pt idx="505">
                  <c:v>68</c:v>
                </c:pt>
                <c:pt idx="506">
                  <c:v>102</c:v>
                </c:pt>
                <c:pt idx="507">
                  <c:v>102</c:v>
                </c:pt>
                <c:pt idx="508">
                  <c:v>95</c:v>
                </c:pt>
                <c:pt idx="509">
                  <c:v>51</c:v>
                </c:pt>
                <c:pt idx="510">
                  <c:v>96</c:v>
                </c:pt>
                <c:pt idx="511">
                  <c:v>52</c:v>
                </c:pt>
                <c:pt idx="512">
                  <c:v>62</c:v>
                </c:pt>
                <c:pt idx="513">
                  <c:v>111</c:v>
                </c:pt>
                <c:pt idx="514">
                  <c:v>24</c:v>
                </c:pt>
                <c:pt idx="515">
                  <c:v>52</c:v>
                </c:pt>
                <c:pt idx="516">
                  <c:v>38</c:v>
                </c:pt>
                <c:pt idx="517">
                  <c:v>48</c:v>
                </c:pt>
                <c:pt idx="518">
                  <c:v>74</c:v>
                </c:pt>
                <c:pt idx="519">
                  <c:v>40</c:v>
                </c:pt>
                <c:pt idx="520">
                  <c:v>25</c:v>
                </c:pt>
                <c:pt idx="521">
                  <c:v>53</c:v>
                </c:pt>
                <c:pt idx="522">
                  <c:v>33</c:v>
                </c:pt>
                <c:pt idx="523">
                  <c:v>57</c:v>
                </c:pt>
                <c:pt idx="524">
                  <c:v>15</c:v>
                </c:pt>
                <c:pt idx="525">
                  <c:v>47</c:v>
                </c:pt>
                <c:pt idx="526">
                  <c:v>10</c:v>
                </c:pt>
                <c:pt idx="527">
                  <c:v>28</c:v>
                </c:pt>
                <c:pt idx="528">
                  <c:v>84</c:v>
                </c:pt>
                <c:pt idx="529">
                  <c:v>58</c:v>
                </c:pt>
                <c:pt idx="530">
                  <c:v>20</c:v>
                </c:pt>
                <c:pt idx="531">
                  <c:v>48</c:v>
                </c:pt>
                <c:pt idx="532">
                  <c:v>59</c:v>
                </c:pt>
                <c:pt idx="533">
                  <c:v>88</c:v>
                </c:pt>
                <c:pt idx="534">
                  <c:v>20</c:v>
                </c:pt>
                <c:pt idx="535">
                  <c:v>93</c:v>
                </c:pt>
                <c:pt idx="536">
                  <c:v>87</c:v>
                </c:pt>
                <c:pt idx="537">
                  <c:v>114</c:v>
                </c:pt>
                <c:pt idx="538">
                  <c:v>115</c:v>
                </c:pt>
                <c:pt idx="539">
                  <c:v>72</c:v>
                </c:pt>
                <c:pt idx="540">
                  <c:v>77</c:v>
                </c:pt>
                <c:pt idx="541">
                  <c:v>102</c:v>
                </c:pt>
                <c:pt idx="542">
                  <c:v>104</c:v>
                </c:pt>
                <c:pt idx="543">
                  <c:v>88</c:v>
                </c:pt>
                <c:pt idx="544">
                  <c:v>100</c:v>
                </c:pt>
                <c:pt idx="545">
                  <c:v>90</c:v>
                </c:pt>
                <c:pt idx="546">
                  <c:v>35</c:v>
                </c:pt>
                <c:pt idx="547">
                  <c:v>97</c:v>
                </c:pt>
                <c:pt idx="548">
                  <c:v>70</c:v>
                </c:pt>
                <c:pt idx="549">
                  <c:v>57</c:v>
                </c:pt>
                <c:pt idx="550">
                  <c:v>51</c:v>
                </c:pt>
                <c:pt idx="551">
                  <c:v>81</c:v>
                </c:pt>
                <c:pt idx="552">
                  <c:v>100</c:v>
                </c:pt>
                <c:pt idx="553">
                  <c:v>19</c:v>
                </c:pt>
                <c:pt idx="554">
                  <c:v>49</c:v>
                </c:pt>
                <c:pt idx="555">
                  <c:v>77</c:v>
                </c:pt>
                <c:pt idx="556">
                  <c:v>83</c:v>
                </c:pt>
                <c:pt idx="557">
                  <c:v>92</c:v>
                </c:pt>
                <c:pt idx="558">
                  <c:v>106</c:v>
                </c:pt>
                <c:pt idx="559">
                  <c:v>44</c:v>
                </c:pt>
                <c:pt idx="560">
                  <c:v>73</c:v>
                </c:pt>
                <c:pt idx="561">
                  <c:v>25</c:v>
                </c:pt>
                <c:pt idx="562">
                  <c:v>42</c:v>
                </c:pt>
                <c:pt idx="563">
                  <c:v>56</c:v>
                </c:pt>
                <c:pt idx="564">
                  <c:v>66</c:v>
                </c:pt>
                <c:pt idx="565">
                  <c:v>82</c:v>
                </c:pt>
                <c:pt idx="566">
                  <c:v>40</c:v>
                </c:pt>
                <c:pt idx="567">
                  <c:v>68</c:v>
                </c:pt>
                <c:pt idx="568">
                  <c:v>59</c:v>
                </c:pt>
                <c:pt idx="569">
                  <c:v>21</c:v>
                </c:pt>
                <c:pt idx="570">
                  <c:v>69</c:v>
                </c:pt>
                <c:pt idx="571">
                  <c:v>110</c:v>
                </c:pt>
                <c:pt idx="572">
                  <c:v>46</c:v>
                </c:pt>
                <c:pt idx="573">
                  <c:v>118</c:v>
                </c:pt>
                <c:pt idx="574">
                  <c:v>34</c:v>
                </c:pt>
                <c:pt idx="575">
                  <c:v>28</c:v>
                </c:pt>
                <c:pt idx="576">
                  <c:v>53</c:v>
                </c:pt>
                <c:pt idx="577">
                  <c:v>72</c:v>
                </c:pt>
                <c:pt idx="578">
                  <c:v>72</c:v>
                </c:pt>
                <c:pt idx="579">
                  <c:v>41</c:v>
                </c:pt>
                <c:pt idx="580">
                  <c:v>112</c:v>
                </c:pt>
                <c:pt idx="581">
                  <c:v>20</c:v>
                </c:pt>
                <c:pt idx="582">
                  <c:v>17</c:v>
                </c:pt>
                <c:pt idx="583">
                  <c:v>13</c:v>
                </c:pt>
                <c:pt idx="584">
                  <c:v>109</c:v>
                </c:pt>
                <c:pt idx="585">
                  <c:v>77</c:v>
                </c:pt>
                <c:pt idx="586">
                  <c:v>91</c:v>
                </c:pt>
                <c:pt idx="587">
                  <c:v>68</c:v>
                </c:pt>
                <c:pt idx="588">
                  <c:v>108</c:v>
                </c:pt>
                <c:pt idx="589">
                  <c:v>40</c:v>
                </c:pt>
                <c:pt idx="590">
                  <c:v>10</c:v>
                </c:pt>
                <c:pt idx="591">
                  <c:v>52</c:v>
                </c:pt>
                <c:pt idx="592">
                  <c:v>71</c:v>
                </c:pt>
                <c:pt idx="593">
                  <c:v>96</c:v>
                </c:pt>
                <c:pt idx="594">
                  <c:v>31</c:v>
                </c:pt>
                <c:pt idx="595">
                  <c:v>95</c:v>
                </c:pt>
                <c:pt idx="596">
                  <c:v>71</c:v>
                </c:pt>
                <c:pt idx="597">
                  <c:v>14</c:v>
                </c:pt>
                <c:pt idx="598">
                  <c:v>82</c:v>
                </c:pt>
                <c:pt idx="599">
                  <c:v>96</c:v>
                </c:pt>
                <c:pt idx="600">
                  <c:v>88</c:v>
                </c:pt>
                <c:pt idx="601">
                  <c:v>52</c:v>
                </c:pt>
                <c:pt idx="602">
                  <c:v>23</c:v>
                </c:pt>
                <c:pt idx="603">
                  <c:v>64</c:v>
                </c:pt>
                <c:pt idx="604">
                  <c:v>30</c:v>
                </c:pt>
                <c:pt idx="605">
                  <c:v>114</c:v>
                </c:pt>
                <c:pt idx="606">
                  <c:v>52</c:v>
                </c:pt>
                <c:pt idx="607">
                  <c:v>15</c:v>
                </c:pt>
                <c:pt idx="608">
                  <c:v>113</c:v>
                </c:pt>
                <c:pt idx="609">
                  <c:v>77</c:v>
                </c:pt>
                <c:pt idx="610">
                  <c:v>19</c:v>
                </c:pt>
                <c:pt idx="611">
                  <c:v>39</c:v>
                </c:pt>
                <c:pt idx="612">
                  <c:v>46</c:v>
                </c:pt>
                <c:pt idx="613">
                  <c:v>109</c:v>
                </c:pt>
                <c:pt idx="614">
                  <c:v>42</c:v>
                </c:pt>
                <c:pt idx="615">
                  <c:v>51</c:v>
                </c:pt>
                <c:pt idx="616">
                  <c:v>98</c:v>
                </c:pt>
                <c:pt idx="617">
                  <c:v>87</c:v>
                </c:pt>
                <c:pt idx="618">
                  <c:v>103</c:v>
                </c:pt>
                <c:pt idx="619">
                  <c:v>96</c:v>
                </c:pt>
                <c:pt idx="620">
                  <c:v>49</c:v>
                </c:pt>
                <c:pt idx="621">
                  <c:v>103</c:v>
                </c:pt>
                <c:pt idx="622">
                  <c:v>14</c:v>
                </c:pt>
                <c:pt idx="623">
                  <c:v>94</c:v>
                </c:pt>
                <c:pt idx="624">
                  <c:v>78</c:v>
                </c:pt>
                <c:pt idx="625">
                  <c:v>90</c:v>
                </c:pt>
                <c:pt idx="626">
                  <c:v>91</c:v>
                </c:pt>
                <c:pt idx="627">
                  <c:v>35</c:v>
                </c:pt>
                <c:pt idx="628">
                  <c:v>16</c:v>
                </c:pt>
                <c:pt idx="629">
                  <c:v>54</c:v>
                </c:pt>
                <c:pt idx="630">
                  <c:v>63</c:v>
                </c:pt>
                <c:pt idx="631">
                  <c:v>66</c:v>
                </c:pt>
                <c:pt idx="632">
                  <c:v>10</c:v>
                </c:pt>
                <c:pt idx="633">
                  <c:v>119</c:v>
                </c:pt>
                <c:pt idx="634">
                  <c:v>35</c:v>
                </c:pt>
                <c:pt idx="635">
                  <c:v>94</c:v>
                </c:pt>
                <c:pt idx="636">
                  <c:v>48</c:v>
                </c:pt>
                <c:pt idx="637">
                  <c:v>52</c:v>
                </c:pt>
                <c:pt idx="638">
                  <c:v>72</c:v>
                </c:pt>
                <c:pt idx="639">
                  <c:v>40</c:v>
                </c:pt>
                <c:pt idx="640">
                  <c:v>47</c:v>
                </c:pt>
                <c:pt idx="641">
                  <c:v>54</c:v>
                </c:pt>
                <c:pt idx="642">
                  <c:v>84</c:v>
                </c:pt>
                <c:pt idx="643">
                  <c:v>119</c:v>
                </c:pt>
                <c:pt idx="644">
                  <c:v>14</c:v>
                </c:pt>
                <c:pt idx="645">
                  <c:v>115</c:v>
                </c:pt>
                <c:pt idx="646">
                  <c:v>75</c:v>
                </c:pt>
                <c:pt idx="647">
                  <c:v>74</c:v>
                </c:pt>
                <c:pt idx="648">
                  <c:v>109</c:v>
                </c:pt>
                <c:pt idx="649">
                  <c:v>39</c:v>
                </c:pt>
                <c:pt idx="650">
                  <c:v>67</c:v>
                </c:pt>
                <c:pt idx="651">
                  <c:v>29</c:v>
                </c:pt>
                <c:pt idx="652">
                  <c:v>76</c:v>
                </c:pt>
                <c:pt idx="653">
                  <c:v>12</c:v>
                </c:pt>
                <c:pt idx="654">
                  <c:v>82</c:v>
                </c:pt>
                <c:pt idx="655">
                  <c:v>74</c:v>
                </c:pt>
                <c:pt idx="656">
                  <c:v>63</c:v>
                </c:pt>
                <c:pt idx="657">
                  <c:v>99</c:v>
                </c:pt>
                <c:pt idx="658">
                  <c:v>113</c:v>
                </c:pt>
                <c:pt idx="659">
                  <c:v>61</c:v>
                </c:pt>
                <c:pt idx="660">
                  <c:v>108</c:v>
                </c:pt>
                <c:pt idx="661">
                  <c:v>38</c:v>
                </c:pt>
                <c:pt idx="662">
                  <c:v>20</c:v>
                </c:pt>
                <c:pt idx="663">
                  <c:v>89</c:v>
                </c:pt>
                <c:pt idx="664">
                  <c:v>13</c:v>
                </c:pt>
                <c:pt idx="665">
                  <c:v>85</c:v>
                </c:pt>
                <c:pt idx="666">
                  <c:v>60</c:v>
                </c:pt>
                <c:pt idx="667">
                  <c:v>16</c:v>
                </c:pt>
                <c:pt idx="668">
                  <c:v>17</c:v>
                </c:pt>
                <c:pt idx="669">
                  <c:v>44</c:v>
                </c:pt>
                <c:pt idx="670">
                  <c:v>59</c:v>
                </c:pt>
                <c:pt idx="671">
                  <c:v>83</c:v>
                </c:pt>
                <c:pt idx="672">
                  <c:v>29</c:v>
                </c:pt>
                <c:pt idx="673">
                  <c:v>68</c:v>
                </c:pt>
                <c:pt idx="674">
                  <c:v>67</c:v>
                </c:pt>
                <c:pt idx="675">
                  <c:v>97</c:v>
                </c:pt>
                <c:pt idx="676">
                  <c:v>94</c:v>
                </c:pt>
                <c:pt idx="677">
                  <c:v>41</c:v>
                </c:pt>
                <c:pt idx="678">
                  <c:v>93</c:v>
                </c:pt>
                <c:pt idx="679">
                  <c:v>95</c:v>
                </c:pt>
                <c:pt idx="680">
                  <c:v>10</c:v>
                </c:pt>
                <c:pt idx="681">
                  <c:v>107</c:v>
                </c:pt>
                <c:pt idx="682">
                  <c:v>98</c:v>
                </c:pt>
                <c:pt idx="683">
                  <c:v>60</c:v>
                </c:pt>
                <c:pt idx="684">
                  <c:v>93</c:v>
                </c:pt>
                <c:pt idx="685">
                  <c:v>71</c:v>
                </c:pt>
                <c:pt idx="686">
                  <c:v>31</c:v>
                </c:pt>
                <c:pt idx="687">
                  <c:v>38</c:v>
                </c:pt>
                <c:pt idx="688">
                  <c:v>16</c:v>
                </c:pt>
                <c:pt idx="689">
                  <c:v>60</c:v>
                </c:pt>
                <c:pt idx="690">
                  <c:v>61</c:v>
                </c:pt>
                <c:pt idx="691">
                  <c:v>48</c:v>
                </c:pt>
                <c:pt idx="692">
                  <c:v>87</c:v>
                </c:pt>
                <c:pt idx="693">
                  <c:v>65</c:v>
                </c:pt>
                <c:pt idx="694">
                  <c:v>113</c:v>
                </c:pt>
                <c:pt idx="695">
                  <c:v>61</c:v>
                </c:pt>
                <c:pt idx="696">
                  <c:v>59</c:v>
                </c:pt>
                <c:pt idx="697">
                  <c:v>99</c:v>
                </c:pt>
                <c:pt idx="698">
                  <c:v>28</c:v>
                </c:pt>
                <c:pt idx="699">
                  <c:v>46</c:v>
                </c:pt>
                <c:pt idx="700">
                  <c:v>64</c:v>
                </c:pt>
                <c:pt idx="701">
                  <c:v>65</c:v>
                </c:pt>
                <c:pt idx="702">
                  <c:v>79</c:v>
                </c:pt>
                <c:pt idx="703">
                  <c:v>28</c:v>
                </c:pt>
                <c:pt idx="704">
                  <c:v>11</c:v>
                </c:pt>
                <c:pt idx="705">
                  <c:v>74</c:v>
                </c:pt>
                <c:pt idx="706">
                  <c:v>77</c:v>
                </c:pt>
                <c:pt idx="707">
                  <c:v>118</c:v>
                </c:pt>
                <c:pt idx="708">
                  <c:v>105</c:v>
                </c:pt>
                <c:pt idx="709">
                  <c:v>110</c:v>
                </c:pt>
                <c:pt idx="710">
                  <c:v>68</c:v>
                </c:pt>
                <c:pt idx="711">
                  <c:v>35</c:v>
                </c:pt>
                <c:pt idx="712">
                  <c:v>98</c:v>
                </c:pt>
                <c:pt idx="713">
                  <c:v>38</c:v>
                </c:pt>
                <c:pt idx="714">
                  <c:v>31</c:v>
                </c:pt>
                <c:pt idx="715">
                  <c:v>93</c:v>
                </c:pt>
                <c:pt idx="716">
                  <c:v>41</c:v>
                </c:pt>
                <c:pt idx="717">
                  <c:v>19</c:v>
                </c:pt>
                <c:pt idx="718">
                  <c:v>57</c:v>
                </c:pt>
                <c:pt idx="719">
                  <c:v>80</c:v>
                </c:pt>
                <c:pt idx="720">
                  <c:v>110</c:v>
                </c:pt>
                <c:pt idx="721">
                  <c:v>110</c:v>
                </c:pt>
                <c:pt idx="722">
                  <c:v>69</c:v>
                </c:pt>
                <c:pt idx="723">
                  <c:v>11</c:v>
                </c:pt>
                <c:pt idx="724">
                  <c:v>80</c:v>
                </c:pt>
                <c:pt idx="725">
                  <c:v>45</c:v>
                </c:pt>
                <c:pt idx="726">
                  <c:v>28</c:v>
                </c:pt>
                <c:pt idx="727">
                  <c:v>104</c:v>
                </c:pt>
                <c:pt idx="728">
                  <c:v>36</c:v>
                </c:pt>
                <c:pt idx="729">
                  <c:v>101</c:v>
                </c:pt>
                <c:pt idx="730">
                  <c:v>74</c:v>
                </c:pt>
                <c:pt idx="731">
                  <c:v>40</c:v>
                </c:pt>
                <c:pt idx="732">
                  <c:v>41</c:v>
                </c:pt>
                <c:pt idx="733">
                  <c:v>115</c:v>
                </c:pt>
                <c:pt idx="734">
                  <c:v>72</c:v>
                </c:pt>
                <c:pt idx="735">
                  <c:v>60</c:v>
                </c:pt>
                <c:pt idx="736">
                  <c:v>16</c:v>
                </c:pt>
                <c:pt idx="737">
                  <c:v>33</c:v>
                </c:pt>
                <c:pt idx="738">
                  <c:v>90</c:v>
                </c:pt>
                <c:pt idx="739">
                  <c:v>61</c:v>
                </c:pt>
                <c:pt idx="740">
                  <c:v>16</c:v>
                </c:pt>
                <c:pt idx="741">
                  <c:v>40</c:v>
                </c:pt>
                <c:pt idx="742">
                  <c:v>48</c:v>
                </c:pt>
                <c:pt idx="743">
                  <c:v>111</c:v>
                </c:pt>
                <c:pt idx="744">
                  <c:v>73</c:v>
                </c:pt>
                <c:pt idx="745">
                  <c:v>55</c:v>
                </c:pt>
                <c:pt idx="746">
                  <c:v>21</c:v>
                </c:pt>
                <c:pt idx="747">
                  <c:v>118</c:v>
                </c:pt>
                <c:pt idx="748">
                  <c:v>19</c:v>
                </c:pt>
                <c:pt idx="749">
                  <c:v>27</c:v>
                </c:pt>
                <c:pt idx="750">
                  <c:v>16</c:v>
                </c:pt>
                <c:pt idx="751">
                  <c:v>72</c:v>
                </c:pt>
                <c:pt idx="752">
                  <c:v>92</c:v>
                </c:pt>
                <c:pt idx="753">
                  <c:v>12</c:v>
                </c:pt>
                <c:pt idx="754">
                  <c:v>116</c:v>
                </c:pt>
                <c:pt idx="755">
                  <c:v>13</c:v>
                </c:pt>
                <c:pt idx="756">
                  <c:v>17</c:v>
                </c:pt>
                <c:pt idx="757">
                  <c:v>108</c:v>
                </c:pt>
                <c:pt idx="758">
                  <c:v>76</c:v>
                </c:pt>
                <c:pt idx="759">
                  <c:v>12</c:v>
                </c:pt>
                <c:pt idx="760">
                  <c:v>63</c:v>
                </c:pt>
                <c:pt idx="761">
                  <c:v>48</c:v>
                </c:pt>
                <c:pt idx="762">
                  <c:v>13</c:v>
                </c:pt>
                <c:pt idx="763">
                  <c:v>83</c:v>
                </c:pt>
                <c:pt idx="764">
                  <c:v>62</c:v>
                </c:pt>
                <c:pt idx="765">
                  <c:v>17</c:v>
                </c:pt>
                <c:pt idx="766">
                  <c:v>99</c:v>
                </c:pt>
                <c:pt idx="767">
                  <c:v>118</c:v>
                </c:pt>
                <c:pt idx="768">
                  <c:v>60</c:v>
                </c:pt>
                <c:pt idx="769">
                  <c:v>111</c:v>
                </c:pt>
                <c:pt idx="770">
                  <c:v>17</c:v>
                </c:pt>
                <c:pt idx="771">
                  <c:v>98</c:v>
                </c:pt>
                <c:pt idx="772">
                  <c:v>83</c:v>
                </c:pt>
                <c:pt idx="773">
                  <c:v>25</c:v>
                </c:pt>
                <c:pt idx="774">
                  <c:v>38</c:v>
                </c:pt>
                <c:pt idx="775">
                  <c:v>90</c:v>
                </c:pt>
                <c:pt idx="776">
                  <c:v>40</c:v>
                </c:pt>
                <c:pt idx="777">
                  <c:v>40</c:v>
                </c:pt>
                <c:pt idx="778">
                  <c:v>58</c:v>
                </c:pt>
                <c:pt idx="779">
                  <c:v>21</c:v>
                </c:pt>
                <c:pt idx="780">
                  <c:v>31</c:v>
                </c:pt>
                <c:pt idx="781">
                  <c:v>16</c:v>
                </c:pt>
                <c:pt idx="782">
                  <c:v>37</c:v>
                </c:pt>
                <c:pt idx="783">
                  <c:v>112</c:v>
                </c:pt>
                <c:pt idx="784">
                  <c:v>20</c:v>
                </c:pt>
                <c:pt idx="785">
                  <c:v>47</c:v>
                </c:pt>
                <c:pt idx="786">
                  <c:v>103</c:v>
                </c:pt>
                <c:pt idx="787">
                  <c:v>76</c:v>
                </c:pt>
                <c:pt idx="788">
                  <c:v>23</c:v>
                </c:pt>
                <c:pt idx="789">
                  <c:v>33</c:v>
                </c:pt>
                <c:pt idx="790">
                  <c:v>61</c:v>
                </c:pt>
                <c:pt idx="791">
                  <c:v>105</c:v>
                </c:pt>
                <c:pt idx="792">
                  <c:v>16</c:v>
                </c:pt>
                <c:pt idx="793">
                  <c:v>78</c:v>
                </c:pt>
                <c:pt idx="794">
                  <c:v>12</c:v>
                </c:pt>
                <c:pt idx="795">
                  <c:v>47</c:v>
                </c:pt>
                <c:pt idx="796">
                  <c:v>24</c:v>
                </c:pt>
                <c:pt idx="797">
                  <c:v>60</c:v>
                </c:pt>
                <c:pt idx="798">
                  <c:v>22</c:v>
                </c:pt>
                <c:pt idx="799">
                  <c:v>68</c:v>
                </c:pt>
                <c:pt idx="800">
                  <c:v>89</c:v>
                </c:pt>
                <c:pt idx="801">
                  <c:v>72</c:v>
                </c:pt>
                <c:pt idx="802">
                  <c:v>10</c:v>
                </c:pt>
                <c:pt idx="803">
                  <c:v>87</c:v>
                </c:pt>
                <c:pt idx="804">
                  <c:v>72</c:v>
                </c:pt>
                <c:pt idx="805">
                  <c:v>89</c:v>
                </c:pt>
                <c:pt idx="806">
                  <c:v>16</c:v>
                </c:pt>
                <c:pt idx="807">
                  <c:v>85</c:v>
                </c:pt>
                <c:pt idx="808">
                  <c:v>72</c:v>
                </c:pt>
                <c:pt idx="809">
                  <c:v>20</c:v>
                </c:pt>
                <c:pt idx="810">
                  <c:v>34</c:v>
                </c:pt>
                <c:pt idx="811">
                  <c:v>21</c:v>
                </c:pt>
                <c:pt idx="812">
                  <c:v>65</c:v>
                </c:pt>
                <c:pt idx="813">
                  <c:v>92</c:v>
                </c:pt>
                <c:pt idx="814">
                  <c:v>23</c:v>
                </c:pt>
                <c:pt idx="815">
                  <c:v>76</c:v>
                </c:pt>
                <c:pt idx="816">
                  <c:v>78</c:v>
                </c:pt>
                <c:pt idx="817">
                  <c:v>57</c:v>
                </c:pt>
                <c:pt idx="818">
                  <c:v>35</c:v>
                </c:pt>
                <c:pt idx="819">
                  <c:v>85</c:v>
                </c:pt>
                <c:pt idx="820">
                  <c:v>20</c:v>
                </c:pt>
                <c:pt idx="821">
                  <c:v>31</c:v>
                </c:pt>
                <c:pt idx="822">
                  <c:v>24</c:v>
                </c:pt>
                <c:pt idx="823">
                  <c:v>114</c:v>
                </c:pt>
                <c:pt idx="824">
                  <c:v>77</c:v>
                </c:pt>
                <c:pt idx="825">
                  <c:v>66</c:v>
                </c:pt>
                <c:pt idx="826">
                  <c:v>71</c:v>
                </c:pt>
                <c:pt idx="827">
                  <c:v>53</c:v>
                </c:pt>
                <c:pt idx="828">
                  <c:v>25</c:v>
                </c:pt>
                <c:pt idx="829">
                  <c:v>38</c:v>
                </c:pt>
                <c:pt idx="830">
                  <c:v>79</c:v>
                </c:pt>
                <c:pt idx="831">
                  <c:v>83</c:v>
                </c:pt>
                <c:pt idx="832">
                  <c:v>22</c:v>
                </c:pt>
                <c:pt idx="833">
                  <c:v>41</c:v>
                </c:pt>
                <c:pt idx="834">
                  <c:v>104</c:v>
                </c:pt>
                <c:pt idx="835">
                  <c:v>106</c:v>
                </c:pt>
                <c:pt idx="836">
                  <c:v>105</c:v>
                </c:pt>
                <c:pt idx="837">
                  <c:v>110</c:v>
                </c:pt>
                <c:pt idx="838">
                  <c:v>29</c:v>
                </c:pt>
                <c:pt idx="839">
                  <c:v>21</c:v>
                </c:pt>
                <c:pt idx="840">
                  <c:v>30</c:v>
                </c:pt>
                <c:pt idx="841">
                  <c:v>57</c:v>
                </c:pt>
                <c:pt idx="842">
                  <c:v>47</c:v>
                </c:pt>
                <c:pt idx="843">
                  <c:v>73</c:v>
                </c:pt>
                <c:pt idx="844">
                  <c:v>73</c:v>
                </c:pt>
                <c:pt idx="845">
                  <c:v>32</c:v>
                </c:pt>
                <c:pt idx="846">
                  <c:v>98</c:v>
                </c:pt>
                <c:pt idx="847">
                  <c:v>12</c:v>
                </c:pt>
                <c:pt idx="848">
                  <c:v>81</c:v>
                </c:pt>
                <c:pt idx="849">
                  <c:v>72</c:v>
                </c:pt>
                <c:pt idx="850">
                  <c:v>28</c:v>
                </c:pt>
                <c:pt idx="851">
                  <c:v>53</c:v>
                </c:pt>
                <c:pt idx="852">
                  <c:v>75</c:v>
                </c:pt>
                <c:pt idx="853">
                  <c:v>50</c:v>
                </c:pt>
                <c:pt idx="854">
                  <c:v>71</c:v>
                </c:pt>
                <c:pt idx="855">
                  <c:v>15</c:v>
                </c:pt>
                <c:pt idx="856">
                  <c:v>40</c:v>
                </c:pt>
                <c:pt idx="857">
                  <c:v>81</c:v>
                </c:pt>
                <c:pt idx="858">
                  <c:v>119</c:v>
                </c:pt>
                <c:pt idx="859">
                  <c:v>44</c:v>
                </c:pt>
                <c:pt idx="860">
                  <c:v>102</c:v>
                </c:pt>
                <c:pt idx="861">
                  <c:v>51</c:v>
                </c:pt>
                <c:pt idx="862">
                  <c:v>87</c:v>
                </c:pt>
                <c:pt idx="863">
                  <c:v>11</c:v>
                </c:pt>
                <c:pt idx="864">
                  <c:v>99</c:v>
                </c:pt>
                <c:pt idx="865">
                  <c:v>33</c:v>
                </c:pt>
                <c:pt idx="866">
                  <c:v>15</c:v>
                </c:pt>
                <c:pt idx="867">
                  <c:v>66</c:v>
                </c:pt>
                <c:pt idx="868">
                  <c:v>22</c:v>
                </c:pt>
                <c:pt idx="869">
                  <c:v>71</c:v>
                </c:pt>
                <c:pt idx="870">
                  <c:v>112</c:v>
                </c:pt>
                <c:pt idx="871">
                  <c:v>33</c:v>
                </c:pt>
                <c:pt idx="872">
                  <c:v>54</c:v>
                </c:pt>
                <c:pt idx="873">
                  <c:v>74</c:v>
                </c:pt>
                <c:pt idx="874">
                  <c:v>93</c:v>
                </c:pt>
                <c:pt idx="875">
                  <c:v>100</c:v>
                </c:pt>
                <c:pt idx="876">
                  <c:v>68</c:v>
                </c:pt>
                <c:pt idx="877">
                  <c:v>64</c:v>
                </c:pt>
                <c:pt idx="878">
                  <c:v>26</c:v>
                </c:pt>
                <c:pt idx="879">
                  <c:v>21</c:v>
                </c:pt>
                <c:pt idx="880">
                  <c:v>43</c:v>
                </c:pt>
                <c:pt idx="881">
                  <c:v>35</c:v>
                </c:pt>
                <c:pt idx="882">
                  <c:v>63</c:v>
                </c:pt>
                <c:pt idx="883">
                  <c:v>119</c:v>
                </c:pt>
                <c:pt idx="884">
                  <c:v>18</c:v>
                </c:pt>
                <c:pt idx="885">
                  <c:v>114</c:v>
                </c:pt>
                <c:pt idx="886">
                  <c:v>117</c:v>
                </c:pt>
                <c:pt idx="887">
                  <c:v>15</c:v>
                </c:pt>
                <c:pt idx="888">
                  <c:v>49</c:v>
                </c:pt>
                <c:pt idx="889">
                  <c:v>79</c:v>
                </c:pt>
                <c:pt idx="890">
                  <c:v>85</c:v>
                </c:pt>
                <c:pt idx="891">
                  <c:v>62</c:v>
                </c:pt>
                <c:pt idx="892">
                  <c:v>96</c:v>
                </c:pt>
                <c:pt idx="893">
                  <c:v>42</c:v>
                </c:pt>
                <c:pt idx="894">
                  <c:v>37</c:v>
                </c:pt>
                <c:pt idx="895">
                  <c:v>74</c:v>
                </c:pt>
                <c:pt idx="896">
                  <c:v>17</c:v>
                </c:pt>
                <c:pt idx="897">
                  <c:v>103</c:v>
                </c:pt>
                <c:pt idx="898">
                  <c:v>89</c:v>
                </c:pt>
                <c:pt idx="899">
                  <c:v>19</c:v>
                </c:pt>
                <c:pt idx="900">
                  <c:v>13</c:v>
                </c:pt>
                <c:pt idx="901">
                  <c:v>89</c:v>
                </c:pt>
                <c:pt idx="902">
                  <c:v>115</c:v>
                </c:pt>
                <c:pt idx="903">
                  <c:v>10</c:v>
                </c:pt>
                <c:pt idx="904">
                  <c:v>91</c:v>
                </c:pt>
                <c:pt idx="905">
                  <c:v>60</c:v>
                </c:pt>
                <c:pt idx="906">
                  <c:v>27</c:v>
                </c:pt>
                <c:pt idx="907">
                  <c:v>54</c:v>
                </c:pt>
                <c:pt idx="908">
                  <c:v>31</c:v>
                </c:pt>
                <c:pt idx="909">
                  <c:v>55</c:v>
                </c:pt>
                <c:pt idx="910">
                  <c:v>57</c:v>
                </c:pt>
                <c:pt idx="911">
                  <c:v>83</c:v>
                </c:pt>
                <c:pt idx="912">
                  <c:v>85</c:v>
                </c:pt>
                <c:pt idx="913">
                  <c:v>52</c:v>
                </c:pt>
                <c:pt idx="914">
                  <c:v>10</c:v>
                </c:pt>
                <c:pt idx="915">
                  <c:v>100</c:v>
                </c:pt>
                <c:pt idx="916">
                  <c:v>19</c:v>
                </c:pt>
                <c:pt idx="917">
                  <c:v>61</c:v>
                </c:pt>
                <c:pt idx="918">
                  <c:v>28</c:v>
                </c:pt>
                <c:pt idx="919">
                  <c:v>103</c:v>
                </c:pt>
                <c:pt idx="920">
                  <c:v>112</c:v>
                </c:pt>
                <c:pt idx="921">
                  <c:v>57</c:v>
                </c:pt>
                <c:pt idx="922">
                  <c:v>56</c:v>
                </c:pt>
                <c:pt idx="923">
                  <c:v>24</c:v>
                </c:pt>
                <c:pt idx="924">
                  <c:v>78</c:v>
                </c:pt>
                <c:pt idx="925">
                  <c:v>91</c:v>
                </c:pt>
                <c:pt idx="926">
                  <c:v>35</c:v>
                </c:pt>
                <c:pt idx="927">
                  <c:v>99</c:v>
                </c:pt>
                <c:pt idx="928">
                  <c:v>64</c:v>
                </c:pt>
                <c:pt idx="929">
                  <c:v>18</c:v>
                </c:pt>
                <c:pt idx="930">
                  <c:v>30</c:v>
                </c:pt>
                <c:pt idx="931">
                  <c:v>113</c:v>
                </c:pt>
                <c:pt idx="932">
                  <c:v>52</c:v>
                </c:pt>
                <c:pt idx="933">
                  <c:v>36</c:v>
                </c:pt>
                <c:pt idx="934">
                  <c:v>37</c:v>
                </c:pt>
                <c:pt idx="935">
                  <c:v>32</c:v>
                </c:pt>
                <c:pt idx="936">
                  <c:v>64</c:v>
                </c:pt>
                <c:pt idx="937">
                  <c:v>15</c:v>
                </c:pt>
                <c:pt idx="938">
                  <c:v>75</c:v>
                </c:pt>
                <c:pt idx="939">
                  <c:v>28</c:v>
                </c:pt>
                <c:pt idx="940">
                  <c:v>24</c:v>
                </c:pt>
                <c:pt idx="941">
                  <c:v>94</c:v>
                </c:pt>
                <c:pt idx="942">
                  <c:v>100</c:v>
                </c:pt>
                <c:pt idx="943">
                  <c:v>62</c:v>
                </c:pt>
                <c:pt idx="944">
                  <c:v>113</c:v>
                </c:pt>
                <c:pt idx="945">
                  <c:v>49</c:v>
                </c:pt>
                <c:pt idx="946">
                  <c:v>74</c:v>
                </c:pt>
                <c:pt idx="947">
                  <c:v>118</c:v>
                </c:pt>
                <c:pt idx="948">
                  <c:v>105</c:v>
                </c:pt>
                <c:pt idx="949">
                  <c:v>104</c:v>
                </c:pt>
                <c:pt idx="950">
                  <c:v>87</c:v>
                </c:pt>
                <c:pt idx="951">
                  <c:v>46</c:v>
                </c:pt>
                <c:pt idx="952">
                  <c:v>82</c:v>
                </c:pt>
                <c:pt idx="953">
                  <c:v>63</c:v>
                </c:pt>
                <c:pt idx="954">
                  <c:v>17</c:v>
                </c:pt>
                <c:pt idx="955">
                  <c:v>25</c:v>
                </c:pt>
                <c:pt idx="956">
                  <c:v>76</c:v>
                </c:pt>
                <c:pt idx="957">
                  <c:v>39</c:v>
                </c:pt>
                <c:pt idx="958">
                  <c:v>42</c:v>
                </c:pt>
                <c:pt idx="959">
                  <c:v>21</c:v>
                </c:pt>
                <c:pt idx="960">
                  <c:v>110</c:v>
                </c:pt>
                <c:pt idx="961">
                  <c:v>23</c:v>
                </c:pt>
                <c:pt idx="962">
                  <c:v>65</c:v>
                </c:pt>
                <c:pt idx="963">
                  <c:v>56</c:v>
                </c:pt>
                <c:pt idx="964">
                  <c:v>117</c:v>
                </c:pt>
                <c:pt idx="965">
                  <c:v>28</c:v>
                </c:pt>
                <c:pt idx="966">
                  <c:v>11</c:v>
                </c:pt>
                <c:pt idx="967">
                  <c:v>14</c:v>
                </c:pt>
                <c:pt idx="968">
                  <c:v>80</c:v>
                </c:pt>
                <c:pt idx="969">
                  <c:v>74</c:v>
                </c:pt>
                <c:pt idx="970">
                  <c:v>74</c:v>
                </c:pt>
                <c:pt idx="971">
                  <c:v>107</c:v>
                </c:pt>
                <c:pt idx="972">
                  <c:v>36</c:v>
                </c:pt>
                <c:pt idx="973">
                  <c:v>116</c:v>
                </c:pt>
                <c:pt idx="974">
                  <c:v>31</c:v>
                </c:pt>
                <c:pt idx="975">
                  <c:v>81</c:v>
                </c:pt>
                <c:pt idx="976">
                  <c:v>118</c:v>
                </c:pt>
                <c:pt idx="977">
                  <c:v>36</c:v>
                </c:pt>
                <c:pt idx="978">
                  <c:v>36</c:v>
                </c:pt>
                <c:pt idx="979">
                  <c:v>34</c:v>
                </c:pt>
                <c:pt idx="980">
                  <c:v>88</c:v>
                </c:pt>
                <c:pt idx="981">
                  <c:v>97</c:v>
                </c:pt>
                <c:pt idx="982">
                  <c:v>104</c:v>
                </c:pt>
                <c:pt idx="983">
                  <c:v>14</c:v>
                </c:pt>
                <c:pt idx="984">
                  <c:v>97</c:v>
                </c:pt>
                <c:pt idx="985">
                  <c:v>64</c:v>
                </c:pt>
                <c:pt idx="986">
                  <c:v>46</c:v>
                </c:pt>
                <c:pt idx="987">
                  <c:v>31</c:v>
                </c:pt>
                <c:pt idx="988">
                  <c:v>84</c:v>
                </c:pt>
                <c:pt idx="989">
                  <c:v>108</c:v>
                </c:pt>
                <c:pt idx="990">
                  <c:v>103</c:v>
                </c:pt>
                <c:pt idx="991">
                  <c:v>105</c:v>
                </c:pt>
                <c:pt idx="992">
                  <c:v>107</c:v>
                </c:pt>
                <c:pt idx="993">
                  <c:v>98</c:v>
                </c:pt>
                <c:pt idx="994">
                  <c:v>86</c:v>
                </c:pt>
                <c:pt idx="995">
                  <c:v>29</c:v>
                </c:pt>
                <c:pt idx="996">
                  <c:v>102</c:v>
                </c:pt>
                <c:pt idx="997">
                  <c:v>37</c:v>
                </c:pt>
                <c:pt idx="998">
                  <c:v>31</c:v>
                </c:pt>
                <c:pt idx="999">
                  <c:v>30</c:v>
                </c:pt>
                <c:pt idx="1000">
                  <c:v>11</c:v>
                </c:pt>
                <c:pt idx="1001">
                  <c:v>14</c:v>
                </c:pt>
                <c:pt idx="1002">
                  <c:v>103</c:v>
                </c:pt>
                <c:pt idx="1003">
                  <c:v>76</c:v>
                </c:pt>
                <c:pt idx="1004">
                  <c:v>84</c:v>
                </c:pt>
                <c:pt idx="1005">
                  <c:v>21</c:v>
                </c:pt>
                <c:pt idx="1006">
                  <c:v>99</c:v>
                </c:pt>
                <c:pt idx="1007">
                  <c:v>21</c:v>
                </c:pt>
                <c:pt idx="1008">
                  <c:v>74</c:v>
                </c:pt>
                <c:pt idx="1009">
                  <c:v>25</c:v>
                </c:pt>
                <c:pt idx="1010">
                  <c:v>41</c:v>
                </c:pt>
                <c:pt idx="1011">
                  <c:v>18</c:v>
                </c:pt>
                <c:pt idx="1012">
                  <c:v>95</c:v>
                </c:pt>
                <c:pt idx="1013">
                  <c:v>62</c:v>
                </c:pt>
                <c:pt idx="1014">
                  <c:v>58</c:v>
                </c:pt>
                <c:pt idx="1015">
                  <c:v>11</c:v>
                </c:pt>
                <c:pt idx="1016">
                  <c:v>94</c:v>
                </c:pt>
                <c:pt idx="1017">
                  <c:v>98</c:v>
                </c:pt>
                <c:pt idx="1018">
                  <c:v>69</c:v>
                </c:pt>
                <c:pt idx="1019">
                  <c:v>29</c:v>
                </c:pt>
                <c:pt idx="1020">
                  <c:v>56</c:v>
                </c:pt>
                <c:pt idx="1021">
                  <c:v>69</c:v>
                </c:pt>
                <c:pt idx="1022">
                  <c:v>109</c:v>
                </c:pt>
                <c:pt idx="1023">
                  <c:v>31</c:v>
                </c:pt>
                <c:pt idx="1024">
                  <c:v>113</c:v>
                </c:pt>
                <c:pt idx="1025">
                  <c:v>100</c:v>
                </c:pt>
                <c:pt idx="1026">
                  <c:v>25</c:v>
                </c:pt>
                <c:pt idx="1027">
                  <c:v>82</c:v>
                </c:pt>
                <c:pt idx="1028">
                  <c:v>88</c:v>
                </c:pt>
                <c:pt idx="1029">
                  <c:v>62</c:v>
                </c:pt>
                <c:pt idx="1030">
                  <c:v>105</c:v>
                </c:pt>
                <c:pt idx="1031">
                  <c:v>11</c:v>
                </c:pt>
                <c:pt idx="1032">
                  <c:v>65</c:v>
                </c:pt>
                <c:pt idx="1033">
                  <c:v>25</c:v>
                </c:pt>
                <c:pt idx="1034">
                  <c:v>85</c:v>
                </c:pt>
                <c:pt idx="1035">
                  <c:v>70</c:v>
                </c:pt>
                <c:pt idx="1036">
                  <c:v>115</c:v>
                </c:pt>
                <c:pt idx="1037">
                  <c:v>74</c:v>
                </c:pt>
                <c:pt idx="1038">
                  <c:v>89</c:v>
                </c:pt>
                <c:pt idx="1039">
                  <c:v>37</c:v>
                </c:pt>
                <c:pt idx="1040">
                  <c:v>80</c:v>
                </c:pt>
                <c:pt idx="1041">
                  <c:v>116</c:v>
                </c:pt>
                <c:pt idx="1042">
                  <c:v>52</c:v>
                </c:pt>
                <c:pt idx="1043">
                  <c:v>43</c:v>
                </c:pt>
                <c:pt idx="1044">
                  <c:v>98</c:v>
                </c:pt>
                <c:pt idx="1045">
                  <c:v>25</c:v>
                </c:pt>
                <c:pt idx="1046">
                  <c:v>76</c:v>
                </c:pt>
                <c:pt idx="1047">
                  <c:v>20</c:v>
                </c:pt>
                <c:pt idx="1048">
                  <c:v>36</c:v>
                </c:pt>
                <c:pt idx="1049">
                  <c:v>54</c:v>
                </c:pt>
                <c:pt idx="1050">
                  <c:v>94</c:v>
                </c:pt>
                <c:pt idx="1051">
                  <c:v>116</c:v>
                </c:pt>
                <c:pt idx="1052">
                  <c:v>89</c:v>
                </c:pt>
                <c:pt idx="1053">
                  <c:v>45</c:v>
                </c:pt>
                <c:pt idx="1054">
                  <c:v>15</c:v>
                </c:pt>
                <c:pt idx="1055">
                  <c:v>101</c:v>
                </c:pt>
                <c:pt idx="1056">
                  <c:v>23</c:v>
                </c:pt>
                <c:pt idx="1057">
                  <c:v>118</c:v>
                </c:pt>
                <c:pt idx="1058">
                  <c:v>112</c:v>
                </c:pt>
                <c:pt idx="1059">
                  <c:v>43</c:v>
                </c:pt>
                <c:pt idx="1060">
                  <c:v>48</c:v>
                </c:pt>
                <c:pt idx="1061">
                  <c:v>35</c:v>
                </c:pt>
                <c:pt idx="1062">
                  <c:v>66</c:v>
                </c:pt>
                <c:pt idx="1063">
                  <c:v>110</c:v>
                </c:pt>
                <c:pt idx="1064">
                  <c:v>60</c:v>
                </c:pt>
                <c:pt idx="1065">
                  <c:v>31</c:v>
                </c:pt>
                <c:pt idx="1066">
                  <c:v>62</c:v>
                </c:pt>
                <c:pt idx="1067">
                  <c:v>82</c:v>
                </c:pt>
                <c:pt idx="1068">
                  <c:v>59</c:v>
                </c:pt>
                <c:pt idx="1069">
                  <c:v>42</c:v>
                </c:pt>
                <c:pt idx="1070">
                  <c:v>18</c:v>
                </c:pt>
                <c:pt idx="1071">
                  <c:v>17</c:v>
                </c:pt>
                <c:pt idx="1072">
                  <c:v>107</c:v>
                </c:pt>
                <c:pt idx="1073">
                  <c:v>52</c:v>
                </c:pt>
                <c:pt idx="1074">
                  <c:v>53</c:v>
                </c:pt>
                <c:pt idx="1075">
                  <c:v>74</c:v>
                </c:pt>
                <c:pt idx="1076">
                  <c:v>33</c:v>
                </c:pt>
                <c:pt idx="1077">
                  <c:v>18</c:v>
                </c:pt>
                <c:pt idx="1078">
                  <c:v>10</c:v>
                </c:pt>
                <c:pt idx="1079">
                  <c:v>42</c:v>
                </c:pt>
                <c:pt idx="1080">
                  <c:v>42</c:v>
                </c:pt>
                <c:pt idx="1081">
                  <c:v>74</c:v>
                </c:pt>
                <c:pt idx="1082">
                  <c:v>96</c:v>
                </c:pt>
                <c:pt idx="1083">
                  <c:v>28</c:v>
                </c:pt>
                <c:pt idx="1084">
                  <c:v>78</c:v>
                </c:pt>
                <c:pt idx="1085">
                  <c:v>90</c:v>
                </c:pt>
                <c:pt idx="1086">
                  <c:v>30</c:v>
                </c:pt>
                <c:pt idx="1087">
                  <c:v>58</c:v>
                </c:pt>
                <c:pt idx="1088">
                  <c:v>75</c:v>
                </c:pt>
                <c:pt idx="1089">
                  <c:v>75</c:v>
                </c:pt>
                <c:pt idx="1090">
                  <c:v>80</c:v>
                </c:pt>
                <c:pt idx="1091">
                  <c:v>69</c:v>
                </c:pt>
                <c:pt idx="1092">
                  <c:v>28</c:v>
                </c:pt>
                <c:pt idx="1093">
                  <c:v>107</c:v>
                </c:pt>
                <c:pt idx="1094">
                  <c:v>88</c:v>
                </c:pt>
                <c:pt idx="1095">
                  <c:v>58</c:v>
                </c:pt>
                <c:pt idx="1096">
                  <c:v>104</c:v>
                </c:pt>
                <c:pt idx="1097">
                  <c:v>53</c:v>
                </c:pt>
                <c:pt idx="1098">
                  <c:v>28</c:v>
                </c:pt>
                <c:pt idx="1099">
                  <c:v>82</c:v>
                </c:pt>
                <c:pt idx="1100">
                  <c:v>54</c:v>
                </c:pt>
                <c:pt idx="1101">
                  <c:v>63</c:v>
                </c:pt>
                <c:pt idx="1102">
                  <c:v>104</c:v>
                </c:pt>
                <c:pt idx="1103">
                  <c:v>24</c:v>
                </c:pt>
                <c:pt idx="1104">
                  <c:v>114</c:v>
                </c:pt>
                <c:pt idx="1105">
                  <c:v>47</c:v>
                </c:pt>
                <c:pt idx="1106">
                  <c:v>41</c:v>
                </c:pt>
                <c:pt idx="1107">
                  <c:v>37</c:v>
                </c:pt>
                <c:pt idx="1108">
                  <c:v>53</c:v>
                </c:pt>
                <c:pt idx="1109">
                  <c:v>68</c:v>
                </c:pt>
                <c:pt idx="1110">
                  <c:v>40</c:v>
                </c:pt>
                <c:pt idx="1111">
                  <c:v>100</c:v>
                </c:pt>
                <c:pt idx="1112">
                  <c:v>62</c:v>
                </c:pt>
                <c:pt idx="1113">
                  <c:v>26</c:v>
                </c:pt>
                <c:pt idx="1114">
                  <c:v>51</c:v>
                </c:pt>
                <c:pt idx="1115">
                  <c:v>95</c:v>
                </c:pt>
                <c:pt idx="1116">
                  <c:v>54</c:v>
                </c:pt>
                <c:pt idx="1117">
                  <c:v>119</c:v>
                </c:pt>
                <c:pt idx="1118">
                  <c:v>111</c:v>
                </c:pt>
                <c:pt idx="1119">
                  <c:v>78</c:v>
                </c:pt>
                <c:pt idx="1120">
                  <c:v>106</c:v>
                </c:pt>
                <c:pt idx="1121">
                  <c:v>96</c:v>
                </c:pt>
                <c:pt idx="1122">
                  <c:v>103</c:v>
                </c:pt>
                <c:pt idx="1123">
                  <c:v>109</c:v>
                </c:pt>
                <c:pt idx="1124">
                  <c:v>89</c:v>
                </c:pt>
                <c:pt idx="1125">
                  <c:v>25</c:v>
                </c:pt>
                <c:pt idx="1126">
                  <c:v>82</c:v>
                </c:pt>
                <c:pt idx="1127">
                  <c:v>118</c:v>
                </c:pt>
                <c:pt idx="1128">
                  <c:v>106</c:v>
                </c:pt>
                <c:pt idx="1129">
                  <c:v>99</c:v>
                </c:pt>
                <c:pt idx="1130">
                  <c:v>10</c:v>
                </c:pt>
                <c:pt idx="1131">
                  <c:v>99</c:v>
                </c:pt>
                <c:pt idx="1132">
                  <c:v>27</c:v>
                </c:pt>
                <c:pt idx="1133">
                  <c:v>48</c:v>
                </c:pt>
                <c:pt idx="1134">
                  <c:v>19</c:v>
                </c:pt>
                <c:pt idx="1135">
                  <c:v>13</c:v>
                </c:pt>
                <c:pt idx="1136">
                  <c:v>22</c:v>
                </c:pt>
                <c:pt idx="1137">
                  <c:v>39</c:v>
                </c:pt>
                <c:pt idx="1138">
                  <c:v>82</c:v>
                </c:pt>
                <c:pt idx="1139">
                  <c:v>96</c:v>
                </c:pt>
                <c:pt idx="1140">
                  <c:v>98</c:v>
                </c:pt>
                <c:pt idx="1141">
                  <c:v>29</c:v>
                </c:pt>
                <c:pt idx="1142">
                  <c:v>60</c:v>
                </c:pt>
                <c:pt idx="1143">
                  <c:v>51</c:v>
                </c:pt>
                <c:pt idx="1144">
                  <c:v>39</c:v>
                </c:pt>
                <c:pt idx="1145">
                  <c:v>117</c:v>
                </c:pt>
                <c:pt idx="1146">
                  <c:v>118</c:v>
                </c:pt>
                <c:pt idx="1147">
                  <c:v>51</c:v>
                </c:pt>
                <c:pt idx="1148">
                  <c:v>100</c:v>
                </c:pt>
                <c:pt idx="1149">
                  <c:v>64</c:v>
                </c:pt>
                <c:pt idx="1150">
                  <c:v>51</c:v>
                </c:pt>
                <c:pt idx="1151">
                  <c:v>34</c:v>
                </c:pt>
                <c:pt idx="1152">
                  <c:v>38</c:v>
                </c:pt>
                <c:pt idx="1153">
                  <c:v>82</c:v>
                </c:pt>
                <c:pt idx="1154">
                  <c:v>39</c:v>
                </c:pt>
                <c:pt idx="1155">
                  <c:v>50</c:v>
                </c:pt>
                <c:pt idx="1156">
                  <c:v>69</c:v>
                </c:pt>
                <c:pt idx="1157">
                  <c:v>23</c:v>
                </c:pt>
                <c:pt idx="1158">
                  <c:v>15</c:v>
                </c:pt>
                <c:pt idx="1159">
                  <c:v>61</c:v>
                </c:pt>
                <c:pt idx="1160">
                  <c:v>17</c:v>
                </c:pt>
                <c:pt idx="1161">
                  <c:v>89</c:v>
                </c:pt>
                <c:pt idx="1162">
                  <c:v>24</c:v>
                </c:pt>
                <c:pt idx="1163">
                  <c:v>67</c:v>
                </c:pt>
                <c:pt idx="1164">
                  <c:v>54</c:v>
                </c:pt>
                <c:pt idx="1165">
                  <c:v>43</c:v>
                </c:pt>
                <c:pt idx="1166">
                  <c:v>87</c:v>
                </c:pt>
                <c:pt idx="1167">
                  <c:v>15</c:v>
                </c:pt>
                <c:pt idx="1168">
                  <c:v>27</c:v>
                </c:pt>
                <c:pt idx="1169">
                  <c:v>119</c:v>
                </c:pt>
                <c:pt idx="1170">
                  <c:v>82</c:v>
                </c:pt>
                <c:pt idx="1171">
                  <c:v>102</c:v>
                </c:pt>
                <c:pt idx="1172">
                  <c:v>93</c:v>
                </c:pt>
                <c:pt idx="1173">
                  <c:v>76</c:v>
                </c:pt>
                <c:pt idx="1174">
                  <c:v>70</c:v>
                </c:pt>
                <c:pt idx="1175">
                  <c:v>48</c:v>
                </c:pt>
                <c:pt idx="1176">
                  <c:v>22</c:v>
                </c:pt>
                <c:pt idx="1177">
                  <c:v>100</c:v>
                </c:pt>
                <c:pt idx="1178">
                  <c:v>31</c:v>
                </c:pt>
                <c:pt idx="1179">
                  <c:v>30</c:v>
                </c:pt>
                <c:pt idx="1180">
                  <c:v>107</c:v>
                </c:pt>
                <c:pt idx="1181">
                  <c:v>53</c:v>
                </c:pt>
                <c:pt idx="1182">
                  <c:v>99</c:v>
                </c:pt>
                <c:pt idx="1183">
                  <c:v>81</c:v>
                </c:pt>
                <c:pt idx="1184">
                  <c:v>58</c:v>
                </c:pt>
                <c:pt idx="1185">
                  <c:v>80</c:v>
                </c:pt>
                <c:pt idx="1186">
                  <c:v>38</c:v>
                </c:pt>
                <c:pt idx="1187">
                  <c:v>95</c:v>
                </c:pt>
                <c:pt idx="1188">
                  <c:v>73</c:v>
                </c:pt>
                <c:pt idx="1189">
                  <c:v>44</c:v>
                </c:pt>
                <c:pt idx="1190">
                  <c:v>80</c:v>
                </c:pt>
                <c:pt idx="1191">
                  <c:v>51</c:v>
                </c:pt>
                <c:pt idx="1192">
                  <c:v>69</c:v>
                </c:pt>
                <c:pt idx="1193">
                  <c:v>98</c:v>
                </c:pt>
                <c:pt idx="1194">
                  <c:v>55</c:v>
                </c:pt>
                <c:pt idx="1195">
                  <c:v>87</c:v>
                </c:pt>
                <c:pt idx="1196">
                  <c:v>74</c:v>
                </c:pt>
                <c:pt idx="1197">
                  <c:v>19</c:v>
                </c:pt>
                <c:pt idx="1198">
                  <c:v>79</c:v>
                </c:pt>
                <c:pt idx="1199">
                  <c:v>106</c:v>
                </c:pt>
                <c:pt idx="1200">
                  <c:v>101</c:v>
                </c:pt>
                <c:pt idx="1201">
                  <c:v>11</c:v>
                </c:pt>
                <c:pt idx="1202">
                  <c:v>36</c:v>
                </c:pt>
                <c:pt idx="1203">
                  <c:v>31</c:v>
                </c:pt>
                <c:pt idx="1204">
                  <c:v>26</c:v>
                </c:pt>
                <c:pt idx="1205">
                  <c:v>53</c:v>
                </c:pt>
                <c:pt idx="1206">
                  <c:v>30</c:v>
                </c:pt>
                <c:pt idx="1207">
                  <c:v>32</c:v>
                </c:pt>
                <c:pt idx="1208">
                  <c:v>107</c:v>
                </c:pt>
                <c:pt idx="1209">
                  <c:v>64</c:v>
                </c:pt>
                <c:pt idx="1210">
                  <c:v>89</c:v>
                </c:pt>
                <c:pt idx="1211">
                  <c:v>15</c:v>
                </c:pt>
                <c:pt idx="1212">
                  <c:v>115</c:v>
                </c:pt>
                <c:pt idx="1213">
                  <c:v>10</c:v>
                </c:pt>
                <c:pt idx="1214">
                  <c:v>74</c:v>
                </c:pt>
                <c:pt idx="1215">
                  <c:v>83</c:v>
                </c:pt>
                <c:pt idx="1216">
                  <c:v>75</c:v>
                </c:pt>
                <c:pt idx="1217">
                  <c:v>21</c:v>
                </c:pt>
                <c:pt idx="1218">
                  <c:v>57</c:v>
                </c:pt>
                <c:pt idx="1219">
                  <c:v>33</c:v>
                </c:pt>
                <c:pt idx="1220">
                  <c:v>84</c:v>
                </c:pt>
                <c:pt idx="1221">
                  <c:v>13</c:v>
                </c:pt>
                <c:pt idx="1222">
                  <c:v>85</c:v>
                </c:pt>
                <c:pt idx="1223">
                  <c:v>114</c:v>
                </c:pt>
                <c:pt idx="1224">
                  <c:v>42</c:v>
                </c:pt>
                <c:pt idx="1225">
                  <c:v>79</c:v>
                </c:pt>
                <c:pt idx="1226">
                  <c:v>111</c:v>
                </c:pt>
                <c:pt idx="1227">
                  <c:v>39</c:v>
                </c:pt>
                <c:pt idx="1228">
                  <c:v>30</c:v>
                </c:pt>
                <c:pt idx="1229">
                  <c:v>14</c:v>
                </c:pt>
                <c:pt idx="1230">
                  <c:v>31</c:v>
                </c:pt>
                <c:pt idx="1231">
                  <c:v>107</c:v>
                </c:pt>
                <c:pt idx="1232">
                  <c:v>30</c:v>
                </c:pt>
                <c:pt idx="1233">
                  <c:v>116</c:v>
                </c:pt>
                <c:pt idx="1234">
                  <c:v>52</c:v>
                </c:pt>
                <c:pt idx="1235">
                  <c:v>72</c:v>
                </c:pt>
                <c:pt idx="1236">
                  <c:v>89</c:v>
                </c:pt>
                <c:pt idx="1237">
                  <c:v>113</c:v>
                </c:pt>
                <c:pt idx="1238">
                  <c:v>103</c:v>
                </c:pt>
                <c:pt idx="1239">
                  <c:v>32</c:v>
                </c:pt>
                <c:pt idx="1240">
                  <c:v>86</c:v>
                </c:pt>
                <c:pt idx="1241">
                  <c:v>51</c:v>
                </c:pt>
                <c:pt idx="1242">
                  <c:v>31</c:v>
                </c:pt>
                <c:pt idx="1243">
                  <c:v>73</c:v>
                </c:pt>
                <c:pt idx="1244">
                  <c:v>90</c:v>
                </c:pt>
                <c:pt idx="1245">
                  <c:v>29</c:v>
                </c:pt>
                <c:pt idx="1246">
                  <c:v>100</c:v>
                </c:pt>
                <c:pt idx="1247">
                  <c:v>80</c:v>
                </c:pt>
                <c:pt idx="1248">
                  <c:v>14</c:v>
                </c:pt>
                <c:pt idx="1249">
                  <c:v>64</c:v>
                </c:pt>
                <c:pt idx="1250">
                  <c:v>63</c:v>
                </c:pt>
                <c:pt idx="1251">
                  <c:v>38</c:v>
                </c:pt>
                <c:pt idx="1252">
                  <c:v>70</c:v>
                </c:pt>
                <c:pt idx="1253">
                  <c:v>89</c:v>
                </c:pt>
                <c:pt idx="1254">
                  <c:v>104</c:v>
                </c:pt>
                <c:pt idx="1255">
                  <c:v>11</c:v>
                </c:pt>
                <c:pt idx="1256">
                  <c:v>106</c:v>
                </c:pt>
                <c:pt idx="1257">
                  <c:v>41</c:v>
                </c:pt>
                <c:pt idx="1258">
                  <c:v>105</c:v>
                </c:pt>
                <c:pt idx="1259">
                  <c:v>15</c:v>
                </c:pt>
                <c:pt idx="1260">
                  <c:v>108</c:v>
                </c:pt>
                <c:pt idx="1261">
                  <c:v>61</c:v>
                </c:pt>
                <c:pt idx="1262">
                  <c:v>88</c:v>
                </c:pt>
                <c:pt idx="1263">
                  <c:v>43</c:v>
                </c:pt>
                <c:pt idx="1264">
                  <c:v>26</c:v>
                </c:pt>
                <c:pt idx="1265">
                  <c:v>100</c:v>
                </c:pt>
                <c:pt idx="1266">
                  <c:v>94</c:v>
                </c:pt>
                <c:pt idx="1267">
                  <c:v>36</c:v>
                </c:pt>
                <c:pt idx="1268">
                  <c:v>24</c:v>
                </c:pt>
                <c:pt idx="1269">
                  <c:v>25</c:v>
                </c:pt>
                <c:pt idx="1270">
                  <c:v>40</c:v>
                </c:pt>
                <c:pt idx="1271">
                  <c:v>69</c:v>
                </c:pt>
                <c:pt idx="1272">
                  <c:v>81</c:v>
                </c:pt>
                <c:pt idx="1273">
                  <c:v>54</c:v>
                </c:pt>
                <c:pt idx="1274">
                  <c:v>64</c:v>
                </c:pt>
                <c:pt idx="1275">
                  <c:v>81</c:v>
                </c:pt>
                <c:pt idx="1276">
                  <c:v>39</c:v>
                </c:pt>
                <c:pt idx="1277">
                  <c:v>111</c:v>
                </c:pt>
                <c:pt idx="1278">
                  <c:v>97</c:v>
                </c:pt>
                <c:pt idx="1279">
                  <c:v>38</c:v>
                </c:pt>
                <c:pt idx="1280">
                  <c:v>75</c:v>
                </c:pt>
                <c:pt idx="1281">
                  <c:v>56</c:v>
                </c:pt>
                <c:pt idx="1282">
                  <c:v>34</c:v>
                </c:pt>
                <c:pt idx="1283">
                  <c:v>106</c:v>
                </c:pt>
                <c:pt idx="1284">
                  <c:v>58</c:v>
                </c:pt>
                <c:pt idx="1285">
                  <c:v>82</c:v>
                </c:pt>
                <c:pt idx="1286">
                  <c:v>100</c:v>
                </c:pt>
                <c:pt idx="1287">
                  <c:v>38</c:v>
                </c:pt>
                <c:pt idx="1288">
                  <c:v>47</c:v>
                </c:pt>
                <c:pt idx="1289">
                  <c:v>23</c:v>
                </c:pt>
                <c:pt idx="1290">
                  <c:v>20</c:v>
                </c:pt>
                <c:pt idx="1291">
                  <c:v>111</c:v>
                </c:pt>
                <c:pt idx="1292">
                  <c:v>80</c:v>
                </c:pt>
                <c:pt idx="1293">
                  <c:v>40</c:v>
                </c:pt>
                <c:pt idx="1294">
                  <c:v>44</c:v>
                </c:pt>
                <c:pt idx="1295">
                  <c:v>79</c:v>
                </c:pt>
                <c:pt idx="1296">
                  <c:v>65</c:v>
                </c:pt>
                <c:pt idx="1297">
                  <c:v>21</c:v>
                </c:pt>
                <c:pt idx="1298">
                  <c:v>69</c:v>
                </c:pt>
                <c:pt idx="1299">
                  <c:v>43</c:v>
                </c:pt>
                <c:pt idx="1300">
                  <c:v>40</c:v>
                </c:pt>
                <c:pt idx="1301">
                  <c:v>41</c:v>
                </c:pt>
                <c:pt idx="1302">
                  <c:v>114</c:v>
                </c:pt>
                <c:pt idx="1303">
                  <c:v>85</c:v>
                </c:pt>
                <c:pt idx="1304">
                  <c:v>43</c:v>
                </c:pt>
                <c:pt idx="1305">
                  <c:v>63</c:v>
                </c:pt>
                <c:pt idx="1306">
                  <c:v>37</c:v>
                </c:pt>
                <c:pt idx="1307">
                  <c:v>25</c:v>
                </c:pt>
                <c:pt idx="1308">
                  <c:v>94</c:v>
                </c:pt>
                <c:pt idx="1309">
                  <c:v>34</c:v>
                </c:pt>
                <c:pt idx="1310">
                  <c:v>119</c:v>
                </c:pt>
                <c:pt idx="1311">
                  <c:v>100</c:v>
                </c:pt>
                <c:pt idx="1312">
                  <c:v>97</c:v>
                </c:pt>
                <c:pt idx="1313">
                  <c:v>80</c:v>
                </c:pt>
                <c:pt idx="1314">
                  <c:v>84</c:v>
                </c:pt>
                <c:pt idx="1315">
                  <c:v>18</c:v>
                </c:pt>
                <c:pt idx="1316">
                  <c:v>65</c:v>
                </c:pt>
                <c:pt idx="1317">
                  <c:v>89</c:v>
                </c:pt>
                <c:pt idx="1318">
                  <c:v>26</c:v>
                </c:pt>
                <c:pt idx="1319">
                  <c:v>98</c:v>
                </c:pt>
                <c:pt idx="1320">
                  <c:v>15</c:v>
                </c:pt>
                <c:pt idx="1321">
                  <c:v>56</c:v>
                </c:pt>
                <c:pt idx="1322">
                  <c:v>55</c:v>
                </c:pt>
                <c:pt idx="1323">
                  <c:v>46</c:v>
                </c:pt>
                <c:pt idx="1324">
                  <c:v>75</c:v>
                </c:pt>
                <c:pt idx="1325">
                  <c:v>62</c:v>
                </c:pt>
                <c:pt idx="1326">
                  <c:v>113</c:v>
                </c:pt>
                <c:pt idx="1327">
                  <c:v>95</c:v>
                </c:pt>
                <c:pt idx="1328">
                  <c:v>101</c:v>
                </c:pt>
                <c:pt idx="1329">
                  <c:v>28</c:v>
                </c:pt>
                <c:pt idx="1330">
                  <c:v>96</c:v>
                </c:pt>
                <c:pt idx="1331">
                  <c:v>94</c:v>
                </c:pt>
                <c:pt idx="1332">
                  <c:v>97</c:v>
                </c:pt>
                <c:pt idx="1333">
                  <c:v>53</c:v>
                </c:pt>
                <c:pt idx="1334">
                  <c:v>87</c:v>
                </c:pt>
                <c:pt idx="1335">
                  <c:v>35</c:v>
                </c:pt>
                <c:pt idx="1336">
                  <c:v>68</c:v>
                </c:pt>
                <c:pt idx="1337">
                  <c:v>67</c:v>
                </c:pt>
                <c:pt idx="1338">
                  <c:v>52</c:v>
                </c:pt>
                <c:pt idx="1339">
                  <c:v>16</c:v>
                </c:pt>
                <c:pt idx="1340">
                  <c:v>55</c:v>
                </c:pt>
                <c:pt idx="1341">
                  <c:v>104</c:v>
                </c:pt>
                <c:pt idx="1342">
                  <c:v>70</c:v>
                </c:pt>
                <c:pt idx="1343">
                  <c:v>104</c:v>
                </c:pt>
                <c:pt idx="1344">
                  <c:v>39</c:v>
                </c:pt>
                <c:pt idx="1345">
                  <c:v>68</c:v>
                </c:pt>
                <c:pt idx="1346">
                  <c:v>52</c:v>
                </c:pt>
                <c:pt idx="1347">
                  <c:v>116</c:v>
                </c:pt>
                <c:pt idx="1348">
                  <c:v>22</c:v>
                </c:pt>
                <c:pt idx="1349">
                  <c:v>65</c:v>
                </c:pt>
                <c:pt idx="1350">
                  <c:v>55</c:v>
                </c:pt>
                <c:pt idx="1351">
                  <c:v>13</c:v>
                </c:pt>
                <c:pt idx="1352">
                  <c:v>82</c:v>
                </c:pt>
                <c:pt idx="1353">
                  <c:v>26</c:v>
                </c:pt>
                <c:pt idx="1354">
                  <c:v>87</c:v>
                </c:pt>
                <c:pt idx="1355">
                  <c:v>62</c:v>
                </c:pt>
                <c:pt idx="1356">
                  <c:v>61</c:v>
                </c:pt>
                <c:pt idx="1357">
                  <c:v>13</c:v>
                </c:pt>
                <c:pt idx="1358">
                  <c:v>53</c:v>
                </c:pt>
                <c:pt idx="1359">
                  <c:v>96</c:v>
                </c:pt>
                <c:pt idx="1360">
                  <c:v>92</c:v>
                </c:pt>
                <c:pt idx="1361">
                  <c:v>53</c:v>
                </c:pt>
                <c:pt idx="1362">
                  <c:v>101</c:v>
                </c:pt>
                <c:pt idx="1363">
                  <c:v>119</c:v>
                </c:pt>
                <c:pt idx="1364">
                  <c:v>85</c:v>
                </c:pt>
                <c:pt idx="1365">
                  <c:v>62</c:v>
                </c:pt>
                <c:pt idx="1366">
                  <c:v>103</c:v>
                </c:pt>
                <c:pt idx="1367">
                  <c:v>100</c:v>
                </c:pt>
                <c:pt idx="1368">
                  <c:v>54</c:v>
                </c:pt>
                <c:pt idx="1369">
                  <c:v>75</c:v>
                </c:pt>
                <c:pt idx="1370">
                  <c:v>25</c:v>
                </c:pt>
                <c:pt idx="1371">
                  <c:v>73</c:v>
                </c:pt>
                <c:pt idx="1372">
                  <c:v>106</c:v>
                </c:pt>
                <c:pt idx="1373">
                  <c:v>50</c:v>
                </c:pt>
                <c:pt idx="1374">
                  <c:v>80</c:v>
                </c:pt>
                <c:pt idx="1375">
                  <c:v>46</c:v>
                </c:pt>
                <c:pt idx="1376">
                  <c:v>63</c:v>
                </c:pt>
                <c:pt idx="1377">
                  <c:v>63</c:v>
                </c:pt>
                <c:pt idx="1378">
                  <c:v>37</c:v>
                </c:pt>
                <c:pt idx="1379">
                  <c:v>42</c:v>
                </c:pt>
                <c:pt idx="1380">
                  <c:v>22</c:v>
                </c:pt>
                <c:pt idx="1381">
                  <c:v>108</c:v>
                </c:pt>
                <c:pt idx="1382">
                  <c:v>13</c:v>
                </c:pt>
                <c:pt idx="1383">
                  <c:v>59</c:v>
                </c:pt>
                <c:pt idx="1384">
                  <c:v>98</c:v>
                </c:pt>
                <c:pt idx="1385">
                  <c:v>24</c:v>
                </c:pt>
                <c:pt idx="1386">
                  <c:v>20</c:v>
                </c:pt>
                <c:pt idx="1387">
                  <c:v>104</c:v>
                </c:pt>
                <c:pt idx="1388">
                  <c:v>79</c:v>
                </c:pt>
                <c:pt idx="1389">
                  <c:v>60</c:v>
                </c:pt>
                <c:pt idx="1390">
                  <c:v>10</c:v>
                </c:pt>
                <c:pt idx="1391">
                  <c:v>62</c:v>
                </c:pt>
                <c:pt idx="1392">
                  <c:v>114</c:v>
                </c:pt>
                <c:pt idx="1393">
                  <c:v>64</c:v>
                </c:pt>
                <c:pt idx="1394">
                  <c:v>85</c:v>
                </c:pt>
                <c:pt idx="1395">
                  <c:v>107</c:v>
                </c:pt>
                <c:pt idx="1396">
                  <c:v>95</c:v>
                </c:pt>
                <c:pt idx="1397">
                  <c:v>72</c:v>
                </c:pt>
                <c:pt idx="1398">
                  <c:v>12</c:v>
                </c:pt>
                <c:pt idx="1399">
                  <c:v>84</c:v>
                </c:pt>
                <c:pt idx="1400">
                  <c:v>60</c:v>
                </c:pt>
                <c:pt idx="1401">
                  <c:v>76</c:v>
                </c:pt>
                <c:pt idx="1402">
                  <c:v>112</c:v>
                </c:pt>
                <c:pt idx="1403">
                  <c:v>75</c:v>
                </c:pt>
                <c:pt idx="1404">
                  <c:v>113</c:v>
                </c:pt>
                <c:pt idx="1405">
                  <c:v>56</c:v>
                </c:pt>
                <c:pt idx="1406">
                  <c:v>22</c:v>
                </c:pt>
                <c:pt idx="1407">
                  <c:v>45</c:v>
                </c:pt>
                <c:pt idx="1408">
                  <c:v>58</c:v>
                </c:pt>
                <c:pt idx="1409">
                  <c:v>105</c:v>
                </c:pt>
                <c:pt idx="1410">
                  <c:v>24</c:v>
                </c:pt>
                <c:pt idx="1411">
                  <c:v>32</c:v>
                </c:pt>
                <c:pt idx="1412">
                  <c:v>43</c:v>
                </c:pt>
                <c:pt idx="1413">
                  <c:v>40</c:v>
                </c:pt>
                <c:pt idx="1414">
                  <c:v>96</c:v>
                </c:pt>
                <c:pt idx="1415">
                  <c:v>110</c:v>
                </c:pt>
                <c:pt idx="1416">
                  <c:v>81</c:v>
                </c:pt>
                <c:pt idx="1417">
                  <c:v>32</c:v>
                </c:pt>
                <c:pt idx="1418">
                  <c:v>21</c:v>
                </c:pt>
                <c:pt idx="1419">
                  <c:v>117</c:v>
                </c:pt>
                <c:pt idx="1420">
                  <c:v>15</c:v>
                </c:pt>
                <c:pt idx="1421">
                  <c:v>11</c:v>
                </c:pt>
                <c:pt idx="1422">
                  <c:v>45</c:v>
                </c:pt>
                <c:pt idx="1423">
                  <c:v>38</c:v>
                </c:pt>
                <c:pt idx="1424">
                  <c:v>74</c:v>
                </c:pt>
                <c:pt idx="1425">
                  <c:v>20</c:v>
                </c:pt>
                <c:pt idx="1426">
                  <c:v>53</c:v>
                </c:pt>
                <c:pt idx="1427">
                  <c:v>84</c:v>
                </c:pt>
                <c:pt idx="1428">
                  <c:v>84</c:v>
                </c:pt>
                <c:pt idx="1429">
                  <c:v>40</c:v>
                </c:pt>
                <c:pt idx="1430">
                  <c:v>100</c:v>
                </c:pt>
                <c:pt idx="1431">
                  <c:v>94</c:v>
                </c:pt>
                <c:pt idx="1432">
                  <c:v>15</c:v>
                </c:pt>
                <c:pt idx="1433">
                  <c:v>98</c:v>
                </c:pt>
                <c:pt idx="1434">
                  <c:v>112</c:v>
                </c:pt>
                <c:pt idx="1435">
                  <c:v>42</c:v>
                </c:pt>
                <c:pt idx="1436">
                  <c:v>25</c:v>
                </c:pt>
                <c:pt idx="1437">
                  <c:v>109</c:v>
                </c:pt>
                <c:pt idx="1438">
                  <c:v>24</c:v>
                </c:pt>
                <c:pt idx="1439">
                  <c:v>81</c:v>
                </c:pt>
                <c:pt idx="1440">
                  <c:v>82</c:v>
                </c:pt>
                <c:pt idx="1441">
                  <c:v>79</c:v>
                </c:pt>
                <c:pt idx="1442">
                  <c:v>35</c:v>
                </c:pt>
                <c:pt idx="1443">
                  <c:v>92</c:v>
                </c:pt>
                <c:pt idx="1444">
                  <c:v>57</c:v>
                </c:pt>
                <c:pt idx="1445">
                  <c:v>69</c:v>
                </c:pt>
                <c:pt idx="1446">
                  <c:v>47</c:v>
                </c:pt>
                <c:pt idx="1447">
                  <c:v>12</c:v>
                </c:pt>
                <c:pt idx="1448">
                  <c:v>53</c:v>
                </c:pt>
                <c:pt idx="1449">
                  <c:v>15</c:v>
                </c:pt>
                <c:pt idx="1450">
                  <c:v>81</c:v>
                </c:pt>
                <c:pt idx="1451">
                  <c:v>11</c:v>
                </c:pt>
                <c:pt idx="1452">
                  <c:v>106</c:v>
                </c:pt>
                <c:pt idx="1453">
                  <c:v>77</c:v>
                </c:pt>
                <c:pt idx="1454">
                  <c:v>27</c:v>
                </c:pt>
                <c:pt idx="1455">
                  <c:v>17</c:v>
                </c:pt>
                <c:pt idx="1456">
                  <c:v>53</c:v>
                </c:pt>
                <c:pt idx="1457">
                  <c:v>73</c:v>
                </c:pt>
                <c:pt idx="1458">
                  <c:v>85</c:v>
                </c:pt>
                <c:pt idx="1459">
                  <c:v>10</c:v>
                </c:pt>
                <c:pt idx="1460">
                  <c:v>118</c:v>
                </c:pt>
                <c:pt idx="1461">
                  <c:v>92</c:v>
                </c:pt>
                <c:pt idx="1462">
                  <c:v>68</c:v>
                </c:pt>
                <c:pt idx="1463">
                  <c:v>54</c:v>
                </c:pt>
                <c:pt idx="1464">
                  <c:v>60</c:v>
                </c:pt>
                <c:pt idx="1465">
                  <c:v>99</c:v>
                </c:pt>
                <c:pt idx="1466">
                  <c:v>64</c:v>
                </c:pt>
                <c:pt idx="1467">
                  <c:v>29</c:v>
                </c:pt>
                <c:pt idx="1468">
                  <c:v>99</c:v>
                </c:pt>
                <c:pt idx="1469">
                  <c:v>88</c:v>
                </c:pt>
                <c:pt idx="1470">
                  <c:v>74</c:v>
                </c:pt>
                <c:pt idx="1471">
                  <c:v>61</c:v>
                </c:pt>
                <c:pt idx="1472">
                  <c:v>76</c:v>
                </c:pt>
                <c:pt idx="1473">
                  <c:v>69</c:v>
                </c:pt>
                <c:pt idx="1474">
                  <c:v>98</c:v>
                </c:pt>
                <c:pt idx="1475">
                  <c:v>76</c:v>
                </c:pt>
                <c:pt idx="1476">
                  <c:v>68</c:v>
                </c:pt>
                <c:pt idx="1477">
                  <c:v>49</c:v>
                </c:pt>
                <c:pt idx="1478">
                  <c:v>36</c:v>
                </c:pt>
                <c:pt idx="1479">
                  <c:v>85</c:v>
                </c:pt>
                <c:pt idx="1480">
                  <c:v>97</c:v>
                </c:pt>
                <c:pt idx="1481">
                  <c:v>33</c:v>
                </c:pt>
                <c:pt idx="1482">
                  <c:v>105</c:v>
                </c:pt>
                <c:pt idx="1483">
                  <c:v>95</c:v>
                </c:pt>
                <c:pt idx="1484">
                  <c:v>54</c:v>
                </c:pt>
                <c:pt idx="1485">
                  <c:v>76</c:v>
                </c:pt>
                <c:pt idx="1486">
                  <c:v>12</c:v>
                </c:pt>
                <c:pt idx="1487">
                  <c:v>19</c:v>
                </c:pt>
                <c:pt idx="1488">
                  <c:v>97</c:v>
                </c:pt>
                <c:pt idx="1489">
                  <c:v>38</c:v>
                </c:pt>
                <c:pt idx="1490">
                  <c:v>58</c:v>
                </c:pt>
                <c:pt idx="1491">
                  <c:v>100</c:v>
                </c:pt>
                <c:pt idx="1492">
                  <c:v>116</c:v>
                </c:pt>
                <c:pt idx="1493">
                  <c:v>13</c:v>
                </c:pt>
                <c:pt idx="1494">
                  <c:v>41</c:v>
                </c:pt>
                <c:pt idx="1495">
                  <c:v>81</c:v>
                </c:pt>
                <c:pt idx="1496">
                  <c:v>113</c:v>
                </c:pt>
                <c:pt idx="1497">
                  <c:v>103</c:v>
                </c:pt>
                <c:pt idx="1498">
                  <c:v>103</c:v>
                </c:pt>
                <c:pt idx="1499">
                  <c:v>65</c:v>
                </c:pt>
                <c:pt idx="1500">
                  <c:v>70</c:v>
                </c:pt>
                <c:pt idx="1501">
                  <c:v>31</c:v>
                </c:pt>
                <c:pt idx="1502">
                  <c:v>21</c:v>
                </c:pt>
                <c:pt idx="1503">
                  <c:v>57</c:v>
                </c:pt>
                <c:pt idx="1504">
                  <c:v>88</c:v>
                </c:pt>
                <c:pt idx="1505">
                  <c:v>94</c:v>
                </c:pt>
                <c:pt idx="1506">
                  <c:v>88</c:v>
                </c:pt>
                <c:pt idx="1507">
                  <c:v>47</c:v>
                </c:pt>
                <c:pt idx="1508">
                  <c:v>20</c:v>
                </c:pt>
                <c:pt idx="1509">
                  <c:v>42</c:v>
                </c:pt>
                <c:pt idx="1510">
                  <c:v>78</c:v>
                </c:pt>
                <c:pt idx="1511">
                  <c:v>99</c:v>
                </c:pt>
                <c:pt idx="1512">
                  <c:v>86</c:v>
                </c:pt>
                <c:pt idx="1513">
                  <c:v>70</c:v>
                </c:pt>
                <c:pt idx="1514">
                  <c:v>24</c:v>
                </c:pt>
                <c:pt idx="1515">
                  <c:v>64</c:v>
                </c:pt>
                <c:pt idx="1516">
                  <c:v>70</c:v>
                </c:pt>
                <c:pt idx="1517">
                  <c:v>94</c:v>
                </c:pt>
                <c:pt idx="1518">
                  <c:v>52</c:v>
                </c:pt>
                <c:pt idx="1519">
                  <c:v>69</c:v>
                </c:pt>
                <c:pt idx="1520">
                  <c:v>53</c:v>
                </c:pt>
                <c:pt idx="1521">
                  <c:v>14</c:v>
                </c:pt>
                <c:pt idx="1522">
                  <c:v>17</c:v>
                </c:pt>
                <c:pt idx="1523">
                  <c:v>91</c:v>
                </c:pt>
                <c:pt idx="1524">
                  <c:v>63</c:v>
                </c:pt>
                <c:pt idx="1525">
                  <c:v>12</c:v>
                </c:pt>
                <c:pt idx="1526">
                  <c:v>49</c:v>
                </c:pt>
                <c:pt idx="1527">
                  <c:v>14</c:v>
                </c:pt>
                <c:pt idx="1528">
                  <c:v>74</c:v>
                </c:pt>
                <c:pt idx="1529">
                  <c:v>114</c:v>
                </c:pt>
                <c:pt idx="1530">
                  <c:v>99</c:v>
                </c:pt>
                <c:pt idx="1531">
                  <c:v>89</c:v>
                </c:pt>
                <c:pt idx="1532">
                  <c:v>22</c:v>
                </c:pt>
                <c:pt idx="1533">
                  <c:v>64</c:v>
                </c:pt>
                <c:pt idx="1534">
                  <c:v>16</c:v>
                </c:pt>
                <c:pt idx="1535">
                  <c:v>21</c:v>
                </c:pt>
                <c:pt idx="1536">
                  <c:v>29</c:v>
                </c:pt>
                <c:pt idx="1537">
                  <c:v>22</c:v>
                </c:pt>
                <c:pt idx="1538">
                  <c:v>25</c:v>
                </c:pt>
                <c:pt idx="1539">
                  <c:v>108</c:v>
                </c:pt>
                <c:pt idx="1540">
                  <c:v>50</c:v>
                </c:pt>
                <c:pt idx="1541">
                  <c:v>102</c:v>
                </c:pt>
                <c:pt idx="1542">
                  <c:v>53</c:v>
                </c:pt>
                <c:pt idx="1543">
                  <c:v>11</c:v>
                </c:pt>
                <c:pt idx="1544">
                  <c:v>88</c:v>
                </c:pt>
                <c:pt idx="1545">
                  <c:v>66</c:v>
                </c:pt>
                <c:pt idx="1546">
                  <c:v>108</c:v>
                </c:pt>
                <c:pt idx="1547">
                  <c:v>75</c:v>
                </c:pt>
                <c:pt idx="1548">
                  <c:v>52</c:v>
                </c:pt>
                <c:pt idx="1549">
                  <c:v>117</c:v>
                </c:pt>
                <c:pt idx="1550">
                  <c:v>18</c:v>
                </c:pt>
                <c:pt idx="1551">
                  <c:v>15</c:v>
                </c:pt>
                <c:pt idx="1552">
                  <c:v>43</c:v>
                </c:pt>
                <c:pt idx="1553">
                  <c:v>46</c:v>
                </c:pt>
                <c:pt idx="1554">
                  <c:v>51</c:v>
                </c:pt>
                <c:pt idx="1555">
                  <c:v>82</c:v>
                </c:pt>
                <c:pt idx="1556">
                  <c:v>117</c:v>
                </c:pt>
                <c:pt idx="1557">
                  <c:v>39</c:v>
                </c:pt>
                <c:pt idx="1558">
                  <c:v>78</c:v>
                </c:pt>
                <c:pt idx="1559">
                  <c:v>91</c:v>
                </c:pt>
                <c:pt idx="1560">
                  <c:v>50</c:v>
                </c:pt>
                <c:pt idx="1561">
                  <c:v>21</c:v>
                </c:pt>
                <c:pt idx="1562">
                  <c:v>31</c:v>
                </c:pt>
                <c:pt idx="1563">
                  <c:v>49</c:v>
                </c:pt>
                <c:pt idx="1564">
                  <c:v>13</c:v>
                </c:pt>
                <c:pt idx="1565">
                  <c:v>89</c:v>
                </c:pt>
                <c:pt idx="1566">
                  <c:v>103</c:v>
                </c:pt>
                <c:pt idx="1567">
                  <c:v>74</c:v>
                </c:pt>
                <c:pt idx="1568">
                  <c:v>101</c:v>
                </c:pt>
                <c:pt idx="1569">
                  <c:v>74</c:v>
                </c:pt>
                <c:pt idx="1570">
                  <c:v>77</c:v>
                </c:pt>
                <c:pt idx="1571">
                  <c:v>41</c:v>
                </c:pt>
                <c:pt idx="1572">
                  <c:v>85</c:v>
                </c:pt>
                <c:pt idx="1573">
                  <c:v>16</c:v>
                </c:pt>
                <c:pt idx="1574">
                  <c:v>68</c:v>
                </c:pt>
                <c:pt idx="1575">
                  <c:v>17</c:v>
                </c:pt>
                <c:pt idx="1576">
                  <c:v>83</c:v>
                </c:pt>
                <c:pt idx="1577">
                  <c:v>105</c:v>
                </c:pt>
                <c:pt idx="1578">
                  <c:v>48</c:v>
                </c:pt>
                <c:pt idx="1579">
                  <c:v>112</c:v>
                </c:pt>
                <c:pt idx="1580">
                  <c:v>101</c:v>
                </c:pt>
                <c:pt idx="1581">
                  <c:v>24</c:v>
                </c:pt>
                <c:pt idx="1582">
                  <c:v>102</c:v>
                </c:pt>
                <c:pt idx="1583">
                  <c:v>101</c:v>
                </c:pt>
                <c:pt idx="1584">
                  <c:v>114</c:v>
                </c:pt>
                <c:pt idx="1585">
                  <c:v>42</c:v>
                </c:pt>
                <c:pt idx="1586">
                  <c:v>110</c:v>
                </c:pt>
                <c:pt idx="1587">
                  <c:v>39</c:v>
                </c:pt>
                <c:pt idx="1588">
                  <c:v>72</c:v>
                </c:pt>
                <c:pt idx="1589">
                  <c:v>83</c:v>
                </c:pt>
                <c:pt idx="1590">
                  <c:v>36</c:v>
                </c:pt>
                <c:pt idx="1591">
                  <c:v>104</c:v>
                </c:pt>
                <c:pt idx="1592">
                  <c:v>10</c:v>
                </c:pt>
                <c:pt idx="1593">
                  <c:v>24</c:v>
                </c:pt>
                <c:pt idx="1594">
                  <c:v>56</c:v>
                </c:pt>
                <c:pt idx="1595">
                  <c:v>107</c:v>
                </c:pt>
                <c:pt idx="1596">
                  <c:v>66</c:v>
                </c:pt>
                <c:pt idx="1597">
                  <c:v>86</c:v>
                </c:pt>
                <c:pt idx="1598">
                  <c:v>28</c:v>
                </c:pt>
                <c:pt idx="1599">
                  <c:v>117</c:v>
                </c:pt>
                <c:pt idx="1600">
                  <c:v>10</c:v>
                </c:pt>
                <c:pt idx="1601">
                  <c:v>19</c:v>
                </c:pt>
                <c:pt idx="1602">
                  <c:v>81</c:v>
                </c:pt>
                <c:pt idx="1603">
                  <c:v>87</c:v>
                </c:pt>
                <c:pt idx="1604">
                  <c:v>88</c:v>
                </c:pt>
                <c:pt idx="1605">
                  <c:v>110</c:v>
                </c:pt>
                <c:pt idx="1606">
                  <c:v>22</c:v>
                </c:pt>
                <c:pt idx="1607">
                  <c:v>82</c:v>
                </c:pt>
                <c:pt idx="1608">
                  <c:v>91</c:v>
                </c:pt>
                <c:pt idx="1609">
                  <c:v>82</c:v>
                </c:pt>
                <c:pt idx="1610">
                  <c:v>56</c:v>
                </c:pt>
                <c:pt idx="1611">
                  <c:v>51</c:v>
                </c:pt>
                <c:pt idx="1612">
                  <c:v>46</c:v>
                </c:pt>
                <c:pt idx="1613">
                  <c:v>75</c:v>
                </c:pt>
                <c:pt idx="1614">
                  <c:v>60</c:v>
                </c:pt>
                <c:pt idx="1615">
                  <c:v>52</c:v>
                </c:pt>
                <c:pt idx="1616">
                  <c:v>43</c:v>
                </c:pt>
                <c:pt idx="1617">
                  <c:v>103</c:v>
                </c:pt>
                <c:pt idx="1618">
                  <c:v>106</c:v>
                </c:pt>
                <c:pt idx="1619">
                  <c:v>112</c:v>
                </c:pt>
                <c:pt idx="1620">
                  <c:v>38</c:v>
                </c:pt>
                <c:pt idx="1621">
                  <c:v>17</c:v>
                </c:pt>
                <c:pt idx="1622">
                  <c:v>34</c:v>
                </c:pt>
                <c:pt idx="1623">
                  <c:v>40</c:v>
                </c:pt>
                <c:pt idx="1624">
                  <c:v>20</c:v>
                </c:pt>
                <c:pt idx="1625">
                  <c:v>86</c:v>
                </c:pt>
                <c:pt idx="1626">
                  <c:v>97</c:v>
                </c:pt>
                <c:pt idx="1627">
                  <c:v>74</c:v>
                </c:pt>
                <c:pt idx="1628">
                  <c:v>81</c:v>
                </c:pt>
                <c:pt idx="1629">
                  <c:v>52</c:v>
                </c:pt>
                <c:pt idx="1630">
                  <c:v>29</c:v>
                </c:pt>
                <c:pt idx="1631">
                  <c:v>88</c:v>
                </c:pt>
                <c:pt idx="1632">
                  <c:v>97</c:v>
                </c:pt>
                <c:pt idx="1633">
                  <c:v>12</c:v>
                </c:pt>
                <c:pt idx="1634">
                  <c:v>80</c:v>
                </c:pt>
                <c:pt idx="1635">
                  <c:v>73</c:v>
                </c:pt>
                <c:pt idx="1636">
                  <c:v>67</c:v>
                </c:pt>
                <c:pt idx="1637">
                  <c:v>82</c:v>
                </c:pt>
                <c:pt idx="1638">
                  <c:v>13</c:v>
                </c:pt>
                <c:pt idx="1639">
                  <c:v>82</c:v>
                </c:pt>
                <c:pt idx="1640">
                  <c:v>52</c:v>
                </c:pt>
                <c:pt idx="1641">
                  <c:v>20</c:v>
                </c:pt>
                <c:pt idx="1642">
                  <c:v>79</c:v>
                </c:pt>
                <c:pt idx="1643">
                  <c:v>62</c:v>
                </c:pt>
                <c:pt idx="1644">
                  <c:v>31</c:v>
                </c:pt>
                <c:pt idx="1645">
                  <c:v>77</c:v>
                </c:pt>
                <c:pt idx="1646">
                  <c:v>34</c:v>
                </c:pt>
                <c:pt idx="1647">
                  <c:v>34</c:v>
                </c:pt>
                <c:pt idx="1648">
                  <c:v>113</c:v>
                </c:pt>
                <c:pt idx="1649">
                  <c:v>76</c:v>
                </c:pt>
                <c:pt idx="1650">
                  <c:v>18</c:v>
                </c:pt>
                <c:pt idx="1651">
                  <c:v>23</c:v>
                </c:pt>
                <c:pt idx="1652">
                  <c:v>79</c:v>
                </c:pt>
                <c:pt idx="1653">
                  <c:v>78</c:v>
                </c:pt>
                <c:pt idx="1654">
                  <c:v>67</c:v>
                </c:pt>
                <c:pt idx="1655">
                  <c:v>91</c:v>
                </c:pt>
                <c:pt idx="1656">
                  <c:v>102</c:v>
                </c:pt>
                <c:pt idx="1657">
                  <c:v>11</c:v>
                </c:pt>
                <c:pt idx="1658">
                  <c:v>74</c:v>
                </c:pt>
                <c:pt idx="1659">
                  <c:v>118</c:v>
                </c:pt>
                <c:pt idx="1660">
                  <c:v>23</c:v>
                </c:pt>
                <c:pt idx="1661">
                  <c:v>82</c:v>
                </c:pt>
                <c:pt idx="1662">
                  <c:v>113</c:v>
                </c:pt>
                <c:pt idx="1663">
                  <c:v>47</c:v>
                </c:pt>
                <c:pt idx="1664">
                  <c:v>96</c:v>
                </c:pt>
                <c:pt idx="1665">
                  <c:v>21</c:v>
                </c:pt>
                <c:pt idx="1666">
                  <c:v>52</c:v>
                </c:pt>
                <c:pt idx="1667">
                  <c:v>114</c:v>
                </c:pt>
                <c:pt idx="1668">
                  <c:v>105</c:v>
                </c:pt>
                <c:pt idx="1669">
                  <c:v>46</c:v>
                </c:pt>
                <c:pt idx="1670">
                  <c:v>15</c:v>
                </c:pt>
                <c:pt idx="1671">
                  <c:v>81</c:v>
                </c:pt>
                <c:pt idx="1672">
                  <c:v>36</c:v>
                </c:pt>
                <c:pt idx="1673">
                  <c:v>82</c:v>
                </c:pt>
                <c:pt idx="1674">
                  <c:v>26</c:v>
                </c:pt>
                <c:pt idx="1675">
                  <c:v>11</c:v>
                </c:pt>
                <c:pt idx="1676">
                  <c:v>97</c:v>
                </c:pt>
                <c:pt idx="1677">
                  <c:v>42</c:v>
                </c:pt>
                <c:pt idx="1678">
                  <c:v>95</c:v>
                </c:pt>
                <c:pt idx="1679">
                  <c:v>62</c:v>
                </c:pt>
                <c:pt idx="1680">
                  <c:v>46</c:v>
                </c:pt>
                <c:pt idx="1681">
                  <c:v>93</c:v>
                </c:pt>
                <c:pt idx="1682">
                  <c:v>12</c:v>
                </c:pt>
                <c:pt idx="1683">
                  <c:v>39</c:v>
                </c:pt>
                <c:pt idx="1684">
                  <c:v>47</c:v>
                </c:pt>
                <c:pt idx="1685">
                  <c:v>47</c:v>
                </c:pt>
                <c:pt idx="1686">
                  <c:v>53</c:v>
                </c:pt>
                <c:pt idx="1687">
                  <c:v>69</c:v>
                </c:pt>
                <c:pt idx="1688">
                  <c:v>10</c:v>
                </c:pt>
                <c:pt idx="1689">
                  <c:v>72</c:v>
                </c:pt>
                <c:pt idx="1690">
                  <c:v>92</c:v>
                </c:pt>
                <c:pt idx="1691">
                  <c:v>38</c:v>
                </c:pt>
                <c:pt idx="1692">
                  <c:v>74</c:v>
                </c:pt>
                <c:pt idx="1693">
                  <c:v>116</c:v>
                </c:pt>
                <c:pt idx="1694">
                  <c:v>73</c:v>
                </c:pt>
                <c:pt idx="1695">
                  <c:v>32</c:v>
                </c:pt>
                <c:pt idx="1696">
                  <c:v>54</c:v>
                </c:pt>
                <c:pt idx="1697">
                  <c:v>52</c:v>
                </c:pt>
                <c:pt idx="1698">
                  <c:v>40</c:v>
                </c:pt>
                <c:pt idx="1699">
                  <c:v>86</c:v>
                </c:pt>
                <c:pt idx="1700">
                  <c:v>22</c:v>
                </c:pt>
                <c:pt idx="1701">
                  <c:v>66</c:v>
                </c:pt>
                <c:pt idx="1702">
                  <c:v>78</c:v>
                </c:pt>
                <c:pt idx="1703">
                  <c:v>66</c:v>
                </c:pt>
                <c:pt idx="1704">
                  <c:v>34</c:v>
                </c:pt>
                <c:pt idx="1705">
                  <c:v>89</c:v>
                </c:pt>
                <c:pt idx="1706">
                  <c:v>113</c:v>
                </c:pt>
                <c:pt idx="1707">
                  <c:v>78</c:v>
                </c:pt>
                <c:pt idx="1708">
                  <c:v>107</c:v>
                </c:pt>
                <c:pt idx="1709">
                  <c:v>35</c:v>
                </c:pt>
                <c:pt idx="1710">
                  <c:v>69</c:v>
                </c:pt>
                <c:pt idx="1711">
                  <c:v>47</c:v>
                </c:pt>
                <c:pt idx="1712">
                  <c:v>34</c:v>
                </c:pt>
                <c:pt idx="1713">
                  <c:v>19</c:v>
                </c:pt>
                <c:pt idx="1714">
                  <c:v>63</c:v>
                </c:pt>
                <c:pt idx="1715">
                  <c:v>42</c:v>
                </c:pt>
                <c:pt idx="1716">
                  <c:v>25</c:v>
                </c:pt>
                <c:pt idx="1717">
                  <c:v>89</c:v>
                </c:pt>
                <c:pt idx="1718">
                  <c:v>48</c:v>
                </c:pt>
                <c:pt idx="1719">
                  <c:v>67</c:v>
                </c:pt>
                <c:pt idx="1720">
                  <c:v>63</c:v>
                </c:pt>
                <c:pt idx="1721">
                  <c:v>80</c:v>
                </c:pt>
                <c:pt idx="1722">
                  <c:v>83</c:v>
                </c:pt>
                <c:pt idx="1723">
                  <c:v>75</c:v>
                </c:pt>
                <c:pt idx="1724">
                  <c:v>98</c:v>
                </c:pt>
                <c:pt idx="1725">
                  <c:v>46</c:v>
                </c:pt>
                <c:pt idx="1726">
                  <c:v>109</c:v>
                </c:pt>
                <c:pt idx="1727">
                  <c:v>110</c:v>
                </c:pt>
                <c:pt idx="1728">
                  <c:v>63</c:v>
                </c:pt>
                <c:pt idx="1729">
                  <c:v>31</c:v>
                </c:pt>
                <c:pt idx="1730">
                  <c:v>17</c:v>
                </c:pt>
                <c:pt idx="1731">
                  <c:v>22</c:v>
                </c:pt>
                <c:pt idx="1732">
                  <c:v>72</c:v>
                </c:pt>
                <c:pt idx="1733">
                  <c:v>65</c:v>
                </c:pt>
                <c:pt idx="1734">
                  <c:v>31</c:v>
                </c:pt>
                <c:pt idx="1735">
                  <c:v>31</c:v>
                </c:pt>
                <c:pt idx="1736">
                  <c:v>85</c:v>
                </c:pt>
                <c:pt idx="1737">
                  <c:v>106</c:v>
                </c:pt>
                <c:pt idx="1738">
                  <c:v>100</c:v>
                </c:pt>
                <c:pt idx="1739">
                  <c:v>98</c:v>
                </c:pt>
                <c:pt idx="1740">
                  <c:v>115</c:v>
                </c:pt>
                <c:pt idx="1741">
                  <c:v>45</c:v>
                </c:pt>
                <c:pt idx="1742">
                  <c:v>24</c:v>
                </c:pt>
                <c:pt idx="1743">
                  <c:v>41</c:v>
                </c:pt>
                <c:pt idx="1744">
                  <c:v>31</c:v>
                </c:pt>
                <c:pt idx="1745">
                  <c:v>90</c:v>
                </c:pt>
                <c:pt idx="1746">
                  <c:v>30</c:v>
                </c:pt>
                <c:pt idx="1747">
                  <c:v>13</c:v>
                </c:pt>
                <c:pt idx="1748">
                  <c:v>117</c:v>
                </c:pt>
                <c:pt idx="1749">
                  <c:v>114</c:v>
                </c:pt>
                <c:pt idx="1750">
                  <c:v>73</c:v>
                </c:pt>
                <c:pt idx="1751">
                  <c:v>25</c:v>
                </c:pt>
                <c:pt idx="1752">
                  <c:v>22</c:v>
                </c:pt>
                <c:pt idx="1753">
                  <c:v>29</c:v>
                </c:pt>
                <c:pt idx="1754">
                  <c:v>83</c:v>
                </c:pt>
                <c:pt idx="1755">
                  <c:v>24</c:v>
                </c:pt>
                <c:pt idx="1756">
                  <c:v>81</c:v>
                </c:pt>
                <c:pt idx="1757">
                  <c:v>26</c:v>
                </c:pt>
                <c:pt idx="1758">
                  <c:v>96</c:v>
                </c:pt>
                <c:pt idx="1759">
                  <c:v>99</c:v>
                </c:pt>
                <c:pt idx="1760">
                  <c:v>48</c:v>
                </c:pt>
                <c:pt idx="1761">
                  <c:v>48</c:v>
                </c:pt>
                <c:pt idx="1762">
                  <c:v>14</c:v>
                </c:pt>
                <c:pt idx="1763">
                  <c:v>74</c:v>
                </c:pt>
                <c:pt idx="1764">
                  <c:v>20</c:v>
                </c:pt>
                <c:pt idx="1765">
                  <c:v>92</c:v>
                </c:pt>
                <c:pt idx="1766">
                  <c:v>117</c:v>
                </c:pt>
                <c:pt idx="1767">
                  <c:v>84</c:v>
                </c:pt>
                <c:pt idx="1768">
                  <c:v>71</c:v>
                </c:pt>
                <c:pt idx="1769">
                  <c:v>66</c:v>
                </c:pt>
                <c:pt idx="1770">
                  <c:v>97</c:v>
                </c:pt>
                <c:pt idx="1771">
                  <c:v>116</c:v>
                </c:pt>
                <c:pt idx="1772">
                  <c:v>17</c:v>
                </c:pt>
                <c:pt idx="1773">
                  <c:v>57</c:v>
                </c:pt>
                <c:pt idx="1774">
                  <c:v>27</c:v>
                </c:pt>
                <c:pt idx="1775">
                  <c:v>58</c:v>
                </c:pt>
                <c:pt idx="1776">
                  <c:v>38</c:v>
                </c:pt>
                <c:pt idx="1777">
                  <c:v>62</c:v>
                </c:pt>
                <c:pt idx="1778">
                  <c:v>65</c:v>
                </c:pt>
                <c:pt idx="1779">
                  <c:v>22</c:v>
                </c:pt>
                <c:pt idx="1780">
                  <c:v>82</c:v>
                </c:pt>
                <c:pt idx="1781">
                  <c:v>46</c:v>
                </c:pt>
                <c:pt idx="1782">
                  <c:v>75</c:v>
                </c:pt>
                <c:pt idx="1783">
                  <c:v>34</c:v>
                </c:pt>
                <c:pt idx="1784">
                  <c:v>88</c:v>
                </c:pt>
                <c:pt idx="1785">
                  <c:v>100</c:v>
                </c:pt>
                <c:pt idx="1786">
                  <c:v>40</c:v>
                </c:pt>
                <c:pt idx="1787">
                  <c:v>26</c:v>
                </c:pt>
                <c:pt idx="1788">
                  <c:v>32</c:v>
                </c:pt>
                <c:pt idx="1789">
                  <c:v>85</c:v>
                </c:pt>
                <c:pt idx="1790">
                  <c:v>49</c:v>
                </c:pt>
                <c:pt idx="1791">
                  <c:v>12</c:v>
                </c:pt>
                <c:pt idx="1792">
                  <c:v>56</c:v>
                </c:pt>
                <c:pt idx="1793">
                  <c:v>96</c:v>
                </c:pt>
                <c:pt idx="1794">
                  <c:v>24</c:v>
                </c:pt>
                <c:pt idx="1795">
                  <c:v>109</c:v>
                </c:pt>
                <c:pt idx="1796">
                  <c:v>110</c:v>
                </c:pt>
                <c:pt idx="1797">
                  <c:v>45</c:v>
                </c:pt>
                <c:pt idx="1798">
                  <c:v>115</c:v>
                </c:pt>
                <c:pt idx="1799">
                  <c:v>101</c:v>
                </c:pt>
                <c:pt idx="1800">
                  <c:v>91</c:v>
                </c:pt>
                <c:pt idx="1801">
                  <c:v>75</c:v>
                </c:pt>
                <c:pt idx="1802">
                  <c:v>34</c:v>
                </c:pt>
                <c:pt idx="1803">
                  <c:v>41</c:v>
                </c:pt>
                <c:pt idx="1804">
                  <c:v>57</c:v>
                </c:pt>
                <c:pt idx="1805">
                  <c:v>37</c:v>
                </c:pt>
                <c:pt idx="1806">
                  <c:v>101</c:v>
                </c:pt>
                <c:pt idx="1807">
                  <c:v>71</c:v>
                </c:pt>
                <c:pt idx="1808">
                  <c:v>46</c:v>
                </c:pt>
                <c:pt idx="1809">
                  <c:v>57</c:v>
                </c:pt>
                <c:pt idx="1810">
                  <c:v>74</c:v>
                </c:pt>
                <c:pt idx="1811">
                  <c:v>101</c:v>
                </c:pt>
                <c:pt idx="1812">
                  <c:v>44</c:v>
                </c:pt>
                <c:pt idx="1813">
                  <c:v>111</c:v>
                </c:pt>
                <c:pt idx="1814">
                  <c:v>79</c:v>
                </c:pt>
                <c:pt idx="1815">
                  <c:v>68</c:v>
                </c:pt>
                <c:pt idx="1816">
                  <c:v>21</c:v>
                </c:pt>
                <c:pt idx="1817">
                  <c:v>16</c:v>
                </c:pt>
                <c:pt idx="1818">
                  <c:v>87</c:v>
                </c:pt>
                <c:pt idx="1819">
                  <c:v>91</c:v>
                </c:pt>
                <c:pt idx="1820">
                  <c:v>55</c:v>
                </c:pt>
                <c:pt idx="1821">
                  <c:v>32</c:v>
                </c:pt>
                <c:pt idx="1822">
                  <c:v>118</c:v>
                </c:pt>
                <c:pt idx="1823">
                  <c:v>44</c:v>
                </c:pt>
                <c:pt idx="1824">
                  <c:v>15</c:v>
                </c:pt>
                <c:pt idx="1825">
                  <c:v>22</c:v>
                </c:pt>
                <c:pt idx="1826">
                  <c:v>31</c:v>
                </c:pt>
                <c:pt idx="1827">
                  <c:v>12</c:v>
                </c:pt>
                <c:pt idx="1828">
                  <c:v>107</c:v>
                </c:pt>
                <c:pt idx="1829">
                  <c:v>33</c:v>
                </c:pt>
                <c:pt idx="1830">
                  <c:v>20</c:v>
                </c:pt>
                <c:pt idx="1831">
                  <c:v>111</c:v>
                </c:pt>
                <c:pt idx="1832">
                  <c:v>54</c:v>
                </c:pt>
                <c:pt idx="1833">
                  <c:v>112</c:v>
                </c:pt>
                <c:pt idx="1834">
                  <c:v>111</c:v>
                </c:pt>
                <c:pt idx="1835">
                  <c:v>105</c:v>
                </c:pt>
                <c:pt idx="1836">
                  <c:v>38</c:v>
                </c:pt>
                <c:pt idx="1837">
                  <c:v>15</c:v>
                </c:pt>
                <c:pt idx="1838">
                  <c:v>116</c:v>
                </c:pt>
                <c:pt idx="1839">
                  <c:v>39</c:v>
                </c:pt>
                <c:pt idx="1840">
                  <c:v>91</c:v>
                </c:pt>
                <c:pt idx="1841">
                  <c:v>95</c:v>
                </c:pt>
                <c:pt idx="1842">
                  <c:v>42</c:v>
                </c:pt>
                <c:pt idx="1843">
                  <c:v>50</c:v>
                </c:pt>
                <c:pt idx="1844">
                  <c:v>63</c:v>
                </c:pt>
                <c:pt idx="1845">
                  <c:v>18</c:v>
                </c:pt>
                <c:pt idx="1846">
                  <c:v>106</c:v>
                </c:pt>
                <c:pt idx="1847">
                  <c:v>70</c:v>
                </c:pt>
                <c:pt idx="1848">
                  <c:v>82</c:v>
                </c:pt>
                <c:pt idx="1849">
                  <c:v>80</c:v>
                </c:pt>
                <c:pt idx="1850">
                  <c:v>41</c:v>
                </c:pt>
                <c:pt idx="1851">
                  <c:v>79</c:v>
                </c:pt>
                <c:pt idx="1852">
                  <c:v>16</c:v>
                </c:pt>
                <c:pt idx="1853">
                  <c:v>19</c:v>
                </c:pt>
                <c:pt idx="1854">
                  <c:v>18</c:v>
                </c:pt>
                <c:pt idx="1855">
                  <c:v>27</c:v>
                </c:pt>
                <c:pt idx="1856">
                  <c:v>113</c:v>
                </c:pt>
                <c:pt idx="1857">
                  <c:v>64</c:v>
                </c:pt>
                <c:pt idx="1858">
                  <c:v>27</c:v>
                </c:pt>
                <c:pt idx="1859">
                  <c:v>69</c:v>
                </c:pt>
                <c:pt idx="1860">
                  <c:v>106</c:v>
                </c:pt>
                <c:pt idx="1861">
                  <c:v>106</c:v>
                </c:pt>
                <c:pt idx="1862">
                  <c:v>11</c:v>
                </c:pt>
                <c:pt idx="1863">
                  <c:v>19</c:v>
                </c:pt>
                <c:pt idx="1864">
                  <c:v>52</c:v>
                </c:pt>
                <c:pt idx="1865">
                  <c:v>119</c:v>
                </c:pt>
                <c:pt idx="1866">
                  <c:v>84</c:v>
                </c:pt>
                <c:pt idx="1867">
                  <c:v>92</c:v>
                </c:pt>
                <c:pt idx="1868">
                  <c:v>78</c:v>
                </c:pt>
                <c:pt idx="1869">
                  <c:v>68</c:v>
                </c:pt>
                <c:pt idx="1870">
                  <c:v>113</c:v>
                </c:pt>
                <c:pt idx="1871">
                  <c:v>78</c:v>
                </c:pt>
                <c:pt idx="1872">
                  <c:v>15</c:v>
                </c:pt>
                <c:pt idx="1873">
                  <c:v>76</c:v>
                </c:pt>
                <c:pt idx="1874">
                  <c:v>113</c:v>
                </c:pt>
                <c:pt idx="1875">
                  <c:v>67</c:v>
                </c:pt>
                <c:pt idx="1876">
                  <c:v>41</c:v>
                </c:pt>
                <c:pt idx="1877">
                  <c:v>79</c:v>
                </c:pt>
                <c:pt idx="1878">
                  <c:v>22</c:v>
                </c:pt>
                <c:pt idx="1879">
                  <c:v>65</c:v>
                </c:pt>
                <c:pt idx="1880">
                  <c:v>54</c:v>
                </c:pt>
                <c:pt idx="1881">
                  <c:v>62</c:v>
                </c:pt>
                <c:pt idx="1882">
                  <c:v>65</c:v>
                </c:pt>
                <c:pt idx="1883">
                  <c:v>79</c:v>
                </c:pt>
                <c:pt idx="1884">
                  <c:v>32</c:v>
                </c:pt>
                <c:pt idx="1885">
                  <c:v>47</c:v>
                </c:pt>
                <c:pt idx="1886">
                  <c:v>50</c:v>
                </c:pt>
                <c:pt idx="1887">
                  <c:v>86</c:v>
                </c:pt>
                <c:pt idx="1888">
                  <c:v>22</c:v>
                </c:pt>
                <c:pt idx="1889">
                  <c:v>16</c:v>
                </c:pt>
                <c:pt idx="1890">
                  <c:v>54</c:v>
                </c:pt>
                <c:pt idx="1891">
                  <c:v>77</c:v>
                </c:pt>
                <c:pt idx="1892">
                  <c:v>74</c:v>
                </c:pt>
                <c:pt idx="1893">
                  <c:v>35</c:v>
                </c:pt>
                <c:pt idx="1894">
                  <c:v>52</c:v>
                </c:pt>
                <c:pt idx="1895">
                  <c:v>29</c:v>
                </c:pt>
                <c:pt idx="1896">
                  <c:v>92</c:v>
                </c:pt>
                <c:pt idx="1897">
                  <c:v>86</c:v>
                </c:pt>
                <c:pt idx="1898">
                  <c:v>67</c:v>
                </c:pt>
                <c:pt idx="1899">
                  <c:v>97</c:v>
                </c:pt>
                <c:pt idx="1900">
                  <c:v>11</c:v>
                </c:pt>
                <c:pt idx="1901">
                  <c:v>14</c:v>
                </c:pt>
                <c:pt idx="1902">
                  <c:v>48</c:v>
                </c:pt>
                <c:pt idx="1903">
                  <c:v>116</c:v>
                </c:pt>
                <c:pt idx="1904">
                  <c:v>72</c:v>
                </c:pt>
                <c:pt idx="1905">
                  <c:v>17</c:v>
                </c:pt>
                <c:pt idx="1906">
                  <c:v>56</c:v>
                </c:pt>
                <c:pt idx="1907">
                  <c:v>63</c:v>
                </c:pt>
                <c:pt idx="1908">
                  <c:v>65</c:v>
                </c:pt>
                <c:pt idx="1909">
                  <c:v>27</c:v>
                </c:pt>
                <c:pt idx="1910">
                  <c:v>101</c:v>
                </c:pt>
                <c:pt idx="1911">
                  <c:v>84</c:v>
                </c:pt>
                <c:pt idx="1912">
                  <c:v>63</c:v>
                </c:pt>
                <c:pt idx="1913">
                  <c:v>24</c:v>
                </c:pt>
                <c:pt idx="1914">
                  <c:v>52</c:v>
                </c:pt>
                <c:pt idx="1915">
                  <c:v>45</c:v>
                </c:pt>
                <c:pt idx="1916">
                  <c:v>44</c:v>
                </c:pt>
                <c:pt idx="1917">
                  <c:v>30</c:v>
                </c:pt>
                <c:pt idx="1918">
                  <c:v>105</c:v>
                </c:pt>
                <c:pt idx="1919">
                  <c:v>71</c:v>
                </c:pt>
                <c:pt idx="1920">
                  <c:v>103</c:v>
                </c:pt>
                <c:pt idx="1921">
                  <c:v>79</c:v>
                </c:pt>
                <c:pt idx="1922">
                  <c:v>92</c:v>
                </c:pt>
                <c:pt idx="1923">
                  <c:v>109</c:v>
                </c:pt>
                <c:pt idx="1924">
                  <c:v>46</c:v>
                </c:pt>
                <c:pt idx="1925">
                  <c:v>85</c:v>
                </c:pt>
                <c:pt idx="1926">
                  <c:v>87</c:v>
                </c:pt>
                <c:pt idx="1927">
                  <c:v>77</c:v>
                </c:pt>
                <c:pt idx="1928">
                  <c:v>54</c:v>
                </c:pt>
                <c:pt idx="1929">
                  <c:v>82</c:v>
                </c:pt>
                <c:pt idx="1930">
                  <c:v>65</c:v>
                </c:pt>
                <c:pt idx="1931">
                  <c:v>35</c:v>
                </c:pt>
                <c:pt idx="1932">
                  <c:v>102</c:v>
                </c:pt>
                <c:pt idx="1933">
                  <c:v>112</c:v>
                </c:pt>
                <c:pt idx="1934">
                  <c:v>103</c:v>
                </c:pt>
                <c:pt idx="1935">
                  <c:v>41</c:v>
                </c:pt>
                <c:pt idx="1936">
                  <c:v>21</c:v>
                </c:pt>
                <c:pt idx="1937">
                  <c:v>45</c:v>
                </c:pt>
                <c:pt idx="1938">
                  <c:v>10</c:v>
                </c:pt>
                <c:pt idx="1939">
                  <c:v>86</c:v>
                </c:pt>
                <c:pt idx="1940">
                  <c:v>25</c:v>
                </c:pt>
                <c:pt idx="1941">
                  <c:v>115</c:v>
                </c:pt>
                <c:pt idx="1942">
                  <c:v>83</c:v>
                </c:pt>
                <c:pt idx="1943">
                  <c:v>99</c:v>
                </c:pt>
                <c:pt idx="1944">
                  <c:v>10</c:v>
                </c:pt>
                <c:pt idx="1945">
                  <c:v>35</c:v>
                </c:pt>
                <c:pt idx="1946">
                  <c:v>19</c:v>
                </c:pt>
                <c:pt idx="1947">
                  <c:v>47</c:v>
                </c:pt>
                <c:pt idx="1948">
                  <c:v>77</c:v>
                </c:pt>
                <c:pt idx="1949">
                  <c:v>31</c:v>
                </c:pt>
                <c:pt idx="1950">
                  <c:v>56</c:v>
                </c:pt>
                <c:pt idx="1951">
                  <c:v>40</c:v>
                </c:pt>
                <c:pt idx="1952">
                  <c:v>87</c:v>
                </c:pt>
                <c:pt idx="1953">
                  <c:v>14</c:v>
                </c:pt>
                <c:pt idx="1954">
                  <c:v>99</c:v>
                </c:pt>
                <c:pt idx="1955">
                  <c:v>100</c:v>
                </c:pt>
                <c:pt idx="1956">
                  <c:v>39</c:v>
                </c:pt>
                <c:pt idx="1957">
                  <c:v>48</c:v>
                </c:pt>
                <c:pt idx="1958">
                  <c:v>119</c:v>
                </c:pt>
                <c:pt idx="1959">
                  <c:v>50</c:v>
                </c:pt>
                <c:pt idx="1960">
                  <c:v>10</c:v>
                </c:pt>
                <c:pt idx="1961">
                  <c:v>62</c:v>
                </c:pt>
                <c:pt idx="1962">
                  <c:v>25</c:v>
                </c:pt>
                <c:pt idx="1963">
                  <c:v>63</c:v>
                </c:pt>
                <c:pt idx="1964">
                  <c:v>67</c:v>
                </c:pt>
                <c:pt idx="1965">
                  <c:v>29</c:v>
                </c:pt>
                <c:pt idx="1966">
                  <c:v>15</c:v>
                </c:pt>
                <c:pt idx="1967">
                  <c:v>34</c:v>
                </c:pt>
                <c:pt idx="1968">
                  <c:v>61</c:v>
                </c:pt>
                <c:pt idx="1969">
                  <c:v>71</c:v>
                </c:pt>
                <c:pt idx="1970">
                  <c:v>93</c:v>
                </c:pt>
                <c:pt idx="1971">
                  <c:v>53</c:v>
                </c:pt>
                <c:pt idx="1972">
                  <c:v>42</c:v>
                </c:pt>
                <c:pt idx="1973">
                  <c:v>22</c:v>
                </c:pt>
                <c:pt idx="1974">
                  <c:v>100</c:v>
                </c:pt>
                <c:pt idx="1975">
                  <c:v>40</c:v>
                </c:pt>
                <c:pt idx="1976">
                  <c:v>41</c:v>
                </c:pt>
                <c:pt idx="1977">
                  <c:v>20</c:v>
                </c:pt>
                <c:pt idx="1978">
                  <c:v>58</c:v>
                </c:pt>
                <c:pt idx="1979">
                  <c:v>30</c:v>
                </c:pt>
                <c:pt idx="1980">
                  <c:v>96</c:v>
                </c:pt>
                <c:pt idx="1981">
                  <c:v>94</c:v>
                </c:pt>
                <c:pt idx="1982">
                  <c:v>24</c:v>
                </c:pt>
                <c:pt idx="1983">
                  <c:v>92</c:v>
                </c:pt>
                <c:pt idx="1984">
                  <c:v>32</c:v>
                </c:pt>
                <c:pt idx="1985">
                  <c:v>15</c:v>
                </c:pt>
                <c:pt idx="1986">
                  <c:v>108</c:v>
                </c:pt>
                <c:pt idx="1987">
                  <c:v>43</c:v>
                </c:pt>
                <c:pt idx="1988">
                  <c:v>110</c:v>
                </c:pt>
                <c:pt idx="1989">
                  <c:v>102</c:v>
                </c:pt>
                <c:pt idx="1990">
                  <c:v>35</c:v>
                </c:pt>
                <c:pt idx="1991">
                  <c:v>90</c:v>
                </c:pt>
                <c:pt idx="1992">
                  <c:v>61</c:v>
                </c:pt>
                <c:pt idx="1993">
                  <c:v>30</c:v>
                </c:pt>
                <c:pt idx="1994">
                  <c:v>33</c:v>
                </c:pt>
                <c:pt idx="1995">
                  <c:v>113</c:v>
                </c:pt>
                <c:pt idx="1996">
                  <c:v>117</c:v>
                </c:pt>
                <c:pt idx="1997">
                  <c:v>91</c:v>
                </c:pt>
                <c:pt idx="1998">
                  <c:v>53</c:v>
                </c:pt>
                <c:pt idx="1999">
                  <c:v>90</c:v>
                </c:pt>
                <c:pt idx="2000">
                  <c:v>78</c:v>
                </c:pt>
                <c:pt idx="2001">
                  <c:v>41</c:v>
                </c:pt>
                <c:pt idx="2002">
                  <c:v>80</c:v>
                </c:pt>
                <c:pt idx="2003">
                  <c:v>77</c:v>
                </c:pt>
                <c:pt idx="2004">
                  <c:v>99</c:v>
                </c:pt>
                <c:pt idx="2005">
                  <c:v>20</c:v>
                </c:pt>
                <c:pt idx="2006">
                  <c:v>64</c:v>
                </c:pt>
                <c:pt idx="2007">
                  <c:v>40</c:v>
                </c:pt>
                <c:pt idx="2008">
                  <c:v>90</c:v>
                </c:pt>
                <c:pt idx="2009">
                  <c:v>48</c:v>
                </c:pt>
                <c:pt idx="2010">
                  <c:v>43</c:v>
                </c:pt>
                <c:pt idx="2011">
                  <c:v>119</c:v>
                </c:pt>
                <c:pt idx="2012">
                  <c:v>118</c:v>
                </c:pt>
                <c:pt idx="2013">
                  <c:v>64</c:v>
                </c:pt>
                <c:pt idx="2014">
                  <c:v>104</c:v>
                </c:pt>
                <c:pt idx="2015">
                  <c:v>118</c:v>
                </c:pt>
                <c:pt idx="2016">
                  <c:v>35</c:v>
                </c:pt>
                <c:pt idx="2017">
                  <c:v>119</c:v>
                </c:pt>
                <c:pt idx="2018">
                  <c:v>37</c:v>
                </c:pt>
                <c:pt idx="2019">
                  <c:v>119</c:v>
                </c:pt>
                <c:pt idx="2020">
                  <c:v>30</c:v>
                </c:pt>
                <c:pt idx="2021">
                  <c:v>65</c:v>
                </c:pt>
                <c:pt idx="2022">
                  <c:v>57</c:v>
                </c:pt>
                <c:pt idx="2023">
                  <c:v>92</c:v>
                </c:pt>
                <c:pt idx="2024">
                  <c:v>44</c:v>
                </c:pt>
                <c:pt idx="2025">
                  <c:v>13</c:v>
                </c:pt>
                <c:pt idx="2026">
                  <c:v>40</c:v>
                </c:pt>
                <c:pt idx="2027">
                  <c:v>25</c:v>
                </c:pt>
                <c:pt idx="2028">
                  <c:v>43</c:v>
                </c:pt>
                <c:pt idx="2029">
                  <c:v>95</c:v>
                </c:pt>
                <c:pt idx="2030">
                  <c:v>68</c:v>
                </c:pt>
                <c:pt idx="2031">
                  <c:v>13</c:v>
                </c:pt>
                <c:pt idx="2032">
                  <c:v>50</c:v>
                </c:pt>
                <c:pt idx="2033">
                  <c:v>18</c:v>
                </c:pt>
                <c:pt idx="2034">
                  <c:v>42</c:v>
                </c:pt>
                <c:pt idx="2035">
                  <c:v>27</c:v>
                </c:pt>
                <c:pt idx="2036">
                  <c:v>61</c:v>
                </c:pt>
                <c:pt idx="2037">
                  <c:v>47</c:v>
                </c:pt>
                <c:pt idx="2038">
                  <c:v>88</c:v>
                </c:pt>
                <c:pt idx="2039">
                  <c:v>23</c:v>
                </c:pt>
                <c:pt idx="2040">
                  <c:v>31</c:v>
                </c:pt>
                <c:pt idx="2041">
                  <c:v>61</c:v>
                </c:pt>
                <c:pt idx="2042">
                  <c:v>78</c:v>
                </c:pt>
                <c:pt idx="2043">
                  <c:v>111</c:v>
                </c:pt>
                <c:pt idx="2044">
                  <c:v>102</c:v>
                </c:pt>
                <c:pt idx="2045">
                  <c:v>27</c:v>
                </c:pt>
                <c:pt idx="2046">
                  <c:v>22</c:v>
                </c:pt>
                <c:pt idx="2047">
                  <c:v>68</c:v>
                </c:pt>
                <c:pt idx="2048">
                  <c:v>110</c:v>
                </c:pt>
                <c:pt idx="2049">
                  <c:v>86</c:v>
                </c:pt>
                <c:pt idx="2050">
                  <c:v>47</c:v>
                </c:pt>
                <c:pt idx="2051">
                  <c:v>67</c:v>
                </c:pt>
                <c:pt idx="2052">
                  <c:v>71</c:v>
                </c:pt>
                <c:pt idx="2053">
                  <c:v>53</c:v>
                </c:pt>
                <c:pt idx="2054">
                  <c:v>103</c:v>
                </c:pt>
                <c:pt idx="2055">
                  <c:v>15</c:v>
                </c:pt>
                <c:pt idx="2056">
                  <c:v>32</c:v>
                </c:pt>
                <c:pt idx="2057">
                  <c:v>82</c:v>
                </c:pt>
                <c:pt idx="2058">
                  <c:v>117</c:v>
                </c:pt>
                <c:pt idx="2059">
                  <c:v>19</c:v>
                </c:pt>
                <c:pt idx="2060">
                  <c:v>10</c:v>
                </c:pt>
                <c:pt idx="2061">
                  <c:v>85</c:v>
                </c:pt>
                <c:pt idx="2062">
                  <c:v>109</c:v>
                </c:pt>
                <c:pt idx="2063">
                  <c:v>11</c:v>
                </c:pt>
                <c:pt idx="2064">
                  <c:v>110</c:v>
                </c:pt>
                <c:pt idx="2065">
                  <c:v>80</c:v>
                </c:pt>
                <c:pt idx="2066">
                  <c:v>51</c:v>
                </c:pt>
                <c:pt idx="2067">
                  <c:v>62</c:v>
                </c:pt>
                <c:pt idx="2068">
                  <c:v>108</c:v>
                </c:pt>
                <c:pt idx="2069">
                  <c:v>62</c:v>
                </c:pt>
                <c:pt idx="2070">
                  <c:v>26</c:v>
                </c:pt>
                <c:pt idx="2071">
                  <c:v>103</c:v>
                </c:pt>
                <c:pt idx="2072">
                  <c:v>25</c:v>
                </c:pt>
                <c:pt idx="2073">
                  <c:v>79</c:v>
                </c:pt>
                <c:pt idx="2074">
                  <c:v>71</c:v>
                </c:pt>
                <c:pt idx="2075">
                  <c:v>48</c:v>
                </c:pt>
                <c:pt idx="2076">
                  <c:v>41</c:v>
                </c:pt>
                <c:pt idx="2077">
                  <c:v>46</c:v>
                </c:pt>
                <c:pt idx="2078">
                  <c:v>101</c:v>
                </c:pt>
                <c:pt idx="2079">
                  <c:v>104</c:v>
                </c:pt>
                <c:pt idx="2080">
                  <c:v>45</c:v>
                </c:pt>
                <c:pt idx="2081">
                  <c:v>114</c:v>
                </c:pt>
                <c:pt idx="2082">
                  <c:v>117</c:v>
                </c:pt>
                <c:pt idx="2083">
                  <c:v>56</c:v>
                </c:pt>
                <c:pt idx="2084">
                  <c:v>33</c:v>
                </c:pt>
                <c:pt idx="2085">
                  <c:v>118</c:v>
                </c:pt>
                <c:pt idx="2086">
                  <c:v>59</c:v>
                </c:pt>
                <c:pt idx="2087">
                  <c:v>101</c:v>
                </c:pt>
                <c:pt idx="2088">
                  <c:v>78</c:v>
                </c:pt>
                <c:pt idx="2089">
                  <c:v>59</c:v>
                </c:pt>
                <c:pt idx="2090">
                  <c:v>44</c:v>
                </c:pt>
                <c:pt idx="2091">
                  <c:v>59</c:v>
                </c:pt>
                <c:pt idx="2092">
                  <c:v>37</c:v>
                </c:pt>
                <c:pt idx="2093">
                  <c:v>96</c:v>
                </c:pt>
                <c:pt idx="2094">
                  <c:v>113</c:v>
                </c:pt>
                <c:pt idx="2095">
                  <c:v>115</c:v>
                </c:pt>
                <c:pt idx="2096">
                  <c:v>34</c:v>
                </c:pt>
                <c:pt idx="2097">
                  <c:v>114</c:v>
                </c:pt>
                <c:pt idx="2098">
                  <c:v>68</c:v>
                </c:pt>
                <c:pt idx="2099">
                  <c:v>87</c:v>
                </c:pt>
                <c:pt idx="2100">
                  <c:v>65</c:v>
                </c:pt>
                <c:pt idx="2101">
                  <c:v>25</c:v>
                </c:pt>
                <c:pt idx="2102">
                  <c:v>116</c:v>
                </c:pt>
                <c:pt idx="2103">
                  <c:v>106</c:v>
                </c:pt>
                <c:pt idx="2104">
                  <c:v>44</c:v>
                </c:pt>
                <c:pt idx="2105">
                  <c:v>30</c:v>
                </c:pt>
                <c:pt idx="2106">
                  <c:v>37</c:v>
                </c:pt>
                <c:pt idx="2107">
                  <c:v>29</c:v>
                </c:pt>
                <c:pt idx="2108">
                  <c:v>22</c:v>
                </c:pt>
                <c:pt idx="2109">
                  <c:v>20</c:v>
                </c:pt>
                <c:pt idx="2110">
                  <c:v>50</c:v>
                </c:pt>
                <c:pt idx="2111">
                  <c:v>70</c:v>
                </c:pt>
                <c:pt idx="2112">
                  <c:v>53</c:v>
                </c:pt>
                <c:pt idx="2113">
                  <c:v>35</c:v>
                </c:pt>
                <c:pt idx="2114">
                  <c:v>91</c:v>
                </c:pt>
                <c:pt idx="2115">
                  <c:v>18</c:v>
                </c:pt>
                <c:pt idx="2116">
                  <c:v>73</c:v>
                </c:pt>
                <c:pt idx="2117">
                  <c:v>38</c:v>
                </c:pt>
                <c:pt idx="2118">
                  <c:v>100</c:v>
                </c:pt>
                <c:pt idx="2119">
                  <c:v>58</c:v>
                </c:pt>
                <c:pt idx="2120">
                  <c:v>101</c:v>
                </c:pt>
                <c:pt idx="2121">
                  <c:v>38</c:v>
                </c:pt>
                <c:pt idx="2122">
                  <c:v>52</c:v>
                </c:pt>
                <c:pt idx="2123">
                  <c:v>64</c:v>
                </c:pt>
                <c:pt idx="2124">
                  <c:v>27</c:v>
                </c:pt>
                <c:pt idx="2125">
                  <c:v>78</c:v>
                </c:pt>
                <c:pt idx="2126">
                  <c:v>72</c:v>
                </c:pt>
                <c:pt idx="2127">
                  <c:v>84</c:v>
                </c:pt>
                <c:pt idx="2128">
                  <c:v>17</c:v>
                </c:pt>
                <c:pt idx="2129">
                  <c:v>75</c:v>
                </c:pt>
                <c:pt idx="2130">
                  <c:v>39</c:v>
                </c:pt>
                <c:pt idx="2131">
                  <c:v>17</c:v>
                </c:pt>
                <c:pt idx="2132">
                  <c:v>81</c:v>
                </c:pt>
                <c:pt idx="2133">
                  <c:v>18</c:v>
                </c:pt>
                <c:pt idx="2134">
                  <c:v>62</c:v>
                </c:pt>
                <c:pt idx="2135">
                  <c:v>60</c:v>
                </c:pt>
                <c:pt idx="2136">
                  <c:v>68</c:v>
                </c:pt>
                <c:pt idx="2137">
                  <c:v>25</c:v>
                </c:pt>
                <c:pt idx="2138">
                  <c:v>99</c:v>
                </c:pt>
                <c:pt idx="2139">
                  <c:v>43</c:v>
                </c:pt>
                <c:pt idx="2140">
                  <c:v>115</c:v>
                </c:pt>
                <c:pt idx="2141">
                  <c:v>99</c:v>
                </c:pt>
                <c:pt idx="2142">
                  <c:v>72</c:v>
                </c:pt>
                <c:pt idx="2143">
                  <c:v>48</c:v>
                </c:pt>
                <c:pt idx="2144">
                  <c:v>52</c:v>
                </c:pt>
                <c:pt idx="2145">
                  <c:v>48</c:v>
                </c:pt>
                <c:pt idx="2146">
                  <c:v>66</c:v>
                </c:pt>
                <c:pt idx="2147">
                  <c:v>118</c:v>
                </c:pt>
                <c:pt idx="2148">
                  <c:v>102</c:v>
                </c:pt>
                <c:pt idx="2149">
                  <c:v>86</c:v>
                </c:pt>
                <c:pt idx="2150">
                  <c:v>105</c:v>
                </c:pt>
                <c:pt idx="2151">
                  <c:v>109</c:v>
                </c:pt>
                <c:pt idx="2152">
                  <c:v>52</c:v>
                </c:pt>
                <c:pt idx="2153">
                  <c:v>26</c:v>
                </c:pt>
                <c:pt idx="2154">
                  <c:v>39</c:v>
                </c:pt>
                <c:pt idx="2155">
                  <c:v>67</c:v>
                </c:pt>
                <c:pt idx="2156">
                  <c:v>51</c:v>
                </c:pt>
                <c:pt idx="2157">
                  <c:v>62</c:v>
                </c:pt>
                <c:pt idx="2158">
                  <c:v>80</c:v>
                </c:pt>
                <c:pt idx="2159">
                  <c:v>69</c:v>
                </c:pt>
                <c:pt idx="2160">
                  <c:v>40</c:v>
                </c:pt>
                <c:pt idx="2161">
                  <c:v>26</c:v>
                </c:pt>
                <c:pt idx="2162">
                  <c:v>70</c:v>
                </c:pt>
                <c:pt idx="2163">
                  <c:v>23</c:v>
                </c:pt>
                <c:pt idx="2164">
                  <c:v>111</c:v>
                </c:pt>
                <c:pt idx="2165">
                  <c:v>14</c:v>
                </c:pt>
                <c:pt idx="2166">
                  <c:v>106</c:v>
                </c:pt>
                <c:pt idx="2167">
                  <c:v>41</c:v>
                </c:pt>
                <c:pt idx="2168">
                  <c:v>51</c:v>
                </c:pt>
                <c:pt idx="2169">
                  <c:v>31</c:v>
                </c:pt>
                <c:pt idx="2170">
                  <c:v>75</c:v>
                </c:pt>
                <c:pt idx="2171">
                  <c:v>90</c:v>
                </c:pt>
                <c:pt idx="2172">
                  <c:v>59</c:v>
                </c:pt>
                <c:pt idx="2173">
                  <c:v>52</c:v>
                </c:pt>
                <c:pt idx="2174">
                  <c:v>76</c:v>
                </c:pt>
                <c:pt idx="2175">
                  <c:v>27</c:v>
                </c:pt>
                <c:pt idx="2176">
                  <c:v>27</c:v>
                </c:pt>
                <c:pt idx="2177">
                  <c:v>88</c:v>
                </c:pt>
                <c:pt idx="2178">
                  <c:v>27</c:v>
                </c:pt>
                <c:pt idx="2179">
                  <c:v>48</c:v>
                </c:pt>
                <c:pt idx="2180">
                  <c:v>55</c:v>
                </c:pt>
                <c:pt idx="2181">
                  <c:v>73</c:v>
                </c:pt>
                <c:pt idx="2182">
                  <c:v>68</c:v>
                </c:pt>
                <c:pt idx="2183">
                  <c:v>44</c:v>
                </c:pt>
                <c:pt idx="2184">
                  <c:v>15</c:v>
                </c:pt>
                <c:pt idx="2185">
                  <c:v>117</c:v>
                </c:pt>
                <c:pt idx="2186">
                  <c:v>63</c:v>
                </c:pt>
                <c:pt idx="2187">
                  <c:v>88</c:v>
                </c:pt>
                <c:pt idx="2188">
                  <c:v>84</c:v>
                </c:pt>
                <c:pt idx="2189">
                  <c:v>22</c:v>
                </c:pt>
                <c:pt idx="2190">
                  <c:v>88</c:v>
                </c:pt>
                <c:pt idx="2191">
                  <c:v>33</c:v>
                </c:pt>
                <c:pt idx="2192">
                  <c:v>24</c:v>
                </c:pt>
                <c:pt idx="2193">
                  <c:v>92</c:v>
                </c:pt>
                <c:pt idx="2194">
                  <c:v>23</c:v>
                </c:pt>
                <c:pt idx="2195">
                  <c:v>103</c:v>
                </c:pt>
                <c:pt idx="2196">
                  <c:v>35</c:v>
                </c:pt>
                <c:pt idx="2197">
                  <c:v>47</c:v>
                </c:pt>
                <c:pt idx="2198">
                  <c:v>48</c:v>
                </c:pt>
                <c:pt idx="2199">
                  <c:v>72</c:v>
                </c:pt>
                <c:pt idx="2200">
                  <c:v>105</c:v>
                </c:pt>
                <c:pt idx="2201">
                  <c:v>72</c:v>
                </c:pt>
                <c:pt idx="2202">
                  <c:v>40</c:v>
                </c:pt>
                <c:pt idx="2203">
                  <c:v>103</c:v>
                </c:pt>
                <c:pt idx="2204">
                  <c:v>60</c:v>
                </c:pt>
                <c:pt idx="2205">
                  <c:v>115</c:v>
                </c:pt>
                <c:pt idx="2206">
                  <c:v>59</c:v>
                </c:pt>
                <c:pt idx="2207">
                  <c:v>38</c:v>
                </c:pt>
                <c:pt idx="2208">
                  <c:v>41</c:v>
                </c:pt>
                <c:pt idx="2209">
                  <c:v>22</c:v>
                </c:pt>
                <c:pt idx="2210">
                  <c:v>63</c:v>
                </c:pt>
                <c:pt idx="2211">
                  <c:v>36</c:v>
                </c:pt>
                <c:pt idx="2212">
                  <c:v>17</c:v>
                </c:pt>
                <c:pt idx="2213">
                  <c:v>24</c:v>
                </c:pt>
                <c:pt idx="2214">
                  <c:v>106</c:v>
                </c:pt>
                <c:pt idx="2215">
                  <c:v>45</c:v>
                </c:pt>
                <c:pt idx="2216">
                  <c:v>76</c:v>
                </c:pt>
                <c:pt idx="2217">
                  <c:v>27</c:v>
                </c:pt>
                <c:pt idx="2218">
                  <c:v>20</c:v>
                </c:pt>
                <c:pt idx="2219">
                  <c:v>21</c:v>
                </c:pt>
                <c:pt idx="2220">
                  <c:v>16</c:v>
                </c:pt>
                <c:pt idx="2221">
                  <c:v>45</c:v>
                </c:pt>
                <c:pt idx="2222">
                  <c:v>118</c:v>
                </c:pt>
                <c:pt idx="2223">
                  <c:v>88</c:v>
                </c:pt>
                <c:pt idx="2224">
                  <c:v>89</c:v>
                </c:pt>
                <c:pt idx="2225">
                  <c:v>113</c:v>
                </c:pt>
                <c:pt idx="2226">
                  <c:v>62</c:v>
                </c:pt>
                <c:pt idx="2227">
                  <c:v>53</c:v>
                </c:pt>
                <c:pt idx="2228">
                  <c:v>110</c:v>
                </c:pt>
                <c:pt idx="2229">
                  <c:v>77</c:v>
                </c:pt>
                <c:pt idx="2230">
                  <c:v>96</c:v>
                </c:pt>
                <c:pt idx="2231">
                  <c:v>92</c:v>
                </c:pt>
                <c:pt idx="2232">
                  <c:v>74</c:v>
                </c:pt>
                <c:pt idx="2233">
                  <c:v>114</c:v>
                </c:pt>
                <c:pt idx="2234">
                  <c:v>108</c:v>
                </c:pt>
                <c:pt idx="2235">
                  <c:v>95</c:v>
                </c:pt>
                <c:pt idx="2236">
                  <c:v>56</c:v>
                </c:pt>
                <c:pt idx="2237">
                  <c:v>50</c:v>
                </c:pt>
                <c:pt idx="2238">
                  <c:v>23</c:v>
                </c:pt>
                <c:pt idx="2239">
                  <c:v>75</c:v>
                </c:pt>
                <c:pt idx="2240">
                  <c:v>63</c:v>
                </c:pt>
                <c:pt idx="2241">
                  <c:v>38</c:v>
                </c:pt>
                <c:pt idx="2242">
                  <c:v>61</c:v>
                </c:pt>
                <c:pt idx="2243">
                  <c:v>13</c:v>
                </c:pt>
                <c:pt idx="2244">
                  <c:v>84</c:v>
                </c:pt>
                <c:pt idx="2245">
                  <c:v>93</c:v>
                </c:pt>
                <c:pt idx="2246">
                  <c:v>30</c:v>
                </c:pt>
                <c:pt idx="2247">
                  <c:v>110</c:v>
                </c:pt>
                <c:pt idx="2248">
                  <c:v>20</c:v>
                </c:pt>
                <c:pt idx="2249">
                  <c:v>95</c:v>
                </c:pt>
                <c:pt idx="2250">
                  <c:v>70</c:v>
                </c:pt>
                <c:pt idx="2251">
                  <c:v>24</c:v>
                </c:pt>
                <c:pt idx="2252">
                  <c:v>36</c:v>
                </c:pt>
                <c:pt idx="2253">
                  <c:v>27</c:v>
                </c:pt>
                <c:pt idx="2254">
                  <c:v>22</c:v>
                </c:pt>
                <c:pt idx="2255">
                  <c:v>31</c:v>
                </c:pt>
                <c:pt idx="2256">
                  <c:v>34</c:v>
                </c:pt>
                <c:pt idx="2257">
                  <c:v>112</c:v>
                </c:pt>
                <c:pt idx="2258">
                  <c:v>117</c:v>
                </c:pt>
                <c:pt idx="2259">
                  <c:v>77</c:v>
                </c:pt>
                <c:pt idx="2260">
                  <c:v>80</c:v>
                </c:pt>
                <c:pt idx="2261">
                  <c:v>29</c:v>
                </c:pt>
                <c:pt idx="2262">
                  <c:v>55</c:v>
                </c:pt>
                <c:pt idx="2263">
                  <c:v>19</c:v>
                </c:pt>
                <c:pt idx="2264">
                  <c:v>10</c:v>
                </c:pt>
                <c:pt idx="2265">
                  <c:v>32</c:v>
                </c:pt>
                <c:pt idx="2266">
                  <c:v>18</c:v>
                </c:pt>
                <c:pt idx="2267">
                  <c:v>101</c:v>
                </c:pt>
                <c:pt idx="2268">
                  <c:v>35</c:v>
                </c:pt>
                <c:pt idx="2269">
                  <c:v>60</c:v>
                </c:pt>
                <c:pt idx="2270">
                  <c:v>49</c:v>
                </c:pt>
                <c:pt idx="2271">
                  <c:v>56</c:v>
                </c:pt>
                <c:pt idx="2272">
                  <c:v>103</c:v>
                </c:pt>
                <c:pt idx="2273">
                  <c:v>59</c:v>
                </c:pt>
                <c:pt idx="2274">
                  <c:v>103</c:v>
                </c:pt>
                <c:pt idx="2275">
                  <c:v>88</c:v>
                </c:pt>
                <c:pt idx="2276">
                  <c:v>12</c:v>
                </c:pt>
                <c:pt idx="2277">
                  <c:v>89</c:v>
                </c:pt>
                <c:pt idx="2278">
                  <c:v>44</c:v>
                </c:pt>
                <c:pt idx="2279">
                  <c:v>104</c:v>
                </c:pt>
                <c:pt idx="2280">
                  <c:v>49</c:v>
                </c:pt>
                <c:pt idx="2281">
                  <c:v>30</c:v>
                </c:pt>
                <c:pt idx="2282">
                  <c:v>21</c:v>
                </c:pt>
                <c:pt idx="2283">
                  <c:v>81</c:v>
                </c:pt>
                <c:pt idx="2284">
                  <c:v>86</c:v>
                </c:pt>
                <c:pt idx="2285">
                  <c:v>103</c:v>
                </c:pt>
                <c:pt idx="2286">
                  <c:v>11</c:v>
                </c:pt>
                <c:pt idx="2287">
                  <c:v>88</c:v>
                </c:pt>
                <c:pt idx="2288">
                  <c:v>115</c:v>
                </c:pt>
                <c:pt idx="2289">
                  <c:v>105</c:v>
                </c:pt>
                <c:pt idx="2290">
                  <c:v>76</c:v>
                </c:pt>
                <c:pt idx="2291">
                  <c:v>25</c:v>
                </c:pt>
                <c:pt idx="2292">
                  <c:v>20</c:v>
                </c:pt>
                <c:pt idx="2293">
                  <c:v>110</c:v>
                </c:pt>
                <c:pt idx="2294">
                  <c:v>72</c:v>
                </c:pt>
                <c:pt idx="2295">
                  <c:v>48</c:v>
                </c:pt>
                <c:pt idx="2296">
                  <c:v>20</c:v>
                </c:pt>
                <c:pt idx="2297">
                  <c:v>46</c:v>
                </c:pt>
                <c:pt idx="2298">
                  <c:v>99</c:v>
                </c:pt>
                <c:pt idx="2299">
                  <c:v>38</c:v>
                </c:pt>
                <c:pt idx="2300">
                  <c:v>62</c:v>
                </c:pt>
                <c:pt idx="2301">
                  <c:v>117</c:v>
                </c:pt>
                <c:pt idx="2302">
                  <c:v>14</c:v>
                </c:pt>
                <c:pt idx="2303">
                  <c:v>25</c:v>
                </c:pt>
                <c:pt idx="2304">
                  <c:v>77</c:v>
                </c:pt>
                <c:pt idx="2305">
                  <c:v>15</c:v>
                </c:pt>
                <c:pt idx="2306">
                  <c:v>29</c:v>
                </c:pt>
                <c:pt idx="2307">
                  <c:v>10</c:v>
                </c:pt>
                <c:pt idx="2308">
                  <c:v>14</c:v>
                </c:pt>
                <c:pt idx="2309">
                  <c:v>25</c:v>
                </c:pt>
                <c:pt idx="2310">
                  <c:v>101</c:v>
                </c:pt>
                <c:pt idx="2311">
                  <c:v>40</c:v>
                </c:pt>
                <c:pt idx="2312">
                  <c:v>103</c:v>
                </c:pt>
                <c:pt idx="2313">
                  <c:v>70</c:v>
                </c:pt>
                <c:pt idx="2314">
                  <c:v>76</c:v>
                </c:pt>
                <c:pt idx="2315">
                  <c:v>10</c:v>
                </c:pt>
                <c:pt idx="2316">
                  <c:v>28</c:v>
                </c:pt>
                <c:pt idx="2317">
                  <c:v>103</c:v>
                </c:pt>
                <c:pt idx="2318">
                  <c:v>57</c:v>
                </c:pt>
                <c:pt idx="2319">
                  <c:v>62</c:v>
                </c:pt>
                <c:pt idx="2320">
                  <c:v>33</c:v>
                </c:pt>
                <c:pt idx="2321">
                  <c:v>23</c:v>
                </c:pt>
                <c:pt idx="2322">
                  <c:v>90</c:v>
                </c:pt>
                <c:pt idx="2323">
                  <c:v>98</c:v>
                </c:pt>
                <c:pt idx="2324">
                  <c:v>110</c:v>
                </c:pt>
                <c:pt idx="2325">
                  <c:v>12</c:v>
                </c:pt>
                <c:pt idx="2326">
                  <c:v>73</c:v>
                </c:pt>
                <c:pt idx="2327">
                  <c:v>54</c:v>
                </c:pt>
                <c:pt idx="2328">
                  <c:v>105</c:v>
                </c:pt>
                <c:pt idx="2329">
                  <c:v>46</c:v>
                </c:pt>
                <c:pt idx="2330">
                  <c:v>30</c:v>
                </c:pt>
                <c:pt idx="2331">
                  <c:v>44</c:v>
                </c:pt>
                <c:pt idx="2332">
                  <c:v>23</c:v>
                </c:pt>
                <c:pt idx="2333">
                  <c:v>107</c:v>
                </c:pt>
                <c:pt idx="2334">
                  <c:v>58</c:v>
                </c:pt>
                <c:pt idx="2335">
                  <c:v>69</c:v>
                </c:pt>
                <c:pt idx="2336">
                  <c:v>94</c:v>
                </c:pt>
                <c:pt idx="2337">
                  <c:v>30</c:v>
                </c:pt>
                <c:pt idx="2338">
                  <c:v>29</c:v>
                </c:pt>
                <c:pt idx="2339">
                  <c:v>62</c:v>
                </c:pt>
                <c:pt idx="2340">
                  <c:v>51</c:v>
                </c:pt>
                <c:pt idx="2341">
                  <c:v>75</c:v>
                </c:pt>
                <c:pt idx="2342">
                  <c:v>21</c:v>
                </c:pt>
                <c:pt idx="2343">
                  <c:v>75</c:v>
                </c:pt>
                <c:pt idx="2344">
                  <c:v>44</c:v>
                </c:pt>
                <c:pt idx="2345">
                  <c:v>12</c:v>
                </c:pt>
                <c:pt idx="2346">
                  <c:v>60</c:v>
                </c:pt>
                <c:pt idx="2347">
                  <c:v>19</c:v>
                </c:pt>
                <c:pt idx="2348">
                  <c:v>30</c:v>
                </c:pt>
                <c:pt idx="2349">
                  <c:v>58</c:v>
                </c:pt>
                <c:pt idx="2350">
                  <c:v>14</c:v>
                </c:pt>
                <c:pt idx="2351">
                  <c:v>29</c:v>
                </c:pt>
                <c:pt idx="2352">
                  <c:v>11</c:v>
                </c:pt>
                <c:pt idx="2353">
                  <c:v>28</c:v>
                </c:pt>
                <c:pt idx="2354">
                  <c:v>13</c:v>
                </c:pt>
                <c:pt idx="2355">
                  <c:v>110</c:v>
                </c:pt>
                <c:pt idx="2356">
                  <c:v>108</c:v>
                </c:pt>
                <c:pt idx="2357">
                  <c:v>43</c:v>
                </c:pt>
                <c:pt idx="2358">
                  <c:v>69</c:v>
                </c:pt>
                <c:pt idx="2359">
                  <c:v>32</c:v>
                </c:pt>
                <c:pt idx="2360">
                  <c:v>92</c:v>
                </c:pt>
                <c:pt idx="2361">
                  <c:v>56</c:v>
                </c:pt>
                <c:pt idx="2362">
                  <c:v>34</c:v>
                </c:pt>
                <c:pt idx="2363">
                  <c:v>102</c:v>
                </c:pt>
                <c:pt idx="2364">
                  <c:v>56</c:v>
                </c:pt>
                <c:pt idx="2365">
                  <c:v>75</c:v>
                </c:pt>
                <c:pt idx="2366">
                  <c:v>28</c:v>
                </c:pt>
                <c:pt idx="2367">
                  <c:v>14</c:v>
                </c:pt>
                <c:pt idx="2368">
                  <c:v>114</c:v>
                </c:pt>
                <c:pt idx="2369">
                  <c:v>84</c:v>
                </c:pt>
                <c:pt idx="2370">
                  <c:v>44</c:v>
                </c:pt>
                <c:pt idx="2371">
                  <c:v>22</c:v>
                </c:pt>
                <c:pt idx="2372">
                  <c:v>31</c:v>
                </c:pt>
                <c:pt idx="2373">
                  <c:v>11</c:v>
                </c:pt>
                <c:pt idx="2374">
                  <c:v>14</c:v>
                </c:pt>
                <c:pt idx="2375">
                  <c:v>81</c:v>
                </c:pt>
                <c:pt idx="2376">
                  <c:v>38</c:v>
                </c:pt>
                <c:pt idx="2377">
                  <c:v>49</c:v>
                </c:pt>
                <c:pt idx="2378">
                  <c:v>79</c:v>
                </c:pt>
                <c:pt idx="2379">
                  <c:v>44</c:v>
                </c:pt>
                <c:pt idx="2380">
                  <c:v>106</c:v>
                </c:pt>
                <c:pt idx="2381">
                  <c:v>97</c:v>
                </c:pt>
                <c:pt idx="2382">
                  <c:v>27</c:v>
                </c:pt>
                <c:pt idx="2383">
                  <c:v>80</c:v>
                </c:pt>
                <c:pt idx="2384">
                  <c:v>47</c:v>
                </c:pt>
                <c:pt idx="2385">
                  <c:v>106</c:v>
                </c:pt>
                <c:pt idx="2386">
                  <c:v>56</c:v>
                </c:pt>
                <c:pt idx="2387">
                  <c:v>10</c:v>
                </c:pt>
                <c:pt idx="2388">
                  <c:v>52</c:v>
                </c:pt>
                <c:pt idx="2389">
                  <c:v>68</c:v>
                </c:pt>
                <c:pt idx="2390">
                  <c:v>43</c:v>
                </c:pt>
                <c:pt idx="2391">
                  <c:v>107</c:v>
                </c:pt>
                <c:pt idx="2392">
                  <c:v>88</c:v>
                </c:pt>
                <c:pt idx="2393">
                  <c:v>41</c:v>
                </c:pt>
                <c:pt idx="2394">
                  <c:v>92</c:v>
                </c:pt>
                <c:pt idx="2395">
                  <c:v>20</c:v>
                </c:pt>
                <c:pt idx="2396">
                  <c:v>35</c:v>
                </c:pt>
                <c:pt idx="2397">
                  <c:v>88</c:v>
                </c:pt>
                <c:pt idx="2398">
                  <c:v>89</c:v>
                </c:pt>
                <c:pt idx="2399">
                  <c:v>67</c:v>
                </c:pt>
                <c:pt idx="2400">
                  <c:v>47</c:v>
                </c:pt>
                <c:pt idx="2401">
                  <c:v>40</c:v>
                </c:pt>
                <c:pt idx="2402">
                  <c:v>68</c:v>
                </c:pt>
                <c:pt idx="2403">
                  <c:v>60</c:v>
                </c:pt>
                <c:pt idx="2404">
                  <c:v>68</c:v>
                </c:pt>
                <c:pt idx="2405">
                  <c:v>92</c:v>
                </c:pt>
                <c:pt idx="2406">
                  <c:v>20</c:v>
                </c:pt>
                <c:pt idx="2407">
                  <c:v>108</c:v>
                </c:pt>
                <c:pt idx="2408">
                  <c:v>50</c:v>
                </c:pt>
                <c:pt idx="2409">
                  <c:v>91</c:v>
                </c:pt>
                <c:pt idx="2410">
                  <c:v>105</c:v>
                </c:pt>
                <c:pt idx="2411">
                  <c:v>44</c:v>
                </c:pt>
                <c:pt idx="2412">
                  <c:v>36</c:v>
                </c:pt>
                <c:pt idx="2413">
                  <c:v>19</c:v>
                </c:pt>
                <c:pt idx="2414">
                  <c:v>20</c:v>
                </c:pt>
                <c:pt idx="2415">
                  <c:v>105</c:v>
                </c:pt>
                <c:pt idx="2416">
                  <c:v>92</c:v>
                </c:pt>
                <c:pt idx="2417">
                  <c:v>110</c:v>
                </c:pt>
                <c:pt idx="2418">
                  <c:v>76</c:v>
                </c:pt>
                <c:pt idx="2419">
                  <c:v>46</c:v>
                </c:pt>
                <c:pt idx="2420">
                  <c:v>94</c:v>
                </c:pt>
                <c:pt idx="2421">
                  <c:v>114</c:v>
                </c:pt>
                <c:pt idx="2422">
                  <c:v>59</c:v>
                </c:pt>
                <c:pt idx="2423">
                  <c:v>22</c:v>
                </c:pt>
                <c:pt idx="2424">
                  <c:v>93</c:v>
                </c:pt>
                <c:pt idx="2425">
                  <c:v>41</c:v>
                </c:pt>
                <c:pt idx="2426">
                  <c:v>66</c:v>
                </c:pt>
                <c:pt idx="2427">
                  <c:v>51</c:v>
                </c:pt>
                <c:pt idx="2428">
                  <c:v>55</c:v>
                </c:pt>
                <c:pt idx="2429">
                  <c:v>97</c:v>
                </c:pt>
                <c:pt idx="2430">
                  <c:v>39</c:v>
                </c:pt>
                <c:pt idx="2431">
                  <c:v>34</c:v>
                </c:pt>
                <c:pt idx="2432">
                  <c:v>23</c:v>
                </c:pt>
                <c:pt idx="2433">
                  <c:v>71</c:v>
                </c:pt>
                <c:pt idx="2434">
                  <c:v>53</c:v>
                </c:pt>
                <c:pt idx="2435">
                  <c:v>69</c:v>
                </c:pt>
                <c:pt idx="2436">
                  <c:v>87</c:v>
                </c:pt>
                <c:pt idx="2437">
                  <c:v>71</c:v>
                </c:pt>
                <c:pt idx="2438">
                  <c:v>80</c:v>
                </c:pt>
                <c:pt idx="2439">
                  <c:v>107</c:v>
                </c:pt>
                <c:pt idx="2440">
                  <c:v>67</c:v>
                </c:pt>
                <c:pt idx="2441">
                  <c:v>29</c:v>
                </c:pt>
                <c:pt idx="2442">
                  <c:v>74</c:v>
                </c:pt>
                <c:pt idx="2443">
                  <c:v>71</c:v>
                </c:pt>
                <c:pt idx="2444">
                  <c:v>27</c:v>
                </c:pt>
                <c:pt idx="2445">
                  <c:v>73</c:v>
                </c:pt>
                <c:pt idx="2446">
                  <c:v>63</c:v>
                </c:pt>
                <c:pt idx="2447">
                  <c:v>75</c:v>
                </c:pt>
                <c:pt idx="2448">
                  <c:v>48</c:v>
                </c:pt>
                <c:pt idx="2449">
                  <c:v>87</c:v>
                </c:pt>
                <c:pt idx="2450">
                  <c:v>22</c:v>
                </c:pt>
                <c:pt idx="2451">
                  <c:v>53</c:v>
                </c:pt>
                <c:pt idx="2452">
                  <c:v>16</c:v>
                </c:pt>
                <c:pt idx="2453">
                  <c:v>24</c:v>
                </c:pt>
                <c:pt idx="2454">
                  <c:v>50</c:v>
                </c:pt>
                <c:pt idx="2455">
                  <c:v>28</c:v>
                </c:pt>
                <c:pt idx="2456">
                  <c:v>18</c:v>
                </c:pt>
                <c:pt idx="2457">
                  <c:v>31</c:v>
                </c:pt>
                <c:pt idx="2458">
                  <c:v>80</c:v>
                </c:pt>
                <c:pt idx="2459">
                  <c:v>94</c:v>
                </c:pt>
                <c:pt idx="2460">
                  <c:v>45</c:v>
                </c:pt>
                <c:pt idx="2461">
                  <c:v>44</c:v>
                </c:pt>
                <c:pt idx="2462">
                  <c:v>55</c:v>
                </c:pt>
                <c:pt idx="2463">
                  <c:v>110</c:v>
                </c:pt>
                <c:pt idx="2464">
                  <c:v>63</c:v>
                </c:pt>
                <c:pt idx="2465">
                  <c:v>46</c:v>
                </c:pt>
                <c:pt idx="2466">
                  <c:v>22</c:v>
                </c:pt>
                <c:pt idx="2467">
                  <c:v>53</c:v>
                </c:pt>
                <c:pt idx="2468">
                  <c:v>115</c:v>
                </c:pt>
                <c:pt idx="2469">
                  <c:v>77</c:v>
                </c:pt>
                <c:pt idx="2470">
                  <c:v>112</c:v>
                </c:pt>
                <c:pt idx="2471">
                  <c:v>60</c:v>
                </c:pt>
                <c:pt idx="2472">
                  <c:v>34</c:v>
                </c:pt>
                <c:pt idx="2473">
                  <c:v>39</c:v>
                </c:pt>
                <c:pt idx="2474">
                  <c:v>78</c:v>
                </c:pt>
                <c:pt idx="2475">
                  <c:v>103</c:v>
                </c:pt>
                <c:pt idx="2476">
                  <c:v>39</c:v>
                </c:pt>
                <c:pt idx="2477">
                  <c:v>109</c:v>
                </c:pt>
                <c:pt idx="2478">
                  <c:v>56</c:v>
                </c:pt>
                <c:pt idx="2479">
                  <c:v>58</c:v>
                </c:pt>
                <c:pt idx="2480">
                  <c:v>90</c:v>
                </c:pt>
                <c:pt idx="2481">
                  <c:v>105</c:v>
                </c:pt>
                <c:pt idx="2482">
                  <c:v>76</c:v>
                </c:pt>
                <c:pt idx="2483">
                  <c:v>10</c:v>
                </c:pt>
                <c:pt idx="2484">
                  <c:v>22</c:v>
                </c:pt>
                <c:pt idx="2485">
                  <c:v>59</c:v>
                </c:pt>
                <c:pt idx="2486">
                  <c:v>10</c:v>
                </c:pt>
                <c:pt idx="2487">
                  <c:v>64</c:v>
                </c:pt>
                <c:pt idx="2488">
                  <c:v>99</c:v>
                </c:pt>
                <c:pt idx="2489">
                  <c:v>109</c:v>
                </c:pt>
                <c:pt idx="2490">
                  <c:v>31</c:v>
                </c:pt>
                <c:pt idx="2491">
                  <c:v>76</c:v>
                </c:pt>
                <c:pt idx="2492">
                  <c:v>86</c:v>
                </c:pt>
                <c:pt idx="2493">
                  <c:v>11</c:v>
                </c:pt>
                <c:pt idx="2494">
                  <c:v>68</c:v>
                </c:pt>
                <c:pt idx="2495">
                  <c:v>103</c:v>
                </c:pt>
                <c:pt idx="2496">
                  <c:v>49</c:v>
                </c:pt>
                <c:pt idx="2497">
                  <c:v>15</c:v>
                </c:pt>
                <c:pt idx="2498">
                  <c:v>18</c:v>
                </c:pt>
                <c:pt idx="2499">
                  <c:v>114</c:v>
                </c:pt>
                <c:pt idx="2500">
                  <c:v>33</c:v>
                </c:pt>
                <c:pt idx="2501">
                  <c:v>33</c:v>
                </c:pt>
                <c:pt idx="2502">
                  <c:v>15</c:v>
                </c:pt>
                <c:pt idx="2503">
                  <c:v>64</c:v>
                </c:pt>
                <c:pt idx="2504">
                  <c:v>35</c:v>
                </c:pt>
                <c:pt idx="2505">
                  <c:v>19</c:v>
                </c:pt>
                <c:pt idx="2506">
                  <c:v>51</c:v>
                </c:pt>
                <c:pt idx="2507">
                  <c:v>116</c:v>
                </c:pt>
                <c:pt idx="2508">
                  <c:v>41</c:v>
                </c:pt>
                <c:pt idx="2509">
                  <c:v>103</c:v>
                </c:pt>
                <c:pt idx="2510">
                  <c:v>20</c:v>
                </c:pt>
                <c:pt idx="2511">
                  <c:v>99</c:v>
                </c:pt>
                <c:pt idx="2512">
                  <c:v>81</c:v>
                </c:pt>
                <c:pt idx="2513">
                  <c:v>55</c:v>
                </c:pt>
                <c:pt idx="2514">
                  <c:v>36</c:v>
                </c:pt>
                <c:pt idx="2515">
                  <c:v>92</c:v>
                </c:pt>
                <c:pt idx="2516">
                  <c:v>119</c:v>
                </c:pt>
                <c:pt idx="2517">
                  <c:v>112</c:v>
                </c:pt>
                <c:pt idx="2518">
                  <c:v>50</c:v>
                </c:pt>
                <c:pt idx="2519">
                  <c:v>17</c:v>
                </c:pt>
                <c:pt idx="2520">
                  <c:v>34</c:v>
                </c:pt>
                <c:pt idx="2521">
                  <c:v>112</c:v>
                </c:pt>
                <c:pt idx="2522">
                  <c:v>90</c:v>
                </c:pt>
                <c:pt idx="2523">
                  <c:v>112</c:v>
                </c:pt>
                <c:pt idx="2524">
                  <c:v>48</c:v>
                </c:pt>
                <c:pt idx="2525">
                  <c:v>49</c:v>
                </c:pt>
                <c:pt idx="2526">
                  <c:v>111</c:v>
                </c:pt>
                <c:pt idx="2527">
                  <c:v>82</c:v>
                </c:pt>
                <c:pt idx="2528">
                  <c:v>28</c:v>
                </c:pt>
                <c:pt idx="2529">
                  <c:v>42</c:v>
                </c:pt>
                <c:pt idx="2530">
                  <c:v>83</c:v>
                </c:pt>
                <c:pt idx="2531">
                  <c:v>86</c:v>
                </c:pt>
                <c:pt idx="2532">
                  <c:v>20</c:v>
                </c:pt>
                <c:pt idx="2533">
                  <c:v>63</c:v>
                </c:pt>
                <c:pt idx="2534">
                  <c:v>65</c:v>
                </c:pt>
                <c:pt idx="2535">
                  <c:v>68</c:v>
                </c:pt>
                <c:pt idx="2536">
                  <c:v>74</c:v>
                </c:pt>
                <c:pt idx="2537">
                  <c:v>71</c:v>
                </c:pt>
                <c:pt idx="2538">
                  <c:v>56</c:v>
                </c:pt>
                <c:pt idx="2539">
                  <c:v>103</c:v>
                </c:pt>
                <c:pt idx="2540">
                  <c:v>66</c:v>
                </c:pt>
                <c:pt idx="2541">
                  <c:v>113</c:v>
                </c:pt>
                <c:pt idx="2542">
                  <c:v>31</c:v>
                </c:pt>
                <c:pt idx="2543">
                  <c:v>31</c:v>
                </c:pt>
                <c:pt idx="2544">
                  <c:v>15</c:v>
                </c:pt>
                <c:pt idx="2545">
                  <c:v>36</c:v>
                </c:pt>
                <c:pt idx="2546">
                  <c:v>22</c:v>
                </c:pt>
                <c:pt idx="2547">
                  <c:v>68</c:v>
                </c:pt>
                <c:pt idx="2548">
                  <c:v>71</c:v>
                </c:pt>
                <c:pt idx="2549">
                  <c:v>19</c:v>
                </c:pt>
                <c:pt idx="2550">
                  <c:v>25</c:v>
                </c:pt>
                <c:pt idx="2551">
                  <c:v>96</c:v>
                </c:pt>
                <c:pt idx="2552">
                  <c:v>13</c:v>
                </c:pt>
                <c:pt idx="2553">
                  <c:v>53</c:v>
                </c:pt>
                <c:pt idx="2554">
                  <c:v>28</c:v>
                </c:pt>
                <c:pt idx="2555">
                  <c:v>78</c:v>
                </c:pt>
                <c:pt idx="2556">
                  <c:v>91</c:v>
                </c:pt>
                <c:pt idx="2557">
                  <c:v>63</c:v>
                </c:pt>
                <c:pt idx="2558">
                  <c:v>49</c:v>
                </c:pt>
                <c:pt idx="2559">
                  <c:v>85</c:v>
                </c:pt>
                <c:pt idx="2560">
                  <c:v>58</c:v>
                </c:pt>
                <c:pt idx="2561">
                  <c:v>63</c:v>
                </c:pt>
                <c:pt idx="2562">
                  <c:v>26</c:v>
                </c:pt>
                <c:pt idx="2563">
                  <c:v>61</c:v>
                </c:pt>
                <c:pt idx="2564">
                  <c:v>117</c:v>
                </c:pt>
                <c:pt idx="2565">
                  <c:v>35</c:v>
                </c:pt>
                <c:pt idx="2566">
                  <c:v>75</c:v>
                </c:pt>
                <c:pt idx="2567">
                  <c:v>40</c:v>
                </c:pt>
                <c:pt idx="2568">
                  <c:v>109</c:v>
                </c:pt>
                <c:pt idx="2569">
                  <c:v>30</c:v>
                </c:pt>
                <c:pt idx="2570">
                  <c:v>27</c:v>
                </c:pt>
                <c:pt idx="2571">
                  <c:v>58</c:v>
                </c:pt>
                <c:pt idx="2572">
                  <c:v>104</c:v>
                </c:pt>
                <c:pt idx="2573">
                  <c:v>67</c:v>
                </c:pt>
                <c:pt idx="2574">
                  <c:v>49</c:v>
                </c:pt>
                <c:pt idx="2575">
                  <c:v>112</c:v>
                </c:pt>
                <c:pt idx="2576">
                  <c:v>79</c:v>
                </c:pt>
                <c:pt idx="2577">
                  <c:v>11</c:v>
                </c:pt>
                <c:pt idx="2578">
                  <c:v>118</c:v>
                </c:pt>
                <c:pt idx="2579">
                  <c:v>51</c:v>
                </c:pt>
                <c:pt idx="2580">
                  <c:v>108</c:v>
                </c:pt>
                <c:pt idx="2581">
                  <c:v>66</c:v>
                </c:pt>
                <c:pt idx="2582">
                  <c:v>17</c:v>
                </c:pt>
                <c:pt idx="2583">
                  <c:v>109</c:v>
                </c:pt>
                <c:pt idx="2584">
                  <c:v>36</c:v>
                </c:pt>
                <c:pt idx="2585">
                  <c:v>58</c:v>
                </c:pt>
                <c:pt idx="2586">
                  <c:v>77</c:v>
                </c:pt>
                <c:pt idx="2587">
                  <c:v>29</c:v>
                </c:pt>
                <c:pt idx="2588">
                  <c:v>109</c:v>
                </c:pt>
                <c:pt idx="2589">
                  <c:v>97</c:v>
                </c:pt>
                <c:pt idx="2590">
                  <c:v>80</c:v>
                </c:pt>
                <c:pt idx="2591">
                  <c:v>81</c:v>
                </c:pt>
                <c:pt idx="2592">
                  <c:v>53</c:v>
                </c:pt>
                <c:pt idx="2593">
                  <c:v>109</c:v>
                </c:pt>
                <c:pt idx="2594">
                  <c:v>38</c:v>
                </c:pt>
                <c:pt idx="2595">
                  <c:v>24</c:v>
                </c:pt>
                <c:pt idx="2596">
                  <c:v>31</c:v>
                </c:pt>
                <c:pt idx="2597">
                  <c:v>107</c:v>
                </c:pt>
                <c:pt idx="2598">
                  <c:v>70</c:v>
                </c:pt>
                <c:pt idx="2599">
                  <c:v>108</c:v>
                </c:pt>
                <c:pt idx="2600">
                  <c:v>59</c:v>
                </c:pt>
                <c:pt idx="2601">
                  <c:v>52</c:v>
                </c:pt>
                <c:pt idx="2602">
                  <c:v>63</c:v>
                </c:pt>
                <c:pt idx="2603">
                  <c:v>57</c:v>
                </c:pt>
                <c:pt idx="2604">
                  <c:v>84</c:v>
                </c:pt>
                <c:pt idx="2605">
                  <c:v>23</c:v>
                </c:pt>
                <c:pt idx="2606">
                  <c:v>41</c:v>
                </c:pt>
                <c:pt idx="2607">
                  <c:v>30</c:v>
                </c:pt>
                <c:pt idx="2608">
                  <c:v>108</c:v>
                </c:pt>
                <c:pt idx="2609">
                  <c:v>58</c:v>
                </c:pt>
                <c:pt idx="2610">
                  <c:v>105</c:v>
                </c:pt>
                <c:pt idx="2611">
                  <c:v>20</c:v>
                </c:pt>
                <c:pt idx="2612">
                  <c:v>21</c:v>
                </c:pt>
                <c:pt idx="2613">
                  <c:v>77</c:v>
                </c:pt>
                <c:pt idx="2614">
                  <c:v>50</c:v>
                </c:pt>
                <c:pt idx="2615">
                  <c:v>54</c:v>
                </c:pt>
                <c:pt idx="2616">
                  <c:v>51</c:v>
                </c:pt>
                <c:pt idx="2617">
                  <c:v>37</c:v>
                </c:pt>
                <c:pt idx="2618">
                  <c:v>78</c:v>
                </c:pt>
                <c:pt idx="2619">
                  <c:v>42</c:v>
                </c:pt>
                <c:pt idx="2620">
                  <c:v>30</c:v>
                </c:pt>
                <c:pt idx="2621">
                  <c:v>110</c:v>
                </c:pt>
                <c:pt idx="2622">
                  <c:v>39</c:v>
                </c:pt>
                <c:pt idx="2623">
                  <c:v>33</c:v>
                </c:pt>
                <c:pt idx="2624">
                  <c:v>109</c:v>
                </c:pt>
                <c:pt idx="2625">
                  <c:v>90</c:v>
                </c:pt>
                <c:pt idx="2626">
                  <c:v>63</c:v>
                </c:pt>
                <c:pt idx="2627">
                  <c:v>46</c:v>
                </c:pt>
                <c:pt idx="2628">
                  <c:v>24</c:v>
                </c:pt>
                <c:pt idx="2629">
                  <c:v>112</c:v>
                </c:pt>
                <c:pt idx="2630">
                  <c:v>36</c:v>
                </c:pt>
                <c:pt idx="2631">
                  <c:v>81</c:v>
                </c:pt>
                <c:pt idx="2632">
                  <c:v>12</c:v>
                </c:pt>
                <c:pt idx="2633">
                  <c:v>42</c:v>
                </c:pt>
                <c:pt idx="2634">
                  <c:v>102</c:v>
                </c:pt>
                <c:pt idx="2635">
                  <c:v>29</c:v>
                </c:pt>
                <c:pt idx="2636">
                  <c:v>21</c:v>
                </c:pt>
                <c:pt idx="2637">
                  <c:v>77</c:v>
                </c:pt>
                <c:pt idx="2638">
                  <c:v>33</c:v>
                </c:pt>
                <c:pt idx="2639">
                  <c:v>14</c:v>
                </c:pt>
                <c:pt idx="2640">
                  <c:v>37</c:v>
                </c:pt>
                <c:pt idx="2641">
                  <c:v>96</c:v>
                </c:pt>
                <c:pt idx="2642">
                  <c:v>44</c:v>
                </c:pt>
                <c:pt idx="2643">
                  <c:v>97</c:v>
                </c:pt>
                <c:pt idx="2644">
                  <c:v>42</c:v>
                </c:pt>
                <c:pt idx="2645">
                  <c:v>108</c:v>
                </c:pt>
                <c:pt idx="2646">
                  <c:v>66</c:v>
                </c:pt>
                <c:pt idx="2647">
                  <c:v>44</c:v>
                </c:pt>
                <c:pt idx="2648">
                  <c:v>110</c:v>
                </c:pt>
                <c:pt idx="2649">
                  <c:v>59</c:v>
                </c:pt>
                <c:pt idx="2650">
                  <c:v>108</c:v>
                </c:pt>
                <c:pt idx="2651">
                  <c:v>19</c:v>
                </c:pt>
                <c:pt idx="2652">
                  <c:v>27</c:v>
                </c:pt>
                <c:pt idx="2653">
                  <c:v>43</c:v>
                </c:pt>
                <c:pt idx="2654">
                  <c:v>112</c:v>
                </c:pt>
                <c:pt idx="2655">
                  <c:v>97</c:v>
                </c:pt>
                <c:pt idx="2656">
                  <c:v>69</c:v>
                </c:pt>
                <c:pt idx="2657">
                  <c:v>65</c:v>
                </c:pt>
                <c:pt idx="2658">
                  <c:v>56</c:v>
                </c:pt>
                <c:pt idx="2659">
                  <c:v>72</c:v>
                </c:pt>
                <c:pt idx="2660">
                  <c:v>79</c:v>
                </c:pt>
                <c:pt idx="2661">
                  <c:v>88</c:v>
                </c:pt>
                <c:pt idx="2662">
                  <c:v>89</c:v>
                </c:pt>
                <c:pt idx="2663">
                  <c:v>25</c:v>
                </c:pt>
                <c:pt idx="2664">
                  <c:v>53</c:v>
                </c:pt>
                <c:pt idx="2665">
                  <c:v>97</c:v>
                </c:pt>
                <c:pt idx="2666">
                  <c:v>38</c:v>
                </c:pt>
                <c:pt idx="2667">
                  <c:v>94</c:v>
                </c:pt>
                <c:pt idx="2668">
                  <c:v>85</c:v>
                </c:pt>
                <c:pt idx="2669">
                  <c:v>41</c:v>
                </c:pt>
                <c:pt idx="2670">
                  <c:v>10</c:v>
                </c:pt>
                <c:pt idx="2671">
                  <c:v>85</c:v>
                </c:pt>
                <c:pt idx="2672">
                  <c:v>13</c:v>
                </c:pt>
                <c:pt idx="2673">
                  <c:v>61</c:v>
                </c:pt>
                <c:pt idx="2674">
                  <c:v>14</c:v>
                </c:pt>
                <c:pt idx="2675">
                  <c:v>31</c:v>
                </c:pt>
                <c:pt idx="2676">
                  <c:v>57</c:v>
                </c:pt>
                <c:pt idx="2677">
                  <c:v>17</c:v>
                </c:pt>
                <c:pt idx="2678">
                  <c:v>50</c:v>
                </c:pt>
                <c:pt idx="2679">
                  <c:v>51</c:v>
                </c:pt>
                <c:pt idx="2680">
                  <c:v>77</c:v>
                </c:pt>
                <c:pt idx="2681">
                  <c:v>112</c:v>
                </c:pt>
                <c:pt idx="2682">
                  <c:v>29</c:v>
                </c:pt>
                <c:pt idx="2683">
                  <c:v>58</c:v>
                </c:pt>
                <c:pt idx="2684">
                  <c:v>112</c:v>
                </c:pt>
                <c:pt idx="2685">
                  <c:v>37</c:v>
                </c:pt>
                <c:pt idx="2686">
                  <c:v>93</c:v>
                </c:pt>
                <c:pt idx="2687">
                  <c:v>14</c:v>
                </c:pt>
                <c:pt idx="2688">
                  <c:v>116</c:v>
                </c:pt>
                <c:pt idx="2689">
                  <c:v>45</c:v>
                </c:pt>
                <c:pt idx="2690">
                  <c:v>71</c:v>
                </c:pt>
                <c:pt idx="2691">
                  <c:v>34</c:v>
                </c:pt>
                <c:pt idx="2692">
                  <c:v>68</c:v>
                </c:pt>
                <c:pt idx="2693">
                  <c:v>98</c:v>
                </c:pt>
                <c:pt idx="2694">
                  <c:v>118</c:v>
                </c:pt>
                <c:pt idx="2695">
                  <c:v>49</c:v>
                </c:pt>
                <c:pt idx="2696">
                  <c:v>66</c:v>
                </c:pt>
                <c:pt idx="2697">
                  <c:v>62</c:v>
                </c:pt>
                <c:pt idx="2698">
                  <c:v>13</c:v>
                </c:pt>
                <c:pt idx="2699">
                  <c:v>62</c:v>
                </c:pt>
                <c:pt idx="2700">
                  <c:v>39</c:v>
                </c:pt>
                <c:pt idx="2701">
                  <c:v>84</c:v>
                </c:pt>
                <c:pt idx="2702">
                  <c:v>11</c:v>
                </c:pt>
                <c:pt idx="2703">
                  <c:v>117</c:v>
                </c:pt>
                <c:pt idx="2704">
                  <c:v>32</c:v>
                </c:pt>
                <c:pt idx="2705">
                  <c:v>58</c:v>
                </c:pt>
                <c:pt idx="2706">
                  <c:v>63</c:v>
                </c:pt>
                <c:pt idx="2707">
                  <c:v>98</c:v>
                </c:pt>
                <c:pt idx="2708">
                  <c:v>115</c:v>
                </c:pt>
                <c:pt idx="2709">
                  <c:v>92</c:v>
                </c:pt>
                <c:pt idx="2710">
                  <c:v>68</c:v>
                </c:pt>
                <c:pt idx="2711">
                  <c:v>64</c:v>
                </c:pt>
                <c:pt idx="2712">
                  <c:v>38</c:v>
                </c:pt>
                <c:pt idx="2713">
                  <c:v>41</c:v>
                </c:pt>
                <c:pt idx="2714">
                  <c:v>20</c:v>
                </c:pt>
                <c:pt idx="2715">
                  <c:v>45</c:v>
                </c:pt>
                <c:pt idx="2716">
                  <c:v>101</c:v>
                </c:pt>
                <c:pt idx="2717">
                  <c:v>95</c:v>
                </c:pt>
                <c:pt idx="2718">
                  <c:v>35</c:v>
                </c:pt>
                <c:pt idx="2719">
                  <c:v>25</c:v>
                </c:pt>
                <c:pt idx="2720">
                  <c:v>72</c:v>
                </c:pt>
                <c:pt idx="2721">
                  <c:v>38</c:v>
                </c:pt>
                <c:pt idx="2722">
                  <c:v>54</c:v>
                </c:pt>
                <c:pt idx="2723">
                  <c:v>39</c:v>
                </c:pt>
                <c:pt idx="2724">
                  <c:v>62</c:v>
                </c:pt>
                <c:pt idx="2725">
                  <c:v>83</c:v>
                </c:pt>
                <c:pt idx="2726">
                  <c:v>80</c:v>
                </c:pt>
                <c:pt idx="2727">
                  <c:v>91</c:v>
                </c:pt>
                <c:pt idx="2728">
                  <c:v>46</c:v>
                </c:pt>
                <c:pt idx="2729">
                  <c:v>21</c:v>
                </c:pt>
                <c:pt idx="2730">
                  <c:v>105</c:v>
                </c:pt>
                <c:pt idx="2731">
                  <c:v>98</c:v>
                </c:pt>
                <c:pt idx="2732">
                  <c:v>92</c:v>
                </c:pt>
                <c:pt idx="2733">
                  <c:v>42</c:v>
                </c:pt>
                <c:pt idx="2734">
                  <c:v>101</c:v>
                </c:pt>
                <c:pt idx="2735">
                  <c:v>113</c:v>
                </c:pt>
                <c:pt idx="2736">
                  <c:v>95</c:v>
                </c:pt>
                <c:pt idx="2737">
                  <c:v>46</c:v>
                </c:pt>
                <c:pt idx="2738">
                  <c:v>70</c:v>
                </c:pt>
                <c:pt idx="2739">
                  <c:v>81</c:v>
                </c:pt>
                <c:pt idx="2740">
                  <c:v>10</c:v>
                </c:pt>
                <c:pt idx="2741">
                  <c:v>71</c:v>
                </c:pt>
                <c:pt idx="2742">
                  <c:v>47</c:v>
                </c:pt>
                <c:pt idx="2743">
                  <c:v>60</c:v>
                </c:pt>
                <c:pt idx="2744">
                  <c:v>23</c:v>
                </c:pt>
                <c:pt idx="2745">
                  <c:v>48</c:v>
                </c:pt>
                <c:pt idx="2746">
                  <c:v>24</c:v>
                </c:pt>
                <c:pt idx="2747">
                  <c:v>32</c:v>
                </c:pt>
                <c:pt idx="2748">
                  <c:v>71</c:v>
                </c:pt>
                <c:pt idx="2749">
                  <c:v>50</c:v>
                </c:pt>
                <c:pt idx="2750">
                  <c:v>24</c:v>
                </c:pt>
                <c:pt idx="2751">
                  <c:v>19</c:v>
                </c:pt>
                <c:pt idx="2752">
                  <c:v>81</c:v>
                </c:pt>
                <c:pt idx="2753">
                  <c:v>11</c:v>
                </c:pt>
                <c:pt idx="2754">
                  <c:v>91</c:v>
                </c:pt>
                <c:pt idx="2755">
                  <c:v>116</c:v>
                </c:pt>
                <c:pt idx="2756">
                  <c:v>114</c:v>
                </c:pt>
                <c:pt idx="2757">
                  <c:v>27</c:v>
                </c:pt>
                <c:pt idx="2758">
                  <c:v>31</c:v>
                </c:pt>
                <c:pt idx="2759">
                  <c:v>40</c:v>
                </c:pt>
                <c:pt idx="2760">
                  <c:v>30</c:v>
                </c:pt>
                <c:pt idx="2761">
                  <c:v>28</c:v>
                </c:pt>
                <c:pt idx="2762">
                  <c:v>119</c:v>
                </c:pt>
                <c:pt idx="2763">
                  <c:v>29</c:v>
                </c:pt>
                <c:pt idx="2764">
                  <c:v>98</c:v>
                </c:pt>
                <c:pt idx="2765">
                  <c:v>78</c:v>
                </c:pt>
                <c:pt idx="2766">
                  <c:v>11</c:v>
                </c:pt>
                <c:pt idx="2767">
                  <c:v>56</c:v>
                </c:pt>
                <c:pt idx="2768">
                  <c:v>44</c:v>
                </c:pt>
                <c:pt idx="2769">
                  <c:v>15</c:v>
                </c:pt>
                <c:pt idx="2770">
                  <c:v>114</c:v>
                </c:pt>
                <c:pt idx="2771">
                  <c:v>85</c:v>
                </c:pt>
                <c:pt idx="2772">
                  <c:v>107</c:v>
                </c:pt>
                <c:pt idx="2773">
                  <c:v>31</c:v>
                </c:pt>
                <c:pt idx="2774">
                  <c:v>76</c:v>
                </c:pt>
                <c:pt idx="2775">
                  <c:v>74</c:v>
                </c:pt>
                <c:pt idx="2776">
                  <c:v>43</c:v>
                </c:pt>
                <c:pt idx="2777">
                  <c:v>93</c:v>
                </c:pt>
                <c:pt idx="2778">
                  <c:v>19</c:v>
                </c:pt>
                <c:pt idx="2779">
                  <c:v>14</c:v>
                </c:pt>
                <c:pt idx="2780">
                  <c:v>109</c:v>
                </c:pt>
                <c:pt idx="2781">
                  <c:v>113</c:v>
                </c:pt>
                <c:pt idx="2782">
                  <c:v>103</c:v>
                </c:pt>
                <c:pt idx="2783">
                  <c:v>29</c:v>
                </c:pt>
                <c:pt idx="2784">
                  <c:v>109</c:v>
                </c:pt>
                <c:pt idx="2785">
                  <c:v>67</c:v>
                </c:pt>
                <c:pt idx="2786">
                  <c:v>43</c:v>
                </c:pt>
                <c:pt idx="2787">
                  <c:v>85</c:v>
                </c:pt>
                <c:pt idx="2788">
                  <c:v>57</c:v>
                </c:pt>
                <c:pt idx="2789">
                  <c:v>18</c:v>
                </c:pt>
                <c:pt idx="2790">
                  <c:v>95</c:v>
                </c:pt>
                <c:pt idx="2791">
                  <c:v>60</c:v>
                </c:pt>
                <c:pt idx="2792">
                  <c:v>87</c:v>
                </c:pt>
                <c:pt idx="2793">
                  <c:v>114</c:v>
                </c:pt>
                <c:pt idx="2794">
                  <c:v>51</c:v>
                </c:pt>
                <c:pt idx="2795">
                  <c:v>16</c:v>
                </c:pt>
                <c:pt idx="2796">
                  <c:v>70</c:v>
                </c:pt>
                <c:pt idx="2797">
                  <c:v>110</c:v>
                </c:pt>
                <c:pt idx="2798">
                  <c:v>117</c:v>
                </c:pt>
                <c:pt idx="2799">
                  <c:v>36</c:v>
                </c:pt>
                <c:pt idx="2800">
                  <c:v>49</c:v>
                </c:pt>
                <c:pt idx="2801">
                  <c:v>30</c:v>
                </c:pt>
                <c:pt idx="2802">
                  <c:v>55</c:v>
                </c:pt>
                <c:pt idx="2803">
                  <c:v>64</c:v>
                </c:pt>
                <c:pt idx="2804">
                  <c:v>53</c:v>
                </c:pt>
                <c:pt idx="2805">
                  <c:v>54</c:v>
                </c:pt>
                <c:pt idx="2806">
                  <c:v>78</c:v>
                </c:pt>
                <c:pt idx="2807">
                  <c:v>60</c:v>
                </c:pt>
                <c:pt idx="2808">
                  <c:v>87</c:v>
                </c:pt>
                <c:pt idx="2809">
                  <c:v>110</c:v>
                </c:pt>
                <c:pt idx="2810">
                  <c:v>28</c:v>
                </c:pt>
                <c:pt idx="2811">
                  <c:v>80</c:v>
                </c:pt>
                <c:pt idx="2812">
                  <c:v>43</c:v>
                </c:pt>
                <c:pt idx="2813">
                  <c:v>112</c:v>
                </c:pt>
                <c:pt idx="2814">
                  <c:v>112</c:v>
                </c:pt>
                <c:pt idx="2815">
                  <c:v>95</c:v>
                </c:pt>
                <c:pt idx="2816">
                  <c:v>89</c:v>
                </c:pt>
                <c:pt idx="2817">
                  <c:v>41</c:v>
                </c:pt>
                <c:pt idx="2818">
                  <c:v>51</c:v>
                </c:pt>
                <c:pt idx="2819">
                  <c:v>24</c:v>
                </c:pt>
                <c:pt idx="2820">
                  <c:v>22</c:v>
                </c:pt>
                <c:pt idx="2821">
                  <c:v>112</c:v>
                </c:pt>
                <c:pt idx="2822">
                  <c:v>16</c:v>
                </c:pt>
                <c:pt idx="2823">
                  <c:v>34</c:v>
                </c:pt>
                <c:pt idx="2824">
                  <c:v>109</c:v>
                </c:pt>
                <c:pt idx="2825">
                  <c:v>42</c:v>
                </c:pt>
                <c:pt idx="2826">
                  <c:v>36</c:v>
                </c:pt>
                <c:pt idx="2827">
                  <c:v>52</c:v>
                </c:pt>
                <c:pt idx="2828">
                  <c:v>94</c:v>
                </c:pt>
                <c:pt idx="2829">
                  <c:v>27</c:v>
                </c:pt>
                <c:pt idx="2830">
                  <c:v>52</c:v>
                </c:pt>
                <c:pt idx="2831">
                  <c:v>22</c:v>
                </c:pt>
                <c:pt idx="2832">
                  <c:v>52</c:v>
                </c:pt>
                <c:pt idx="2833">
                  <c:v>16</c:v>
                </c:pt>
                <c:pt idx="2834">
                  <c:v>58</c:v>
                </c:pt>
                <c:pt idx="2835">
                  <c:v>49</c:v>
                </c:pt>
                <c:pt idx="2836">
                  <c:v>46</c:v>
                </c:pt>
                <c:pt idx="2837">
                  <c:v>18</c:v>
                </c:pt>
                <c:pt idx="2838">
                  <c:v>20</c:v>
                </c:pt>
                <c:pt idx="2839">
                  <c:v>33</c:v>
                </c:pt>
                <c:pt idx="2840">
                  <c:v>71</c:v>
                </c:pt>
                <c:pt idx="2841">
                  <c:v>114</c:v>
                </c:pt>
                <c:pt idx="2842">
                  <c:v>93</c:v>
                </c:pt>
                <c:pt idx="2843">
                  <c:v>87</c:v>
                </c:pt>
                <c:pt idx="2844">
                  <c:v>17</c:v>
                </c:pt>
                <c:pt idx="2845">
                  <c:v>117</c:v>
                </c:pt>
                <c:pt idx="2846">
                  <c:v>116</c:v>
                </c:pt>
                <c:pt idx="2847">
                  <c:v>50</c:v>
                </c:pt>
                <c:pt idx="2848">
                  <c:v>16</c:v>
                </c:pt>
                <c:pt idx="2849">
                  <c:v>36</c:v>
                </c:pt>
                <c:pt idx="2850">
                  <c:v>82</c:v>
                </c:pt>
                <c:pt idx="2851">
                  <c:v>69</c:v>
                </c:pt>
                <c:pt idx="2852">
                  <c:v>50</c:v>
                </c:pt>
                <c:pt idx="2853">
                  <c:v>115</c:v>
                </c:pt>
                <c:pt idx="2854">
                  <c:v>106</c:v>
                </c:pt>
                <c:pt idx="2855">
                  <c:v>85</c:v>
                </c:pt>
                <c:pt idx="2856">
                  <c:v>108</c:v>
                </c:pt>
                <c:pt idx="2857">
                  <c:v>44</c:v>
                </c:pt>
                <c:pt idx="2858">
                  <c:v>67</c:v>
                </c:pt>
                <c:pt idx="2859">
                  <c:v>91</c:v>
                </c:pt>
                <c:pt idx="2860">
                  <c:v>96</c:v>
                </c:pt>
                <c:pt idx="2861">
                  <c:v>93</c:v>
                </c:pt>
                <c:pt idx="2862">
                  <c:v>58</c:v>
                </c:pt>
                <c:pt idx="2863">
                  <c:v>54</c:v>
                </c:pt>
                <c:pt idx="2864">
                  <c:v>114</c:v>
                </c:pt>
                <c:pt idx="2865">
                  <c:v>23</c:v>
                </c:pt>
                <c:pt idx="2866">
                  <c:v>66</c:v>
                </c:pt>
                <c:pt idx="2867">
                  <c:v>92</c:v>
                </c:pt>
                <c:pt idx="2868">
                  <c:v>113</c:v>
                </c:pt>
                <c:pt idx="2869">
                  <c:v>66</c:v>
                </c:pt>
                <c:pt idx="2870">
                  <c:v>56</c:v>
                </c:pt>
                <c:pt idx="2871">
                  <c:v>62</c:v>
                </c:pt>
                <c:pt idx="2872">
                  <c:v>53</c:v>
                </c:pt>
                <c:pt idx="2873">
                  <c:v>37</c:v>
                </c:pt>
                <c:pt idx="2874">
                  <c:v>92</c:v>
                </c:pt>
                <c:pt idx="2875">
                  <c:v>56</c:v>
                </c:pt>
                <c:pt idx="2876">
                  <c:v>79</c:v>
                </c:pt>
                <c:pt idx="2877">
                  <c:v>20</c:v>
                </c:pt>
                <c:pt idx="2878">
                  <c:v>53</c:v>
                </c:pt>
                <c:pt idx="2879">
                  <c:v>116</c:v>
                </c:pt>
                <c:pt idx="2880">
                  <c:v>35</c:v>
                </c:pt>
                <c:pt idx="2881">
                  <c:v>107</c:v>
                </c:pt>
                <c:pt idx="2882">
                  <c:v>73</c:v>
                </c:pt>
                <c:pt idx="2883">
                  <c:v>73</c:v>
                </c:pt>
                <c:pt idx="2884">
                  <c:v>28</c:v>
                </c:pt>
                <c:pt idx="2885">
                  <c:v>119</c:v>
                </c:pt>
                <c:pt idx="2886">
                  <c:v>89</c:v>
                </c:pt>
                <c:pt idx="2887">
                  <c:v>81</c:v>
                </c:pt>
                <c:pt idx="2888">
                  <c:v>27</c:v>
                </c:pt>
                <c:pt idx="2889">
                  <c:v>45</c:v>
                </c:pt>
                <c:pt idx="2890">
                  <c:v>115</c:v>
                </c:pt>
                <c:pt idx="2891">
                  <c:v>13</c:v>
                </c:pt>
                <c:pt idx="2892">
                  <c:v>78</c:v>
                </c:pt>
                <c:pt idx="2893">
                  <c:v>53</c:v>
                </c:pt>
                <c:pt idx="2894">
                  <c:v>53</c:v>
                </c:pt>
                <c:pt idx="2895">
                  <c:v>102</c:v>
                </c:pt>
                <c:pt idx="2896">
                  <c:v>37</c:v>
                </c:pt>
                <c:pt idx="2897">
                  <c:v>104</c:v>
                </c:pt>
                <c:pt idx="2898">
                  <c:v>76</c:v>
                </c:pt>
                <c:pt idx="2899">
                  <c:v>112</c:v>
                </c:pt>
                <c:pt idx="2900">
                  <c:v>23</c:v>
                </c:pt>
                <c:pt idx="2901">
                  <c:v>18</c:v>
                </c:pt>
                <c:pt idx="2902">
                  <c:v>11</c:v>
                </c:pt>
                <c:pt idx="2903">
                  <c:v>98</c:v>
                </c:pt>
                <c:pt idx="2904">
                  <c:v>110</c:v>
                </c:pt>
                <c:pt idx="2905">
                  <c:v>88</c:v>
                </c:pt>
                <c:pt idx="2906">
                  <c:v>87</c:v>
                </c:pt>
                <c:pt idx="2907">
                  <c:v>52</c:v>
                </c:pt>
                <c:pt idx="2908">
                  <c:v>75</c:v>
                </c:pt>
                <c:pt idx="2909">
                  <c:v>116</c:v>
                </c:pt>
                <c:pt idx="2910">
                  <c:v>27</c:v>
                </c:pt>
                <c:pt idx="2911">
                  <c:v>47</c:v>
                </c:pt>
                <c:pt idx="2912">
                  <c:v>36</c:v>
                </c:pt>
                <c:pt idx="2913">
                  <c:v>52</c:v>
                </c:pt>
                <c:pt idx="2914">
                  <c:v>43</c:v>
                </c:pt>
                <c:pt idx="2915">
                  <c:v>80</c:v>
                </c:pt>
                <c:pt idx="2916">
                  <c:v>103</c:v>
                </c:pt>
                <c:pt idx="2917">
                  <c:v>113</c:v>
                </c:pt>
                <c:pt idx="2918">
                  <c:v>44</c:v>
                </c:pt>
                <c:pt idx="2919">
                  <c:v>88</c:v>
                </c:pt>
                <c:pt idx="2920">
                  <c:v>105</c:v>
                </c:pt>
                <c:pt idx="2921">
                  <c:v>58</c:v>
                </c:pt>
                <c:pt idx="2922">
                  <c:v>89</c:v>
                </c:pt>
                <c:pt idx="2923">
                  <c:v>73</c:v>
                </c:pt>
                <c:pt idx="2924">
                  <c:v>65</c:v>
                </c:pt>
                <c:pt idx="2925">
                  <c:v>27</c:v>
                </c:pt>
                <c:pt idx="2926">
                  <c:v>87</c:v>
                </c:pt>
                <c:pt idx="2927">
                  <c:v>80</c:v>
                </c:pt>
                <c:pt idx="2928">
                  <c:v>13</c:v>
                </c:pt>
                <c:pt idx="2929">
                  <c:v>37</c:v>
                </c:pt>
                <c:pt idx="2930">
                  <c:v>94</c:v>
                </c:pt>
                <c:pt idx="2931">
                  <c:v>65</c:v>
                </c:pt>
                <c:pt idx="2932">
                  <c:v>107</c:v>
                </c:pt>
                <c:pt idx="2933">
                  <c:v>100</c:v>
                </c:pt>
                <c:pt idx="2934">
                  <c:v>44</c:v>
                </c:pt>
                <c:pt idx="2935">
                  <c:v>34</c:v>
                </c:pt>
                <c:pt idx="2936">
                  <c:v>114</c:v>
                </c:pt>
                <c:pt idx="2937">
                  <c:v>41</c:v>
                </c:pt>
                <c:pt idx="2938">
                  <c:v>26</c:v>
                </c:pt>
                <c:pt idx="2939">
                  <c:v>65</c:v>
                </c:pt>
                <c:pt idx="2940">
                  <c:v>19</c:v>
                </c:pt>
                <c:pt idx="2941">
                  <c:v>110</c:v>
                </c:pt>
                <c:pt idx="2942">
                  <c:v>105</c:v>
                </c:pt>
                <c:pt idx="2943">
                  <c:v>100</c:v>
                </c:pt>
                <c:pt idx="2944">
                  <c:v>85</c:v>
                </c:pt>
                <c:pt idx="2945">
                  <c:v>39</c:v>
                </c:pt>
                <c:pt idx="2946">
                  <c:v>86</c:v>
                </c:pt>
                <c:pt idx="2947">
                  <c:v>27</c:v>
                </c:pt>
                <c:pt idx="2948">
                  <c:v>39</c:v>
                </c:pt>
                <c:pt idx="2949">
                  <c:v>42</c:v>
                </c:pt>
                <c:pt idx="2950">
                  <c:v>19</c:v>
                </c:pt>
                <c:pt idx="2951">
                  <c:v>96</c:v>
                </c:pt>
                <c:pt idx="2952">
                  <c:v>41</c:v>
                </c:pt>
                <c:pt idx="2953">
                  <c:v>47</c:v>
                </c:pt>
                <c:pt idx="2954">
                  <c:v>53</c:v>
                </c:pt>
                <c:pt idx="2955">
                  <c:v>106</c:v>
                </c:pt>
                <c:pt idx="2956">
                  <c:v>14</c:v>
                </c:pt>
                <c:pt idx="2957">
                  <c:v>61</c:v>
                </c:pt>
                <c:pt idx="2958">
                  <c:v>66</c:v>
                </c:pt>
                <c:pt idx="2959">
                  <c:v>21</c:v>
                </c:pt>
                <c:pt idx="2960">
                  <c:v>85</c:v>
                </c:pt>
                <c:pt idx="2961">
                  <c:v>84</c:v>
                </c:pt>
                <c:pt idx="2962">
                  <c:v>82</c:v>
                </c:pt>
                <c:pt idx="2963">
                  <c:v>116</c:v>
                </c:pt>
                <c:pt idx="2964">
                  <c:v>103</c:v>
                </c:pt>
                <c:pt idx="2965">
                  <c:v>65</c:v>
                </c:pt>
                <c:pt idx="2966">
                  <c:v>105</c:v>
                </c:pt>
                <c:pt idx="2967">
                  <c:v>49</c:v>
                </c:pt>
                <c:pt idx="2968">
                  <c:v>96</c:v>
                </c:pt>
                <c:pt idx="2969">
                  <c:v>37</c:v>
                </c:pt>
                <c:pt idx="2970">
                  <c:v>119</c:v>
                </c:pt>
                <c:pt idx="2971">
                  <c:v>18</c:v>
                </c:pt>
                <c:pt idx="2972">
                  <c:v>59</c:v>
                </c:pt>
                <c:pt idx="2973">
                  <c:v>33</c:v>
                </c:pt>
                <c:pt idx="2974">
                  <c:v>22</c:v>
                </c:pt>
                <c:pt idx="2975">
                  <c:v>27</c:v>
                </c:pt>
                <c:pt idx="2976">
                  <c:v>23</c:v>
                </c:pt>
                <c:pt idx="2977">
                  <c:v>99</c:v>
                </c:pt>
                <c:pt idx="2978">
                  <c:v>86</c:v>
                </c:pt>
                <c:pt idx="2979">
                  <c:v>27</c:v>
                </c:pt>
                <c:pt idx="2980">
                  <c:v>60</c:v>
                </c:pt>
                <c:pt idx="2981">
                  <c:v>80</c:v>
                </c:pt>
                <c:pt idx="2982">
                  <c:v>75</c:v>
                </c:pt>
                <c:pt idx="2983">
                  <c:v>31</c:v>
                </c:pt>
                <c:pt idx="2984">
                  <c:v>104</c:v>
                </c:pt>
                <c:pt idx="2985">
                  <c:v>105</c:v>
                </c:pt>
                <c:pt idx="2986">
                  <c:v>98</c:v>
                </c:pt>
                <c:pt idx="2987">
                  <c:v>49</c:v>
                </c:pt>
                <c:pt idx="2988">
                  <c:v>94</c:v>
                </c:pt>
                <c:pt idx="2989">
                  <c:v>101</c:v>
                </c:pt>
                <c:pt idx="2990">
                  <c:v>106</c:v>
                </c:pt>
                <c:pt idx="2991">
                  <c:v>63</c:v>
                </c:pt>
                <c:pt idx="2992">
                  <c:v>114</c:v>
                </c:pt>
                <c:pt idx="2993">
                  <c:v>49</c:v>
                </c:pt>
                <c:pt idx="2994">
                  <c:v>35</c:v>
                </c:pt>
                <c:pt idx="2995">
                  <c:v>113</c:v>
                </c:pt>
                <c:pt idx="2996">
                  <c:v>105</c:v>
                </c:pt>
                <c:pt idx="2997">
                  <c:v>58</c:v>
                </c:pt>
                <c:pt idx="2998">
                  <c:v>52</c:v>
                </c:pt>
                <c:pt idx="2999">
                  <c:v>20</c:v>
                </c:pt>
                <c:pt idx="3000">
                  <c:v>119</c:v>
                </c:pt>
                <c:pt idx="3001">
                  <c:v>23</c:v>
                </c:pt>
                <c:pt idx="3002">
                  <c:v>57</c:v>
                </c:pt>
                <c:pt idx="3003">
                  <c:v>81</c:v>
                </c:pt>
                <c:pt idx="3004">
                  <c:v>53</c:v>
                </c:pt>
                <c:pt idx="3005">
                  <c:v>29</c:v>
                </c:pt>
                <c:pt idx="3006">
                  <c:v>112</c:v>
                </c:pt>
                <c:pt idx="3007">
                  <c:v>73</c:v>
                </c:pt>
                <c:pt idx="3008">
                  <c:v>100</c:v>
                </c:pt>
                <c:pt idx="3009">
                  <c:v>103</c:v>
                </c:pt>
                <c:pt idx="3010">
                  <c:v>67</c:v>
                </c:pt>
                <c:pt idx="3011">
                  <c:v>66</c:v>
                </c:pt>
                <c:pt idx="3012">
                  <c:v>105</c:v>
                </c:pt>
                <c:pt idx="3013">
                  <c:v>115</c:v>
                </c:pt>
                <c:pt idx="3014">
                  <c:v>60</c:v>
                </c:pt>
                <c:pt idx="3015">
                  <c:v>100</c:v>
                </c:pt>
                <c:pt idx="3016">
                  <c:v>80</c:v>
                </c:pt>
                <c:pt idx="3017">
                  <c:v>88</c:v>
                </c:pt>
                <c:pt idx="3018">
                  <c:v>86</c:v>
                </c:pt>
                <c:pt idx="3019">
                  <c:v>110</c:v>
                </c:pt>
                <c:pt idx="3020">
                  <c:v>73</c:v>
                </c:pt>
                <c:pt idx="3021">
                  <c:v>114</c:v>
                </c:pt>
                <c:pt idx="3022">
                  <c:v>54</c:v>
                </c:pt>
                <c:pt idx="3023">
                  <c:v>40</c:v>
                </c:pt>
                <c:pt idx="3024">
                  <c:v>14</c:v>
                </c:pt>
                <c:pt idx="3025">
                  <c:v>59</c:v>
                </c:pt>
                <c:pt idx="3026">
                  <c:v>95</c:v>
                </c:pt>
                <c:pt idx="3027">
                  <c:v>86</c:v>
                </c:pt>
                <c:pt idx="3028">
                  <c:v>79</c:v>
                </c:pt>
                <c:pt idx="3029">
                  <c:v>101</c:v>
                </c:pt>
                <c:pt idx="3030">
                  <c:v>90</c:v>
                </c:pt>
                <c:pt idx="3031">
                  <c:v>84</c:v>
                </c:pt>
                <c:pt idx="3032">
                  <c:v>54</c:v>
                </c:pt>
                <c:pt idx="3033">
                  <c:v>45</c:v>
                </c:pt>
                <c:pt idx="3034">
                  <c:v>117</c:v>
                </c:pt>
                <c:pt idx="3035">
                  <c:v>21</c:v>
                </c:pt>
                <c:pt idx="3036">
                  <c:v>73</c:v>
                </c:pt>
                <c:pt idx="3037">
                  <c:v>105</c:v>
                </c:pt>
                <c:pt idx="3038">
                  <c:v>107</c:v>
                </c:pt>
                <c:pt idx="3039">
                  <c:v>60</c:v>
                </c:pt>
                <c:pt idx="3040">
                  <c:v>46</c:v>
                </c:pt>
                <c:pt idx="3041">
                  <c:v>25</c:v>
                </c:pt>
                <c:pt idx="3042">
                  <c:v>35</c:v>
                </c:pt>
                <c:pt idx="3043">
                  <c:v>26</c:v>
                </c:pt>
                <c:pt idx="3044">
                  <c:v>48</c:v>
                </c:pt>
                <c:pt idx="3045">
                  <c:v>46</c:v>
                </c:pt>
                <c:pt idx="3046">
                  <c:v>16</c:v>
                </c:pt>
                <c:pt idx="3047">
                  <c:v>98</c:v>
                </c:pt>
                <c:pt idx="3048">
                  <c:v>74</c:v>
                </c:pt>
                <c:pt idx="3049">
                  <c:v>88</c:v>
                </c:pt>
                <c:pt idx="3050">
                  <c:v>112</c:v>
                </c:pt>
                <c:pt idx="3051">
                  <c:v>47</c:v>
                </c:pt>
                <c:pt idx="3052">
                  <c:v>67</c:v>
                </c:pt>
                <c:pt idx="3053">
                  <c:v>107</c:v>
                </c:pt>
                <c:pt idx="3054">
                  <c:v>43</c:v>
                </c:pt>
                <c:pt idx="3055">
                  <c:v>51</c:v>
                </c:pt>
                <c:pt idx="3056">
                  <c:v>30</c:v>
                </c:pt>
                <c:pt idx="3057">
                  <c:v>54</c:v>
                </c:pt>
                <c:pt idx="3058">
                  <c:v>75</c:v>
                </c:pt>
                <c:pt idx="3059">
                  <c:v>107</c:v>
                </c:pt>
                <c:pt idx="3060">
                  <c:v>33</c:v>
                </c:pt>
                <c:pt idx="3061">
                  <c:v>97</c:v>
                </c:pt>
                <c:pt idx="3062">
                  <c:v>100</c:v>
                </c:pt>
                <c:pt idx="3063">
                  <c:v>30</c:v>
                </c:pt>
                <c:pt idx="3064">
                  <c:v>32</c:v>
                </c:pt>
                <c:pt idx="3065">
                  <c:v>71</c:v>
                </c:pt>
                <c:pt idx="3066">
                  <c:v>86</c:v>
                </c:pt>
                <c:pt idx="3067">
                  <c:v>94</c:v>
                </c:pt>
                <c:pt idx="3068">
                  <c:v>76</c:v>
                </c:pt>
                <c:pt idx="3069">
                  <c:v>113</c:v>
                </c:pt>
                <c:pt idx="3070">
                  <c:v>112</c:v>
                </c:pt>
                <c:pt idx="3071">
                  <c:v>87</c:v>
                </c:pt>
                <c:pt idx="3072">
                  <c:v>39</c:v>
                </c:pt>
                <c:pt idx="3073">
                  <c:v>33</c:v>
                </c:pt>
                <c:pt idx="3074">
                  <c:v>66</c:v>
                </c:pt>
                <c:pt idx="3075">
                  <c:v>29</c:v>
                </c:pt>
                <c:pt idx="3076">
                  <c:v>95</c:v>
                </c:pt>
                <c:pt idx="3077">
                  <c:v>87</c:v>
                </c:pt>
                <c:pt idx="3078">
                  <c:v>47</c:v>
                </c:pt>
                <c:pt idx="3079">
                  <c:v>107</c:v>
                </c:pt>
                <c:pt idx="3080">
                  <c:v>70</c:v>
                </c:pt>
                <c:pt idx="3081">
                  <c:v>104</c:v>
                </c:pt>
                <c:pt idx="3082">
                  <c:v>97</c:v>
                </c:pt>
                <c:pt idx="3083">
                  <c:v>63</c:v>
                </c:pt>
                <c:pt idx="3084">
                  <c:v>103</c:v>
                </c:pt>
                <c:pt idx="3085">
                  <c:v>29</c:v>
                </c:pt>
                <c:pt idx="3086">
                  <c:v>80</c:v>
                </c:pt>
                <c:pt idx="3087">
                  <c:v>16</c:v>
                </c:pt>
                <c:pt idx="3088">
                  <c:v>97</c:v>
                </c:pt>
                <c:pt idx="3089">
                  <c:v>29</c:v>
                </c:pt>
                <c:pt idx="3090">
                  <c:v>54</c:v>
                </c:pt>
                <c:pt idx="3091">
                  <c:v>32</c:v>
                </c:pt>
                <c:pt idx="3092">
                  <c:v>89</c:v>
                </c:pt>
                <c:pt idx="3093">
                  <c:v>102</c:v>
                </c:pt>
                <c:pt idx="3094">
                  <c:v>96</c:v>
                </c:pt>
                <c:pt idx="3095">
                  <c:v>33</c:v>
                </c:pt>
                <c:pt idx="3096">
                  <c:v>105</c:v>
                </c:pt>
                <c:pt idx="3097">
                  <c:v>16</c:v>
                </c:pt>
                <c:pt idx="3098">
                  <c:v>27</c:v>
                </c:pt>
                <c:pt idx="3099">
                  <c:v>64</c:v>
                </c:pt>
                <c:pt idx="3100">
                  <c:v>94</c:v>
                </c:pt>
                <c:pt idx="3101">
                  <c:v>12</c:v>
                </c:pt>
                <c:pt idx="3102">
                  <c:v>46</c:v>
                </c:pt>
                <c:pt idx="3103">
                  <c:v>95</c:v>
                </c:pt>
                <c:pt idx="3104">
                  <c:v>74</c:v>
                </c:pt>
                <c:pt idx="3105">
                  <c:v>31</c:v>
                </c:pt>
                <c:pt idx="3106">
                  <c:v>67</c:v>
                </c:pt>
                <c:pt idx="3107">
                  <c:v>60</c:v>
                </c:pt>
                <c:pt idx="3108">
                  <c:v>53</c:v>
                </c:pt>
                <c:pt idx="3109">
                  <c:v>111</c:v>
                </c:pt>
                <c:pt idx="3110">
                  <c:v>107</c:v>
                </c:pt>
                <c:pt idx="3111">
                  <c:v>117</c:v>
                </c:pt>
                <c:pt idx="3112">
                  <c:v>115</c:v>
                </c:pt>
                <c:pt idx="3113">
                  <c:v>83</c:v>
                </c:pt>
                <c:pt idx="3114">
                  <c:v>37</c:v>
                </c:pt>
                <c:pt idx="3115">
                  <c:v>51</c:v>
                </c:pt>
                <c:pt idx="3116">
                  <c:v>14</c:v>
                </c:pt>
                <c:pt idx="3117">
                  <c:v>119</c:v>
                </c:pt>
                <c:pt idx="3118">
                  <c:v>63</c:v>
                </c:pt>
                <c:pt idx="3119">
                  <c:v>49</c:v>
                </c:pt>
                <c:pt idx="3120">
                  <c:v>107</c:v>
                </c:pt>
                <c:pt idx="3121">
                  <c:v>91</c:v>
                </c:pt>
                <c:pt idx="3122">
                  <c:v>106</c:v>
                </c:pt>
                <c:pt idx="3123">
                  <c:v>48</c:v>
                </c:pt>
                <c:pt idx="3124">
                  <c:v>41</c:v>
                </c:pt>
                <c:pt idx="3125">
                  <c:v>73</c:v>
                </c:pt>
                <c:pt idx="3126">
                  <c:v>100</c:v>
                </c:pt>
                <c:pt idx="3127">
                  <c:v>26</c:v>
                </c:pt>
                <c:pt idx="3128">
                  <c:v>38</c:v>
                </c:pt>
                <c:pt idx="3129">
                  <c:v>111</c:v>
                </c:pt>
                <c:pt idx="3130">
                  <c:v>47</c:v>
                </c:pt>
                <c:pt idx="3131">
                  <c:v>23</c:v>
                </c:pt>
                <c:pt idx="3132">
                  <c:v>113</c:v>
                </c:pt>
                <c:pt idx="3133">
                  <c:v>89</c:v>
                </c:pt>
                <c:pt idx="3134">
                  <c:v>72</c:v>
                </c:pt>
                <c:pt idx="3135">
                  <c:v>112</c:v>
                </c:pt>
                <c:pt idx="3136">
                  <c:v>25</c:v>
                </c:pt>
                <c:pt idx="3137">
                  <c:v>116</c:v>
                </c:pt>
                <c:pt idx="3138">
                  <c:v>34</c:v>
                </c:pt>
                <c:pt idx="3139">
                  <c:v>71</c:v>
                </c:pt>
                <c:pt idx="3140">
                  <c:v>72</c:v>
                </c:pt>
                <c:pt idx="3141">
                  <c:v>24</c:v>
                </c:pt>
                <c:pt idx="3142">
                  <c:v>115</c:v>
                </c:pt>
                <c:pt idx="3143">
                  <c:v>69</c:v>
                </c:pt>
                <c:pt idx="3144">
                  <c:v>18</c:v>
                </c:pt>
                <c:pt idx="3145">
                  <c:v>92</c:v>
                </c:pt>
                <c:pt idx="3146">
                  <c:v>101</c:v>
                </c:pt>
                <c:pt idx="3147">
                  <c:v>93</c:v>
                </c:pt>
                <c:pt idx="3148">
                  <c:v>43</c:v>
                </c:pt>
                <c:pt idx="3149">
                  <c:v>95</c:v>
                </c:pt>
                <c:pt idx="3150">
                  <c:v>99</c:v>
                </c:pt>
                <c:pt idx="3151">
                  <c:v>113</c:v>
                </c:pt>
                <c:pt idx="3152">
                  <c:v>42</c:v>
                </c:pt>
                <c:pt idx="3153">
                  <c:v>107</c:v>
                </c:pt>
                <c:pt idx="3154">
                  <c:v>105</c:v>
                </c:pt>
                <c:pt idx="3155">
                  <c:v>45</c:v>
                </c:pt>
                <c:pt idx="3156">
                  <c:v>90</c:v>
                </c:pt>
                <c:pt idx="3157">
                  <c:v>119</c:v>
                </c:pt>
                <c:pt idx="3158">
                  <c:v>19</c:v>
                </c:pt>
                <c:pt idx="3159">
                  <c:v>59</c:v>
                </c:pt>
                <c:pt idx="3160">
                  <c:v>85</c:v>
                </c:pt>
                <c:pt idx="3161">
                  <c:v>101</c:v>
                </c:pt>
                <c:pt idx="3162">
                  <c:v>112</c:v>
                </c:pt>
                <c:pt idx="3163">
                  <c:v>46</c:v>
                </c:pt>
                <c:pt idx="3164">
                  <c:v>63</c:v>
                </c:pt>
                <c:pt idx="3165">
                  <c:v>87</c:v>
                </c:pt>
                <c:pt idx="3166">
                  <c:v>42</c:v>
                </c:pt>
                <c:pt idx="3167">
                  <c:v>46</c:v>
                </c:pt>
                <c:pt idx="3168">
                  <c:v>69</c:v>
                </c:pt>
                <c:pt idx="3169">
                  <c:v>71</c:v>
                </c:pt>
                <c:pt idx="3170">
                  <c:v>10</c:v>
                </c:pt>
                <c:pt idx="3171">
                  <c:v>104</c:v>
                </c:pt>
                <c:pt idx="3172">
                  <c:v>45</c:v>
                </c:pt>
                <c:pt idx="3173">
                  <c:v>109</c:v>
                </c:pt>
                <c:pt idx="3174">
                  <c:v>22</c:v>
                </c:pt>
                <c:pt idx="3175">
                  <c:v>97</c:v>
                </c:pt>
                <c:pt idx="3176">
                  <c:v>74</c:v>
                </c:pt>
                <c:pt idx="3177">
                  <c:v>95</c:v>
                </c:pt>
                <c:pt idx="3178">
                  <c:v>40</c:v>
                </c:pt>
                <c:pt idx="3179">
                  <c:v>78</c:v>
                </c:pt>
                <c:pt idx="3180">
                  <c:v>21</c:v>
                </c:pt>
                <c:pt idx="3181">
                  <c:v>67</c:v>
                </c:pt>
                <c:pt idx="3182">
                  <c:v>19</c:v>
                </c:pt>
                <c:pt idx="3183">
                  <c:v>17</c:v>
                </c:pt>
                <c:pt idx="3184">
                  <c:v>81</c:v>
                </c:pt>
                <c:pt idx="3185">
                  <c:v>32</c:v>
                </c:pt>
                <c:pt idx="3186">
                  <c:v>46</c:v>
                </c:pt>
                <c:pt idx="3187">
                  <c:v>42</c:v>
                </c:pt>
                <c:pt idx="3188">
                  <c:v>18</c:v>
                </c:pt>
                <c:pt idx="3189">
                  <c:v>79</c:v>
                </c:pt>
                <c:pt idx="3190">
                  <c:v>112</c:v>
                </c:pt>
                <c:pt idx="3191">
                  <c:v>17</c:v>
                </c:pt>
                <c:pt idx="3192">
                  <c:v>96</c:v>
                </c:pt>
                <c:pt idx="3193">
                  <c:v>77</c:v>
                </c:pt>
                <c:pt idx="3194">
                  <c:v>90</c:v>
                </c:pt>
                <c:pt idx="3195">
                  <c:v>87</c:v>
                </c:pt>
                <c:pt idx="3196">
                  <c:v>119</c:v>
                </c:pt>
                <c:pt idx="3197">
                  <c:v>20</c:v>
                </c:pt>
                <c:pt idx="3198">
                  <c:v>53</c:v>
                </c:pt>
                <c:pt idx="3199">
                  <c:v>37</c:v>
                </c:pt>
                <c:pt idx="3200">
                  <c:v>35</c:v>
                </c:pt>
                <c:pt idx="3201">
                  <c:v>90</c:v>
                </c:pt>
                <c:pt idx="3202">
                  <c:v>61</c:v>
                </c:pt>
                <c:pt idx="3203">
                  <c:v>74</c:v>
                </c:pt>
                <c:pt idx="3204">
                  <c:v>56</c:v>
                </c:pt>
                <c:pt idx="3205">
                  <c:v>36</c:v>
                </c:pt>
                <c:pt idx="3206">
                  <c:v>112</c:v>
                </c:pt>
                <c:pt idx="3207">
                  <c:v>44</c:v>
                </c:pt>
                <c:pt idx="3208">
                  <c:v>56</c:v>
                </c:pt>
                <c:pt idx="3209">
                  <c:v>43</c:v>
                </c:pt>
                <c:pt idx="3210">
                  <c:v>36</c:v>
                </c:pt>
                <c:pt idx="3211">
                  <c:v>98</c:v>
                </c:pt>
                <c:pt idx="3212">
                  <c:v>99</c:v>
                </c:pt>
                <c:pt idx="3213">
                  <c:v>80</c:v>
                </c:pt>
                <c:pt idx="3214">
                  <c:v>113</c:v>
                </c:pt>
                <c:pt idx="3215">
                  <c:v>40</c:v>
                </c:pt>
                <c:pt idx="3216">
                  <c:v>77</c:v>
                </c:pt>
                <c:pt idx="3217">
                  <c:v>106</c:v>
                </c:pt>
                <c:pt idx="3218">
                  <c:v>34</c:v>
                </c:pt>
                <c:pt idx="3219">
                  <c:v>115</c:v>
                </c:pt>
                <c:pt idx="3220">
                  <c:v>73</c:v>
                </c:pt>
                <c:pt idx="3221">
                  <c:v>108</c:v>
                </c:pt>
                <c:pt idx="3222">
                  <c:v>84</c:v>
                </c:pt>
                <c:pt idx="3223">
                  <c:v>102</c:v>
                </c:pt>
                <c:pt idx="3224">
                  <c:v>56</c:v>
                </c:pt>
                <c:pt idx="3225">
                  <c:v>38</c:v>
                </c:pt>
                <c:pt idx="3226">
                  <c:v>119</c:v>
                </c:pt>
                <c:pt idx="3227">
                  <c:v>112</c:v>
                </c:pt>
                <c:pt idx="3228">
                  <c:v>92</c:v>
                </c:pt>
                <c:pt idx="3229">
                  <c:v>37</c:v>
                </c:pt>
                <c:pt idx="3230">
                  <c:v>61</c:v>
                </c:pt>
                <c:pt idx="3231">
                  <c:v>102</c:v>
                </c:pt>
                <c:pt idx="3232">
                  <c:v>113</c:v>
                </c:pt>
                <c:pt idx="3233">
                  <c:v>44</c:v>
                </c:pt>
                <c:pt idx="3234">
                  <c:v>35</c:v>
                </c:pt>
                <c:pt idx="3235">
                  <c:v>16</c:v>
                </c:pt>
                <c:pt idx="3236">
                  <c:v>95</c:v>
                </c:pt>
                <c:pt idx="3237">
                  <c:v>45</c:v>
                </c:pt>
                <c:pt idx="3238">
                  <c:v>57</c:v>
                </c:pt>
                <c:pt idx="3239">
                  <c:v>56</c:v>
                </c:pt>
                <c:pt idx="3240">
                  <c:v>113</c:v>
                </c:pt>
                <c:pt idx="3241">
                  <c:v>101</c:v>
                </c:pt>
                <c:pt idx="3242">
                  <c:v>86</c:v>
                </c:pt>
                <c:pt idx="3243">
                  <c:v>33</c:v>
                </c:pt>
                <c:pt idx="3244">
                  <c:v>34</c:v>
                </c:pt>
                <c:pt idx="3245">
                  <c:v>30</c:v>
                </c:pt>
                <c:pt idx="3246">
                  <c:v>113</c:v>
                </c:pt>
                <c:pt idx="3247">
                  <c:v>58</c:v>
                </c:pt>
                <c:pt idx="3248">
                  <c:v>47</c:v>
                </c:pt>
                <c:pt idx="3249">
                  <c:v>29</c:v>
                </c:pt>
                <c:pt idx="3250">
                  <c:v>74</c:v>
                </c:pt>
                <c:pt idx="3251">
                  <c:v>45</c:v>
                </c:pt>
                <c:pt idx="3252">
                  <c:v>83</c:v>
                </c:pt>
                <c:pt idx="3253">
                  <c:v>51</c:v>
                </c:pt>
                <c:pt idx="3254">
                  <c:v>32</c:v>
                </c:pt>
                <c:pt idx="3255">
                  <c:v>86</c:v>
                </c:pt>
                <c:pt idx="3256">
                  <c:v>112</c:v>
                </c:pt>
                <c:pt idx="3257">
                  <c:v>19</c:v>
                </c:pt>
                <c:pt idx="3258">
                  <c:v>19</c:v>
                </c:pt>
                <c:pt idx="3259">
                  <c:v>59</c:v>
                </c:pt>
                <c:pt idx="3260">
                  <c:v>83</c:v>
                </c:pt>
                <c:pt idx="3261">
                  <c:v>10</c:v>
                </c:pt>
                <c:pt idx="3262">
                  <c:v>52</c:v>
                </c:pt>
                <c:pt idx="3263">
                  <c:v>24</c:v>
                </c:pt>
                <c:pt idx="3264">
                  <c:v>27</c:v>
                </c:pt>
                <c:pt idx="3265">
                  <c:v>83</c:v>
                </c:pt>
                <c:pt idx="3266">
                  <c:v>83</c:v>
                </c:pt>
                <c:pt idx="3267">
                  <c:v>99</c:v>
                </c:pt>
                <c:pt idx="3268">
                  <c:v>74</c:v>
                </c:pt>
                <c:pt idx="3269">
                  <c:v>93</c:v>
                </c:pt>
                <c:pt idx="3270">
                  <c:v>99</c:v>
                </c:pt>
                <c:pt idx="3271">
                  <c:v>98</c:v>
                </c:pt>
                <c:pt idx="3272">
                  <c:v>28</c:v>
                </c:pt>
                <c:pt idx="3273">
                  <c:v>23</c:v>
                </c:pt>
                <c:pt idx="3274">
                  <c:v>38</c:v>
                </c:pt>
                <c:pt idx="3275">
                  <c:v>108</c:v>
                </c:pt>
                <c:pt idx="3276">
                  <c:v>60</c:v>
                </c:pt>
                <c:pt idx="3277">
                  <c:v>15</c:v>
                </c:pt>
                <c:pt idx="3278">
                  <c:v>22</c:v>
                </c:pt>
                <c:pt idx="3279">
                  <c:v>17</c:v>
                </c:pt>
                <c:pt idx="3280">
                  <c:v>42</c:v>
                </c:pt>
                <c:pt idx="3281">
                  <c:v>96</c:v>
                </c:pt>
                <c:pt idx="3282">
                  <c:v>29</c:v>
                </c:pt>
                <c:pt idx="3283">
                  <c:v>95</c:v>
                </c:pt>
                <c:pt idx="3284">
                  <c:v>87</c:v>
                </c:pt>
                <c:pt idx="3285">
                  <c:v>118</c:v>
                </c:pt>
                <c:pt idx="3286">
                  <c:v>65</c:v>
                </c:pt>
                <c:pt idx="3287">
                  <c:v>72</c:v>
                </c:pt>
                <c:pt idx="3288">
                  <c:v>113</c:v>
                </c:pt>
                <c:pt idx="3289">
                  <c:v>93</c:v>
                </c:pt>
                <c:pt idx="3290">
                  <c:v>19</c:v>
                </c:pt>
                <c:pt idx="3291">
                  <c:v>109</c:v>
                </c:pt>
                <c:pt idx="3292">
                  <c:v>96</c:v>
                </c:pt>
                <c:pt idx="3293">
                  <c:v>38</c:v>
                </c:pt>
                <c:pt idx="3294">
                  <c:v>37</c:v>
                </c:pt>
                <c:pt idx="3295">
                  <c:v>51</c:v>
                </c:pt>
                <c:pt idx="3296">
                  <c:v>61</c:v>
                </c:pt>
                <c:pt idx="3297">
                  <c:v>104</c:v>
                </c:pt>
                <c:pt idx="3298">
                  <c:v>56</c:v>
                </c:pt>
                <c:pt idx="3299">
                  <c:v>74</c:v>
                </c:pt>
                <c:pt idx="3300">
                  <c:v>82</c:v>
                </c:pt>
                <c:pt idx="3301">
                  <c:v>112</c:v>
                </c:pt>
                <c:pt idx="3302">
                  <c:v>119</c:v>
                </c:pt>
                <c:pt idx="3303">
                  <c:v>82</c:v>
                </c:pt>
                <c:pt idx="3304">
                  <c:v>56</c:v>
                </c:pt>
                <c:pt idx="3305">
                  <c:v>112</c:v>
                </c:pt>
                <c:pt idx="3306">
                  <c:v>67</c:v>
                </c:pt>
                <c:pt idx="3307">
                  <c:v>26</c:v>
                </c:pt>
                <c:pt idx="3308">
                  <c:v>20</c:v>
                </c:pt>
                <c:pt idx="3309">
                  <c:v>75</c:v>
                </c:pt>
                <c:pt idx="3310">
                  <c:v>22</c:v>
                </c:pt>
                <c:pt idx="3311">
                  <c:v>107</c:v>
                </c:pt>
                <c:pt idx="3312">
                  <c:v>90</c:v>
                </c:pt>
                <c:pt idx="3313">
                  <c:v>23</c:v>
                </c:pt>
                <c:pt idx="3314">
                  <c:v>51</c:v>
                </c:pt>
                <c:pt idx="3315">
                  <c:v>34</c:v>
                </c:pt>
                <c:pt idx="3316">
                  <c:v>103</c:v>
                </c:pt>
                <c:pt idx="3317">
                  <c:v>47</c:v>
                </c:pt>
                <c:pt idx="3318">
                  <c:v>68</c:v>
                </c:pt>
                <c:pt idx="3319">
                  <c:v>77</c:v>
                </c:pt>
                <c:pt idx="3320">
                  <c:v>62</c:v>
                </c:pt>
                <c:pt idx="3321">
                  <c:v>17</c:v>
                </c:pt>
                <c:pt idx="3322">
                  <c:v>55</c:v>
                </c:pt>
                <c:pt idx="3323">
                  <c:v>55</c:v>
                </c:pt>
                <c:pt idx="3324">
                  <c:v>29</c:v>
                </c:pt>
                <c:pt idx="3325">
                  <c:v>85</c:v>
                </c:pt>
                <c:pt idx="3326">
                  <c:v>106</c:v>
                </c:pt>
                <c:pt idx="3327">
                  <c:v>37</c:v>
                </c:pt>
                <c:pt idx="3328">
                  <c:v>102</c:v>
                </c:pt>
                <c:pt idx="3329">
                  <c:v>17</c:v>
                </c:pt>
                <c:pt idx="3330">
                  <c:v>12</c:v>
                </c:pt>
                <c:pt idx="3331">
                  <c:v>52</c:v>
                </c:pt>
                <c:pt idx="3332">
                  <c:v>21</c:v>
                </c:pt>
                <c:pt idx="3333">
                  <c:v>51</c:v>
                </c:pt>
                <c:pt idx="3334">
                  <c:v>92</c:v>
                </c:pt>
                <c:pt idx="3335">
                  <c:v>66</c:v>
                </c:pt>
                <c:pt idx="3336">
                  <c:v>27</c:v>
                </c:pt>
                <c:pt idx="3337">
                  <c:v>24</c:v>
                </c:pt>
                <c:pt idx="3338">
                  <c:v>114</c:v>
                </c:pt>
                <c:pt idx="3339">
                  <c:v>22</c:v>
                </c:pt>
                <c:pt idx="3340">
                  <c:v>111</c:v>
                </c:pt>
                <c:pt idx="3341">
                  <c:v>75</c:v>
                </c:pt>
                <c:pt idx="3342">
                  <c:v>93</c:v>
                </c:pt>
                <c:pt idx="3343">
                  <c:v>104</c:v>
                </c:pt>
                <c:pt idx="3344">
                  <c:v>58</c:v>
                </c:pt>
                <c:pt idx="3345">
                  <c:v>26</c:v>
                </c:pt>
                <c:pt idx="3346">
                  <c:v>94</c:v>
                </c:pt>
                <c:pt idx="3347">
                  <c:v>15</c:v>
                </c:pt>
                <c:pt idx="3348">
                  <c:v>41</c:v>
                </c:pt>
                <c:pt idx="3349">
                  <c:v>48</c:v>
                </c:pt>
                <c:pt idx="3350">
                  <c:v>89</c:v>
                </c:pt>
                <c:pt idx="3351">
                  <c:v>89</c:v>
                </c:pt>
                <c:pt idx="3352">
                  <c:v>44</c:v>
                </c:pt>
                <c:pt idx="3353">
                  <c:v>90</c:v>
                </c:pt>
                <c:pt idx="3354">
                  <c:v>43</c:v>
                </c:pt>
                <c:pt idx="3355">
                  <c:v>17</c:v>
                </c:pt>
                <c:pt idx="3356">
                  <c:v>26</c:v>
                </c:pt>
                <c:pt idx="3357">
                  <c:v>113</c:v>
                </c:pt>
                <c:pt idx="3358">
                  <c:v>90</c:v>
                </c:pt>
                <c:pt idx="3359">
                  <c:v>28</c:v>
                </c:pt>
                <c:pt idx="3360">
                  <c:v>37</c:v>
                </c:pt>
                <c:pt idx="3361">
                  <c:v>82</c:v>
                </c:pt>
                <c:pt idx="3362">
                  <c:v>23</c:v>
                </c:pt>
                <c:pt idx="3363">
                  <c:v>43</c:v>
                </c:pt>
                <c:pt idx="3364">
                  <c:v>106</c:v>
                </c:pt>
                <c:pt idx="3365">
                  <c:v>47</c:v>
                </c:pt>
                <c:pt idx="3366">
                  <c:v>52</c:v>
                </c:pt>
                <c:pt idx="3367">
                  <c:v>96</c:v>
                </c:pt>
                <c:pt idx="3368">
                  <c:v>92</c:v>
                </c:pt>
                <c:pt idx="3369">
                  <c:v>67</c:v>
                </c:pt>
                <c:pt idx="3370">
                  <c:v>113</c:v>
                </c:pt>
                <c:pt idx="3371">
                  <c:v>60</c:v>
                </c:pt>
                <c:pt idx="3372">
                  <c:v>116</c:v>
                </c:pt>
                <c:pt idx="3373">
                  <c:v>40</c:v>
                </c:pt>
                <c:pt idx="3374">
                  <c:v>99</c:v>
                </c:pt>
                <c:pt idx="3375">
                  <c:v>11</c:v>
                </c:pt>
                <c:pt idx="3376">
                  <c:v>25</c:v>
                </c:pt>
                <c:pt idx="3377">
                  <c:v>62</c:v>
                </c:pt>
                <c:pt idx="3378">
                  <c:v>29</c:v>
                </c:pt>
                <c:pt idx="3379">
                  <c:v>72</c:v>
                </c:pt>
                <c:pt idx="3380">
                  <c:v>69</c:v>
                </c:pt>
                <c:pt idx="3381">
                  <c:v>109</c:v>
                </c:pt>
                <c:pt idx="3382">
                  <c:v>10</c:v>
                </c:pt>
                <c:pt idx="3383">
                  <c:v>94</c:v>
                </c:pt>
                <c:pt idx="3384">
                  <c:v>94</c:v>
                </c:pt>
                <c:pt idx="3385">
                  <c:v>27</c:v>
                </c:pt>
                <c:pt idx="3386">
                  <c:v>78</c:v>
                </c:pt>
                <c:pt idx="3387">
                  <c:v>26</c:v>
                </c:pt>
                <c:pt idx="3388">
                  <c:v>47</c:v>
                </c:pt>
                <c:pt idx="3389">
                  <c:v>71</c:v>
                </c:pt>
                <c:pt idx="3390">
                  <c:v>75</c:v>
                </c:pt>
                <c:pt idx="3391">
                  <c:v>100</c:v>
                </c:pt>
                <c:pt idx="3392">
                  <c:v>67</c:v>
                </c:pt>
                <c:pt idx="3393">
                  <c:v>104</c:v>
                </c:pt>
                <c:pt idx="3394">
                  <c:v>20</c:v>
                </c:pt>
                <c:pt idx="3395">
                  <c:v>33</c:v>
                </c:pt>
                <c:pt idx="3396">
                  <c:v>11</c:v>
                </c:pt>
                <c:pt idx="3397">
                  <c:v>29</c:v>
                </c:pt>
                <c:pt idx="3398">
                  <c:v>97</c:v>
                </c:pt>
                <c:pt idx="3399">
                  <c:v>52</c:v>
                </c:pt>
                <c:pt idx="3400">
                  <c:v>47</c:v>
                </c:pt>
                <c:pt idx="3401">
                  <c:v>53</c:v>
                </c:pt>
                <c:pt idx="3402">
                  <c:v>91</c:v>
                </c:pt>
                <c:pt idx="3403">
                  <c:v>104</c:v>
                </c:pt>
                <c:pt idx="3404">
                  <c:v>59</c:v>
                </c:pt>
                <c:pt idx="3405">
                  <c:v>31</c:v>
                </c:pt>
                <c:pt idx="3406">
                  <c:v>65</c:v>
                </c:pt>
                <c:pt idx="3407">
                  <c:v>41</c:v>
                </c:pt>
                <c:pt idx="3408">
                  <c:v>10</c:v>
                </c:pt>
                <c:pt idx="3409">
                  <c:v>82</c:v>
                </c:pt>
                <c:pt idx="3410">
                  <c:v>19</c:v>
                </c:pt>
                <c:pt idx="3411">
                  <c:v>61</c:v>
                </c:pt>
                <c:pt idx="3412">
                  <c:v>36</c:v>
                </c:pt>
                <c:pt idx="3413">
                  <c:v>95</c:v>
                </c:pt>
                <c:pt idx="3414">
                  <c:v>18</c:v>
                </c:pt>
                <c:pt idx="3415">
                  <c:v>37</c:v>
                </c:pt>
                <c:pt idx="3416">
                  <c:v>35</c:v>
                </c:pt>
                <c:pt idx="3417">
                  <c:v>87</c:v>
                </c:pt>
                <c:pt idx="3418">
                  <c:v>52</c:v>
                </c:pt>
                <c:pt idx="3419">
                  <c:v>57</c:v>
                </c:pt>
                <c:pt idx="3420">
                  <c:v>19</c:v>
                </c:pt>
                <c:pt idx="3421">
                  <c:v>112</c:v>
                </c:pt>
                <c:pt idx="3422">
                  <c:v>67</c:v>
                </c:pt>
                <c:pt idx="3423">
                  <c:v>84</c:v>
                </c:pt>
                <c:pt idx="3424">
                  <c:v>114</c:v>
                </c:pt>
                <c:pt idx="3425">
                  <c:v>18</c:v>
                </c:pt>
                <c:pt idx="3426">
                  <c:v>61</c:v>
                </c:pt>
                <c:pt idx="3427">
                  <c:v>80</c:v>
                </c:pt>
                <c:pt idx="3428">
                  <c:v>97</c:v>
                </c:pt>
                <c:pt idx="3429">
                  <c:v>88</c:v>
                </c:pt>
                <c:pt idx="3430">
                  <c:v>65</c:v>
                </c:pt>
                <c:pt idx="3431">
                  <c:v>65</c:v>
                </c:pt>
                <c:pt idx="3432">
                  <c:v>105</c:v>
                </c:pt>
                <c:pt idx="3433">
                  <c:v>42</c:v>
                </c:pt>
                <c:pt idx="3434">
                  <c:v>115</c:v>
                </c:pt>
                <c:pt idx="3435">
                  <c:v>105</c:v>
                </c:pt>
                <c:pt idx="3436">
                  <c:v>51</c:v>
                </c:pt>
                <c:pt idx="3437">
                  <c:v>118</c:v>
                </c:pt>
                <c:pt idx="3438">
                  <c:v>63</c:v>
                </c:pt>
                <c:pt idx="3439">
                  <c:v>36</c:v>
                </c:pt>
                <c:pt idx="3440">
                  <c:v>110</c:v>
                </c:pt>
                <c:pt idx="3441">
                  <c:v>91</c:v>
                </c:pt>
                <c:pt idx="3442">
                  <c:v>19</c:v>
                </c:pt>
                <c:pt idx="3443">
                  <c:v>43</c:v>
                </c:pt>
                <c:pt idx="3444">
                  <c:v>43</c:v>
                </c:pt>
                <c:pt idx="3445">
                  <c:v>43</c:v>
                </c:pt>
                <c:pt idx="3446">
                  <c:v>75</c:v>
                </c:pt>
                <c:pt idx="3447">
                  <c:v>109</c:v>
                </c:pt>
                <c:pt idx="3448">
                  <c:v>45</c:v>
                </c:pt>
                <c:pt idx="3449">
                  <c:v>20</c:v>
                </c:pt>
                <c:pt idx="3450">
                  <c:v>103</c:v>
                </c:pt>
                <c:pt idx="3451">
                  <c:v>61</c:v>
                </c:pt>
                <c:pt idx="3452">
                  <c:v>35</c:v>
                </c:pt>
                <c:pt idx="3453">
                  <c:v>66</c:v>
                </c:pt>
                <c:pt idx="3454">
                  <c:v>46</c:v>
                </c:pt>
                <c:pt idx="3455">
                  <c:v>12</c:v>
                </c:pt>
                <c:pt idx="3456">
                  <c:v>60</c:v>
                </c:pt>
                <c:pt idx="3457">
                  <c:v>97</c:v>
                </c:pt>
                <c:pt idx="3458">
                  <c:v>114</c:v>
                </c:pt>
                <c:pt idx="3459">
                  <c:v>98</c:v>
                </c:pt>
                <c:pt idx="3460">
                  <c:v>34</c:v>
                </c:pt>
                <c:pt idx="3461">
                  <c:v>56</c:v>
                </c:pt>
                <c:pt idx="3462">
                  <c:v>82</c:v>
                </c:pt>
                <c:pt idx="3463">
                  <c:v>42</c:v>
                </c:pt>
                <c:pt idx="3464">
                  <c:v>61</c:v>
                </c:pt>
                <c:pt idx="3465">
                  <c:v>74</c:v>
                </c:pt>
                <c:pt idx="3466">
                  <c:v>80</c:v>
                </c:pt>
                <c:pt idx="3467">
                  <c:v>41</c:v>
                </c:pt>
                <c:pt idx="3468">
                  <c:v>116</c:v>
                </c:pt>
                <c:pt idx="3469">
                  <c:v>104</c:v>
                </c:pt>
                <c:pt idx="3470">
                  <c:v>59</c:v>
                </c:pt>
                <c:pt idx="3471">
                  <c:v>27</c:v>
                </c:pt>
                <c:pt idx="3472">
                  <c:v>33</c:v>
                </c:pt>
                <c:pt idx="3473">
                  <c:v>73</c:v>
                </c:pt>
                <c:pt idx="3474">
                  <c:v>62</c:v>
                </c:pt>
                <c:pt idx="3475">
                  <c:v>78</c:v>
                </c:pt>
                <c:pt idx="3476">
                  <c:v>13</c:v>
                </c:pt>
                <c:pt idx="3477">
                  <c:v>111</c:v>
                </c:pt>
                <c:pt idx="3478">
                  <c:v>30</c:v>
                </c:pt>
                <c:pt idx="3479">
                  <c:v>39</c:v>
                </c:pt>
                <c:pt idx="3480">
                  <c:v>28</c:v>
                </c:pt>
                <c:pt idx="3481">
                  <c:v>32</c:v>
                </c:pt>
                <c:pt idx="3482">
                  <c:v>20</c:v>
                </c:pt>
                <c:pt idx="3483">
                  <c:v>17</c:v>
                </c:pt>
                <c:pt idx="3484">
                  <c:v>88</c:v>
                </c:pt>
                <c:pt idx="3485">
                  <c:v>13</c:v>
                </c:pt>
                <c:pt idx="3486">
                  <c:v>39</c:v>
                </c:pt>
                <c:pt idx="3487">
                  <c:v>98</c:v>
                </c:pt>
                <c:pt idx="3488">
                  <c:v>93</c:v>
                </c:pt>
                <c:pt idx="3489">
                  <c:v>77</c:v>
                </c:pt>
                <c:pt idx="3490">
                  <c:v>25</c:v>
                </c:pt>
                <c:pt idx="3491">
                  <c:v>35</c:v>
                </c:pt>
                <c:pt idx="3492">
                  <c:v>33</c:v>
                </c:pt>
                <c:pt idx="3493">
                  <c:v>93</c:v>
                </c:pt>
                <c:pt idx="3494">
                  <c:v>27</c:v>
                </c:pt>
                <c:pt idx="3495">
                  <c:v>98</c:v>
                </c:pt>
                <c:pt idx="3496">
                  <c:v>73</c:v>
                </c:pt>
                <c:pt idx="3497">
                  <c:v>53</c:v>
                </c:pt>
                <c:pt idx="3498">
                  <c:v>41</c:v>
                </c:pt>
                <c:pt idx="3499">
                  <c:v>45</c:v>
                </c:pt>
                <c:pt idx="3500">
                  <c:v>56</c:v>
                </c:pt>
                <c:pt idx="3501">
                  <c:v>66</c:v>
                </c:pt>
                <c:pt idx="3502">
                  <c:v>92</c:v>
                </c:pt>
                <c:pt idx="3503">
                  <c:v>24</c:v>
                </c:pt>
                <c:pt idx="3504">
                  <c:v>109</c:v>
                </c:pt>
                <c:pt idx="3505">
                  <c:v>23</c:v>
                </c:pt>
                <c:pt idx="3506">
                  <c:v>96</c:v>
                </c:pt>
                <c:pt idx="3507">
                  <c:v>13</c:v>
                </c:pt>
                <c:pt idx="3508">
                  <c:v>66</c:v>
                </c:pt>
                <c:pt idx="3509">
                  <c:v>111</c:v>
                </c:pt>
                <c:pt idx="3510">
                  <c:v>54</c:v>
                </c:pt>
                <c:pt idx="3511">
                  <c:v>20</c:v>
                </c:pt>
                <c:pt idx="3512">
                  <c:v>38</c:v>
                </c:pt>
                <c:pt idx="3513">
                  <c:v>90</c:v>
                </c:pt>
                <c:pt idx="3514">
                  <c:v>11</c:v>
                </c:pt>
                <c:pt idx="3515">
                  <c:v>115</c:v>
                </c:pt>
                <c:pt idx="3516">
                  <c:v>44</c:v>
                </c:pt>
                <c:pt idx="3517">
                  <c:v>99</c:v>
                </c:pt>
                <c:pt idx="3518">
                  <c:v>95</c:v>
                </c:pt>
                <c:pt idx="3519">
                  <c:v>54</c:v>
                </c:pt>
                <c:pt idx="3520">
                  <c:v>95</c:v>
                </c:pt>
                <c:pt idx="3521">
                  <c:v>61</c:v>
                </c:pt>
                <c:pt idx="3522">
                  <c:v>87</c:v>
                </c:pt>
                <c:pt idx="3523">
                  <c:v>80</c:v>
                </c:pt>
                <c:pt idx="3524">
                  <c:v>78</c:v>
                </c:pt>
                <c:pt idx="3525">
                  <c:v>77</c:v>
                </c:pt>
                <c:pt idx="3526">
                  <c:v>11</c:v>
                </c:pt>
                <c:pt idx="3527">
                  <c:v>59</c:v>
                </c:pt>
                <c:pt idx="3528">
                  <c:v>43</c:v>
                </c:pt>
                <c:pt idx="3529">
                  <c:v>118</c:v>
                </c:pt>
                <c:pt idx="3530">
                  <c:v>21</c:v>
                </c:pt>
                <c:pt idx="3531">
                  <c:v>45</c:v>
                </c:pt>
                <c:pt idx="3532">
                  <c:v>102</c:v>
                </c:pt>
                <c:pt idx="3533">
                  <c:v>79</c:v>
                </c:pt>
                <c:pt idx="3534">
                  <c:v>13</c:v>
                </c:pt>
                <c:pt idx="3535">
                  <c:v>84</c:v>
                </c:pt>
                <c:pt idx="3536">
                  <c:v>99</c:v>
                </c:pt>
                <c:pt idx="3537">
                  <c:v>110</c:v>
                </c:pt>
                <c:pt idx="3538">
                  <c:v>89</c:v>
                </c:pt>
                <c:pt idx="3539">
                  <c:v>93</c:v>
                </c:pt>
                <c:pt idx="3540">
                  <c:v>81</c:v>
                </c:pt>
                <c:pt idx="3541">
                  <c:v>115</c:v>
                </c:pt>
                <c:pt idx="3542">
                  <c:v>72</c:v>
                </c:pt>
                <c:pt idx="3543">
                  <c:v>97</c:v>
                </c:pt>
                <c:pt idx="3544">
                  <c:v>45</c:v>
                </c:pt>
                <c:pt idx="3545">
                  <c:v>114</c:v>
                </c:pt>
                <c:pt idx="3546">
                  <c:v>82</c:v>
                </c:pt>
                <c:pt idx="3547">
                  <c:v>98</c:v>
                </c:pt>
                <c:pt idx="3548">
                  <c:v>31</c:v>
                </c:pt>
                <c:pt idx="3549">
                  <c:v>87</c:v>
                </c:pt>
                <c:pt idx="3550">
                  <c:v>63</c:v>
                </c:pt>
                <c:pt idx="3551">
                  <c:v>99</c:v>
                </c:pt>
                <c:pt idx="3552">
                  <c:v>53</c:v>
                </c:pt>
                <c:pt idx="3553">
                  <c:v>35</c:v>
                </c:pt>
                <c:pt idx="3554">
                  <c:v>33</c:v>
                </c:pt>
                <c:pt idx="3555">
                  <c:v>73</c:v>
                </c:pt>
                <c:pt idx="3556">
                  <c:v>45</c:v>
                </c:pt>
                <c:pt idx="3557">
                  <c:v>85</c:v>
                </c:pt>
                <c:pt idx="3558">
                  <c:v>60</c:v>
                </c:pt>
                <c:pt idx="3559">
                  <c:v>78</c:v>
                </c:pt>
                <c:pt idx="3560">
                  <c:v>101</c:v>
                </c:pt>
                <c:pt idx="3561">
                  <c:v>27</c:v>
                </c:pt>
                <c:pt idx="3562">
                  <c:v>81</c:v>
                </c:pt>
                <c:pt idx="3563">
                  <c:v>57</c:v>
                </c:pt>
                <c:pt idx="3564">
                  <c:v>29</c:v>
                </c:pt>
                <c:pt idx="3565">
                  <c:v>116</c:v>
                </c:pt>
                <c:pt idx="3566">
                  <c:v>77</c:v>
                </c:pt>
                <c:pt idx="3567">
                  <c:v>38</c:v>
                </c:pt>
                <c:pt idx="3568">
                  <c:v>58</c:v>
                </c:pt>
                <c:pt idx="3569">
                  <c:v>81</c:v>
                </c:pt>
                <c:pt idx="3570">
                  <c:v>34</c:v>
                </c:pt>
                <c:pt idx="3571">
                  <c:v>14</c:v>
                </c:pt>
                <c:pt idx="3572">
                  <c:v>93</c:v>
                </c:pt>
                <c:pt idx="3573">
                  <c:v>86</c:v>
                </c:pt>
                <c:pt idx="3574">
                  <c:v>116</c:v>
                </c:pt>
                <c:pt idx="3575">
                  <c:v>103</c:v>
                </c:pt>
                <c:pt idx="3576">
                  <c:v>102</c:v>
                </c:pt>
                <c:pt idx="3577">
                  <c:v>76</c:v>
                </c:pt>
                <c:pt idx="3578">
                  <c:v>51</c:v>
                </c:pt>
                <c:pt idx="3579">
                  <c:v>59</c:v>
                </c:pt>
                <c:pt idx="3580">
                  <c:v>67</c:v>
                </c:pt>
                <c:pt idx="3581">
                  <c:v>71</c:v>
                </c:pt>
                <c:pt idx="3582">
                  <c:v>64</c:v>
                </c:pt>
                <c:pt idx="3583">
                  <c:v>34</c:v>
                </c:pt>
                <c:pt idx="3584">
                  <c:v>61</c:v>
                </c:pt>
                <c:pt idx="3585">
                  <c:v>64</c:v>
                </c:pt>
                <c:pt idx="3586">
                  <c:v>83</c:v>
                </c:pt>
                <c:pt idx="3587">
                  <c:v>89</c:v>
                </c:pt>
                <c:pt idx="3588">
                  <c:v>114</c:v>
                </c:pt>
                <c:pt idx="3589">
                  <c:v>70</c:v>
                </c:pt>
                <c:pt idx="3590">
                  <c:v>23</c:v>
                </c:pt>
                <c:pt idx="3591">
                  <c:v>70</c:v>
                </c:pt>
                <c:pt idx="3592">
                  <c:v>99</c:v>
                </c:pt>
                <c:pt idx="3593">
                  <c:v>97</c:v>
                </c:pt>
                <c:pt idx="3594">
                  <c:v>113</c:v>
                </c:pt>
                <c:pt idx="3595">
                  <c:v>102</c:v>
                </c:pt>
                <c:pt idx="3596">
                  <c:v>47</c:v>
                </c:pt>
                <c:pt idx="3597">
                  <c:v>69</c:v>
                </c:pt>
                <c:pt idx="3598">
                  <c:v>93</c:v>
                </c:pt>
                <c:pt idx="3599">
                  <c:v>30</c:v>
                </c:pt>
                <c:pt idx="3600">
                  <c:v>51</c:v>
                </c:pt>
                <c:pt idx="3601">
                  <c:v>106</c:v>
                </c:pt>
                <c:pt idx="3602">
                  <c:v>15</c:v>
                </c:pt>
                <c:pt idx="3603">
                  <c:v>22</c:v>
                </c:pt>
                <c:pt idx="3604">
                  <c:v>117</c:v>
                </c:pt>
                <c:pt idx="3605">
                  <c:v>118</c:v>
                </c:pt>
                <c:pt idx="3606">
                  <c:v>87</c:v>
                </c:pt>
                <c:pt idx="3607">
                  <c:v>80</c:v>
                </c:pt>
                <c:pt idx="3608">
                  <c:v>33</c:v>
                </c:pt>
                <c:pt idx="3609">
                  <c:v>81</c:v>
                </c:pt>
                <c:pt idx="3610">
                  <c:v>109</c:v>
                </c:pt>
                <c:pt idx="3611">
                  <c:v>83</c:v>
                </c:pt>
                <c:pt idx="3612">
                  <c:v>10</c:v>
                </c:pt>
                <c:pt idx="3613">
                  <c:v>30</c:v>
                </c:pt>
                <c:pt idx="3614">
                  <c:v>30</c:v>
                </c:pt>
                <c:pt idx="3615">
                  <c:v>24</c:v>
                </c:pt>
                <c:pt idx="3616">
                  <c:v>61</c:v>
                </c:pt>
                <c:pt idx="3617">
                  <c:v>88</c:v>
                </c:pt>
                <c:pt idx="3618">
                  <c:v>15</c:v>
                </c:pt>
                <c:pt idx="3619">
                  <c:v>66</c:v>
                </c:pt>
                <c:pt idx="3620">
                  <c:v>109</c:v>
                </c:pt>
                <c:pt idx="3621">
                  <c:v>111</c:v>
                </c:pt>
                <c:pt idx="3622">
                  <c:v>24</c:v>
                </c:pt>
                <c:pt idx="3623">
                  <c:v>80</c:v>
                </c:pt>
                <c:pt idx="3624">
                  <c:v>42</c:v>
                </c:pt>
                <c:pt idx="3625">
                  <c:v>52</c:v>
                </c:pt>
                <c:pt idx="3626">
                  <c:v>30</c:v>
                </c:pt>
                <c:pt idx="3627">
                  <c:v>110</c:v>
                </c:pt>
                <c:pt idx="3628">
                  <c:v>32</c:v>
                </c:pt>
                <c:pt idx="3629">
                  <c:v>30</c:v>
                </c:pt>
                <c:pt idx="3630">
                  <c:v>13</c:v>
                </c:pt>
                <c:pt idx="3631">
                  <c:v>57</c:v>
                </c:pt>
                <c:pt idx="3632">
                  <c:v>36</c:v>
                </c:pt>
                <c:pt idx="3633">
                  <c:v>44</c:v>
                </c:pt>
                <c:pt idx="3634">
                  <c:v>76</c:v>
                </c:pt>
                <c:pt idx="3635">
                  <c:v>117</c:v>
                </c:pt>
                <c:pt idx="3636">
                  <c:v>33</c:v>
                </c:pt>
                <c:pt idx="3637">
                  <c:v>77</c:v>
                </c:pt>
                <c:pt idx="3638">
                  <c:v>69</c:v>
                </c:pt>
                <c:pt idx="3639">
                  <c:v>97</c:v>
                </c:pt>
                <c:pt idx="3640">
                  <c:v>34</c:v>
                </c:pt>
                <c:pt idx="3641">
                  <c:v>27</c:v>
                </c:pt>
                <c:pt idx="3642">
                  <c:v>91</c:v>
                </c:pt>
                <c:pt idx="3643">
                  <c:v>84</c:v>
                </c:pt>
                <c:pt idx="3644">
                  <c:v>31</c:v>
                </c:pt>
                <c:pt idx="3645">
                  <c:v>57</c:v>
                </c:pt>
                <c:pt idx="3646">
                  <c:v>60</c:v>
                </c:pt>
                <c:pt idx="3647">
                  <c:v>30</c:v>
                </c:pt>
                <c:pt idx="3648">
                  <c:v>92</c:v>
                </c:pt>
                <c:pt idx="3649">
                  <c:v>30</c:v>
                </c:pt>
                <c:pt idx="3650">
                  <c:v>114</c:v>
                </c:pt>
                <c:pt idx="3651">
                  <c:v>64</c:v>
                </c:pt>
                <c:pt idx="3652">
                  <c:v>24</c:v>
                </c:pt>
                <c:pt idx="3653">
                  <c:v>104</c:v>
                </c:pt>
                <c:pt idx="3654">
                  <c:v>44</c:v>
                </c:pt>
                <c:pt idx="3655">
                  <c:v>14</c:v>
                </c:pt>
                <c:pt idx="3656">
                  <c:v>67</c:v>
                </c:pt>
                <c:pt idx="3657">
                  <c:v>97</c:v>
                </c:pt>
                <c:pt idx="3658">
                  <c:v>103</c:v>
                </c:pt>
                <c:pt idx="3659">
                  <c:v>18</c:v>
                </c:pt>
                <c:pt idx="3660">
                  <c:v>44</c:v>
                </c:pt>
                <c:pt idx="3661">
                  <c:v>118</c:v>
                </c:pt>
                <c:pt idx="3662">
                  <c:v>20</c:v>
                </c:pt>
                <c:pt idx="3663">
                  <c:v>89</c:v>
                </c:pt>
                <c:pt idx="3664">
                  <c:v>28</c:v>
                </c:pt>
                <c:pt idx="3665">
                  <c:v>85</c:v>
                </c:pt>
                <c:pt idx="3666">
                  <c:v>117</c:v>
                </c:pt>
                <c:pt idx="3667">
                  <c:v>17</c:v>
                </c:pt>
                <c:pt idx="3668">
                  <c:v>15</c:v>
                </c:pt>
                <c:pt idx="3669">
                  <c:v>26</c:v>
                </c:pt>
                <c:pt idx="3670">
                  <c:v>115</c:v>
                </c:pt>
                <c:pt idx="3671">
                  <c:v>95</c:v>
                </c:pt>
                <c:pt idx="3672">
                  <c:v>40</c:v>
                </c:pt>
                <c:pt idx="3673">
                  <c:v>26</c:v>
                </c:pt>
                <c:pt idx="3674">
                  <c:v>105</c:v>
                </c:pt>
                <c:pt idx="3675">
                  <c:v>107</c:v>
                </c:pt>
                <c:pt idx="3676">
                  <c:v>56</c:v>
                </c:pt>
                <c:pt idx="3677">
                  <c:v>91</c:v>
                </c:pt>
                <c:pt idx="3678">
                  <c:v>110</c:v>
                </c:pt>
                <c:pt idx="3679">
                  <c:v>112</c:v>
                </c:pt>
                <c:pt idx="3680">
                  <c:v>86</c:v>
                </c:pt>
                <c:pt idx="3681">
                  <c:v>99</c:v>
                </c:pt>
                <c:pt idx="3682">
                  <c:v>52</c:v>
                </c:pt>
                <c:pt idx="3683">
                  <c:v>62</c:v>
                </c:pt>
                <c:pt idx="3684">
                  <c:v>44</c:v>
                </c:pt>
                <c:pt idx="3685">
                  <c:v>99</c:v>
                </c:pt>
                <c:pt idx="3686">
                  <c:v>50</c:v>
                </c:pt>
                <c:pt idx="3687">
                  <c:v>10</c:v>
                </c:pt>
                <c:pt idx="3688">
                  <c:v>112</c:v>
                </c:pt>
                <c:pt idx="3689">
                  <c:v>23</c:v>
                </c:pt>
                <c:pt idx="3690">
                  <c:v>62</c:v>
                </c:pt>
                <c:pt idx="3691">
                  <c:v>69</c:v>
                </c:pt>
                <c:pt idx="3692">
                  <c:v>20</c:v>
                </c:pt>
                <c:pt idx="3693">
                  <c:v>86</c:v>
                </c:pt>
                <c:pt idx="3694">
                  <c:v>93</c:v>
                </c:pt>
                <c:pt idx="3695">
                  <c:v>102</c:v>
                </c:pt>
                <c:pt idx="3696">
                  <c:v>28</c:v>
                </c:pt>
                <c:pt idx="3697">
                  <c:v>100</c:v>
                </c:pt>
                <c:pt idx="3698">
                  <c:v>111</c:v>
                </c:pt>
                <c:pt idx="3699">
                  <c:v>30</c:v>
                </c:pt>
                <c:pt idx="3700">
                  <c:v>47</c:v>
                </c:pt>
                <c:pt idx="3701">
                  <c:v>101</c:v>
                </c:pt>
                <c:pt idx="3702">
                  <c:v>16</c:v>
                </c:pt>
                <c:pt idx="3703">
                  <c:v>111</c:v>
                </c:pt>
                <c:pt idx="3704">
                  <c:v>12</c:v>
                </c:pt>
                <c:pt idx="3705">
                  <c:v>108</c:v>
                </c:pt>
                <c:pt idx="3706">
                  <c:v>117</c:v>
                </c:pt>
                <c:pt idx="3707">
                  <c:v>11</c:v>
                </c:pt>
                <c:pt idx="3708">
                  <c:v>34</c:v>
                </c:pt>
                <c:pt idx="3709">
                  <c:v>26</c:v>
                </c:pt>
                <c:pt idx="3710">
                  <c:v>77</c:v>
                </c:pt>
                <c:pt idx="3711">
                  <c:v>116</c:v>
                </c:pt>
                <c:pt idx="3712">
                  <c:v>112</c:v>
                </c:pt>
                <c:pt idx="3713">
                  <c:v>94</c:v>
                </c:pt>
                <c:pt idx="3714">
                  <c:v>13</c:v>
                </c:pt>
                <c:pt idx="3715">
                  <c:v>82</c:v>
                </c:pt>
                <c:pt idx="3716">
                  <c:v>71</c:v>
                </c:pt>
                <c:pt idx="3717">
                  <c:v>30</c:v>
                </c:pt>
                <c:pt idx="3718">
                  <c:v>88</c:v>
                </c:pt>
                <c:pt idx="3719">
                  <c:v>106</c:v>
                </c:pt>
                <c:pt idx="3720">
                  <c:v>55</c:v>
                </c:pt>
                <c:pt idx="3721">
                  <c:v>102</c:v>
                </c:pt>
                <c:pt idx="3722">
                  <c:v>113</c:v>
                </c:pt>
                <c:pt idx="3723">
                  <c:v>25</c:v>
                </c:pt>
                <c:pt idx="3724">
                  <c:v>115</c:v>
                </c:pt>
                <c:pt idx="3725">
                  <c:v>90</c:v>
                </c:pt>
                <c:pt idx="3726">
                  <c:v>95</c:v>
                </c:pt>
                <c:pt idx="3727">
                  <c:v>34</c:v>
                </c:pt>
                <c:pt idx="3728">
                  <c:v>15</c:v>
                </c:pt>
                <c:pt idx="3729">
                  <c:v>47</c:v>
                </c:pt>
                <c:pt idx="3730">
                  <c:v>29</c:v>
                </c:pt>
                <c:pt idx="3731">
                  <c:v>53</c:v>
                </c:pt>
                <c:pt idx="3732">
                  <c:v>11</c:v>
                </c:pt>
                <c:pt idx="3733">
                  <c:v>19</c:v>
                </c:pt>
                <c:pt idx="3734">
                  <c:v>82</c:v>
                </c:pt>
                <c:pt idx="3735">
                  <c:v>112</c:v>
                </c:pt>
                <c:pt idx="3736">
                  <c:v>75</c:v>
                </c:pt>
                <c:pt idx="3737">
                  <c:v>26</c:v>
                </c:pt>
                <c:pt idx="3738">
                  <c:v>57</c:v>
                </c:pt>
                <c:pt idx="3739">
                  <c:v>64</c:v>
                </c:pt>
                <c:pt idx="3740">
                  <c:v>22</c:v>
                </c:pt>
                <c:pt idx="3741">
                  <c:v>114</c:v>
                </c:pt>
                <c:pt idx="3742">
                  <c:v>81</c:v>
                </c:pt>
                <c:pt idx="3743">
                  <c:v>17</c:v>
                </c:pt>
                <c:pt idx="3744">
                  <c:v>89</c:v>
                </c:pt>
                <c:pt idx="3745">
                  <c:v>43</c:v>
                </c:pt>
                <c:pt idx="3746">
                  <c:v>109</c:v>
                </c:pt>
                <c:pt idx="3747">
                  <c:v>108</c:v>
                </c:pt>
                <c:pt idx="3748">
                  <c:v>52</c:v>
                </c:pt>
                <c:pt idx="3749">
                  <c:v>46</c:v>
                </c:pt>
                <c:pt idx="3750">
                  <c:v>76</c:v>
                </c:pt>
                <c:pt idx="3751">
                  <c:v>84</c:v>
                </c:pt>
                <c:pt idx="3752">
                  <c:v>60</c:v>
                </c:pt>
                <c:pt idx="3753">
                  <c:v>31</c:v>
                </c:pt>
                <c:pt idx="3754">
                  <c:v>82</c:v>
                </c:pt>
                <c:pt idx="3755">
                  <c:v>88</c:v>
                </c:pt>
                <c:pt idx="3756">
                  <c:v>19</c:v>
                </c:pt>
                <c:pt idx="3757">
                  <c:v>27</c:v>
                </c:pt>
                <c:pt idx="3758">
                  <c:v>18</c:v>
                </c:pt>
                <c:pt idx="3759">
                  <c:v>83</c:v>
                </c:pt>
                <c:pt idx="3760">
                  <c:v>93</c:v>
                </c:pt>
                <c:pt idx="3761">
                  <c:v>78</c:v>
                </c:pt>
                <c:pt idx="3762">
                  <c:v>65</c:v>
                </c:pt>
                <c:pt idx="3763">
                  <c:v>78</c:v>
                </c:pt>
                <c:pt idx="3764">
                  <c:v>50</c:v>
                </c:pt>
                <c:pt idx="3765">
                  <c:v>110</c:v>
                </c:pt>
                <c:pt idx="3766">
                  <c:v>41</c:v>
                </c:pt>
                <c:pt idx="3767">
                  <c:v>41</c:v>
                </c:pt>
                <c:pt idx="3768">
                  <c:v>53</c:v>
                </c:pt>
                <c:pt idx="3769">
                  <c:v>50</c:v>
                </c:pt>
                <c:pt idx="3770">
                  <c:v>27</c:v>
                </c:pt>
                <c:pt idx="3771">
                  <c:v>49</c:v>
                </c:pt>
                <c:pt idx="3772">
                  <c:v>64</c:v>
                </c:pt>
                <c:pt idx="3773">
                  <c:v>10</c:v>
                </c:pt>
                <c:pt idx="3774">
                  <c:v>51</c:v>
                </c:pt>
                <c:pt idx="3775">
                  <c:v>119</c:v>
                </c:pt>
                <c:pt idx="3776">
                  <c:v>112</c:v>
                </c:pt>
                <c:pt idx="3777">
                  <c:v>32</c:v>
                </c:pt>
                <c:pt idx="3778">
                  <c:v>83</c:v>
                </c:pt>
                <c:pt idx="3779">
                  <c:v>88</c:v>
                </c:pt>
                <c:pt idx="3780">
                  <c:v>76</c:v>
                </c:pt>
                <c:pt idx="3781">
                  <c:v>97</c:v>
                </c:pt>
                <c:pt idx="3782">
                  <c:v>110</c:v>
                </c:pt>
                <c:pt idx="3783">
                  <c:v>34</c:v>
                </c:pt>
                <c:pt idx="3784">
                  <c:v>29</c:v>
                </c:pt>
                <c:pt idx="3785">
                  <c:v>98</c:v>
                </c:pt>
                <c:pt idx="3786">
                  <c:v>39</c:v>
                </c:pt>
                <c:pt idx="3787">
                  <c:v>10</c:v>
                </c:pt>
                <c:pt idx="3788">
                  <c:v>101</c:v>
                </c:pt>
                <c:pt idx="3789">
                  <c:v>90</c:v>
                </c:pt>
                <c:pt idx="3790">
                  <c:v>116</c:v>
                </c:pt>
                <c:pt idx="3791">
                  <c:v>23</c:v>
                </c:pt>
                <c:pt idx="3792">
                  <c:v>95</c:v>
                </c:pt>
                <c:pt idx="3793">
                  <c:v>75</c:v>
                </c:pt>
                <c:pt idx="3794">
                  <c:v>110</c:v>
                </c:pt>
                <c:pt idx="3795">
                  <c:v>65</c:v>
                </c:pt>
                <c:pt idx="3796">
                  <c:v>79</c:v>
                </c:pt>
                <c:pt idx="3797">
                  <c:v>62</c:v>
                </c:pt>
                <c:pt idx="3798">
                  <c:v>68</c:v>
                </c:pt>
                <c:pt idx="3799">
                  <c:v>95</c:v>
                </c:pt>
                <c:pt idx="3800">
                  <c:v>35</c:v>
                </c:pt>
                <c:pt idx="3801">
                  <c:v>38</c:v>
                </c:pt>
                <c:pt idx="3802">
                  <c:v>72</c:v>
                </c:pt>
                <c:pt idx="3803">
                  <c:v>62</c:v>
                </c:pt>
                <c:pt idx="3804">
                  <c:v>103</c:v>
                </c:pt>
                <c:pt idx="3805">
                  <c:v>37</c:v>
                </c:pt>
                <c:pt idx="3806">
                  <c:v>70</c:v>
                </c:pt>
                <c:pt idx="3807">
                  <c:v>58</c:v>
                </c:pt>
                <c:pt idx="3808">
                  <c:v>60</c:v>
                </c:pt>
                <c:pt idx="3809">
                  <c:v>83</c:v>
                </c:pt>
                <c:pt idx="3810">
                  <c:v>56</c:v>
                </c:pt>
                <c:pt idx="3811">
                  <c:v>99</c:v>
                </c:pt>
                <c:pt idx="3812">
                  <c:v>87</c:v>
                </c:pt>
                <c:pt idx="3813">
                  <c:v>59</c:v>
                </c:pt>
                <c:pt idx="3814">
                  <c:v>23</c:v>
                </c:pt>
                <c:pt idx="3815">
                  <c:v>33</c:v>
                </c:pt>
                <c:pt idx="3816">
                  <c:v>110</c:v>
                </c:pt>
                <c:pt idx="3817">
                  <c:v>87</c:v>
                </c:pt>
                <c:pt idx="3818">
                  <c:v>39</c:v>
                </c:pt>
                <c:pt idx="3819">
                  <c:v>27</c:v>
                </c:pt>
                <c:pt idx="3820">
                  <c:v>108</c:v>
                </c:pt>
                <c:pt idx="3821">
                  <c:v>28</c:v>
                </c:pt>
                <c:pt idx="3822">
                  <c:v>112</c:v>
                </c:pt>
                <c:pt idx="3823">
                  <c:v>73</c:v>
                </c:pt>
                <c:pt idx="3824">
                  <c:v>50</c:v>
                </c:pt>
                <c:pt idx="3825">
                  <c:v>49</c:v>
                </c:pt>
                <c:pt idx="3826">
                  <c:v>108</c:v>
                </c:pt>
                <c:pt idx="3827">
                  <c:v>108</c:v>
                </c:pt>
                <c:pt idx="3828">
                  <c:v>52</c:v>
                </c:pt>
                <c:pt idx="3829">
                  <c:v>57</c:v>
                </c:pt>
                <c:pt idx="3830">
                  <c:v>33</c:v>
                </c:pt>
                <c:pt idx="3831">
                  <c:v>59</c:v>
                </c:pt>
                <c:pt idx="3832">
                  <c:v>109</c:v>
                </c:pt>
                <c:pt idx="3833">
                  <c:v>20</c:v>
                </c:pt>
                <c:pt idx="3834">
                  <c:v>103</c:v>
                </c:pt>
                <c:pt idx="3835">
                  <c:v>116</c:v>
                </c:pt>
                <c:pt idx="3836">
                  <c:v>95</c:v>
                </c:pt>
                <c:pt idx="3837">
                  <c:v>29</c:v>
                </c:pt>
                <c:pt idx="3838">
                  <c:v>69</c:v>
                </c:pt>
                <c:pt idx="3839">
                  <c:v>71</c:v>
                </c:pt>
                <c:pt idx="3840">
                  <c:v>39</c:v>
                </c:pt>
                <c:pt idx="3841">
                  <c:v>61</c:v>
                </c:pt>
                <c:pt idx="3842">
                  <c:v>102</c:v>
                </c:pt>
                <c:pt idx="3843">
                  <c:v>86</c:v>
                </c:pt>
                <c:pt idx="3844">
                  <c:v>37</c:v>
                </c:pt>
                <c:pt idx="3845">
                  <c:v>116</c:v>
                </c:pt>
                <c:pt idx="3846">
                  <c:v>95</c:v>
                </c:pt>
                <c:pt idx="3847">
                  <c:v>21</c:v>
                </c:pt>
                <c:pt idx="3848">
                  <c:v>43</c:v>
                </c:pt>
                <c:pt idx="3849">
                  <c:v>117</c:v>
                </c:pt>
                <c:pt idx="3850">
                  <c:v>106</c:v>
                </c:pt>
                <c:pt idx="3851">
                  <c:v>19</c:v>
                </c:pt>
                <c:pt idx="3852">
                  <c:v>63</c:v>
                </c:pt>
                <c:pt idx="3853">
                  <c:v>10</c:v>
                </c:pt>
                <c:pt idx="3854">
                  <c:v>103</c:v>
                </c:pt>
                <c:pt idx="3855">
                  <c:v>96</c:v>
                </c:pt>
                <c:pt idx="3856">
                  <c:v>117</c:v>
                </c:pt>
                <c:pt idx="3857">
                  <c:v>105</c:v>
                </c:pt>
                <c:pt idx="3858">
                  <c:v>85</c:v>
                </c:pt>
                <c:pt idx="3859">
                  <c:v>77</c:v>
                </c:pt>
                <c:pt idx="3860">
                  <c:v>51</c:v>
                </c:pt>
                <c:pt idx="3861">
                  <c:v>35</c:v>
                </c:pt>
                <c:pt idx="3862">
                  <c:v>114</c:v>
                </c:pt>
                <c:pt idx="3863">
                  <c:v>74</c:v>
                </c:pt>
                <c:pt idx="3864">
                  <c:v>67</c:v>
                </c:pt>
                <c:pt idx="3865">
                  <c:v>102</c:v>
                </c:pt>
                <c:pt idx="3866">
                  <c:v>84</c:v>
                </c:pt>
                <c:pt idx="3867">
                  <c:v>66</c:v>
                </c:pt>
                <c:pt idx="3868">
                  <c:v>36</c:v>
                </c:pt>
                <c:pt idx="3869">
                  <c:v>88</c:v>
                </c:pt>
                <c:pt idx="3870">
                  <c:v>45</c:v>
                </c:pt>
                <c:pt idx="3871">
                  <c:v>97</c:v>
                </c:pt>
                <c:pt idx="3872">
                  <c:v>116</c:v>
                </c:pt>
                <c:pt idx="3873">
                  <c:v>63</c:v>
                </c:pt>
                <c:pt idx="3874">
                  <c:v>60</c:v>
                </c:pt>
                <c:pt idx="3875">
                  <c:v>56</c:v>
                </c:pt>
                <c:pt idx="3876">
                  <c:v>20</c:v>
                </c:pt>
                <c:pt idx="3877">
                  <c:v>97</c:v>
                </c:pt>
                <c:pt idx="3878">
                  <c:v>66</c:v>
                </c:pt>
                <c:pt idx="3879">
                  <c:v>101</c:v>
                </c:pt>
                <c:pt idx="3880">
                  <c:v>31</c:v>
                </c:pt>
                <c:pt idx="3881">
                  <c:v>56</c:v>
                </c:pt>
                <c:pt idx="3882">
                  <c:v>92</c:v>
                </c:pt>
                <c:pt idx="3883">
                  <c:v>47</c:v>
                </c:pt>
                <c:pt idx="3884">
                  <c:v>95</c:v>
                </c:pt>
                <c:pt idx="3885">
                  <c:v>72</c:v>
                </c:pt>
                <c:pt idx="3886">
                  <c:v>18</c:v>
                </c:pt>
                <c:pt idx="3887">
                  <c:v>66</c:v>
                </c:pt>
                <c:pt idx="3888">
                  <c:v>31</c:v>
                </c:pt>
                <c:pt idx="3889">
                  <c:v>59</c:v>
                </c:pt>
                <c:pt idx="3890">
                  <c:v>101</c:v>
                </c:pt>
                <c:pt idx="3891">
                  <c:v>74</c:v>
                </c:pt>
                <c:pt idx="3892">
                  <c:v>38</c:v>
                </c:pt>
                <c:pt idx="3893">
                  <c:v>65</c:v>
                </c:pt>
                <c:pt idx="3894">
                  <c:v>63</c:v>
                </c:pt>
                <c:pt idx="3895">
                  <c:v>64</c:v>
                </c:pt>
                <c:pt idx="3896">
                  <c:v>79</c:v>
                </c:pt>
                <c:pt idx="3897">
                  <c:v>85</c:v>
                </c:pt>
                <c:pt idx="3898">
                  <c:v>56</c:v>
                </c:pt>
                <c:pt idx="3899">
                  <c:v>117</c:v>
                </c:pt>
                <c:pt idx="3900">
                  <c:v>116</c:v>
                </c:pt>
                <c:pt idx="3901">
                  <c:v>118</c:v>
                </c:pt>
                <c:pt idx="3902">
                  <c:v>77</c:v>
                </c:pt>
                <c:pt idx="3903">
                  <c:v>109</c:v>
                </c:pt>
                <c:pt idx="3904">
                  <c:v>23</c:v>
                </c:pt>
                <c:pt idx="3905">
                  <c:v>57</c:v>
                </c:pt>
                <c:pt idx="3906">
                  <c:v>63</c:v>
                </c:pt>
                <c:pt idx="3907">
                  <c:v>26</c:v>
                </c:pt>
                <c:pt idx="3908">
                  <c:v>84</c:v>
                </c:pt>
                <c:pt idx="3909">
                  <c:v>26</c:v>
                </c:pt>
                <c:pt idx="3910">
                  <c:v>51</c:v>
                </c:pt>
                <c:pt idx="3911">
                  <c:v>76</c:v>
                </c:pt>
                <c:pt idx="3912">
                  <c:v>88</c:v>
                </c:pt>
                <c:pt idx="3913">
                  <c:v>18</c:v>
                </c:pt>
                <c:pt idx="3914">
                  <c:v>69</c:v>
                </c:pt>
                <c:pt idx="3915">
                  <c:v>61</c:v>
                </c:pt>
                <c:pt idx="3916">
                  <c:v>70</c:v>
                </c:pt>
                <c:pt idx="3917">
                  <c:v>89</c:v>
                </c:pt>
                <c:pt idx="3918">
                  <c:v>90</c:v>
                </c:pt>
                <c:pt idx="3919">
                  <c:v>69</c:v>
                </c:pt>
                <c:pt idx="3920">
                  <c:v>16</c:v>
                </c:pt>
                <c:pt idx="3921">
                  <c:v>117</c:v>
                </c:pt>
                <c:pt idx="3922">
                  <c:v>102</c:v>
                </c:pt>
                <c:pt idx="3923">
                  <c:v>93</c:v>
                </c:pt>
                <c:pt idx="3924">
                  <c:v>90</c:v>
                </c:pt>
                <c:pt idx="3925">
                  <c:v>80</c:v>
                </c:pt>
                <c:pt idx="3926">
                  <c:v>96</c:v>
                </c:pt>
                <c:pt idx="3927">
                  <c:v>36</c:v>
                </c:pt>
                <c:pt idx="3928">
                  <c:v>33</c:v>
                </c:pt>
                <c:pt idx="3929">
                  <c:v>57</c:v>
                </c:pt>
                <c:pt idx="3930">
                  <c:v>109</c:v>
                </c:pt>
                <c:pt idx="3931">
                  <c:v>79</c:v>
                </c:pt>
                <c:pt idx="3932">
                  <c:v>12</c:v>
                </c:pt>
                <c:pt idx="3933">
                  <c:v>10</c:v>
                </c:pt>
                <c:pt idx="3934">
                  <c:v>102</c:v>
                </c:pt>
                <c:pt idx="3935">
                  <c:v>108</c:v>
                </c:pt>
                <c:pt idx="3936">
                  <c:v>91</c:v>
                </c:pt>
                <c:pt idx="3937">
                  <c:v>106</c:v>
                </c:pt>
                <c:pt idx="3938">
                  <c:v>116</c:v>
                </c:pt>
                <c:pt idx="3939">
                  <c:v>78</c:v>
                </c:pt>
                <c:pt idx="3940">
                  <c:v>66</c:v>
                </c:pt>
                <c:pt idx="3941">
                  <c:v>105</c:v>
                </c:pt>
                <c:pt idx="3942">
                  <c:v>16</c:v>
                </c:pt>
                <c:pt idx="3943">
                  <c:v>37</c:v>
                </c:pt>
                <c:pt idx="3944">
                  <c:v>100</c:v>
                </c:pt>
                <c:pt idx="3945">
                  <c:v>112</c:v>
                </c:pt>
                <c:pt idx="3946">
                  <c:v>60</c:v>
                </c:pt>
                <c:pt idx="3947">
                  <c:v>85</c:v>
                </c:pt>
                <c:pt idx="3948">
                  <c:v>77</c:v>
                </c:pt>
                <c:pt idx="3949">
                  <c:v>48</c:v>
                </c:pt>
                <c:pt idx="3950">
                  <c:v>79</c:v>
                </c:pt>
                <c:pt idx="3951">
                  <c:v>71</c:v>
                </c:pt>
                <c:pt idx="3952">
                  <c:v>34</c:v>
                </c:pt>
                <c:pt idx="3953">
                  <c:v>79</c:v>
                </c:pt>
                <c:pt idx="3954">
                  <c:v>110</c:v>
                </c:pt>
                <c:pt idx="3955">
                  <c:v>58</c:v>
                </c:pt>
                <c:pt idx="3956">
                  <c:v>110</c:v>
                </c:pt>
                <c:pt idx="3957">
                  <c:v>109</c:v>
                </c:pt>
                <c:pt idx="3958">
                  <c:v>86</c:v>
                </c:pt>
                <c:pt idx="3959">
                  <c:v>91</c:v>
                </c:pt>
                <c:pt idx="3960">
                  <c:v>102</c:v>
                </c:pt>
                <c:pt idx="3961">
                  <c:v>20</c:v>
                </c:pt>
                <c:pt idx="3962">
                  <c:v>113</c:v>
                </c:pt>
                <c:pt idx="3963">
                  <c:v>53</c:v>
                </c:pt>
                <c:pt idx="3964">
                  <c:v>54</c:v>
                </c:pt>
                <c:pt idx="3965">
                  <c:v>100</c:v>
                </c:pt>
                <c:pt idx="3966">
                  <c:v>47</c:v>
                </c:pt>
                <c:pt idx="3967">
                  <c:v>115</c:v>
                </c:pt>
                <c:pt idx="3968">
                  <c:v>32</c:v>
                </c:pt>
                <c:pt idx="3969">
                  <c:v>57</c:v>
                </c:pt>
                <c:pt idx="3970">
                  <c:v>19</c:v>
                </c:pt>
                <c:pt idx="3971">
                  <c:v>89</c:v>
                </c:pt>
                <c:pt idx="3972">
                  <c:v>105</c:v>
                </c:pt>
                <c:pt idx="3973">
                  <c:v>77</c:v>
                </c:pt>
                <c:pt idx="3974">
                  <c:v>29</c:v>
                </c:pt>
                <c:pt idx="3975">
                  <c:v>65</c:v>
                </c:pt>
                <c:pt idx="3976">
                  <c:v>58</c:v>
                </c:pt>
                <c:pt idx="3977">
                  <c:v>103</c:v>
                </c:pt>
                <c:pt idx="3978">
                  <c:v>68</c:v>
                </c:pt>
                <c:pt idx="3979">
                  <c:v>58</c:v>
                </c:pt>
                <c:pt idx="3980">
                  <c:v>96</c:v>
                </c:pt>
                <c:pt idx="3981">
                  <c:v>12</c:v>
                </c:pt>
                <c:pt idx="3982">
                  <c:v>16</c:v>
                </c:pt>
                <c:pt idx="3983">
                  <c:v>97</c:v>
                </c:pt>
                <c:pt idx="3984">
                  <c:v>40</c:v>
                </c:pt>
                <c:pt idx="3985">
                  <c:v>60</c:v>
                </c:pt>
                <c:pt idx="3986">
                  <c:v>39</c:v>
                </c:pt>
                <c:pt idx="3987">
                  <c:v>118</c:v>
                </c:pt>
                <c:pt idx="3988">
                  <c:v>103</c:v>
                </c:pt>
                <c:pt idx="3989">
                  <c:v>42</c:v>
                </c:pt>
                <c:pt idx="3990">
                  <c:v>89</c:v>
                </c:pt>
                <c:pt idx="3991">
                  <c:v>117</c:v>
                </c:pt>
                <c:pt idx="3992">
                  <c:v>106</c:v>
                </c:pt>
                <c:pt idx="3993">
                  <c:v>37</c:v>
                </c:pt>
                <c:pt idx="3994">
                  <c:v>64</c:v>
                </c:pt>
                <c:pt idx="3995">
                  <c:v>60</c:v>
                </c:pt>
                <c:pt idx="3996">
                  <c:v>35</c:v>
                </c:pt>
                <c:pt idx="3997">
                  <c:v>81</c:v>
                </c:pt>
                <c:pt idx="3998">
                  <c:v>93</c:v>
                </c:pt>
                <c:pt idx="3999">
                  <c:v>78</c:v>
                </c:pt>
                <c:pt idx="4000">
                  <c:v>92</c:v>
                </c:pt>
                <c:pt idx="4001">
                  <c:v>82</c:v>
                </c:pt>
                <c:pt idx="4002">
                  <c:v>119</c:v>
                </c:pt>
                <c:pt idx="4003">
                  <c:v>47</c:v>
                </c:pt>
                <c:pt idx="4004">
                  <c:v>63</c:v>
                </c:pt>
                <c:pt idx="4005">
                  <c:v>13</c:v>
                </c:pt>
                <c:pt idx="4006">
                  <c:v>107</c:v>
                </c:pt>
                <c:pt idx="4007">
                  <c:v>68</c:v>
                </c:pt>
                <c:pt idx="4008">
                  <c:v>82</c:v>
                </c:pt>
                <c:pt idx="4009">
                  <c:v>17</c:v>
                </c:pt>
                <c:pt idx="4010">
                  <c:v>110</c:v>
                </c:pt>
                <c:pt idx="4011">
                  <c:v>84</c:v>
                </c:pt>
                <c:pt idx="4012">
                  <c:v>12</c:v>
                </c:pt>
                <c:pt idx="4013">
                  <c:v>51</c:v>
                </c:pt>
                <c:pt idx="4014">
                  <c:v>28</c:v>
                </c:pt>
                <c:pt idx="4015">
                  <c:v>87</c:v>
                </c:pt>
                <c:pt idx="4016">
                  <c:v>51</c:v>
                </c:pt>
                <c:pt idx="4017">
                  <c:v>27</c:v>
                </c:pt>
                <c:pt idx="4018">
                  <c:v>87</c:v>
                </c:pt>
                <c:pt idx="4019">
                  <c:v>68</c:v>
                </c:pt>
                <c:pt idx="4020">
                  <c:v>103</c:v>
                </c:pt>
                <c:pt idx="4021">
                  <c:v>24</c:v>
                </c:pt>
                <c:pt idx="4022">
                  <c:v>19</c:v>
                </c:pt>
                <c:pt idx="4023">
                  <c:v>87</c:v>
                </c:pt>
                <c:pt idx="4024">
                  <c:v>23</c:v>
                </c:pt>
                <c:pt idx="4025">
                  <c:v>116</c:v>
                </c:pt>
                <c:pt idx="4026">
                  <c:v>107</c:v>
                </c:pt>
                <c:pt idx="4027">
                  <c:v>50</c:v>
                </c:pt>
                <c:pt idx="4028">
                  <c:v>37</c:v>
                </c:pt>
                <c:pt idx="4029">
                  <c:v>64</c:v>
                </c:pt>
                <c:pt idx="4030">
                  <c:v>101</c:v>
                </c:pt>
                <c:pt idx="4031">
                  <c:v>83</c:v>
                </c:pt>
                <c:pt idx="4032">
                  <c:v>18</c:v>
                </c:pt>
                <c:pt idx="4033">
                  <c:v>38</c:v>
                </c:pt>
                <c:pt idx="4034">
                  <c:v>66</c:v>
                </c:pt>
                <c:pt idx="4035">
                  <c:v>84</c:v>
                </c:pt>
                <c:pt idx="4036">
                  <c:v>88</c:v>
                </c:pt>
                <c:pt idx="4037">
                  <c:v>28</c:v>
                </c:pt>
                <c:pt idx="4038">
                  <c:v>65</c:v>
                </c:pt>
                <c:pt idx="4039">
                  <c:v>42</c:v>
                </c:pt>
                <c:pt idx="4040">
                  <c:v>39</c:v>
                </c:pt>
                <c:pt idx="4041">
                  <c:v>84</c:v>
                </c:pt>
                <c:pt idx="4042">
                  <c:v>54</c:v>
                </c:pt>
                <c:pt idx="4043">
                  <c:v>33</c:v>
                </c:pt>
                <c:pt idx="4044">
                  <c:v>82</c:v>
                </c:pt>
                <c:pt idx="4045">
                  <c:v>61</c:v>
                </c:pt>
                <c:pt idx="4046">
                  <c:v>90</c:v>
                </c:pt>
                <c:pt idx="4047">
                  <c:v>86</c:v>
                </c:pt>
                <c:pt idx="4048">
                  <c:v>36</c:v>
                </c:pt>
                <c:pt idx="4049">
                  <c:v>48</c:v>
                </c:pt>
                <c:pt idx="4050">
                  <c:v>103</c:v>
                </c:pt>
                <c:pt idx="4051">
                  <c:v>25</c:v>
                </c:pt>
                <c:pt idx="4052">
                  <c:v>70</c:v>
                </c:pt>
                <c:pt idx="4053">
                  <c:v>84</c:v>
                </c:pt>
                <c:pt idx="4054">
                  <c:v>37</c:v>
                </c:pt>
                <c:pt idx="4055">
                  <c:v>102</c:v>
                </c:pt>
                <c:pt idx="4056">
                  <c:v>19</c:v>
                </c:pt>
                <c:pt idx="4057">
                  <c:v>108</c:v>
                </c:pt>
                <c:pt idx="4058">
                  <c:v>22</c:v>
                </c:pt>
                <c:pt idx="4059">
                  <c:v>27</c:v>
                </c:pt>
                <c:pt idx="4060">
                  <c:v>68</c:v>
                </c:pt>
                <c:pt idx="4061">
                  <c:v>27</c:v>
                </c:pt>
                <c:pt idx="4062">
                  <c:v>40</c:v>
                </c:pt>
                <c:pt idx="4063">
                  <c:v>113</c:v>
                </c:pt>
                <c:pt idx="4064">
                  <c:v>99</c:v>
                </c:pt>
                <c:pt idx="4065">
                  <c:v>89</c:v>
                </c:pt>
                <c:pt idx="4066">
                  <c:v>27</c:v>
                </c:pt>
                <c:pt idx="4067">
                  <c:v>33</c:v>
                </c:pt>
                <c:pt idx="4068">
                  <c:v>14</c:v>
                </c:pt>
                <c:pt idx="4069">
                  <c:v>48</c:v>
                </c:pt>
                <c:pt idx="4070">
                  <c:v>17</c:v>
                </c:pt>
                <c:pt idx="4071">
                  <c:v>111</c:v>
                </c:pt>
                <c:pt idx="4072">
                  <c:v>12</c:v>
                </c:pt>
                <c:pt idx="4073">
                  <c:v>17</c:v>
                </c:pt>
                <c:pt idx="4074">
                  <c:v>73</c:v>
                </c:pt>
                <c:pt idx="4075">
                  <c:v>103</c:v>
                </c:pt>
                <c:pt idx="4076">
                  <c:v>54</c:v>
                </c:pt>
                <c:pt idx="4077">
                  <c:v>104</c:v>
                </c:pt>
                <c:pt idx="4078">
                  <c:v>51</c:v>
                </c:pt>
                <c:pt idx="4079">
                  <c:v>108</c:v>
                </c:pt>
                <c:pt idx="4080">
                  <c:v>33</c:v>
                </c:pt>
                <c:pt idx="4081">
                  <c:v>22</c:v>
                </c:pt>
                <c:pt idx="4082">
                  <c:v>84</c:v>
                </c:pt>
                <c:pt idx="4083">
                  <c:v>29</c:v>
                </c:pt>
                <c:pt idx="4084">
                  <c:v>76</c:v>
                </c:pt>
                <c:pt idx="4085">
                  <c:v>85</c:v>
                </c:pt>
                <c:pt idx="4086">
                  <c:v>18</c:v>
                </c:pt>
                <c:pt idx="4087">
                  <c:v>76</c:v>
                </c:pt>
                <c:pt idx="4088">
                  <c:v>49</c:v>
                </c:pt>
                <c:pt idx="4089">
                  <c:v>43</c:v>
                </c:pt>
                <c:pt idx="4090">
                  <c:v>59</c:v>
                </c:pt>
                <c:pt idx="4091">
                  <c:v>87</c:v>
                </c:pt>
                <c:pt idx="4092">
                  <c:v>11</c:v>
                </c:pt>
                <c:pt idx="4093">
                  <c:v>119</c:v>
                </c:pt>
                <c:pt idx="4094">
                  <c:v>104</c:v>
                </c:pt>
                <c:pt idx="4095">
                  <c:v>110</c:v>
                </c:pt>
                <c:pt idx="4096">
                  <c:v>94</c:v>
                </c:pt>
                <c:pt idx="4097">
                  <c:v>31</c:v>
                </c:pt>
                <c:pt idx="4098">
                  <c:v>96</c:v>
                </c:pt>
                <c:pt idx="4099">
                  <c:v>37</c:v>
                </c:pt>
                <c:pt idx="4100">
                  <c:v>96</c:v>
                </c:pt>
                <c:pt idx="4101">
                  <c:v>92</c:v>
                </c:pt>
                <c:pt idx="4102">
                  <c:v>118</c:v>
                </c:pt>
                <c:pt idx="4103">
                  <c:v>29</c:v>
                </c:pt>
                <c:pt idx="4104">
                  <c:v>74</c:v>
                </c:pt>
                <c:pt idx="4105">
                  <c:v>38</c:v>
                </c:pt>
                <c:pt idx="4106">
                  <c:v>118</c:v>
                </c:pt>
                <c:pt idx="4107">
                  <c:v>68</c:v>
                </c:pt>
                <c:pt idx="4108">
                  <c:v>52</c:v>
                </c:pt>
                <c:pt idx="4109">
                  <c:v>109</c:v>
                </c:pt>
                <c:pt idx="4110">
                  <c:v>48</c:v>
                </c:pt>
                <c:pt idx="4111">
                  <c:v>113</c:v>
                </c:pt>
                <c:pt idx="4112">
                  <c:v>46</c:v>
                </c:pt>
                <c:pt idx="4113">
                  <c:v>55</c:v>
                </c:pt>
                <c:pt idx="4114">
                  <c:v>46</c:v>
                </c:pt>
                <c:pt idx="4115">
                  <c:v>21</c:v>
                </c:pt>
                <c:pt idx="4116">
                  <c:v>92</c:v>
                </c:pt>
                <c:pt idx="4117">
                  <c:v>50</c:v>
                </c:pt>
                <c:pt idx="4118">
                  <c:v>62</c:v>
                </c:pt>
                <c:pt idx="4119">
                  <c:v>33</c:v>
                </c:pt>
                <c:pt idx="4120">
                  <c:v>19</c:v>
                </c:pt>
                <c:pt idx="4121">
                  <c:v>73</c:v>
                </c:pt>
                <c:pt idx="4122">
                  <c:v>60</c:v>
                </c:pt>
                <c:pt idx="4123">
                  <c:v>106</c:v>
                </c:pt>
                <c:pt idx="4124">
                  <c:v>85</c:v>
                </c:pt>
                <c:pt idx="4125">
                  <c:v>64</c:v>
                </c:pt>
                <c:pt idx="4126">
                  <c:v>41</c:v>
                </c:pt>
                <c:pt idx="4127">
                  <c:v>75</c:v>
                </c:pt>
                <c:pt idx="4128">
                  <c:v>30</c:v>
                </c:pt>
                <c:pt idx="4129">
                  <c:v>44</c:v>
                </c:pt>
                <c:pt idx="4130">
                  <c:v>103</c:v>
                </c:pt>
                <c:pt idx="4131">
                  <c:v>19</c:v>
                </c:pt>
                <c:pt idx="4132">
                  <c:v>23</c:v>
                </c:pt>
                <c:pt idx="4133">
                  <c:v>46</c:v>
                </c:pt>
                <c:pt idx="4134">
                  <c:v>35</c:v>
                </c:pt>
                <c:pt idx="4135">
                  <c:v>28</c:v>
                </c:pt>
                <c:pt idx="4136">
                  <c:v>15</c:v>
                </c:pt>
                <c:pt idx="4137">
                  <c:v>117</c:v>
                </c:pt>
                <c:pt idx="4138">
                  <c:v>83</c:v>
                </c:pt>
                <c:pt idx="4139">
                  <c:v>19</c:v>
                </c:pt>
                <c:pt idx="4140">
                  <c:v>18</c:v>
                </c:pt>
                <c:pt idx="4141">
                  <c:v>35</c:v>
                </c:pt>
                <c:pt idx="4142">
                  <c:v>78</c:v>
                </c:pt>
                <c:pt idx="4143">
                  <c:v>40</c:v>
                </c:pt>
                <c:pt idx="4144">
                  <c:v>90</c:v>
                </c:pt>
                <c:pt idx="4145">
                  <c:v>46</c:v>
                </c:pt>
                <c:pt idx="4146">
                  <c:v>115</c:v>
                </c:pt>
                <c:pt idx="4147">
                  <c:v>97</c:v>
                </c:pt>
                <c:pt idx="4148">
                  <c:v>101</c:v>
                </c:pt>
                <c:pt idx="4149">
                  <c:v>61</c:v>
                </c:pt>
                <c:pt idx="4150">
                  <c:v>74</c:v>
                </c:pt>
                <c:pt idx="4151">
                  <c:v>84</c:v>
                </c:pt>
                <c:pt idx="4152">
                  <c:v>22</c:v>
                </c:pt>
                <c:pt idx="4153">
                  <c:v>20</c:v>
                </c:pt>
                <c:pt idx="4154">
                  <c:v>52</c:v>
                </c:pt>
                <c:pt idx="4155">
                  <c:v>82</c:v>
                </c:pt>
                <c:pt idx="4156">
                  <c:v>33</c:v>
                </c:pt>
                <c:pt idx="4157">
                  <c:v>103</c:v>
                </c:pt>
                <c:pt idx="4158">
                  <c:v>75</c:v>
                </c:pt>
                <c:pt idx="4159">
                  <c:v>95</c:v>
                </c:pt>
                <c:pt idx="4160">
                  <c:v>20</c:v>
                </c:pt>
                <c:pt idx="4161">
                  <c:v>47</c:v>
                </c:pt>
                <c:pt idx="4162">
                  <c:v>57</c:v>
                </c:pt>
                <c:pt idx="4163">
                  <c:v>53</c:v>
                </c:pt>
                <c:pt idx="4164">
                  <c:v>86</c:v>
                </c:pt>
                <c:pt idx="4165">
                  <c:v>96</c:v>
                </c:pt>
                <c:pt idx="4166">
                  <c:v>24</c:v>
                </c:pt>
                <c:pt idx="4167">
                  <c:v>118</c:v>
                </c:pt>
                <c:pt idx="4168">
                  <c:v>58</c:v>
                </c:pt>
                <c:pt idx="4169">
                  <c:v>53</c:v>
                </c:pt>
                <c:pt idx="4170">
                  <c:v>59</c:v>
                </c:pt>
                <c:pt idx="4171">
                  <c:v>25</c:v>
                </c:pt>
                <c:pt idx="4172">
                  <c:v>99</c:v>
                </c:pt>
                <c:pt idx="4173">
                  <c:v>99</c:v>
                </c:pt>
                <c:pt idx="4174">
                  <c:v>80</c:v>
                </c:pt>
                <c:pt idx="4175">
                  <c:v>32</c:v>
                </c:pt>
                <c:pt idx="4176">
                  <c:v>112</c:v>
                </c:pt>
                <c:pt idx="4177">
                  <c:v>64</c:v>
                </c:pt>
                <c:pt idx="4178">
                  <c:v>46</c:v>
                </c:pt>
                <c:pt idx="4179">
                  <c:v>60</c:v>
                </c:pt>
                <c:pt idx="4180">
                  <c:v>89</c:v>
                </c:pt>
                <c:pt idx="4181">
                  <c:v>73</c:v>
                </c:pt>
                <c:pt idx="4182">
                  <c:v>71</c:v>
                </c:pt>
                <c:pt idx="4183">
                  <c:v>73</c:v>
                </c:pt>
                <c:pt idx="4184">
                  <c:v>12</c:v>
                </c:pt>
                <c:pt idx="4185">
                  <c:v>119</c:v>
                </c:pt>
                <c:pt idx="4186">
                  <c:v>43</c:v>
                </c:pt>
                <c:pt idx="4187">
                  <c:v>80</c:v>
                </c:pt>
                <c:pt idx="4188">
                  <c:v>108</c:v>
                </c:pt>
                <c:pt idx="4189">
                  <c:v>94</c:v>
                </c:pt>
                <c:pt idx="4190">
                  <c:v>64</c:v>
                </c:pt>
                <c:pt idx="4191">
                  <c:v>68</c:v>
                </c:pt>
                <c:pt idx="4192">
                  <c:v>73</c:v>
                </c:pt>
                <c:pt idx="4193">
                  <c:v>89</c:v>
                </c:pt>
                <c:pt idx="4194">
                  <c:v>97</c:v>
                </c:pt>
                <c:pt idx="4195">
                  <c:v>58</c:v>
                </c:pt>
                <c:pt idx="4196">
                  <c:v>58</c:v>
                </c:pt>
                <c:pt idx="4197">
                  <c:v>87</c:v>
                </c:pt>
                <c:pt idx="4198">
                  <c:v>31</c:v>
                </c:pt>
                <c:pt idx="4199">
                  <c:v>30</c:v>
                </c:pt>
                <c:pt idx="4200">
                  <c:v>95</c:v>
                </c:pt>
                <c:pt idx="4201">
                  <c:v>98</c:v>
                </c:pt>
                <c:pt idx="4202">
                  <c:v>98</c:v>
                </c:pt>
                <c:pt idx="4203">
                  <c:v>29</c:v>
                </c:pt>
                <c:pt idx="4204">
                  <c:v>92</c:v>
                </c:pt>
                <c:pt idx="4205">
                  <c:v>80</c:v>
                </c:pt>
                <c:pt idx="4206">
                  <c:v>79</c:v>
                </c:pt>
                <c:pt idx="4207">
                  <c:v>109</c:v>
                </c:pt>
                <c:pt idx="4208">
                  <c:v>109</c:v>
                </c:pt>
                <c:pt idx="4209">
                  <c:v>113</c:v>
                </c:pt>
                <c:pt idx="4210">
                  <c:v>84</c:v>
                </c:pt>
                <c:pt idx="4211">
                  <c:v>47</c:v>
                </c:pt>
                <c:pt idx="4212">
                  <c:v>51</c:v>
                </c:pt>
                <c:pt idx="4213">
                  <c:v>104</c:v>
                </c:pt>
                <c:pt idx="4214">
                  <c:v>40</c:v>
                </c:pt>
                <c:pt idx="4215">
                  <c:v>113</c:v>
                </c:pt>
                <c:pt idx="4216">
                  <c:v>40</c:v>
                </c:pt>
                <c:pt idx="4217">
                  <c:v>45</c:v>
                </c:pt>
                <c:pt idx="4218">
                  <c:v>67</c:v>
                </c:pt>
                <c:pt idx="4219">
                  <c:v>26</c:v>
                </c:pt>
                <c:pt idx="4220">
                  <c:v>80</c:v>
                </c:pt>
                <c:pt idx="4221">
                  <c:v>112</c:v>
                </c:pt>
                <c:pt idx="4222">
                  <c:v>17</c:v>
                </c:pt>
                <c:pt idx="4223">
                  <c:v>40</c:v>
                </c:pt>
                <c:pt idx="4224">
                  <c:v>105</c:v>
                </c:pt>
                <c:pt idx="4225">
                  <c:v>51</c:v>
                </c:pt>
                <c:pt idx="4226">
                  <c:v>13</c:v>
                </c:pt>
                <c:pt idx="4227">
                  <c:v>11</c:v>
                </c:pt>
                <c:pt idx="4228">
                  <c:v>111</c:v>
                </c:pt>
                <c:pt idx="4229">
                  <c:v>112</c:v>
                </c:pt>
                <c:pt idx="4230">
                  <c:v>79</c:v>
                </c:pt>
                <c:pt idx="4231">
                  <c:v>110</c:v>
                </c:pt>
                <c:pt idx="4232">
                  <c:v>43</c:v>
                </c:pt>
                <c:pt idx="4233">
                  <c:v>63</c:v>
                </c:pt>
                <c:pt idx="4234">
                  <c:v>54</c:v>
                </c:pt>
                <c:pt idx="4235">
                  <c:v>81</c:v>
                </c:pt>
                <c:pt idx="4236">
                  <c:v>45</c:v>
                </c:pt>
                <c:pt idx="4237">
                  <c:v>91</c:v>
                </c:pt>
                <c:pt idx="4238">
                  <c:v>67</c:v>
                </c:pt>
                <c:pt idx="4239">
                  <c:v>112</c:v>
                </c:pt>
                <c:pt idx="4240">
                  <c:v>105</c:v>
                </c:pt>
                <c:pt idx="4241">
                  <c:v>42</c:v>
                </c:pt>
                <c:pt idx="4242">
                  <c:v>90</c:v>
                </c:pt>
                <c:pt idx="4243">
                  <c:v>38</c:v>
                </c:pt>
                <c:pt idx="4244">
                  <c:v>10</c:v>
                </c:pt>
                <c:pt idx="4245">
                  <c:v>13</c:v>
                </c:pt>
                <c:pt idx="4246">
                  <c:v>13</c:v>
                </c:pt>
                <c:pt idx="4247">
                  <c:v>83</c:v>
                </c:pt>
                <c:pt idx="4248">
                  <c:v>82</c:v>
                </c:pt>
                <c:pt idx="4249">
                  <c:v>14</c:v>
                </c:pt>
                <c:pt idx="4250">
                  <c:v>66</c:v>
                </c:pt>
                <c:pt idx="4251">
                  <c:v>96</c:v>
                </c:pt>
                <c:pt idx="4252">
                  <c:v>54</c:v>
                </c:pt>
                <c:pt idx="4253">
                  <c:v>16</c:v>
                </c:pt>
                <c:pt idx="4254">
                  <c:v>10</c:v>
                </c:pt>
                <c:pt idx="4255">
                  <c:v>16</c:v>
                </c:pt>
                <c:pt idx="4256">
                  <c:v>87</c:v>
                </c:pt>
                <c:pt idx="4257">
                  <c:v>68</c:v>
                </c:pt>
                <c:pt idx="4258">
                  <c:v>22</c:v>
                </c:pt>
                <c:pt idx="4259">
                  <c:v>95</c:v>
                </c:pt>
                <c:pt idx="4260">
                  <c:v>23</c:v>
                </c:pt>
                <c:pt idx="4261">
                  <c:v>40</c:v>
                </c:pt>
                <c:pt idx="4262">
                  <c:v>22</c:v>
                </c:pt>
                <c:pt idx="4263">
                  <c:v>30</c:v>
                </c:pt>
                <c:pt idx="4264">
                  <c:v>105</c:v>
                </c:pt>
                <c:pt idx="4265">
                  <c:v>12</c:v>
                </c:pt>
                <c:pt idx="4266">
                  <c:v>62</c:v>
                </c:pt>
                <c:pt idx="4267">
                  <c:v>13</c:v>
                </c:pt>
                <c:pt idx="4268">
                  <c:v>43</c:v>
                </c:pt>
                <c:pt idx="4269">
                  <c:v>90</c:v>
                </c:pt>
                <c:pt idx="4270">
                  <c:v>118</c:v>
                </c:pt>
                <c:pt idx="4271">
                  <c:v>29</c:v>
                </c:pt>
                <c:pt idx="4272">
                  <c:v>92</c:v>
                </c:pt>
                <c:pt idx="4273">
                  <c:v>34</c:v>
                </c:pt>
                <c:pt idx="4274">
                  <c:v>85</c:v>
                </c:pt>
                <c:pt idx="4275">
                  <c:v>78</c:v>
                </c:pt>
                <c:pt idx="4276">
                  <c:v>39</c:v>
                </c:pt>
                <c:pt idx="4277">
                  <c:v>119</c:v>
                </c:pt>
                <c:pt idx="4278">
                  <c:v>20</c:v>
                </c:pt>
                <c:pt idx="4279">
                  <c:v>73</c:v>
                </c:pt>
                <c:pt idx="4280">
                  <c:v>52</c:v>
                </c:pt>
                <c:pt idx="4281">
                  <c:v>82</c:v>
                </c:pt>
                <c:pt idx="4282">
                  <c:v>86</c:v>
                </c:pt>
                <c:pt idx="4283">
                  <c:v>34</c:v>
                </c:pt>
                <c:pt idx="4284">
                  <c:v>67</c:v>
                </c:pt>
                <c:pt idx="4285">
                  <c:v>73</c:v>
                </c:pt>
                <c:pt idx="4286">
                  <c:v>84</c:v>
                </c:pt>
                <c:pt idx="4287">
                  <c:v>48</c:v>
                </c:pt>
                <c:pt idx="4288">
                  <c:v>67</c:v>
                </c:pt>
                <c:pt idx="4289">
                  <c:v>48</c:v>
                </c:pt>
                <c:pt idx="4290">
                  <c:v>71</c:v>
                </c:pt>
                <c:pt idx="4291">
                  <c:v>100</c:v>
                </c:pt>
                <c:pt idx="4292">
                  <c:v>102</c:v>
                </c:pt>
                <c:pt idx="4293">
                  <c:v>40</c:v>
                </c:pt>
                <c:pt idx="4294">
                  <c:v>50</c:v>
                </c:pt>
                <c:pt idx="4295">
                  <c:v>68</c:v>
                </c:pt>
                <c:pt idx="4296">
                  <c:v>89</c:v>
                </c:pt>
                <c:pt idx="4297">
                  <c:v>85</c:v>
                </c:pt>
                <c:pt idx="4298">
                  <c:v>31</c:v>
                </c:pt>
                <c:pt idx="4299">
                  <c:v>39</c:v>
                </c:pt>
                <c:pt idx="4300">
                  <c:v>101</c:v>
                </c:pt>
                <c:pt idx="4301">
                  <c:v>25</c:v>
                </c:pt>
                <c:pt idx="4302">
                  <c:v>53</c:v>
                </c:pt>
                <c:pt idx="4303">
                  <c:v>112</c:v>
                </c:pt>
                <c:pt idx="4304">
                  <c:v>104</c:v>
                </c:pt>
                <c:pt idx="4305">
                  <c:v>46</c:v>
                </c:pt>
                <c:pt idx="4306">
                  <c:v>76</c:v>
                </c:pt>
                <c:pt idx="4307">
                  <c:v>92</c:v>
                </c:pt>
                <c:pt idx="4308">
                  <c:v>94</c:v>
                </c:pt>
                <c:pt idx="4309">
                  <c:v>77</c:v>
                </c:pt>
                <c:pt idx="4310">
                  <c:v>64</c:v>
                </c:pt>
                <c:pt idx="4311">
                  <c:v>112</c:v>
                </c:pt>
                <c:pt idx="4312">
                  <c:v>18</c:v>
                </c:pt>
                <c:pt idx="4313">
                  <c:v>90</c:v>
                </c:pt>
                <c:pt idx="4314">
                  <c:v>76</c:v>
                </c:pt>
                <c:pt idx="4315">
                  <c:v>46</c:v>
                </c:pt>
                <c:pt idx="4316">
                  <c:v>87</c:v>
                </c:pt>
                <c:pt idx="4317">
                  <c:v>38</c:v>
                </c:pt>
                <c:pt idx="4318">
                  <c:v>69</c:v>
                </c:pt>
                <c:pt idx="4319">
                  <c:v>70</c:v>
                </c:pt>
                <c:pt idx="4320">
                  <c:v>107</c:v>
                </c:pt>
                <c:pt idx="4321">
                  <c:v>54</c:v>
                </c:pt>
                <c:pt idx="4322">
                  <c:v>31</c:v>
                </c:pt>
                <c:pt idx="4323">
                  <c:v>89</c:v>
                </c:pt>
                <c:pt idx="4324">
                  <c:v>88</c:v>
                </c:pt>
                <c:pt idx="4325">
                  <c:v>27</c:v>
                </c:pt>
                <c:pt idx="4326">
                  <c:v>46</c:v>
                </c:pt>
                <c:pt idx="4327">
                  <c:v>86</c:v>
                </c:pt>
                <c:pt idx="4328">
                  <c:v>45</c:v>
                </c:pt>
                <c:pt idx="4329">
                  <c:v>20</c:v>
                </c:pt>
                <c:pt idx="4330">
                  <c:v>44</c:v>
                </c:pt>
                <c:pt idx="4331">
                  <c:v>39</c:v>
                </c:pt>
                <c:pt idx="4332">
                  <c:v>111</c:v>
                </c:pt>
                <c:pt idx="4333">
                  <c:v>40</c:v>
                </c:pt>
                <c:pt idx="4334">
                  <c:v>16</c:v>
                </c:pt>
                <c:pt idx="4335">
                  <c:v>92</c:v>
                </c:pt>
                <c:pt idx="4336">
                  <c:v>88</c:v>
                </c:pt>
                <c:pt idx="4337">
                  <c:v>18</c:v>
                </c:pt>
                <c:pt idx="4338">
                  <c:v>42</c:v>
                </c:pt>
                <c:pt idx="4339">
                  <c:v>104</c:v>
                </c:pt>
                <c:pt idx="4340">
                  <c:v>87</c:v>
                </c:pt>
                <c:pt idx="4341">
                  <c:v>116</c:v>
                </c:pt>
                <c:pt idx="4342">
                  <c:v>32</c:v>
                </c:pt>
                <c:pt idx="4343">
                  <c:v>31</c:v>
                </c:pt>
                <c:pt idx="4344">
                  <c:v>76</c:v>
                </c:pt>
                <c:pt idx="4345">
                  <c:v>104</c:v>
                </c:pt>
                <c:pt idx="4346">
                  <c:v>74</c:v>
                </c:pt>
                <c:pt idx="4347">
                  <c:v>52</c:v>
                </c:pt>
                <c:pt idx="4348">
                  <c:v>34</c:v>
                </c:pt>
                <c:pt idx="4349">
                  <c:v>72</c:v>
                </c:pt>
                <c:pt idx="4350">
                  <c:v>113</c:v>
                </c:pt>
                <c:pt idx="4351">
                  <c:v>100</c:v>
                </c:pt>
                <c:pt idx="4352">
                  <c:v>24</c:v>
                </c:pt>
                <c:pt idx="4353">
                  <c:v>42</c:v>
                </c:pt>
                <c:pt idx="4354">
                  <c:v>99</c:v>
                </c:pt>
                <c:pt idx="4355">
                  <c:v>34</c:v>
                </c:pt>
                <c:pt idx="4356">
                  <c:v>21</c:v>
                </c:pt>
                <c:pt idx="4357">
                  <c:v>26</c:v>
                </c:pt>
                <c:pt idx="4358">
                  <c:v>11</c:v>
                </c:pt>
                <c:pt idx="4359">
                  <c:v>14</c:v>
                </c:pt>
                <c:pt idx="4360">
                  <c:v>106</c:v>
                </c:pt>
                <c:pt idx="4361">
                  <c:v>26</c:v>
                </c:pt>
                <c:pt idx="4362">
                  <c:v>99</c:v>
                </c:pt>
                <c:pt idx="4363">
                  <c:v>65</c:v>
                </c:pt>
                <c:pt idx="4364">
                  <c:v>45</c:v>
                </c:pt>
                <c:pt idx="4365">
                  <c:v>62</c:v>
                </c:pt>
                <c:pt idx="4366">
                  <c:v>64</c:v>
                </c:pt>
                <c:pt idx="4367">
                  <c:v>89</c:v>
                </c:pt>
                <c:pt idx="4368">
                  <c:v>98</c:v>
                </c:pt>
                <c:pt idx="4369">
                  <c:v>52</c:v>
                </c:pt>
                <c:pt idx="4370">
                  <c:v>21</c:v>
                </c:pt>
                <c:pt idx="4371">
                  <c:v>71</c:v>
                </c:pt>
                <c:pt idx="4372">
                  <c:v>18</c:v>
                </c:pt>
                <c:pt idx="4373">
                  <c:v>53</c:v>
                </c:pt>
                <c:pt idx="4374">
                  <c:v>24</c:v>
                </c:pt>
                <c:pt idx="4375">
                  <c:v>57</c:v>
                </c:pt>
                <c:pt idx="4376">
                  <c:v>103</c:v>
                </c:pt>
                <c:pt idx="4377">
                  <c:v>74</c:v>
                </c:pt>
                <c:pt idx="4378">
                  <c:v>103</c:v>
                </c:pt>
                <c:pt idx="4379">
                  <c:v>30</c:v>
                </c:pt>
                <c:pt idx="4380">
                  <c:v>26</c:v>
                </c:pt>
                <c:pt idx="4381">
                  <c:v>77</c:v>
                </c:pt>
                <c:pt idx="4382">
                  <c:v>113</c:v>
                </c:pt>
                <c:pt idx="4383">
                  <c:v>115</c:v>
                </c:pt>
                <c:pt idx="4384">
                  <c:v>29</c:v>
                </c:pt>
                <c:pt idx="4385">
                  <c:v>23</c:v>
                </c:pt>
                <c:pt idx="4386">
                  <c:v>71</c:v>
                </c:pt>
                <c:pt idx="4387">
                  <c:v>116</c:v>
                </c:pt>
                <c:pt idx="4388">
                  <c:v>44</c:v>
                </c:pt>
                <c:pt idx="4389">
                  <c:v>23</c:v>
                </c:pt>
                <c:pt idx="4390">
                  <c:v>99</c:v>
                </c:pt>
                <c:pt idx="4391">
                  <c:v>77</c:v>
                </c:pt>
                <c:pt idx="4392">
                  <c:v>95</c:v>
                </c:pt>
                <c:pt idx="4393">
                  <c:v>69</c:v>
                </c:pt>
                <c:pt idx="4394">
                  <c:v>91</c:v>
                </c:pt>
                <c:pt idx="4395">
                  <c:v>115</c:v>
                </c:pt>
                <c:pt idx="4396">
                  <c:v>37</c:v>
                </c:pt>
                <c:pt idx="4397">
                  <c:v>77</c:v>
                </c:pt>
                <c:pt idx="4398">
                  <c:v>55</c:v>
                </c:pt>
                <c:pt idx="4399">
                  <c:v>100</c:v>
                </c:pt>
                <c:pt idx="4400">
                  <c:v>88</c:v>
                </c:pt>
                <c:pt idx="4401">
                  <c:v>27</c:v>
                </c:pt>
                <c:pt idx="4402">
                  <c:v>70</c:v>
                </c:pt>
                <c:pt idx="4403">
                  <c:v>78</c:v>
                </c:pt>
                <c:pt idx="4404">
                  <c:v>62</c:v>
                </c:pt>
                <c:pt idx="4405">
                  <c:v>46</c:v>
                </c:pt>
                <c:pt idx="4406">
                  <c:v>70</c:v>
                </c:pt>
                <c:pt idx="4407">
                  <c:v>85</c:v>
                </c:pt>
                <c:pt idx="4408">
                  <c:v>34</c:v>
                </c:pt>
                <c:pt idx="4409">
                  <c:v>25</c:v>
                </c:pt>
                <c:pt idx="4410">
                  <c:v>44</c:v>
                </c:pt>
                <c:pt idx="4411">
                  <c:v>110</c:v>
                </c:pt>
                <c:pt idx="4412">
                  <c:v>59</c:v>
                </c:pt>
                <c:pt idx="4413">
                  <c:v>67</c:v>
                </c:pt>
                <c:pt idx="4414">
                  <c:v>59</c:v>
                </c:pt>
                <c:pt idx="4415">
                  <c:v>119</c:v>
                </c:pt>
                <c:pt idx="4416">
                  <c:v>11</c:v>
                </c:pt>
                <c:pt idx="4417">
                  <c:v>48</c:v>
                </c:pt>
                <c:pt idx="4418">
                  <c:v>106</c:v>
                </c:pt>
                <c:pt idx="4419">
                  <c:v>74</c:v>
                </c:pt>
                <c:pt idx="4420">
                  <c:v>78</c:v>
                </c:pt>
                <c:pt idx="4421">
                  <c:v>89</c:v>
                </c:pt>
                <c:pt idx="4422">
                  <c:v>39</c:v>
                </c:pt>
                <c:pt idx="4423">
                  <c:v>73</c:v>
                </c:pt>
                <c:pt idx="4424">
                  <c:v>56</c:v>
                </c:pt>
                <c:pt idx="4425">
                  <c:v>35</c:v>
                </c:pt>
                <c:pt idx="4426">
                  <c:v>46</c:v>
                </c:pt>
                <c:pt idx="4427">
                  <c:v>24</c:v>
                </c:pt>
                <c:pt idx="4428">
                  <c:v>55</c:v>
                </c:pt>
                <c:pt idx="4429">
                  <c:v>18</c:v>
                </c:pt>
                <c:pt idx="4430">
                  <c:v>22</c:v>
                </c:pt>
                <c:pt idx="4431">
                  <c:v>57</c:v>
                </c:pt>
                <c:pt idx="4432">
                  <c:v>34</c:v>
                </c:pt>
                <c:pt idx="4433">
                  <c:v>76</c:v>
                </c:pt>
                <c:pt idx="4434">
                  <c:v>19</c:v>
                </c:pt>
                <c:pt idx="4435">
                  <c:v>31</c:v>
                </c:pt>
                <c:pt idx="4436">
                  <c:v>54</c:v>
                </c:pt>
                <c:pt idx="4437">
                  <c:v>60</c:v>
                </c:pt>
                <c:pt idx="4438">
                  <c:v>56</c:v>
                </c:pt>
                <c:pt idx="4439">
                  <c:v>43</c:v>
                </c:pt>
                <c:pt idx="4440">
                  <c:v>36</c:v>
                </c:pt>
                <c:pt idx="4441">
                  <c:v>85</c:v>
                </c:pt>
                <c:pt idx="4442">
                  <c:v>107</c:v>
                </c:pt>
                <c:pt idx="4443">
                  <c:v>93</c:v>
                </c:pt>
                <c:pt idx="4444">
                  <c:v>24</c:v>
                </c:pt>
                <c:pt idx="4445">
                  <c:v>33</c:v>
                </c:pt>
                <c:pt idx="4446">
                  <c:v>10</c:v>
                </c:pt>
                <c:pt idx="4447">
                  <c:v>38</c:v>
                </c:pt>
                <c:pt idx="4448">
                  <c:v>49</c:v>
                </c:pt>
                <c:pt idx="4449">
                  <c:v>81</c:v>
                </c:pt>
                <c:pt idx="4450">
                  <c:v>49</c:v>
                </c:pt>
                <c:pt idx="4451">
                  <c:v>21</c:v>
                </c:pt>
                <c:pt idx="4452">
                  <c:v>105</c:v>
                </c:pt>
                <c:pt idx="4453">
                  <c:v>69</c:v>
                </c:pt>
                <c:pt idx="4454">
                  <c:v>99</c:v>
                </c:pt>
                <c:pt idx="4455">
                  <c:v>55</c:v>
                </c:pt>
                <c:pt idx="4456">
                  <c:v>79</c:v>
                </c:pt>
                <c:pt idx="4457">
                  <c:v>101</c:v>
                </c:pt>
                <c:pt idx="4458">
                  <c:v>63</c:v>
                </c:pt>
                <c:pt idx="4459">
                  <c:v>34</c:v>
                </c:pt>
                <c:pt idx="4460">
                  <c:v>19</c:v>
                </c:pt>
                <c:pt idx="4461">
                  <c:v>11</c:v>
                </c:pt>
                <c:pt idx="4462">
                  <c:v>29</c:v>
                </c:pt>
                <c:pt idx="4463">
                  <c:v>119</c:v>
                </c:pt>
                <c:pt idx="4464">
                  <c:v>63</c:v>
                </c:pt>
                <c:pt idx="4465">
                  <c:v>72</c:v>
                </c:pt>
                <c:pt idx="4466">
                  <c:v>29</c:v>
                </c:pt>
                <c:pt idx="4467">
                  <c:v>99</c:v>
                </c:pt>
                <c:pt idx="4468">
                  <c:v>45</c:v>
                </c:pt>
                <c:pt idx="4469">
                  <c:v>27</c:v>
                </c:pt>
                <c:pt idx="4470">
                  <c:v>98</c:v>
                </c:pt>
                <c:pt idx="4471">
                  <c:v>19</c:v>
                </c:pt>
                <c:pt idx="4472">
                  <c:v>77</c:v>
                </c:pt>
                <c:pt idx="4473">
                  <c:v>24</c:v>
                </c:pt>
                <c:pt idx="4474">
                  <c:v>89</c:v>
                </c:pt>
                <c:pt idx="4475">
                  <c:v>42</c:v>
                </c:pt>
                <c:pt idx="4476">
                  <c:v>84</c:v>
                </c:pt>
                <c:pt idx="4477">
                  <c:v>14</c:v>
                </c:pt>
                <c:pt idx="4478">
                  <c:v>103</c:v>
                </c:pt>
                <c:pt idx="4479">
                  <c:v>114</c:v>
                </c:pt>
                <c:pt idx="4480">
                  <c:v>30</c:v>
                </c:pt>
                <c:pt idx="4481">
                  <c:v>71</c:v>
                </c:pt>
                <c:pt idx="4482">
                  <c:v>112</c:v>
                </c:pt>
                <c:pt idx="4483">
                  <c:v>40</c:v>
                </c:pt>
                <c:pt idx="4484">
                  <c:v>107</c:v>
                </c:pt>
                <c:pt idx="4485">
                  <c:v>72</c:v>
                </c:pt>
                <c:pt idx="4486">
                  <c:v>11</c:v>
                </c:pt>
                <c:pt idx="4487">
                  <c:v>31</c:v>
                </c:pt>
                <c:pt idx="4488">
                  <c:v>95</c:v>
                </c:pt>
                <c:pt idx="4489">
                  <c:v>116</c:v>
                </c:pt>
                <c:pt idx="4490">
                  <c:v>17</c:v>
                </c:pt>
                <c:pt idx="4491">
                  <c:v>97</c:v>
                </c:pt>
                <c:pt idx="4492">
                  <c:v>45</c:v>
                </c:pt>
                <c:pt idx="4493">
                  <c:v>72</c:v>
                </c:pt>
                <c:pt idx="4494">
                  <c:v>105</c:v>
                </c:pt>
                <c:pt idx="4495">
                  <c:v>48</c:v>
                </c:pt>
                <c:pt idx="4496">
                  <c:v>44</c:v>
                </c:pt>
                <c:pt idx="4497">
                  <c:v>64</c:v>
                </c:pt>
                <c:pt idx="4498">
                  <c:v>24</c:v>
                </c:pt>
                <c:pt idx="4499">
                  <c:v>101</c:v>
                </c:pt>
                <c:pt idx="4500">
                  <c:v>10</c:v>
                </c:pt>
                <c:pt idx="4501">
                  <c:v>114</c:v>
                </c:pt>
                <c:pt idx="4502">
                  <c:v>26</c:v>
                </c:pt>
                <c:pt idx="4503">
                  <c:v>32</c:v>
                </c:pt>
                <c:pt idx="4504">
                  <c:v>85</c:v>
                </c:pt>
                <c:pt idx="4505">
                  <c:v>20</c:v>
                </c:pt>
                <c:pt idx="4506">
                  <c:v>10</c:v>
                </c:pt>
                <c:pt idx="4507">
                  <c:v>49</c:v>
                </c:pt>
                <c:pt idx="4508">
                  <c:v>97</c:v>
                </c:pt>
                <c:pt idx="4509">
                  <c:v>33</c:v>
                </c:pt>
                <c:pt idx="4510">
                  <c:v>99</c:v>
                </c:pt>
                <c:pt idx="4511">
                  <c:v>76</c:v>
                </c:pt>
                <c:pt idx="4512">
                  <c:v>97</c:v>
                </c:pt>
                <c:pt idx="4513">
                  <c:v>34</c:v>
                </c:pt>
                <c:pt idx="4514">
                  <c:v>71</c:v>
                </c:pt>
                <c:pt idx="4515">
                  <c:v>66</c:v>
                </c:pt>
                <c:pt idx="4516">
                  <c:v>26</c:v>
                </c:pt>
                <c:pt idx="4517">
                  <c:v>112</c:v>
                </c:pt>
                <c:pt idx="4518">
                  <c:v>25</c:v>
                </c:pt>
                <c:pt idx="4519">
                  <c:v>41</c:v>
                </c:pt>
                <c:pt idx="4520">
                  <c:v>16</c:v>
                </c:pt>
                <c:pt idx="4521">
                  <c:v>40</c:v>
                </c:pt>
                <c:pt idx="4522">
                  <c:v>47</c:v>
                </c:pt>
                <c:pt idx="4523">
                  <c:v>70</c:v>
                </c:pt>
                <c:pt idx="4524">
                  <c:v>34</c:v>
                </c:pt>
                <c:pt idx="4525">
                  <c:v>91</c:v>
                </c:pt>
                <c:pt idx="4526">
                  <c:v>112</c:v>
                </c:pt>
                <c:pt idx="4527">
                  <c:v>64</c:v>
                </c:pt>
                <c:pt idx="4528">
                  <c:v>86</c:v>
                </c:pt>
                <c:pt idx="4529">
                  <c:v>74</c:v>
                </c:pt>
                <c:pt idx="4530">
                  <c:v>55</c:v>
                </c:pt>
                <c:pt idx="4531">
                  <c:v>81</c:v>
                </c:pt>
                <c:pt idx="4532">
                  <c:v>55</c:v>
                </c:pt>
                <c:pt idx="4533">
                  <c:v>49</c:v>
                </c:pt>
                <c:pt idx="4534">
                  <c:v>112</c:v>
                </c:pt>
                <c:pt idx="4535">
                  <c:v>101</c:v>
                </c:pt>
                <c:pt idx="4536">
                  <c:v>12</c:v>
                </c:pt>
                <c:pt idx="4537">
                  <c:v>116</c:v>
                </c:pt>
                <c:pt idx="4538">
                  <c:v>70</c:v>
                </c:pt>
                <c:pt idx="4539">
                  <c:v>87</c:v>
                </c:pt>
                <c:pt idx="4540">
                  <c:v>19</c:v>
                </c:pt>
                <c:pt idx="4541">
                  <c:v>57</c:v>
                </c:pt>
                <c:pt idx="4542">
                  <c:v>89</c:v>
                </c:pt>
                <c:pt idx="4543">
                  <c:v>62</c:v>
                </c:pt>
                <c:pt idx="4544">
                  <c:v>51</c:v>
                </c:pt>
                <c:pt idx="4545">
                  <c:v>59</c:v>
                </c:pt>
                <c:pt idx="4546">
                  <c:v>98</c:v>
                </c:pt>
                <c:pt idx="4547">
                  <c:v>28</c:v>
                </c:pt>
                <c:pt idx="4548">
                  <c:v>16</c:v>
                </c:pt>
                <c:pt idx="4549">
                  <c:v>74</c:v>
                </c:pt>
                <c:pt idx="4550">
                  <c:v>37</c:v>
                </c:pt>
                <c:pt idx="4551">
                  <c:v>83</c:v>
                </c:pt>
                <c:pt idx="4552">
                  <c:v>51</c:v>
                </c:pt>
                <c:pt idx="4553">
                  <c:v>70</c:v>
                </c:pt>
                <c:pt idx="4554">
                  <c:v>47</c:v>
                </c:pt>
                <c:pt idx="4555">
                  <c:v>39</c:v>
                </c:pt>
                <c:pt idx="4556">
                  <c:v>52</c:v>
                </c:pt>
                <c:pt idx="4557">
                  <c:v>100</c:v>
                </c:pt>
                <c:pt idx="4558">
                  <c:v>113</c:v>
                </c:pt>
                <c:pt idx="4559">
                  <c:v>94</c:v>
                </c:pt>
                <c:pt idx="4560">
                  <c:v>77</c:v>
                </c:pt>
                <c:pt idx="4561">
                  <c:v>17</c:v>
                </c:pt>
                <c:pt idx="4562">
                  <c:v>98</c:v>
                </c:pt>
                <c:pt idx="4563">
                  <c:v>115</c:v>
                </c:pt>
                <c:pt idx="4564">
                  <c:v>85</c:v>
                </c:pt>
                <c:pt idx="4565">
                  <c:v>99</c:v>
                </c:pt>
                <c:pt idx="4566">
                  <c:v>76</c:v>
                </c:pt>
                <c:pt idx="4567">
                  <c:v>82</c:v>
                </c:pt>
                <c:pt idx="4568">
                  <c:v>48</c:v>
                </c:pt>
                <c:pt idx="4569">
                  <c:v>71</c:v>
                </c:pt>
                <c:pt idx="4570">
                  <c:v>12</c:v>
                </c:pt>
                <c:pt idx="4571">
                  <c:v>86</c:v>
                </c:pt>
                <c:pt idx="4572">
                  <c:v>80</c:v>
                </c:pt>
                <c:pt idx="4573">
                  <c:v>29</c:v>
                </c:pt>
                <c:pt idx="4574">
                  <c:v>19</c:v>
                </c:pt>
                <c:pt idx="4575">
                  <c:v>41</c:v>
                </c:pt>
                <c:pt idx="4576">
                  <c:v>90</c:v>
                </c:pt>
                <c:pt idx="4577">
                  <c:v>31</c:v>
                </c:pt>
                <c:pt idx="4578">
                  <c:v>14</c:v>
                </c:pt>
                <c:pt idx="4579">
                  <c:v>105</c:v>
                </c:pt>
                <c:pt idx="4580">
                  <c:v>89</c:v>
                </c:pt>
                <c:pt idx="4581">
                  <c:v>110</c:v>
                </c:pt>
                <c:pt idx="4582">
                  <c:v>26</c:v>
                </c:pt>
                <c:pt idx="4583">
                  <c:v>84</c:v>
                </c:pt>
                <c:pt idx="4584">
                  <c:v>78</c:v>
                </c:pt>
                <c:pt idx="4585">
                  <c:v>61</c:v>
                </c:pt>
                <c:pt idx="4586">
                  <c:v>69</c:v>
                </c:pt>
                <c:pt idx="4587">
                  <c:v>31</c:v>
                </c:pt>
                <c:pt idx="4588">
                  <c:v>62</c:v>
                </c:pt>
                <c:pt idx="4589">
                  <c:v>22</c:v>
                </c:pt>
                <c:pt idx="4590">
                  <c:v>26</c:v>
                </c:pt>
                <c:pt idx="4591">
                  <c:v>11</c:v>
                </c:pt>
                <c:pt idx="4592">
                  <c:v>20</c:v>
                </c:pt>
                <c:pt idx="4593">
                  <c:v>40</c:v>
                </c:pt>
                <c:pt idx="4594">
                  <c:v>71</c:v>
                </c:pt>
                <c:pt idx="4595">
                  <c:v>13</c:v>
                </c:pt>
                <c:pt idx="4596">
                  <c:v>20</c:v>
                </c:pt>
                <c:pt idx="4597">
                  <c:v>55</c:v>
                </c:pt>
                <c:pt idx="4598">
                  <c:v>91</c:v>
                </c:pt>
                <c:pt idx="4599">
                  <c:v>96</c:v>
                </c:pt>
                <c:pt idx="4600">
                  <c:v>27</c:v>
                </c:pt>
                <c:pt idx="4601">
                  <c:v>56</c:v>
                </c:pt>
                <c:pt idx="4602">
                  <c:v>84</c:v>
                </c:pt>
                <c:pt idx="4603">
                  <c:v>35</c:v>
                </c:pt>
                <c:pt idx="4604">
                  <c:v>88</c:v>
                </c:pt>
                <c:pt idx="4605">
                  <c:v>96</c:v>
                </c:pt>
                <c:pt idx="4606">
                  <c:v>65</c:v>
                </c:pt>
                <c:pt idx="4607">
                  <c:v>77</c:v>
                </c:pt>
                <c:pt idx="4608">
                  <c:v>50</c:v>
                </c:pt>
                <c:pt idx="4609">
                  <c:v>89</c:v>
                </c:pt>
                <c:pt idx="4610">
                  <c:v>51</c:v>
                </c:pt>
                <c:pt idx="4611">
                  <c:v>105</c:v>
                </c:pt>
                <c:pt idx="4612">
                  <c:v>60</c:v>
                </c:pt>
                <c:pt idx="4613">
                  <c:v>116</c:v>
                </c:pt>
                <c:pt idx="4614">
                  <c:v>91</c:v>
                </c:pt>
                <c:pt idx="4615">
                  <c:v>48</c:v>
                </c:pt>
                <c:pt idx="4616">
                  <c:v>77</c:v>
                </c:pt>
                <c:pt idx="4617">
                  <c:v>37</c:v>
                </c:pt>
                <c:pt idx="4618">
                  <c:v>104</c:v>
                </c:pt>
                <c:pt idx="4619">
                  <c:v>24</c:v>
                </c:pt>
                <c:pt idx="4620">
                  <c:v>49</c:v>
                </c:pt>
                <c:pt idx="4621">
                  <c:v>100</c:v>
                </c:pt>
                <c:pt idx="4622">
                  <c:v>65</c:v>
                </c:pt>
                <c:pt idx="4623">
                  <c:v>41</c:v>
                </c:pt>
                <c:pt idx="4624">
                  <c:v>64</c:v>
                </c:pt>
                <c:pt idx="4625">
                  <c:v>93</c:v>
                </c:pt>
                <c:pt idx="4626">
                  <c:v>39</c:v>
                </c:pt>
                <c:pt idx="4627">
                  <c:v>59</c:v>
                </c:pt>
                <c:pt idx="4628">
                  <c:v>75</c:v>
                </c:pt>
                <c:pt idx="4629">
                  <c:v>50</c:v>
                </c:pt>
                <c:pt idx="4630">
                  <c:v>39</c:v>
                </c:pt>
                <c:pt idx="4631">
                  <c:v>59</c:v>
                </c:pt>
                <c:pt idx="4632">
                  <c:v>28</c:v>
                </c:pt>
                <c:pt idx="4633">
                  <c:v>59</c:v>
                </c:pt>
                <c:pt idx="4634">
                  <c:v>89</c:v>
                </c:pt>
                <c:pt idx="4635">
                  <c:v>22</c:v>
                </c:pt>
                <c:pt idx="4636">
                  <c:v>29</c:v>
                </c:pt>
                <c:pt idx="4637">
                  <c:v>66</c:v>
                </c:pt>
                <c:pt idx="4638">
                  <c:v>58</c:v>
                </c:pt>
                <c:pt idx="4639">
                  <c:v>105</c:v>
                </c:pt>
                <c:pt idx="4640">
                  <c:v>74</c:v>
                </c:pt>
                <c:pt idx="4641">
                  <c:v>24</c:v>
                </c:pt>
                <c:pt idx="4642">
                  <c:v>107</c:v>
                </c:pt>
                <c:pt idx="4643">
                  <c:v>76</c:v>
                </c:pt>
                <c:pt idx="4644">
                  <c:v>22</c:v>
                </c:pt>
                <c:pt idx="4645">
                  <c:v>67</c:v>
                </c:pt>
                <c:pt idx="4646">
                  <c:v>82</c:v>
                </c:pt>
                <c:pt idx="4647">
                  <c:v>81</c:v>
                </c:pt>
                <c:pt idx="4648">
                  <c:v>115</c:v>
                </c:pt>
                <c:pt idx="4649">
                  <c:v>47</c:v>
                </c:pt>
                <c:pt idx="4650">
                  <c:v>52</c:v>
                </c:pt>
                <c:pt idx="4651">
                  <c:v>101</c:v>
                </c:pt>
                <c:pt idx="4652">
                  <c:v>97</c:v>
                </c:pt>
                <c:pt idx="4653">
                  <c:v>48</c:v>
                </c:pt>
                <c:pt idx="4654">
                  <c:v>14</c:v>
                </c:pt>
                <c:pt idx="4655">
                  <c:v>41</c:v>
                </c:pt>
                <c:pt idx="4656">
                  <c:v>102</c:v>
                </c:pt>
                <c:pt idx="4657">
                  <c:v>113</c:v>
                </c:pt>
                <c:pt idx="4658">
                  <c:v>28</c:v>
                </c:pt>
                <c:pt idx="4659">
                  <c:v>42</c:v>
                </c:pt>
                <c:pt idx="4660">
                  <c:v>33</c:v>
                </c:pt>
                <c:pt idx="4661">
                  <c:v>45</c:v>
                </c:pt>
                <c:pt idx="4662">
                  <c:v>11</c:v>
                </c:pt>
                <c:pt idx="4663">
                  <c:v>107</c:v>
                </c:pt>
                <c:pt idx="4664">
                  <c:v>78</c:v>
                </c:pt>
                <c:pt idx="4665">
                  <c:v>92</c:v>
                </c:pt>
                <c:pt idx="4666">
                  <c:v>26</c:v>
                </c:pt>
                <c:pt idx="4667">
                  <c:v>97</c:v>
                </c:pt>
                <c:pt idx="4668">
                  <c:v>85</c:v>
                </c:pt>
                <c:pt idx="4669">
                  <c:v>108</c:v>
                </c:pt>
                <c:pt idx="4670">
                  <c:v>16</c:v>
                </c:pt>
                <c:pt idx="4671">
                  <c:v>118</c:v>
                </c:pt>
                <c:pt idx="4672">
                  <c:v>17</c:v>
                </c:pt>
                <c:pt idx="4673">
                  <c:v>77</c:v>
                </c:pt>
                <c:pt idx="4674">
                  <c:v>34</c:v>
                </c:pt>
                <c:pt idx="4675">
                  <c:v>103</c:v>
                </c:pt>
                <c:pt idx="4676">
                  <c:v>30</c:v>
                </c:pt>
                <c:pt idx="4677">
                  <c:v>62</c:v>
                </c:pt>
                <c:pt idx="4678">
                  <c:v>44</c:v>
                </c:pt>
                <c:pt idx="4679">
                  <c:v>27</c:v>
                </c:pt>
                <c:pt idx="4680">
                  <c:v>84</c:v>
                </c:pt>
                <c:pt idx="4681">
                  <c:v>57</c:v>
                </c:pt>
                <c:pt idx="4682">
                  <c:v>80</c:v>
                </c:pt>
                <c:pt idx="4683">
                  <c:v>118</c:v>
                </c:pt>
                <c:pt idx="4684">
                  <c:v>109</c:v>
                </c:pt>
                <c:pt idx="4685">
                  <c:v>85</c:v>
                </c:pt>
                <c:pt idx="4686">
                  <c:v>59</c:v>
                </c:pt>
                <c:pt idx="4687">
                  <c:v>111</c:v>
                </c:pt>
                <c:pt idx="4688">
                  <c:v>73</c:v>
                </c:pt>
                <c:pt idx="4689">
                  <c:v>19</c:v>
                </c:pt>
                <c:pt idx="4690">
                  <c:v>53</c:v>
                </c:pt>
                <c:pt idx="4691">
                  <c:v>69</c:v>
                </c:pt>
                <c:pt idx="4692">
                  <c:v>50</c:v>
                </c:pt>
                <c:pt idx="4693">
                  <c:v>104</c:v>
                </c:pt>
                <c:pt idx="4694">
                  <c:v>68</c:v>
                </c:pt>
                <c:pt idx="4695">
                  <c:v>102</c:v>
                </c:pt>
                <c:pt idx="4696">
                  <c:v>72</c:v>
                </c:pt>
                <c:pt idx="4697">
                  <c:v>114</c:v>
                </c:pt>
                <c:pt idx="4698">
                  <c:v>38</c:v>
                </c:pt>
                <c:pt idx="4699">
                  <c:v>40</c:v>
                </c:pt>
                <c:pt idx="4700">
                  <c:v>23</c:v>
                </c:pt>
                <c:pt idx="4701">
                  <c:v>44</c:v>
                </c:pt>
                <c:pt idx="4702">
                  <c:v>39</c:v>
                </c:pt>
                <c:pt idx="4703">
                  <c:v>63</c:v>
                </c:pt>
                <c:pt idx="4704">
                  <c:v>38</c:v>
                </c:pt>
                <c:pt idx="4705">
                  <c:v>91</c:v>
                </c:pt>
                <c:pt idx="4706">
                  <c:v>63</c:v>
                </c:pt>
                <c:pt idx="4707">
                  <c:v>114</c:v>
                </c:pt>
                <c:pt idx="4708">
                  <c:v>79</c:v>
                </c:pt>
                <c:pt idx="4709">
                  <c:v>31</c:v>
                </c:pt>
                <c:pt idx="4710">
                  <c:v>25</c:v>
                </c:pt>
                <c:pt idx="4711">
                  <c:v>42</c:v>
                </c:pt>
                <c:pt idx="4712">
                  <c:v>79</c:v>
                </c:pt>
                <c:pt idx="4713">
                  <c:v>86</c:v>
                </c:pt>
                <c:pt idx="4714">
                  <c:v>70</c:v>
                </c:pt>
                <c:pt idx="4715">
                  <c:v>27</c:v>
                </c:pt>
                <c:pt idx="4716">
                  <c:v>25</c:v>
                </c:pt>
                <c:pt idx="4717">
                  <c:v>108</c:v>
                </c:pt>
                <c:pt idx="4718">
                  <c:v>42</c:v>
                </c:pt>
                <c:pt idx="4719">
                  <c:v>99</c:v>
                </c:pt>
                <c:pt idx="4720">
                  <c:v>103</c:v>
                </c:pt>
                <c:pt idx="4721">
                  <c:v>116</c:v>
                </c:pt>
                <c:pt idx="4722">
                  <c:v>116</c:v>
                </c:pt>
                <c:pt idx="4723">
                  <c:v>85</c:v>
                </c:pt>
                <c:pt idx="4724">
                  <c:v>21</c:v>
                </c:pt>
                <c:pt idx="4725">
                  <c:v>36</c:v>
                </c:pt>
                <c:pt idx="4726">
                  <c:v>67</c:v>
                </c:pt>
                <c:pt idx="4727">
                  <c:v>118</c:v>
                </c:pt>
                <c:pt idx="4728">
                  <c:v>76</c:v>
                </c:pt>
                <c:pt idx="4729">
                  <c:v>70</c:v>
                </c:pt>
                <c:pt idx="4730">
                  <c:v>48</c:v>
                </c:pt>
                <c:pt idx="4731">
                  <c:v>31</c:v>
                </c:pt>
                <c:pt idx="4732">
                  <c:v>117</c:v>
                </c:pt>
                <c:pt idx="4733">
                  <c:v>41</c:v>
                </c:pt>
                <c:pt idx="4734">
                  <c:v>49</c:v>
                </c:pt>
                <c:pt idx="4735">
                  <c:v>111</c:v>
                </c:pt>
                <c:pt idx="4736">
                  <c:v>27</c:v>
                </c:pt>
                <c:pt idx="4737">
                  <c:v>22</c:v>
                </c:pt>
                <c:pt idx="4738">
                  <c:v>74</c:v>
                </c:pt>
                <c:pt idx="4739">
                  <c:v>14</c:v>
                </c:pt>
                <c:pt idx="4740">
                  <c:v>74</c:v>
                </c:pt>
                <c:pt idx="4741">
                  <c:v>89</c:v>
                </c:pt>
                <c:pt idx="4742">
                  <c:v>31</c:v>
                </c:pt>
                <c:pt idx="4743">
                  <c:v>75</c:v>
                </c:pt>
                <c:pt idx="4744">
                  <c:v>93</c:v>
                </c:pt>
                <c:pt idx="4745">
                  <c:v>94</c:v>
                </c:pt>
                <c:pt idx="4746">
                  <c:v>22</c:v>
                </c:pt>
                <c:pt idx="4747">
                  <c:v>76</c:v>
                </c:pt>
                <c:pt idx="4748">
                  <c:v>97</c:v>
                </c:pt>
                <c:pt idx="4749">
                  <c:v>22</c:v>
                </c:pt>
                <c:pt idx="4750">
                  <c:v>34</c:v>
                </c:pt>
                <c:pt idx="4751">
                  <c:v>106</c:v>
                </c:pt>
                <c:pt idx="4752">
                  <c:v>64</c:v>
                </c:pt>
                <c:pt idx="4753">
                  <c:v>59</c:v>
                </c:pt>
                <c:pt idx="4754">
                  <c:v>73</c:v>
                </c:pt>
                <c:pt idx="4755">
                  <c:v>107</c:v>
                </c:pt>
                <c:pt idx="4756">
                  <c:v>98</c:v>
                </c:pt>
                <c:pt idx="4757">
                  <c:v>36</c:v>
                </c:pt>
                <c:pt idx="4758">
                  <c:v>30</c:v>
                </c:pt>
                <c:pt idx="4759">
                  <c:v>109</c:v>
                </c:pt>
                <c:pt idx="4760">
                  <c:v>88</c:v>
                </c:pt>
                <c:pt idx="4761">
                  <c:v>112</c:v>
                </c:pt>
                <c:pt idx="4762">
                  <c:v>102</c:v>
                </c:pt>
                <c:pt idx="4763">
                  <c:v>108</c:v>
                </c:pt>
                <c:pt idx="4764">
                  <c:v>83</c:v>
                </c:pt>
                <c:pt idx="4765">
                  <c:v>87</c:v>
                </c:pt>
                <c:pt idx="4766">
                  <c:v>62</c:v>
                </c:pt>
                <c:pt idx="4767">
                  <c:v>90</c:v>
                </c:pt>
                <c:pt idx="4768">
                  <c:v>63</c:v>
                </c:pt>
                <c:pt idx="4769">
                  <c:v>14</c:v>
                </c:pt>
                <c:pt idx="4770">
                  <c:v>71</c:v>
                </c:pt>
                <c:pt idx="4771">
                  <c:v>107</c:v>
                </c:pt>
                <c:pt idx="4772">
                  <c:v>74</c:v>
                </c:pt>
                <c:pt idx="4773">
                  <c:v>107</c:v>
                </c:pt>
                <c:pt idx="4774">
                  <c:v>101</c:v>
                </c:pt>
                <c:pt idx="4775">
                  <c:v>69</c:v>
                </c:pt>
                <c:pt idx="4776">
                  <c:v>90</c:v>
                </c:pt>
                <c:pt idx="4777">
                  <c:v>69</c:v>
                </c:pt>
                <c:pt idx="4778">
                  <c:v>17</c:v>
                </c:pt>
                <c:pt idx="4779">
                  <c:v>102</c:v>
                </c:pt>
                <c:pt idx="4780">
                  <c:v>28</c:v>
                </c:pt>
                <c:pt idx="4781">
                  <c:v>36</c:v>
                </c:pt>
                <c:pt idx="4782">
                  <c:v>39</c:v>
                </c:pt>
                <c:pt idx="4783">
                  <c:v>48</c:v>
                </c:pt>
                <c:pt idx="4784">
                  <c:v>23</c:v>
                </c:pt>
                <c:pt idx="4785">
                  <c:v>101</c:v>
                </c:pt>
                <c:pt idx="4786">
                  <c:v>57</c:v>
                </c:pt>
                <c:pt idx="4787">
                  <c:v>21</c:v>
                </c:pt>
                <c:pt idx="4788">
                  <c:v>29</c:v>
                </c:pt>
                <c:pt idx="4789">
                  <c:v>112</c:v>
                </c:pt>
                <c:pt idx="4790">
                  <c:v>33</c:v>
                </c:pt>
                <c:pt idx="4791">
                  <c:v>99</c:v>
                </c:pt>
                <c:pt idx="4792">
                  <c:v>75</c:v>
                </c:pt>
                <c:pt idx="4793">
                  <c:v>115</c:v>
                </c:pt>
                <c:pt idx="4794">
                  <c:v>84</c:v>
                </c:pt>
                <c:pt idx="4795">
                  <c:v>49</c:v>
                </c:pt>
                <c:pt idx="4796">
                  <c:v>105</c:v>
                </c:pt>
                <c:pt idx="4797">
                  <c:v>41</c:v>
                </c:pt>
                <c:pt idx="4798">
                  <c:v>66</c:v>
                </c:pt>
                <c:pt idx="4799">
                  <c:v>24</c:v>
                </c:pt>
                <c:pt idx="4800">
                  <c:v>59</c:v>
                </c:pt>
                <c:pt idx="4801">
                  <c:v>20</c:v>
                </c:pt>
                <c:pt idx="4802">
                  <c:v>112</c:v>
                </c:pt>
                <c:pt idx="4803">
                  <c:v>83</c:v>
                </c:pt>
                <c:pt idx="4804">
                  <c:v>110</c:v>
                </c:pt>
                <c:pt idx="4805">
                  <c:v>91</c:v>
                </c:pt>
                <c:pt idx="4806">
                  <c:v>66</c:v>
                </c:pt>
                <c:pt idx="4807">
                  <c:v>86</c:v>
                </c:pt>
                <c:pt idx="4808">
                  <c:v>70</c:v>
                </c:pt>
                <c:pt idx="4809">
                  <c:v>87</c:v>
                </c:pt>
                <c:pt idx="4810">
                  <c:v>45</c:v>
                </c:pt>
                <c:pt idx="4811">
                  <c:v>97</c:v>
                </c:pt>
                <c:pt idx="4812">
                  <c:v>23</c:v>
                </c:pt>
                <c:pt idx="4813">
                  <c:v>19</c:v>
                </c:pt>
                <c:pt idx="4814">
                  <c:v>85</c:v>
                </c:pt>
                <c:pt idx="4815">
                  <c:v>83</c:v>
                </c:pt>
                <c:pt idx="4816">
                  <c:v>56</c:v>
                </c:pt>
                <c:pt idx="4817">
                  <c:v>11</c:v>
                </c:pt>
                <c:pt idx="4818">
                  <c:v>69</c:v>
                </c:pt>
                <c:pt idx="4819">
                  <c:v>93</c:v>
                </c:pt>
                <c:pt idx="4820">
                  <c:v>31</c:v>
                </c:pt>
                <c:pt idx="4821">
                  <c:v>72</c:v>
                </c:pt>
                <c:pt idx="4822">
                  <c:v>84</c:v>
                </c:pt>
                <c:pt idx="4823">
                  <c:v>100</c:v>
                </c:pt>
                <c:pt idx="4824">
                  <c:v>72</c:v>
                </c:pt>
                <c:pt idx="4825">
                  <c:v>19</c:v>
                </c:pt>
                <c:pt idx="4826">
                  <c:v>84</c:v>
                </c:pt>
                <c:pt idx="4827">
                  <c:v>101</c:v>
                </c:pt>
                <c:pt idx="4828">
                  <c:v>87</c:v>
                </c:pt>
                <c:pt idx="4829">
                  <c:v>45</c:v>
                </c:pt>
                <c:pt idx="4830">
                  <c:v>113</c:v>
                </c:pt>
                <c:pt idx="4831">
                  <c:v>89</c:v>
                </c:pt>
                <c:pt idx="4832">
                  <c:v>58</c:v>
                </c:pt>
                <c:pt idx="4833">
                  <c:v>21</c:v>
                </c:pt>
                <c:pt idx="4834">
                  <c:v>78</c:v>
                </c:pt>
                <c:pt idx="4835">
                  <c:v>100</c:v>
                </c:pt>
                <c:pt idx="4836">
                  <c:v>49</c:v>
                </c:pt>
                <c:pt idx="4837">
                  <c:v>48</c:v>
                </c:pt>
                <c:pt idx="4838">
                  <c:v>31</c:v>
                </c:pt>
                <c:pt idx="4839">
                  <c:v>24</c:v>
                </c:pt>
                <c:pt idx="4840">
                  <c:v>36</c:v>
                </c:pt>
                <c:pt idx="4841">
                  <c:v>75</c:v>
                </c:pt>
                <c:pt idx="4842">
                  <c:v>56</c:v>
                </c:pt>
                <c:pt idx="4843">
                  <c:v>59</c:v>
                </c:pt>
                <c:pt idx="4844">
                  <c:v>111</c:v>
                </c:pt>
                <c:pt idx="4845">
                  <c:v>77</c:v>
                </c:pt>
                <c:pt idx="4846">
                  <c:v>56</c:v>
                </c:pt>
                <c:pt idx="4847">
                  <c:v>35</c:v>
                </c:pt>
                <c:pt idx="4848">
                  <c:v>33</c:v>
                </c:pt>
                <c:pt idx="4849">
                  <c:v>46</c:v>
                </c:pt>
                <c:pt idx="4850">
                  <c:v>14</c:v>
                </c:pt>
                <c:pt idx="4851">
                  <c:v>62</c:v>
                </c:pt>
                <c:pt idx="4852">
                  <c:v>27</c:v>
                </c:pt>
                <c:pt idx="4853">
                  <c:v>112</c:v>
                </c:pt>
                <c:pt idx="4854">
                  <c:v>96</c:v>
                </c:pt>
                <c:pt idx="4855">
                  <c:v>90</c:v>
                </c:pt>
                <c:pt idx="4856">
                  <c:v>82</c:v>
                </c:pt>
                <c:pt idx="4857">
                  <c:v>39</c:v>
                </c:pt>
                <c:pt idx="4858">
                  <c:v>60</c:v>
                </c:pt>
                <c:pt idx="4859">
                  <c:v>74</c:v>
                </c:pt>
                <c:pt idx="4860">
                  <c:v>72</c:v>
                </c:pt>
                <c:pt idx="4861">
                  <c:v>56</c:v>
                </c:pt>
                <c:pt idx="4862">
                  <c:v>59</c:v>
                </c:pt>
                <c:pt idx="4863">
                  <c:v>52</c:v>
                </c:pt>
                <c:pt idx="4864">
                  <c:v>87</c:v>
                </c:pt>
                <c:pt idx="4865">
                  <c:v>29</c:v>
                </c:pt>
                <c:pt idx="4866">
                  <c:v>67</c:v>
                </c:pt>
                <c:pt idx="4867">
                  <c:v>64</c:v>
                </c:pt>
                <c:pt idx="4868">
                  <c:v>98</c:v>
                </c:pt>
                <c:pt idx="4869">
                  <c:v>106</c:v>
                </c:pt>
                <c:pt idx="4870">
                  <c:v>55</c:v>
                </c:pt>
                <c:pt idx="4871">
                  <c:v>91</c:v>
                </c:pt>
                <c:pt idx="4872">
                  <c:v>45</c:v>
                </c:pt>
                <c:pt idx="4873">
                  <c:v>60</c:v>
                </c:pt>
                <c:pt idx="4874">
                  <c:v>50</c:v>
                </c:pt>
                <c:pt idx="4875">
                  <c:v>93</c:v>
                </c:pt>
                <c:pt idx="4876">
                  <c:v>34</c:v>
                </c:pt>
                <c:pt idx="4877">
                  <c:v>35</c:v>
                </c:pt>
                <c:pt idx="4878">
                  <c:v>54</c:v>
                </c:pt>
                <c:pt idx="4879">
                  <c:v>115</c:v>
                </c:pt>
                <c:pt idx="4880">
                  <c:v>32</c:v>
                </c:pt>
                <c:pt idx="4881">
                  <c:v>11</c:v>
                </c:pt>
                <c:pt idx="4882">
                  <c:v>40</c:v>
                </c:pt>
                <c:pt idx="4883">
                  <c:v>40</c:v>
                </c:pt>
                <c:pt idx="4884">
                  <c:v>39</c:v>
                </c:pt>
                <c:pt idx="4885">
                  <c:v>78</c:v>
                </c:pt>
                <c:pt idx="4886">
                  <c:v>39</c:v>
                </c:pt>
                <c:pt idx="4887">
                  <c:v>35</c:v>
                </c:pt>
                <c:pt idx="4888">
                  <c:v>116</c:v>
                </c:pt>
                <c:pt idx="4889">
                  <c:v>19</c:v>
                </c:pt>
                <c:pt idx="4890">
                  <c:v>38</c:v>
                </c:pt>
                <c:pt idx="4891">
                  <c:v>80</c:v>
                </c:pt>
                <c:pt idx="4892">
                  <c:v>105</c:v>
                </c:pt>
                <c:pt idx="4893">
                  <c:v>87</c:v>
                </c:pt>
                <c:pt idx="4894">
                  <c:v>37</c:v>
                </c:pt>
                <c:pt idx="4895">
                  <c:v>16</c:v>
                </c:pt>
                <c:pt idx="4896">
                  <c:v>72</c:v>
                </c:pt>
                <c:pt idx="4897">
                  <c:v>118</c:v>
                </c:pt>
                <c:pt idx="4898">
                  <c:v>37</c:v>
                </c:pt>
                <c:pt idx="4899">
                  <c:v>27</c:v>
                </c:pt>
                <c:pt idx="4900">
                  <c:v>116</c:v>
                </c:pt>
                <c:pt idx="4901">
                  <c:v>32</c:v>
                </c:pt>
                <c:pt idx="4902">
                  <c:v>51</c:v>
                </c:pt>
                <c:pt idx="4903">
                  <c:v>104</c:v>
                </c:pt>
                <c:pt idx="4904">
                  <c:v>53</c:v>
                </c:pt>
                <c:pt idx="4905">
                  <c:v>20</c:v>
                </c:pt>
                <c:pt idx="4906">
                  <c:v>39</c:v>
                </c:pt>
                <c:pt idx="4907">
                  <c:v>96</c:v>
                </c:pt>
                <c:pt idx="4908">
                  <c:v>29</c:v>
                </c:pt>
                <c:pt idx="4909">
                  <c:v>109</c:v>
                </c:pt>
                <c:pt idx="4910">
                  <c:v>61</c:v>
                </c:pt>
                <c:pt idx="4911">
                  <c:v>92</c:v>
                </c:pt>
                <c:pt idx="4912">
                  <c:v>57</c:v>
                </c:pt>
                <c:pt idx="4913">
                  <c:v>13</c:v>
                </c:pt>
                <c:pt idx="4914">
                  <c:v>65</c:v>
                </c:pt>
                <c:pt idx="4915">
                  <c:v>17</c:v>
                </c:pt>
                <c:pt idx="4916">
                  <c:v>26</c:v>
                </c:pt>
                <c:pt idx="4917">
                  <c:v>117</c:v>
                </c:pt>
                <c:pt idx="4918">
                  <c:v>12</c:v>
                </c:pt>
                <c:pt idx="4919">
                  <c:v>13</c:v>
                </c:pt>
                <c:pt idx="4920">
                  <c:v>106</c:v>
                </c:pt>
                <c:pt idx="4921">
                  <c:v>112</c:v>
                </c:pt>
                <c:pt idx="4922">
                  <c:v>110</c:v>
                </c:pt>
                <c:pt idx="4923">
                  <c:v>79</c:v>
                </c:pt>
                <c:pt idx="4924">
                  <c:v>53</c:v>
                </c:pt>
                <c:pt idx="4925">
                  <c:v>78</c:v>
                </c:pt>
                <c:pt idx="4926">
                  <c:v>41</c:v>
                </c:pt>
                <c:pt idx="4927">
                  <c:v>29</c:v>
                </c:pt>
                <c:pt idx="4928">
                  <c:v>110</c:v>
                </c:pt>
                <c:pt idx="4929">
                  <c:v>109</c:v>
                </c:pt>
                <c:pt idx="4930">
                  <c:v>34</c:v>
                </c:pt>
                <c:pt idx="4931">
                  <c:v>17</c:v>
                </c:pt>
                <c:pt idx="4932">
                  <c:v>89</c:v>
                </c:pt>
                <c:pt idx="4933">
                  <c:v>38</c:v>
                </c:pt>
                <c:pt idx="4934">
                  <c:v>91</c:v>
                </c:pt>
                <c:pt idx="4935">
                  <c:v>41</c:v>
                </c:pt>
                <c:pt idx="4936">
                  <c:v>83</c:v>
                </c:pt>
                <c:pt idx="4937">
                  <c:v>114</c:v>
                </c:pt>
                <c:pt idx="4938">
                  <c:v>90</c:v>
                </c:pt>
                <c:pt idx="4939">
                  <c:v>63</c:v>
                </c:pt>
                <c:pt idx="4940">
                  <c:v>35</c:v>
                </c:pt>
                <c:pt idx="4941">
                  <c:v>91</c:v>
                </c:pt>
                <c:pt idx="4942">
                  <c:v>46</c:v>
                </c:pt>
                <c:pt idx="4943">
                  <c:v>90</c:v>
                </c:pt>
                <c:pt idx="4944">
                  <c:v>32</c:v>
                </c:pt>
                <c:pt idx="4945">
                  <c:v>102</c:v>
                </c:pt>
                <c:pt idx="4946">
                  <c:v>50</c:v>
                </c:pt>
                <c:pt idx="4947">
                  <c:v>114</c:v>
                </c:pt>
                <c:pt idx="4948">
                  <c:v>20</c:v>
                </c:pt>
                <c:pt idx="4949">
                  <c:v>63</c:v>
                </c:pt>
                <c:pt idx="4950">
                  <c:v>58</c:v>
                </c:pt>
                <c:pt idx="4951">
                  <c:v>60</c:v>
                </c:pt>
                <c:pt idx="4952">
                  <c:v>74</c:v>
                </c:pt>
                <c:pt idx="4953">
                  <c:v>108</c:v>
                </c:pt>
                <c:pt idx="4954">
                  <c:v>116</c:v>
                </c:pt>
                <c:pt idx="4955">
                  <c:v>112</c:v>
                </c:pt>
                <c:pt idx="4956">
                  <c:v>35</c:v>
                </c:pt>
                <c:pt idx="4957">
                  <c:v>81</c:v>
                </c:pt>
                <c:pt idx="4958">
                  <c:v>11</c:v>
                </c:pt>
                <c:pt idx="4959">
                  <c:v>86</c:v>
                </c:pt>
                <c:pt idx="4960">
                  <c:v>34</c:v>
                </c:pt>
                <c:pt idx="4961">
                  <c:v>15</c:v>
                </c:pt>
                <c:pt idx="4962">
                  <c:v>100</c:v>
                </c:pt>
                <c:pt idx="4963">
                  <c:v>94</c:v>
                </c:pt>
                <c:pt idx="4964">
                  <c:v>109</c:v>
                </c:pt>
                <c:pt idx="4965">
                  <c:v>114</c:v>
                </c:pt>
                <c:pt idx="4966">
                  <c:v>74</c:v>
                </c:pt>
                <c:pt idx="4967">
                  <c:v>42</c:v>
                </c:pt>
                <c:pt idx="4968">
                  <c:v>47</c:v>
                </c:pt>
                <c:pt idx="4969">
                  <c:v>52</c:v>
                </c:pt>
                <c:pt idx="4970">
                  <c:v>19</c:v>
                </c:pt>
                <c:pt idx="4971">
                  <c:v>69</c:v>
                </c:pt>
                <c:pt idx="4972">
                  <c:v>61</c:v>
                </c:pt>
                <c:pt idx="4973">
                  <c:v>79</c:v>
                </c:pt>
                <c:pt idx="4974">
                  <c:v>82</c:v>
                </c:pt>
                <c:pt idx="4975">
                  <c:v>55</c:v>
                </c:pt>
                <c:pt idx="4976">
                  <c:v>38</c:v>
                </c:pt>
                <c:pt idx="4977">
                  <c:v>83</c:v>
                </c:pt>
                <c:pt idx="4978">
                  <c:v>53</c:v>
                </c:pt>
                <c:pt idx="4979">
                  <c:v>94</c:v>
                </c:pt>
                <c:pt idx="4980">
                  <c:v>79</c:v>
                </c:pt>
                <c:pt idx="4981">
                  <c:v>67</c:v>
                </c:pt>
                <c:pt idx="4982">
                  <c:v>116</c:v>
                </c:pt>
                <c:pt idx="4983">
                  <c:v>115</c:v>
                </c:pt>
                <c:pt idx="4984">
                  <c:v>67</c:v>
                </c:pt>
                <c:pt idx="4985">
                  <c:v>65</c:v>
                </c:pt>
                <c:pt idx="4986">
                  <c:v>118</c:v>
                </c:pt>
                <c:pt idx="4987">
                  <c:v>62</c:v>
                </c:pt>
                <c:pt idx="4988">
                  <c:v>61</c:v>
                </c:pt>
                <c:pt idx="4989">
                  <c:v>94</c:v>
                </c:pt>
                <c:pt idx="4990">
                  <c:v>93</c:v>
                </c:pt>
                <c:pt idx="4991">
                  <c:v>33</c:v>
                </c:pt>
                <c:pt idx="4992">
                  <c:v>54</c:v>
                </c:pt>
                <c:pt idx="4993">
                  <c:v>17</c:v>
                </c:pt>
                <c:pt idx="4994">
                  <c:v>49</c:v>
                </c:pt>
                <c:pt idx="4995">
                  <c:v>100</c:v>
                </c:pt>
                <c:pt idx="4996">
                  <c:v>24</c:v>
                </c:pt>
                <c:pt idx="4997">
                  <c:v>14</c:v>
                </c:pt>
                <c:pt idx="4998">
                  <c:v>106</c:v>
                </c:pt>
                <c:pt idx="4999">
                  <c:v>84</c:v>
                </c:pt>
                <c:pt idx="5000">
                  <c:v>39</c:v>
                </c:pt>
                <c:pt idx="5001">
                  <c:v>105</c:v>
                </c:pt>
                <c:pt idx="5002">
                  <c:v>79</c:v>
                </c:pt>
                <c:pt idx="5003">
                  <c:v>19</c:v>
                </c:pt>
                <c:pt idx="5004">
                  <c:v>20</c:v>
                </c:pt>
                <c:pt idx="5005">
                  <c:v>26</c:v>
                </c:pt>
                <c:pt idx="5006">
                  <c:v>117</c:v>
                </c:pt>
                <c:pt idx="5007">
                  <c:v>112</c:v>
                </c:pt>
                <c:pt idx="5008">
                  <c:v>89</c:v>
                </c:pt>
                <c:pt idx="5009">
                  <c:v>67</c:v>
                </c:pt>
                <c:pt idx="5010">
                  <c:v>32</c:v>
                </c:pt>
                <c:pt idx="5011">
                  <c:v>26</c:v>
                </c:pt>
                <c:pt idx="5012">
                  <c:v>103</c:v>
                </c:pt>
                <c:pt idx="5013">
                  <c:v>49</c:v>
                </c:pt>
                <c:pt idx="5014">
                  <c:v>31</c:v>
                </c:pt>
                <c:pt idx="5015">
                  <c:v>107</c:v>
                </c:pt>
                <c:pt idx="5016">
                  <c:v>105</c:v>
                </c:pt>
                <c:pt idx="5017">
                  <c:v>31</c:v>
                </c:pt>
                <c:pt idx="5018">
                  <c:v>83</c:v>
                </c:pt>
                <c:pt idx="5019">
                  <c:v>37</c:v>
                </c:pt>
                <c:pt idx="5020">
                  <c:v>108</c:v>
                </c:pt>
                <c:pt idx="5021">
                  <c:v>20</c:v>
                </c:pt>
                <c:pt idx="5022">
                  <c:v>73</c:v>
                </c:pt>
                <c:pt idx="5023">
                  <c:v>21</c:v>
                </c:pt>
                <c:pt idx="5024">
                  <c:v>91</c:v>
                </c:pt>
                <c:pt idx="5025">
                  <c:v>22</c:v>
                </c:pt>
                <c:pt idx="5026">
                  <c:v>29</c:v>
                </c:pt>
                <c:pt idx="5027">
                  <c:v>109</c:v>
                </c:pt>
                <c:pt idx="5028">
                  <c:v>116</c:v>
                </c:pt>
                <c:pt idx="5029">
                  <c:v>59</c:v>
                </c:pt>
                <c:pt idx="5030">
                  <c:v>101</c:v>
                </c:pt>
                <c:pt idx="5031">
                  <c:v>99</c:v>
                </c:pt>
                <c:pt idx="5032">
                  <c:v>27</c:v>
                </c:pt>
                <c:pt idx="5033">
                  <c:v>78</c:v>
                </c:pt>
                <c:pt idx="5034">
                  <c:v>70</c:v>
                </c:pt>
                <c:pt idx="5035">
                  <c:v>65</c:v>
                </c:pt>
                <c:pt idx="5036">
                  <c:v>50</c:v>
                </c:pt>
                <c:pt idx="5037">
                  <c:v>37</c:v>
                </c:pt>
                <c:pt idx="5038">
                  <c:v>21</c:v>
                </c:pt>
                <c:pt idx="5039">
                  <c:v>80</c:v>
                </c:pt>
                <c:pt idx="5040">
                  <c:v>65</c:v>
                </c:pt>
                <c:pt idx="5041">
                  <c:v>59</c:v>
                </c:pt>
                <c:pt idx="5042">
                  <c:v>61</c:v>
                </c:pt>
                <c:pt idx="5043">
                  <c:v>83</c:v>
                </c:pt>
                <c:pt idx="5044">
                  <c:v>51</c:v>
                </c:pt>
                <c:pt idx="5045">
                  <c:v>10</c:v>
                </c:pt>
                <c:pt idx="5046">
                  <c:v>52</c:v>
                </c:pt>
                <c:pt idx="5047">
                  <c:v>41</c:v>
                </c:pt>
                <c:pt idx="5048">
                  <c:v>61</c:v>
                </c:pt>
                <c:pt idx="5049">
                  <c:v>94</c:v>
                </c:pt>
                <c:pt idx="5050">
                  <c:v>85</c:v>
                </c:pt>
                <c:pt idx="5051">
                  <c:v>107</c:v>
                </c:pt>
                <c:pt idx="5052">
                  <c:v>117</c:v>
                </c:pt>
                <c:pt idx="5053">
                  <c:v>105</c:v>
                </c:pt>
                <c:pt idx="5054">
                  <c:v>81</c:v>
                </c:pt>
                <c:pt idx="5055">
                  <c:v>65</c:v>
                </c:pt>
                <c:pt idx="5056">
                  <c:v>93</c:v>
                </c:pt>
                <c:pt idx="5057">
                  <c:v>99</c:v>
                </c:pt>
                <c:pt idx="5058">
                  <c:v>67</c:v>
                </c:pt>
                <c:pt idx="5059">
                  <c:v>36</c:v>
                </c:pt>
                <c:pt idx="5060">
                  <c:v>79</c:v>
                </c:pt>
                <c:pt idx="5061">
                  <c:v>53</c:v>
                </c:pt>
                <c:pt idx="5062">
                  <c:v>47</c:v>
                </c:pt>
                <c:pt idx="5063">
                  <c:v>95</c:v>
                </c:pt>
                <c:pt idx="5064">
                  <c:v>17</c:v>
                </c:pt>
                <c:pt idx="5065">
                  <c:v>11</c:v>
                </c:pt>
                <c:pt idx="5066">
                  <c:v>69</c:v>
                </c:pt>
                <c:pt idx="5067">
                  <c:v>71</c:v>
                </c:pt>
                <c:pt idx="5068">
                  <c:v>44</c:v>
                </c:pt>
                <c:pt idx="5069">
                  <c:v>13</c:v>
                </c:pt>
                <c:pt idx="5070">
                  <c:v>11</c:v>
                </c:pt>
                <c:pt idx="5071">
                  <c:v>75</c:v>
                </c:pt>
                <c:pt idx="5072">
                  <c:v>69</c:v>
                </c:pt>
                <c:pt idx="5073">
                  <c:v>66</c:v>
                </c:pt>
                <c:pt idx="5074">
                  <c:v>34</c:v>
                </c:pt>
                <c:pt idx="5075">
                  <c:v>78</c:v>
                </c:pt>
                <c:pt idx="5076">
                  <c:v>10</c:v>
                </c:pt>
                <c:pt idx="5077">
                  <c:v>86</c:v>
                </c:pt>
                <c:pt idx="5078">
                  <c:v>16</c:v>
                </c:pt>
                <c:pt idx="5079">
                  <c:v>119</c:v>
                </c:pt>
                <c:pt idx="5080">
                  <c:v>20</c:v>
                </c:pt>
                <c:pt idx="5081">
                  <c:v>84</c:v>
                </c:pt>
                <c:pt idx="5082">
                  <c:v>82</c:v>
                </c:pt>
                <c:pt idx="5083">
                  <c:v>99</c:v>
                </c:pt>
                <c:pt idx="5084">
                  <c:v>59</c:v>
                </c:pt>
                <c:pt idx="5085">
                  <c:v>53</c:v>
                </c:pt>
                <c:pt idx="5086">
                  <c:v>40</c:v>
                </c:pt>
                <c:pt idx="5087">
                  <c:v>98</c:v>
                </c:pt>
                <c:pt idx="5088">
                  <c:v>54</c:v>
                </c:pt>
                <c:pt idx="5089">
                  <c:v>31</c:v>
                </c:pt>
                <c:pt idx="5090">
                  <c:v>53</c:v>
                </c:pt>
                <c:pt idx="5091">
                  <c:v>63</c:v>
                </c:pt>
                <c:pt idx="5092">
                  <c:v>104</c:v>
                </c:pt>
                <c:pt idx="5093">
                  <c:v>38</c:v>
                </c:pt>
                <c:pt idx="5094">
                  <c:v>44</c:v>
                </c:pt>
                <c:pt idx="5095">
                  <c:v>106</c:v>
                </c:pt>
                <c:pt idx="5096">
                  <c:v>65</c:v>
                </c:pt>
                <c:pt idx="5097">
                  <c:v>118</c:v>
                </c:pt>
                <c:pt idx="5098">
                  <c:v>30</c:v>
                </c:pt>
                <c:pt idx="5099">
                  <c:v>52</c:v>
                </c:pt>
                <c:pt idx="5100">
                  <c:v>24</c:v>
                </c:pt>
                <c:pt idx="5101">
                  <c:v>101</c:v>
                </c:pt>
                <c:pt idx="5102">
                  <c:v>14</c:v>
                </c:pt>
                <c:pt idx="5103">
                  <c:v>101</c:v>
                </c:pt>
                <c:pt idx="5104">
                  <c:v>76</c:v>
                </c:pt>
                <c:pt idx="5105">
                  <c:v>57</c:v>
                </c:pt>
                <c:pt idx="5106">
                  <c:v>119</c:v>
                </c:pt>
                <c:pt idx="5107">
                  <c:v>100</c:v>
                </c:pt>
                <c:pt idx="5108">
                  <c:v>89</c:v>
                </c:pt>
                <c:pt idx="5109">
                  <c:v>38</c:v>
                </c:pt>
                <c:pt idx="5110">
                  <c:v>87</c:v>
                </c:pt>
                <c:pt idx="5111">
                  <c:v>66</c:v>
                </c:pt>
                <c:pt idx="5112">
                  <c:v>104</c:v>
                </c:pt>
                <c:pt idx="5113">
                  <c:v>91</c:v>
                </c:pt>
                <c:pt idx="5114">
                  <c:v>24</c:v>
                </c:pt>
                <c:pt idx="5115">
                  <c:v>99</c:v>
                </c:pt>
                <c:pt idx="5116">
                  <c:v>109</c:v>
                </c:pt>
                <c:pt idx="5117">
                  <c:v>66</c:v>
                </c:pt>
                <c:pt idx="5118">
                  <c:v>30</c:v>
                </c:pt>
                <c:pt idx="5119">
                  <c:v>24</c:v>
                </c:pt>
                <c:pt idx="5120">
                  <c:v>19</c:v>
                </c:pt>
                <c:pt idx="5121">
                  <c:v>14</c:v>
                </c:pt>
                <c:pt idx="5122">
                  <c:v>66</c:v>
                </c:pt>
                <c:pt idx="5123">
                  <c:v>14</c:v>
                </c:pt>
                <c:pt idx="5124">
                  <c:v>117</c:v>
                </c:pt>
                <c:pt idx="5125">
                  <c:v>62</c:v>
                </c:pt>
                <c:pt idx="5126">
                  <c:v>82</c:v>
                </c:pt>
                <c:pt idx="5127">
                  <c:v>28</c:v>
                </c:pt>
                <c:pt idx="5128">
                  <c:v>37</c:v>
                </c:pt>
                <c:pt idx="5129">
                  <c:v>32</c:v>
                </c:pt>
                <c:pt idx="5130">
                  <c:v>62</c:v>
                </c:pt>
                <c:pt idx="5131">
                  <c:v>39</c:v>
                </c:pt>
                <c:pt idx="5132">
                  <c:v>92</c:v>
                </c:pt>
                <c:pt idx="5133">
                  <c:v>99</c:v>
                </c:pt>
                <c:pt idx="5134">
                  <c:v>22</c:v>
                </c:pt>
                <c:pt idx="5135">
                  <c:v>100</c:v>
                </c:pt>
                <c:pt idx="5136">
                  <c:v>27</c:v>
                </c:pt>
                <c:pt idx="5137">
                  <c:v>107</c:v>
                </c:pt>
                <c:pt idx="5138">
                  <c:v>14</c:v>
                </c:pt>
                <c:pt idx="5139">
                  <c:v>69</c:v>
                </c:pt>
                <c:pt idx="5140">
                  <c:v>47</c:v>
                </c:pt>
                <c:pt idx="5141">
                  <c:v>47</c:v>
                </c:pt>
                <c:pt idx="5142">
                  <c:v>29</c:v>
                </c:pt>
                <c:pt idx="5143">
                  <c:v>40</c:v>
                </c:pt>
                <c:pt idx="5144">
                  <c:v>11</c:v>
                </c:pt>
                <c:pt idx="5145">
                  <c:v>39</c:v>
                </c:pt>
                <c:pt idx="5146">
                  <c:v>33</c:v>
                </c:pt>
                <c:pt idx="5147">
                  <c:v>80</c:v>
                </c:pt>
                <c:pt idx="5148">
                  <c:v>58</c:v>
                </c:pt>
                <c:pt idx="5149">
                  <c:v>66</c:v>
                </c:pt>
                <c:pt idx="5150">
                  <c:v>26</c:v>
                </c:pt>
                <c:pt idx="5151">
                  <c:v>42</c:v>
                </c:pt>
                <c:pt idx="5152">
                  <c:v>101</c:v>
                </c:pt>
                <c:pt idx="5153">
                  <c:v>116</c:v>
                </c:pt>
                <c:pt idx="5154">
                  <c:v>71</c:v>
                </c:pt>
                <c:pt idx="5155">
                  <c:v>40</c:v>
                </c:pt>
                <c:pt idx="5156">
                  <c:v>15</c:v>
                </c:pt>
                <c:pt idx="5157">
                  <c:v>27</c:v>
                </c:pt>
                <c:pt idx="5158">
                  <c:v>113</c:v>
                </c:pt>
                <c:pt idx="5159">
                  <c:v>66</c:v>
                </c:pt>
                <c:pt idx="5160">
                  <c:v>74</c:v>
                </c:pt>
                <c:pt idx="5161">
                  <c:v>46</c:v>
                </c:pt>
                <c:pt idx="5162">
                  <c:v>91</c:v>
                </c:pt>
                <c:pt idx="5163">
                  <c:v>31</c:v>
                </c:pt>
                <c:pt idx="5164">
                  <c:v>29</c:v>
                </c:pt>
                <c:pt idx="5165">
                  <c:v>41</c:v>
                </c:pt>
                <c:pt idx="5166">
                  <c:v>65</c:v>
                </c:pt>
                <c:pt idx="5167">
                  <c:v>111</c:v>
                </c:pt>
                <c:pt idx="5168">
                  <c:v>12</c:v>
                </c:pt>
                <c:pt idx="5169">
                  <c:v>52</c:v>
                </c:pt>
                <c:pt idx="5170">
                  <c:v>35</c:v>
                </c:pt>
                <c:pt idx="5171">
                  <c:v>33</c:v>
                </c:pt>
                <c:pt idx="5172">
                  <c:v>18</c:v>
                </c:pt>
                <c:pt idx="5173">
                  <c:v>53</c:v>
                </c:pt>
                <c:pt idx="5174">
                  <c:v>87</c:v>
                </c:pt>
                <c:pt idx="5175">
                  <c:v>115</c:v>
                </c:pt>
                <c:pt idx="5176">
                  <c:v>99</c:v>
                </c:pt>
                <c:pt idx="5177">
                  <c:v>84</c:v>
                </c:pt>
                <c:pt idx="5178">
                  <c:v>95</c:v>
                </c:pt>
                <c:pt idx="5179">
                  <c:v>70</c:v>
                </c:pt>
                <c:pt idx="5180">
                  <c:v>111</c:v>
                </c:pt>
                <c:pt idx="5181">
                  <c:v>87</c:v>
                </c:pt>
                <c:pt idx="5182">
                  <c:v>118</c:v>
                </c:pt>
                <c:pt idx="5183">
                  <c:v>37</c:v>
                </c:pt>
                <c:pt idx="5184">
                  <c:v>18</c:v>
                </c:pt>
                <c:pt idx="5185">
                  <c:v>53</c:v>
                </c:pt>
                <c:pt idx="5186">
                  <c:v>57</c:v>
                </c:pt>
                <c:pt idx="5187">
                  <c:v>42</c:v>
                </c:pt>
                <c:pt idx="5188">
                  <c:v>82</c:v>
                </c:pt>
                <c:pt idx="5189">
                  <c:v>114</c:v>
                </c:pt>
                <c:pt idx="5190">
                  <c:v>39</c:v>
                </c:pt>
                <c:pt idx="5191">
                  <c:v>70</c:v>
                </c:pt>
                <c:pt idx="5192">
                  <c:v>32</c:v>
                </c:pt>
                <c:pt idx="5193">
                  <c:v>104</c:v>
                </c:pt>
                <c:pt idx="5194">
                  <c:v>69</c:v>
                </c:pt>
                <c:pt idx="5195">
                  <c:v>82</c:v>
                </c:pt>
                <c:pt idx="5196">
                  <c:v>108</c:v>
                </c:pt>
                <c:pt idx="5197">
                  <c:v>105</c:v>
                </c:pt>
                <c:pt idx="5198">
                  <c:v>72</c:v>
                </c:pt>
                <c:pt idx="5199">
                  <c:v>114</c:v>
                </c:pt>
                <c:pt idx="5200">
                  <c:v>66</c:v>
                </c:pt>
                <c:pt idx="5201">
                  <c:v>22</c:v>
                </c:pt>
                <c:pt idx="5202">
                  <c:v>119</c:v>
                </c:pt>
                <c:pt idx="5203">
                  <c:v>22</c:v>
                </c:pt>
                <c:pt idx="5204">
                  <c:v>18</c:v>
                </c:pt>
                <c:pt idx="5205">
                  <c:v>82</c:v>
                </c:pt>
                <c:pt idx="5206">
                  <c:v>30</c:v>
                </c:pt>
                <c:pt idx="5207">
                  <c:v>61</c:v>
                </c:pt>
                <c:pt idx="5208">
                  <c:v>90</c:v>
                </c:pt>
                <c:pt idx="5209">
                  <c:v>52</c:v>
                </c:pt>
                <c:pt idx="5210">
                  <c:v>11</c:v>
                </c:pt>
                <c:pt idx="5211">
                  <c:v>63</c:v>
                </c:pt>
                <c:pt idx="5212">
                  <c:v>66</c:v>
                </c:pt>
                <c:pt idx="5213">
                  <c:v>11</c:v>
                </c:pt>
                <c:pt idx="5214">
                  <c:v>73</c:v>
                </c:pt>
                <c:pt idx="5215">
                  <c:v>91</c:v>
                </c:pt>
                <c:pt idx="5216">
                  <c:v>59</c:v>
                </c:pt>
                <c:pt idx="5217">
                  <c:v>100</c:v>
                </c:pt>
                <c:pt idx="5218">
                  <c:v>68</c:v>
                </c:pt>
                <c:pt idx="5219">
                  <c:v>108</c:v>
                </c:pt>
                <c:pt idx="5220">
                  <c:v>97</c:v>
                </c:pt>
                <c:pt idx="5221">
                  <c:v>47</c:v>
                </c:pt>
                <c:pt idx="5222">
                  <c:v>23</c:v>
                </c:pt>
                <c:pt idx="5223">
                  <c:v>107</c:v>
                </c:pt>
                <c:pt idx="5224">
                  <c:v>67</c:v>
                </c:pt>
                <c:pt idx="5225">
                  <c:v>115</c:v>
                </c:pt>
                <c:pt idx="5226">
                  <c:v>60</c:v>
                </c:pt>
                <c:pt idx="5227">
                  <c:v>112</c:v>
                </c:pt>
                <c:pt idx="5228">
                  <c:v>58</c:v>
                </c:pt>
                <c:pt idx="5229">
                  <c:v>39</c:v>
                </c:pt>
                <c:pt idx="5230">
                  <c:v>99</c:v>
                </c:pt>
                <c:pt idx="5231">
                  <c:v>30</c:v>
                </c:pt>
                <c:pt idx="5232">
                  <c:v>69</c:v>
                </c:pt>
                <c:pt idx="5233">
                  <c:v>83</c:v>
                </c:pt>
                <c:pt idx="5234">
                  <c:v>64</c:v>
                </c:pt>
                <c:pt idx="5235">
                  <c:v>45</c:v>
                </c:pt>
                <c:pt idx="5236">
                  <c:v>119</c:v>
                </c:pt>
                <c:pt idx="5237">
                  <c:v>115</c:v>
                </c:pt>
                <c:pt idx="5238">
                  <c:v>25</c:v>
                </c:pt>
                <c:pt idx="5239">
                  <c:v>118</c:v>
                </c:pt>
                <c:pt idx="5240">
                  <c:v>60</c:v>
                </c:pt>
                <c:pt idx="5241">
                  <c:v>81</c:v>
                </c:pt>
                <c:pt idx="5242">
                  <c:v>52</c:v>
                </c:pt>
                <c:pt idx="5243">
                  <c:v>35</c:v>
                </c:pt>
                <c:pt idx="5244">
                  <c:v>51</c:v>
                </c:pt>
                <c:pt idx="5245">
                  <c:v>89</c:v>
                </c:pt>
                <c:pt idx="5246">
                  <c:v>52</c:v>
                </c:pt>
                <c:pt idx="5247">
                  <c:v>81</c:v>
                </c:pt>
                <c:pt idx="5248">
                  <c:v>68</c:v>
                </c:pt>
                <c:pt idx="5249">
                  <c:v>25</c:v>
                </c:pt>
                <c:pt idx="5250">
                  <c:v>119</c:v>
                </c:pt>
                <c:pt idx="5251">
                  <c:v>67</c:v>
                </c:pt>
                <c:pt idx="5252">
                  <c:v>84</c:v>
                </c:pt>
                <c:pt idx="5253">
                  <c:v>95</c:v>
                </c:pt>
                <c:pt idx="5254">
                  <c:v>16</c:v>
                </c:pt>
                <c:pt idx="5255">
                  <c:v>36</c:v>
                </c:pt>
                <c:pt idx="5256">
                  <c:v>11</c:v>
                </c:pt>
                <c:pt idx="5257">
                  <c:v>113</c:v>
                </c:pt>
                <c:pt idx="5258">
                  <c:v>87</c:v>
                </c:pt>
                <c:pt idx="5259">
                  <c:v>39</c:v>
                </c:pt>
                <c:pt idx="5260">
                  <c:v>13</c:v>
                </c:pt>
                <c:pt idx="5261">
                  <c:v>39</c:v>
                </c:pt>
                <c:pt idx="5262">
                  <c:v>31</c:v>
                </c:pt>
                <c:pt idx="5263">
                  <c:v>26</c:v>
                </c:pt>
                <c:pt idx="5264">
                  <c:v>73</c:v>
                </c:pt>
                <c:pt idx="5265">
                  <c:v>82</c:v>
                </c:pt>
                <c:pt idx="5266">
                  <c:v>38</c:v>
                </c:pt>
                <c:pt idx="5267">
                  <c:v>15</c:v>
                </c:pt>
                <c:pt idx="5268">
                  <c:v>35</c:v>
                </c:pt>
                <c:pt idx="5269">
                  <c:v>93</c:v>
                </c:pt>
                <c:pt idx="5270">
                  <c:v>53</c:v>
                </c:pt>
                <c:pt idx="5271">
                  <c:v>17</c:v>
                </c:pt>
                <c:pt idx="5272">
                  <c:v>98</c:v>
                </c:pt>
                <c:pt idx="5273">
                  <c:v>107</c:v>
                </c:pt>
                <c:pt idx="5274">
                  <c:v>100</c:v>
                </c:pt>
                <c:pt idx="5275">
                  <c:v>65</c:v>
                </c:pt>
                <c:pt idx="5276">
                  <c:v>83</c:v>
                </c:pt>
                <c:pt idx="5277">
                  <c:v>43</c:v>
                </c:pt>
                <c:pt idx="5278">
                  <c:v>101</c:v>
                </c:pt>
                <c:pt idx="5279">
                  <c:v>44</c:v>
                </c:pt>
                <c:pt idx="5280">
                  <c:v>96</c:v>
                </c:pt>
                <c:pt idx="5281">
                  <c:v>34</c:v>
                </c:pt>
                <c:pt idx="5282">
                  <c:v>74</c:v>
                </c:pt>
                <c:pt idx="5283">
                  <c:v>90</c:v>
                </c:pt>
                <c:pt idx="5284">
                  <c:v>63</c:v>
                </c:pt>
                <c:pt idx="5285">
                  <c:v>10</c:v>
                </c:pt>
                <c:pt idx="5286">
                  <c:v>97</c:v>
                </c:pt>
                <c:pt idx="5287">
                  <c:v>103</c:v>
                </c:pt>
                <c:pt idx="5288">
                  <c:v>70</c:v>
                </c:pt>
                <c:pt idx="5289">
                  <c:v>106</c:v>
                </c:pt>
                <c:pt idx="5290">
                  <c:v>18</c:v>
                </c:pt>
                <c:pt idx="5291">
                  <c:v>13</c:v>
                </c:pt>
                <c:pt idx="5292">
                  <c:v>115</c:v>
                </c:pt>
                <c:pt idx="5293">
                  <c:v>89</c:v>
                </c:pt>
                <c:pt idx="5294">
                  <c:v>106</c:v>
                </c:pt>
                <c:pt idx="5295">
                  <c:v>102</c:v>
                </c:pt>
                <c:pt idx="5296">
                  <c:v>35</c:v>
                </c:pt>
                <c:pt idx="5297">
                  <c:v>80</c:v>
                </c:pt>
                <c:pt idx="5298">
                  <c:v>87</c:v>
                </c:pt>
                <c:pt idx="5299">
                  <c:v>91</c:v>
                </c:pt>
                <c:pt idx="5300">
                  <c:v>83</c:v>
                </c:pt>
                <c:pt idx="5301">
                  <c:v>54</c:v>
                </c:pt>
                <c:pt idx="5302">
                  <c:v>107</c:v>
                </c:pt>
                <c:pt idx="5303">
                  <c:v>12</c:v>
                </c:pt>
                <c:pt idx="5304">
                  <c:v>102</c:v>
                </c:pt>
                <c:pt idx="5305">
                  <c:v>25</c:v>
                </c:pt>
                <c:pt idx="5306">
                  <c:v>12</c:v>
                </c:pt>
                <c:pt idx="5307">
                  <c:v>76</c:v>
                </c:pt>
                <c:pt idx="5308">
                  <c:v>69</c:v>
                </c:pt>
                <c:pt idx="5309">
                  <c:v>14</c:v>
                </c:pt>
                <c:pt idx="5310">
                  <c:v>117</c:v>
                </c:pt>
                <c:pt idx="5311">
                  <c:v>74</c:v>
                </c:pt>
                <c:pt idx="5312">
                  <c:v>24</c:v>
                </c:pt>
                <c:pt idx="5313">
                  <c:v>67</c:v>
                </c:pt>
                <c:pt idx="5314">
                  <c:v>16</c:v>
                </c:pt>
                <c:pt idx="5315">
                  <c:v>58</c:v>
                </c:pt>
                <c:pt idx="5316">
                  <c:v>87</c:v>
                </c:pt>
                <c:pt idx="5317">
                  <c:v>14</c:v>
                </c:pt>
                <c:pt idx="5318">
                  <c:v>109</c:v>
                </c:pt>
                <c:pt idx="5319">
                  <c:v>78</c:v>
                </c:pt>
                <c:pt idx="5320">
                  <c:v>27</c:v>
                </c:pt>
                <c:pt idx="5321">
                  <c:v>13</c:v>
                </c:pt>
                <c:pt idx="5322">
                  <c:v>70</c:v>
                </c:pt>
                <c:pt idx="5323">
                  <c:v>119</c:v>
                </c:pt>
                <c:pt idx="5324">
                  <c:v>27</c:v>
                </c:pt>
                <c:pt idx="5325">
                  <c:v>62</c:v>
                </c:pt>
                <c:pt idx="5326">
                  <c:v>82</c:v>
                </c:pt>
                <c:pt idx="5327">
                  <c:v>98</c:v>
                </c:pt>
                <c:pt idx="5328">
                  <c:v>86</c:v>
                </c:pt>
                <c:pt idx="5329">
                  <c:v>24</c:v>
                </c:pt>
                <c:pt idx="5330">
                  <c:v>14</c:v>
                </c:pt>
                <c:pt idx="5331">
                  <c:v>96</c:v>
                </c:pt>
                <c:pt idx="5332">
                  <c:v>71</c:v>
                </c:pt>
                <c:pt idx="5333">
                  <c:v>49</c:v>
                </c:pt>
                <c:pt idx="5334">
                  <c:v>101</c:v>
                </c:pt>
                <c:pt idx="5335">
                  <c:v>34</c:v>
                </c:pt>
                <c:pt idx="5336">
                  <c:v>67</c:v>
                </c:pt>
                <c:pt idx="5337">
                  <c:v>103</c:v>
                </c:pt>
                <c:pt idx="5338">
                  <c:v>66</c:v>
                </c:pt>
                <c:pt idx="5339">
                  <c:v>99</c:v>
                </c:pt>
                <c:pt idx="5340">
                  <c:v>82</c:v>
                </c:pt>
                <c:pt idx="5341">
                  <c:v>76</c:v>
                </c:pt>
                <c:pt idx="5342">
                  <c:v>71</c:v>
                </c:pt>
                <c:pt idx="5343">
                  <c:v>89</c:v>
                </c:pt>
                <c:pt idx="5344">
                  <c:v>17</c:v>
                </c:pt>
                <c:pt idx="5345">
                  <c:v>70</c:v>
                </c:pt>
                <c:pt idx="5346">
                  <c:v>77</c:v>
                </c:pt>
                <c:pt idx="5347">
                  <c:v>116</c:v>
                </c:pt>
                <c:pt idx="5348">
                  <c:v>12</c:v>
                </c:pt>
                <c:pt idx="5349">
                  <c:v>77</c:v>
                </c:pt>
                <c:pt idx="5350">
                  <c:v>66</c:v>
                </c:pt>
                <c:pt idx="5351">
                  <c:v>32</c:v>
                </c:pt>
                <c:pt idx="5352">
                  <c:v>69</c:v>
                </c:pt>
                <c:pt idx="5353">
                  <c:v>95</c:v>
                </c:pt>
                <c:pt idx="5354">
                  <c:v>46</c:v>
                </c:pt>
                <c:pt idx="5355">
                  <c:v>32</c:v>
                </c:pt>
                <c:pt idx="5356">
                  <c:v>75</c:v>
                </c:pt>
                <c:pt idx="5357">
                  <c:v>23</c:v>
                </c:pt>
                <c:pt idx="5358">
                  <c:v>73</c:v>
                </c:pt>
                <c:pt idx="5359">
                  <c:v>74</c:v>
                </c:pt>
                <c:pt idx="5360">
                  <c:v>116</c:v>
                </c:pt>
                <c:pt idx="5361">
                  <c:v>70</c:v>
                </c:pt>
                <c:pt idx="5362">
                  <c:v>108</c:v>
                </c:pt>
                <c:pt idx="5363">
                  <c:v>62</c:v>
                </c:pt>
                <c:pt idx="5364">
                  <c:v>14</c:v>
                </c:pt>
                <c:pt idx="5365">
                  <c:v>67</c:v>
                </c:pt>
                <c:pt idx="5366">
                  <c:v>51</c:v>
                </c:pt>
                <c:pt idx="5367">
                  <c:v>50</c:v>
                </c:pt>
                <c:pt idx="5368">
                  <c:v>65</c:v>
                </c:pt>
                <c:pt idx="5369">
                  <c:v>36</c:v>
                </c:pt>
                <c:pt idx="5370">
                  <c:v>26</c:v>
                </c:pt>
                <c:pt idx="5371">
                  <c:v>115</c:v>
                </c:pt>
                <c:pt idx="5372">
                  <c:v>91</c:v>
                </c:pt>
                <c:pt idx="5373">
                  <c:v>15</c:v>
                </c:pt>
                <c:pt idx="5374">
                  <c:v>55</c:v>
                </c:pt>
                <c:pt idx="5375">
                  <c:v>78</c:v>
                </c:pt>
                <c:pt idx="5376">
                  <c:v>71</c:v>
                </c:pt>
                <c:pt idx="5377">
                  <c:v>35</c:v>
                </c:pt>
                <c:pt idx="5378">
                  <c:v>20</c:v>
                </c:pt>
                <c:pt idx="5379">
                  <c:v>24</c:v>
                </c:pt>
                <c:pt idx="5380">
                  <c:v>29</c:v>
                </c:pt>
                <c:pt idx="5381">
                  <c:v>54</c:v>
                </c:pt>
                <c:pt idx="5382">
                  <c:v>40</c:v>
                </c:pt>
                <c:pt idx="5383">
                  <c:v>39</c:v>
                </c:pt>
                <c:pt idx="5384">
                  <c:v>60</c:v>
                </c:pt>
                <c:pt idx="5385">
                  <c:v>28</c:v>
                </c:pt>
                <c:pt idx="5386">
                  <c:v>19</c:v>
                </c:pt>
                <c:pt idx="5387">
                  <c:v>100</c:v>
                </c:pt>
                <c:pt idx="5388">
                  <c:v>51</c:v>
                </c:pt>
                <c:pt idx="5389">
                  <c:v>92</c:v>
                </c:pt>
                <c:pt idx="5390">
                  <c:v>48</c:v>
                </c:pt>
                <c:pt idx="5391">
                  <c:v>49</c:v>
                </c:pt>
                <c:pt idx="5392">
                  <c:v>85</c:v>
                </c:pt>
                <c:pt idx="5393">
                  <c:v>110</c:v>
                </c:pt>
                <c:pt idx="5394">
                  <c:v>18</c:v>
                </c:pt>
                <c:pt idx="5395">
                  <c:v>89</c:v>
                </c:pt>
                <c:pt idx="5396">
                  <c:v>100</c:v>
                </c:pt>
                <c:pt idx="5397">
                  <c:v>61</c:v>
                </c:pt>
                <c:pt idx="5398">
                  <c:v>29</c:v>
                </c:pt>
                <c:pt idx="5399">
                  <c:v>87</c:v>
                </c:pt>
                <c:pt idx="5400">
                  <c:v>17</c:v>
                </c:pt>
                <c:pt idx="5401">
                  <c:v>45</c:v>
                </c:pt>
                <c:pt idx="5402">
                  <c:v>114</c:v>
                </c:pt>
                <c:pt idx="5403">
                  <c:v>19</c:v>
                </c:pt>
                <c:pt idx="5404">
                  <c:v>39</c:v>
                </c:pt>
                <c:pt idx="5405">
                  <c:v>68</c:v>
                </c:pt>
                <c:pt idx="5406">
                  <c:v>104</c:v>
                </c:pt>
                <c:pt idx="5407">
                  <c:v>79</c:v>
                </c:pt>
                <c:pt idx="5408">
                  <c:v>13</c:v>
                </c:pt>
                <c:pt idx="5409">
                  <c:v>11</c:v>
                </c:pt>
                <c:pt idx="5410">
                  <c:v>21</c:v>
                </c:pt>
                <c:pt idx="5411">
                  <c:v>87</c:v>
                </c:pt>
                <c:pt idx="5412">
                  <c:v>59</c:v>
                </c:pt>
                <c:pt idx="5413">
                  <c:v>41</c:v>
                </c:pt>
                <c:pt idx="5414">
                  <c:v>39</c:v>
                </c:pt>
                <c:pt idx="5415">
                  <c:v>59</c:v>
                </c:pt>
                <c:pt idx="5416">
                  <c:v>50</c:v>
                </c:pt>
                <c:pt idx="5417">
                  <c:v>28</c:v>
                </c:pt>
                <c:pt idx="5418">
                  <c:v>81</c:v>
                </c:pt>
                <c:pt idx="5419">
                  <c:v>45</c:v>
                </c:pt>
                <c:pt idx="5420">
                  <c:v>119</c:v>
                </c:pt>
                <c:pt idx="5421">
                  <c:v>31</c:v>
                </c:pt>
                <c:pt idx="5422">
                  <c:v>80</c:v>
                </c:pt>
                <c:pt idx="5423">
                  <c:v>73</c:v>
                </c:pt>
                <c:pt idx="5424">
                  <c:v>24</c:v>
                </c:pt>
                <c:pt idx="5425">
                  <c:v>25</c:v>
                </c:pt>
                <c:pt idx="5426">
                  <c:v>22</c:v>
                </c:pt>
                <c:pt idx="5427">
                  <c:v>88</c:v>
                </c:pt>
                <c:pt idx="5428">
                  <c:v>88</c:v>
                </c:pt>
                <c:pt idx="5429">
                  <c:v>55</c:v>
                </c:pt>
                <c:pt idx="5430">
                  <c:v>11</c:v>
                </c:pt>
                <c:pt idx="5431">
                  <c:v>89</c:v>
                </c:pt>
                <c:pt idx="5432">
                  <c:v>19</c:v>
                </c:pt>
                <c:pt idx="5433">
                  <c:v>115</c:v>
                </c:pt>
                <c:pt idx="5434">
                  <c:v>118</c:v>
                </c:pt>
                <c:pt idx="5435">
                  <c:v>15</c:v>
                </c:pt>
                <c:pt idx="5436">
                  <c:v>40</c:v>
                </c:pt>
                <c:pt idx="5437">
                  <c:v>21</c:v>
                </c:pt>
                <c:pt idx="5438">
                  <c:v>86</c:v>
                </c:pt>
                <c:pt idx="5439">
                  <c:v>51</c:v>
                </c:pt>
                <c:pt idx="5440">
                  <c:v>86</c:v>
                </c:pt>
                <c:pt idx="5441">
                  <c:v>21</c:v>
                </c:pt>
                <c:pt idx="5442">
                  <c:v>25</c:v>
                </c:pt>
                <c:pt idx="5443">
                  <c:v>37</c:v>
                </c:pt>
                <c:pt idx="5444">
                  <c:v>73</c:v>
                </c:pt>
                <c:pt idx="5445">
                  <c:v>33</c:v>
                </c:pt>
                <c:pt idx="5446">
                  <c:v>17</c:v>
                </c:pt>
                <c:pt idx="5447">
                  <c:v>67</c:v>
                </c:pt>
                <c:pt idx="5448">
                  <c:v>68</c:v>
                </c:pt>
                <c:pt idx="5449">
                  <c:v>14</c:v>
                </c:pt>
                <c:pt idx="5450">
                  <c:v>35</c:v>
                </c:pt>
                <c:pt idx="5451">
                  <c:v>119</c:v>
                </c:pt>
                <c:pt idx="5452">
                  <c:v>51</c:v>
                </c:pt>
                <c:pt idx="5453">
                  <c:v>86</c:v>
                </c:pt>
                <c:pt idx="5454">
                  <c:v>89</c:v>
                </c:pt>
                <c:pt idx="5455">
                  <c:v>35</c:v>
                </c:pt>
                <c:pt idx="5456">
                  <c:v>103</c:v>
                </c:pt>
                <c:pt idx="5457">
                  <c:v>29</c:v>
                </c:pt>
                <c:pt idx="5458">
                  <c:v>99</c:v>
                </c:pt>
                <c:pt idx="5459">
                  <c:v>20</c:v>
                </c:pt>
                <c:pt idx="5460">
                  <c:v>65</c:v>
                </c:pt>
                <c:pt idx="5461">
                  <c:v>57</c:v>
                </c:pt>
                <c:pt idx="5462">
                  <c:v>84</c:v>
                </c:pt>
                <c:pt idx="5463">
                  <c:v>97</c:v>
                </c:pt>
                <c:pt idx="5464">
                  <c:v>114</c:v>
                </c:pt>
                <c:pt idx="5465">
                  <c:v>40</c:v>
                </c:pt>
                <c:pt idx="5466">
                  <c:v>82</c:v>
                </c:pt>
                <c:pt idx="5467">
                  <c:v>87</c:v>
                </c:pt>
                <c:pt idx="5468">
                  <c:v>24</c:v>
                </c:pt>
                <c:pt idx="5469">
                  <c:v>36</c:v>
                </c:pt>
                <c:pt idx="5470">
                  <c:v>67</c:v>
                </c:pt>
                <c:pt idx="5471">
                  <c:v>113</c:v>
                </c:pt>
                <c:pt idx="5472">
                  <c:v>44</c:v>
                </c:pt>
                <c:pt idx="5473">
                  <c:v>40</c:v>
                </c:pt>
                <c:pt idx="5474">
                  <c:v>72</c:v>
                </c:pt>
                <c:pt idx="5475">
                  <c:v>34</c:v>
                </c:pt>
                <c:pt idx="5476">
                  <c:v>105</c:v>
                </c:pt>
                <c:pt idx="5477">
                  <c:v>77</c:v>
                </c:pt>
                <c:pt idx="5478">
                  <c:v>49</c:v>
                </c:pt>
                <c:pt idx="5479">
                  <c:v>94</c:v>
                </c:pt>
                <c:pt idx="5480">
                  <c:v>57</c:v>
                </c:pt>
                <c:pt idx="5481">
                  <c:v>25</c:v>
                </c:pt>
                <c:pt idx="5482">
                  <c:v>105</c:v>
                </c:pt>
                <c:pt idx="5483">
                  <c:v>83</c:v>
                </c:pt>
                <c:pt idx="5484">
                  <c:v>62</c:v>
                </c:pt>
                <c:pt idx="5485">
                  <c:v>14</c:v>
                </c:pt>
                <c:pt idx="5486">
                  <c:v>69</c:v>
                </c:pt>
                <c:pt idx="5487">
                  <c:v>24</c:v>
                </c:pt>
                <c:pt idx="5488">
                  <c:v>65</c:v>
                </c:pt>
                <c:pt idx="5489">
                  <c:v>28</c:v>
                </c:pt>
                <c:pt idx="5490">
                  <c:v>66</c:v>
                </c:pt>
                <c:pt idx="5491">
                  <c:v>84</c:v>
                </c:pt>
                <c:pt idx="5492">
                  <c:v>70</c:v>
                </c:pt>
                <c:pt idx="5493">
                  <c:v>23</c:v>
                </c:pt>
                <c:pt idx="5494">
                  <c:v>47</c:v>
                </c:pt>
                <c:pt idx="5495">
                  <c:v>55</c:v>
                </c:pt>
                <c:pt idx="5496">
                  <c:v>66</c:v>
                </c:pt>
                <c:pt idx="5497">
                  <c:v>95</c:v>
                </c:pt>
                <c:pt idx="5498">
                  <c:v>77</c:v>
                </c:pt>
                <c:pt idx="5499">
                  <c:v>90</c:v>
                </c:pt>
                <c:pt idx="5500">
                  <c:v>51</c:v>
                </c:pt>
                <c:pt idx="5501">
                  <c:v>68</c:v>
                </c:pt>
                <c:pt idx="5502">
                  <c:v>55</c:v>
                </c:pt>
                <c:pt idx="5503">
                  <c:v>37</c:v>
                </c:pt>
                <c:pt idx="5504">
                  <c:v>105</c:v>
                </c:pt>
                <c:pt idx="5505">
                  <c:v>50</c:v>
                </c:pt>
                <c:pt idx="5506">
                  <c:v>91</c:v>
                </c:pt>
                <c:pt idx="5507">
                  <c:v>21</c:v>
                </c:pt>
                <c:pt idx="5508">
                  <c:v>103</c:v>
                </c:pt>
                <c:pt idx="5509">
                  <c:v>80</c:v>
                </c:pt>
                <c:pt idx="5510">
                  <c:v>52</c:v>
                </c:pt>
                <c:pt idx="5511">
                  <c:v>64</c:v>
                </c:pt>
                <c:pt idx="5512">
                  <c:v>105</c:v>
                </c:pt>
                <c:pt idx="5513">
                  <c:v>31</c:v>
                </c:pt>
                <c:pt idx="5514">
                  <c:v>50</c:v>
                </c:pt>
                <c:pt idx="5515">
                  <c:v>98</c:v>
                </c:pt>
                <c:pt idx="5516">
                  <c:v>108</c:v>
                </c:pt>
                <c:pt idx="5517">
                  <c:v>108</c:v>
                </c:pt>
                <c:pt idx="5518">
                  <c:v>119</c:v>
                </c:pt>
                <c:pt idx="5519">
                  <c:v>43</c:v>
                </c:pt>
                <c:pt idx="5520">
                  <c:v>43</c:v>
                </c:pt>
                <c:pt idx="5521">
                  <c:v>92</c:v>
                </c:pt>
                <c:pt idx="5522">
                  <c:v>42</c:v>
                </c:pt>
                <c:pt idx="5523">
                  <c:v>34</c:v>
                </c:pt>
                <c:pt idx="5524">
                  <c:v>77</c:v>
                </c:pt>
                <c:pt idx="5525">
                  <c:v>88</c:v>
                </c:pt>
                <c:pt idx="5526">
                  <c:v>38</c:v>
                </c:pt>
                <c:pt idx="5527">
                  <c:v>33</c:v>
                </c:pt>
                <c:pt idx="5528">
                  <c:v>65</c:v>
                </c:pt>
                <c:pt idx="5529">
                  <c:v>10</c:v>
                </c:pt>
                <c:pt idx="5530">
                  <c:v>57</c:v>
                </c:pt>
                <c:pt idx="5531">
                  <c:v>66</c:v>
                </c:pt>
                <c:pt idx="5532">
                  <c:v>40</c:v>
                </c:pt>
                <c:pt idx="5533">
                  <c:v>75</c:v>
                </c:pt>
                <c:pt idx="5534">
                  <c:v>84</c:v>
                </c:pt>
                <c:pt idx="5535">
                  <c:v>109</c:v>
                </c:pt>
                <c:pt idx="5536">
                  <c:v>115</c:v>
                </c:pt>
                <c:pt idx="5537">
                  <c:v>54</c:v>
                </c:pt>
                <c:pt idx="5538">
                  <c:v>91</c:v>
                </c:pt>
                <c:pt idx="5539">
                  <c:v>64</c:v>
                </c:pt>
                <c:pt idx="5540">
                  <c:v>83</c:v>
                </c:pt>
                <c:pt idx="5541">
                  <c:v>117</c:v>
                </c:pt>
                <c:pt idx="5542">
                  <c:v>22</c:v>
                </c:pt>
                <c:pt idx="5543">
                  <c:v>105</c:v>
                </c:pt>
                <c:pt idx="5544">
                  <c:v>23</c:v>
                </c:pt>
                <c:pt idx="5545">
                  <c:v>60</c:v>
                </c:pt>
                <c:pt idx="5546">
                  <c:v>116</c:v>
                </c:pt>
                <c:pt idx="5547">
                  <c:v>29</c:v>
                </c:pt>
                <c:pt idx="5548">
                  <c:v>115</c:v>
                </c:pt>
                <c:pt idx="5549">
                  <c:v>80</c:v>
                </c:pt>
                <c:pt idx="5550">
                  <c:v>77</c:v>
                </c:pt>
                <c:pt idx="5551">
                  <c:v>30</c:v>
                </c:pt>
                <c:pt idx="5552">
                  <c:v>112</c:v>
                </c:pt>
                <c:pt idx="5553">
                  <c:v>88</c:v>
                </c:pt>
                <c:pt idx="5554">
                  <c:v>100</c:v>
                </c:pt>
                <c:pt idx="5555">
                  <c:v>73</c:v>
                </c:pt>
                <c:pt idx="5556">
                  <c:v>51</c:v>
                </c:pt>
                <c:pt idx="5557">
                  <c:v>72</c:v>
                </c:pt>
                <c:pt idx="5558">
                  <c:v>83</c:v>
                </c:pt>
                <c:pt idx="5559">
                  <c:v>101</c:v>
                </c:pt>
                <c:pt idx="5560">
                  <c:v>94</c:v>
                </c:pt>
                <c:pt idx="5561">
                  <c:v>116</c:v>
                </c:pt>
                <c:pt idx="5562">
                  <c:v>35</c:v>
                </c:pt>
                <c:pt idx="5563">
                  <c:v>47</c:v>
                </c:pt>
                <c:pt idx="5564">
                  <c:v>26</c:v>
                </c:pt>
                <c:pt idx="5565">
                  <c:v>12</c:v>
                </c:pt>
                <c:pt idx="5566">
                  <c:v>88</c:v>
                </c:pt>
                <c:pt idx="5567">
                  <c:v>89</c:v>
                </c:pt>
                <c:pt idx="5568">
                  <c:v>77</c:v>
                </c:pt>
                <c:pt idx="5569">
                  <c:v>10</c:v>
                </c:pt>
                <c:pt idx="5570">
                  <c:v>94</c:v>
                </c:pt>
                <c:pt idx="5571">
                  <c:v>83</c:v>
                </c:pt>
                <c:pt idx="5572">
                  <c:v>23</c:v>
                </c:pt>
                <c:pt idx="5573">
                  <c:v>112</c:v>
                </c:pt>
                <c:pt idx="5574">
                  <c:v>16</c:v>
                </c:pt>
                <c:pt idx="5575">
                  <c:v>82</c:v>
                </c:pt>
                <c:pt idx="5576">
                  <c:v>20</c:v>
                </c:pt>
                <c:pt idx="5577">
                  <c:v>98</c:v>
                </c:pt>
                <c:pt idx="5578">
                  <c:v>25</c:v>
                </c:pt>
                <c:pt idx="5579">
                  <c:v>97</c:v>
                </c:pt>
                <c:pt idx="5580">
                  <c:v>26</c:v>
                </c:pt>
                <c:pt idx="5581">
                  <c:v>44</c:v>
                </c:pt>
                <c:pt idx="5582">
                  <c:v>100</c:v>
                </c:pt>
                <c:pt idx="5583">
                  <c:v>10</c:v>
                </c:pt>
                <c:pt idx="5584">
                  <c:v>59</c:v>
                </c:pt>
                <c:pt idx="5585">
                  <c:v>48</c:v>
                </c:pt>
                <c:pt idx="5586">
                  <c:v>42</c:v>
                </c:pt>
                <c:pt idx="5587">
                  <c:v>73</c:v>
                </c:pt>
                <c:pt idx="5588">
                  <c:v>78</c:v>
                </c:pt>
                <c:pt idx="5589">
                  <c:v>101</c:v>
                </c:pt>
                <c:pt idx="5590">
                  <c:v>90</c:v>
                </c:pt>
                <c:pt idx="5591">
                  <c:v>84</c:v>
                </c:pt>
                <c:pt idx="5592">
                  <c:v>61</c:v>
                </c:pt>
                <c:pt idx="5593">
                  <c:v>70</c:v>
                </c:pt>
                <c:pt idx="5594">
                  <c:v>119</c:v>
                </c:pt>
                <c:pt idx="5595">
                  <c:v>79</c:v>
                </c:pt>
                <c:pt idx="5596">
                  <c:v>21</c:v>
                </c:pt>
                <c:pt idx="5597">
                  <c:v>118</c:v>
                </c:pt>
                <c:pt idx="5598">
                  <c:v>92</c:v>
                </c:pt>
                <c:pt idx="5599">
                  <c:v>85</c:v>
                </c:pt>
                <c:pt idx="5600">
                  <c:v>72</c:v>
                </c:pt>
                <c:pt idx="5601">
                  <c:v>53</c:v>
                </c:pt>
                <c:pt idx="5602">
                  <c:v>62</c:v>
                </c:pt>
                <c:pt idx="5603">
                  <c:v>52</c:v>
                </c:pt>
                <c:pt idx="5604">
                  <c:v>116</c:v>
                </c:pt>
                <c:pt idx="5605">
                  <c:v>119</c:v>
                </c:pt>
                <c:pt idx="5606">
                  <c:v>23</c:v>
                </c:pt>
                <c:pt idx="5607">
                  <c:v>78</c:v>
                </c:pt>
                <c:pt idx="5608">
                  <c:v>97</c:v>
                </c:pt>
                <c:pt idx="5609">
                  <c:v>82</c:v>
                </c:pt>
                <c:pt idx="5610">
                  <c:v>114</c:v>
                </c:pt>
                <c:pt idx="5611">
                  <c:v>84</c:v>
                </c:pt>
                <c:pt idx="5612">
                  <c:v>17</c:v>
                </c:pt>
                <c:pt idx="5613">
                  <c:v>72</c:v>
                </c:pt>
                <c:pt idx="5614">
                  <c:v>44</c:v>
                </c:pt>
                <c:pt idx="5615">
                  <c:v>69</c:v>
                </c:pt>
                <c:pt idx="5616">
                  <c:v>47</c:v>
                </c:pt>
                <c:pt idx="5617">
                  <c:v>60</c:v>
                </c:pt>
                <c:pt idx="5618">
                  <c:v>84</c:v>
                </c:pt>
                <c:pt idx="5619">
                  <c:v>49</c:v>
                </c:pt>
                <c:pt idx="5620">
                  <c:v>81</c:v>
                </c:pt>
                <c:pt idx="5621">
                  <c:v>10</c:v>
                </c:pt>
                <c:pt idx="5622">
                  <c:v>53</c:v>
                </c:pt>
                <c:pt idx="5623">
                  <c:v>62</c:v>
                </c:pt>
                <c:pt idx="5624">
                  <c:v>11</c:v>
                </c:pt>
                <c:pt idx="5625">
                  <c:v>47</c:v>
                </c:pt>
                <c:pt idx="5626">
                  <c:v>52</c:v>
                </c:pt>
                <c:pt idx="5627">
                  <c:v>90</c:v>
                </c:pt>
                <c:pt idx="5628">
                  <c:v>66</c:v>
                </c:pt>
                <c:pt idx="5629">
                  <c:v>86</c:v>
                </c:pt>
                <c:pt idx="5630">
                  <c:v>26</c:v>
                </c:pt>
                <c:pt idx="5631">
                  <c:v>75</c:v>
                </c:pt>
                <c:pt idx="5632">
                  <c:v>59</c:v>
                </c:pt>
                <c:pt idx="5633">
                  <c:v>21</c:v>
                </c:pt>
                <c:pt idx="5634">
                  <c:v>50</c:v>
                </c:pt>
                <c:pt idx="5635">
                  <c:v>99</c:v>
                </c:pt>
                <c:pt idx="5636">
                  <c:v>109</c:v>
                </c:pt>
                <c:pt idx="5637">
                  <c:v>49</c:v>
                </c:pt>
                <c:pt idx="5638">
                  <c:v>73</c:v>
                </c:pt>
                <c:pt idx="5639">
                  <c:v>98</c:v>
                </c:pt>
                <c:pt idx="5640">
                  <c:v>61</c:v>
                </c:pt>
                <c:pt idx="5641">
                  <c:v>95</c:v>
                </c:pt>
                <c:pt idx="5642">
                  <c:v>69</c:v>
                </c:pt>
                <c:pt idx="5643">
                  <c:v>103</c:v>
                </c:pt>
                <c:pt idx="5644">
                  <c:v>59</c:v>
                </c:pt>
                <c:pt idx="5645">
                  <c:v>109</c:v>
                </c:pt>
                <c:pt idx="5646">
                  <c:v>43</c:v>
                </c:pt>
                <c:pt idx="5647">
                  <c:v>68</c:v>
                </c:pt>
                <c:pt idx="5648">
                  <c:v>50</c:v>
                </c:pt>
                <c:pt idx="5649">
                  <c:v>48</c:v>
                </c:pt>
                <c:pt idx="5650">
                  <c:v>61</c:v>
                </c:pt>
                <c:pt idx="5651">
                  <c:v>85</c:v>
                </c:pt>
                <c:pt idx="5652">
                  <c:v>18</c:v>
                </c:pt>
                <c:pt idx="5653">
                  <c:v>59</c:v>
                </c:pt>
                <c:pt idx="5654">
                  <c:v>25</c:v>
                </c:pt>
                <c:pt idx="5655">
                  <c:v>12</c:v>
                </c:pt>
                <c:pt idx="5656">
                  <c:v>53</c:v>
                </c:pt>
                <c:pt idx="5657">
                  <c:v>118</c:v>
                </c:pt>
                <c:pt idx="5658">
                  <c:v>11</c:v>
                </c:pt>
                <c:pt idx="5659">
                  <c:v>85</c:v>
                </c:pt>
                <c:pt idx="5660">
                  <c:v>37</c:v>
                </c:pt>
                <c:pt idx="5661">
                  <c:v>31</c:v>
                </c:pt>
                <c:pt idx="5662">
                  <c:v>118</c:v>
                </c:pt>
                <c:pt idx="5663">
                  <c:v>77</c:v>
                </c:pt>
                <c:pt idx="5664">
                  <c:v>22</c:v>
                </c:pt>
                <c:pt idx="5665">
                  <c:v>78</c:v>
                </c:pt>
                <c:pt idx="5666">
                  <c:v>23</c:v>
                </c:pt>
                <c:pt idx="5667">
                  <c:v>112</c:v>
                </c:pt>
                <c:pt idx="5668">
                  <c:v>59</c:v>
                </c:pt>
                <c:pt idx="5669">
                  <c:v>61</c:v>
                </c:pt>
                <c:pt idx="5670">
                  <c:v>46</c:v>
                </c:pt>
                <c:pt idx="5671">
                  <c:v>86</c:v>
                </c:pt>
                <c:pt idx="5672">
                  <c:v>109</c:v>
                </c:pt>
                <c:pt idx="5673">
                  <c:v>98</c:v>
                </c:pt>
                <c:pt idx="5674">
                  <c:v>45</c:v>
                </c:pt>
                <c:pt idx="5675">
                  <c:v>33</c:v>
                </c:pt>
                <c:pt idx="5676">
                  <c:v>91</c:v>
                </c:pt>
                <c:pt idx="5677">
                  <c:v>48</c:v>
                </c:pt>
                <c:pt idx="5678">
                  <c:v>106</c:v>
                </c:pt>
                <c:pt idx="5679">
                  <c:v>113</c:v>
                </c:pt>
                <c:pt idx="5680">
                  <c:v>56</c:v>
                </c:pt>
                <c:pt idx="5681">
                  <c:v>11</c:v>
                </c:pt>
                <c:pt idx="5682">
                  <c:v>43</c:v>
                </c:pt>
                <c:pt idx="5683">
                  <c:v>78</c:v>
                </c:pt>
                <c:pt idx="5684">
                  <c:v>73</c:v>
                </c:pt>
                <c:pt idx="5685">
                  <c:v>75</c:v>
                </c:pt>
                <c:pt idx="5686">
                  <c:v>21</c:v>
                </c:pt>
                <c:pt idx="5687">
                  <c:v>12</c:v>
                </c:pt>
                <c:pt idx="5688">
                  <c:v>39</c:v>
                </c:pt>
                <c:pt idx="5689">
                  <c:v>30</c:v>
                </c:pt>
                <c:pt idx="5690">
                  <c:v>93</c:v>
                </c:pt>
                <c:pt idx="5691">
                  <c:v>50</c:v>
                </c:pt>
                <c:pt idx="5692">
                  <c:v>65</c:v>
                </c:pt>
                <c:pt idx="5693">
                  <c:v>33</c:v>
                </c:pt>
                <c:pt idx="5694">
                  <c:v>77</c:v>
                </c:pt>
                <c:pt idx="5695">
                  <c:v>88</c:v>
                </c:pt>
                <c:pt idx="5696">
                  <c:v>46</c:v>
                </c:pt>
                <c:pt idx="5697">
                  <c:v>99</c:v>
                </c:pt>
                <c:pt idx="5698">
                  <c:v>115</c:v>
                </c:pt>
                <c:pt idx="5699">
                  <c:v>114</c:v>
                </c:pt>
                <c:pt idx="5700">
                  <c:v>18</c:v>
                </c:pt>
                <c:pt idx="5701">
                  <c:v>81</c:v>
                </c:pt>
                <c:pt idx="5702">
                  <c:v>12</c:v>
                </c:pt>
                <c:pt idx="5703">
                  <c:v>95</c:v>
                </c:pt>
                <c:pt idx="5704">
                  <c:v>31</c:v>
                </c:pt>
                <c:pt idx="5705">
                  <c:v>89</c:v>
                </c:pt>
                <c:pt idx="5706">
                  <c:v>89</c:v>
                </c:pt>
                <c:pt idx="5707">
                  <c:v>35</c:v>
                </c:pt>
                <c:pt idx="5708">
                  <c:v>97</c:v>
                </c:pt>
                <c:pt idx="5709">
                  <c:v>104</c:v>
                </c:pt>
                <c:pt idx="5710">
                  <c:v>39</c:v>
                </c:pt>
                <c:pt idx="5711">
                  <c:v>72</c:v>
                </c:pt>
                <c:pt idx="5712">
                  <c:v>98</c:v>
                </c:pt>
                <c:pt idx="5713">
                  <c:v>27</c:v>
                </c:pt>
                <c:pt idx="5714">
                  <c:v>39</c:v>
                </c:pt>
                <c:pt idx="5715">
                  <c:v>89</c:v>
                </c:pt>
                <c:pt idx="5716">
                  <c:v>118</c:v>
                </c:pt>
                <c:pt idx="5717">
                  <c:v>54</c:v>
                </c:pt>
                <c:pt idx="5718">
                  <c:v>96</c:v>
                </c:pt>
                <c:pt idx="5719">
                  <c:v>50</c:v>
                </c:pt>
                <c:pt idx="5720">
                  <c:v>103</c:v>
                </c:pt>
                <c:pt idx="5721">
                  <c:v>119</c:v>
                </c:pt>
                <c:pt idx="5722">
                  <c:v>34</c:v>
                </c:pt>
                <c:pt idx="5723">
                  <c:v>24</c:v>
                </c:pt>
                <c:pt idx="5724">
                  <c:v>91</c:v>
                </c:pt>
                <c:pt idx="5725">
                  <c:v>27</c:v>
                </c:pt>
                <c:pt idx="5726">
                  <c:v>102</c:v>
                </c:pt>
                <c:pt idx="5727">
                  <c:v>28</c:v>
                </c:pt>
                <c:pt idx="5728">
                  <c:v>59</c:v>
                </c:pt>
                <c:pt idx="5729">
                  <c:v>116</c:v>
                </c:pt>
                <c:pt idx="5730">
                  <c:v>87</c:v>
                </c:pt>
                <c:pt idx="5731">
                  <c:v>110</c:v>
                </c:pt>
                <c:pt idx="5732">
                  <c:v>84</c:v>
                </c:pt>
                <c:pt idx="5733">
                  <c:v>106</c:v>
                </c:pt>
                <c:pt idx="5734">
                  <c:v>14</c:v>
                </c:pt>
                <c:pt idx="5735">
                  <c:v>55</c:v>
                </c:pt>
                <c:pt idx="5736">
                  <c:v>26</c:v>
                </c:pt>
                <c:pt idx="5737">
                  <c:v>96</c:v>
                </c:pt>
                <c:pt idx="5738">
                  <c:v>15</c:v>
                </c:pt>
                <c:pt idx="5739">
                  <c:v>13</c:v>
                </c:pt>
                <c:pt idx="5740">
                  <c:v>79</c:v>
                </c:pt>
                <c:pt idx="5741">
                  <c:v>73</c:v>
                </c:pt>
                <c:pt idx="5742">
                  <c:v>40</c:v>
                </c:pt>
                <c:pt idx="5743">
                  <c:v>19</c:v>
                </c:pt>
                <c:pt idx="5744">
                  <c:v>48</c:v>
                </c:pt>
                <c:pt idx="5745">
                  <c:v>58</c:v>
                </c:pt>
                <c:pt idx="5746">
                  <c:v>98</c:v>
                </c:pt>
                <c:pt idx="5747">
                  <c:v>77</c:v>
                </c:pt>
                <c:pt idx="5748">
                  <c:v>69</c:v>
                </c:pt>
                <c:pt idx="5749">
                  <c:v>12</c:v>
                </c:pt>
                <c:pt idx="5750">
                  <c:v>61</c:v>
                </c:pt>
                <c:pt idx="5751">
                  <c:v>69</c:v>
                </c:pt>
                <c:pt idx="5752">
                  <c:v>79</c:v>
                </c:pt>
                <c:pt idx="5753">
                  <c:v>69</c:v>
                </c:pt>
                <c:pt idx="5754">
                  <c:v>44</c:v>
                </c:pt>
                <c:pt idx="5755">
                  <c:v>37</c:v>
                </c:pt>
                <c:pt idx="5756">
                  <c:v>44</c:v>
                </c:pt>
                <c:pt idx="5757">
                  <c:v>16</c:v>
                </c:pt>
                <c:pt idx="5758">
                  <c:v>40</c:v>
                </c:pt>
                <c:pt idx="5759">
                  <c:v>60</c:v>
                </c:pt>
                <c:pt idx="5760">
                  <c:v>43</c:v>
                </c:pt>
                <c:pt idx="5761">
                  <c:v>119</c:v>
                </c:pt>
                <c:pt idx="5762">
                  <c:v>74</c:v>
                </c:pt>
                <c:pt idx="5763">
                  <c:v>15</c:v>
                </c:pt>
                <c:pt idx="5764">
                  <c:v>11</c:v>
                </c:pt>
                <c:pt idx="5765">
                  <c:v>113</c:v>
                </c:pt>
                <c:pt idx="5766">
                  <c:v>64</c:v>
                </c:pt>
                <c:pt idx="5767">
                  <c:v>81</c:v>
                </c:pt>
                <c:pt idx="5768">
                  <c:v>19</c:v>
                </c:pt>
                <c:pt idx="5769">
                  <c:v>112</c:v>
                </c:pt>
                <c:pt idx="5770">
                  <c:v>90</c:v>
                </c:pt>
                <c:pt idx="5771">
                  <c:v>28</c:v>
                </c:pt>
                <c:pt idx="5772">
                  <c:v>23</c:v>
                </c:pt>
                <c:pt idx="5773">
                  <c:v>17</c:v>
                </c:pt>
                <c:pt idx="5774">
                  <c:v>99</c:v>
                </c:pt>
                <c:pt idx="5775">
                  <c:v>69</c:v>
                </c:pt>
                <c:pt idx="5776">
                  <c:v>49</c:v>
                </c:pt>
                <c:pt idx="5777">
                  <c:v>32</c:v>
                </c:pt>
                <c:pt idx="5778">
                  <c:v>110</c:v>
                </c:pt>
                <c:pt idx="5779">
                  <c:v>84</c:v>
                </c:pt>
                <c:pt idx="5780">
                  <c:v>56</c:v>
                </c:pt>
                <c:pt idx="5781">
                  <c:v>64</c:v>
                </c:pt>
                <c:pt idx="5782">
                  <c:v>30</c:v>
                </c:pt>
                <c:pt idx="5783">
                  <c:v>65</c:v>
                </c:pt>
                <c:pt idx="5784">
                  <c:v>12</c:v>
                </c:pt>
                <c:pt idx="5785">
                  <c:v>112</c:v>
                </c:pt>
                <c:pt idx="5786">
                  <c:v>66</c:v>
                </c:pt>
                <c:pt idx="5787">
                  <c:v>46</c:v>
                </c:pt>
                <c:pt idx="5788">
                  <c:v>74</c:v>
                </c:pt>
                <c:pt idx="5789">
                  <c:v>48</c:v>
                </c:pt>
                <c:pt idx="5790">
                  <c:v>38</c:v>
                </c:pt>
                <c:pt idx="5791">
                  <c:v>55</c:v>
                </c:pt>
                <c:pt idx="5792">
                  <c:v>45</c:v>
                </c:pt>
                <c:pt idx="5793">
                  <c:v>79</c:v>
                </c:pt>
                <c:pt idx="5794">
                  <c:v>21</c:v>
                </c:pt>
                <c:pt idx="5795">
                  <c:v>29</c:v>
                </c:pt>
                <c:pt idx="5796">
                  <c:v>17</c:v>
                </c:pt>
                <c:pt idx="5797">
                  <c:v>72</c:v>
                </c:pt>
                <c:pt idx="5798">
                  <c:v>84</c:v>
                </c:pt>
                <c:pt idx="5799">
                  <c:v>72</c:v>
                </c:pt>
                <c:pt idx="5800">
                  <c:v>101</c:v>
                </c:pt>
                <c:pt idx="5801">
                  <c:v>87</c:v>
                </c:pt>
                <c:pt idx="5802">
                  <c:v>87</c:v>
                </c:pt>
                <c:pt idx="5803">
                  <c:v>66</c:v>
                </c:pt>
                <c:pt idx="5804">
                  <c:v>52</c:v>
                </c:pt>
                <c:pt idx="5805">
                  <c:v>112</c:v>
                </c:pt>
                <c:pt idx="5806">
                  <c:v>107</c:v>
                </c:pt>
                <c:pt idx="5807">
                  <c:v>110</c:v>
                </c:pt>
                <c:pt idx="5808">
                  <c:v>79</c:v>
                </c:pt>
                <c:pt idx="5809">
                  <c:v>72</c:v>
                </c:pt>
                <c:pt idx="5810">
                  <c:v>25</c:v>
                </c:pt>
                <c:pt idx="5811">
                  <c:v>110</c:v>
                </c:pt>
                <c:pt idx="5812">
                  <c:v>74</c:v>
                </c:pt>
                <c:pt idx="5813">
                  <c:v>99</c:v>
                </c:pt>
                <c:pt idx="5814">
                  <c:v>19</c:v>
                </c:pt>
                <c:pt idx="5815">
                  <c:v>31</c:v>
                </c:pt>
                <c:pt idx="5816">
                  <c:v>27</c:v>
                </c:pt>
                <c:pt idx="5817">
                  <c:v>56</c:v>
                </c:pt>
                <c:pt idx="5818">
                  <c:v>84</c:v>
                </c:pt>
                <c:pt idx="5819">
                  <c:v>90</c:v>
                </c:pt>
                <c:pt idx="5820">
                  <c:v>46</c:v>
                </c:pt>
                <c:pt idx="5821">
                  <c:v>62</c:v>
                </c:pt>
                <c:pt idx="5822">
                  <c:v>18</c:v>
                </c:pt>
                <c:pt idx="5823">
                  <c:v>117</c:v>
                </c:pt>
                <c:pt idx="5824">
                  <c:v>81</c:v>
                </c:pt>
                <c:pt idx="5825">
                  <c:v>111</c:v>
                </c:pt>
                <c:pt idx="5826">
                  <c:v>108</c:v>
                </c:pt>
                <c:pt idx="5827">
                  <c:v>83</c:v>
                </c:pt>
                <c:pt idx="5828">
                  <c:v>13</c:v>
                </c:pt>
                <c:pt idx="5829">
                  <c:v>114</c:v>
                </c:pt>
                <c:pt idx="5830">
                  <c:v>119</c:v>
                </c:pt>
                <c:pt idx="5831">
                  <c:v>77</c:v>
                </c:pt>
                <c:pt idx="5832">
                  <c:v>53</c:v>
                </c:pt>
                <c:pt idx="5833">
                  <c:v>29</c:v>
                </c:pt>
                <c:pt idx="5834">
                  <c:v>38</c:v>
                </c:pt>
                <c:pt idx="5835">
                  <c:v>110</c:v>
                </c:pt>
                <c:pt idx="5836">
                  <c:v>81</c:v>
                </c:pt>
                <c:pt idx="5837">
                  <c:v>49</c:v>
                </c:pt>
                <c:pt idx="5838">
                  <c:v>66</c:v>
                </c:pt>
                <c:pt idx="5839">
                  <c:v>95</c:v>
                </c:pt>
                <c:pt idx="5840">
                  <c:v>93</c:v>
                </c:pt>
                <c:pt idx="5841">
                  <c:v>71</c:v>
                </c:pt>
                <c:pt idx="5842">
                  <c:v>23</c:v>
                </c:pt>
                <c:pt idx="5843">
                  <c:v>81</c:v>
                </c:pt>
                <c:pt idx="5844">
                  <c:v>60</c:v>
                </c:pt>
                <c:pt idx="5845">
                  <c:v>40</c:v>
                </c:pt>
                <c:pt idx="5846">
                  <c:v>89</c:v>
                </c:pt>
                <c:pt idx="5847">
                  <c:v>16</c:v>
                </c:pt>
                <c:pt idx="5848">
                  <c:v>22</c:v>
                </c:pt>
                <c:pt idx="5849">
                  <c:v>19</c:v>
                </c:pt>
                <c:pt idx="5850">
                  <c:v>91</c:v>
                </c:pt>
                <c:pt idx="5851">
                  <c:v>87</c:v>
                </c:pt>
                <c:pt idx="5852">
                  <c:v>75</c:v>
                </c:pt>
                <c:pt idx="5853">
                  <c:v>105</c:v>
                </c:pt>
                <c:pt idx="5854">
                  <c:v>48</c:v>
                </c:pt>
                <c:pt idx="5855">
                  <c:v>54</c:v>
                </c:pt>
                <c:pt idx="5856">
                  <c:v>86</c:v>
                </c:pt>
                <c:pt idx="5857">
                  <c:v>89</c:v>
                </c:pt>
                <c:pt idx="5858">
                  <c:v>77</c:v>
                </c:pt>
                <c:pt idx="5859">
                  <c:v>72</c:v>
                </c:pt>
                <c:pt idx="5860">
                  <c:v>85</c:v>
                </c:pt>
                <c:pt idx="5861">
                  <c:v>88</c:v>
                </c:pt>
                <c:pt idx="5862">
                  <c:v>86</c:v>
                </c:pt>
                <c:pt idx="5863">
                  <c:v>48</c:v>
                </c:pt>
                <c:pt idx="5864">
                  <c:v>11</c:v>
                </c:pt>
                <c:pt idx="5865">
                  <c:v>114</c:v>
                </c:pt>
                <c:pt idx="5866">
                  <c:v>15</c:v>
                </c:pt>
                <c:pt idx="5867">
                  <c:v>20</c:v>
                </c:pt>
                <c:pt idx="5868">
                  <c:v>30</c:v>
                </c:pt>
                <c:pt idx="5869">
                  <c:v>60</c:v>
                </c:pt>
                <c:pt idx="5870">
                  <c:v>95</c:v>
                </c:pt>
                <c:pt idx="5871">
                  <c:v>82</c:v>
                </c:pt>
                <c:pt idx="5872">
                  <c:v>94</c:v>
                </c:pt>
                <c:pt idx="5873">
                  <c:v>66</c:v>
                </c:pt>
                <c:pt idx="5874">
                  <c:v>115</c:v>
                </c:pt>
                <c:pt idx="5875">
                  <c:v>18</c:v>
                </c:pt>
                <c:pt idx="5876">
                  <c:v>104</c:v>
                </c:pt>
                <c:pt idx="5877">
                  <c:v>66</c:v>
                </c:pt>
                <c:pt idx="5878">
                  <c:v>21</c:v>
                </c:pt>
                <c:pt idx="5879">
                  <c:v>38</c:v>
                </c:pt>
                <c:pt idx="5880">
                  <c:v>78</c:v>
                </c:pt>
                <c:pt idx="5881">
                  <c:v>119</c:v>
                </c:pt>
                <c:pt idx="5882">
                  <c:v>79</c:v>
                </c:pt>
                <c:pt idx="5883">
                  <c:v>91</c:v>
                </c:pt>
                <c:pt idx="5884">
                  <c:v>23</c:v>
                </c:pt>
                <c:pt idx="5885">
                  <c:v>78</c:v>
                </c:pt>
                <c:pt idx="5886">
                  <c:v>82</c:v>
                </c:pt>
                <c:pt idx="5887">
                  <c:v>20</c:v>
                </c:pt>
                <c:pt idx="5888">
                  <c:v>63</c:v>
                </c:pt>
                <c:pt idx="5889">
                  <c:v>78</c:v>
                </c:pt>
                <c:pt idx="5890">
                  <c:v>82</c:v>
                </c:pt>
                <c:pt idx="5891">
                  <c:v>40</c:v>
                </c:pt>
                <c:pt idx="5892">
                  <c:v>109</c:v>
                </c:pt>
                <c:pt idx="5893">
                  <c:v>60</c:v>
                </c:pt>
                <c:pt idx="5894">
                  <c:v>103</c:v>
                </c:pt>
                <c:pt idx="5895">
                  <c:v>104</c:v>
                </c:pt>
                <c:pt idx="5896">
                  <c:v>46</c:v>
                </c:pt>
                <c:pt idx="5897">
                  <c:v>93</c:v>
                </c:pt>
                <c:pt idx="5898">
                  <c:v>87</c:v>
                </c:pt>
                <c:pt idx="5899">
                  <c:v>50</c:v>
                </c:pt>
                <c:pt idx="5900">
                  <c:v>23</c:v>
                </c:pt>
                <c:pt idx="5901">
                  <c:v>112</c:v>
                </c:pt>
                <c:pt idx="5902">
                  <c:v>82</c:v>
                </c:pt>
                <c:pt idx="5903">
                  <c:v>55</c:v>
                </c:pt>
                <c:pt idx="5904">
                  <c:v>63</c:v>
                </c:pt>
                <c:pt idx="5905">
                  <c:v>48</c:v>
                </c:pt>
                <c:pt idx="5906">
                  <c:v>81</c:v>
                </c:pt>
                <c:pt idx="5907">
                  <c:v>28</c:v>
                </c:pt>
                <c:pt idx="5908">
                  <c:v>99</c:v>
                </c:pt>
                <c:pt idx="5909">
                  <c:v>91</c:v>
                </c:pt>
                <c:pt idx="5910">
                  <c:v>13</c:v>
                </c:pt>
                <c:pt idx="5911">
                  <c:v>34</c:v>
                </c:pt>
                <c:pt idx="5912">
                  <c:v>27</c:v>
                </c:pt>
                <c:pt idx="5913">
                  <c:v>72</c:v>
                </c:pt>
                <c:pt idx="5914">
                  <c:v>88</c:v>
                </c:pt>
                <c:pt idx="5915">
                  <c:v>45</c:v>
                </c:pt>
                <c:pt idx="5916">
                  <c:v>14</c:v>
                </c:pt>
                <c:pt idx="5917">
                  <c:v>30</c:v>
                </c:pt>
                <c:pt idx="5918">
                  <c:v>38</c:v>
                </c:pt>
                <c:pt idx="5919">
                  <c:v>52</c:v>
                </c:pt>
                <c:pt idx="5920">
                  <c:v>73</c:v>
                </c:pt>
                <c:pt idx="5921">
                  <c:v>95</c:v>
                </c:pt>
                <c:pt idx="5922">
                  <c:v>46</c:v>
                </c:pt>
                <c:pt idx="5923">
                  <c:v>17</c:v>
                </c:pt>
                <c:pt idx="5924">
                  <c:v>25</c:v>
                </c:pt>
                <c:pt idx="5925">
                  <c:v>61</c:v>
                </c:pt>
                <c:pt idx="5926">
                  <c:v>110</c:v>
                </c:pt>
                <c:pt idx="5927">
                  <c:v>34</c:v>
                </c:pt>
                <c:pt idx="5928">
                  <c:v>11</c:v>
                </c:pt>
                <c:pt idx="5929">
                  <c:v>86</c:v>
                </c:pt>
                <c:pt idx="5930">
                  <c:v>39</c:v>
                </c:pt>
                <c:pt idx="5931">
                  <c:v>15</c:v>
                </c:pt>
                <c:pt idx="5932">
                  <c:v>46</c:v>
                </c:pt>
                <c:pt idx="5933">
                  <c:v>107</c:v>
                </c:pt>
                <c:pt idx="5934">
                  <c:v>78</c:v>
                </c:pt>
                <c:pt idx="5935">
                  <c:v>114</c:v>
                </c:pt>
                <c:pt idx="5936">
                  <c:v>94</c:v>
                </c:pt>
                <c:pt idx="5937">
                  <c:v>13</c:v>
                </c:pt>
                <c:pt idx="5938">
                  <c:v>71</c:v>
                </c:pt>
                <c:pt idx="5939">
                  <c:v>16</c:v>
                </c:pt>
                <c:pt idx="5940">
                  <c:v>101</c:v>
                </c:pt>
                <c:pt idx="5941">
                  <c:v>64</c:v>
                </c:pt>
                <c:pt idx="5942">
                  <c:v>84</c:v>
                </c:pt>
                <c:pt idx="5943">
                  <c:v>13</c:v>
                </c:pt>
                <c:pt idx="5944">
                  <c:v>99</c:v>
                </c:pt>
                <c:pt idx="5945">
                  <c:v>82</c:v>
                </c:pt>
                <c:pt idx="5946">
                  <c:v>36</c:v>
                </c:pt>
                <c:pt idx="5947">
                  <c:v>38</c:v>
                </c:pt>
                <c:pt idx="5948">
                  <c:v>41</c:v>
                </c:pt>
                <c:pt idx="5949">
                  <c:v>108</c:v>
                </c:pt>
                <c:pt idx="5950">
                  <c:v>64</c:v>
                </c:pt>
                <c:pt idx="5951">
                  <c:v>93</c:v>
                </c:pt>
                <c:pt idx="5952">
                  <c:v>84</c:v>
                </c:pt>
                <c:pt idx="5953">
                  <c:v>13</c:v>
                </c:pt>
                <c:pt idx="5954">
                  <c:v>28</c:v>
                </c:pt>
                <c:pt idx="5955">
                  <c:v>47</c:v>
                </c:pt>
                <c:pt idx="5956">
                  <c:v>100</c:v>
                </c:pt>
                <c:pt idx="5957">
                  <c:v>14</c:v>
                </c:pt>
                <c:pt idx="5958">
                  <c:v>103</c:v>
                </c:pt>
                <c:pt idx="5959">
                  <c:v>32</c:v>
                </c:pt>
                <c:pt idx="5960">
                  <c:v>39</c:v>
                </c:pt>
                <c:pt idx="5961">
                  <c:v>106</c:v>
                </c:pt>
                <c:pt idx="5962">
                  <c:v>27</c:v>
                </c:pt>
                <c:pt idx="5963">
                  <c:v>41</c:v>
                </c:pt>
                <c:pt idx="5964">
                  <c:v>53</c:v>
                </c:pt>
                <c:pt idx="5965">
                  <c:v>109</c:v>
                </c:pt>
                <c:pt idx="5966">
                  <c:v>23</c:v>
                </c:pt>
                <c:pt idx="5967">
                  <c:v>71</c:v>
                </c:pt>
                <c:pt idx="5968">
                  <c:v>107</c:v>
                </c:pt>
                <c:pt idx="5969">
                  <c:v>23</c:v>
                </c:pt>
                <c:pt idx="5970">
                  <c:v>77</c:v>
                </c:pt>
                <c:pt idx="5971">
                  <c:v>13</c:v>
                </c:pt>
                <c:pt idx="5972">
                  <c:v>62</c:v>
                </c:pt>
                <c:pt idx="5973">
                  <c:v>36</c:v>
                </c:pt>
                <c:pt idx="5974">
                  <c:v>26</c:v>
                </c:pt>
                <c:pt idx="5975">
                  <c:v>92</c:v>
                </c:pt>
                <c:pt idx="5976">
                  <c:v>118</c:v>
                </c:pt>
                <c:pt idx="5977">
                  <c:v>14</c:v>
                </c:pt>
                <c:pt idx="5978">
                  <c:v>108</c:v>
                </c:pt>
                <c:pt idx="5979">
                  <c:v>28</c:v>
                </c:pt>
                <c:pt idx="5980">
                  <c:v>52</c:v>
                </c:pt>
                <c:pt idx="5981">
                  <c:v>109</c:v>
                </c:pt>
                <c:pt idx="5982">
                  <c:v>17</c:v>
                </c:pt>
                <c:pt idx="5983">
                  <c:v>113</c:v>
                </c:pt>
                <c:pt idx="5984">
                  <c:v>68</c:v>
                </c:pt>
                <c:pt idx="5985">
                  <c:v>62</c:v>
                </c:pt>
                <c:pt idx="5986">
                  <c:v>88</c:v>
                </c:pt>
                <c:pt idx="5987">
                  <c:v>49</c:v>
                </c:pt>
                <c:pt idx="5988">
                  <c:v>101</c:v>
                </c:pt>
                <c:pt idx="5989">
                  <c:v>100</c:v>
                </c:pt>
                <c:pt idx="5990">
                  <c:v>53</c:v>
                </c:pt>
                <c:pt idx="5991">
                  <c:v>100</c:v>
                </c:pt>
                <c:pt idx="5992">
                  <c:v>10</c:v>
                </c:pt>
                <c:pt idx="5993">
                  <c:v>29</c:v>
                </c:pt>
                <c:pt idx="5994">
                  <c:v>107</c:v>
                </c:pt>
                <c:pt idx="5995">
                  <c:v>50</c:v>
                </c:pt>
                <c:pt idx="5996">
                  <c:v>28</c:v>
                </c:pt>
                <c:pt idx="5997">
                  <c:v>117</c:v>
                </c:pt>
                <c:pt idx="5998">
                  <c:v>86</c:v>
                </c:pt>
                <c:pt idx="5999">
                  <c:v>21</c:v>
                </c:pt>
                <c:pt idx="6000">
                  <c:v>90</c:v>
                </c:pt>
                <c:pt idx="6001">
                  <c:v>28</c:v>
                </c:pt>
                <c:pt idx="6002">
                  <c:v>96</c:v>
                </c:pt>
                <c:pt idx="6003">
                  <c:v>79</c:v>
                </c:pt>
                <c:pt idx="6004">
                  <c:v>70</c:v>
                </c:pt>
                <c:pt idx="6005">
                  <c:v>72</c:v>
                </c:pt>
                <c:pt idx="6006">
                  <c:v>80</c:v>
                </c:pt>
                <c:pt idx="6007">
                  <c:v>115</c:v>
                </c:pt>
                <c:pt idx="6008">
                  <c:v>72</c:v>
                </c:pt>
                <c:pt idx="6009">
                  <c:v>72</c:v>
                </c:pt>
                <c:pt idx="6010">
                  <c:v>40</c:v>
                </c:pt>
                <c:pt idx="6011">
                  <c:v>117</c:v>
                </c:pt>
                <c:pt idx="6012">
                  <c:v>16</c:v>
                </c:pt>
                <c:pt idx="6013">
                  <c:v>12</c:v>
                </c:pt>
                <c:pt idx="6014">
                  <c:v>29</c:v>
                </c:pt>
                <c:pt idx="6015">
                  <c:v>93</c:v>
                </c:pt>
                <c:pt idx="6016">
                  <c:v>106</c:v>
                </c:pt>
                <c:pt idx="6017">
                  <c:v>52</c:v>
                </c:pt>
                <c:pt idx="6018">
                  <c:v>19</c:v>
                </c:pt>
                <c:pt idx="6019">
                  <c:v>17</c:v>
                </c:pt>
                <c:pt idx="6020">
                  <c:v>17</c:v>
                </c:pt>
                <c:pt idx="6021">
                  <c:v>37</c:v>
                </c:pt>
                <c:pt idx="6022">
                  <c:v>82</c:v>
                </c:pt>
                <c:pt idx="6023">
                  <c:v>10</c:v>
                </c:pt>
                <c:pt idx="6024">
                  <c:v>64</c:v>
                </c:pt>
                <c:pt idx="6025">
                  <c:v>82</c:v>
                </c:pt>
                <c:pt idx="6026">
                  <c:v>66</c:v>
                </c:pt>
                <c:pt idx="6027">
                  <c:v>24</c:v>
                </c:pt>
                <c:pt idx="6028">
                  <c:v>91</c:v>
                </c:pt>
                <c:pt idx="6029">
                  <c:v>73</c:v>
                </c:pt>
                <c:pt idx="6030">
                  <c:v>53</c:v>
                </c:pt>
                <c:pt idx="6031">
                  <c:v>86</c:v>
                </c:pt>
                <c:pt idx="6032">
                  <c:v>72</c:v>
                </c:pt>
                <c:pt idx="6033">
                  <c:v>40</c:v>
                </c:pt>
                <c:pt idx="6034">
                  <c:v>70</c:v>
                </c:pt>
                <c:pt idx="6035">
                  <c:v>115</c:v>
                </c:pt>
                <c:pt idx="6036">
                  <c:v>27</c:v>
                </c:pt>
                <c:pt idx="6037">
                  <c:v>68</c:v>
                </c:pt>
                <c:pt idx="6038">
                  <c:v>100</c:v>
                </c:pt>
                <c:pt idx="6039">
                  <c:v>103</c:v>
                </c:pt>
                <c:pt idx="6040">
                  <c:v>10</c:v>
                </c:pt>
                <c:pt idx="6041">
                  <c:v>75</c:v>
                </c:pt>
                <c:pt idx="6042">
                  <c:v>10</c:v>
                </c:pt>
                <c:pt idx="6043">
                  <c:v>108</c:v>
                </c:pt>
                <c:pt idx="6044">
                  <c:v>95</c:v>
                </c:pt>
                <c:pt idx="6045">
                  <c:v>101</c:v>
                </c:pt>
                <c:pt idx="6046">
                  <c:v>58</c:v>
                </c:pt>
                <c:pt idx="6047">
                  <c:v>52</c:v>
                </c:pt>
                <c:pt idx="6048">
                  <c:v>30</c:v>
                </c:pt>
                <c:pt idx="6049">
                  <c:v>107</c:v>
                </c:pt>
                <c:pt idx="6050">
                  <c:v>93</c:v>
                </c:pt>
                <c:pt idx="6051">
                  <c:v>51</c:v>
                </c:pt>
                <c:pt idx="6052">
                  <c:v>83</c:v>
                </c:pt>
                <c:pt idx="6053">
                  <c:v>50</c:v>
                </c:pt>
                <c:pt idx="6054">
                  <c:v>39</c:v>
                </c:pt>
                <c:pt idx="6055">
                  <c:v>37</c:v>
                </c:pt>
                <c:pt idx="6056">
                  <c:v>48</c:v>
                </c:pt>
                <c:pt idx="6057">
                  <c:v>16</c:v>
                </c:pt>
                <c:pt idx="6058">
                  <c:v>23</c:v>
                </c:pt>
                <c:pt idx="6059">
                  <c:v>54</c:v>
                </c:pt>
                <c:pt idx="6060">
                  <c:v>17</c:v>
                </c:pt>
                <c:pt idx="6061">
                  <c:v>26</c:v>
                </c:pt>
                <c:pt idx="6062">
                  <c:v>102</c:v>
                </c:pt>
                <c:pt idx="6063">
                  <c:v>84</c:v>
                </c:pt>
                <c:pt idx="6064">
                  <c:v>80</c:v>
                </c:pt>
                <c:pt idx="6065">
                  <c:v>97</c:v>
                </c:pt>
                <c:pt idx="6066">
                  <c:v>48</c:v>
                </c:pt>
                <c:pt idx="6067">
                  <c:v>16</c:v>
                </c:pt>
                <c:pt idx="6068">
                  <c:v>50</c:v>
                </c:pt>
                <c:pt idx="6069">
                  <c:v>74</c:v>
                </c:pt>
                <c:pt idx="6070">
                  <c:v>68</c:v>
                </c:pt>
                <c:pt idx="6071">
                  <c:v>88</c:v>
                </c:pt>
                <c:pt idx="6072">
                  <c:v>116</c:v>
                </c:pt>
                <c:pt idx="6073">
                  <c:v>94</c:v>
                </c:pt>
                <c:pt idx="6074">
                  <c:v>111</c:v>
                </c:pt>
                <c:pt idx="6075">
                  <c:v>30</c:v>
                </c:pt>
                <c:pt idx="6076">
                  <c:v>87</c:v>
                </c:pt>
                <c:pt idx="6077">
                  <c:v>105</c:v>
                </c:pt>
                <c:pt idx="6078">
                  <c:v>30</c:v>
                </c:pt>
                <c:pt idx="6079">
                  <c:v>99</c:v>
                </c:pt>
                <c:pt idx="6080">
                  <c:v>113</c:v>
                </c:pt>
                <c:pt idx="6081">
                  <c:v>103</c:v>
                </c:pt>
                <c:pt idx="6082">
                  <c:v>38</c:v>
                </c:pt>
                <c:pt idx="6083">
                  <c:v>107</c:v>
                </c:pt>
                <c:pt idx="6084">
                  <c:v>99</c:v>
                </c:pt>
                <c:pt idx="6085">
                  <c:v>91</c:v>
                </c:pt>
                <c:pt idx="6086">
                  <c:v>80</c:v>
                </c:pt>
                <c:pt idx="6087">
                  <c:v>31</c:v>
                </c:pt>
                <c:pt idx="6088">
                  <c:v>106</c:v>
                </c:pt>
                <c:pt idx="6089">
                  <c:v>34</c:v>
                </c:pt>
                <c:pt idx="6090">
                  <c:v>70</c:v>
                </c:pt>
                <c:pt idx="6091">
                  <c:v>78</c:v>
                </c:pt>
                <c:pt idx="6092">
                  <c:v>96</c:v>
                </c:pt>
                <c:pt idx="6093">
                  <c:v>89</c:v>
                </c:pt>
                <c:pt idx="6094">
                  <c:v>114</c:v>
                </c:pt>
                <c:pt idx="6095">
                  <c:v>84</c:v>
                </c:pt>
                <c:pt idx="6096">
                  <c:v>24</c:v>
                </c:pt>
                <c:pt idx="6097">
                  <c:v>112</c:v>
                </c:pt>
                <c:pt idx="6098">
                  <c:v>96</c:v>
                </c:pt>
                <c:pt idx="6099">
                  <c:v>40</c:v>
                </c:pt>
                <c:pt idx="6100">
                  <c:v>107</c:v>
                </c:pt>
                <c:pt idx="6101">
                  <c:v>116</c:v>
                </c:pt>
                <c:pt idx="6102">
                  <c:v>34</c:v>
                </c:pt>
                <c:pt idx="6103">
                  <c:v>81</c:v>
                </c:pt>
                <c:pt idx="6104">
                  <c:v>71</c:v>
                </c:pt>
                <c:pt idx="6105">
                  <c:v>119</c:v>
                </c:pt>
                <c:pt idx="6106">
                  <c:v>52</c:v>
                </c:pt>
                <c:pt idx="6107">
                  <c:v>19</c:v>
                </c:pt>
                <c:pt idx="6108">
                  <c:v>92</c:v>
                </c:pt>
                <c:pt idx="6109">
                  <c:v>37</c:v>
                </c:pt>
                <c:pt idx="6110">
                  <c:v>60</c:v>
                </c:pt>
                <c:pt idx="6111">
                  <c:v>20</c:v>
                </c:pt>
                <c:pt idx="6112">
                  <c:v>17</c:v>
                </c:pt>
                <c:pt idx="6113">
                  <c:v>116</c:v>
                </c:pt>
                <c:pt idx="6114">
                  <c:v>72</c:v>
                </c:pt>
                <c:pt idx="6115">
                  <c:v>53</c:v>
                </c:pt>
                <c:pt idx="6116">
                  <c:v>72</c:v>
                </c:pt>
                <c:pt idx="6117">
                  <c:v>55</c:v>
                </c:pt>
                <c:pt idx="6118">
                  <c:v>46</c:v>
                </c:pt>
                <c:pt idx="6119">
                  <c:v>97</c:v>
                </c:pt>
                <c:pt idx="6120">
                  <c:v>84</c:v>
                </c:pt>
                <c:pt idx="6121">
                  <c:v>27</c:v>
                </c:pt>
                <c:pt idx="6122">
                  <c:v>20</c:v>
                </c:pt>
                <c:pt idx="6123">
                  <c:v>93</c:v>
                </c:pt>
                <c:pt idx="6124">
                  <c:v>107</c:v>
                </c:pt>
                <c:pt idx="6125">
                  <c:v>21</c:v>
                </c:pt>
                <c:pt idx="6126">
                  <c:v>115</c:v>
                </c:pt>
                <c:pt idx="6127">
                  <c:v>41</c:v>
                </c:pt>
                <c:pt idx="6128">
                  <c:v>79</c:v>
                </c:pt>
                <c:pt idx="6129">
                  <c:v>72</c:v>
                </c:pt>
                <c:pt idx="6130">
                  <c:v>30</c:v>
                </c:pt>
                <c:pt idx="6131">
                  <c:v>30</c:v>
                </c:pt>
                <c:pt idx="6132">
                  <c:v>101</c:v>
                </c:pt>
                <c:pt idx="6133">
                  <c:v>23</c:v>
                </c:pt>
                <c:pt idx="6134">
                  <c:v>97</c:v>
                </c:pt>
                <c:pt idx="6135">
                  <c:v>10</c:v>
                </c:pt>
                <c:pt idx="6136">
                  <c:v>51</c:v>
                </c:pt>
                <c:pt idx="6137">
                  <c:v>99</c:v>
                </c:pt>
                <c:pt idx="6138">
                  <c:v>80</c:v>
                </c:pt>
                <c:pt idx="6139">
                  <c:v>74</c:v>
                </c:pt>
                <c:pt idx="6140">
                  <c:v>46</c:v>
                </c:pt>
                <c:pt idx="6141">
                  <c:v>104</c:v>
                </c:pt>
                <c:pt idx="6142">
                  <c:v>23</c:v>
                </c:pt>
                <c:pt idx="6143">
                  <c:v>60</c:v>
                </c:pt>
                <c:pt idx="6144">
                  <c:v>59</c:v>
                </c:pt>
                <c:pt idx="6145">
                  <c:v>10</c:v>
                </c:pt>
                <c:pt idx="6146">
                  <c:v>37</c:v>
                </c:pt>
                <c:pt idx="6147">
                  <c:v>97</c:v>
                </c:pt>
                <c:pt idx="6148">
                  <c:v>102</c:v>
                </c:pt>
                <c:pt idx="6149">
                  <c:v>53</c:v>
                </c:pt>
                <c:pt idx="6150">
                  <c:v>77</c:v>
                </c:pt>
                <c:pt idx="6151">
                  <c:v>97</c:v>
                </c:pt>
                <c:pt idx="6152">
                  <c:v>95</c:v>
                </c:pt>
                <c:pt idx="6153">
                  <c:v>72</c:v>
                </c:pt>
                <c:pt idx="6154">
                  <c:v>69</c:v>
                </c:pt>
                <c:pt idx="6155">
                  <c:v>21</c:v>
                </c:pt>
                <c:pt idx="6156">
                  <c:v>52</c:v>
                </c:pt>
                <c:pt idx="6157">
                  <c:v>72</c:v>
                </c:pt>
                <c:pt idx="6158">
                  <c:v>65</c:v>
                </c:pt>
                <c:pt idx="6159">
                  <c:v>91</c:v>
                </c:pt>
                <c:pt idx="6160">
                  <c:v>49</c:v>
                </c:pt>
                <c:pt idx="6161">
                  <c:v>39</c:v>
                </c:pt>
                <c:pt idx="6162">
                  <c:v>20</c:v>
                </c:pt>
                <c:pt idx="6163">
                  <c:v>113</c:v>
                </c:pt>
                <c:pt idx="6164">
                  <c:v>42</c:v>
                </c:pt>
                <c:pt idx="6165">
                  <c:v>34</c:v>
                </c:pt>
                <c:pt idx="6166">
                  <c:v>76</c:v>
                </c:pt>
                <c:pt idx="6167">
                  <c:v>70</c:v>
                </c:pt>
                <c:pt idx="6168">
                  <c:v>30</c:v>
                </c:pt>
                <c:pt idx="6169">
                  <c:v>52</c:v>
                </c:pt>
                <c:pt idx="6170">
                  <c:v>68</c:v>
                </c:pt>
                <c:pt idx="6171">
                  <c:v>37</c:v>
                </c:pt>
                <c:pt idx="6172">
                  <c:v>77</c:v>
                </c:pt>
                <c:pt idx="6173">
                  <c:v>24</c:v>
                </c:pt>
                <c:pt idx="6174">
                  <c:v>108</c:v>
                </c:pt>
                <c:pt idx="6175">
                  <c:v>40</c:v>
                </c:pt>
                <c:pt idx="6176">
                  <c:v>76</c:v>
                </c:pt>
                <c:pt idx="6177">
                  <c:v>45</c:v>
                </c:pt>
                <c:pt idx="6178">
                  <c:v>110</c:v>
                </c:pt>
                <c:pt idx="6179">
                  <c:v>64</c:v>
                </c:pt>
                <c:pt idx="6180">
                  <c:v>70</c:v>
                </c:pt>
                <c:pt idx="6181">
                  <c:v>49</c:v>
                </c:pt>
                <c:pt idx="6182">
                  <c:v>58</c:v>
                </c:pt>
                <c:pt idx="6183">
                  <c:v>119</c:v>
                </c:pt>
                <c:pt idx="6184">
                  <c:v>15</c:v>
                </c:pt>
                <c:pt idx="6185">
                  <c:v>55</c:v>
                </c:pt>
                <c:pt idx="6186">
                  <c:v>104</c:v>
                </c:pt>
                <c:pt idx="6187">
                  <c:v>86</c:v>
                </c:pt>
                <c:pt idx="6188">
                  <c:v>99</c:v>
                </c:pt>
                <c:pt idx="6189">
                  <c:v>41</c:v>
                </c:pt>
                <c:pt idx="6190">
                  <c:v>49</c:v>
                </c:pt>
                <c:pt idx="6191">
                  <c:v>42</c:v>
                </c:pt>
                <c:pt idx="6192">
                  <c:v>90</c:v>
                </c:pt>
                <c:pt idx="6193">
                  <c:v>109</c:v>
                </c:pt>
                <c:pt idx="6194">
                  <c:v>103</c:v>
                </c:pt>
                <c:pt idx="6195">
                  <c:v>100</c:v>
                </c:pt>
                <c:pt idx="6196">
                  <c:v>117</c:v>
                </c:pt>
                <c:pt idx="6197">
                  <c:v>29</c:v>
                </c:pt>
                <c:pt idx="6198">
                  <c:v>77</c:v>
                </c:pt>
                <c:pt idx="6199">
                  <c:v>12</c:v>
                </c:pt>
                <c:pt idx="6200">
                  <c:v>54</c:v>
                </c:pt>
                <c:pt idx="6201">
                  <c:v>45</c:v>
                </c:pt>
                <c:pt idx="6202">
                  <c:v>54</c:v>
                </c:pt>
                <c:pt idx="6203">
                  <c:v>11</c:v>
                </c:pt>
                <c:pt idx="6204">
                  <c:v>35</c:v>
                </c:pt>
                <c:pt idx="6205">
                  <c:v>29</c:v>
                </c:pt>
                <c:pt idx="6206">
                  <c:v>67</c:v>
                </c:pt>
                <c:pt idx="6207">
                  <c:v>61</c:v>
                </c:pt>
                <c:pt idx="6208">
                  <c:v>47</c:v>
                </c:pt>
                <c:pt idx="6209">
                  <c:v>111</c:v>
                </c:pt>
                <c:pt idx="6210">
                  <c:v>34</c:v>
                </c:pt>
                <c:pt idx="6211">
                  <c:v>11</c:v>
                </c:pt>
                <c:pt idx="6212">
                  <c:v>97</c:v>
                </c:pt>
                <c:pt idx="6213">
                  <c:v>11</c:v>
                </c:pt>
                <c:pt idx="6214">
                  <c:v>72</c:v>
                </c:pt>
                <c:pt idx="6215">
                  <c:v>101</c:v>
                </c:pt>
                <c:pt idx="6216">
                  <c:v>19</c:v>
                </c:pt>
                <c:pt idx="6217">
                  <c:v>93</c:v>
                </c:pt>
                <c:pt idx="6218">
                  <c:v>69</c:v>
                </c:pt>
                <c:pt idx="6219">
                  <c:v>115</c:v>
                </c:pt>
                <c:pt idx="6220">
                  <c:v>107</c:v>
                </c:pt>
                <c:pt idx="6221">
                  <c:v>49</c:v>
                </c:pt>
                <c:pt idx="6222">
                  <c:v>49</c:v>
                </c:pt>
                <c:pt idx="6223">
                  <c:v>100</c:v>
                </c:pt>
                <c:pt idx="6224">
                  <c:v>34</c:v>
                </c:pt>
                <c:pt idx="6225">
                  <c:v>23</c:v>
                </c:pt>
                <c:pt idx="6226">
                  <c:v>55</c:v>
                </c:pt>
                <c:pt idx="6227">
                  <c:v>53</c:v>
                </c:pt>
                <c:pt idx="6228">
                  <c:v>33</c:v>
                </c:pt>
                <c:pt idx="6229">
                  <c:v>44</c:v>
                </c:pt>
                <c:pt idx="6230">
                  <c:v>91</c:v>
                </c:pt>
                <c:pt idx="6231">
                  <c:v>34</c:v>
                </c:pt>
                <c:pt idx="6232">
                  <c:v>112</c:v>
                </c:pt>
                <c:pt idx="6233">
                  <c:v>119</c:v>
                </c:pt>
                <c:pt idx="6234">
                  <c:v>34</c:v>
                </c:pt>
                <c:pt idx="6235">
                  <c:v>107</c:v>
                </c:pt>
                <c:pt idx="6236">
                  <c:v>111</c:v>
                </c:pt>
                <c:pt idx="6237">
                  <c:v>63</c:v>
                </c:pt>
                <c:pt idx="6238">
                  <c:v>35</c:v>
                </c:pt>
                <c:pt idx="6239">
                  <c:v>53</c:v>
                </c:pt>
                <c:pt idx="6240">
                  <c:v>23</c:v>
                </c:pt>
                <c:pt idx="6241">
                  <c:v>107</c:v>
                </c:pt>
                <c:pt idx="6242">
                  <c:v>15</c:v>
                </c:pt>
                <c:pt idx="6243">
                  <c:v>57</c:v>
                </c:pt>
                <c:pt idx="6244">
                  <c:v>43</c:v>
                </c:pt>
                <c:pt idx="6245">
                  <c:v>27</c:v>
                </c:pt>
                <c:pt idx="6246">
                  <c:v>78</c:v>
                </c:pt>
                <c:pt idx="6247">
                  <c:v>79</c:v>
                </c:pt>
                <c:pt idx="6248">
                  <c:v>44</c:v>
                </c:pt>
                <c:pt idx="6249">
                  <c:v>62</c:v>
                </c:pt>
                <c:pt idx="6250">
                  <c:v>38</c:v>
                </c:pt>
                <c:pt idx="6251">
                  <c:v>37</c:v>
                </c:pt>
                <c:pt idx="6252">
                  <c:v>33</c:v>
                </c:pt>
                <c:pt idx="6253">
                  <c:v>65</c:v>
                </c:pt>
                <c:pt idx="6254">
                  <c:v>90</c:v>
                </c:pt>
                <c:pt idx="6255">
                  <c:v>62</c:v>
                </c:pt>
                <c:pt idx="6256">
                  <c:v>110</c:v>
                </c:pt>
                <c:pt idx="6257">
                  <c:v>20</c:v>
                </c:pt>
                <c:pt idx="6258">
                  <c:v>116</c:v>
                </c:pt>
                <c:pt idx="6259">
                  <c:v>70</c:v>
                </c:pt>
                <c:pt idx="6260">
                  <c:v>58</c:v>
                </c:pt>
                <c:pt idx="6261">
                  <c:v>81</c:v>
                </c:pt>
                <c:pt idx="6262">
                  <c:v>86</c:v>
                </c:pt>
                <c:pt idx="6263">
                  <c:v>41</c:v>
                </c:pt>
                <c:pt idx="6264">
                  <c:v>18</c:v>
                </c:pt>
                <c:pt idx="6265">
                  <c:v>35</c:v>
                </c:pt>
                <c:pt idx="6266">
                  <c:v>26</c:v>
                </c:pt>
                <c:pt idx="6267">
                  <c:v>22</c:v>
                </c:pt>
                <c:pt idx="6268">
                  <c:v>56</c:v>
                </c:pt>
                <c:pt idx="6269">
                  <c:v>80</c:v>
                </c:pt>
                <c:pt idx="6270">
                  <c:v>91</c:v>
                </c:pt>
                <c:pt idx="6271">
                  <c:v>110</c:v>
                </c:pt>
                <c:pt idx="6272">
                  <c:v>44</c:v>
                </c:pt>
                <c:pt idx="6273">
                  <c:v>107</c:v>
                </c:pt>
                <c:pt idx="6274">
                  <c:v>78</c:v>
                </c:pt>
                <c:pt idx="6275">
                  <c:v>54</c:v>
                </c:pt>
                <c:pt idx="6276">
                  <c:v>30</c:v>
                </c:pt>
                <c:pt idx="6277">
                  <c:v>100</c:v>
                </c:pt>
                <c:pt idx="6278">
                  <c:v>23</c:v>
                </c:pt>
                <c:pt idx="6279">
                  <c:v>41</c:v>
                </c:pt>
                <c:pt idx="6280">
                  <c:v>106</c:v>
                </c:pt>
                <c:pt idx="6281">
                  <c:v>106</c:v>
                </c:pt>
                <c:pt idx="6282">
                  <c:v>59</c:v>
                </c:pt>
                <c:pt idx="6283">
                  <c:v>24</c:v>
                </c:pt>
                <c:pt idx="6284">
                  <c:v>42</c:v>
                </c:pt>
                <c:pt idx="6285">
                  <c:v>108</c:v>
                </c:pt>
                <c:pt idx="6286">
                  <c:v>60</c:v>
                </c:pt>
                <c:pt idx="6287">
                  <c:v>75</c:v>
                </c:pt>
                <c:pt idx="6288">
                  <c:v>99</c:v>
                </c:pt>
                <c:pt idx="6289">
                  <c:v>72</c:v>
                </c:pt>
                <c:pt idx="6290">
                  <c:v>38</c:v>
                </c:pt>
                <c:pt idx="6291">
                  <c:v>117</c:v>
                </c:pt>
                <c:pt idx="6292">
                  <c:v>56</c:v>
                </c:pt>
                <c:pt idx="6293">
                  <c:v>99</c:v>
                </c:pt>
                <c:pt idx="6294">
                  <c:v>40</c:v>
                </c:pt>
                <c:pt idx="6295">
                  <c:v>107</c:v>
                </c:pt>
                <c:pt idx="6296">
                  <c:v>17</c:v>
                </c:pt>
                <c:pt idx="6297">
                  <c:v>48</c:v>
                </c:pt>
                <c:pt idx="6298">
                  <c:v>66</c:v>
                </c:pt>
                <c:pt idx="6299">
                  <c:v>27</c:v>
                </c:pt>
                <c:pt idx="6300">
                  <c:v>73</c:v>
                </c:pt>
                <c:pt idx="6301">
                  <c:v>59</c:v>
                </c:pt>
                <c:pt idx="6302">
                  <c:v>109</c:v>
                </c:pt>
                <c:pt idx="6303">
                  <c:v>97</c:v>
                </c:pt>
                <c:pt idx="6304">
                  <c:v>57</c:v>
                </c:pt>
                <c:pt idx="6305">
                  <c:v>62</c:v>
                </c:pt>
                <c:pt idx="6306">
                  <c:v>101</c:v>
                </c:pt>
                <c:pt idx="6307">
                  <c:v>48</c:v>
                </c:pt>
                <c:pt idx="6308">
                  <c:v>20</c:v>
                </c:pt>
                <c:pt idx="6309">
                  <c:v>100</c:v>
                </c:pt>
                <c:pt idx="6310">
                  <c:v>64</c:v>
                </c:pt>
                <c:pt idx="6311">
                  <c:v>98</c:v>
                </c:pt>
                <c:pt idx="6312">
                  <c:v>41</c:v>
                </c:pt>
                <c:pt idx="6313">
                  <c:v>86</c:v>
                </c:pt>
                <c:pt idx="6314">
                  <c:v>49</c:v>
                </c:pt>
                <c:pt idx="6315">
                  <c:v>93</c:v>
                </c:pt>
                <c:pt idx="6316">
                  <c:v>118</c:v>
                </c:pt>
                <c:pt idx="6317">
                  <c:v>106</c:v>
                </c:pt>
                <c:pt idx="6318">
                  <c:v>82</c:v>
                </c:pt>
                <c:pt idx="6319">
                  <c:v>51</c:v>
                </c:pt>
                <c:pt idx="6320">
                  <c:v>79</c:v>
                </c:pt>
                <c:pt idx="6321">
                  <c:v>33</c:v>
                </c:pt>
                <c:pt idx="6322">
                  <c:v>38</c:v>
                </c:pt>
                <c:pt idx="6323">
                  <c:v>61</c:v>
                </c:pt>
                <c:pt idx="6324">
                  <c:v>103</c:v>
                </c:pt>
                <c:pt idx="6325">
                  <c:v>74</c:v>
                </c:pt>
                <c:pt idx="6326">
                  <c:v>75</c:v>
                </c:pt>
                <c:pt idx="6327">
                  <c:v>76</c:v>
                </c:pt>
                <c:pt idx="6328">
                  <c:v>50</c:v>
                </c:pt>
                <c:pt idx="6329">
                  <c:v>100</c:v>
                </c:pt>
                <c:pt idx="6330">
                  <c:v>24</c:v>
                </c:pt>
                <c:pt idx="6331">
                  <c:v>23</c:v>
                </c:pt>
                <c:pt idx="6332">
                  <c:v>88</c:v>
                </c:pt>
                <c:pt idx="6333">
                  <c:v>21</c:v>
                </c:pt>
                <c:pt idx="6334">
                  <c:v>19</c:v>
                </c:pt>
                <c:pt idx="6335">
                  <c:v>78</c:v>
                </c:pt>
                <c:pt idx="6336">
                  <c:v>23</c:v>
                </c:pt>
                <c:pt idx="6337">
                  <c:v>81</c:v>
                </c:pt>
                <c:pt idx="6338">
                  <c:v>84</c:v>
                </c:pt>
                <c:pt idx="6339">
                  <c:v>14</c:v>
                </c:pt>
                <c:pt idx="6340">
                  <c:v>116</c:v>
                </c:pt>
                <c:pt idx="6341">
                  <c:v>92</c:v>
                </c:pt>
                <c:pt idx="6342">
                  <c:v>104</c:v>
                </c:pt>
                <c:pt idx="6343">
                  <c:v>83</c:v>
                </c:pt>
                <c:pt idx="6344">
                  <c:v>70</c:v>
                </c:pt>
                <c:pt idx="6345">
                  <c:v>76</c:v>
                </c:pt>
                <c:pt idx="6346">
                  <c:v>23</c:v>
                </c:pt>
                <c:pt idx="6347">
                  <c:v>35</c:v>
                </c:pt>
                <c:pt idx="6348">
                  <c:v>95</c:v>
                </c:pt>
                <c:pt idx="6349">
                  <c:v>62</c:v>
                </c:pt>
                <c:pt idx="6350">
                  <c:v>67</c:v>
                </c:pt>
                <c:pt idx="6351">
                  <c:v>57</c:v>
                </c:pt>
                <c:pt idx="6352">
                  <c:v>78</c:v>
                </c:pt>
                <c:pt idx="6353">
                  <c:v>100</c:v>
                </c:pt>
                <c:pt idx="6354">
                  <c:v>29</c:v>
                </c:pt>
                <c:pt idx="6355">
                  <c:v>25</c:v>
                </c:pt>
                <c:pt idx="6356">
                  <c:v>96</c:v>
                </c:pt>
                <c:pt idx="6357">
                  <c:v>49</c:v>
                </c:pt>
                <c:pt idx="6358">
                  <c:v>89</c:v>
                </c:pt>
                <c:pt idx="6359">
                  <c:v>41</c:v>
                </c:pt>
                <c:pt idx="6360">
                  <c:v>113</c:v>
                </c:pt>
                <c:pt idx="6361">
                  <c:v>90</c:v>
                </c:pt>
                <c:pt idx="6362">
                  <c:v>88</c:v>
                </c:pt>
                <c:pt idx="6363">
                  <c:v>100</c:v>
                </c:pt>
                <c:pt idx="6364">
                  <c:v>78</c:v>
                </c:pt>
                <c:pt idx="6365">
                  <c:v>81</c:v>
                </c:pt>
                <c:pt idx="6366">
                  <c:v>24</c:v>
                </c:pt>
                <c:pt idx="6367">
                  <c:v>85</c:v>
                </c:pt>
                <c:pt idx="6368">
                  <c:v>94</c:v>
                </c:pt>
                <c:pt idx="6369">
                  <c:v>34</c:v>
                </c:pt>
                <c:pt idx="6370">
                  <c:v>91</c:v>
                </c:pt>
                <c:pt idx="6371">
                  <c:v>49</c:v>
                </c:pt>
                <c:pt idx="6372">
                  <c:v>54</c:v>
                </c:pt>
                <c:pt idx="6373">
                  <c:v>77</c:v>
                </c:pt>
                <c:pt idx="6374">
                  <c:v>84</c:v>
                </c:pt>
                <c:pt idx="6375">
                  <c:v>80</c:v>
                </c:pt>
                <c:pt idx="6376">
                  <c:v>45</c:v>
                </c:pt>
                <c:pt idx="6377">
                  <c:v>105</c:v>
                </c:pt>
                <c:pt idx="6378">
                  <c:v>68</c:v>
                </c:pt>
                <c:pt idx="6379">
                  <c:v>17</c:v>
                </c:pt>
                <c:pt idx="6380">
                  <c:v>95</c:v>
                </c:pt>
                <c:pt idx="6381">
                  <c:v>119</c:v>
                </c:pt>
                <c:pt idx="6382">
                  <c:v>17</c:v>
                </c:pt>
                <c:pt idx="6383">
                  <c:v>65</c:v>
                </c:pt>
                <c:pt idx="6384">
                  <c:v>46</c:v>
                </c:pt>
                <c:pt idx="6385">
                  <c:v>106</c:v>
                </c:pt>
                <c:pt idx="6386">
                  <c:v>86</c:v>
                </c:pt>
                <c:pt idx="6387">
                  <c:v>87</c:v>
                </c:pt>
                <c:pt idx="6388">
                  <c:v>31</c:v>
                </c:pt>
                <c:pt idx="6389">
                  <c:v>26</c:v>
                </c:pt>
                <c:pt idx="6390">
                  <c:v>38</c:v>
                </c:pt>
                <c:pt idx="6391">
                  <c:v>12</c:v>
                </c:pt>
                <c:pt idx="6392">
                  <c:v>50</c:v>
                </c:pt>
                <c:pt idx="6393">
                  <c:v>71</c:v>
                </c:pt>
                <c:pt idx="6394">
                  <c:v>98</c:v>
                </c:pt>
                <c:pt idx="6395">
                  <c:v>100</c:v>
                </c:pt>
                <c:pt idx="6396">
                  <c:v>42</c:v>
                </c:pt>
                <c:pt idx="6397">
                  <c:v>21</c:v>
                </c:pt>
                <c:pt idx="6398">
                  <c:v>19</c:v>
                </c:pt>
                <c:pt idx="6399">
                  <c:v>15</c:v>
                </c:pt>
                <c:pt idx="6400">
                  <c:v>50</c:v>
                </c:pt>
                <c:pt idx="6401">
                  <c:v>79</c:v>
                </c:pt>
                <c:pt idx="6402">
                  <c:v>77</c:v>
                </c:pt>
                <c:pt idx="6403">
                  <c:v>65</c:v>
                </c:pt>
                <c:pt idx="6404">
                  <c:v>92</c:v>
                </c:pt>
                <c:pt idx="6405">
                  <c:v>66</c:v>
                </c:pt>
                <c:pt idx="6406">
                  <c:v>79</c:v>
                </c:pt>
                <c:pt idx="6407">
                  <c:v>92</c:v>
                </c:pt>
                <c:pt idx="6408">
                  <c:v>71</c:v>
                </c:pt>
                <c:pt idx="6409">
                  <c:v>119</c:v>
                </c:pt>
                <c:pt idx="6410">
                  <c:v>55</c:v>
                </c:pt>
                <c:pt idx="6411">
                  <c:v>92</c:v>
                </c:pt>
                <c:pt idx="6412">
                  <c:v>118</c:v>
                </c:pt>
                <c:pt idx="6413">
                  <c:v>86</c:v>
                </c:pt>
                <c:pt idx="6414">
                  <c:v>27</c:v>
                </c:pt>
                <c:pt idx="6415">
                  <c:v>117</c:v>
                </c:pt>
                <c:pt idx="6416">
                  <c:v>74</c:v>
                </c:pt>
                <c:pt idx="6417">
                  <c:v>22</c:v>
                </c:pt>
                <c:pt idx="6418">
                  <c:v>82</c:v>
                </c:pt>
                <c:pt idx="6419">
                  <c:v>66</c:v>
                </c:pt>
                <c:pt idx="6420">
                  <c:v>78</c:v>
                </c:pt>
                <c:pt idx="6421">
                  <c:v>61</c:v>
                </c:pt>
                <c:pt idx="6422">
                  <c:v>43</c:v>
                </c:pt>
                <c:pt idx="6423">
                  <c:v>106</c:v>
                </c:pt>
                <c:pt idx="6424">
                  <c:v>114</c:v>
                </c:pt>
                <c:pt idx="6425">
                  <c:v>68</c:v>
                </c:pt>
                <c:pt idx="6426">
                  <c:v>50</c:v>
                </c:pt>
                <c:pt idx="6427">
                  <c:v>35</c:v>
                </c:pt>
                <c:pt idx="6428">
                  <c:v>30</c:v>
                </c:pt>
                <c:pt idx="6429">
                  <c:v>70</c:v>
                </c:pt>
                <c:pt idx="6430">
                  <c:v>33</c:v>
                </c:pt>
                <c:pt idx="6431">
                  <c:v>26</c:v>
                </c:pt>
                <c:pt idx="6432">
                  <c:v>30</c:v>
                </c:pt>
                <c:pt idx="6433">
                  <c:v>20</c:v>
                </c:pt>
                <c:pt idx="6434">
                  <c:v>10</c:v>
                </c:pt>
                <c:pt idx="6435">
                  <c:v>38</c:v>
                </c:pt>
                <c:pt idx="6436">
                  <c:v>25</c:v>
                </c:pt>
                <c:pt idx="6437">
                  <c:v>63</c:v>
                </c:pt>
                <c:pt idx="6438">
                  <c:v>82</c:v>
                </c:pt>
                <c:pt idx="6439">
                  <c:v>93</c:v>
                </c:pt>
                <c:pt idx="6440">
                  <c:v>19</c:v>
                </c:pt>
                <c:pt idx="6441">
                  <c:v>113</c:v>
                </c:pt>
                <c:pt idx="6442">
                  <c:v>72</c:v>
                </c:pt>
                <c:pt idx="6443">
                  <c:v>75</c:v>
                </c:pt>
                <c:pt idx="6444">
                  <c:v>105</c:v>
                </c:pt>
                <c:pt idx="6445">
                  <c:v>93</c:v>
                </c:pt>
                <c:pt idx="6446">
                  <c:v>100</c:v>
                </c:pt>
                <c:pt idx="6447">
                  <c:v>48</c:v>
                </c:pt>
                <c:pt idx="6448">
                  <c:v>96</c:v>
                </c:pt>
                <c:pt idx="6449">
                  <c:v>65</c:v>
                </c:pt>
                <c:pt idx="6450">
                  <c:v>77</c:v>
                </c:pt>
                <c:pt idx="6451">
                  <c:v>93</c:v>
                </c:pt>
                <c:pt idx="6452">
                  <c:v>44</c:v>
                </c:pt>
                <c:pt idx="6453">
                  <c:v>53</c:v>
                </c:pt>
                <c:pt idx="6454">
                  <c:v>12</c:v>
                </c:pt>
                <c:pt idx="6455">
                  <c:v>59</c:v>
                </c:pt>
                <c:pt idx="6456">
                  <c:v>36</c:v>
                </c:pt>
                <c:pt idx="6457">
                  <c:v>28</c:v>
                </c:pt>
                <c:pt idx="6458">
                  <c:v>39</c:v>
                </c:pt>
                <c:pt idx="6459">
                  <c:v>22</c:v>
                </c:pt>
                <c:pt idx="6460">
                  <c:v>44</c:v>
                </c:pt>
                <c:pt idx="6461">
                  <c:v>101</c:v>
                </c:pt>
                <c:pt idx="6462">
                  <c:v>87</c:v>
                </c:pt>
                <c:pt idx="6463">
                  <c:v>17</c:v>
                </c:pt>
                <c:pt idx="6464">
                  <c:v>58</c:v>
                </c:pt>
                <c:pt idx="6465">
                  <c:v>95</c:v>
                </c:pt>
                <c:pt idx="6466">
                  <c:v>24</c:v>
                </c:pt>
                <c:pt idx="6467">
                  <c:v>44</c:v>
                </c:pt>
                <c:pt idx="6468">
                  <c:v>37</c:v>
                </c:pt>
                <c:pt idx="6469">
                  <c:v>108</c:v>
                </c:pt>
                <c:pt idx="6470">
                  <c:v>71</c:v>
                </c:pt>
                <c:pt idx="6471">
                  <c:v>49</c:v>
                </c:pt>
                <c:pt idx="6472">
                  <c:v>75</c:v>
                </c:pt>
                <c:pt idx="6473">
                  <c:v>109</c:v>
                </c:pt>
                <c:pt idx="6474">
                  <c:v>102</c:v>
                </c:pt>
                <c:pt idx="6475">
                  <c:v>62</c:v>
                </c:pt>
                <c:pt idx="6476">
                  <c:v>84</c:v>
                </c:pt>
                <c:pt idx="6477">
                  <c:v>79</c:v>
                </c:pt>
                <c:pt idx="6478">
                  <c:v>31</c:v>
                </c:pt>
                <c:pt idx="6479">
                  <c:v>68</c:v>
                </c:pt>
                <c:pt idx="6480">
                  <c:v>75</c:v>
                </c:pt>
                <c:pt idx="6481">
                  <c:v>118</c:v>
                </c:pt>
                <c:pt idx="6482">
                  <c:v>84</c:v>
                </c:pt>
                <c:pt idx="6483">
                  <c:v>58</c:v>
                </c:pt>
                <c:pt idx="6484">
                  <c:v>42</c:v>
                </c:pt>
                <c:pt idx="6485">
                  <c:v>16</c:v>
                </c:pt>
                <c:pt idx="6486">
                  <c:v>117</c:v>
                </c:pt>
                <c:pt idx="6487">
                  <c:v>103</c:v>
                </c:pt>
                <c:pt idx="6488">
                  <c:v>16</c:v>
                </c:pt>
                <c:pt idx="6489">
                  <c:v>99</c:v>
                </c:pt>
                <c:pt idx="6490">
                  <c:v>16</c:v>
                </c:pt>
                <c:pt idx="6491">
                  <c:v>17</c:v>
                </c:pt>
                <c:pt idx="6492">
                  <c:v>91</c:v>
                </c:pt>
                <c:pt idx="6493">
                  <c:v>56</c:v>
                </c:pt>
                <c:pt idx="6494">
                  <c:v>57</c:v>
                </c:pt>
                <c:pt idx="6495">
                  <c:v>115</c:v>
                </c:pt>
                <c:pt idx="6496">
                  <c:v>115</c:v>
                </c:pt>
                <c:pt idx="6497">
                  <c:v>44</c:v>
                </c:pt>
                <c:pt idx="6498">
                  <c:v>97</c:v>
                </c:pt>
                <c:pt idx="6499">
                  <c:v>15</c:v>
                </c:pt>
                <c:pt idx="6500">
                  <c:v>55</c:v>
                </c:pt>
              </c:numCache>
            </c:numRef>
          </c:xVal>
          <c:yVal>
            <c:numRef>
              <c:f>'Scatter PLot'!$B$2:$B$6502</c:f>
              <c:numCache>
                <c:formatCode>General</c:formatCode>
                <c:ptCount val="6501"/>
                <c:pt idx="0">
                  <c:v>2.0099999999999998</c:v>
                </c:pt>
                <c:pt idx="1">
                  <c:v>25</c:v>
                </c:pt>
                <c:pt idx="2">
                  <c:v>41.74</c:v>
                </c:pt>
                <c:pt idx="3">
                  <c:v>33</c:v>
                </c:pt>
                <c:pt idx="4">
                  <c:v>13.49</c:v>
                </c:pt>
                <c:pt idx="5">
                  <c:v>52.83</c:v>
                </c:pt>
                <c:pt idx="6">
                  <c:v>17.84</c:v>
                </c:pt>
                <c:pt idx="7">
                  <c:v>26.42</c:v>
                </c:pt>
                <c:pt idx="8">
                  <c:v>20.3</c:v>
                </c:pt>
                <c:pt idx="9">
                  <c:v>3.98</c:v>
                </c:pt>
                <c:pt idx="10">
                  <c:v>18.27</c:v>
                </c:pt>
                <c:pt idx="11">
                  <c:v>7.58</c:v>
                </c:pt>
                <c:pt idx="12">
                  <c:v>55.18</c:v>
                </c:pt>
                <c:pt idx="13">
                  <c:v>5.0999999999999996</c:v>
                </c:pt>
                <c:pt idx="14">
                  <c:v>7.94</c:v>
                </c:pt>
                <c:pt idx="15">
                  <c:v>4.9000000000000004</c:v>
                </c:pt>
                <c:pt idx="16">
                  <c:v>3.73</c:v>
                </c:pt>
                <c:pt idx="17">
                  <c:v>10.08</c:v>
                </c:pt>
                <c:pt idx="18">
                  <c:v>39.83</c:v>
                </c:pt>
                <c:pt idx="19">
                  <c:v>9.33</c:v>
                </c:pt>
                <c:pt idx="20">
                  <c:v>22.68</c:v>
                </c:pt>
                <c:pt idx="21">
                  <c:v>30.89</c:v>
                </c:pt>
                <c:pt idx="22">
                  <c:v>22.61</c:v>
                </c:pt>
                <c:pt idx="23">
                  <c:v>46.75</c:v>
                </c:pt>
                <c:pt idx="24">
                  <c:v>2.52</c:v>
                </c:pt>
                <c:pt idx="25">
                  <c:v>29.11</c:v>
                </c:pt>
                <c:pt idx="26">
                  <c:v>9.9499999999999993</c:v>
                </c:pt>
                <c:pt idx="27">
                  <c:v>31.48</c:v>
                </c:pt>
                <c:pt idx="28">
                  <c:v>3.15</c:v>
                </c:pt>
                <c:pt idx="29">
                  <c:v>51.88</c:v>
                </c:pt>
                <c:pt idx="30">
                  <c:v>15.55</c:v>
                </c:pt>
                <c:pt idx="31">
                  <c:v>3.08</c:v>
                </c:pt>
                <c:pt idx="32">
                  <c:v>37.549999999999997</c:v>
                </c:pt>
                <c:pt idx="33">
                  <c:v>26.85</c:v>
                </c:pt>
                <c:pt idx="34">
                  <c:v>55.15</c:v>
                </c:pt>
                <c:pt idx="35">
                  <c:v>34.46</c:v>
                </c:pt>
                <c:pt idx="36">
                  <c:v>34.950000000000003</c:v>
                </c:pt>
                <c:pt idx="37">
                  <c:v>56.45</c:v>
                </c:pt>
                <c:pt idx="38">
                  <c:v>19.32</c:v>
                </c:pt>
                <c:pt idx="39">
                  <c:v>6.06</c:v>
                </c:pt>
                <c:pt idx="40">
                  <c:v>8.34</c:v>
                </c:pt>
                <c:pt idx="41">
                  <c:v>45.23</c:v>
                </c:pt>
                <c:pt idx="42">
                  <c:v>23.46</c:v>
                </c:pt>
                <c:pt idx="43">
                  <c:v>11.41</c:v>
                </c:pt>
                <c:pt idx="44">
                  <c:v>56</c:v>
                </c:pt>
                <c:pt idx="46">
                  <c:v>20.82</c:v>
                </c:pt>
                <c:pt idx="47">
                  <c:v>54.65</c:v>
                </c:pt>
                <c:pt idx="48">
                  <c:v>57.04</c:v>
                </c:pt>
                <c:pt idx="49">
                  <c:v>2.46</c:v>
                </c:pt>
                <c:pt idx="50">
                  <c:v>33.869999999999997</c:v>
                </c:pt>
                <c:pt idx="51">
                  <c:v>57.87</c:v>
                </c:pt>
                <c:pt idx="52">
                  <c:v>28.65</c:v>
                </c:pt>
                <c:pt idx="53">
                  <c:v>8.11</c:v>
                </c:pt>
                <c:pt idx="54">
                  <c:v>18.329999999999998</c:v>
                </c:pt>
                <c:pt idx="55">
                  <c:v>50.99</c:v>
                </c:pt>
                <c:pt idx="56">
                  <c:v>48.32</c:v>
                </c:pt>
                <c:pt idx="57">
                  <c:v>2.9</c:v>
                </c:pt>
                <c:pt idx="58">
                  <c:v>15.65</c:v>
                </c:pt>
                <c:pt idx="59">
                  <c:v>37.5</c:v>
                </c:pt>
                <c:pt idx="60">
                  <c:v>25.17</c:v>
                </c:pt>
                <c:pt idx="61">
                  <c:v>16.77</c:v>
                </c:pt>
                <c:pt idx="62">
                  <c:v>26.21</c:v>
                </c:pt>
                <c:pt idx="63">
                  <c:v>6.33</c:v>
                </c:pt>
                <c:pt idx="64">
                  <c:v>2.27</c:v>
                </c:pt>
                <c:pt idx="65">
                  <c:v>15.93</c:v>
                </c:pt>
                <c:pt idx="66">
                  <c:v>38.07</c:v>
                </c:pt>
                <c:pt idx="67">
                  <c:v>17.89</c:v>
                </c:pt>
                <c:pt idx="68">
                  <c:v>54.42</c:v>
                </c:pt>
                <c:pt idx="69">
                  <c:v>19.329999999999998</c:v>
                </c:pt>
                <c:pt idx="70">
                  <c:v>35.200000000000003</c:v>
                </c:pt>
                <c:pt idx="71">
                  <c:v>34.99</c:v>
                </c:pt>
                <c:pt idx="72">
                  <c:v>4.58</c:v>
                </c:pt>
                <c:pt idx="73">
                  <c:v>41.93</c:v>
                </c:pt>
                <c:pt idx="74">
                  <c:v>22.02</c:v>
                </c:pt>
                <c:pt idx="75">
                  <c:v>29.09</c:v>
                </c:pt>
                <c:pt idx="76">
                  <c:v>44.26</c:v>
                </c:pt>
                <c:pt idx="77">
                  <c:v>26.12</c:v>
                </c:pt>
                <c:pt idx="78">
                  <c:v>29.67</c:v>
                </c:pt>
                <c:pt idx="79">
                  <c:v>31.6</c:v>
                </c:pt>
                <c:pt idx="80">
                  <c:v>43.49</c:v>
                </c:pt>
                <c:pt idx="81">
                  <c:v>2.06</c:v>
                </c:pt>
                <c:pt idx="82">
                  <c:v>51.54</c:v>
                </c:pt>
                <c:pt idx="83">
                  <c:v>4.01</c:v>
                </c:pt>
                <c:pt idx="84">
                  <c:v>20.2</c:v>
                </c:pt>
                <c:pt idx="85">
                  <c:v>48.2</c:v>
                </c:pt>
                <c:pt idx="86">
                  <c:v>27.87</c:v>
                </c:pt>
                <c:pt idx="87">
                  <c:v>25.86</c:v>
                </c:pt>
                <c:pt idx="88">
                  <c:v>40.229999999999997</c:v>
                </c:pt>
                <c:pt idx="89">
                  <c:v>35.479999999999997</c:v>
                </c:pt>
                <c:pt idx="90">
                  <c:v>48.7</c:v>
                </c:pt>
                <c:pt idx="91">
                  <c:v>27.63</c:v>
                </c:pt>
                <c:pt idx="92">
                  <c:v>18</c:v>
                </c:pt>
                <c:pt idx="93">
                  <c:v>13.63</c:v>
                </c:pt>
                <c:pt idx="94">
                  <c:v>19.57</c:v>
                </c:pt>
                <c:pt idx="95">
                  <c:v>31.17</c:v>
                </c:pt>
                <c:pt idx="96">
                  <c:v>48.63</c:v>
                </c:pt>
                <c:pt idx="97">
                  <c:v>6.81</c:v>
                </c:pt>
                <c:pt idx="98">
                  <c:v>26.86</c:v>
                </c:pt>
                <c:pt idx="99">
                  <c:v>28.59</c:v>
                </c:pt>
                <c:pt idx="100">
                  <c:v>26.87</c:v>
                </c:pt>
                <c:pt idx="101">
                  <c:v>6.55</c:v>
                </c:pt>
                <c:pt idx="102">
                  <c:v>35.26</c:v>
                </c:pt>
                <c:pt idx="103">
                  <c:v>45.32</c:v>
                </c:pt>
                <c:pt idx="104">
                  <c:v>40.909999999999997</c:v>
                </c:pt>
                <c:pt idx="105">
                  <c:v>59.67</c:v>
                </c:pt>
                <c:pt idx="106">
                  <c:v>37.869999999999997</c:v>
                </c:pt>
                <c:pt idx="107">
                  <c:v>47.02</c:v>
                </c:pt>
                <c:pt idx="108">
                  <c:v>6.51</c:v>
                </c:pt>
                <c:pt idx="109">
                  <c:v>54.54</c:v>
                </c:pt>
                <c:pt idx="110">
                  <c:v>35.28</c:v>
                </c:pt>
                <c:pt idx="111">
                  <c:v>52.72</c:v>
                </c:pt>
                <c:pt idx="112">
                  <c:v>58.98</c:v>
                </c:pt>
                <c:pt idx="113">
                  <c:v>54.82</c:v>
                </c:pt>
                <c:pt idx="114">
                  <c:v>50.86</c:v>
                </c:pt>
                <c:pt idx="115">
                  <c:v>10.35</c:v>
                </c:pt>
                <c:pt idx="116">
                  <c:v>34.39</c:v>
                </c:pt>
                <c:pt idx="117">
                  <c:v>2.54</c:v>
                </c:pt>
                <c:pt idx="118">
                  <c:v>11.39</c:v>
                </c:pt>
                <c:pt idx="119">
                  <c:v>35.31</c:v>
                </c:pt>
                <c:pt idx="120">
                  <c:v>22.67</c:v>
                </c:pt>
                <c:pt idx="121">
                  <c:v>25.99</c:v>
                </c:pt>
                <c:pt idx="122">
                  <c:v>15.94</c:v>
                </c:pt>
                <c:pt idx="123">
                  <c:v>17.98</c:v>
                </c:pt>
                <c:pt idx="124">
                  <c:v>59.81</c:v>
                </c:pt>
                <c:pt idx="125">
                  <c:v>54.29</c:v>
                </c:pt>
                <c:pt idx="126">
                  <c:v>13.22</c:v>
                </c:pt>
                <c:pt idx="127">
                  <c:v>37.06</c:v>
                </c:pt>
                <c:pt idx="128">
                  <c:v>38.69</c:v>
                </c:pt>
                <c:pt idx="129">
                  <c:v>22.47</c:v>
                </c:pt>
                <c:pt idx="130">
                  <c:v>28.53</c:v>
                </c:pt>
                <c:pt idx="131">
                  <c:v>20.149999999999999</c:v>
                </c:pt>
                <c:pt idx="132">
                  <c:v>32.39</c:v>
                </c:pt>
                <c:pt idx="133">
                  <c:v>10.1</c:v>
                </c:pt>
                <c:pt idx="134">
                  <c:v>25.01</c:v>
                </c:pt>
                <c:pt idx="135">
                  <c:v>58.55</c:v>
                </c:pt>
                <c:pt idx="136">
                  <c:v>9.81</c:v>
                </c:pt>
                <c:pt idx="137">
                  <c:v>39.65</c:v>
                </c:pt>
                <c:pt idx="138">
                  <c:v>48.73</c:v>
                </c:pt>
                <c:pt idx="139">
                  <c:v>16.32</c:v>
                </c:pt>
                <c:pt idx="140">
                  <c:v>24.05</c:v>
                </c:pt>
                <c:pt idx="141">
                  <c:v>44.53</c:v>
                </c:pt>
                <c:pt idx="142">
                  <c:v>10.27</c:v>
                </c:pt>
                <c:pt idx="143">
                  <c:v>6.67</c:v>
                </c:pt>
                <c:pt idx="144">
                  <c:v>43.26</c:v>
                </c:pt>
                <c:pt idx="145">
                  <c:v>30.12</c:v>
                </c:pt>
                <c:pt idx="146">
                  <c:v>29.73</c:v>
                </c:pt>
                <c:pt idx="147">
                  <c:v>25.44</c:v>
                </c:pt>
                <c:pt idx="148">
                  <c:v>39.35</c:v>
                </c:pt>
                <c:pt idx="149">
                  <c:v>39.020000000000003</c:v>
                </c:pt>
                <c:pt idx="150">
                  <c:v>56.83</c:v>
                </c:pt>
                <c:pt idx="151">
                  <c:v>47.88</c:v>
                </c:pt>
                <c:pt idx="152">
                  <c:v>19.399999999999999</c:v>
                </c:pt>
                <c:pt idx="153">
                  <c:v>32.78</c:v>
                </c:pt>
                <c:pt idx="154">
                  <c:v>6.42</c:v>
                </c:pt>
                <c:pt idx="155">
                  <c:v>8.27</c:v>
                </c:pt>
                <c:pt idx="156">
                  <c:v>47.72</c:v>
                </c:pt>
                <c:pt idx="157">
                  <c:v>47.65</c:v>
                </c:pt>
                <c:pt idx="158">
                  <c:v>33.96</c:v>
                </c:pt>
                <c:pt idx="159">
                  <c:v>58.96</c:v>
                </c:pt>
                <c:pt idx="160">
                  <c:v>25.39</c:v>
                </c:pt>
                <c:pt idx="161">
                  <c:v>18.13</c:v>
                </c:pt>
                <c:pt idx="162">
                  <c:v>31.97</c:v>
                </c:pt>
                <c:pt idx="163">
                  <c:v>26.56</c:v>
                </c:pt>
                <c:pt idx="164">
                  <c:v>42.44</c:v>
                </c:pt>
                <c:pt idx="165">
                  <c:v>15.88</c:v>
                </c:pt>
                <c:pt idx="166">
                  <c:v>12.36</c:v>
                </c:pt>
                <c:pt idx="167">
                  <c:v>38.520000000000003</c:v>
                </c:pt>
                <c:pt idx="168">
                  <c:v>36.44</c:v>
                </c:pt>
                <c:pt idx="169">
                  <c:v>54.48</c:v>
                </c:pt>
                <c:pt idx="170">
                  <c:v>28.11</c:v>
                </c:pt>
                <c:pt idx="171">
                  <c:v>9.65</c:v>
                </c:pt>
                <c:pt idx="172">
                  <c:v>59.25</c:v>
                </c:pt>
                <c:pt idx="173">
                  <c:v>40.85</c:v>
                </c:pt>
                <c:pt idx="174">
                  <c:v>44.66</c:v>
                </c:pt>
                <c:pt idx="175">
                  <c:v>42.8</c:v>
                </c:pt>
                <c:pt idx="176">
                  <c:v>51.88</c:v>
                </c:pt>
                <c:pt idx="177">
                  <c:v>36.07</c:v>
                </c:pt>
                <c:pt idx="178">
                  <c:v>55.82</c:v>
                </c:pt>
                <c:pt idx="179">
                  <c:v>39.96</c:v>
                </c:pt>
                <c:pt idx="180">
                  <c:v>33.11</c:v>
                </c:pt>
                <c:pt idx="181">
                  <c:v>10.37</c:v>
                </c:pt>
                <c:pt idx="182">
                  <c:v>2.15</c:v>
                </c:pt>
                <c:pt idx="183">
                  <c:v>42.35</c:v>
                </c:pt>
                <c:pt idx="184">
                  <c:v>10.33</c:v>
                </c:pt>
                <c:pt idx="185">
                  <c:v>16</c:v>
                </c:pt>
                <c:pt idx="186">
                  <c:v>26.08</c:v>
                </c:pt>
                <c:pt idx="187">
                  <c:v>16.62</c:v>
                </c:pt>
                <c:pt idx="188">
                  <c:v>37.6</c:v>
                </c:pt>
                <c:pt idx="189">
                  <c:v>36.33</c:v>
                </c:pt>
                <c:pt idx="190">
                  <c:v>53.53</c:v>
                </c:pt>
                <c:pt idx="191">
                  <c:v>55.47</c:v>
                </c:pt>
                <c:pt idx="192">
                  <c:v>24.62</c:v>
                </c:pt>
                <c:pt idx="193">
                  <c:v>56.43</c:v>
                </c:pt>
                <c:pt idx="194">
                  <c:v>10.39</c:v>
                </c:pt>
                <c:pt idx="195">
                  <c:v>29.96</c:v>
                </c:pt>
                <c:pt idx="196">
                  <c:v>15.7</c:v>
                </c:pt>
                <c:pt idx="197">
                  <c:v>11.86</c:v>
                </c:pt>
                <c:pt idx="198">
                  <c:v>12.67</c:v>
                </c:pt>
                <c:pt idx="199">
                  <c:v>40.409999999999997</c:v>
                </c:pt>
                <c:pt idx="200">
                  <c:v>41.05</c:v>
                </c:pt>
                <c:pt idx="201">
                  <c:v>51.94</c:v>
                </c:pt>
                <c:pt idx="202">
                  <c:v>2.62</c:v>
                </c:pt>
                <c:pt idx="203">
                  <c:v>34.56</c:v>
                </c:pt>
                <c:pt idx="204">
                  <c:v>45.57</c:v>
                </c:pt>
                <c:pt idx="205">
                  <c:v>5.07</c:v>
                </c:pt>
                <c:pt idx="206">
                  <c:v>35.93</c:v>
                </c:pt>
                <c:pt idx="207">
                  <c:v>42.8</c:v>
                </c:pt>
                <c:pt idx="208">
                  <c:v>2.2200000000000002</c:v>
                </c:pt>
                <c:pt idx="209">
                  <c:v>33.65</c:v>
                </c:pt>
                <c:pt idx="210">
                  <c:v>15.29</c:v>
                </c:pt>
                <c:pt idx="211">
                  <c:v>23.13</c:v>
                </c:pt>
                <c:pt idx="212">
                  <c:v>41.1</c:v>
                </c:pt>
                <c:pt idx="213">
                  <c:v>57.14</c:v>
                </c:pt>
                <c:pt idx="214">
                  <c:v>56.84</c:v>
                </c:pt>
                <c:pt idx="215">
                  <c:v>35.130000000000003</c:v>
                </c:pt>
                <c:pt idx="216">
                  <c:v>49.87</c:v>
                </c:pt>
                <c:pt idx="217">
                  <c:v>10.75</c:v>
                </c:pt>
                <c:pt idx="218">
                  <c:v>21.44</c:v>
                </c:pt>
                <c:pt idx="219">
                  <c:v>2.3199999999999998</c:v>
                </c:pt>
                <c:pt idx="220">
                  <c:v>3.49</c:v>
                </c:pt>
                <c:pt idx="221">
                  <c:v>15.05</c:v>
                </c:pt>
                <c:pt idx="222">
                  <c:v>10.33</c:v>
                </c:pt>
                <c:pt idx="223">
                  <c:v>13.12</c:v>
                </c:pt>
                <c:pt idx="224">
                  <c:v>2.97</c:v>
                </c:pt>
                <c:pt idx="225">
                  <c:v>6.11</c:v>
                </c:pt>
                <c:pt idx="226">
                  <c:v>39.799999999999997</c:v>
                </c:pt>
                <c:pt idx="227">
                  <c:v>50.4</c:v>
                </c:pt>
                <c:pt idx="228">
                  <c:v>6.08</c:v>
                </c:pt>
                <c:pt idx="229">
                  <c:v>21.85</c:v>
                </c:pt>
                <c:pt idx="230">
                  <c:v>27.9</c:v>
                </c:pt>
                <c:pt idx="231">
                  <c:v>24.99</c:v>
                </c:pt>
                <c:pt idx="232">
                  <c:v>40.94</c:v>
                </c:pt>
                <c:pt idx="233">
                  <c:v>15.74</c:v>
                </c:pt>
                <c:pt idx="234">
                  <c:v>6.41</c:v>
                </c:pt>
                <c:pt idx="235">
                  <c:v>30.35</c:v>
                </c:pt>
                <c:pt idx="236">
                  <c:v>20.079999999999998</c:v>
                </c:pt>
                <c:pt idx="237">
                  <c:v>20.9</c:v>
                </c:pt>
                <c:pt idx="238">
                  <c:v>40.54</c:v>
                </c:pt>
                <c:pt idx="239">
                  <c:v>26.97</c:v>
                </c:pt>
                <c:pt idx="240">
                  <c:v>9.82</c:v>
                </c:pt>
                <c:pt idx="241">
                  <c:v>49.32</c:v>
                </c:pt>
                <c:pt idx="242">
                  <c:v>27.08</c:v>
                </c:pt>
                <c:pt idx="243">
                  <c:v>16.670000000000002</c:v>
                </c:pt>
                <c:pt idx="244">
                  <c:v>5.74</c:v>
                </c:pt>
                <c:pt idx="245">
                  <c:v>25.55</c:v>
                </c:pt>
                <c:pt idx="246">
                  <c:v>30.21</c:v>
                </c:pt>
                <c:pt idx="247">
                  <c:v>56.64</c:v>
                </c:pt>
                <c:pt idx="248">
                  <c:v>27.21</c:v>
                </c:pt>
                <c:pt idx="249">
                  <c:v>5.76</c:v>
                </c:pt>
                <c:pt idx="250">
                  <c:v>44.48</c:v>
                </c:pt>
                <c:pt idx="251">
                  <c:v>42.26</c:v>
                </c:pt>
                <c:pt idx="252">
                  <c:v>37.86</c:v>
                </c:pt>
                <c:pt idx="253">
                  <c:v>20.13</c:v>
                </c:pt>
                <c:pt idx="254">
                  <c:v>13.8</c:v>
                </c:pt>
                <c:pt idx="255">
                  <c:v>36.71</c:v>
                </c:pt>
                <c:pt idx="256">
                  <c:v>20.34</c:v>
                </c:pt>
                <c:pt idx="257">
                  <c:v>53.94</c:v>
                </c:pt>
                <c:pt idx="258">
                  <c:v>57.89</c:v>
                </c:pt>
                <c:pt idx="259">
                  <c:v>37.71</c:v>
                </c:pt>
                <c:pt idx="260">
                  <c:v>33.01</c:v>
                </c:pt>
                <c:pt idx="261">
                  <c:v>21.04</c:v>
                </c:pt>
                <c:pt idx="262">
                  <c:v>37.07</c:v>
                </c:pt>
                <c:pt idx="263">
                  <c:v>9.1300000000000008</c:v>
                </c:pt>
                <c:pt idx="264">
                  <c:v>36.21</c:v>
                </c:pt>
                <c:pt idx="265">
                  <c:v>2.7</c:v>
                </c:pt>
                <c:pt idx="266">
                  <c:v>5.0599999999999996</c:v>
                </c:pt>
                <c:pt idx="267">
                  <c:v>17.32</c:v>
                </c:pt>
                <c:pt idx="268">
                  <c:v>42.36</c:v>
                </c:pt>
                <c:pt idx="269">
                  <c:v>28.35</c:v>
                </c:pt>
                <c:pt idx="270">
                  <c:v>29.94</c:v>
                </c:pt>
                <c:pt idx="271">
                  <c:v>9.6</c:v>
                </c:pt>
                <c:pt idx="272">
                  <c:v>59.57</c:v>
                </c:pt>
                <c:pt idx="273">
                  <c:v>37.6</c:v>
                </c:pt>
                <c:pt idx="274">
                  <c:v>37.58</c:v>
                </c:pt>
                <c:pt idx="275">
                  <c:v>26.68</c:v>
                </c:pt>
                <c:pt idx="276">
                  <c:v>49.6</c:v>
                </c:pt>
                <c:pt idx="277">
                  <c:v>15.63</c:v>
                </c:pt>
                <c:pt idx="278">
                  <c:v>30.09</c:v>
                </c:pt>
                <c:pt idx="279">
                  <c:v>50.92</c:v>
                </c:pt>
                <c:pt idx="280">
                  <c:v>13.64</c:v>
                </c:pt>
                <c:pt idx="281">
                  <c:v>52.51</c:v>
                </c:pt>
                <c:pt idx="282">
                  <c:v>31.27</c:v>
                </c:pt>
                <c:pt idx="283">
                  <c:v>51.29</c:v>
                </c:pt>
                <c:pt idx="284">
                  <c:v>38.85</c:v>
                </c:pt>
                <c:pt idx="285">
                  <c:v>57.47</c:v>
                </c:pt>
                <c:pt idx="286">
                  <c:v>10.71</c:v>
                </c:pt>
                <c:pt idx="287">
                  <c:v>32.090000000000003</c:v>
                </c:pt>
                <c:pt idx="288">
                  <c:v>9.16</c:v>
                </c:pt>
                <c:pt idx="289">
                  <c:v>55.94</c:v>
                </c:pt>
                <c:pt idx="290">
                  <c:v>7.58</c:v>
                </c:pt>
                <c:pt idx="291">
                  <c:v>20.88</c:v>
                </c:pt>
                <c:pt idx="292">
                  <c:v>25.38</c:v>
                </c:pt>
                <c:pt idx="293">
                  <c:v>18.03</c:v>
                </c:pt>
                <c:pt idx="294">
                  <c:v>6.77</c:v>
                </c:pt>
                <c:pt idx="295">
                  <c:v>9.5</c:v>
                </c:pt>
                <c:pt idx="296">
                  <c:v>30.95</c:v>
                </c:pt>
                <c:pt idx="297">
                  <c:v>47.38</c:v>
                </c:pt>
                <c:pt idx="298">
                  <c:v>28.1</c:v>
                </c:pt>
                <c:pt idx="299">
                  <c:v>16.07</c:v>
                </c:pt>
                <c:pt idx="300">
                  <c:v>33.96</c:v>
                </c:pt>
                <c:pt idx="301">
                  <c:v>42.6</c:v>
                </c:pt>
                <c:pt idx="302">
                  <c:v>8.4</c:v>
                </c:pt>
                <c:pt idx="303">
                  <c:v>34.78</c:v>
                </c:pt>
                <c:pt idx="304">
                  <c:v>53.47</c:v>
                </c:pt>
                <c:pt idx="305">
                  <c:v>22.59</c:v>
                </c:pt>
                <c:pt idx="306">
                  <c:v>37.909999999999997</c:v>
                </c:pt>
                <c:pt idx="307">
                  <c:v>7.81</c:v>
                </c:pt>
                <c:pt idx="308">
                  <c:v>57.61</c:v>
                </c:pt>
                <c:pt idx="309">
                  <c:v>57.24</c:v>
                </c:pt>
                <c:pt idx="310">
                  <c:v>9.89</c:v>
                </c:pt>
                <c:pt idx="311">
                  <c:v>31.89</c:v>
                </c:pt>
                <c:pt idx="312">
                  <c:v>42.63</c:v>
                </c:pt>
                <c:pt idx="313">
                  <c:v>56.47</c:v>
                </c:pt>
                <c:pt idx="314">
                  <c:v>28.29</c:v>
                </c:pt>
                <c:pt idx="315">
                  <c:v>8.09</c:v>
                </c:pt>
                <c:pt idx="316">
                  <c:v>34.24</c:v>
                </c:pt>
                <c:pt idx="317">
                  <c:v>28.88</c:v>
                </c:pt>
                <c:pt idx="318">
                  <c:v>40.380000000000003</c:v>
                </c:pt>
                <c:pt idx="319">
                  <c:v>38.21</c:v>
                </c:pt>
                <c:pt idx="320">
                  <c:v>2.31</c:v>
                </c:pt>
                <c:pt idx="321">
                  <c:v>33.85</c:v>
                </c:pt>
                <c:pt idx="322">
                  <c:v>8.07</c:v>
                </c:pt>
                <c:pt idx="323">
                  <c:v>46.37</c:v>
                </c:pt>
                <c:pt idx="324">
                  <c:v>38.450000000000003</c:v>
                </c:pt>
                <c:pt idx="325">
                  <c:v>6.09</c:v>
                </c:pt>
                <c:pt idx="326">
                  <c:v>7.5</c:v>
                </c:pt>
                <c:pt idx="327">
                  <c:v>22.51</c:v>
                </c:pt>
                <c:pt idx="328">
                  <c:v>2.2400000000000002</c:v>
                </c:pt>
                <c:pt idx="329">
                  <c:v>46.72</c:v>
                </c:pt>
                <c:pt idx="330">
                  <c:v>58.66</c:v>
                </c:pt>
                <c:pt idx="331">
                  <c:v>53.43</c:v>
                </c:pt>
                <c:pt idx="332">
                  <c:v>15.55</c:v>
                </c:pt>
                <c:pt idx="333">
                  <c:v>21.39</c:v>
                </c:pt>
                <c:pt idx="334">
                  <c:v>46.93</c:v>
                </c:pt>
                <c:pt idx="335">
                  <c:v>12.32</c:v>
                </c:pt>
                <c:pt idx="336">
                  <c:v>56.18</c:v>
                </c:pt>
                <c:pt idx="337">
                  <c:v>57.31</c:v>
                </c:pt>
                <c:pt idx="338">
                  <c:v>28.21</c:v>
                </c:pt>
                <c:pt idx="339">
                  <c:v>51.41</c:v>
                </c:pt>
                <c:pt idx="340">
                  <c:v>27.74</c:v>
                </c:pt>
                <c:pt idx="341">
                  <c:v>33.65</c:v>
                </c:pt>
                <c:pt idx="342">
                  <c:v>53.02</c:v>
                </c:pt>
                <c:pt idx="343">
                  <c:v>58.75</c:v>
                </c:pt>
                <c:pt idx="344">
                  <c:v>13.44</c:v>
                </c:pt>
                <c:pt idx="345">
                  <c:v>16.190000000000001</c:v>
                </c:pt>
                <c:pt idx="346">
                  <c:v>39.29</c:v>
                </c:pt>
                <c:pt idx="347">
                  <c:v>14.98</c:v>
                </c:pt>
                <c:pt idx="348">
                  <c:v>6.97</c:v>
                </c:pt>
                <c:pt idx="349">
                  <c:v>24.07</c:v>
                </c:pt>
                <c:pt idx="350">
                  <c:v>21.87</c:v>
                </c:pt>
                <c:pt idx="351">
                  <c:v>48.68</c:v>
                </c:pt>
                <c:pt idx="352">
                  <c:v>56.27</c:v>
                </c:pt>
                <c:pt idx="353">
                  <c:v>44.39</c:v>
                </c:pt>
                <c:pt idx="354">
                  <c:v>57.91</c:v>
                </c:pt>
                <c:pt idx="355">
                  <c:v>10.31</c:v>
                </c:pt>
                <c:pt idx="356">
                  <c:v>5.44</c:v>
                </c:pt>
                <c:pt idx="357">
                  <c:v>2.78</c:v>
                </c:pt>
                <c:pt idx="358">
                  <c:v>59.41</c:v>
                </c:pt>
                <c:pt idx="359">
                  <c:v>5.36</c:v>
                </c:pt>
                <c:pt idx="360">
                  <c:v>31.22</c:v>
                </c:pt>
                <c:pt idx="361">
                  <c:v>38.53</c:v>
                </c:pt>
                <c:pt idx="362">
                  <c:v>13.1</c:v>
                </c:pt>
                <c:pt idx="363">
                  <c:v>22.48</c:v>
                </c:pt>
                <c:pt idx="364">
                  <c:v>21.66</c:v>
                </c:pt>
                <c:pt idx="365">
                  <c:v>10.18</c:v>
                </c:pt>
                <c:pt idx="366">
                  <c:v>51.91</c:v>
                </c:pt>
                <c:pt idx="367">
                  <c:v>48.75</c:v>
                </c:pt>
                <c:pt idx="368">
                  <c:v>38.33</c:v>
                </c:pt>
                <c:pt idx="369">
                  <c:v>14.11</c:v>
                </c:pt>
                <c:pt idx="370">
                  <c:v>23.96</c:v>
                </c:pt>
                <c:pt idx="371">
                  <c:v>17.07</c:v>
                </c:pt>
                <c:pt idx="372">
                  <c:v>3.95</c:v>
                </c:pt>
                <c:pt idx="373">
                  <c:v>34.950000000000003</c:v>
                </c:pt>
                <c:pt idx="374">
                  <c:v>31.75</c:v>
                </c:pt>
                <c:pt idx="375">
                  <c:v>17.34</c:v>
                </c:pt>
                <c:pt idx="376">
                  <c:v>18.7</c:v>
                </c:pt>
                <c:pt idx="377">
                  <c:v>52.96</c:v>
                </c:pt>
                <c:pt idx="378">
                  <c:v>42.04</c:v>
                </c:pt>
                <c:pt idx="379">
                  <c:v>50.91</c:v>
                </c:pt>
                <c:pt idx="380">
                  <c:v>53.75</c:v>
                </c:pt>
                <c:pt idx="381">
                  <c:v>41.96</c:v>
                </c:pt>
                <c:pt idx="382">
                  <c:v>40.729999999999997</c:v>
                </c:pt>
                <c:pt idx="383">
                  <c:v>39.75</c:v>
                </c:pt>
                <c:pt idx="384">
                  <c:v>39.119999999999997</c:v>
                </c:pt>
                <c:pt idx="385">
                  <c:v>10.94</c:v>
                </c:pt>
                <c:pt idx="386">
                  <c:v>41.56</c:v>
                </c:pt>
                <c:pt idx="387">
                  <c:v>17.440000000000001</c:v>
                </c:pt>
                <c:pt idx="388">
                  <c:v>4.21</c:v>
                </c:pt>
                <c:pt idx="389">
                  <c:v>19.41</c:v>
                </c:pt>
                <c:pt idx="390">
                  <c:v>38.97</c:v>
                </c:pt>
                <c:pt idx="391">
                  <c:v>51.05</c:v>
                </c:pt>
                <c:pt idx="392">
                  <c:v>21.15</c:v>
                </c:pt>
                <c:pt idx="393">
                  <c:v>23.53</c:v>
                </c:pt>
                <c:pt idx="394">
                  <c:v>35.6</c:v>
                </c:pt>
                <c:pt idx="395">
                  <c:v>28.84</c:v>
                </c:pt>
                <c:pt idx="396">
                  <c:v>45.06</c:v>
                </c:pt>
                <c:pt idx="397">
                  <c:v>20.12</c:v>
                </c:pt>
                <c:pt idx="398">
                  <c:v>9.33</c:v>
                </c:pt>
                <c:pt idx="399">
                  <c:v>52.99</c:v>
                </c:pt>
                <c:pt idx="400">
                  <c:v>20.059999999999999</c:v>
                </c:pt>
                <c:pt idx="401">
                  <c:v>4.62</c:v>
                </c:pt>
                <c:pt idx="402">
                  <c:v>33.04</c:v>
                </c:pt>
                <c:pt idx="403">
                  <c:v>34.799999999999997</c:v>
                </c:pt>
                <c:pt idx="404">
                  <c:v>16.47</c:v>
                </c:pt>
                <c:pt idx="405">
                  <c:v>16.510000000000002</c:v>
                </c:pt>
                <c:pt idx="406">
                  <c:v>15.93</c:v>
                </c:pt>
                <c:pt idx="407">
                  <c:v>52.47</c:v>
                </c:pt>
                <c:pt idx="408">
                  <c:v>48.59</c:v>
                </c:pt>
                <c:pt idx="409">
                  <c:v>54.37</c:v>
                </c:pt>
                <c:pt idx="410">
                  <c:v>27.15</c:v>
                </c:pt>
                <c:pt idx="411">
                  <c:v>36.58</c:v>
                </c:pt>
                <c:pt idx="412">
                  <c:v>30.05</c:v>
                </c:pt>
                <c:pt idx="413">
                  <c:v>14.59</c:v>
                </c:pt>
                <c:pt idx="414">
                  <c:v>6.05</c:v>
                </c:pt>
                <c:pt idx="415">
                  <c:v>6.27</c:v>
                </c:pt>
                <c:pt idx="416">
                  <c:v>39.56</c:v>
                </c:pt>
                <c:pt idx="417">
                  <c:v>16.54</c:v>
                </c:pt>
                <c:pt idx="418">
                  <c:v>27.74</c:v>
                </c:pt>
                <c:pt idx="419">
                  <c:v>41.42</c:v>
                </c:pt>
                <c:pt idx="420">
                  <c:v>29.96</c:v>
                </c:pt>
                <c:pt idx="421">
                  <c:v>58.43</c:v>
                </c:pt>
                <c:pt idx="422">
                  <c:v>44.01</c:v>
                </c:pt>
                <c:pt idx="423">
                  <c:v>8.2100000000000009</c:v>
                </c:pt>
                <c:pt idx="424">
                  <c:v>54.25</c:v>
                </c:pt>
                <c:pt idx="425">
                  <c:v>21.26</c:v>
                </c:pt>
                <c:pt idx="426">
                  <c:v>54.22</c:v>
                </c:pt>
                <c:pt idx="427">
                  <c:v>54.8</c:v>
                </c:pt>
                <c:pt idx="428">
                  <c:v>28.78</c:v>
                </c:pt>
                <c:pt idx="429">
                  <c:v>30.61</c:v>
                </c:pt>
                <c:pt idx="430">
                  <c:v>16.57</c:v>
                </c:pt>
                <c:pt idx="431">
                  <c:v>8.32</c:v>
                </c:pt>
                <c:pt idx="432">
                  <c:v>16.22</c:v>
                </c:pt>
                <c:pt idx="433">
                  <c:v>29.8</c:v>
                </c:pt>
                <c:pt idx="434">
                  <c:v>43.52</c:v>
                </c:pt>
                <c:pt idx="435">
                  <c:v>8.7200000000000006</c:v>
                </c:pt>
                <c:pt idx="436">
                  <c:v>25.66</c:v>
                </c:pt>
                <c:pt idx="437">
                  <c:v>34.81</c:v>
                </c:pt>
                <c:pt idx="438">
                  <c:v>30.96</c:v>
                </c:pt>
                <c:pt idx="439">
                  <c:v>25.41</c:v>
                </c:pt>
                <c:pt idx="440">
                  <c:v>25.39</c:v>
                </c:pt>
                <c:pt idx="441">
                  <c:v>30.48</c:v>
                </c:pt>
                <c:pt idx="442">
                  <c:v>40.68</c:v>
                </c:pt>
                <c:pt idx="443">
                  <c:v>12.51</c:v>
                </c:pt>
                <c:pt idx="444">
                  <c:v>32.56</c:v>
                </c:pt>
                <c:pt idx="445">
                  <c:v>36.880000000000003</c:v>
                </c:pt>
                <c:pt idx="446">
                  <c:v>40.81</c:v>
                </c:pt>
                <c:pt idx="447">
                  <c:v>6.47</c:v>
                </c:pt>
                <c:pt idx="448">
                  <c:v>6.71</c:v>
                </c:pt>
                <c:pt idx="449">
                  <c:v>12.94</c:v>
                </c:pt>
                <c:pt idx="450">
                  <c:v>17.63</c:v>
                </c:pt>
                <c:pt idx="451">
                  <c:v>8.61</c:v>
                </c:pt>
                <c:pt idx="452">
                  <c:v>35.65</c:v>
                </c:pt>
                <c:pt idx="453">
                  <c:v>36.92</c:v>
                </c:pt>
                <c:pt idx="454">
                  <c:v>52.45</c:v>
                </c:pt>
                <c:pt idx="455">
                  <c:v>2.78</c:v>
                </c:pt>
                <c:pt idx="456">
                  <c:v>48.81</c:v>
                </c:pt>
                <c:pt idx="457">
                  <c:v>53.69</c:v>
                </c:pt>
                <c:pt idx="458">
                  <c:v>56.25</c:v>
                </c:pt>
                <c:pt idx="459">
                  <c:v>31.66</c:v>
                </c:pt>
                <c:pt idx="460">
                  <c:v>21.42</c:v>
                </c:pt>
                <c:pt idx="461">
                  <c:v>40.76</c:v>
                </c:pt>
                <c:pt idx="462">
                  <c:v>49.95</c:v>
                </c:pt>
                <c:pt idx="463">
                  <c:v>33.42</c:v>
                </c:pt>
                <c:pt idx="464">
                  <c:v>36.74</c:v>
                </c:pt>
                <c:pt idx="465">
                  <c:v>57.91</c:v>
                </c:pt>
                <c:pt idx="466">
                  <c:v>41.51</c:v>
                </c:pt>
                <c:pt idx="467">
                  <c:v>40</c:v>
                </c:pt>
                <c:pt idx="468">
                  <c:v>46.68</c:v>
                </c:pt>
                <c:pt idx="469">
                  <c:v>56.72</c:v>
                </c:pt>
                <c:pt idx="470">
                  <c:v>46.18</c:v>
                </c:pt>
                <c:pt idx="471">
                  <c:v>5.7</c:v>
                </c:pt>
                <c:pt idx="472">
                  <c:v>9.17</c:v>
                </c:pt>
                <c:pt idx="473">
                  <c:v>24.05</c:v>
                </c:pt>
                <c:pt idx="474">
                  <c:v>32.42</c:v>
                </c:pt>
                <c:pt idx="475">
                  <c:v>31.57</c:v>
                </c:pt>
                <c:pt idx="476">
                  <c:v>56.41</c:v>
                </c:pt>
                <c:pt idx="477">
                  <c:v>22.79</c:v>
                </c:pt>
                <c:pt idx="478">
                  <c:v>58.91</c:v>
                </c:pt>
                <c:pt idx="479">
                  <c:v>24.39</c:v>
                </c:pt>
                <c:pt idx="480">
                  <c:v>46.59</c:v>
                </c:pt>
                <c:pt idx="481">
                  <c:v>15.46</c:v>
                </c:pt>
                <c:pt idx="482">
                  <c:v>5.29</c:v>
                </c:pt>
                <c:pt idx="483">
                  <c:v>26.3</c:v>
                </c:pt>
                <c:pt idx="484">
                  <c:v>49.82</c:v>
                </c:pt>
                <c:pt idx="485">
                  <c:v>12.82</c:v>
                </c:pt>
                <c:pt idx="486">
                  <c:v>53.17</c:v>
                </c:pt>
                <c:pt idx="487">
                  <c:v>10.56</c:v>
                </c:pt>
                <c:pt idx="488">
                  <c:v>41.23</c:v>
                </c:pt>
                <c:pt idx="489">
                  <c:v>43.92</c:v>
                </c:pt>
                <c:pt idx="490">
                  <c:v>7.96</c:v>
                </c:pt>
                <c:pt idx="491">
                  <c:v>30.4</c:v>
                </c:pt>
                <c:pt idx="492">
                  <c:v>29.21</c:v>
                </c:pt>
                <c:pt idx="493">
                  <c:v>32.520000000000003</c:v>
                </c:pt>
                <c:pt idx="494">
                  <c:v>29.37</c:v>
                </c:pt>
                <c:pt idx="495">
                  <c:v>56.81</c:v>
                </c:pt>
                <c:pt idx="496">
                  <c:v>42.4</c:v>
                </c:pt>
                <c:pt idx="497">
                  <c:v>15.74</c:v>
                </c:pt>
                <c:pt idx="498">
                  <c:v>56.07</c:v>
                </c:pt>
                <c:pt idx="499">
                  <c:v>18.11</c:v>
                </c:pt>
                <c:pt idx="500">
                  <c:v>29.92</c:v>
                </c:pt>
                <c:pt idx="501">
                  <c:v>8.43</c:v>
                </c:pt>
                <c:pt idx="502">
                  <c:v>49.41</c:v>
                </c:pt>
                <c:pt idx="503">
                  <c:v>34.56</c:v>
                </c:pt>
                <c:pt idx="504">
                  <c:v>18.22</c:v>
                </c:pt>
                <c:pt idx="505">
                  <c:v>30.78</c:v>
                </c:pt>
                <c:pt idx="506">
                  <c:v>13.28</c:v>
                </c:pt>
                <c:pt idx="507">
                  <c:v>26.97</c:v>
                </c:pt>
                <c:pt idx="508">
                  <c:v>44.63</c:v>
                </c:pt>
                <c:pt idx="509">
                  <c:v>58.25</c:v>
                </c:pt>
                <c:pt idx="510">
                  <c:v>13.36</c:v>
                </c:pt>
                <c:pt idx="511">
                  <c:v>25.64</c:v>
                </c:pt>
                <c:pt idx="512">
                  <c:v>11.99</c:v>
                </c:pt>
                <c:pt idx="513">
                  <c:v>39.020000000000003</c:v>
                </c:pt>
                <c:pt idx="514">
                  <c:v>59.39</c:v>
                </c:pt>
                <c:pt idx="515">
                  <c:v>35.520000000000003</c:v>
                </c:pt>
                <c:pt idx="516">
                  <c:v>24.83</c:v>
                </c:pt>
                <c:pt idx="517">
                  <c:v>32.549999999999997</c:v>
                </c:pt>
                <c:pt idx="518">
                  <c:v>16.47</c:v>
                </c:pt>
                <c:pt idx="519">
                  <c:v>40.46</c:v>
                </c:pt>
                <c:pt idx="520">
                  <c:v>56.57</c:v>
                </c:pt>
                <c:pt idx="521">
                  <c:v>43.56</c:v>
                </c:pt>
                <c:pt idx="522">
                  <c:v>31.3</c:v>
                </c:pt>
                <c:pt idx="523">
                  <c:v>29.1</c:v>
                </c:pt>
                <c:pt idx="524">
                  <c:v>56.06</c:v>
                </c:pt>
                <c:pt idx="525">
                  <c:v>2.2799999999999998</c:v>
                </c:pt>
                <c:pt idx="526">
                  <c:v>24.58</c:v>
                </c:pt>
                <c:pt idx="527">
                  <c:v>48.93</c:v>
                </c:pt>
                <c:pt idx="528">
                  <c:v>19.989999999999998</c:v>
                </c:pt>
                <c:pt idx="529">
                  <c:v>2.15</c:v>
                </c:pt>
                <c:pt idx="530">
                  <c:v>54.35</c:v>
                </c:pt>
                <c:pt idx="531">
                  <c:v>23.38</c:v>
                </c:pt>
                <c:pt idx="532">
                  <c:v>5.03</c:v>
                </c:pt>
                <c:pt idx="533">
                  <c:v>55.54</c:v>
                </c:pt>
                <c:pt idx="534">
                  <c:v>19.62</c:v>
                </c:pt>
                <c:pt idx="535">
                  <c:v>2.73</c:v>
                </c:pt>
                <c:pt idx="536">
                  <c:v>50.82</c:v>
                </c:pt>
                <c:pt idx="537">
                  <c:v>56.96</c:v>
                </c:pt>
                <c:pt idx="538">
                  <c:v>44.17</c:v>
                </c:pt>
                <c:pt idx="539">
                  <c:v>24.95</c:v>
                </c:pt>
                <c:pt idx="540">
                  <c:v>6.08</c:v>
                </c:pt>
                <c:pt idx="541">
                  <c:v>41.88</c:v>
                </c:pt>
                <c:pt idx="542">
                  <c:v>26.62</c:v>
                </c:pt>
                <c:pt idx="543">
                  <c:v>58.38</c:v>
                </c:pt>
                <c:pt idx="544">
                  <c:v>24.13</c:v>
                </c:pt>
                <c:pt idx="545">
                  <c:v>8.27</c:v>
                </c:pt>
                <c:pt idx="546">
                  <c:v>58.57</c:v>
                </c:pt>
                <c:pt idx="547">
                  <c:v>45.01</c:v>
                </c:pt>
                <c:pt idx="548">
                  <c:v>40.61</c:v>
                </c:pt>
                <c:pt idx="549">
                  <c:v>57.48</c:v>
                </c:pt>
                <c:pt idx="550">
                  <c:v>51.35</c:v>
                </c:pt>
                <c:pt idx="551">
                  <c:v>38.979999999999997</c:v>
                </c:pt>
                <c:pt idx="552">
                  <c:v>17.600000000000001</c:v>
                </c:pt>
                <c:pt idx="553">
                  <c:v>50.37</c:v>
                </c:pt>
                <c:pt idx="554">
                  <c:v>12.02</c:v>
                </c:pt>
                <c:pt idx="555">
                  <c:v>4.76</c:v>
                </c:pt>
                <c:pt idx="556">
                  <c:v>22.15</c:v>
                </c:pt>
                <c:pt idx="557">
                  <c:v>32.369999999999997</c:v>
                </c:pt>
                <c:pt idx="558">
                  <c:v>39.979999999999997</c:v>
                </c:pt>
                <c:pt idx="559">
                  <c:v>44.54</c:v>
                </c:pt>
                <c:pt idx="560">
                  <c:v>17.690000000000001</c:v>
                </c:pt>
                <c:pt idx="561">
                  <c:v>38.46</c:v>
                </c:pt>
                <c:pt idx="562">
                  <c:v>12.59</c:v>
                </c:pt>
                <c:pt idx="563">
                  <c:v>28.76</c:v>
                </c:pt>
                <c:pt idx="564">
                  <c:v>2.41</c:v>
                </c:pt>
                <c:pt idx="565">
                  <c:v>41.02</c:v>
                </c:pt>
                <c:pt idx="566">
                  <c:v>31.13</c:v>
                </c:pt>
                <c:pt idx="567">
                  <c:v>21.53</c:v>
                </c:pt>
                <c:pt idx="568">
                  <c:v>3.55</c:v>
                </c:pt>
                <c:pt idx="569">
                  <c:v>2.88</c:v>
                </c:pt>
                <c:pt idx="570">
                  <c:v>4.09</c:v>
                </c:pt>
                <c:pt idx="571">
                  <c:v>51.75</c:v>
                </c:pt>
                <c:pt idx="572">
                  <c:v>30.1</c:v>
                </c:pt>
                <c:pt idx="573">
                  <c:v>4.09</c:v>
                </c:pt>
                <c:pt idx="574">
                  <c:v>28.8</c:v>
                </c:pt>
                <c:pt idx="575">
                  <c:v>44.94</c:v>
                </c:pt>
                <c:pt idx="576">
                  <c:v>26.1</c:v>
                </c:pt>
                <c:pt idx="577">
                  <c:v>56.4</c:v>
                </c:pt>
                <c:pt idx="578">
                  <c:v>2.9</c:v>
                </c:pt>
                <c:pt idx="579">
                  <c:v>43.31</c:v>
                </c:pt>
                <c:pt idx="580">
                  <c:v>38.950000000000003</c:v>
                </c:pt>
                <c:pt idx="581">
                  <c:v>48.25</c:v>
                </c:pt>
                <c:pt idx="582">
                  <c:v>28.59</c:v>
                </c:pt>
                <c:pt idx="583">
                  <c:v>13.69</c:v>
                </c:pt>
                <c:pt idx="584">
                  <c:v>12.46</c:v>
                </c:pt>
                <c:pt idx="585">
                  <c:v>15.39</c:v>
                </c:pt>
                <c:pt idx="586">
                  <c:v>10.73</c:v>
                </c:pt>
                <c:pt idx="587">
                  <c:v>57.63</c:v>
                </c:pt>
                <c:pt idx="588">
                  <c:v>29.12</c:v>
                </c:pt>
                <c:pt idx="589">
                  <c:v>30.77</c:v>
                </c:pt>
                <c:pt idx="590">
                  <c:v>21.81</c:v>
                </c:pt>
                <c:pt idx="591">
                  <c:v>12.48</c:v>
                </c:pt>
                <c:pt idx="592">
                  <c:v>16.850000000000001</c:v>
                </c:pt>
                <c:pt idx="593">
                  <c:v>34.729999999999997</c:v>
                </c:pt>
                <c:pt idx="594">
                  <c:v>18.86</c:v>
                </c:pt>
                <c:pt idx="595">
                  <c:v>54.26</c:v>
                </c:pt>
                <c:pt idx="596">
                  <c:v>27.59</c:v>
                </c:pt>
                <c:pt idx="597">
                  <c:v>22.34</c:v>
                </c:pt>
                <c:pt idx="598">
                  <c:v>34.200000000000003</c:v>
                </c:pt>
                <c:pt idx="599">
                  <c:v>8.1</c:v>
                </c:pt>
                <c:pt idx="600">
                  <c:v>41.86</c:v>
                </c:pt>
                <c:pt idx="601">
                  <c:v>41.3</c:v>
                </c:pt>
                <c:pt idx="602">
                  <c:v>26.4</c:v>
                </c:pt>
                <c:pt idx="603">
                  <c:v>42.22</c:v>
                </c:pt>
                <c:pt idx="604">
                  <c:v>57.15</c:v>
                </c:pt>
                <c:pt idx="605">
                  <c:v>9.85</c:v>
                </c:pt>
                <c:pt idx="606">
                  <c:v>29.79</c:v>
                </c:pt>
                <c:pt idx="607">
                  <c:v>41.4</c:v>
                </c:pt>
                <c:pt idx="608">
                  <c:v>29.93</c:v>
                </c:pt>
                <c:pt idx="609">
                  <c:v>32.58</c:v>
                </c:pt>
                <c:pt idx="610">
                  <c:v>3.27</c:v>
                </c:pt>
                <c:pt idx="611">
                  <c:v>42.71</c:v>
                </c:pt>
                <c:pt idx="612">
                  <c:v>36.44</c:v>
                </c:pt>
                <c:pt idx="613">
                  <c:v>44.48</c:v>
                </c:pt>
                <c:pt idx="614">
                  <c:v>36.46</c:v>
                </c:pt>
                <c:pt idx="615">
                  <c:v>37.68</c:v>
                </c:pt>
                <c:pt idx="616">
                  <c:v>8.8699999999999992</c:v>
                </c:pt>
                <c:pt idx="617">
                  <c:v>55.67</c:v>
                </c:pt>
                <c:pt idx="618">
                  <c:v>31.78</c:v>
                </c:pt>
                <c:pt idx="619">
                  <c:v>7.02</c:v>
                </c:pt>
                <c:pt idx="620">
                  <c:v>29.19</c:v>
                </c:pt>
                <c:pt idx="621">
                  <c:v>3.81</c:v>
                </c:pt>
                <c:pt idx="622">
                  <c:v>30.43</c:v>
                </c:pt>
                <c:pt idx="623">
                  <c:v>30.31</c:v>
                </c:pt>
                <c:pt idx="624">
                  <c:v>39.07</c:v>
                </c:pt>
                <c:pt idx="625">
                  <c:v>37.33</c:v>
                </c:pt>
                <c:pt idx="626">
                  <c:v>34.74</c:v>
                </c:pt>
                <c:pt idx="627">
                  <c:v>6.02</c:v>
                </c:pt>
                <c:pt idx="628">
                  <c:v>31.86</c:v>
                </c:pt>
                <c:pt idx="629">
                  <c:v>7.07</c:v>
                </c:pt>
                <c:pt idx="630">
                  <c:v>45.86</c:v>
                </c:pt>
                <c:pt idx="631">
                  <c:v>55.32</c:v>
                </c:pt>
                <c:pt idx="632">
                  <c:v>22.83</c:v>
                </c:pt>
                <c:pt idx="633">
                  <c:v>52.72</c:v>
                </c:pt>
                <c:pt idx="634">
                  <c:v>51.64</c:v>
                </c:pt>
                <c:pt idx="635">
                  <c:v>11.27</c:v>
                </c:pt>
                <c:pt idx="636">
                  <c:v>43.62</c:v>
                </c:pt>
                <c:pt idx="637">
                  <c:v>31.92</c:v>
                </c:pt>
                <c:pt idx="638">
                  <c:v>22.02</c:v>
                </c:pt>
                <c:pt idx="639">
                  <c:v>10.11</c:v>
                </c:pt>
                <c:pt idx="640">
                  <c:v>37.869999999999997</c:v>
                </c:pt>
                <c:pt idx="641">
                  <c:v>16.11</c:v>
                </c:pt>
                <c:pt idx="642">
                  <c:v>42.57</c:v>
                </c:pt>
                <c:pt idx="643">
                  <c:v>12.72</c:v>
                </c:pt>
                <c:pt idx="644">
                  <c:v>58.77</c:v>
                </c:pt>
                <c:pt idx="645">
                  <c:v>48.14</c:v>
                </c:pt>
                <c:pt idx="646">
                  <c:v>52.29</c:v>
                </c:pt>
                <c:pt idx="647">
                  <c:v>54.4</c:v>
                </c:pt>
                <c:pt idx="648">
                  <c:v>36.85</c:v>
                </c:pt>
                <c:pt idx="649">
                  <c:v>39.31</c:v>
                </c:pt>
                <c:pt idx="650">
                  <c:v>28.58</c:v>
                </c:pt>
                <c:pt idx="651">
                  <c:v>33.6</c:v>
                </c:pt>
                <c:pt idx="652">
                  <c:v>27.86</c:v>
                </c:pt>
                <c:pt idx="653">
                  <c:v>14.37</c:v>
                </c:pt>
                <c:pt idx="654">
                  <c:v>15.97</c:v>
                </c:pt>
                <c:pt idx="655">
                  <c:v>7.47</c:v>
                </c:pt>
                <c:pt idx="656">
                  <c:v>51.89</c:v>
                </c:pt>
                <c:pt idx="657">
                  <c:v>34.67</c:v>
                </c:pt>
                <c:pt idx="658">
                  <c:v>9.76</c:v>
                </c:pt>
                <c:pt idx="659">
                  <c:v>20.68</c:v>
                </c:pt>
                <c:pt idx="660">
                  <c:v>39.799999999999997</c:v>
                </c:pt>
                <c:pt idx="661">
                  <c:v>19.850000000000001</c:v>
                </c:pt>
                <c:pt idx="662">
                  <c:v>44.18</c:v>
                </c:pt>
                <c:pt idx="663">
                  <c:v>3.07</c:v>
                </c:pt>
                <c:pt idx="664">
                  <c:v>19.399999999999999</c:v>
                </c:pt>
                <c:pt idx="665">
                  <c:v>16.600000000000001</c:v>
                </c:pt>
                <c:pt idx="666">
                  <c:v>47.33</c:v>
                </c:pt>
                <c:pt idx="667">
                  <c:v>10.83</c:v>
                </c:pt>
                <c:pt idx="668">
                  <c:v>28.84</c:v>
                </c:pt>
                <c:pt idx="669">
                  <c:v>2.4300000000000002</c:v>
                </c:pt>
                <c:pt idx="670">
                  <c:v>7.28</c:v>
                </c:pt>
                <c:pt idx="671">
                  <c:v>2.35</c:v>
                </c:pt>
                <c:pt idx="672">
                  <c:v>5.74</c:v>
                </c:pt>
                <c:pt idx="673">
                  <c:v>40.71</c:v>
                </c:pt>
                <c:pt idx="674">
                  <c:v>44.7</c:v>
                </c:pt>
                <c:pt idx="675">
                  <c:v>55.61</c:v>
                </c:pt>
                <c:pt idx="676">
                  <c:v>44.15</c:v>
                </c:pt>
                <c:pt idx="677">
                  <c:v>22.82</c:v>
                </c:pt>
                <c:pt idx="678">
                  <c:v>55.62</c:v>
                </c:pt>
                <c:pt idx="679">
                  <c:v>9.26</c:v>
                </c:pt>
                <c:pt idx="680">
                  <c:v>47.07</c:v>
                </c:pt>
                <c:pt idx="681">
                  <c:v>33</c:v>
                </c:pt>
                <c:pt idx="682">
                  <c:v>49.64</c:v>
                </c:pt>
                <c:pt idx="683">
                  <c:v>20.170000000000002</c:v>
                </c:pt>
                <c:pt idx="684">
                  <c:v>54.54</c:v>
                </c:pt>
                <c:pt idx="685">
                  <c:v>40.71</c:v>
                </c:pt>
                <c:pt idx="686">
                  <c:v>14.53</c:v>
                </c:pt>
                <c:pt idx="687">
                  <c:v>35.81</c:v>
                </c:pt>
                <c:pt idx="688">
                  <c:v>59.84</c:v>
                </c:pt>
                <c:pt idx="689">
                  <c:v>51.06</c:v>
                </c:pt>
                <c:pt idx="690">
                  <c:v>46.03</c:v>
                </c:pt>
                <c:pt idx="691">
                  <c:v>17.89</c:v>
                </c:pt>
                <c:pt idx="692">
                  <c:v>56.57</c:v>
                </c:pt>
                <c:pt idx="693">
                  <c:v>13.12</c:v>
                </c:pt>
                <c:pt idx="694">
                  <c:v>25.31</c:v>
                </c:pt>
                <c:pt idx="695">
                  <c:v>7.71</c:v>
                </c:pt>
                <c:pt idx="696">
                  <c:v>39.86</c:v>
                </c:pt>
                <c:pt idx="697">
                  <c:v>39.78</c:v>
                </c:pt>
                <c:pt idx="698">
                  <c:v>47.09</c:v>
                </c:pt>
                <c:pt idx="699">
                  <c:v>52.27</c:v>
                </c:pt>
                <c:pt idx="700">
                  <c:v>5.3</c:v>
                </c:pt>
                <c:pt idx="701">
                  <c:v>36.67</c:v>
                </c:pt>
                <c:pt idx="702">
                  <c:v>16.829999999999998</c:v>
                </c:pt>
                <c:pt idx="703">
                  <c:v>58.12</c:v>
                </c:pt>
                <c:pt idx="704">
                  <c:v>22.57</c:v>
                </c:pt>
                <c:pt idx="705">
                  <c:v>57.73</c:v>
                </c:pt>
                <c:pt idx="706">
                  <c:v>12.62</c:v>
                </c:pt>
                <c:pt idx="707">
                  <c:v>2.64</c:v>
                </c:pt>
                <c:pt idx="708">
                  <c:v>43.6</c:v>
                </c:pt>
                <c:pt idx="709">
                  <c:v>7.62</c:v>
                </c:pt>
                <c:pt idx="710">
                  <c:v>16.7</c:v>
                </c:pt>
                <c:pt idx="711">
                  <c:v>56.44</c:v>
                </c:pt>
                <c:pt idx="712">
                  <c:v>26.63</c:v>
                </c:pt>
                <c:pt idx="713">
                  <c:v>35.47</c:v>
                </c:pt>
                <c:pt idx="714">
                  <c:v>19.760000000000002</c:v>
                </c:pt>
                <c:pt idx="715">
                  <c:v>25.54</c:v>
                </c:pt>
                <c:pt idx="716">
                  <c:v>8.11</c:v>
                </c:pt>
                <c:pt idx="717">
                  <c:v>37</c:v>
                </c:pt>
                <c:pt idx="718">
                  <c:v>26.16</c:v>
                </c:pt>
                <c:pt idx="719">
                  <c:v>42.72</c:v>
                </c:pt>
                <c:pt idx="720">
                  <c:v>16.920000000000002</c:v>
                </c:pt>
                <c:pt idx="721">
                  <c:v>43.31</c:v>
                </c:pt>
                <c:pt idx="722">
                  <c:v>11.76</c:v>
                </c:pt>
                <c:pt idx="723">
                  <c:v>53.93</c:v>
                </c:pt>
                <c:pt idx="724">
                  <c:v>45.84</c:v>
                </c:pt>
                <c:pt idx="725">
                  <c:v>48.91</c:v>
                </c:pt>
                <c:pt idx="726">
                  <c:v>15.17</c:v>
                </c:pt>
                <c:pt idx="727">
                  <c:v>6.36</c:v>
                </c:pt>
                <c:pt idx="728">
                  <c:v>43.86</c:v>
                </c:pt>
                <c:pt idx="729">
                  <c:v>32.020000000000003</c:v>
                </c:pt>
                <c:pt idx="730">
                  <c:v>17.98</c:v>
                </c:pt>
                <c:pt idx="731">
                  <c:v>39.86</c:v>
                </c:pt>
                <c:pt idx="732">
                  <c:v>34.64</c:v>
                </c:pt>
                <c:pt idx="733">
                  <c:v>21.08</c:v>
                </c:pt>
                <c:pt idx="734">
                  <c:v>60</c:v>
                </c:pt>
                <c:pt idx="735">
                  <c:v>21.47</c:v>
                </c:pt>
                <c:pt idx="736">
                  <c:v>43.52</c:v>
                </c:pt>
                <c:pt idx="737">
                  <c:v>11.91</c:v>
                </c:pt>
                <c:pt idx="738">
                  <c:v>37.1</c:v>
                </c:pt>
                <c:pt idx="739">
                  <c:v>32.96</c:v>
                </c:pt>
                <c:pt idx="740">
                  <c:v>31.03</c:v>
                </c:pt>
                <c:pt idx="741">
                  <c:v>3.78</c:v>
                </c:pt>
                <c:pt idx="742">
                  <c:v>43.43</c:v>
                </c:pt>
                <c:pt idx="743">
                  <c:v>34.5</c:v>
                </c:pt>
                <c:pt idx="744">
                  <c:v>8.49</c:v>
                </c:pt>
                <c:pt idx="745">
                  <c:v>21.96</c:v>
                </c:pt>
                <c:pt idx="746">
                  <c:v>37.700000000000003</c:v>
                </c:pt>
                <c:pt idx="747">
                  <c:v>49.85</c:v>
                </c:pt>
                <c:pt idx="748">
                  <c:v>43.9</c:v>
                </c:pt>
                <c:pt idx="749">
                  <c:v>21.44</c:v>
                </c:pt>
                <c:pt idx="750">
                  <c:v>2.39</c:v>
                </c:pt>
                <c:pt idx="751">
                  <c:v>17.98</c:v>
                </c:pt>
                <c:pt idx="752">
                  <c:v>28.92</c:v>
                </c:pt>
                <c:pt idx="753">
                  <c:v>12.92</c:v>
                </c:pt>
                <c:pt idx="754">
                  <c:v>33.65</c:v>
                </c:pt>
                <c:pt idx="755">
                  <c:v>7.98</c:v>
                </c:pt>
                <c:pt idx="756">
                  <c:v>53.19</c:v>
                </c:pt>
                <c:pt idx="757">
                  <c:v>2.5499999999999998</c:v>
                </c:pt>
                <c:pt idx="758">
                  <c:v>35.380000000000003</c:v>
                </c:pt>
                <c:pt idx="759">
                  <c:v>31.38</c:v>
                </c:pt>
                <c:pt idx="760">
                  <c:v>6.12</c:v>
                </c:pt>
                <c:pt idx="761">
                  <c:v>38.67</c:v>
                </c:pt>
                <c:pt idx="762">
                  <c:v>38.270000000000003</c:v>
                </c:pt>
                <c:pt idx="763">
                  <c:v>23.88</c:v>
                </c:pt>
                <c:pt idx="764">
                  <c:v>53.1</c:v>
                </c:pt>
                <c:pt idx="765">
                  <c:v>49.32</c:v>
                </c:pt>
                <c:pt idx="766">
                  <c:v>30.1</c:v>
                </c:pt>
                <c:pt idx="767">
                  <c:v>26.67</c:v>
                </c:pt>
                <c:pt idx="768">
                  <c:v>7.43</c:v>
                </c:pt>
                <c:pt idx="769">
                  <c:v>49.56</c:v>
                </c:pt>
                <c:pt idx="770">
                  <c:v>44.24</c:v>
                </c:pt>
                <c:pt idx="771">
                  <c:v>34.619999999999997</c:v>
                </c:pt>
                <c:pt idx="772">
                  <c:v>15.37</c:v>
                </c:pt>
                <c:pt idx="773">
                  <c:v>14.93</c:v>
                </c:pt>
                <c:pt idx="774">
                  <c:v>2.92</c:v>
                </c:pt>
                <c:pt idx="775">
                  <c:v>16.27</c:v>
                </c:pt>
                <c:pt idx="776">
                  <c:v>19.86</c:v>
                </c:pt>
                <c:pt idx="777">
                  <c:v>49.1</c:v>
                </c:pt>
                <c:pt idx="778">
                  <c:v>9.11</c:v>
                </c:pt>
                <c:pt idx="779">
                  <c:v>49.2</c:v>
                </c:pt>
                <c:pt idx="780">
                  <c:v>8.49</c:v>
                </c:pt>
                <c:pt idx="781">
                  <c:v>8.7799999999999994</c:v>
                </c:pt>
                <c:pt idx="782">
                  <c:v>50.95</c:v>
                </c:pt>
                <c:pt idx="783">
                  <c:v>8.18</c:v>
                </c:pt>
                <c:pt idx="784">
                  <c:v>53.14</c:v>
                </c:pt>
                <c:pt idx="785">
                  <c:v>38.090000000000003</c:v>
                </c:pt>
                <c:pt idx="786">
                  <c:v>10.6</c:v>
                </c:pt>
                <c:pt idx="787">
                  <c:v>8.27</c:v>
                </c:pt>
                <c:pt idx="788">
                  <c:v>5.73</c:v>
                </c:pt>
                <c:pt idx="789">
                  <c:v>11.24</c:v>
                </c:pt>
                <c:pt idx="790">
                  <c:v>27.73</c:v>
                </c:pt>
                <c:pt idx="791">
                  <c:v>54.81</c:v>
                </c:pt>
                <c:pt idx="792">
                  <c:v>43.97</c:v>
                </c:pt>
                <c:pt idx="793">
                  <c:v>20.03</c:v>
                </c:pt>
                <c:pt idx="794">
                  <c:v>51.48</c:v>
                </c:pt>
                <c:pt idx="795">
                  <c:v>53.5</c:v>
                </c:pt>
                <c:pt idx="796">
                  <c:v>44.71</c:v>
                </c:pt>
                <c:pt idx="797">
                  <c:v>59.9</c:v>
                </c:pt>
                <c:pt idx="798">
                  <c:v>44.49</c:v>
                </c:pt>
                <c:pt idx="799">
                  <c:v>41.24</c:v>
                </c:pt>
                <c:pt idx="800">
                  <c:v>59.46</c:v>
                </c:pt>
                <c:pt idx="801">
                  <c:v>26.48</c:v>
                </c:pt>
                <c:pt idx="802">
                  <c:v>14.48</c:v>
                </c:pt>
                <c:pt idx="803">
                  <c:v>59.16</c:v>
                </c:pt>
                <c:pt idx="804">
                  <c:v>9.08</c:v>
                </c:pt>
                <c:pt idx="805">
                  <c:v>14.41</c:v>
                </c:pt>
                <c:pt idx="806">
                  <c:v>36.4</c:v>
                </c:pt>
                <c:pt idx="807">
                  <c:v>38.83</c:v>
                </c:pt>
                <c:pt idx="808">
                  <c:v>4.76</c:v>
                </c:pt>
                <c:pt idx="809">
                  <c:v>12.19</c:v>
                </c:pt>
                <c:pt idx="810">
                  <c:v>5.2</c:v>
                </c:pt>
                <c:pt idx="811">
                  <c:v>53.62</c:v>
                </c:pt>
                <c:pt idx="812">
                  <c:v>36.869999999999997</c:v>
                </c:pt>
                <c:pt idx="813">
                  <c:v>39.369999999999997</c:v>
                </c:pt>
                <c:pt idx="814">
                  <c:v>26.27</c:v>
                </c:pt>
                <c:pt idx="815">
                  <c:v>35.72</c:v>
                </c:pt>
                <c:pt idx="816">
                  <c:v>37.79</c:v>
                </c:pt>
                <c:pt idx="817">
                  <c:v>34.68</c:v>
                </c:pt>
                <c:pt idx="818">
                  <c:v>57.47</c:v>
                </c:pt>
                <c:pt idx="819">
                  <c:v>8.2899999999999991</c:v>
                </c:pt>
                <c:pt idx="820">
                  <c:v>15.59</c:v>
                </c:pt>
                <c:pt idx="821">
                  <c:v>17.64</c:v>
                </c:pt>
                <c:pt idx="822">
                  <c:v>11.91</c:v>
                </c:pt>
                <c:pt idx="823">
                  <c:v>8.7799999999999994</c:v>
                </c:pt>
                <c:pt idx="824">
                  <c:v>28.67</c:v>
                </c:pt>
                <c:pt idx="825">
                  <c:v>23.32</c:v>
                </c:pt>
                <c:pt idx="826">
                  <c:v>8.51</c:v>
                </c:pt>
                <c:pt idx="827">
                  <c:v>11.54</c:v>
                </c:pt>
                <c:pt idx="828">
                  <c:v>53</c:v>
                </c:pt>
                <c:pt idx="829">
                  <c:v>4.29</c:v>
                </c:pt>
                <c:pt idx="830">
                  <c:v>29.78</c:v>
                </c:pt>
                <c:pt idx="831">
                  <c:v>33.159999999999997</c:v>
                </c:pt>
                <c:pt idx="832">
                  <c:v>36.89</c:v>
                </c:pt>
                <c:pt idx="833">
                  <c:v>58.29</c:v>
                </c:pt>
                <c:pt idx="834">
                  <c:v>27.57</c:v>
                </c:pt>
                <c:pt idx="835">
                  <c:v>38.53</c:v>
                </c:pt>
                <c:pt idx="836">
                  <c:v>22.43</c:v>
                </c:pt>
                <c:pt idx="837">
                  <c:v>42.61</c:v>
                </c:pt>
                <c:pt idx="838">
                  <c:v>41.06</c:v>
                </c:pt>
                <c:pt idx="839">
                  <c:v>34.43</c:v>
                </c:pt>
                <c:pt idx="840">
                  <c:v>31.06</c:v>
                </c:pt>
                <c:pt idx="841">
                  <c:v>28.98</c:v>
                </c:pt>
                <c:pt idx="842">
                  <c:v>58.69</c:v>
                </c:pt>
                <c:pt idx="843">
                  <c:v>59.45</c:v>
                </c:pt>
                <c:pt idx="844">
                  <c:v>14.27</c:v>
                </c:pt>
                <c:pt idx="845">
                  <c:v>53.48</c:v>
                </c:pt>
                <c:pt idx="846">
                  <c:v>48.65</c:v>
                </c:pt>
                <c:pt idx="847">
                  <c:v>8.25</c:v>
                </c:pt>
                <c:pt idx="848">
                  <c:v>59.83</c:v>
                </c:pt>
                <c:pt idx="849">
                  <c:v>49.11</c:v>
                </c:pt>
                <c:pt idx="850">
                  <c:v>35.83</c:v>
                </c:pt>
                <c:pt idx="851">
                  <c:v>40.06</c:v>
                </c:pt>
                <c:pt idx="852">
                  <c:v>49.17</c:v>
                </c:pt>
                <c:pt idx="853">
                  <c:v>44.61</c:v>
                </c:pt>
                <c:pt idx="854">
                  <c:v>3.79</c:v>
                </c:pt>
                <c:pt idx="855">
                  <c:v>10.91</c:v>
                </c:pt>
                <c:pt idx="856">
                  <c:v>16.760000000000002</c:v>
                </c:pt>
                <c:pt idx="857">
                  <c:v>31.06</c:v>
                </c:pt>
                <c:pt idx="858">
                  <c:v>31.09</c:v>
                </c:pt>
                <c:pt idx="859">
                  <c:v>4.41</c:v>
                </c:pt>
                <c:pt idx="860">
                  <c:v>28.65</c:v>
                </c:pt>
                <c:pt idx="861">
                  <c:v>45</c:v>
                </c:pt>
                <c:pt idx="862">
                  <c:v>28.36</c:v>
                </c:pt>
                <c:pt idx="863">
                  <c:v>3.27</c:v>
                </c:pt>
                <c:pt idx="864">
                  <c:v>4.1399999999999997</c:v>
                </c:pt>
                <c:pt idx="865">
                  <c:v>5.27</c:v>
                </c:pt>
                <c:pt idx="866">
                  <c:v>19.07</c:v>
                </c:pt>
                <c:pt idx="867">
                  <c:v>41.38</c:v>
                </c:pt>
                <c:pt idx="868">
                  <c:v>6.8</c:v>
                </c:pt>
                <c:pt idx="869">
                  <c:v>5.65</c:v>
                </c:pt>
                <c:pt idx="870">
                  <c:v>4.6399999999999997</c:v>
                </c:pt>
                <c:pt idx="871">
                  <c:v>8.98</c:v>
                </c:pt>
                <c:pt idx="872">
                  <c:v>14.91</c:v>
                </c:pt>
                <c:pt idx="873">
                  <c:v>38.979999999999997</c:v>
                </c:pt>
                <c:pt idx="874">
                  <c:v>24.57</c:v>
                </c:pt>
                <c:pt idx="875">
                  <c:v>17.38</c:v>
                </c:pt>
                <c:pt idx="876">
                  <c:v>43.55</c:v>
                </c:pt>
                <c:pt idx="877">
                  <c:v>7.95</c:v>
                </c:pt>
                <c:pt idx="878">
                  <c:v>3.49</c:v>
                </c:pt>
                <c:pt idx="879">
                  <c:v>13.59</c:v>
                </c:pt>
                <c:pt idx="880">
                  <c:v>24.1</c:v>
                </c:pt>
                <c:pt idx="881">
                  <c:v>18.34</c:v>
                </c:pt>
                <c:pt idx="882">
                  <c:v>26.81</c:v>
                </c:pt>
                <c:pt idx="883">
                  <c:v>11.16</c:v>
                </c:pt>
                <c:pt idx="884">
                  <c:v>19.04</c:v>
                </c:pt>
                <c:pt idx="885">
                  <c:v>54.34</c:v>
                </c:pt>
                <c:pt idx="886">
                  <c:v>47.42</c:v>
                </c:pt>
                <c:pt idx="887">
                  <c:v>45.33</c:v>
                </c:pt>
                <c:pt idx="888">
                  <c:v>57.86</c:v>
                </c:pt>
                <c:pt idx="889">
                  <c:v>16.059999999999999</c:v>
                </c:pt>
                <c:pt idx="890">
                  <c:v>38.520000000000003</c:v>
                </c:pt>
                <c:pt idx="891">
                  <c:v>27.69</c:v>
                </c:pt>
                <c:pt idx="892">
                  <c:v>31.72</c:v>
                </c:pt>
                <c:pt idx="893">
                  <c:v>44.05</c:v>
                </c:pt>
                <c:pt idx="894">
                  <c:v>23.28</c:v>
                </c:pt>
                <c:pt idx="895">
                  <c:v>37.229999999999997</c:v>
                </c:pt>
                <c:pt idx="896">
                  <c:v>26.09</c:v>
                </c:pt>
                <c:pt idx="897">
                  <c:v>43.18</c:v>
                </c:pt>
                <c:pt idx="898">
                  <c:v>18.11</c:v>
                </c:pt>
                <c:pt idx="899">
                  <c:v>43.21</c:v>
                </c:pt>
                <c:pt idx="900">
                  <c:v>39.07</c:v>
                </c:pt>
                <c:pt idx="901">
                  <c:v>6.85</c:v>
                </c:pt>
                <c:pt idx="902">
                  <c:v>51.39</c:v>
                </c:pt>
                <c:pt idx="903">
                  <c:v>18.5</c:v>
                </c:pt>
                <c:pt idx="904">
                  <c:v>41.76</c:v>
                </c:pt>
                <c:pt idx="905">
                  <c:v>6.47</c:v>
                </c:pt>
                <c:pt idx="906">
                  <c:v>22.47</c:v>
                </c:pt>
                <c:pt idx="907">
                  <c:v>48.96</c:v>
                </c:pt>
                <c:pt idx="908">
                  <c:v>29.01</c:v>
                </c:pt>
                <c:pt idx="909">
                  <c:v>37.200000000000003</c:v>
                </c:pt>
                <c:pt idx="910">
                  <c:v>30.58</c:v>
                </c:pt>
                <c:pt idx="911">
                  <c:v>31.02</c:v>
                </c:pt>
                <c:pt idx="912">
                  <c:v>38.69</c:v>
                </c:pt>
                <c:pt idx="913">
                  <c:v>43.6</c:v>
                </c:pt>
                <c:pt idx="914">
                  <c:v>42.02</c:v>
                </c:pt>
                <c:pt idx="915">
                  <c:v>19.010000000000002</c:v>
                </c:pt>
                <c:pt idx="916">
                  <c:v>11.62</c:v>
                </c:pt>
                <c:pt idx="917">
                  <c:v>5.81</c:v>
                </c:pt>
                <c:pt idx="918">
                  <c:v>45.23</c:v>
                </c:pt>
                <c:pt idx="919">
                  <c:v>29.99</c:v>
                </c:pt>
                <c:pt idx="920">
                  <c:v>5.52</c:v>
                </c:pt>
                <c:pt idx="921">
                  <c:v>7.31</c:v>
                </c:pt>
                <c:pt idx="922">
                  <c:v>49.89</c:v>
                </c:pt>
                <c:pt idx="923">
                  <c:v>3.28</c:v>
                </c:pt>
                <c:pt idx="924">
                  <c:v>3.51</c:v>
                </c:pt>
                <c:pt idx="925">
                  <c:v>23.57</c:v>
                </c:pt>
                <c:pt idx="926">
                  <c:v>27.95</c:v>
                </c:pt>
                <c:pt idx="927">
                  <c:v>31.76</c:v>
                </c:pt>
                <c:pt idx="928">
                  <c:v>53.43</c:v>
                </c:pt>
                <c:pt idx="929">
                  <c:v>55.26</c:v>
                </c:pt>
                <c:pt idx="930">
                  <c:v>20.9</c:v>
                </c:pt>
                <c:pt idx="931">
                  <c:v>21.65</c:v>
                </c:pt>
                <c:pt idx="932">
                  <c:v>55.4</c:v>
                </c:pt>
                <c:pt idx="933">
                  <c:v>44.79</c:v>
                </c:pt>
                <c:pt idx="934">
                  <c:v>40.78</c:v>
                </c:pt>
                <c:pt idx="935">
                  <c:v>6.43</c:v>
                </c:pt>
                <c:pt idx="936">
                  <c:v>2.09</c:v>
                </c:pt>
                <c:pt idx="937">
                  <c:v>37.380000000000003</c:v>
                </c:pt>
                <c:pt idx="938">
                  <c:v>4.18</c:v>
                </c:pt>
                <c:pt idx="939">
                  <c:v>13.39</c:v>
                </c:pt>
                <c:pt idx="940">
                  <c:v>57.32</c:v>
                </c:pt>
                <c:pt idx="941">
                  <c:v>46.04</c:v>
                </c:pt>
                <c:pt idx="942">
                  <c:v>12.37</c:v>
                </c:pt>
                <c:pt idx="943">
                  <c:v>3.61</c:v>
                </c:pt>
                <c:pt idx="944">
                  <c:v>57.77</c:v>
                </c:pt>
                <c:pt idx="945">
                  <c:v>25.96</c:v>
                </c:pt>
                <c:pt idx="946">
                  <c:v>51.02</c:v>
                </c:pt>
                <c:pt idx="947">
                  <c:v>39.049999999999997</c:v>
                </c:pt>
                <c:pt idx="948">
                  <c:v>48.63</c:v>
                </c:pt>
                <c:pt idx="949">
                  <c:v>54.31</c:v>
                </c:pt>
                <c:pt idx="950">
                  <c:v>36.76</c:v>
                </c:pt>
                <c:pt idx="951">
                  <c:v>40.08</c:v>
                </c:pt>
                <c:pt idx="952">
                  <c:v>54.86</c:v>
                </c:pt>
                <c:pt idx="953">
                  <c:v>24.1</c:v>
                </c:pt>
                <c:pt idx="954">
                  <c:v>58.43</c:v>
                </c:pt>
                <c:pt idx="955">
                  <c:v>52.06</c:v>
                </c:pt>
                <c:pt idx="956">
                  <c:v>4.68</c:v>
                </c:pt>
                <c:pt idx="957">
                  <c:v>48.26</c:v>
                </c:pt>
                <c:pt idx="958">
                  <c:v>38.18</c:v>
                </c:pt>
                <c:pt idx="959">
                  <c:v>9.61</c:v>
                </c:pt>
                <c:pt idx="960">
                  <c:v>59.35</c:v>
                </c:pt>
                <c:pt idx="961">
                  <c:v>22.06</c:v>
                </c:pt>
                <c:pt idx="962">
                  <c:v>45.37</c:v>
                </c:pt>
                <c:pt idx="963">
                  <c:v>35.340000000000003</c:v>
                </c:pt>
                <c:pt idx="964">
                  <c:v>44.18</c:v>
                </c:pt>
                <c:pt idx="965">
                  <c:v>3.26</c:v>
                </c:pt>
                <c:pt idx="966">
                  <c:v>3.77</c:v>
                </c:pt>
                <c:pt idx="967">
                  <c:v>17.98</c:v>
                </c:pt>
                <c:pt idx="968">
                  <c:v>13.49</c:v>
                </c:pt>
                <c:pt idx="969">
                  <c:v>45.67</c:v>
                </c:pt>
                <c:pt idx="970">
                  <c:v>22.98</c:v>
                </c:pt>
                <c:pt idx="971">
                  <c:v>2.82</c:v>
                </c:pt>
                <c:pt idx="972">
                  <c:v>29.73</c:v>
                </c:pt>
                <c:pt idx="973">
                  <c:v>58.47</c:v>
                </c:pt>
                <c:pt idx="974">
                  <c:v>36.770000000000003</c:v>
                </c:pt>
                <c:pt idx="975">
                  <c:v>9.9499999999999993</c:v>
                </c:pt>
                <c:pt idx="976">
                  <c:v>35.619999999999997</c:v>
                </c:pt>
                <c:pt idx="977">
                  <c:v>8.84</c:v>
                </c:pt>
                <c:pt idx="978">
                  <c:v>49.33</c:v>
                </c:pt>
                <c:pt idx="979">
                  <c:v>6.86</c:v>
                </c:pt>
                <c:pt idx="980">
                  <c:v>40.53</c:v>
                </c:pt>
                <c:pt idx="981">
                  <c:v>35.869999999999997</c:v>
                </c:pt>
                <c:pt idx="982">
                  <c:v>46.19</c:v>
                </c:pt>
                <c:pt idx="983">
                  <c:v>8.8000000000000007</c:v>
                </c:pt>
                <c:pt idx="984">
                  <c:v>11.9</c:v>
                </c:pt>
                <c:pt idx="985">
                  <c:v>15.23</c:v>
                </c:pt>
                <c:pt idx="986">
                  <c:v>32.11</c:v>
                </c:pt>
                <c:pt idx="987">
                  <c:v>29.01</c:v>
                </c:pt>
                <c:pt idx="988">
                  <c:v>39.950000000000003</c:v>
                </c:pt>
                <c:pt idx="989">
                  <c:v>57.38</c:v>
                </c:pt>
                <c:pt idx="990">
                  <c:v>23.88</c:v>
                </c:pt>
                <c:pt idx="991">
                  <c:v>35.6</c:v>
                </c:pt>
                <c:pt idx="992">
                  <c:v>21.83</c:v>
                </c:pt>
                <c:pt idx="993">
                  <c:v>29.07</c:v>
                </c:pt>
                <c:pt idx="994">
                  <c:v>24.7</c:v>
                </c:pt>
                <c:pt idx="995">
                  <c:v>44.38</c:v>
                </c:pt>
                <c:pt idx="996">
                  <c:v>21.43</c:v>
                </c:pt>
                <c:pt idx="997">
                  <c:v>44.51</c:v>
                </c:pt>
                <c:pt idx="998">
                  <c:v>27.93</c:v>
                </c:pt>
                <c:pt idx="999">
                  <c:v>28.67</c:v>
                </c:pt>
                <c:pt idx="1000">
                  <c:v>32.24</c:v>
                </c:pt>
                <c:pt idx="1001">
                  <c:v>8.9</c:v>
                </c:pt>
                <c:pt idx="1002">
                  <c:v>36.72</c:v>
                </c:pt>
                <c:pt idx="1003">
                  <c:v>28.89</c:v>
                </c:pt>
                <c:pt idx="1004">
                  <c:v>30.92</c:v>
                </c:pt>
                <c:pt idx="1005">
                  <c:v>16.04</c:v>
                </c:pt>
                <c:pt idx="1006">
                  <c:v>9.5</c:v>
                </c:pt>
                <c:pt idx="1007">
                  <c:v>22.95</c:v>
                </c:pt>
                <c:pt idx="1008">
                  <c:v>23.63</c:v>
                </c:pt>
                <c:pt idx="1009">
                  <c:v>20.14</c:v>
                </c:pt>
                <c:pt idx="1010">
                  <c:v>25.51</c:v>
                </c:pt>
                <c:pt idx="1011">
                  <c:v>29.74</c:v>
                </c:pt>
                <c:pt idx="1012">
                  <c:v>37.25</c:v>
                </c:pt>
                <c:pt idx="1013">
                  <c:v>35.08</c:v>
                </c:pt>
                <c:pt idx="1014">
                  <c:v>4.18</c:v>
                </c:pt>
                <c:pt idx="1015">
                  <c:v>51.9</c:v>
                </c:pt>
                <c:pt idx="1016">
                  <c:v>10.6</c:v>
                </c:pt>
                <c:pt idx="1017">
                  <c:v>47.61</c:v>
                </c:pt>
                <c:pt idx="1018">
                  <c:v>34.75</c:v>
                </c:pt>
                <c:pt idx="1019">
                  <c:v>11.36</c:v>
                </c:pt>
                <c:pt idx="1020">
                  <c:v>35.56</c:v>
                </c:pt>
                <c:pt idx="1021">
                  <c:v>27.85</c:v>
                </c:pt>
                <c:pt idx="1022">
                  <c:v>51.6</c:v>
                </c:pt>
                <c:pt idx="1023">
                  <c:v>25.08</c:v>
                </c:pt>
                <c:pt idx="1024">
                  <c:v>11.45</c:v>
                </c:pt>
                <c:pt idx="1025">
                  <c:v>30.18</c:v>
                </c:pt>
                <c:pt idx="1026">
                  <c:v>3.53</c:v>
                </c:pt>
                <c:pt idx="1027">
                  <c:v>31.13</c:v>
                </c:pt>
                <c:pt idx="1028">
                  <c:v>26.79</c:v>
                </c:pt>
                <c:pt idx="1029">
                  <c:v>8.17</c:v>
                </c:pt>
                <c:pt idx="1030">
                  <c:v>14.78</c:v>
                </c:pt>
                <c:pt idx="1031">
                  <c:v>20.03</c:v>
                </c:pt>
                <c:pt idx="1032">
                  <c:v>29.78</c:v>
                </c:pt>
                <c:pt idx="1033">
                  <c:v>5.09</c:v>
                </c:pt>
                <c:pt idx="1034">
                  <c:v>58.98</c:v>
                </c:pt>
                <c:pt idx="1035">
                  <c:v>59.45</c:v>
                </c:pt>
                <c:pt idx="1036">
                  <c:v>41.45</c:v>
                </c:pt>
                <c:pt idx="1037">
                  <c:v>4.5999999999999996</c:v>
                </c:pt>
                <c:pt idx="1038">
                  <c:v>25.78</c:v>
                </c:pt>
                <c:pt idx="1039">
                  <c:v>34.42</c:v>
                </c:pt>
                <c:pt idx="1040">
                  <c:v>34.61</c:v>
                </c:pt>
                <c:pt idx="1041">
                  <c:v>37.21</c:v>
                </c:pt>
                <c:pt idx="1042">
                  <c:v>47.44</c:v>
                </c:pt>
                <c:pt idx="1043">
                  <c:v>31.16</c:v>
                </c:pt>
                <c:pt idx="1044">
                  <c:v>9.0399999999999991</c:v>
                </c:pt>
                <c:pt idx="1045">
                  <c:v>43.88</c:v>
                </c:pt>
                <c:pt idx="1046">
                  <c:v>33.21</c:v>
                </c:pt>
                <c:pt idx="1047">
                  <c:v>2.27</c:v>
                </c:pt>
                <c:pt idx="1048">
                  <c:v>48.25</c:v>
                </c:pt>
                <c:pt idx="1049">
                  <c:v>56.85</c:v>
                </c:pt>
                <c:pt idx="1050">
                  <c:v>13.72</c:v>
                </c:pt>
                <c:pt idx="1051">
                  <c:v>41.31</c:v>
                </c:pt>
                <c:pt idx="1052">
                  <c:v>15.17</c:v>
                </c:pt>
                <c:pt idx="1053">
                  <c:v>59.32</c:v>
                </c:pt>
                <c:pt idx="1054">
                  <c:v>39.659999999999997</c:v>
                </c:pt>
                <c:pt idx="1055">
                  <c:v>35.950000000000003</c:v>
                </c:pt>
                <c:pt idx="1056">
                  <c:v>7.48</c:v>
                </c:pt>
                <c:pt idx="1057">
                  <c:v>13.77</c:v>
                </c:pt>
                <c:pt idx="1058">
                  <c:v>46.76</c:v>
                </c:pt>
                <c:pt idx="1059">
                  <c:v>12.75</c:v>
                </c:pt>
                <c:pt idx="1060">
                  <c:v>51.32</c:v>
                </c:pt>
                <c:pt idx="1061">
                  <c:v>32.369999999999997</c:v>
                </c:pt>
                <c:pt idx="1062">
                  <c:v>35.9</c:v>
                </c:pt>
                <c:pt idx="1063">
                  <c:v>53.74</c:v>
                </c:pt>
                <c:pt idx="1064">
                  <c:v>20.53</c:v>
                </c:pt>
                <c:pt idx="1065">
                  <c:v>14.21</c:v>
                </c:pt>
                <c:pt idx="1066">
                  <c:v>18.89</c:v>
                </c:pt>
                <c:pt idx="1067">
                  <c:v>40.130000000000003</c:v>
                </c:pt>
                <c:pt idx="1068">
                  <c:v>24.01</c:v>
                </c:pt>
                <c:pt idx="1069">
                  <c:v>14.06</c:v>
                </c:pt>
                <c:pt idx="1070">
                  <c:v>48.8</c:v>
                </c:pt>
                <c:pt idx="1071">
                  <c:v>42.05</c:v>
                </c:pt>
                <c:pt idx="1072">
                  <c:v>4.32</c:v>
                </c:pt>
                <c:pt idx="1073">
                  <c:v>53.83</c:v>
                </c:pt>
                <c:pt idx="1074">
                  <c:v>33.07</c:v>
                </c:pt>
                <c:pt idx="1075">
                  <c:v>37.33</c:v>
                </c:pt>
                <c:pt idx="1076">
                  <c:v>31.31</c:v>
                </c:pt>
                <c:pt idx="1077">
                  <c:v>11.06</c:v>
                </c:pt>
                <c:pt idx="1078">
                  <c:v>13.76</c:v>
                </c:pt>
                <c:pt idx="1079">
                  <c:v>34.72</c:v>
                </c:pt>
                <c:pt idx="1080">
                  <c:v>52.98</c:v>
                </c:pt>
                <c:pt idx="1081">
                  <c:v>51.81</c:v>
                </c:pt>
                <c:pt idx="1082">
                  <c:v>54.81</c:v>
                </c:pt>
                <c:pt idx="1083">
                  <c:v>3.62</c:v>
                </c:pt>
                <c:pt idx="1084">
                  <c:v>26.55</c:v>
                </c:pt>
                <c:pt idx="1085">
                  <c:v>49.14</c:v>
                </c:pt>
                <c:pt idx="1086">
                  <c:v>3.8</c:v>
                </c:pt>
                <c:pt idx="1087">
                  <c:v>51.98</c:v>
                </c:pt>
                <c:pt idx="1088">
                  <c:v>34.69</c:v>
                </c:pt>
                <c:pt idx="1089">
                  <c:v>16.260000000000002</c:v>
                </c:pt>
                <c:pt idx="1090">
                  <c:v>58.01</c:v>
                </c:pt>
                <c:pt idx="1091">
                  <c:v>11.8</c:v>
                </c:pt>
                <c:pt idx="1092">
                  <c:v>55.73</c:v>
                </c:pt>
                <c:pt idx="1093">
                  <c:v>40.58</c:v>
                </c:pt>
                <c:pt idx="1094">
                  <c:v>26.41</c:v>
                </c:pt>
                <c:pt idx="1095">
                  <c:v>5.29</c:v>
                </c:pt>
                <c:pt idx="1096">
                  <c:v>51.84</c:v>
                </c:pt>
                <c:pt idx="1097">
                  <c:v>27.72</c:v>
                </c:pt>
                <c:pt idx="1098">
                  <c:v>57.7</c:v>
                </c:pt>
                <c:pt idx="1099">
                  <c:v>42.27</c:v>
                </c:pt>
                <c:pt idx="1100">
                  <c:v>57.12</c:v>
                </c:pt>
                <c:pt idx="1101">
                  <c:v>47.59</c:v>
                </c:pt>
                <c:pt idx="1102">
                  <c:v>40.869999999999997</c:v>
                </c:pt>
                <c:pt idx="1103">
                  <c:v>50.3</c:v>
                </c:pt>
                <c:pt idx="1104">
                  <c:v>34.54</c:v>
                </c:pt>
                <c:pt idx="1105">
                  <c:v>58.57</c:v>
                </c:pt>
                <c:pt idx="1106">
                  <c:v>5.37</c:v>
                </c:pt>
                <c:pt idx="1107">
                  <c:v>44.37</c:v>
                </c:pt>
                <c:pt idx="1108">
                  <c:v>48.35</c:v>
                </c:pt>
                <c:pt idx="1109">
                  <c:v>55.28</c:v>
                </c:pt>
                <c:pt idx="1110">
                  <c:v>41.14</c:v>
                </c:pt>
                <c:pt idx="1111">
                  <c:v>26.78</c:v>
                </c:pt>
                <c:pt idx="1112">
                  <c:v>47.28</c:v>
                </c:pt>
                <c:pt idx="1113">
                  <c:v>20.02</c:v>
                </c:pt>
                <c:pt idx="1114">
                  <c:v>36.840000000000003</c:v>
                </c:pt>
                <c:pt idx="1115">
                  <c:v>50.72</c:v>
                </c:pt>
                <c:pt idx="1116">
                  <c:v>51.63</c:v>
                </c:pt>
                <c:pt idx="1117">
                  <c:v>43.59</c:v>
                </c:pt>
                <c:pt idx="1118">
                  <c:v>39.69</c:v>
                </c:pt>
                <c:pt idx="1119">
                  <c:v>6.37</c:v>
                </c:pt>
                <c:pt idx="1120">
                  <c:v>30.53</c:v>
                </c:pt>
                <c:pt idx="1121">
                  <c:v>7.83</c:v>
                </c:pt>
                <c:pt idx="1122">
                  <c:v>48.93</c:v>
                </c:pt>
                <c:pt idx="1123">
                  <c:v>12.99</c:v>
                </c:pt>
                <c:pt idx="1124">
                  <c:v>49.79</c:v>
                </c:pt>
                <c:pt idx="1125">
                  <c:v>40.299999999999997</c:v>
                </c:pt>
                <c:pt idx="1126">
                  <c:v>21.31</c:v>
                </c:pt>
                <c:pt idx="1127">
                  <c:v>31.62</c:v>
                </c:pt>
                <c:pt idx="1128">
                  <c:v>45.16</c:v>
                </c:pt>
                <c:pt idx="1129">
                  <c:v>15.14</c:v>
                </c:pt>
                <c:pt idx="1130">
                  <c:v>53.22</c:v>
                </c:pt>
                <c:pt idx="1131">
                  <c:v>4.8499999999999996</c:v>
                </c:pt>
                <c:pt idx="1132">
                  <c:v>18.739999999999998</c:v>
                </c:pt>
                <c:pt idx="1133">
                  <c:v>38.03</c:v>
                </c:pt>
                <c:pt idx="1134">
                  <c:v>21.73</c:v>
                </c:pt>
                <c:pt idx="1135">
                  <c:v>51.22</c:v>
                </c:pt>
                <c:pt idx="1136">
                  <c:v>38.630000000000003</c:v>
                </c:pt>
                <c:pt idx="1137">
                  <c:v>12.79</c:v>
                </c:pt>
                <c:pt idx="1138">
                  <c:v>26.98</c:v>
                </c:pt>
                <c:pt idx="1139">
                  <c:v>9.32</c:v>
                </c:pt>
                <c:pt idx="1140">
                  <c:v>21.99</c:v>
                </c:pt>
                <c:pt idx="1141">
                  <c:v>59.46</c:v>
                </c:pt>
                <c:pt idx="1142">
                  <c:v>20.51</c:v>
                </c:pt>
                <c:pt idx="1143">
                  <c:v>51.41</c:v>
                </c:pt>
                <c:pt idx="1144">
                  <c:v>33.31</c:v>
                </c:pt>
                <c:pt idx="1145">
                  <c:v>13.27</c:v>
                </c:pt>
                <c:pt idx="1146">
                  <c:v>24.21</c:v>
                </c:pt>
                <c:pt idx="1147">
                  <c:v>23.49</c:v>
                </c:pt>
                <c:pt idx="1148">
                  <c:v>9.8000000000000007</c:v>
                </c:pt>
                <c:pt idx="1149">
                  <c:v>54.22</c:v>
                </c:pt>
                <c:pt idx="1150">
                  <c:v>49.96</c:v>
                </c:pt>
                <c:pt idx="1151">
                  <c:v>32.58</c:v>
                </c:pt>
                <c:pt idx="1152">
                  <c:v>27.87</c:v>
                </c:pt>
                <c:pt idx="1153">
                  <c:v>23.52</c:v>
                </c:pt>
                <c:pt idx="1154">
                  <c:v>5.78</c:v>
                </c:pt>
                <c:pt idx="1155">
                  <c:v>42.63</c:v>
                </c:pt>
                <c:pt idx="1156">
                  <c:v>18.75</c:v>
                </c:pt>
                <c:pt idx="1157">
                  <c:v>41.87</c:v>
                </c:pt>
                <c:pt idx="1158">
                  <c:v>2.29</c:v>
                </c:pt>
                <c:pt idx="1159">
                  <c:v>56.1</c:v>
                </c:pt>
                <c:pt idx="1160">
                  <c:v>44.2</c:v>
                </c:pt>
                <c:pt idx="1161">
                  <c:v>23.6</c:v>
                </c:pt>
                <c:pt idx="1162">
                  <c:v>51.89</c:v>
                </c:pt>
                <c:pt idx="1163">
                  <c:v>7.57</c:v>
                </c:pt>
                <c:pt idx="1164">
                  <c:v>33.520000000000003</c:v>
                </c:pt>
                <c:pt idx="1165">
                  <c:v>21.03</c:v>
                </c:pt>
                <c:pt idx="1166">
                  <c:v>47.02</c:v>
                </c:pt>
                <c:pt idx="1167">
                  <c:v>46.36</c:v>
                </c:pt>
                <c:pt idx="1168">
                  <c:v>11.75</c:v>
                </c:pt>
                <c:pt idx="1169">
                  <c:v>25.34</c:v>
                </c:pt>
                <c:pt idx="1170">
                  <c:v>51.97</c:v>
                </c:pt>
                <c:pt idx="1171">
                  <c:v>34.85</c:v>
                </c:pt>
                <c:pt idx="1172">
                  <c:v>29.35</c:v>
                </c:pt>
                <c:pt idx="1173">
                  <c:v>5.19</c:v>
                </c:pt>
                <c:pt idx="1174">
                  <c:v>30.72</c:v>
                </c:pt>
                <c:pt idx="1175">
                  <c:v>51.32</c:v>
                </c:pt>
                <c:pt idx="1176">
                  <c:v>35.729999999999997</c:v>
                </c:pt>
                <c:pt idx="1177">
                  <c:v>58.06</c:v>
                </c:pt>
                <c:pt idx="1178">
                  <c:v>58.33</c:v>
                </c:pt>
                <c:pt idx="1179">
                  <c:v>40.01</c:v>
                </c:pt>
                <c:pt idx="1180">
                  <c:v>50.75</c:v>
                </c:pt>
                <c:pt idx="1181">
                  <c:v>17.3</c:v>
                </c:pt>
                <c:pt idx="1182">
                  <c:v>11.04</c:v>
                </c:pt>
                <c:pt idx="1183">
                  <c:v>30.74</c:v>
                </c:pt>
                <c:pt idx="1184">
                  <c:v>11.38</c:v>
                </c:pt>
                <c:pt idx="1185">
                  <c:v>4.0599999999999996</c:v>
                </c:pt>
                <c:pt idx="1186">
                  <c:v>41.38</c:v>
                </c:pt>
                <c:pt idx="1187">
                  <c:v>18.61</c:v>
                </c:pt>
                <c:pt idx="1188">
                  <c:v>16.52</c:v>
                </c:pt>
                <c:pt idx="1189">
                  <c:v>10.79</c:v>
                </c:pt>
                <c:pt idx="1190">
                  <c:v>16.61</c:v>
                </c:pt>
                <c:pt idx="1191">
                  <c:v>38.200000000000003</c:v>
                </c:pt>
                <c:pt idx="1192">
                  <c:v>19.5</c:v>
                </c:pt>
                <c:pt idx="1193">
                  <c:v>34.340000000000003</c:v>
                </c:pt>
                <c:pt idx="1194">
                  <c:v>18.66</c:v>
                </c:pt>
                <c:pt idx="1195">
                  <c:v>37.92</c:v>
                </c:pt>
                <c:pt idx="1196">
                  <c:v>48.45</c:v>
                </c:pt>
                <c:pt idx="1197">
                  <c:v>14.24</c:v>
                </c:pt>
                <c:pt idx="1198">
                  <c:v>14.39</c:v>
                </c:pt>
                <c:pt idx="1199">
                  <c:v>3.17</c:v>
                </c:pt>
                <c:pt idx="1200">
                  <c:v>16.2</c:v>
                </c:pt>
                <c:pt idx="1201">
                  <c:v>10.84</c:v>
                </c:pt>
                <c:pt idx="1202">
                  <c:v>57.18</c:v>
                </c:pt>
                <c:pt idx="1203">
                  <c:v>13.54</c:v>
                </c:pt>
                <c:pt idx="1204">
                  <c:v>36.32</c:v>
                </c:pt>
                <c:pt idx="1205">
                  <c:v>33.25</c:v>
                </c:pt>
                <c:pt idx="1206">
                  <c:v>31.31</c:v>
                </c:pt>
                <c:pt idx="1207">
                  <c:v>52.03</c:v>
                </c:pt>
                <c:pt idx="1208">
                  <c:v>59.86</c:v>
                </c:pt>
                <c:pt idx="1209">
                  <c:v>52.13</c:v>
                </c:pt>
                <c:pt idx="1210">
                  <c:v>7.74</c:v>
                </c:pt>
                <c:pt idx="1211">
                  <c:v>19.55</c:v>
                </c:pt>
                <c:pt idx="1212">
                  <c:v>14.65</c:v>
                </c:pt>
                <c:pt idx="1213">
                  <c:v>4.26</c:v>
                </c:pt>
                <c:pt idx="1214">
                  <c:v>46.51</c:v>
                </c:pt>
                <c:pt idx="1215">
                  <c:v>32.58</c:v>
                </c:pt>
                <c:pt idx="1216">
                  <c:v>13.4</c:v>
                </c:pt>
                <c:pt idx="1217">
                  <c:v>14.36</c:v>
                </c:pt>
                <c:pt idx="1218">
                  <c:v>47.78</c:v>
                </c:pt>
                <c:pt idx="1219">
                  <c:v>57.61</c:v>
                </c:pt>
                <c:pt idx="1220">
                  <c:v>36.26</c:v>
                </c:pt>
                <c:pt idx="1221">
                  <c:v>19.510000000000002</c:v>
                </c:pt>
                <c:pt idx="1222">
                  <c:v>31.32</c:v>
                </c:pt>
                <c:pt idx="1223">
                  <c:v>14.09</c:v>
                </c:pt>
                <c:pt idx="1224">
                  <c:v>30.26</c:v>
                </c:pt>
                <c:pt idx="1225">
                  <c:v>36.659999999999997</c:v>
                </c:pt>
                <c:pt idx="1226">
                  <c:v>30.9</c:v>
                </c:pt>
                <c:pt idx="1227">
                  <c:v>9.5500000000000007</c:v>
                </c:pt>
                <c:pt idx="1228">
                  <c:v>10.86</c:v>
                </c:pt>
                <c:pt idx="1229">
                  <c:v>35.380000000000003</c:v>
                </c:pt>
                <c:pt idx="1230">
                  <c:v>24.95</c:v>
                </c:pt>
                <c:pt idx="1231">
                  <c:v>6.94</c:v>
                </c:pt>
                <c:pt idx="1232">
                  <c:v>38.270000000000003</c:v>
                </c:pt>
                <c:pt idx="1233">
                  <c:v>8.77</c:v>
                </c:pt>
                <c:pt idx="1234">
                  <c:v>41.96</c:v>
                </c:pt>
                <c:pt idx="1235">
                  <c:v>2.97</c:v>
                </c:pt>
                <c:pt idx="1236">
                  <c:v>56.21</c:v>
                </c:pt>
                <c:pt idx="1237">
                  <c:v>37.99</c:v>
                </c:pt>
                <c:pt idx="1238">
                  <c:v>11.61</c:v>
                </c:pt>
                <c:pt idx="1239">
                  <c:v>10.64</c:v>
                </c:pt>
                <c:pt idx="1240">
                  <c:v>28.6</c:v>
                </c:pt>
                <c:pt idx="1241">
                  <c:v>42.04</c:v>
                </c:pt>
                <c:pt idx="1242">
                  <c:v>49.35</c:v>
                </c:pt>
                <c:pt idx="1243">
                  <c:v>4.71</c:v>
                </c:pt>
                <c:pt idx="1244">
                  <c:v>33.53</c:v>
                </c:pt>
                <c:pt idx="1245">
                  <c:v>16.88</c:v>
                </c:pt>
                <c:pt idx="1246">
                  <c:v>59.8</c:v>
                </c:pt>
                <c:pt idx="1247">
                  <c:v>21.71</c:v>
                </c:pt>
                <c:pt idx="1248">
                  <c:v>46.83</c:v>
                </c:pt>
                <c:pt idx="1249">
                  <c:v>50.53</c:v>
                </c:pt>
                <c:pt idx="1250">
                  <c:v>47.77</c:v>
                </c:pt>
                <c:pt idx="1251">
                  <c:v>6.3</c:v>
                </c:pt>
                <c:pt idx="1252">
                  <c:v>3.1</c:v>
                </c:pt>
                <c:pt idx="1253">
                  <c:v>38.909999999999997</c:v>
                </c:pt>
                <c:pt idx="1254">
                  <c:v>44.83</c:v>
                </c:pt>
                <c:pt idx="1255">
                  <c:v>36.65</c:v>
                </c:pt>
                <c:pt idx="1256">
                  <c:v>10.17</c:v>
                </c:pt>
                <c:pt idx="1257">
                  <c:v>39.79</c:v>
                </c:pt>
                <c:pt idx="1258">
                  <c:v>47.36</c:v>
                </c:pt>
                <c:pt idx="1259">
                  <c:v>6.77</c:v>
                </c:pt>
                <c:pt idx="1260">
                  <c:v>45.53</c:v>
                </c:pt>
                <c:pt idx="1261">
                  <c:v>33.159999999999997</c:v>
                </c:pt>
                <c:pt idx="1262">
                  <c:v>45.53</c:v>
                </c:pt>
                <c:pt idx="1263">
                  <c:v>49.06</c:v>
                </c:pt>
                <c:pt idx="1264">
                  <c:v>31.44</c:v>
                </c:pt>
                <c:pt idx="1265">
                  <c:v>16.940000000000001</c:v>
                </c:pt>
                <c:pt idx="1266">
                  <c:v>46.63</c:v>
                </c:pt>
                <c:pt idx="1267">
                  <c:v>59.1</c:v>
                </c:pt>
                <c:pt idx="1268">
                  <c:v>14.07</c:v>
                </c:pt>
                <c:pt idx="1269">
                  <c:v>34.47</c:v>
                </c:pt>
                <c:pt idx="1270">
                  <c:v>35.57</c:v>
                </c:pt>
                <c:pt idx="1271">
                  <c:v>23.09</c:v>
                </c:pt>
                <c:pt idx="1272">
                  <c:v>12.51</c:v>
                </c:pt>
                <c:pt idx="1273">
                  <c:v>40.869999999999997</c:v>
                </c:pt>
                <c:pt idx="1274">
                  <c:v>44.34</c:v>
                </c:pt>
                <c:pt idx="1275">
                  <c:v>24.16</c:v>
                </c:pt>
                <c:pt idx="1276">
                  <c:v>36.549999999999997</c:v>
                </c:pt>
                <c:pt idx="1277">
                  <c:v>58.18</c:v>
                </c:pt>
                <c:pt idx="1278">
                  <c:v>59.87</c:v>
                </c:pt>
                <c:pt idx="1279">
                  <c:v>33.39</c:v>
                </c:pt>
                <c:pt idx="1280">
                  <c:v>36.56</c:v>
                </c:pt>
                <c:pt idx="1281">
                  <c:v>27.7</c:v>
                </c:pt>
                <c:pt idx="1282">
                  <c:v>15.15</c:v>
                </c:pt>
                <c:pt idx="1283">
                  <c:v>11.63</c:v>
                </c:pt>
                <c:pt idx="1284">
                  <c:v>32.6</c:v>
                </c:pt>
                <c:pt idx="1285">
                  <c:v>46.45</c:v>
                </c:pt>
                <c:pt idx="1286">
                  <c:v>9.81</c:v>
                </c:pt>
                <c:pt idx="1287">
                  <c:v>22.76</c:v>
                </c:pt>
                <c:pt idx="1288">
                  <c:v>55.93</c:v>
                </c:pt>
                <c:pt idx="1289">
                  <c:v>25.42</c:v>
                </c:pt>
                <c:pt idx="1290">
                  <c:v>9.58</c:v>
                </c:pt>
                <c:pt idx="1291">
                  <c:v>52.28</c:v>
                </c:pt>
                <c:pt idx="1292">
                  <c:v>7.71</c:v>
                </c:pt>
                <c:pt idx="1293">
                  <c:v>54.71</c:v>
                </c:pt>
                <c:pt idx="1294">
                  <c:v>43.71</c:v>
                </c:pt>
                <c:pt idx="1295">
                  <c:v>5.09</c:v>
                </c:pt>
                <c:pt idx="1296">
                  <c:v>21.52</c:v>
                </c:pt>
                <c:pt idx="1297">
                  <c:v>3.63</c:v>
                </c:pt>
                <c:pt idx="1298">
                  <c:v>45.2</c:v>
                </c:pt>
                <c:pt idx="1299">
                  <c:v>56.9</c:v>
                </c:pt>
                <c:pt idx="1300">
                  <c:v>49.11</c:v>
                </c:pt>
                <c:pt idx="1301">
                  <c:v>21.84</c:v>
                </c:pt>
                <c:pt idx="1302">
                  <c:v>25.7</c:v>
                </c:pt>
                <c:pt idx="1303">
                  <c:v>4.5999999999999996</c:v>
                </c:pt>
                <c:pt idx="1304">
                  <c:v>26.54</c:v>
                </c:pt>
                <c:pt idx="1305">
                  <c:v>48.06</c:v>
                </c:pt>
                <c:pt idx="1306">
                  <c:v>13.54</c:v>
                </c:pt>
                <c:pt idx="1307">
                  <c:v>51.4</c:v>
                </c:pt>
                <c:pt idx="1308">
                  <c:v>32.619999999999997</c:v>
                </c:pt>
                <c:pt idx="1309">
                  <c:v>5.3</c:v>
                </c:pt>
                <c:pt idx="1310">
                  <c:v>13.27</c:v>
                </c:pt>
                <c:pt idx="1311">
                  <c:v>46.3</c:v>
                </c:pt>
                <c:pt idx="1312">
                  <c:v>32.130000000000003</c:v>
                </c:pt>
                <c:pt idx="1313">
                  <c:v>15.78</c:v>
                </c:pt>
                <c:pt idx="1314">
                  <c:v>38.770000000000003</c:v>
                </c:pt>
                <c:pt idx="1315">
                  <c:v>25.57</c:v>
                </c:pt>
                <c:pt idx="1316">
                  <c:v>40.43</c:v>
                </c:pt>
                <c:pt idx="1317">
                  <c:v>33.35</c:v>
                </c:pt>
                <c:pt idx="1318">
                  <c:v>48.05</c:v>
                </c:pt>
                <c:pt idx="1319">
                  <c:v>58.29</c:v>
                </c:pt>
                <c:pt idx="1320">
                  <c:v>20.98</c:v>
                </c:pt>
                <c:pt idx="1321">
                  <c:v>31.39</c:v>
                </c:pt>
                <c:pt idx="1322">
                  <c:v>5.53</c:v>
                </c:pt>
                <c:pt idx="1323">
                  <c:v>28.58</c:v>
                </c:pt>
                <c:pt idx="1324">
                  <c:v>16.64</c:v>
                </c:pt>
                <c:pt idx="1325">
                  <c:v>47.48</c:v>
                </c:pt>
                <c:pt idx="1326">
                  <c:v>38.64</c:v>
                </c:pt>
                <c:pt idx="1327">
                  <c:v>16.149999999999999</c:v>
                </c:pt>
                <c:pt idx="1328">
                  <c:v>53.1</c:v>
                </c:pt>
                <c:pt idx="1329">
                  <c:v>33.56</c:v>
                </c:pt>
                <c:pt idx="1330">
                  <c:v>59.29</c:v>
                </c:pt>
                <c:pt idx="1331">
                  <c:v>49.54</c:v>
                </c:pt>
                <c:pt idx="1332">
                  <c:v>52.11</c:v>
                </c:pt>
                <c:pt idx="1333">
                  <c:v>55.57</c:v>
                </c:pt>
                <c:pt idx="1334">
                  <c:v>36.86</c:v>
                </c:pt>
                <c:pt idx="1335">
                  <c:v>16.46</c:v>
                </c:pt>
                <c:pt idx="1336">
                  <c:v>57.47</c:v>
                </c:pt>
                <c:pt idx="1337">
                  <c:v>31.82</c:v>
                </c:pt>
                <c:pt idx="1338">
                  <c:v>51.32</c:v>
                </c:pt>
                <c:pt idx="1339">
                  <c:v>7.33</c:v>
                </c:pt>
                <c:pt idx="1340">
                  <c:v>14.46</c:v>
                </c:pt>
                <c:pt idx="1341">
                  <c:v>16.510000000000002</c:v>
                </c:pt>
                <c:pt idx="1342">
                  <c:v>37.17</c:v>
                </c:pt>
                <c:pt idx="1343">
                  <c:v>2.5</c:v>
                </c:pt>
                <c:pt idx="1344">
                  <c:v>2.21</c:v>
                </c:pt>
                <c:pt idx="1345">
                  <c:v>5.24</c:v>
                </c:pt>
                <c:pt idx="1346">
                  <c:v>36.26</c:v>
                </c:pt>
                <c:pt idx="1347">
                  <c:v>20.65</c:v>
                </c:pt>
                <c:pt idx="1348">
                  <c:v>40.26</c:v>
                </c:pt>
                <c:pt idx="1349">
                  <c:v>39.26</c:v>
                </c:pt>
                <c:pt idx="1350">
                  <c:v>26.07</c:v>
                </c:pt>
                <c:pt idx="1351">
                  <c:v>25.8</c:v>
                </c:pt>
                <c:pt idx="1352">
                  <c:v>59.06</c:v>
                </c:pt>
                <c:pt idx="1353">
                  <c:v>26.93</c:v>
                </c:pt>
                <c:pt idx="1354">
                  <c:v>3.46</c:v>
                </c:pt>
                <c:pt idx="1355">
                  <c:v>52.22</c:v>
                </c:pt>
                <c:pt idx="1356">
                  <c:v>45.04</c:v>
                </c:pt>
                <c:pt idx="1357">
                  <c:v>2.16</c:v>
                </c:pt>
                <c:pt idx="1358">
                  <c:v>38.39</c:v>
                </c:pt>
                <c:pt idx="1359">
                  <c:v>33.42</c:v>
                </c:pt>
                <c:pt idx="1360">
                  <c:v>27.4</c:v>
                </c:pt>
                <c:pt idx="1361">
                  <c:v>15.63</c:v>
                </c:pt>
                <c:pt idx="1362">
                  <c:v>53.63</c:v>
                </c:pt>
                <c:pt idx="1363">
                  <c:v>45.59</c:v>
                </c:pt>
                <c:pt idx="1364">
                  <c:v>50.71</c:v>
                </c:pt>
                <c:pt idx="1365">
                  <c:v>15.48</c:v>
                </c:pt>
                <c:pt idx="1366">
                  <c:v>22.52</c:v>
                </c:pt>
                <c:pt idx="1367">
                  <c:v>59.74</c:v>
                </c:pt>
                <c:pt idx="1368">
                  <c:v>27.1</c:v>
                </c:pt>
                <c:pt idx="1369">
                  <c:v>58.49</c:v>
                </c:pt>
                <c:pt idx="1370">
                  <c:v>54.88</c:v>
                </c:pt>
                <c:pt idx="1371">
                  <c:v>51.06</c:v>
                </c:pt>
                <c:pt idx="1372">
                  <c:v>57.02</c:v>
                </c:pt>
                <c:pt idx="1373">
                  <c:v>14.71</c:v>
                </c:pt>
                <c:pt idx="1374">
                  <c:v>33.89</c:v>
                </c:pt>
                <c:pt idx="1375">
                  <c:v>27.42</c:v>
                </c:pt>
                <c:pt idx="1376">
                  <c:v>8.27</c:v>
                </c:pt>
                <c:pt idx="1377">
                  <c:v>34.979999999999997</c:v>
                </c:pt>
                <c:pt idx="1378">
                  <c:v>23.46</c:v>
                </c:pt>
                <c:pt idx="1379">
                  <c:v>28.21</c:v>
                </c:pt>
                <c:pt idx="1380">
                  <c:v>8.99</c:v>
                </c:pt>
                <c:pt idx="1381">
                  <c:v>52.61</c:v>
                </c:pt>
                <c:pt idx="1382">
                  <c:v>23.49</c:v>
                </c:pt>
                <c:pt idx="1383">
                  <c:v>57.95</c:v>
                </c:pt>
                <c:pt idx="1384">
                  <c:v>22.24</c:v>
                </c:pt>
                <c:pt idx="1385">
                  <c:v>28.88</c:v>
                </c:pt>
                <c:pt idx="1386">
                  <c:v>45.78</c:v>
                </c:pt>
                <c:pt idx="1387">
                  <c:v>13.65</c:v>
                </c:pt>
                <c:pt idx="1388">
                  <c:v>29.87</c:v>
                </c:pt>
                <c:pt idx="1389">
                  <c:v>9.19</c:v>
                </c:pt>
                <c:pt idx="1390">
                  <c:v>52.69</c:v>
                </c:pt>
                <c:pt idx="1391">
                  <c:v>17.850000000000001</c:v>
                </c:pt>
                <c:pt idx="1392">
                  <c:v>4.9000000000000004</c:v>
                </c:pt>
                <c:pt idx="1393">
                  <c:v>3.83</c:v>
                </c:pt>
                <c:pt idx="1394">
                  <c:v>57</c:v>
                </c:pt>
                <c:pt idx="1395">
                  <c:v>33.11</c:v>
                </c:pt>
                <c:pt idx="1396">
                  <c:v>53.12</c:v>
                </c:pt>
                <c:pt idx="1397">
                  <c:v>48.36</c:v>
                </c:pt>
                <c:pt idx="1398">
                  <c:v>5.26</c:v>
                </c:pt>
                <c:pt idx="1399">
                  <c:v>34.43</c:v>
                </c:pt>
                <c:pt idx="1400">
                  <c:v>58.95</c:v>
                </c:pt>
                <c:pt idx="1401">
                  <c:v>28.55</c:v>
                </c:pt>
                <c:pt idx="1402">
                  <c:v>42.69</c:v>
                </c:pt>
                <c:pt idx="1403">
                  <c:v>39.200000000000003</c:v>
                </c:pt>
                <c:pt idx="1404">
                  <c:v>58.96</c:v>
                </c:pt>
                <c:pt idx="1405">
                  <c:v>13.48</c:v>
                </c:pt>
                <c:pt idx="1406">
                  <c:v>23.13</c:v>
                </c:pt>
                <c:pt idx="1407">
                  <c:v>17.66</c:v>
                </c:pt>
                <c:pt idx="1408">
                  <c:v>41.05</c:v>
                </c:pt>
                <c:pt idx="1409">
                  <c:v>42.58</c:v>
                </c:pt>
                <c:pt idx="1410">
                  <c:v>39.74</c:v>
                </c:pt>
                <c:pt idx="1411">
                  <c:v>23.5</c:v>
                </c:pt>
                <c:pt idx="1412">
                  <c:v>2.81</c:v>
                </c:pt>
                <c:pt idx="1413">
                  <c:v>31.98</c:v>
                </c:pt>
                <c:pt idx="1414">
                  <c:v>7.34</c:v>
                </c:pt>
                <c:pt idx="1415">
                  <c:v>40.17</c:v>
                </c:pt>
                <c:pt idx="1416">
                  <c:v>55.66</c:v>
                </c:pt>
                <c:pt idx="1417">
                  <c:v>48.57</c:v>
                </c:pt>
                <c:pt idx="1418">
                  <c:v>10.49</c:v>
                </c:pt>
                <c:pt idx="1419">
                  <c:v>40.79</c:v>
                </c:pt>
                <c:pt idx="1420">
                  <c:v>50.6</c:v>
                </c:pt>
                <c:pt idx="1421">
                  <c:v>44.25</c:v>
                </c:pt>
                <c:pt idx="1422">
                  <c:v>37.450000000000003</c:v>
                </c:pt>
                <c:pt idx="1423">
                  <c:v>36.96</c:v>
                </c:pt>
                <c:pt idx="1424">
                  <c:v>32.17</c:v>
                </c:pt>
                <c:pt idx="1425">
                  <c:v>32.31</c:v>
                </c:pt>
                <c:pt idx="1426">
                  <c:v>41.71</c:v>
                </c:pt>
                <c:pt idx="1427">
                  <c:v>47.99</c:v>
                </c:pt>
                <c:pt idx="1428">
                  <c:v>15.14</c:v>
                </c:pt>
                <c:pt idx="1429">
                  <c:v>44.44</c:v>
                </c:pt>
                <c:pt idx="1430">
                  <c:v>48.12</c:v>
                </c:pt>
                <c:pt idx="1431">
                  <c:v>18.5</c:v>
                </c:pt>
                <c:pt idx="1432">
                  <c:v>37.68</c:v>
                </c:pt>
                <c:pt idx="1433">
                  <c:v>29.2</c:v>
                </c:pt>
                <c:pt idx="1434">
                  <c:v>11.14</c:v>
                </c:pt>
                <c:pt idx="1435">
                  <c:v>6.49</c:v>
                </c:pt>
                <c:pt idx="1436">
                  <c:v>10.02</c:v>
                </c:pt>
                <c:pt idx="1437">
                  <c:v>18.88</c:v>
                </c:pt>
                <c:pt idx="1438">
                  <c:v>16.13</c:v>
                </c:pt>
                <c:pt idx="1439">
                  <c:v>35.049999999999997</c:v>
                </c:pt>
                <c:pt idx="1440">
                  <c:v>8.2899999999999991</c:v>
                </c:pt>
                <c:pt idx="1441">
                  <c:v>23.77</c:v>
                </c:pt>
                <c:pt idx="1442">
                  <c:v>23.01</c:v>
                </c:pt>
                <c:pt idx="1443">
                  <c:v>56.08</c:v>
                </c:pt>
                <c:pt idx="1444">
                  <c:v>14.79</c:v>
                </c:pt>
                <c:pt idx="1445">
                  <c:v>29.64</c:v>
                </c:pt>
                <c:pt idx="1446">
                  <c:v>20.52</c:v>
                </c:pt>
                <c:pt idx="1447">
                  <c:v>27.92</c:v>
                </c:pt>
                <c:pt idx="1448">
                  <c:v>9.08</c:v>
                </c:pt>
                <c:pt idx="1449">
                  <c:v>41.38</c:v>
                </c:pt>
                <c:pt idx="1450">
                  <c:v>9.52</c:v>
                </c:pt>
                <c:pt idx="1451">
                  <c:v>8</c:v>
                </c:pt>
                <c:pt idx="1452">
                  <c:v>39.49</c:v>
                </c:pt>
                <c:pt idx="1453">
                  <c:v>54.11</c:v>
                </c:pt>
                <c:pt idx="1454">
                  <c:v>43.33</c:v>
                </c:pt>
                <c:pt idx="1455">
                  <c:v>35.950000000000003</c:v>
                </c:pt>
                <c:pt idx="1456">
                  <c:v>45.59</c:v>
                </c:pt>
                <c:pt idx="1457">
                  <c:v>34.81</c:v>
                </c:pt>
                <c:pt idx="1458">
                  <c:v>16.47</c:v>
                </c:pt>
                <c:pt idx="1459">
                  <c:v>40.85</c:v>
                </c:pt>
                <c:pt idx="1460">
                  <c:v>5.7</c:v>
                </c:pt>
                <c:pt idx="1461">
                  <c:v>24.28</c:v>
                </c:pt>
                <c:pt idx="1462">
                  <c:v>26.62</c:v>
                </c:pt>
                <c:pt idx="1463">
                  <c:v>9.34</c:v>
                </c:pt>
                <c:pt idx="1464">
                  <c:v>18</c:v>
                </c:pt>
                <c:pt idx="1465">
                  <c:v>27.74</c:v>
                </c:pt>
                <c:pt idx="1466">
                  <c:v>7.88</c:v>
                </c:pt>
                <c:pt idx="1467">
                  <c:v>2.72</c:v>
                </c:pt>
                <c:pt idx="1468">
                  <c:v>25.35</c:v>
                </c:pt>
                <c:pt idx="1469">
                  <c:v>40.31</c:v>
                </c:pt>
                <c:pt idx="1470">
                  <c:v>54</c:v>
                </c:pt>
                <c:pt idx="1471">
                  <c:v>42.08</c:v>
                </c:pt>
                <c:pt idx="1472">
                  <c:v>30.09</c:v>
                </c:pt>
                <c:pt idx="1473">
                  <c:v>46.19</c:v>
                </c:pt>
                <c:pt idx="1474">
                  <c:v>9.34</c:v>
                </c:pt>
                <c:pt idx="1475">
                  <c:v>52.06</c:v>
                </c:pt>
                <c:pt idx="1476">
                  <c:v>12.32</c:v>
                </c:pt>
                <c:pt idx="1477">
                  <c:v>7.13</c:v>
                </c:pt>
                <c:pt idx="1478">
                  <c:v>35.46</c:v>
                </c:pt>
                <c:pt idx="1479">
                  <c:v>24.74</c:v>
                </c:pt>
                <c:pt idx="1480">
                  <c:v>6.1</c:v>
                </c:pt>
                <c:pt idx="1481">
                  <c:v>17.260000000000002</c:v>
                </c:pt>
                <c:pt idx="1482">
                  <c:v>43.75</c:v>
                </c:pt>
                <c:pt idx="1483">
                  <c:v>47.05</c:v>
                </c:pt>
                <c:pt idx="1484">
                  <c:v>56.4</c:v>
                </c:pt>
                <c:pt idx="1485">
                  <c:v>34.549999999999997</c:v>
                </c:pt>
                <c:pt idx="1486">
                  <c:v>39.93</c:v>
                </c:pt>
                <c:pt idx="1487">
                  <c:v>40.22</c:v>
                </c:pt>
                <c:pt idx="1488">
                  <c:v>14.24</c:v>
                </c:pt>
                <c:pt idx="1489">
                  <c:v>21.89</c:v>
                </c:pt>
                <c:pt idx="1490">
                  <c:v>3.15</c:v>
                </c:pt>
                <c:pt idx="1491">
                  <c:v>5.1100000000000003</c:v>
                </c:pt>
                <c:pt idx="1492">
                  <c:v>59.15</c:v>
                </c:pt>
                <c:pt idx="1493">
                  <c:v>10.52</c:v>
                </c:pt>
                <c:pt idx="1494">
                  <c:v>19.760000000000002</c:v>
                </c:pt>
                <c:pt idx="1495">
                  <c:v>46.97</c:v>
                </c:pt>
                <c:pt idx="1496">
                  <c:v>10.1</c:v>
                </c:pt>
                <c:pt idx="1497">
                  <c:v>7.52</c:v>
                </c:pt>
                <c:pt idx="1498">
                  <c:v>21.54</c:v>
                </c:pt>
                <c:pt idx="1499">
                  <c:v>37.76</c:v>
                </c:pt>
                <c:pt idx="1500">
                  <c:v>14.62</c:v>
                </c:pt>
                <c:pt idx="1501">
                  <c:v>52.93</c:v>
                </c:pt>
                <c:pt idx="1502">
                  <c:v>55.92</c:v>
                </c:pt>
                <c:pt idx="1503">
                  <c:v>20.91</c:v>
                </c:pt>
                <c:pt idx="1504">
                  <c:v>52.98</c:v>
                </c:pt>
                <c:pt idx="1505">
                  <c:v>21.98</c:v>
                </c:pt>
                <c:pt idx="1506">
                  <c:v>3.28</c:v>
                </c:pt>
                <c:pt idx="1507">
                  <c:v>57.49</c:v>
                </c:pt>
                <c:pt idx="1508">
                  <c:v>44.85</c:v>
                </c:pt>
                <c:pt idx="1509">
                  <c:v>16.420000000000002</c:v>
                </c:pt>
                <c:pt idx="1510">
                  <c:v>26.02</c:v>
                </c:pt>
                <c:pt idx="1511">
                  <c:v>26.27</c:v>
                </c:pt>
                <c:pt idx="1512">
                  <c:v>30.65</c:v>
                </c:pt>
                <c:pt idx="1513">
                  <c:v>36.770000000000003</c:v>
                </c:pt>
                <c:pt idx="1514">
                  <c:v>23.27</c:v>
                </c:pt>
                <c:pt idx="1515">
                  <c:v>10.11</c:v>
                </c:pt>
                <c:pt idx="1516">
                  <c:v>26.88</c:v>
                </c:pt>
                <c:pt idx="1517">
                  <c:v>42.86</c:v>
                </c:pt>
                <c:pt idx="1518">
                  <c:v>55.17</c:v>
                </c:pt>
                <c:pt idx="1519">
                  <c:v>14.12</c:v>
                </c:pt>
                <c:pt idx="1520">
                  <c:v>34.33</c:v>
                </c:pt>
                <c:pt idx="1521">
                  <c:v>59.87</c:v>
                </c:pt>
                <c:pt idx="1522">
                  <c:v>3.88</c:v>
                </c:pt>
                <c:pt idx="1523">
                  <c:v>15.49</c:v>
                </c:pt>
                <c:pt idx="1524">
                  <c:v>35.590000000000003</c:v>
                </c:pt>
                <c:pt idx="1525">
                  <c:v>56.59</c:v>
                </c:pt>
                <c:pt idx="1526">
                  <c:v>30.73</c:v>
                </c:pt>
                <c:pt idx="1527">
                  <c:v>44.18</c:v>
                </c:pt>
                <c:pt idx="1528">
                  <c:v>17.34</c:v>
                </c:pt>
                <c:pt idx="1529">
                  <c:v>44.63</c:v>
                </c:pt>
                <c:pt idx="1530">
                  <c:v>3.3</c:v>
                </c:pt>
                <c:pt idx="1531">
                  <c:v>16.28</c:v>
                </c:pt>
                <c:pt idx="1532">
                  <c:v>59.06</c:v>
                </c:pt>
                <c:pt idx="1533">
                  <c:v>49.3</c:v>
                </c:pt>
                <c:pt idx="1534">
                  <c:v>27.09</c:v>
                </c:pt>
                <c:pt idx="1535">
                  <c:v>52.88</c:v>
                </c:pt>
                <c:pt idx="1536">
                  <c:v>22.87</c:v>
                </c:pt>
                <c:pt idx="1537">
                  <c:v>28.06</c:v>
                </c:pt>
                <c:pt idx="1538">
                  <c:v>2.71</c:v>
                </c:pt>
                <c:pt idx="1539">
                  <c:v>3.05</c:v>
                </c:pt>
                <c:pt idx="1540">
                  <c:v>36.340000000000003</c:v>
                </c:pt>
                <c:pt idx="1541">
                  <c:v>12.41</c:v>
                </c:pt>
                <c:pt idx="1542">
                  <c:v>14.39</c:v>
                </c:pt>
                <c:pt idx="1543">
                  <c:v>27.88</c:v>
                </c:pt>
                <c:pt idx="1544">
                  <c:v>44.33</c:v>
                </c:pt>
                <c:pt idx="1545">
                  <c:v>14.15</c:v>
                </c:pt>
                <c:pt idx="1546">
                  <c:v>46.43</c:v>
                </c:pt>
                <c:pt idx="1547">
                  <c:v>37.31</c:v>
                </c:pt>
                <c:pt idx="1548">
                  <c:v>19.22</c:v>
                </c:pt>
                <c:pt idx="1549">
                  <c:v>50.48</c:v>
                </c:pt>
                <c:pt idx="1550">
                  <c:v>41.86</c:v>
                </c:pt>
                <c:pt idx="1551">
                  <c:v>7.97</c:v>
                </c:pt>
                <c:pt idx="1552">
                  <c:v>34.68</c:v>
                </c:pt>
                <c:pt idx="1553">
                  <c:v>35.9</c:v>
                </c:pt>
                <c:pt idx="1554">
                  <c:v>16.600000000000001</c:v>
                </c:pt>
                <c:pt idx="1555">
                  <c:v>7.3</c:v>
                </c:pt>
                <c:pt idx="1556">
                  <c:v>28.44</c:v>
                </c:pt>
                <c:pt idx="1557">
                  <c:v>18.579999999999998</c:v>
                </c:pt>
                <c:pt idx="1558">
                  <c:v>7.56</c:v>
                </c:pt>
                <c:pt idx="1559">
                  <c:v>53.27</c:v>
                </c:pt>
                <c:pt idx="1560">
                  <c:v>21.92</c:v>
                </c:pt>
                <c:pt idx="1561">
                  <c:v>13.13</c:v>
                </c:pt>
                <c:pt idx="1562">
                  <c:v>42.81</c:v>
                </c:pt>
                <c:pt idx="1563">
                  <c:v>23.78</c:v>
                </c:pt>
                <c:pt idx="1564">
                  <c:v>52.34</c:v>
                </c:pt>
                <c:pt idx="1565">
                  <c:v>51.82</c:v>
                </c:pt>
                <c:pt idx="1566">
                  <c:v>37.200000000000003</c:v>
                </c:pt>
                <c:pt idx="1567">
                  <c:v>40.42</c:v>
                </c:pt>
                <c:pt idx="1568">
                  <c:v>20.84</c:v>
                </c:pt>
                <c:pt idx="1569">
                  <c:v>58.74</c:v>
                </c:pt>
                <c:pt idx="1570">
                  <c:v>5.2</c:v>
                </c:pt>
                <c:pt idx="1571">
                  <c:v>20.63</c:v>
                </c:pt>
                <c:pt idx="1572">
                  <c:v>41.98</c:v>
                </c:pt>
                <c:pt idx="1573">
                  <c:v>49.39</c:v>
                </c:pt>
                <c:pt idx="1574">
                  <c:v>57.86</c:v>
                </c:pt>
                <c:pt idx="1575">
                  <c:v>19.98</c:v>
                </c:pt>
                <c:pt idx="1576">
                  <c:v>52.1</c:v>
                </c:pt>
                <c:pt idx="1577">
                  <c:v>41.49</c:v>
                </c:pt>
                <c:pt idx="1578">
                  <c:v>38.96</c:v>
                </c:pt>
                <c:pt idx="1579">
                  <c:v>42.42</c:v>
                </c:pt>
                <c:pt idx="1580">
                  <c:v>19.46</c:v>
                </c:pt>
                <c:pt idx="1581">
                  <c:v>58.75</c:v>
                </c:pt>
                <c:pt idx="1582">
                  <c:v>9.73</c:v>
                </c:pt>
                <c:pt idx="1583">
                  <c:v>58.1</c:v>
                </c:pt>
                <c:pt idx="1584">
                  <c:v>24.57</c:v>
                </c:pt>
                <c:pt idx="1585">
                  <c:v>25.79</c:v>
                </c:pt>
                <c:pt idx="1586">
                  <c:v>9.8699999999999992</c:v>
                </c:pt>
                <c:pt idx="1587">
                  <c:v>58.44</c:v>
                </c:pt>
                <c:pt idx="1588">
                  <c:v>32.89</c:v>
                </c:pt>
                <c:pt idx="1589">
                  <c:v>5.14</c:v>
                </c:pt>
                <c:pt idx="1590">
                  <c:v>15.67</c:v>
                </c:pt>
                <c:pt idx="1591">
                  <c:v>41.55</c:v>
                </c:pt>
                <c:pt idx="1592">
                  <c:v>11.29</c:v>
                </c:pt>
                <c:pt idx="1593">
                  <c:v>58.42</c:v>
                </c:pt>
                <c:pt idx="1594">
                  <c:v>11.39</c:v>
                </c:pt>
                <c:pt idx="1595">
                  <c:v>22.25</c:v>
                </c:pt>
                <c:pt idx="1596">
                  <c:v>27.68</c:v>
                </c:pt>
                <c:pt idx="1597">
                  <c:v>32.409999999999997</c:v>
                </c:pt>
                <c:pt idx="1598">
                  <c:v>54.04</c:v>
                </c:pt>
                <c:pt idx="1599">
                  <c:v>6.33</c:v>
                </c:pt>
                <c:pt idx="1600">
                  <c:v>55.92</c:v>
                </c:pt>
                <c:pt idx="1601">
                  <c:v>15.34</c:v>
                </c:pt>
                <c:pt idx="1602">
                  <c:v>32.26</c:v>
                </c:pt>
                <c:pt idx="1603">
                  <c:v>17.940000000000001</c:v>
                </c:pt>
                <c:pt idx="1604">
                  <c:v>30.91</c:v>
                </c:pt>
                <c:pt idx="1605">
                  <c:v>6.09</c:v>
                </c:pt>
                <c:pt idx="1606">
                  <c:v>51.75</c:v>
                </c:pt>
                <c:pt idx="1607">
                  <c:v>58.75</c:v>
                </c:pt>
                <c:pt idx="1608">
                  <c:v>33.08</c:v>
                </c:pt>
                <c:pt idx="1609">
                  <c:v>47.45</c:v>
                </c:pt>
                <c:pt idx="1610">
                  <c:v>31.35</c:v>
                </c:pt>
                <c:pt idx="1611">
                  <c:v>42.89</c:v>
                </c:pt>
                <c:pt idx="1612">
                  <c:v>3.69</c:v>
                </c:pt>
                <c:pt idx="1613">
                  <c:v>54.41</c:v>
                </c:pt>
                <c:pt idx="1614">
                  <c:v>14.98</c:v>
                </c:pt>
                <c:pt idx="1615">
                  <c:v>54.35</c:v>
                </c:pt>
                <c:pt idx="1616">
                  <c:v>20.38</c:v>
                </c:pt>
                <c:pt idx="1617">
                  <c:v>8.4600000000000009</c:v>
                </c:pt>
                <c:pt idx="1618">
                  <c:v>45.1</c:v>
                </c:pt>
                <c:pt idx="1619">
                  <c:v>19.190000000000001</c:v>
                </c:pt>
                <c:pt idx="1620">
                  <c:v>22.54</c:v>
                </c:pt>
                <c:pt idx="1621">
                  <c:v>40.31</c:v>
                </c:pt>
                <c:pt idx="1622">
                  <c:v>7.51</c:v>
                </c:pt>
                <c:pt idx="1623">
                  <c:v>42.8</c:v>
                </c:pt>
                <c:pt idx="1624">
                  <c:v>45.19</c:v>
                </c:pt>
                <c:pt idx="1625">
                  <c:v>3.69</c:v>
                </c:pt>
                <c:pt idx="1626">
                  <c:v>9.6199999999999992</c:v>
                </c:pt>
                <c:pt idx="1627">
                  <c:v>48.36</c:v>
                </c:pt>
                <c:pt idx="1628">
                  <c:v>7.72</c:v>
                </c:pt>
                <c:pt idx="1629">
                  <c:v>51.44</c:v>
                </c:pt>
                <c:pt idx="1630">
                  <c:v>6.66</c:v>
                </c:pt>
                <c:pt idx="1631">
                  <c:v>11.95</c:v>
                </c:pt>
                <c:pt idx="1632">
                  <c:v>58.05</c:v>
                </c:pt>
                <c:pt idx="1633">
                  <c:v>7.46</c:v>
                </c:pt>
                <c:pt idx="1634">
                  <c:v>46.87</c:v>
                </c:pt>
                <c:pt idx="1635">
                  <c:v>2.39</c:v>
                </c:pt>
                <c:pt idx="1636">
                  <c:v>45.51</c:v>
                </c:pt>
                <c:pt idx="1637">
                  <c:v>53.59</c:v>
                </c:pt>
                <c:pt idx="1638">
                  <c:v>51.42</c:v>
                </c:pt>
                <c:pt idx="1639">
                  <c:v>47.22</c:v>
                </c:pt>
                <c:pt idx="1640">
                  <c:v>16.98</c:v>
                </c:pt>
                <c:pt idx="1641">
                  <c:v>44.38</c:v>
                </c:pt>
                <c:pt idx="1642">
                  <c:v>40.53</c:v>
                </c:pt>
                <c:pt idx="1643">
                  <c:v>33.17</c:v>
                </c:pt>
                <c:pt idx="1644">
                  <c:v>34.44</c:v>
                </c:pt>
                <c:pt idx="1645">
                  <c:v>43.86</c:v>
                </c:pt>
                <c:pt idx="1646">
                  <c:v>53.08</c:v>
                </c:pt>
                <c:pt idx="1647">
                  <c:v>53.16</c:v>
                </c:pt>
                <c:pt idx="1648">
                  <c:v>39.590000000000003</c:v>
                </c:pt>
                <c:pt idx="1649">
                  <c:v>23.99</c:v>
                </c:pt>
                <c:pt idx="1650">
                  <c:v>47.39</c:v>
                </c:pt>
                <c:pt idx="1651">
                  <c:v>17.71</c:v>
                </c:pt>
                <c:pt idx="1652">
                  <c:v>9.16</c:v>
                </c:pt>
                <c:pt idx="1653">
                  <c:v>36.53</c:v>
                </c:pt>
                <c:pt idx="1654">
                  <c:v>34</c:v>
                </c:pt>
                <c:pt idx="1655">
                  <c:v>22.06</c:v>
                </c:pt>
                <c:pt idx="1656">
                  <c:v>27.54</c:v>
                </c:pt>
                <c:pt idx="1657">
                  <c:v>5.41</c:v>
                </c:pt>
                <c:pt idx="1658">
                  <c:v>8.3699999999999992</c:v>
                </c:pt>
                <c:pt idx="1659">
                  <c:v>47.69</c:v>
                </c:pt>
                <c:pt idx="1660">
                  <c:v>5.25</c:v>
                </c:pt>
                <c:pt idx="1661">
                  <c:v>18.95</c:v>
                </c:pt>
                <c:pt idx="1662">
                  <c:v>24.19</c:v>
                </c:pt>
                <c:pt idx="1663">
                  <c:v>26.21</c:v>
                </c:pt>
                <c:pt idx="1664">
                  <c:v>2.39</c:v>
                </c:pt>
                <c:pt idx="1665">
                  <c:v>16.46</c:v>
                </c:pt>
                <c:pt idx="1666">
                  <c:v>23.2</c:v>
                </c:pt>
                <c:pt idx="1667">
                  <c:v>31.19</c:v>
                </c:pt>
                <c:pt idx="1668">
                  <c:v>16.03</c:v>
                </c:pt>
                <c:pt idx="1669">
                  <c:v>31.21</c:v>
                </c:pt>
                <c:pt idx="1670">
                  <c:v>17.75</c:v>
                </c:pt>
                <c:pt idx="1671">
                  <c:v>30.72</c:v>
                </c:pt>
                <c:pt idx="1672">
                  <c:v>11.4</c:v>
                </c:pt>
                <c:pt idx="1673">
                  <c:v>47.38</c:v>
                </c:pt>
                <c:pt idx="1674">
                  <c:v>16.22</c:v>
                </c:pt>
                <c:pt idx="1675">
                  <c:v>21.21</c:v>
                </c:pt>
                <c:pt idx="1676">
                  <c:v>16.37</c:v>
                </c:pt>
                <c:pt idx="1677">
                  <c:v>40.98</c:v>
                </c:pt>
                <c:pt idx="1678">
                  <c:v>15.73</c:v>
                </c:pt>
                <c:pt idx="1679">
                  <c:v>20.02</c:v>
                </c:pt>
                <c:pt idx="1680">
                  <c:v>52.46</c:v>
                </c:pt>
                <c:pt idx="1681">
                  <c:v>48.9</c:v>
                </c:pt>
                <c:pt idx="1682">
                  <c:v>30.7</c:v>
                </c:pt>
                <c:pt idx="1683">
                  <c:v>40.22</c:v>
                </c:pt>
                <c:pt idx="1684">
                  <c:v>31.06</c:v>
                </c:pt>
                <c:pt idx="1685">
                  <c:v>16.350000000000001</c:v>
                </c:pt>
                <c:pt idx="1686">
                  <c:v>58.28</c:v>
                </c:pt>
                <c:pt idx="1687">
                  <c:v>45.18</c:v>
                </c:pt>
                <c:pt idx="1688">
                  <c:v>9.85</c:v>
                </c:pt>
                <c:pt idx="1689">
                  <c:v>5.39</c:v>
                </c:pt>
                <c:pt idx="1690">
                  <c:v>46.15</c:v>
                </c:pt>
                <c:pt idx="1691">
                  <c:v>28.08</c:v>
                </c:pt>
                <c:pt idx="1692">
                  <c:v>2.27</c:v>
                </c:pt>
                <c:pt idx="1693">
                  <c:v>18.850000000000001</c:v>
                </c:pt>
                <c:pt idx="1694">
                  <c:v>29.07</c:v>
                </c:pt>
                <c:pt idx="1695">
                  <c:v>4.0599999999999996</c:v>
                </c:pt>
                <c:pt idx="1696">
                  <c:v>48.25</c:v>
                </c:pt>
                <c:pt idx="1697">
                  <c:v>2.98</c:v>
                </c:pt>
                <c:pt idx="1698">
                  <c:v>47.61</c:v>
                </c:pt>
                <c:pt idx="1699">
                  <c:v>26.26</c:v>
                </c:pt>
                <c:pt idx="1700">
                  <c:v>31.13</c:v>
                </c:pt>
                <c:pt idx="1701">
                  <c:v>15.43</c:v>
                </c:pt>
                <c:pt idx="1702">
                  <c:v>29</c:v>
                </c:pt>
                <c:pt idx="1703">
                  <c:v>43.08</c:v>
                </c:pt>
                <c:pt idx="1704">
                  <c:v>36.79</c:v>
                </c:pt>
                <c:pt idx="1705">
                  <c:v>2.38</c:v>
                </c:pt>
                <c:pt idx="1706">
                  <c:v>5.19</c:v>
                </c:pt>
                <c:pt idx="1707">
                  <c:v>19.91</c:v>
                </c:pt>
                <c:pt idx="1708">
                  <c:v>16.78</c:v>
                </c:pt>
                <c:pt idx="1709">
                  <c:v>18.73</c:v>
                </c:pt>
                <c:pt idx="1710">
                  <c:v>57.81</c:v>
                </c:pt>
                <c:pt idx="1711">
                  <c:v>7.77</c:v>
                </c:pt>
                <c:pt idx="1712">
                  <c:v>56.53</c:v>
                </c:pt>
                <c:pt idx="1713">
                  <c:v>30.43</c:v>
                </c:pt>
                <c:pt idx="1714">
                  <c:v>7.06</c:v>
                </c:pt>
                <c:pt idx="1715">
                  <c:v>24.37</c:v>
                </c:pt>
                <c:pt idx="1716">
                  <c:v>55.5</c:v>
                </c:pt>
                <c:pt idx="1717">
                  <c:v>19.16</c:v>
                </c:pt>
                <c:pt idx="1718">
                  <c:v>27.4</c:v>
                </c:pt>
                <c:pt idx="1719">
                  <c:v>51.37</c:v>
                </c:pt>
                <c:pt idx="1720">
                  <c:v>56.44</c:v>
                </c:pt>
                <c:pt idx="1721">
                  <c:v>25.11</c:v>
                </c:pt>
                <c:pt idx="1722">
                  <c:v>58.81</c:v>
                </c:pt>
                <c:pt idx="1723">
                  <c:v>24.26</c:v>
                </c:pt>
                <c:pt idx="1724">
                  <c:v>55.28</c:v>
                </c:pt>
                <c:pt idx="1725">
                  <c:v>16.7</c:v>
                </c:pt>
                <c:pt idx="1726">
                  <c:v>28.6</c:v>
                </c:pt>
                <c:pt idx="1727">
                  <c:v>35</c:v>
                </c:pt>
                <c:pt idx="1728">
                  <c:v>50.34</c:v>
                </c:pt>
                <c:pt idx="1729">
                  <c:v>23.98</c:v>
                </c:pt>
                <c:pt idx="1730">
                  <c:v>56.65</c:v>
                </c:pt>
                <c:pt idx="1731">
                  <c:v>43.19</c:v>
                </c:pt>
                <c:pt idx="1732">
                  <c:v>34.26</c:v>
                </c:pt>
                <c:pt idx="1733">
                  <c:v>14.11</c:v>
                </c:pt>
                <c:pt idx="1734">
                  <c:v>48.35</c:v>
                </c:pt>
                <c:pt idx="1735">
                  <c:v>21.22</c:v>
                </c:pt>
                <c:pt idx="1736">
                  <c:v>44.03</c:v>
                </c:pt>
                <c:pt idx="1737">
                  <c:v>21.75</c:v>
                </c:pt>
                <c:pt idx="1738">
                  <c:v>13.54</c:v>
                </c:pt>
                <c:pt idx="1739">
                  <c:v>16.079999999999998</c:v>
                </c:pt>
                <c:pt idx="1740">
                  <c:v>32.979999999999997</c:v>
                </c:pt>
                <c:pt idx="1741">
                  <c:v>20.74</c:v>
                </c:pt>
                <c:pt idx="1742">
                  <c:v>56.76</c:v>
                </c:pt>
                <c:pt idx="1743">
                  <c:v>34.619999999999997</c:v>
                </c:pt>
                <c:pt idx="1744">
                  <c:v>30.48</c:v>
                </c:pt>
                <c:pt idx="1745">
                  <c:v>9.9</c:v>
                </c:pt>
                <c:pt idx="1746">
                  <c:v>4.78</c:v>
                </c:pt>
                <c:pt idx="1747">
                  <c:v>50.62</c:v>
                </c:pt>
                <c:pt idx="1748">
                  <c:v>26.87</c:v>
                </c:pt>
                <c:pt idx="1749">
                  <c:v>13.03</c:v>
                </c:pt>
                <c:pt idx="1750">
                  <c:v>5.45</c:v>
                </c:pt>
                <c:pt idx="1751">
                  <c:v>2.58</c:v>
                </c:pt>
                <c:pt idx="1752">
                  <c:v>8.25</c:v>
                </c:pt>
                <c:pt idx="1753">
                  <c:v>24.93</c:v>
                </c:pt>
                <c:pt idx="1754">
                  <c:v>8.7799999999999994</c:v>
                </c:pt>
                <c:pt idx="1755">
                  <c:v>21.32</c:v>
                </c:pt>
                <c:pt idx="1756">
                  <c:v>34.26</c:v>
                </c:pt>
                <c:pt idx="1757">
                  <c:v>44.13</c:v>
                </c:pt>
                <c:pt idx="1758">
                  <c:v>33.22</c:v>
                </c:pt>
                <c:pt idx="1759">
                  <c:v>15.27</c:v>
                </c:pt>
                <c:pt idx="1760">
                  <c:v>35.51</c:v>
                </c:pt>
                <c:pt idx="1761">
                  <c:v>39.39</c:v>
                </c:pt>
                <c:pt idx="1762">
                  <c:v>7.81</c:v>
                </c:pt>
                <c:pt idx="1763">
                  <c:v>42.71</c:v>
                </c:pt>
                <c:pt idx="1764">
                  <c:v>56.88</c:v>
                </c:pt>
                <c:pt idx="1765">
                  <c:v>7.63</c:v>
                </c:pt>
                <c:pt idx="1766">
                  <c:v>45.75</c:v>
                </c:pt>
                <c:pt idx="1767">
                  <c:v>14.86</c:v>
                </c:pt>
                <c:pt idx="1768">
                  <c:v>58.53</c:v>
                </c:pt>
                <c:pt idx="1769">
                  <c:v>4.93</c:v>
                </c:pt>
                <c:pt idx="1770">
                  <c:v>51.35</c:v>
                </c:pt>
                <c:pt idx="1771">
                  <c:v>15.07</c:v>
                </c:pt>
                <c:pt idx="1772">
                  <c:v>30.81</c:v>
                </c:pt>
                <c:pt idx="1773">
                  <c:v>17.579999999999998</c:v>
                </c:pt>
                <c:pt idx="1774">
                  <c:v>38.26</c:v>
                </c:pt>
                <c:pt idx="1775">
                  <c:v>45.05</c:v>
                </c:pt>
                <c:pt idx="1776">
                  <c:v>43.16</c:v>
                </c:pt>
                <c:pt idx="1777">
                  <c:v>37.479999999999997</c:v>
                </c:pt>
                <c:pt idx="1778">
                  <c:v>5.39</c:v>
                </c:pt>
                <c:pt idx="1779">
                  <c:v>2.17</c:v>
                </c:pt>
                <c:pt idx="1780">
                  <c:v>18.559999999999999</c:v>
                </c:pt>
                <c:pt idx="1781">
                  <c:v>59.31</c:v>
                </c:pt>
                <c:pt idx="1782">
                  <c:v>3.94</c:v>
                </c:pt>
                <c:pt idx="1783">
                  <c:v>37.58</c:v>
                </c:pt>
                <c:pt idx="1784">
                  <c:v>54.51</c:v>
                </c:pt>
                <c:pt idx="1785">
                  <c:v>41.94</c:v>
                </c:pt>
                <c:pt idx="1786">
                  <c:v>48.24</c:v>
                </c:pt>
                <c:pt idx="1787">
                  <c:v>28.95</c:v>
                </c:pt>
                <c:pt idx="1788">
                  <c:v>56.91</c:v>
                </c:pt>
                <c:pt idx="1789">
                  <c:v>31.88</c:v>
                </c:pt>
                <c:pt idx="1790">
                  <c:v>20.48</c:v>
                </c:pt>
                <c:pt idx="1791">
                  <c:v>29.89</c:v>
                </c:pt>
                <c:pt idx="1792">
                  <c:v>52.41</c:v>
                </c:pt>
                <c:pt idx="1793">
                  <c:v>44.81</c:v>
                </c:pt>
                <c:pt idx="1794">
                  <c:v>8.36</c:v>
                </c:pt>
                <c:pt idx="1795">
                  <c:v>9.44</c:v>
                </c:pt>
                <c:pt idx="1796">
                  <c:v>19.829999999999998</c:v>
                </c:pt>
                <c:pt idx="1797">
                  <c:v>19.21</c:v>
                </c:pt>
                <c:pt idx="1798">
                  <c:v>28.84</c:v>
                </c:pt>
                <c:pt idx="1799">
                  <c:v>59.04</c:v>
                </c:pt>
                <c:pt idx="1800">
                  <c:v>12.15</c:v>
                </c:pt>
                <c:pt idx="1801">
                  <c:v>46.8</c:v>
                </c:pt>
                <c:pt idx="1802">
                  <c:v>18.98</c:v>
                </c:pt>
                <c:pt idx="1803">
                  <c:v>47.22</c:v>
                </c:pt>
                <c:pt idx="1804">
                  <c:v>58.43</c:v>
                </c:pt>
                <c:pt idx="1805">
                  <c:v>35.799999999999997</c:v>
                </c:pt>
                <c:pt idx="1806">
                  <c:v>30.62</c:v>
                </c:pt>
                <c:pt idx="1807">
                  <c:v>19.41</c:v>
                </c:pt>
                <c:pt idx="1808">
                  <c:v>18.98</c:v>
                </c:pt>
                <c:pt idx="1809">
                  <c:v>6.1</c:v>
                </c:pt>
                <c:pt idx="1810">
                  <c:v>46.75</c:v>
                </c:pt>
                <c:pt idx="1811">
                  <c:v>50.3</c:v>
                </c:pt>
                <c:pt idx="1812">
                  <c:v>55.96</c:v>
                </c:pt>
                <c:pt idx="1813">
                  <c:v>31.38</c:v>
                </c:pt>
                <c:pt idx="1814">
                  <c:v>19.5</c:v>
                </c:pt>
                <c:pt idx="1815">
                  <c:v>14.64</c:v>
                </c:pt>
                <c:pt idx="1816">
                  <c:v>24.86</c:v>
                </c:pt>
                <c:pt idx="1817">
                  <c:v>45.1</c:v>
                </c:pt>
                <c:pt idx="1818">
                  <c:v>45.65</c:v>
                </c:pt>
                <c:pt idx="1819">
                  <c:v>19.350000000000001</c:v>
                </c:pt>
                <c:pt idx="1820">
                  <c:v>28.95</c:v>
                </c:pt>
                <c:pt idx="1821">
                  <c:v>43.82</c:v>
                </c:pt>
                <c:pt idx="1822">
                  <c:v>29.5</c:v>
                </c:pt>
                <c:pt idx="1823">
                  <c:v>51.21</c:v>
                </c:pt>
                <c:pt idx="1824">
                  <c:v>52.66</c:v>
                </c:pt>
                <c:pt idx="1825">
                  <c:v>53.73</c:v>
                </c:pt>
                <c:pt idx="1826">
                  <c:v>21.39</c:v>
                </c:pt>
                <c:pt idx="1827">
                  <c:v>2.72</c:v>
                </c:pt>
                <c:pt idx="1828">
                  <c:v>48.95</c:v>
                </c:pt>
                <c:pt idx="1829">
                  <c:v>5.17</c:v>
                </c:pt>
                <c:pt idx="1830">
                  <c:v>46.04</c:v>
                </c:pt>
                <c:pt idx="1831">
                  <c:v>56.89</c:v>
                </c:pt>
                <c:pt idx="1832">
                  <c:v>11.58</c:v>
                </c:pt>
                <c:pt idx="1833">
                  <c:v>36.270000000000003</c:v>
                </c:pt>
                <c:pt idx="1834">
                  <c:v>23.36</c:v>
                </c:pt>
                <c:pt idx="1835">
                  <c:v>57.33</c:v>
                </c:pt>
                <c:pt idx="1836">
                  <c:v>34.380000000000003</c:v>
                </c:pt>
                <c:pt idx="1837">
                  <c:v>43.84</c:v>
                </c:pt>
                <c:pt idx="1838">
                  <c:v>44.22</c:v>
                </c:pt>
                <c:pt idx="1839">
                  <c:v>23.95</c:v>
                </c:pt>
                <c:pt idx="1840">
                  <c:v>2.11</c:v>
                </c:pt>
                <c:pt idx="1841">
                  <c:v>52.22</c:v>
                </c:pt>
                <c:pt idx="1842">
                  <c:v>45.42</c:v>
                </c:pt>
                <c:pt idx="1843">
                  <c:v>8.76</c:v>
                </c:pt>
                <c:pt idx="1844">
                  <c:v>19.010000000000002</c:v>
                </c:pt>
                <c:pt idx="1845">
                  <c:v>33.86</c:v>
                </c:pt>
                <c:pt idx="1846">
                  <c:v>31.5</c:v>
                </c:pt>
                <c:pt idx="1847">
                  <c:v>7.25</c:v>
                </c:pt>
                <c:pt idx="1848">
                  <c:v>21.13</c:v>
                </c:pt>
                <c:pt idx="1849">
                  <c:v>2.67</c:v>
                </c:pt>
                <c:pt idx="1850">
                  <c:v>4.67</c:v>
                </c:pt>
                <c:pt idx="1851">
                  <c:v>55.02</c:v>
                </c:pt>
                <c:pt idx="1852">
                  <c:v>17.420000000000002</c:v>
                </c:pt>
                <c:pt idx="1853">
                  <c:v>37.369999999999997</c:v>
                </c:pt>
                <c:pt idx="1854">
                  <c:v>22.12</c:v>
                </c:pt>
                <c:pt idx="1855">
                  <c:v>48.11</c:v>
                </c:pt>
                <c:pt idx="1856">
                  <c:v>33.15</c:v>
                </c:pt>
                <c:pt idx="1857">
                  <c:v>38.15</c:v>
                </c:pt>
                <c:pt idx="1858">
                  <c:v>54.17</c:v>
                </c:pt>
                <c:pt idx="1859">
                  <c:v>23.15</c:v>
                </c:pt>
                <c:pt idx="1860">
                  <c:v>54.87</c:v>
                </c:pt>
                <c:pt idx="1861">
                  <c:v>38.69</c:v>
                </c:pt>
                <c:pt idx="1862">
                  <c:v>29.77</c:v>
                </c:pt>
                <c:pt idx="1863">
                  <c:v>48.41</c:v>
                </c:pt>
                <c:pt idx="1864">
                  <c:v>44.62</c:v>
                </c:pt>
                <c:pt idx="1865">
                  <c:v>16.489999999999998</c:v>
                </c:pt>
                <c:pt idx="1866">
                  <c:v>50.36</c:v>
                </c:pt>
                <c:pt idx="1867">
                  <c:v>56.94</c:v>
                </c:pt>
                <c:pt idx="1868">
                  <c:v>17.89</c:v>
                </c:pt>
                <c:pt idx="1869">
                  <c:v>58.93</c:v>
                </c:pt>
                <c:pt idx="1870">
                  <c:v>51.36</c:v>
                </c:pt>
                <c:pt idx="1871">
                  <c:v>11.79</c:v>
                </c:pt>
                <c:pt idx="1872">
                  <c:v>33.47</c:v>
                </c:pt>
                <c:pt idx="1873">
                  <c:v>50.9</c:v>
                </c:pt>
                <c:pt idx="1874">
                  <c:v>5.81</c:v>
                </c:pt>
                <c:pt idx="1875">
                  <c:v>25.42</c:v>
                </c:pt>
                <c:pt idx="1876">
                  <c:v>12.65</c:v>
                </c:pt>
                <c:pt idx="1877">
                  <c:v>7.13</c:v>
                </c:pt>
                <c:pt idx="1878">
                  <c:v>41.32</c:v>
                </c:pt>
                <c:pt idx="1879">
                  <c:v>46.69</c:v>
                </c:pt>
                <c:pt idx="1880">
                  <c:v>3.34</c:v>
                </c:pt>
                <c:pt idx="1881">
                  <c:v>35.57</c:v>
                </c:pt>
                <c:pt idx="1882">
                  <c:v>39.11</c:v>
                </c:pt>
                <c:pt idx="1883">
                  <c:v>44.92</c:v>
                </c:pt>
                <c:pt idx="1884">
                  <c:v>55.83</c:v>
                </c:pt>
                <c:pt idx="1885">
                  <c:v>57.37</c:v>
                </c:pt>
                <c:pt idx="1886">
                  <c:v>23.02</c:v>
                </c:pt>
                <c:pt idx="1887">
                  <c:v>17.989999999999998</c:v>
                </c:pt>
                <c:pt idx="1888">
                  <c:v>7.48</c:v>
                </c:pt>
                <c:pt idx="1889">
                  <c:v>54.44</c:v>
                </c:pt>
                <c:pt idx="1890">
                  <c:v>15.55</c:v>
                </c:pt>
                <c:pt idx="1891">
                  <c:v>26.23</c:v>
                </c:pt>
                <c:pt idx="1892">
                  <c:v>42.53</c:v>
                </c:pt>
                <c:pt idx="1893">
                  <c:v>46.37</c:v>
                </c:pt>
                <c:pt idx="1894">
                  <c:v>15.3</c:v>
                </c:pt>
                <c:pt idx="1895">
                  <c:v>10.51</c:v>
                </c:pt>
                <c:pt idx="1896">
                  <c:v>20.6</c:v>
                </c:pt>
                <c:pt idx="1897">
                  <c:v>4.26</c:v>
                </c:pt>
                <c:pt idx="1898">
                  <c:v>48.64</c:v>
                </c:pt>
                <c:pt idx="1899">
                  <c:v>56.98</c:v>
                </c:pt>
                <c:pt idx="1900">
                  <c:v>48.67</c:v>
                </c:pt>
                <c:pt idx="1901">
                  <c:v>24.64</c:v>
                </c:pt>
                <c:pt idx="1902">
                  <c:v>41.03</c:v>
                </c:pt>
                <c:pt idx="1903">
                  <c:v>34.479999999999997</c:v>
                </c:pt>
                <c:pt idx="1904">
                  <c:v>7.94</c:v>
                </c:pt>
                <c:pt idx="1905">
                  <c:v>15.98</c:v>
                </c:pt>
                <c:pt idx="1906">
                  <c:v>11.9</c:v>
                </c:pt>
                <c:pt idx="1907">
                  <c:v>32.15</c:v>
                </c:pt>
                <c:pt idx="1908">
                  <c:v>57.11</c:v>
                </c:pt>
                <c:pt idx="1909">
                  <c:v>27.48</c:v>
                </c:pt>
                <c:pt idx="1910">
                  <c:v>28.96</c:v>
                </c:pt>
                <c:pt idx="1911">
                  <c:v>13.21</c:v>
                </c:pt>
                <c:pt idx="1912">
                  <c:v>5.5</c:v>
                </c:pt>
                <c:pt idx="1913">
                  <c:v>6.72</c:v>
                </c:pt>
                <c:pt idx="1914">
                  <c:v>42.99</c:v>
                </c:pt>
                <c:pt idx="1915">
                  <c:v>10.56</c:v>
                </c:pt>
                <c:pt idx="1916">
                  <c:v>34.78</c:v>
                </c:pt>
                <c:pt idx="1917">
                  <c:v>51.97</c:v>
                </c:pt>
                <c:pt idx="1918">
                  <c:v>13.04</c:v>
                </c:pt>
                <c:pt idx="1919">
                  <c:v>5.0199999999999996</c:v>
                </c:pt>
                <c:pt idx="1920">
                  <c:v>18.55</c:v>
                </c:pt>
                <c:pt idx="1921">
                  <c:v>45.61</c:v>
                </c:pt>
                <c:pt idx="1922">
                  <c:v>57.14</c:v>
                </c:pt>
                <c:pt idx="1923">
                  <c:v>39.51</c:v>
                </c:pt>
                <c:pt idx="1924">
                  <c:v>27.34</c:v>
                </c:pt>
                <c:pt idx="1925">
                  <c:v>51.31</c:v>
                </c:pt>
                <c:pt idx="1926">
                  <c:v>37.22</c:v>
                </c:pt>
                <c:pt idx="1927">
                  <c:v>7.18</c:v>
                </c:pt>
                <c:pt idx="1928">
                  <c:v>57.33</c:v>
                </c:pt>
                <c:pt idx="1929">
                  <c:v>19.18</c:v>
                </c:pt>
                <c:pt idx="1930">
                  <c:v>50.11</c:v>
                </c:pt>
                <c:pt idx="1931">
                  <c:v>33.92</c:v>
                </c:pt>
                <c:pt idx="1932">
                  <c:v>46.92</c:v>
                </c:pt>
                <c:pt idx="1933">
                  <c:v>49.43</c:v>
                </c:pt>
                <c:pt idx="1934">
                  <c:v>42.7</c:v>
                </c:pt>
                <c:pt idx="1935">
                  <c:v>17.510000000000002</c:v>
                </c:pt>
                <c:pt idx="1936">
                  <c:v>41.6</c:v>
                </c:pt>
                <c:pt idx="1937">
                  <c:v>39.840000000000003</c:v>
                </c:pt>
                <c:pt idx="1938">
                  <c:v>48.91</c:v>
                </c:pt>
                <c:pt idx="1939">
                  <c:v>10.7</c:v>
                </c:pt>
                <c:pt idx="1940">
                  <c:v>13.54</c:v>
                </c:pt>
                <c:pt idx="1941">
                  <c:v>44.5</c:v>
                </c:pt>
                <c:pt idx="1942">
                  <c:v>32.380000000000003</c:v>
                </c:pt>
                <c:pt idx="1943">
                  <c:v>53.67</c:v>
                </c:pt>
                <c:pt idx="1944">
                  <c:v>45.19</c:v>
                </c:pt>
                <c:pt idx="1945">
                  <c:v>58.7</c:v>
                </c:pt>
                <c:pt idx="1946">
                  <c:v>51.19</c:v>
                </c:pt>
                <c:pt idx="1947">
                  <c:v>14.11</c:v>
                </c:pt>
                <c:pt idx="1948">
                  <c:v>56.11</c:v>
                </c:pt>
                <c:pt idx="1949">
                  <c:v>49.03</c:v>
                </c:pt>
                <c:pt idx="1950">
                  <c:v>55.66</c:v>
                </c:pt>
                <c:pt idx="1951">
                  <c:v>31.82</c:v>
                </c:pt>
                <c:pt idx="1952">
                  <c:v>8.59</c:v>
                </c:pt>
                <c:pt idx="1953">
                  <c:v>20.65</c:v>
                </c:pt>
                <c:pt idx="1954">
                  <c:v>18.2</c:v>
                </c:pt>
                <c:pt idx="1955">
                  <c:v>36.700000000000003</c:v>
                </c:pt>
                <c:pt idx="1956">
                  <c:v>4.74</c:v>
                </c:pt>
                <c:pt idx="1957">
                  <c:v>54.72</c:v>
                </c:pt>
                <c:pt idx="1958">
                  <c:v>4.3899999999999997</c:v>
                </c:pt>
                <c:pt idx="1959">
                  <c:v>55.82</c:v>
                </c:pt>
                <c:pt idx="1960">
                  <c:v>6.99</c:v>
                </c:pt>
                <c:pt idx="1961">
                  <c:v>20.29</c:v>
                </c:pt>
                <c:pt idx="1962">
                  <c:v>5.32</c:v>
                </c:pt>
                <c:pt idx="1963">
                  <c:v>26.24</c:v>
                </c:pt>
                <c:pt idx="1964">
                  <c:v>57.45</c:v>
                </c:pt>
                <c:pt idx="1965">
                  <c:v>10.68</c:v>
                </c:pt>
                <c:pt idx="1966">
                  <c:v>33.409999999999997</c:v>
                </c:pt>
                <c:pt idx="1967">
                  <c:v>47.78</c:v>
                </c:pt>
                <c:pt idx="1968">
                  <c:v>57.61</c:v>
                </c:pt>
                <c:pt idx="1969">
                  <c:v>53.2</c:v>
                </c:pt>
                <c:pt idx="1970">
                  <c:v>2.0099999999999998</c:v>
                </c:pt>
                <c:pt idx="1971">
                  <c:v>41.35</c:v>
                </c:pt>
                <c:pt idx="1972">
                  <c:v>39.26</c:v>
                </c:pt>
                <c:pt idx="1973">
                  <c:v>39.619999999999997</c:v>
                </c:pt>
                <c:pt idx="1974">
                  <c:v>45.66</c:v>
                </c:pt>
                <c:pt idx="1975">
                  <c:v>38.11</c:v>
                </c:pt>
                <c:pt idx="1976">
                  <c:v>59.05</c:v>
                </c:pt>
                <c:pt idx="1977">
                  <c:v>48.21</c:v>
                </c:pt>
                <c:pt idx="1978">
                  <c:v>13.78</c:v>
                </c:pt>
                <c:pt idx="1979">
                  <c:v>53.95</c:v>
                </c:pt>
                <c:pt idx="1980">
                  <c:v>8.7799999999999994</c:v>
                </c:pt>
                <c:pt idx="1981">
                  <c:v>7.17</c:v>
                </c:pt>
                <c:pt idx="1982">
                  <c:v>47.41</c:v>
                </c:pt>
                <c:pt idx="1983">
                  <c:v>10.62</c:v>
                </c:pt>
                <c:pt idx="1984">
                  <c:v>6.51</c:v>
                </c:pt>
                <c:pt idx="1985">
                  <c:v>53.32</c:v>
                </c:pt>
                <c:pt idx="1986">
                  <c:v>26.06</c:v>
                </c:pt>
                <c:pt idx="1987">
                  <c:v>23.87</c:v>
                </c:pt>
                <c:pt idx="1988">
                  <c:v>22.51</c:v>
                </c:pt>
                <c:pt idx="1989">
                  <c:v>8.23</c:v>
                </c:pt>
                <c:pt idx="1990">
                  <c:v>18.260000000000002</c:v>
                </c:pt>
                <c:pt idx="1991">
                  <c:v>8.73</c:v>
                </c:pt>
                <c:pt idx="1992">
                  <c:v>34.4</c:v>
                </c:pt>
                <c:pt idx="1993">
                  <c:v>46.28</c:v>
                </c:pt>
                <c:pt idx="1994">
                  <c:v>53.56</c:v>
                </c:pt>
                <c:pt idx="1995">
                  <c:v>56.49</c:v>
                </c:pt>
                <c:pt idx="1996">
                  <c:v>7.6</c:v>
                </c:pt>
                <c:pt idx="1997">
                  <c:v>33.619999999999997</c:v>
                </c:pt>
                <c:pt idx="1998">
                  <c:v>52.77</c:v>
                </c:pt>
                <c:pt idx="1999">
                  <c:v>8.4499999999999993</c:v>
                </c:pt>
                <c:pt idx="2000">
                  <c:v>28.12</c:v>
                </c:pt>
                <c:pt idx="2001">
                  <c:v>23.31</c:v>
                </c:pt>
                <c:pt idx="2002">
                  <c:v>13.08</c:v>
                </c:pt>
                <c:pt idx="2003">
                  <c:v>7.55</c:v>
                </c:pt>
                <c:pt idx="2004">
                  <c:v>23.71</c:v>
                </c:pt>
                <c:pt idx="2005">
                  <c:v>47.99</c:v>
                </c:pt>
                <c:pt idx="2006">
                  <c:v>2.3199999999999998</c:v>
                </c:pt>
                <c:pt idx="2007">
                  <c:v>45.07</c:v>
                </c:pt>
                <c:pt idx="2008">
                  <c:v>30.07</c:v>
                </c:pt>
                <c:pt idx="2009">
                  <c:v>19.97</c:v>
                </c:pt>
                <c:pt idx="2010">
                  <c:v>43.2</c:v>
                </c:pt>
                <c:pt idx="2011">
                  <c:v>21</c:v>
                </c:pt>
                <c:pt idx="2012">
                  <c:v>41.4</c:v>
                </c:pt>
                <c:pt idx="2013">
                  <c:v>37.159999999999997</c:v>
                </c:pt>
                <c:pt idx="2014">
                  <c:v>6.39</c:v>
                </c:pt>
                <c:pt idx="2015">
                  <c:v>49.73</c:v>
                </c:pt>
                <c:pt idx="2016">
                  <c:v>18.38</c:v>
                </c:pt>
                <c:pt idx="2017">
                  <c:v>4.91</c:v>
                </c:pt>
                <c:pt idx="2018">
                  <c:v>5.85</c:v>
                </c:pt>
                <c:pt idx="2019">
                  <c:v>50.67</c:v>
                </c:pt>
                <c:pt idx="2020">
                  <c:v>7.47</c:v>
                </c:pt>
                <c:pt idx="2021">
                  <c:v>37.51</c:v>
                </c:pt>
                <c:pt idx="2022">
                  <c:v>14.27</c:v>
                </c:pt>
                <c:pt idx="2023">
                  <c:v>2.3199999999999998</c:v>
                </c:pt>
                <c:pt idx="2024">
                  <c:v>27.62</c:v>
                </c:pt>
                <c:pt idx="2025">
                  <c:v>49.91</c:v>
                </c:pt>
                <c:pt idx="2026">
                  <c:v>55.36</c:v>
                </c:pt>
                <c:pt idx="2027">
                  <c:v>16.34</c:v>
                </c:pt>
                <c:pt idx="2028">
                  <c:v>4.25</c:v>
                </c:pt>
                <c:pt idx="2029">
                  <c:v>24.59</c:v>
                </c:pt>
                <c:pt idx="2030">
                  <c:v>59.57</c:v>
                </c:pt>
                <c:pt idx="2031">
                  <c:v>14.29</c:v>
                </c:pt>
                <c:pt idx="2032">
                  <c:v>8.49</c:v>
                </c:pt>
                <c:pt idx="2033">
                  <c:v>28</c:v>
                </c:pt>
                <c:pt idx="2034">
                  <c:v>8.73</c:v>
                </c:pt>
                <c:pt idx="2035">
                  <c:v>17.63</c:v>
                </c:pt>
                <c:pt idx="2036">
                  <c:v>52.57</c:v>
                </c:pt>
                <c:pt idx="2037">
                  <c:v>58.32</c:v>
                </c:pt>
                <c:pt idx="2038">
                  <c:v>46.58</c:v>
                </c:pt>
                <c:pt idx="2039">
                  <c:v>53.53</c:v>
                </c:pt>
                <c:pt idx="2040">
                  <c:v>19.309999999999999</c:v>
                </c:pt>
                <c:pt idx="2041">
                  <c:v>34.340000000000003</c:v>
                </c:pt>
                <c:pt idx="2042">
                  <c:v>8.02</c:v>
                </c:pt>
                <c:pt idx="2043">
                  <c:v>18.739999999999998</c:v>
                </c:pt>
                <c:pt idx="2044">
                  <c:v>14.52</c:v>
                </c:pt>
                <c:pt idx="2045">
                  <c:v>45.07</c:v>
                </c:pt>
                <c:pt idx="2046">
                  <c:v>47.06</c:v>
                </c:pt>
                <c:pt idx="2047">
                  <c:v>44.96</c:v>
                </c:pt>
                <c:pt idx="2048">
                  <c:v>31.25</c:v>
                </c:pt>
                <c:pt idx="2049">
                  <c:v>34.67</c:v>
                </c:pt>
                <c:pt idx="2050">
                  <c:v>24.95</c:v>
                </c:pt>
                <c:pt idx="2051">
                  <c:v>10.32</c:v>
                </c:pt>
                <c:pt idx="2052">
                  <c:v>28.65</c:v>
                </c:pt>
                <c:pt idx="2053">
                  <c:v>20.05</c:v>
                </c:pt>
                <c:pt idx="2054">
                  <c:v>41.7</c:v>
                </c:pt>
                <c:pt idx="2055">
                  <c:v>34.299999999999997</c:v>
                </c:pt>
                <c:pt idx="2056">
                  <c:v>3.51</c:v>
                </c:pt>
                <c:pt idx="2057">
                  <c:v>46.75</c:v>
                </c:pt>
                <c:pt idx="2058">
                  <c:v>43.27</c:v>
                </c:pt>
                <c:pt idx="2059">
                  <c:v>2.66</c:v>
                </c:pt>
                <c:pt idx="2060">
                  <c:v>27.22</c:v>
                </c:pt>
                <c:pt idx="2061">
                  <c:v>50.61</c:v>
                </c:pt>
                <c:pt idx="2062">
                  <c:v>24.13</c:v>
                </c:pt>
                <c:pt idx="2063">
                  <c:v>3.74</c:v>
                </c:pt>
                <c:pt idx="2064">
                  <c:v>58.12</c:v>
                </c:pt>
                <c:pt idx="2065">
                  <c:v>38.65</c:v>
                </c:pt>
                <c:pt idx="2066">
                  <c:v>14.69</c:v>
                </c:pt>
                <c:pt idx="2067">
                  <c:v>52.58</c:v>
                </c:pt>
                <c:pt idx="2068">
                  <c:v>35.65</c:v>
                </c:pt>
                <c:pt idx="2069">
                  <c:v>27.78</c:v>
                </c:pt>
                <c:pt idx="2070">
                  <c:v>50.7</c:v>
                </c:pt>
                <c:pt idx="2071">
                  <c:v>57.71</c:v>
                </c:pt>
                <c:pt idx="2072">
                  <c:v>37.67</c:v>
                </c:pt>
                <c:pt idx="2073">
                  <c:v>48.54</c:v>
                </c:pt>
                <c:pt idx="2074">
                  <c:v>49.53</c:v>
                </c:pt>
                <c:pt idx="2075">
                  <c:v>42.52</c:v>
                </c:pt>
                <c:pt idx="2076">
                  <c:v>51.75</c:v>
                </c:pt>
                <c:pt idx="2077">
                  <c:v>40.61</c:v>
                </c:pt>
                <c:pt idx="2078">
                  <c:v>29.11</c:v>
                </c:pt>
                <c:pt idx="2079">
                  <c:v>17.760000000000002</c:v>
                </c:pt>
                <c:pt idx="2080">
                  <c:v>5.46</c:v>
                </c:pt>
                <c:pt idx="2081">
                  <c:v>9.3000000000000007</c:v>
                </c:pt>
                <c:pt idx="2082">
                  <c:v>36.01</c:v>
                </c:pt>
                <c:pt idx="2083">
                  <c:v>47.7</c:v>
                </c:pt>
                <c:pt idx="2084">
                  <c:v>14.14</c:v>
                </c:pt>
                <c:pt idx="2085">
                  <c:v>33.22</c:v>
                </c:pt>
                <c:pt idx="2086">
                  <c:v>52.61</c:v>
                </c:pt>
                <c:pt idx="2087">
                  <c:v>35.840000000000003</c:v>
                </c:pt>
                <c:pt idx="2088">
                  <c:v>33.619999999999997</c:v>
                </c:pt>
                <c:pt idx="2089">
                  <c:v>35.630000000000003</c:v>
                </c:pt>
                <c:pt idx="2090">
                  <c:v>3.88</c:v>
                </c:pt>
                <c:pt idx="2091">
                  <c:v>6.35</c:v>
                </c:pt>
                <c:pt idx="2092">
                  <c:v>18.46</c:v>
                </c:pt>
                <c:pt idx="2093">
                  <c:v>35.270000000000003</c:v>
                </c:pt>
                <c:pt idx="2094">
                  <c:v>30.75</c:v>
                </c:pt>
                <c:pt idx="2095">
                  <c:v>57.8</c:v>
                </c:pt>
                <c:pt idx="2096">
                  <c:v>52.81</c:v>
                </c:pt>
                <c:pt idx="2097">
                  <c:v>17.309999999999999</c:v>
                </c:pt>
                <c:pt idx="2098">
                  <c:v>30.68</c:v>
                </c:pt>
                <c:pt idx="2099">
                  <c:v>3.51</c:v>
                </c:pt>
                <c:pt idx="2100">
                  <c:v>2.48</c:v>
                </c:pt>
                <c:pt idx="2101">
                  <c:v>39.619999999999997</c:v>
                </c:pt>
                <c:pt idx="2102">
                  <c:v>54.5</c:v>
                </c:pt>
                <c:pt idx="2103">
                  <c:v>27.8</c:v>
                </c:pt>
                <c:pt idx="2104">
                  <c:v>6.29</c:v>
                </c:pt>
                <c:pt idx="2105">
                  <c:v>47.53</c:v>
                </c:pt>
                <c:pt idx="2106">
                  <c:v>43.01</c:v>
                </c:pt>
                <c:pt idx="2107">
                  <c:v>59.92</c:v>
                </c:pt>
                <c:pt idx="2108">
                  <c:v>37.799999999999997</c:v>
                </c:pt>
                <c:pt idx="2109">
                  <c:v>33.090000000000003</c:v>
                </c:pt>
                <c:pt idx="2110">
                  <c:v>7.32</c:v>
                </c:pt>
                <c:pt idx="2111">
                  <c:v>12.13</c:v>
                </c:pt>
                <c:pt idx="2112">
                  <c:v>48.96</c:v>
                </c:pt>
                <c:pt idx="2113">
                  <c:v>39.369999999999997</c:v>
                </c:pt>
                <c:pt idx="2114">
                  <c:v>49.23</c:v>
                </c:pt>
                <c:pt idx="2115">
                  <c:v>49.03</c:v>
                </c:pt>
                <c:pt idx="2116">
                  <c:v>3.76</c:v>
                </c:pt>
                <c:pt idx="2117">
                  <c:v>46.08</c:v>
                </c:pt>
                <c:pt idx="2118">
                  <c:v>6.42</c:v>
                </c:pt>
                <c:pt idx="2119">
                  <c:v>8.4499999999999993</c:v>
                </c:pt>
                <c:pt idx="2120">
                  <c:v>44.98</c:v>
                </c:pt>
                <c:pt idx="2121">
                  <c:v>53.13</c:v>
                </c:pt>
                <c:pt idx="2122">
                  <c:v>4.7</c:v>
                </c:pt>
                <c:pt idx="2123">
                  <c:v>4.72</c:v>
                </c:pt>
                <c:pt idx="2124">
                  <c:v>31.22</c:v>
                </c:pt>
                <c:pt idx="2125">
                  <c:v>41.02</c:v>
                </c:pt>
                <c:pt idx="2126">
                  <c:v>37.450000000000003</c:v>
                </c:pt>
                <c:pt idx="2127">
                  <c:v>33.619999999999997</c:v>
                </c:pt>
                <c:pt idx="2128">
                  <c:v>52.79</c:v>
                </c:pt>
                <c:pt idx="2129">
                  <c:v>20.64</c:v>
                </c:pt>
                <c:pt idx="2130">
                  <c:v>2.66</c:v>
                </c:pt>
                <c:pt idx="2131">
                  <c:v>19.84</c:v>
                </c:pt>
                <c:pt idx="2132">
                  <c:v>40.81</c:v>
                </c:pt>
                <c:pt idx="2133">
                  <c:v>33.950000000000003</c:v>
                </c:pt>
                <c:pt idx="2134">
                  <c:v>47.61</c:v>
                </c:pt>
                <c:pt idx="2135">
                  <c:v>10.77</c:v>
                </c:pt>
                <c:pt idx="2136">
                  <c:v>11.68</c:v>
                </c:pt>
                <c:pt idx="2137">
                  <c:v>33.520000000000003</c:v>
                </c:pt>
                <c:pt idx="2138">
                  <c:v>46.53</c:v>
                </c:pt>
                <c:pt idx="2139">
                  <c:v>25.67</c:v>
                </c:pt>
                <c:pt idx="2140">
                  <c:v>30.79</c:v>
                </c:pt>
                <c:pt idx="2141">
                  <c:v>24.67</c:v>
                </c:pt>
                <c:pt idx="2142">
                  <c:v>50.34</c:v>
                </c:pt>
                <c:pt idx="2143">
                  <c:v>57.5</c:v>
                </c:pt>
                <c:pt idx="2144">
                  <c:v>51.61</c:v>
                </c:pt>
                <c:pt idx="2145">
                  <c:v>49.07</c:v>
                </c:pt>
                <c:pt idx="2146">
                  <c:v>47.25</c:v>
                </c:pt>
                <c:pt idx="2147">
                  <c:v>21.95</c:v>
                </c:pt>
                <c:pt idx="2148">
                  <c:v>26.37</c:v>
                </c:pt>
                <c:pt idx="2149">
                  <c:v>44.72</c:v>
                </c:pt>
                <c:pt idx="2150">
                  <c:v>51.52</c:v>
                </c:pt>
                <c:pt idx="2151">
                  <c:v>27.59</c:v>
                </c:pt>
                <c:pt idx="2152">
                  <c:v>13.51</c:v>
                </c:pt>
                <c:pt idx="2153">
                  <c:v>6.24</c:v>
                </c:pt>
                <c:pt idx="2154">
                  <c:v>53.08</c:v>
                </c:pt>
                <c:pt idx="2155">
                  <c:v>31.78</c:v>
                </c:pt>
                <c:pt idx="2156">
                  <c:v>36.5</c:v>
                </c:pt>
                <c:pt idx="2157">
                  <c:v>22.63</c:v>
                </c:pt>
                <c:pt idx="2158">
                  <c:v>24.19</c:v>
                </c:pt>
                <c:pt idx="2159">
                  <c:v>39.869999999999997</c:v>
                </c:pt>
                <c:pt idx="2160">
                  <c:v>35.36</c:v>
                </c:pt>
                <c:pt idx="2161">
                  <c:v>13.58</c:v>
                </c:pt>
                <c:pt idx="2162">
                  <c:v>54.75</c:v>
                </c:pt>
                <c:pt idx="2163">
                  <c:v>27.71</c:v>
                </c:pt>
                <c:pt idx="2164">
                  <c:v>21.23</c:v>
                </c:pt>
                <c:pt idx="2165">
                  <c:v>13.4</c:v>
                </c:pt>
                <c:pt idx="2166">
                  <c:v>40.43</c:v>
                </c:pt>
                <c:pt idx="2167">
                  <c:v>19.02</c:v>
                </c:pt>
                <c:pt idx="2168">
                  <c:v>56.13</c:v>
                </c:pt>
                <c:pt idx="2169">
                  <c:v>43.31</c:v>
                </c:pt>
                <c:pt idx="2170">
                  <c:v>49.28</c:v>
                </c:pt>
                <c:pt idx="2171">
                  <c:v>5.1100000000000003</c:v>
                </c:pt>
                <c:pt idx="2172">
                  <c:v>44.26</c:v>
                </c:pt>
                <c:pt idx="2173">
                  <c:v>13.24</c:v>
                </c:pt>
                <c:pt idx="2174">
                  <c:v>19.53</c:v>
                </c:pt>
                <c:pt idx="2175">
                  <c:v>50.58</c:v>
                </c:pt>
                <c:pt idx="2176">
                  <c:v>34.76</c:v>
                </c:pt>
                <c:pt idx="2177">
                  <c:v>59.49</c:v>
                </c:pt>
                <c:pt idx="2178">
                  <c:v>54.68</c:v>
                </c:pt>
                <c:pt idx="2179">
                  <c:v>36.58</c:v>
                </c:pt>
                <c:pt idx="2180">
                  <c:v>15.97</c:v>
                </c:pt>
                <c:pt idx="2181">
                  <c:v>43.76</c:v>
                </c:pt>
                <c:pt idx="2182">
                  <c:v>55.45</c:v>
                </c:pt>
                <c:pt idx="2183">
                  <c:v>20.3</c:v>
                </c:pt>
                <c:pt idx="2184">
                  <c:v>21.66</c:v>
                </c:pt>
                <c:pt idx="2185">
                  <c:v>13.28</c:v>
                </c:pt>
                <c:pt idx="2186">
                  <c:v>17.39</c:v>
                </c:pt>
                <c:pt idx="2187">
                  <c:v>2.2599999999999998</c:v>
                </c:pt>
                <c:pt idx="2188">
                  <c:v>59.29</c:v>
                </c:pt>
                <c:pt idx="2189">
                  <c:v>14.27</c:v>
                </c:pt>
                <c:pt idx="2190">
                  <c:v>45.54</c:v>
                </c:pt>
                <c:pt idx="2191">
                  <c:v>41.52</c:v>
                </c:pt>
                <c:pt idx="2192">
                  <c:v>35.659999999999997</c:v>
                </c:pt>
                <c:pt idx="2193">
                  <c:v>24.53</c:v>
                </c:pt>
                <c:pt idx="2194">
                  <c:v>32.24</c:v>
                </c:pt>
                <c:pt idx="2195">
                  <c:v>52.91</c:v>
                </c:pt>
                <c:pt idx="2196">
                  <c:v>53.91</c:v>
                </c:pt>
                <c:pt idx="2197">
                  <c:v>15.88</c:v>
                </c:pt>
                <c:pt idx="2198">
                  <c:v>15.87</c:v>
                </c:pt>
                <c:pt idx="2199">
                  <c:v>32.36</c:v>
                </c:pt>
                <c:pt idx="2200">
                  <c:v>6.63</c:v>
                </c:pt>
                <c:pt idx="2201">
                  <c:v>54.14</c:v>
                </c:pt>
                <c:pt idx="2202">
                  <c:v>22.74</c:v>
                </c:pt>
                <c:pt idx="2203">
                  <c:v>13.93</c:v>
                </c:pt>
                <c:pt idx="2204">
                  <c:v>3.32</c:v>
                </c:pt>
                <c:pt idx="2205">
                  <c:v>53.5</c:v>
                </c:pt>
                <c:pt idx="2206">
                  <c:v>22.19</c:v>
                </c:pt>
                <c:pt idx="2207">
                  <c:v>39.79</c:v>
                </c:pt>
                <c:pt idx="2208">
                  <c:v>59.15</c:v>
                </c:pt>
                <c:pt idx="2209">
                  <c:v>31.11</c:v>
                </c:pt>
                <c:pt idx="2210">
                  <c:v>26.58</c:v>
                </c:pt>
                <c:pt idx="2211">
                  <c:v>22.78</c:v>
                </c:pt>
                <c:pt idx="2212">
                  <c:v>2.9</c:v>
                </c:pt>
                <c:pt idx="2213">
                  <c:v>14.1</c:v>
                </c:pt>
                <c:pt idx="2214">
                  <c:v>8.92</c:v>
                </c:pt>
                <c:pt idx="2215">
                  <c:v>2.33</c:v>
                </c:pt>
                <c:pt idx="2216">
                  <c:v>27.06</c:v>
                </c:pt>
                <c:pt idx="2217">
                  <c:v>58.05</c:v>
                </c:pt>
                <c:pt idx="2218">
                  <c:v>12.21</c:v>
                </c:pt>
                <c:pt idx="2219">
                  <c:v>11.79</c:v>
                </c:pt>
                <c:pt idx="2220">
                  <c:v>45.5</c:v>
                </c:pt>
                <c:pt idx="2221">
                  <c:v>48.25</c:v>
                </c:pt>
                <c:pt idx="2222">
                  <c:v>33.86</c:v>
                </c:pt>
                <c:pt idx="2223">
                  <c:v>28.2</c:v>
                </c:pt>
                <c:pt idx="2224">
                  <c:v>39.17</c:v>
                </c:pt>
                <c:pt idx="2225">
                  <c:v>27.1</c:v>
                </c:pt>
                <c:pt idx="2226">
                  <c:v>54.9</c:v>
                </c:pt>
                <c:pt idx="2227">
                  <c:v>28.23</c:v>
                </c:pt>
                <c:pt idx="2228">
                  <c:v>6.83</c:v>
                </c:pt>
                <c:pt idx="2229">
                  <c:v>12.44</c:v>
                </c:pt>
                <c:pt idx="2230">
                  <c:v>7.94</c:v>
                </c:pt>
                <c:pt idx="2231">
                  <c:v>33.26</c:v>
                </c:pt>
                <c:pt idx="2232">
                  <c:v>20.77</c:v>
                </c:pt>
                <c:pt idx="2233">
                  <c:v>47.93</c:v>
                </c:pt>
                <c:pt idx="2234">
                  <c:v>14.4</c:v>
                </c:pt>
                <c:pt idx="2235">
                  <c:v>21.92</c:v>
                </c:pt>
                <c:pt idx="2236">
                  <c:v>4.74</c:v>
                </c:pt>
                <c:pt idx="2237">
                  <c:v>3.41</c:v>
                </c:pt>
                <c:pt idx="2238">
                  <c:v>23.96</c:v>
                </c:pt>
                <c:pt idx="2239">
                  <c:v>5.0599999999999996</c:v>
                </c:pt>
                <c:pt idx="2240">
                  <c:v>25.5</c:v>
                </c:pt>
                <c:pt idx="2241">
                  <c:v>17.559999999999999</c:v>
                </c:pt>
                <c:pt idx="2242">
                  <c:v>2.42</c:v>
                </c:pt>
                <c:pt idx="2243">
                  <c:v>32.35</c:v>
                </c:pt>
                <c:pt idx="2244">
                  <c:v>25.42</c:v>
                </c:pt>
                <c:pt idx="2245">
                  <c:v>49.75</c:v>
                </c:pt>
                <c:pt idx="2246">
                  <c:v>48.27</c:v>
                </c:pt>
                <c:pt idx="2247">
                  <c:v>58.19</c:v>
                </c:pt>
                <c:pt idx="2248">
                  <c:v>40.21</c:v>
                </c:pt>
                <c:pt idx="2249">
                  <c:v>14.17</c:v>
                </c:pt>
                <c:pt idx="2250">
                  <c:v>59.24</c:v>
                </c:pt>
                <c:pt idx="2251">
                  <c:v>55.83</c:v>
                </c:pt>
                <c:pt idx="2252">
                  <c:v>55.25</c:v>
                </c:pt>
                <c:pt idx="2253">
                  <c:v>12.4</c:v>
                </c:pt>
                <c:pt idx="2254">
                  <c:v>43.13</c:v>
                </c:pt>
                <c:pt idx="2255">
                  <c:v>56.32</c:v>
                </c:pt>
                <c:pt idx="2256">
                  <c:v>59.35</c:v>
                </c:pt>
                <c:pt idx="2257">
                  <c:v>45.97</c:v>
                </c:pt>
                <c:pt idx="2258">
                  <c:v>17.28</c:v>
                </c:pt>
                <c:pt idx="2259">
                  <c:v>25.13</c:v>
                </c:pt>
                <c:pt idx="2260">
                  <c:v>55.99</c:v>
                </c:pt>
                <c:pt idx="2261">
                  <c:v>35.49</c:v>
                </c:pt>
                <c:pt idx="2262">
                  <c:v>47.6</c:v>
                </c:pt>
                <c:pt idx="2263">
                  <c:v>45.73</c:v>
                </c:pt>
                <c:pt idx="2264">
                  <c:v>24.78</c:v>
                </c:pt>
                <c:pt idx="2265">
                  <c:v>25.17</c:v>
                </c:pt>
                <c:pt idx="2266">
                  <c:v>52.53</c:v>
                </c:pt>
                <c:pt idx="2267">
                  <c:v>5.4</c:v>
                </c:pt>
                <c:pt idx="2268">
                  <c:v>8.34</c:v>
                </c:pt>
                <c:pt idx="2269">
                  <c:v>3.93</c:v>
                </c:pt>
                <c:pt idx="2270">
                  <c:v>12.37</c:v>
                </c:pt>
                <c:pt idx="2271">
                  <c:v>58.46</c:v>
                </c:pt>
                <c:pt idx="2272">
                  <c:v>28.01</c:v>
                </c:pt>
                <c:pt idx="2273">
                  <c:v>34.659999999999997</c:v>
                </c:pt>
                <c:pt idx="2274">
                  <c:v>33.19</c:v>
                </c:pt>
                <c:pt idx="2275">
                  <c:v>48.22</c:v>
                </c:pt>
                <c:pt idx="2276">
                  <c:v>57.27</c:v>
                </c:pt>
                <c:pt idx="2277">
                  <c:v>52.18</c:v>
                </c:pt>
                <c:pt idx="2278">
                  <c:v>42.15</c:v>
                </c:pt>
                <c:pt idx="2279">
                  <c:v>34.6</c:v>
                </c:pt>
                <c:pt idx="2280">
                  <c:v>48.38</c:v>
                </c:pt>
                <c:pt idx="2281">
                  <c:v>30.98</c:v>
                </c:pt>
                <c:pt idx="2282">
                  <c:v>32.549999999999997</c:v>
                </c:pt>
                <c:pt idx="2283">
                  <c:v>18.07</c:v>
                </c:pt>
                <c:pt idx="2284">
                  <c:v>29.96</c:v>
                </c:pt>
                <c:pt idx="2285">
                  <c:v>45.99</c:v>
                </c:pt>
                <c:pt idx="2286">
                  <c:v>17.34</c:v>
                </c:pt>
                <c:pt idx="2287">
                  <c:v>20.76</c:v>
                </c:pt>
                <c:pt idx="2288">
                  <c:v>5.46</c:v>
                </c:pt>
                <c:pt idx="2289">
                  <c:v>2.98</c:v>
                </c:pt>
                <c:pt idx="2290">
                  <c:v>38.770000000000003</c:v>
                </c:pt>
                <c:pt idx="2291">
                  <c:v>56.16</c:v>
                </c:pt>
                <c:pt idx="2292">
                  <c:v>53.85</c:v>
                </c:pt>
                <c:pt idx="2293">
                  <c:v>38.15</c:v>
                </c:pt>
                <c:pt idx="2294">
                  <c:v>35.57</c:v>
                </c:pt>
                <c:pt idx="2295">
                  <c:v>56.31</c:v>
                </c:pt>
                <c:pt idx="2296">
                  <c:v>26.96</c:v>
                </c:pt>
                <c:pt idx="2297">
                  <c:v>43.41</c:v>
                </c:pt>
                <c:pt idx="2298">
                  <c:v>16.350000000000001</c:v>
                </c:pt>
                <c:pt idx="2299">
                  <c:v>30.76</c:v>
                </c:pt>
                <c:pt idx="2300">
                  <c:v>58.49</c:v>
                </c:pt>
                <c:pt idx="2301">
                  <c:v>32.17</c:v>
                </c:pt>
                <c:pt idx="2302">
                  <c:v>23.24</c:v>
                </c:pt>
                <c:pt idx="2303">
                  <c:v>13.7</c:v>
                </c:pt>
                <c:pt idx="2304">
                  <c:v>46.26</c:v>
                </c:pt>
                <c:pt idx="2305">
                  <c:v>15.25</c:v>
                </c:pt>
                <c:pt idx="2306">
                  <c:v>18.48</c:v>
                </c:pt>
                <c:pt idx="2307">
                  <c:v>51.28</c:v>
                </c:pt>
                <c:pt idx="2308">
                  <c:v>53.37</c:v>
                </c:pt>
                <c:pt idx="2309">
                  <c:v>59.07</c:v>
                </c:pt>
                <c:pt idx="2310">
                  <c:v>9.33</c:v>
                </c:pt>
                <c:pt idx="2311">
                  <c:v>11.03</c:v>
                </c:pt>
                <c:pt idx="2312">
                  <c:v>53.91</c:v>
                </c:pt>
                <c:pt idx="2313">
                  <c:v>51.16</c:v>
                </c:pt>
                <c:pt idx="2314">
                  <c:v>56.61</c:v>
                </c:pt>
                <c:pt idx="2315">
                  <c:v>35.04</c:v>
                </c:pt>
                <c:pt idx="2316">
                  <c:v>6.92</c:v>
                </c:pt>
                <c:pt idx="2317">
                  <c:v>17.829999999999998</c:v>
                </c:pt>
                <c:pt idx="2318">
                  <c:v>5.83</c:v>
                </c:pt>
                <c:pt idx="2319">
                  <c:v>16.87</c:v>
                </c:pt>
                <c:pt idx="2320">
                  <c:v>36.020000000000003</c:v>
                </c:pt>
                <c:pt idx="2321">
                  <c:v>12.39</c:v>
                </c:pt>
                <c:pt idx="2322">
                  <c:v>49.86</c:v>
                </c:pt>
                <c:pt idx="2323">
                  <c:v>34.68</c:v>
                </c:pt>
                <c:pt idx="2324">
                  <c:v>27.15</c:v>
                </c:pt>
                <c:pt idx="2325">
                  <c:v>45.52</c:v>
                </c:pt>
                <c:pt idx="2326">
                  <c:v>19.05</c:v>
                </c:pt>
                <c:pt idx="2327">
                  <c:v>27.63</c:v>
                </c:pt>
                <c:pt idx="2328">
                  <c:v>56.01</c:v>
                </c:pt>
                <c:pt idx="2329">
                  <c:v>43.4</c:v>
                </c:pt>
                <c:pt idx="2330">
                  <c:v>18.71</c:v>
                </c:pt>
                <c:pt idx="2331">
                  <c:v>42.23</c:v>
                </c:pt>
                <c:pt idx="2332">
                  <c:v>40.47</c:v>
                </c:pt>
                <c:pt idx="2333">
                  <c:v>10.59</c:v>
                </c:pt>
                <c:pt idx="2334">
                  <c:v>45.34</c:v>
                </c:pt>
                <c:pt idx="2335">
                  <c:v>39.79</c:v>
                </c:pt>
                <c:pt idx="2336">
                  <c:v>54.24</c:v>
                </c:pt>
                <c:pt idx="2337">
                  <c:v>18.010000000000002</c:v>
                </c:pt>
                <c:pt idx="2338">
                  <c:v>52.49</c:v>
                </c:pt>
                <c:pt idx="2339">
                  <c:v>6.86</c:v>
                </c:pt>
                <c:pt idx="2340">
                  <c:v>36.479999999999997</c:v>
                </c:pt>
                <c:pt idx="2341">
                  <c:v>48.69</c:v>
                </c:pt>
                <c:pt idx="2342">
                  <c:v>11.71</c:v>
                </c:pt>
                <c:pt idx="2343">
                  <c:v>57.21</c:v>
                </c:pt>
                <c:pt idx="2344">
                  <c:v>28.57</c:v>
                </c:pt>
                <c:pt idx="2345">
                  <c:v>42.62</c:v>
                </c:pt>
                <c:pt idx="2346">
                  <c:v>34.17</c:v>
                </c:pt>
                <c:pt idx="2347">
                  <c:v>58.3</c:v>
                </c:pt>
                <c:pt idx="2348">
                  <c:v>49.29</c:v>
                </c:pt>
                <c:pt idx="2349">
                  <c:v>28.19</c:v>
                </c:pt>
                <c:pt idx="2350">
                  <c:v>19.03</c:v>
                </c:pt>
                <c:pt idx="2351">
                  <c:v>56.94</c:v>
                </c:pt>
                <c:pt idx="2352">
                  <c:v>55.89</c:v>
                </c:pt>
                <c:pt idx="2353">
                  <c:v>5.7</c:v>
                </c:pt>
                <c:pt idx="2354">
                  <c:v>42.92</c:v>
                </c:pt>
                <c:pt idx="2355">
                  <c:v>2.1</c:v>
                </c:pt>
                <c:pt idx="2356">
                  <c:v>24.25</c:v>
                </c:pt>
                <c:pt idx="2357">
                  <c:v>52.46</c:v>
                </c:pt>
                <c:pt idx="2358">
                  <c:v>41.3</c:v>
                </c:pt>
                <c:pt idx="2359">
                  <c:v>37.04</c:v>
                </c:pt>
                <c:pt idx="2360">
                  <c:v>47.97</c:v>
                </c:pt>
                <c:pt idx="2361">
                  <c:v>23.66</c:v>
                </c:pt>
                <c:pt idx="2362">
                  <c:v>10.27</c:v>
                </c:pt>
                <c:pt idx="2363">
                  <c:v>25.21</c:v>
                </c:pt>
                <c:pt idx="2364">
                  <c:v>28.71</c:v>
                </c:pt>
                <c:pt idx="2365">
                  <c:v>41.13</c:v>
                </c:pt>
                <c:pt idx="2366">
                  <c:v>13.35</c:v>
                </c:pt>
                <c:pt idx="2367">
                  <c:v>17.34</c:v>
                </c:pt>
                <c:pt idx="2368">
                  <c:v>7.42</c:v>
                </c:pt>
                <c:pt idx="2369">
                  <c:v>3.32</c:v>
                </c:pt>
                <c:pt idx="2370">
                  <c:v>36.85</c:v>
                </c:pt>
                <c:pt idx="2371">
                  <c:v>40.6</c:v>
                </c:pt>
                <c:pt idx="2372">
                  <c:v>24.42</c:v>
                </c:pt>
                <c:pt idx="2373">
                  <c:v>52.79</c:v>
                </c:pt>
                <c:pt idx="2374">
                  <c:v>58.53</c:v>
                </c:pt>
                <c:pt idx="2375">
                  <c:v>25.13</c:v>
                </c:pt>
                <c:pt idx="2376">
                  <c:v>28.29</c:v>
                </c:pt>
                <c:pt idx="2377">
                  <c:v>29.94</c:v>
                </c:pt>
                <c:pt idx="2378">
                  <c:v>31.79</c:v>
                </c:pt>
                <c:pt idx="2379">
                  <c:v>19.62</c:v>
                </c:pt>
                <c:pt idx="2380">
                  <c:v>58.2</c:v>
                </c:pt>
                <c:pt idx="2381">
                  <c:v>37.159999999999997</c:v>
                </c:pt>
                <c:pt idx="2382">
                  <c:v>39.03</c:v>
                </c:pt>
                <c:pt idx="2383">
                  <c:v>19.29</c:v>
                </c:pt>
                <c:pt idx="2384">
                  <c:v>59.69</c:v>
                </c:pt>
                <c:pt idx="2385">
                  <c:v>40.47</c:v>
                </c:pt>
                <c:pt idx="2386">
                  <c:v>19.93</c:v>
                </c:pt>
                <c:pt idx="2387">
                  <c:v>16.760000000000002</c:v>
                </c:pt>
                <c:pt idx="2388">
                  <c:v>41.75</c:v>
                </c:pt>
                <c:pt idx="2389">
                  <c:v>9.07</c:v>
                </c:pt>
                <c:pt idx="2390">
                  <c:v>51.14</c:v>
                </c:pt>
                <c:pt idx="2391">
                  <c:v>50.38</c:v>
                </c:pt>
                <c:pt idx="2392">
                  <c:v>17.66</c:v>
                </c:pt>
                <c:pt idx="2393">
                  <c:v>24.94</c:v>
                </c:pt>
                <c:pt idx="2394">
                  <c:v>34.39</c:v>
                </c:pt>
                <c:pt idx="2395">
                  <c:v>42.32</c:v>
                </c:pt>
                <c:pt idx="2396">
                  <c:v>18.82</c:v>
                </c:pt>
                <c:pt idx="2397">
                  <c:v>48.64</c:v>
                </c:pt>
                <c:pt idx="2398">
                  <c:v>3.33</c:v>
                </c:pt>
                <c:pt idx="2399">
                  <c:v>43.02</c:v>
                </c:pt>
                <c:pt idx="2400">
                  <c:v>35.89</c:v>
                </c:pt>
                <c:pt idx="2401">
                  <c:v>34.659999999999997</c:v>
                </c:pt>
                <c:pt idx="2402">
                  <c:v>37.200000000000003</c:v>
                </c:pt>
                <c:pt idx="2403">
                  <c:v>22.64</c:v>
                </c:pt>
                <c:pt idx="2404">
                  <c:v>37.47</c:v>
                </c:pt>
                <c:pt idx="2405">
                  <c:v>31.08</c:v>
                </c:pt>
                <c:pt idx="2406">
                  <c:v>41.27</c:v>
                </c:pt>
                <c:pt idx="2407">
                  <c:v>49.77</c:v>
                </c:pt>
                <c:pt idx="2408">
                  <c:v>17.97</c:v>
                </c:pt>
                <c:pt idx="2409">
                  <c:v>18.18</c:v>
                </c:pt>
                <c:pt idx="2410">
                  <c:v>23.91</c:v>
                </c:pt>
                <c:pt idx="2411">
                  <c:v>55.04</c:v>
                </c:pt>
                <c:pt idx="2412">
                  <c:v>23.16</c:v>
                </c:pt>
                <c:pt idx="2413">
                  <c:v>38.869999999999997</c:v>
                </c:pt>
                <c:pt idx="2414">
                  <c:v>32.79</c:v>
                </c:pt>
                <c:pt idx="2415">
                  <c:v>19.920000000000002</c:v>
                </c:pt>
                <c:pt idx="2416">
                  <c:v>43.03</c:v>
                </c:pt>
                <c:pt idx="2417">
                  <c:v>12.79</c:v>
                </c:pt>
                <c:pt idx="2418">
                  <c:v>55.61</c:v>
                </c:pt>
                <c:pt idx="2419">
                  <c:v>8.9</c:v>
                </c:pt>
                <c:pt idx="2420">
                  <c:v>6.15</c:v>
                </c:pt>
                <c:pt idx="2421">
                  <c:v>2.86</c:v>
                </c:pt>
                <c:pt idx="2422">
                  <c:v>58.13</c:v>
                </c:pt>
                <c:pt idx="2423">
                  <c:v>44.16</c:v>
                </c:pt>
                <c:pt idx="2424">
                  <c:v>17.079999999999998</c:v>
                </c:pt>
                <c:pt idx="2425">
                  <c:v>34.42</c:v>
                </c:pt>
                <c:pt idx="2426">
                  <c:v>36.869999999999997</c:v>
                </c:pt>
                <c:pt idx="2427">
                  <c:v>13.63</c:v>
                </c:pt>
                <c:pt idx="2428">
                  <c:v>55.29</c:v>
                </c:pt>
                <c:pt idx="2429">
                  <c:v>18.45</c:v>
                </c:pt>
                <c:pt idx="2430">
                  <c:v>34.57</c:v>
                </c:pt>
                <c:pt idx="2431">
                  <c:v>51.29</c:v>
                </c:pt>
                <c:pt idx="2432">
                  <c:v>2.06</c:v>
                </c:pt>
                <c:pt idx="2433">
                  <c:v>51.68</c:v>
                </c:pt>
                <c:pt idx="2434">
                  <c:v>59.29</c:v>
                </c:pt>
                <c:pt idx="2435">
                  <c:v>34.67</c:v>
                </c:pt>
                <c:pt idx="2436">
                  <c:v>52.45</c:v>
                </c:pt>
                <c:pt idx="2437">
                  <c:v>18.649999999999999</c:v>
                </c:pt>
                <c:pt idx="2438">
                  <c:v>24.91</c:v>
                </c:pt>
                <c:pt idx="2439">
                  <c:v>45.92</c:v>
                </c:pt>
                <c:pt idx="2440">
                  <c:v>14.57</c:v>
                </c:pt>
                <c:pt idx="2441">
                  <c:v>22.69</c:v>
                </c:pt>
                <c:pt idx="2442">
                  <c:v>28.71</c:v>
                </c:pt>
                <c:pt idx="2443">
                  <c:v>48.44</c:v>
                </c:pt>
                <c:pt idx="2444">
                  <c:v>45.93</c:v>
                </c:pt>
                <c:pt idx="2445">
                  <c:v>18.760000000000002</c:v>
                </c:pt>
                <c:pt idx="2446">
                  <c:v>3.05</c:v>
                </c:pt>
                <c:pt idx="2447">
                  <c:v>9.23</c:v>
                </c:pt>
                <c:pt idx="2448">
                  <c:v>34.72</c:v>
                </c:pt>
                <c:pt idx="2449">
                  <c:v>23.16</c:v>
                </c:pt>
                <c:pt idx="2450">
                  <c:v>29.52</c:v>
                </c:pt>
                <c:pt idx="2451">
                  <c:v>41.83</c:v>
                </c:pt>
                <c:pt idx="2452">
                  <c:v>22.92</c:v>
                </c:pt>
                <c:pt idx="2453">
                  <c:v>39.299999999999997</c:v>
                </c:pt>
                <c:pt idx="2454">
                  <c:v>12.4</c:v>
                </c:pt>
                <c:pt idx="2455">
                  <c:v>34.520000000000003</c:v>
                </c:pt>
                <c:pt idx="2456">
                  <c:v>18.670000000000002</c:v>
                </c:pt>
                <c:pt idx="2457">
                  <c:v>35.229999999999997</c:v>
                </c:pt>
                <c:pt idx="2458">
                  <c:v>52.72</c:v>
                </c:pt>
                <c:pt idx="2459">
                  <c:v>39.86</c:v>
                </c:pt>
                <c:pt idx="2460">
                  <c:v>13.53</c:v>
                </c:pt>
                <c:pt idx="2461">
                  <c:v>48.46</c:v>
                </c:pt>
                <c:pt idx="2462">
                  <c:v>13.07</c:v>
                </c:pt>
                <c:pt idx="2463">
                  <c:v>47.79</c:v>
                </c:pt>
                <c:pt idx="2464">
                  <c:v>35.5</c:v>
                </c:pt>
                <c:pt idx="2465">
                  <c:v>19.62</c:v>
                </c:pt>
                <c:pt idx="2466">
                  <c:v>37.04</c:v>
                </c:pt>
                <c:pt idx="2467">
                  <c:v>24.6</c:v>
                </c:pt>
                <c:pt idx="2468">
                  <c:v>34.08</c:v>
                </c:pt>
                <c:pt idx="2469">
                  <c:v>32.82</c:v>
                </c:pt>
                <c:pt idx="2470">
                  <c:v>39.409999999999997</c:v>
                </c:pt>
                <c:pt idx="2471">
                  <c:v>38.86</c:v>
                </c:pt>
                <c:pt idx="2472">
                  <c:v>47.99</c:v>
                </c:pt>
                <c:pt idx="2473">
                  <c:v>8.5500000000000007</c:v>
                </c:pt>
                <c:pt idx="2474">
                  <c:v>8.24</c:v>
                </c:pt>
                <c:pt idx="2475">
                  <c:v>38.92</c:v>
                </c:pt>
                <c:pt idx="2476">
                  <c:v>56.11</c:v>
                </c:pt>
                <c:pt idx="2477">
                  <c:v>59.52</c:v>
                </c:pt>
                <c:pt idx="2478">
                  <c:v>23.24</c:v>
                </c:pt>
                <c:pt idx="2479">
                  <c:v>6.87</c:v>
                </c:pt>
                <c:pt idx="2480">
                  <c:v>55.32</c:v>
                </c:pt>
                <c:pt idx="2481">
                  <c:v>37.01</c:v>
                </c:pt>
                <c:pt idx="2482">
                  <c:v>55.74</c:v>
                </c:pt>
                <c:pt idx="2483">
                  <c:v>52.77</c:v>
                </c:pt>
                <c:pt idx="2484">
                  <c:v>25.18</c:v>
                </c:pt>
                <c:pt idx="2485">
                  <c:v>17.5</c:v>
                </c:pt>
                <c:pt idx="2486">
                  <c:v>41.81</c:v>
                </c:pt>
                <c:pt idx="2487">
                  <c:v>49.56</c:v>
                </c:pt>
                <c:pt idx="2488">
                  <c:v>11.03</c:v>
                </c:pt>
                <c:pt idx="2489">
                  <c:v>35.229999999999997</c:v>
                </c:pt>
                <c:pt idx="2490">
                  <c:v>43.59</c:v>
                </c:pt>
                <c:pt idx="2491">
                  <c:v>46.39</c:v>
                </c:pt>
                <c:pt idx="2492">
                  <c:v>52.39</c:v>
                </c:pt>
                <c:pt idx="2493">
                  <c:v>11.97</c:v>
                </c:pt>
                <c:pt idx="2494">
                  <c:v>38.770000000000003</c:v>
                </c:pt>
                <c:pt idx="2495">
                  <c:v>18.579999999999998</c:v>
                </c:pt>
                <c:pt idx="2496">
                  <c:v>45.03</c:v>
                </c:pt>
                <c:pt idx="2497">
                  <c:v>59.2</c:v>
                </c:pt>
                <c:pt idx="2498">
                  <c:v>31.82</c:v>
                </c:pt>
                <c:pt idx="2499">
                  <c:v>56.57</c:v>
                </c:pt>
                <c:pt idx="2500">
                  <c:v>6.04</c:v>
                </c:pt>
                <c:pt idx="2501">
                  <c:v>58.68</c:v>
                </c:pt>
                <c:pt idx="2502">
                  <c:v>8.7100000000000009</c:v>
                </c:pt>
                <c:pt idx="2503">
                  <c:v>19.09</c:v>
                </c:pt>
                <c:pt idx="2504">
                  <c:v>27.55</c:v>
                </c:pt>
                <c:pt idx="2505">
                  <c:v>19.38</c:v>
                </c:pt>
                <c:pt idx="2506">
                  <c:v>26.11</c:v>
                </c:pt>
                <c:pt idx="2507">
                  <c:v>13.82</c:v>
                </c:pt>
                <c:pt idx="2508">
                  <c:v>8.59</c:v>
                </c:pt>
                <c:pt idx="2509">
                  <c:v>15.6</c:v>
                </c:pt>
                <c:pt idx="2510">
                  <c:v>50.74</c:v>
                </c:pt>
                <c:pt idx="2511">
                  <c:v>30.8</c:v>
                </c:pt>
                <c:pt idx="2512">
                  <c:v>13.59</c:v>
                </c:pt>
                <c:pt idx="2513">
                  <c:v>2.77</c:v>
                </c:pt>
                <c:pt idx="2514">
                  <c:v>47.35</c:v>
                </c:pt>
                <c:pt idx="2515">
                  <c:v>39.57</c:v>
                </c:pt>
                <c:pt idx="2516">
                  <c:v>44.33</c:v>
                </c:pt>
                <c:pt idx="2517">
                  <c:v>40.01</c:v>
                </c:pt>
                <c:pt idx="2518">
                  <c:v>33.53</c:v>
                </c:pt>
                <c:pt idx="2519">
                  <c:v>45.17</c:v>
                </c:pt>
                <c:pt idx="2520">
                  <c:v>59.43</c:v>
                </c:pt>
                <c:pt idx="2521">
                  <c:v>36.08</c:v>
                </c:pt>
                <c:pt idx="2522">
                  <c:v>8.0500000000000007</c:v>
                </c:pt>
                <c:pt idx="2523">
                  <c:v>43.53</c:v>
                </c:pt>
                <c:pt idx="2524">
                  <c:v>7.08</c:v>
                </c:pt>
                <c:pt idx="2525">
                  <c:v>32.549999999999997</c:v>
                </c:pt>
                <c:pt idx="2526">
                  <c:v>6.15</c:v>
                </c:pt>
                <c:pt idx="2527">
                  <c:v>30.09</c:v>
                </c:pt>
                <c:pt idx="2528">
                  <c:v>32.549999999999997</c:v>
                </c:pt>
                <c:pt idx="2529">
                  <c:v>29.38</c:v>
                </c:pt>
                <c:pt idx="2530">
                  <c:v>35.54</c:v>
                </c:pt>
                <c:pt idx="2531">
                  <c:v>15.43</c:v>
                </c:pt>
                <c:pt idx="2532">
                  <c:v>19.84</c:v>
                </c:pt>
                <c:pt idx="2533">
                  <c:v>22.21</c:v>
                </c:pt>
                <c:pt idx="2534">
                  <c:v>36.35</c:v>
                </c:pt>
                <c:pt idx="2535">
                  <c:v>38.17</c:v>
                </c:pt>
                <c:pt idx="2536">
                  <c:v>16.5</c:v>
                </c:pt>
                <c:pt idx="2537">
                  <c:v>44.38</c:v>
                </c:pt>
                <c:pt idx="2538">
                  <c:v>41.95</c:v>
                </c:pt>
                <c:pt idx="2539">
                  <c:v>8.76</c:v>
                </c:pt>
                <c:pt idx="2540">
                  <c:v>57.71</c:v>
                </c:pt>
                <c:pt idx="2541">
                  <c:v>32.49</c:v>
                </c:pt>
                <c:pt idx="2542">
                  <c:v>41.1</c:v>
                </c:pt>
                <c:pt idx="2543">
                  <c:v>47.31</c:v>
                </c:pt>
                <c:pt idx="2544">
                  <c:v>59.16</c:v>
                </c:pt>
                <c:pt idx="2545">
                  <c:v>8.3699999999999992</c:v>
                </c:pt>
                <c:pt idx="2546">
                  <c:v>22.66</c:v>
                </c:pt>
                <c:pt idx="2547">
                  <c:v>39.24</c:v>
                </c:pt>
                <c:pt idx="2548">
                  <c:v>27.02</c:v>
                </c:pt>
                <c:pt idx="2549">
                  <c:v>24.46</c:v>
                </c:pt>
                <c:pt idx="2550">
                  <c:v>58.73</c:v>
                </c:pt>
                <c:pt idx="2551">
                  <c:v>15.57</c:v>
                </c:pt>
                <c:pt idx="2552">
                  <c:v>36.950000000000003</c:v>
                </c:pt>
                <c:pt idx="2553">
                  <c:v>22.76</c:v>
                </c:pt>
                <c:pt idx="2554">
                  <c:v>33.46</c:v>
                </c:pt>
                <c:pt idx="2555">
                  <c:v>34.69</c:v>
                </c:pt>
                <c:pt idx="2556">
                  <c:v>18.87</c:v>
                </c:pt>
                <c:pt idx="2557">
                  <c:v>2.4500000000000002</c:v>
                </c:pt>
                <c:pt idx="2558">
                  <c:v>52.46</c:v>
                </c:pt>
                <c:pt idx="2559">
                  <c:v>49.73</c:v>
                </c:pt>
                <c:pt idx="2560">
                  <c:v>56.33</c:v>
                </c:pt>
                <c:pt idx="2561">
                  <c:v>4.18</c:v>
                </c:pt>
                <c:pt idx="2562">
                  <c:v>17.010000000000002</c:v>
                </c:pt>
                <c:pt idx="2563">
                  <c:v>45.59</c:v>
                </c:pt>
                <c:pt idx="2564">
                  <c:v>35.51</c:v>
                </c:pt>
                <c:pt idx="2565">
                  <c:v>13.09</c:v>
                </c:pt>
                <c:pt idx="2566">
                  <c:v>4.08</c:v>
                </c:pt>
                <c:pt idx="2567">
                  <c:v>37.729999999999997</c:v>
                </c:pt>
                <c:pt idx="2568">
                  <c:v>46.97</c:v>
                </c:pt>
                <c:pt idx="2569">
                  <c:v>29.02</c:v>
                </c:pt>
                <c:pt idx="2570">
                  <c:v>16.170000000000002</c:v>
                </c:pt>
                <c:pt idx="2571">
                  <c:v>40.86</c:v>
                </c:pt>
                <c:pt idx="2572">
                  <c:v>41.86</c:v>
                </c:pt>
                <c:pt idx="2573">
                  <c:v>38.04</c:v>
                </c:pt>
                <c:pt idx="2574">
                  <c:v>34.200000000000003</c:v>
                </c:pt>
                <c:pt idx="2575">
                  <c:v>2.5499999999999998</c:v>
                </c:pt>
                <c:pt idx="2576">
                  <c:v>5.0999999999999996</c:v>
                </c:pt>
                <c:pt idx="2577">
                  <c:v>51.06</c:v>
                </c:pt>
                <c:pt idx="2578">
                  <c:v>21.14</c:v>
                </c:pt>
                <c:pt idx="2579">
                  <c:v>54.29</c:v>
                </c:pt>
                <c:pt idx="2580">
                  <c:v>5.39</c:v>
                </c:pt>
                <c:pt idx="2581">
                  <c:v>2.2599999999999998</c:v>
                </c:pt>
                <c:pt idx="2582">
                  <c:v>7.58</c:v>
                </c:pt>
                <c:pt idx="2583">
                  <c:v>50.78</c:v>
                </c:pt>
                <c:pt idx="2584">
                  <c:v>33.630000000000003</c:v>
                </c:pt>
                <c:pt idx="2585">
                  <c:v>24.78</c:v>
                </c:pt>
                <c:pt idx="2586">
                  <c:v>13.41</c:v>
                </c:pt>
                <c:pt idx="2587">
                  <c:v>6.74</c:v>
                </c:pt>
                <c:pt idx="2588">
                  <c:v>15.51</c:v>
                </c:pt>
                <c:pt idx="2589">
                  <c:v>58.18</c:v>
                </c:pt>
                <c:pt idx="2590">
                  <c:v>23.58</c:v>
                </c:pt>
                <c:pt idx="2591">
                  <c:v>56.28</c:v>
                </c:pt>
                <c:pt idx="2592">
                  <c:v>21.42</c:v>
                </c:pt>
                <c:pt idx="2593">
                  <c:v>57.8</c:v>
                </c:pt>
                <c:pt idx="2594">
                  <c:v>44.43</c:v>
                </c:pt>
                <c:pt idx="2595">
                  <c:v>17.190000000000001</c:v>
                </c:pt>
                <c:pt idx="2596">
                  <c:v>27.19</c:v>
                </c:pt>
                <c:pt idx="2597">
                  <c:v>6.61</c:v>
                </c:pt>
                <c:pt idx="2598">
                  <c:v>24.02</c:v>
                </c:pt>
                <c:pt idx="2599">
                  <c:v>37.270000000000003</c:v>
                </c:pt>
                <c:pt idx="2600">
                  <c:v>18.670000000000002</c:v>
                </c:pt>
                <c:pt idx="2601">
                  <c:v>57.75</c:v>
                </c:pt>
                <c:pt idx="2602">
                  <c:v>24.27</c:v>
                </c:pt>
                <c:pt idx="2603">
                  <c:v>9.5</c:v>
                </c:pt>
                <c:pt idx="2604">
                  <c:v>9.73</c:v>
                </c:pt>
                <c:pt idx="2605">
                  <c:v>17.64</c:v>
                </c:pt>
                <c:pt idx="2606">
                  <c:v>41.1</c:v>
                </c:pt>
                <c:pt idx="2607">
                  <c:v>41.22</c:v>
                </c:pt>
                <c:pt idx="2608">
                  <c:v>46.92</c:v>
                </c:pt>
                <c:pt idx="2609">
                  <c:v>51.59</c:v>
                </c:pt>
                <c:pt idx="2610">
                  <c:v>55.65</c:v>
                </c:pt>
                <c:pt idx="2611">
                  <c:v>41.61</c:v>
                </c:pt>
                <c:pt idx="2612">
                  <c:v>9.7200000000000006</c:v>
                </c:pt>
                <c:pt idx="2613">
                  <c:v>32.35</c:v>
                </c:pt>
                <c:pt idx="2614">
                  <c:v>38.409999999999997</c:v>
                </c:pt>
                <c:pt idx="2615">
                  <c:v>28.38</c:v>
                </c:pt>
                <c:pt idx="2616">
                  <c:v>32.340000000000003</c:v>
                </c:pt>
                <c:pt idx="2617">
                  <c:v>20.079999999999998</c:v>
                </c:pt>
                <c:pt idx="2618">
                  <c:v>54.03</c:v>
                </c:pt>
                <c:pt idx="2619">
                  <c:v>44.13</c:v>
                </c:pt>
                <c:pt idx="2620">
                  <c:v>26.02</c:v>
                </c:pt>
                <c:pt idx="2621">
                  <c:v>19.02</c:v>
                </c:pt>
                <c:pt idx="2622">
                  <c:v>34.14</c:v>
                </c:pt>
                <c:pt idx="2623">
                  <c:v>58.2</c:v>
                </c:pt>
                <c:pt idx="2624">
                  <c:v>6.04</c:v>
                </c:pt>
                <c:pt idx="2625">
                  <c:v>28.4</c:v>
                </c:pt>
                <c:pt idx="2626">
                  <c:v>11.48</c:v>
                </c:pt>
                <c:pt idx="2627">
                  <c:v>14.42</c:v>
                </c:pt>
                <c:pt idx="2628">
                  <c:v>50.02</c:v>
                </c:pt>
                <c:pt idx="2629">
                  <c:v>52.37</c:v>
                </c:pt>
                <c:pt idx="2630">
                  <c:v>5.38</c:v>
                </c:pt>
                <c:pt idx="2631">
                  <c:v>11.25</c:v>
                </c:pt>
                <c:pt idx="2632">
                  <c:v>44.1</c:v>
                </c:pt>
                <c:pt idx="2633">
                  <c:v>4.2699999999999996</c:v>
                </c:pt>
                <c:pt idx="2634">
                  <c:v>50.24</c:v>
                </c:pt>
                <c:pt idx="2635">
                  <c:v>43.04</c:v>
                </c:pt>
                <c:pt idx="2636">
                  <c:v>26.24</c:v>
                </c:pt>
                <c:pt idx="2637">
                  <c:v>40.5</c:v>
                </c:pt>
                <c:pt idx="2638">
                  <c:v>51.88</c:v>
                </c:pt>
                <c:pt idx="2639">
                  <c:v>5.09</c:v>
                </c:pt>
                <c:pt idx="2640">
                  <c:v>20.79</c:v>
                </c:pt>
                <c:pt idx="2641">
                  <c:v>12.87</c:v>
                </c:pt>
                <c:pt idx="2642">
                  <c:v>9.2100000000000009</c:v>
                </c:pt>
                <c:pt idx="2643">
                  <c:v>21.24</c:v>
                </c:pt>
                <c:pt idx="2644">
                  <c:v>55.05</c:v>
                </c:pt>
                <c:pt idx="2645">
                  <c:v>54.38</c:v>
                </c:pt>
                <c:pt idx="2646">
                  <c:v>28.87</c:v>
                </c:pt>
                <c:pt idx="2647">
                  <c:v>57.14</c:v>
                </c:pt>
                <c:pt idx="2648">
                  <c:v>15.08</c:v>
                </c:pt>
                <c:pt idx="2649">
                  <c:v>15.18</c:v>
                </c:pt>
                <c:pt idx="2650">
                  <c:v>12.16</c:v>
                </c:pt>
                <c:pt idx="2651">
                  <c:v>34.08</c:v>
                </c:pt>
                <c:pt idx="2652">
                  <c:v>55.76</c:v>
                </c:pt>
                <c:pt idx="2653">
                  <c:v>7.77</c:v>
                </c:pt>
                <c:pt idx="2654">
                  <c:v>36.619999999999997</c:v>
                </c:pt>
                <c:pt idx="2655">
                  <c:v>20.89</c:v>
                </c:pt>
                <c:pt idx="2656">
                  <c:v>34.299999999999997</c:v>
                </c:pt>
                <c:pt idx="2657">
                  <c:v>42.02</c:v>
                </c:pt>
                <c:pt idx="2658">
                  <c:v>3.02</c:v>
                </c:pt>
                <c:pt idx="2659">
                  <c:v>21.41</c:v>
                </c:pt>
                <c:pt idx="2660">
                  <c:v>29.72</c:v>
                </c:pt>
                <c:pt idx="2661">
                  <c:v>48.1</c:v>
                </c:pt>
                <c:pt idx="2662">
                  <c:v>4.5</c:v>
                </c:pt>
                <c:pt idx="2663">
                  <c:v>30.42</c:v>
                </c:pt>
                <c:pt idx="2664">
                  <c:v>51.44</c:v>
                </c:pt>
                <c:pt idx="2665">
                  <c:v>24.13</c:v>
                </c:pt>
                <c:pt idx="2666">
                  <c:v>19.73</c:v>
                </c:pt>
                <c:pt idx="2667">
                  <c:v>41.71</c:v>
                </c:pt>
                <c:pt idx="2668">
                  <c:v>17.34</c:v>
                </c:pt>
                <c:pt idx="2669">
                  <c:v>2.57</c:v>
                </c:pt>
                <c:pt idx="2670">
                  <c:v>12.51</c:v>
                </c:pt>
                <c:pt idx="2671">
                  <c:v>11.4</c:v>
                </c:pt>
                <c:pt idx="2672">
                  <c:v>16.02</c:v>
                </c:pt>
                <c:pt idx="2673">
                  <c:v>22.84</c:v>
                </c:pt>
                <c:pt idx="2674">
                  <c:v>2.63</c:v>
                </c:pt>
                <c:pt idx="2675">
                  <c:v>21.79</c:v>
                </c:pt>
                <c:pt idx="2676">
                  <c:v>11.28</c:v>
                </c:pt>
                <c:pt idx="2677">
                  <c:v>26.18</c:v>
                </c:pt>
                <c:pt idx="2678">
                  <c:v>42.36</c:v>
                </c:pt>
                <c:pt idx="2679">
                  <c:v>19.07</c:v>
                </c:pt>
                <c:pt idx="2680">
                  <c:v>59.31</c:v>
                </c:pt>
                <c:pt idx="2681">
                  <c:v>23.55</c:v>
                </c:pt>
                <c:pt idx="2682">
                  <c:v>55.17</c:v>
                </c:pt>
                <c:pt idx="2683">
                  <c:v>53.51</c:v>
                </c:pt>
                <c:pt idx="2684">
                  <c:v>4.16</c:v>
                </c:pt>
                <c:pt idx="2685">
                  <c:v>48.66</c:v>
                </c:pt>
                <c:pt idx="2686">
                  <c:v>52.35</c:v>
                </c:pt>
                <c:pt idx="2687">
                  <c:v>47.19</c:v>
                </c:pt>
                <c:pt idx="2688">
                  <c:v>44.71</c:v>
                </c:pt>
                <c:pt idx="2689">
                  <c:v>40.83</c:v>
                </c:pt>
                <c:pt idx="2690">
                  <c:v>28.16</c:v>
                </c:pt>
                <c:pt idx="2691">
                  <c:v>7.01</c:v>
                </c:pt>
                <c:pt idx="2692">
                  <c:v>26.73</c:v>
                </c:pt>
                <c:pt idx="2693">
                  <c:v>45.69</c:v>
                </c:pt>
                <c:pt idx="2694">
                  <c:v>59.13</c:v>
                </c:pt>
                <c:pt idx="2695">
                  <c:v>23.43</c:v>
                </c:pt>
                <c:pt idx="2696">
                  <c:v>19.68</c:v>
                </c:pt>
                <c:pt idx="2697">
                  <c:v>30.13</c:v>
                </c:pt>
                <c:pt idx="2698">
                  <c:v>38.479999999999997</c:v>
                </c:pt>
                <c:pt idx="2699">
                  <c:v>29.29</c:v>
                </c:pt>
                <c:pt idx="2700">
                  <c:v>41.71</c:v>
                </c:pt>
                <c:pt idx="2701">
                  <c:v>45.95</c:v>
                </c:pt>
                <c:pt idx="2702">
                  <c:v>57.02</c:v>
                </c:pt>
                <c:pt idx="2703">
                  <c:v>42.29</c:v>
                </c:pt>
                <c:pt idx="2704">
                  <c:v>15.4</c:v>
                </c:pt>
                <c:pt idx="2705">
                  <c:v>2.37</c:v>
                </c:pt>
                <c:pt idx="2706">
                  <c:v>32.81</c:v>
                </c:pt>
                <c:pt idx="2707">
                  <c:v>19.72</c:v>
                </c:pt>
                <c:pt idx="2708">
                  <c:v>21.21</c:v>
                </c:pt>
                <c:pt idx="2709">
                  <c:v>34.590000000000003</c:v>
                </c:pt>
                <c:pt idx="2710">
                  <c:v>50.68</c:v>
                </c:pt>
                <c:pt idx="2711">
                  <c:v>52.53</c:v>
                </c:pt>
                <c:pt idx="2712">
                  <c:v>9.16</c:v>
                </c:pt>
                <c:pt idx="2713">
                  <c:v>23.6</c:v>
                </c:pt>
                <c:pt idx="2714">
                  <c:v>41.43</c:v>
                </c:pt>
                <c:pt idx="2715">
                  <c:v>9.4600000000000009</c:v>
                </c:pt>
                <c:pt idx="2716">
                  <c:v>9.25</c:v>
                </c:pt>
                <c:pt idx="2717">
                  <c:v>59.3</c:v>
                </c:pt>
                <c:pt idx="2718">
                  <c:v>21.85</c:v>
                </c:pt>
                <c:pt idx="2719">
                  <c:v>15.58</c:v>
                </c:pt>
                <c:pt idx="2720">
                  <c:v>42.13</c:v>
                </c:pt>
                <c:pt idx="2721">
                  <c:v>6.8</c:v>
                </c:pt>
                <c:pt idx="2722">
                  <c:v>57.54</c:v>
                </c:pt>
                <c:pt idx="2723">
                  <c:v>48.21</c:v>
                </c:pt>
                <c:pt idx="2724">
                  <c:v>28.52</c:v>
                </c:pt>
                <c:pt idx="2725">
                  <c:v>52.71</c:v>
                </c:pt>
                <c:pt idx="2726">
                  <c:v>3.48</c:v>
                </c:pt>
                <c:pt idx="2727">
                  <c:v>30.19</c:v>
                </c:pt>
                <c:pt idx="2728">
                  <c:v>46.36</c:v>
                </c:pt>
                <c:pt idx="2729">
                  <c:v>45.31</c:v>
                </c:pt>
                <c:pt idx="2730">
                  <c:v>58.89</c:v>
                </c:pt>
                <c:pt idx="2731">
                  <c:v>19.87</c:v>
                </c:pt>
                <c:pt idx="2732">
                  <c:v>30.6</c:v>
                </c:pt>
                <c:pt idx="2733">
                  <c:v>56.71</c:v>
                </c:pt>
                <c:pt idx="2734">
                  <c:v>58.11</c:v>
                </c:pt>
                <c:pt idx="2735">
                  <c:v>44.11</c:v>
                </c:pt>
                <c:pt idx="2736">
                  <c:v>47.22</c:v>
                </c:pt>
                <c:pt idx="2737">
                  <c:v>59.96</c:v>
                </c:pt>
                <c:pt idx="2738">
                  <c:v>59.6</c:v>
                </c:pt>
                <c:pt idx="2739">
                  <c:v>48.89</c:v>
                </c:pt>
                <c:pt idx="2740">
                  <c:v>56.81</c:v>
                </c:pt>
                <c:pt idx="2741">
                  <c:v>24.38</c:v>
                </c:pt>
                <c:pt idx="2742">
                  <c:v>49.77</c:v>
                </c:pt>
                <c:pt idx="2743">
                  <c:v>25.03</c:v>
                </c:pt>
                <c:pt idx="2744">
                  <c:v>36.89</c:v>
                </c:pt>
                <c:pt idx="2745">
                  <c:v>51.46</c:v>
                </c:pt>
                <c:pt idx="2746">
                  <c:v>12.43</c:v>
                </c:pt>
                <c:pt idx="2747">
                  <c:v>39.31</c:v>
                </c:pt>
                <c:pt idx="2748">
                  <c:v>2.52</c:v>
                </c:pt>
                <c:pt idx="2749">
                  <c:v>41.29</c:v>
                </c:pt>
                <c:pt idx="2750">
                  <c:v>33.81</c:v>
                </c:pt>
                <c:pt idx="2751">
                  <c:v>16.63</c:v>
                </c:pt>
                <c:pt idx="2752">
                  <c:v>8.8000000000000007</c:v>
                </c:pt>
                <c:pt idx="2753">
                  <c:v>8.11</c:v>
                </c:pt>
                <c:pt idx="2754">
                  <c:v>36.590000000000003</c:v>
                </c:pt>
                <c:pt idx="2755">
                  <c:v>47.18</c:v>
                </c:pt>
                <c:pt idx="2756">
                  <c:v>58.31</c:v>
                </c:pt>
                <c:pt idx="2757">
                  <c:v>3.13</c:v>
                </c:pt>
                <c:pt idx="2758">
                  <c:v>18.84</c:v>
                </c:pt>
                <c:pt idx="2759">
                  <c:v>34.44</c:v>
                </c:pt>
                <c:pt idx="2760">
                  <c:v>59.23</c:v>
                </c:pt>
                <c:pt idx="2761">
                  <c:v>59.63</c:v>
                </c:pt>
                <c:pt idx="2762">
                  <c:v>29.98</c:v>
                </c:pt>
                <c:pt idx="2763">
                  <c:v>10.07</c:v>
                </c:pt>
                <c:pt idx="2764">
                  <c:v>17.260000000000002</c:v>
                </c:pt>
                <c:pt idx="2765">
                  <c:v>58.2</c:v>
                </c:pt>
                <c:pt idx="2766">
                  <c:v>51.83</c:v>
                </c:pt>
                <c:pt idx="2767">
                  <c:v>55.67</c:v>
                </c:pt>
                <c:pt idx="2768">
                  <c:v>48.13</c:v>
                </c:pt>
                <c:pt idx="2769">
                  <c:v>51.73</c:v>
                </c:pt>
                <c:pt idx="2770">
                  <c:v>21.5</c:v>
                </c:pt>
                <c:pt idx="2771">
                  <c:v>15.75</c:v>
                </c:pt>
                <c:pt idx="2772">
                  <c:v>37.47</c:v>
                </c:pt>
                <c:pt idx="2773">
                  <c:v>46.46</c:v>
                </c:pt>
                <c:pt idx="2774">
                  <c:v>29.69</c:v>
                </c:pt>
                <c:pt idx="2775">
                  <c:v>40.409999999999997</c:v>
                </c:pt>
                <c:pt idx="2776">
                  <c:v>31.79</c:v>
                </c:pt>
                <c:pt idx="2777">
                  <c:v>55.54</c:v>
                </c:pt>
                <c:pt idx="2778">
                  <c:v>48.44</c:v>
                </c:pt>
                <c:pt idx="2779">
                  <c:v>18.45</c:v>
                </c:pt>
                <c:pt idx="2780">
                  <c:v>12.99</c:v>
                </c:pt>
                <c:pt idx="2781">
                  <c:v>57.92</c:v>
                </c:pt>
                <c:pt idx="2782">
                  <c:v>58.76</c:v>
                </c:pt>
                <c:pt idx="2783">
                  <c:v>42.76</c:v>
                </c:pt>
                <c:pt idx="2784">
                  <c:v>3.86</c:v>
                </c:pt>
                <c:pt idx="2785">
                  <c:v>19.170000000000002</c:v>
                </c:pt>
                <c:pt idx="2786">
                  <c:v>42.09</c:v>
                </c:pt>
                <c:pt idx="2787">
                  <c:v>41.8</c:v>
                </c:pt>
                <c:pt idx="2788">
                  <c:v>44.66</c:v>
                </c:pt>
                <c:pt idx="2789">
                  <c:v>12.03</c:v>
                </c:pt>
                <c:pt idx="2790">
                  <c:v>52.33</c:v>
                </c:pt>
                <c:pt idx="2791">
                  <c:v>14.86</c:v>
                </c:pt>
                <c:pt idx="2792">
                  <c:v>20.02</c:v>
                </c:pt>
                <c:pt idx="2793">
                  <c:v>13.2</c:v>
                </c:pt>
                <c:pt idx="2794">
                  <c:v>10.95</c:v>
                </c:pt>
                <c:pt idx="2795">
                  <c:v>45.88</c:v>
                </c:pt>
                <c:pt idx="2796">
                  <c:v>21.29</c:v>
                </c:pt>
                <c:pt idx="2797">
                  <c:v>54.13</c:v>
                </c:pt>
                <c:pt idx="2798">
                  <c:v>20.11</c:v>
                </c:pt>
                <c:pt idx="2799">
                  <c:v>29.22</c:v>
                </c:pt>
                <c:pt idx="2800">
                  <c:v>38.36</c:v>
                </c:pt>
                <c:pt idx="2801">
                  <c:v>32.380000000000003</c:v>
                </c:pt>
                <c:pt idx="2802">
                  <c:v>56.69</c:v>
                </c:pt>
                <c:pt idx="2803">
                  <c:v>3.05</c:v>
                </c:pt>
                <c:pt idx="2804">
                  <c:v>48.27</c:v>
                </c:pt>
                <c:pt idx="2805">
                  <c:v>39.08</c:v>
                </c:pt>
                <c:pt idx="2806">
                  <c:v>34.72</c:v>
                </c:pt>
                <c:pt idx="2807">
                  <c:v>11.29</c:v>
                </c:pt>
                <c:pt idx="2808">
                  <c:v>45.47</c:v>
                </c:pt>
                <c:pt idx="2809">
                  <c:v>16.04</c:v>
                </c:pt>
                <c:pt idx="2810">
                  <c:v>5.36</c:v>
                </c:pt>
                <c:pt idx="2811">
                  <c:v>11.07</c:v>
                </c:pt>
                <c:pt idx="2812">
                  <c:v>32.380000000000003</c:v>
                </c:pt>
                <c:pt idx="2813">
                  <c:v>8.61</c:v>
                </c:pt>
                <c:pt idx="2814">
                  <c:v>32.909999999999997</c:v>
                </c:pt>
                <c:pt idx="2815">
                  <c:v>39.81</c:v>
                </c:pt>
                <c:pt idx="2816">
                  <c:v>8.5399999999999991</c:v>
                </c:pt>
                <c:pt idx="2817">
                  <c:v>35.21</c:v>
                </c:pt>
                <c:pt idx="2818">
                  <c:v>2.63</c:v>
                </c:pt>
                <c:pt idx="2819">
                  <c:v>27.53</c:v>
                </c:pt>
                <c:pt idx="2820">
                  <c:v>4.6399999999999997</c:v>
                </c:pt>
                <c:pt idx="2821">
                  <c:v>47.11</c:v>
                </c:pt>
                <c:pt idx="2822">
                  <c:v>4.43</c:v>
                </c:pt>
                <c:pt idx="2823">
                  <c:v>44.25</c:v>
                </c:pt>
                <c:pt idx="2824">
                  <c:v>45.45</c:v>
                </c:pt>
                <c:pt idx="2825">
                  <c:v>22.44</c:v>
                </c:pt>
                <c:pt idx="2826">
                  <c:v>53.59</c:v>
                </c:pt>
                <c:pt idx="2827">
                  <c:v>39.58</c:v>
                </c:pt>
                <c:pt idx="2828">
                  <c:v>26.32</c:v>
                </c:pt>
                <c:pt idx="2829">
                  <c:v>51.89</c:v>
                </c:pt>
                <c:pt idx="2830">
                  <c:v>3.09</c:v>
                </c:pt>
                <c:pt idx="2831">
                  <c:v>6.58</c:v>
                </c:pt>
                <c:pt idx="2832">
                  <c:v>41.49</c:v>
                </c:pt>
                <c:pt idx="2833">
                  <c:v>12.05</c:v>
                </c:pt>
                <c:pt idx="2834">
                  <c:v>34.35</c:v>
                </c:pt>
                <c:pt idx="2835">
                  <c:v>45.42</c:v>
                </c:pt>
                <c:pt idx="2836">
                  <c:v>17.97</c:v>
                </c:pt>
                <c:pt idx="2837">
                  <c:v>43.26</c:v>
                </c:pt>
                <c:pt idx="2838">
                  <c:v>56.75</c:v>
                </c:pt>
                <c:pt idx="2839">
                  <c:v>39.96</c:v>
                </c:pt>
                <c:pt idx="2840">
                  <c:v>25.51</c:v>
                </c:pt>
                <c:pt idx="2841">
                  <c:v>32.36</c:v>
                </c:pt>
                <c:pt idx="2842">
                  <c:v>35.51</c:v>
                </c:pt>
                <c:pt idx="2843">
                  <c:v>5.74</c:v>
                </c:pt>
                <c:pt idx="2844">
                  <c:v>52.15</c:v>
                </c:pt>
                <c:pt idx="2845">
                  <c:v>24.05</c:v>
                </c:pt>
                <c:pt idx="2846">
                  <c:v>2.12</c:v>
                </c:pt>
                <c:pt idx="2847">
                  <c:v>39.89</c:v>
                </c:pt>
                <c:pt idx="2848">
                  <c:v>26.72</c:v>
                </c:pt>
                <c:pt idx="2849">
                  <c:v>53.18</c:v>
                </c:pt>
                <c:pt idx="2850">
                  <c:v>59.69</c:v>
                </c:pt>
                <c:pt idx="2851">
                  <c:v>57.5</c:v>
                </c:pt>
                <c:pt idx="2852">
                  <c:v>51.79</c:v>
                </c:pt>
                <c:pt idx="2853">
                  <c:v>21.01</c:v>
                </c:pt>
                <c:pt idx="2854">
                  <c:v>53.73</c:v>
                </c:pt>
                <c:pt idx="2855">
                  <c:v>41.72</c:v>
                </c:pt>
                <c:pt idx="2856">
                  <c:v>43.06</c:v>
                </c:pt>
                <c:pt idx="2857">
                  <c:v>12.18</c:v>
                </c:pt>
                <c:pt idx="2858">
                  <c:v>8.2799999999999994</c:v>
                </c:pt>
                <c:pt idx="2859">
                  <c:v>44.47</c:v>
                </c:pt>
                <c:pt idx="2860">
                  <c:v>44.1</c:v>
                </c:pt>
                <c:pt idx="2861">
                  <c:v>41.48</c:v>
                </c:pt>
                <c:pt idx="2862">
                  <c:v>40.770000000000003</c:v>
                </c:pt>
                <c:pt idx="2863">
                  <c:v>18.93</c:v>
                </c:pt>
                <c:pt idx="2864">
                  <c:v>22.01</c:v>
                </c:pt>
                <c:pt idx="2865">
                  <c:v>35.090000000000003</c:v>
                </c:pt>
                <c:pt idx="2866">
                  <c:v>41.57</c:v>
                </c:pt>
                <c:pt idx="2867">
                  <c:v>8.09</c:v>
                </c:pt>
                <c:pt idx="2868">
                  <c:v>59.68</c:v>
                </c:pt>
                <c:pt idx="2869">
                  <c:v>27.12</c:v>
                </c:pt>
                <c:pt idx="2870">
                  <c:v>9.68</c:v>
                </c:pt>
                <c:pt idx="2871">
                  <c:v>30.67</c:v>
                </c:pt>
                <c:pt idx="2872">
                  <c:v>16.260000000000002</c:v>
                </c:pt>
                <c:pt idx="2873">
                  <c:v>32.61</c:v>
                </c:pt>
                <c:pt idx="2874">
                  <c:v>12.11</c:v>
                </c:pt>
                <c:pt idx="2875">
                  <c:v>54.7</c:v>
                </c:pt>
                <c:pt idx="2876">
                  <c:v>33.270000000000003</c:v>
                </c:pt>
                <c:pt idx="2877">
                  <c:v>20.399999999999999</c:v>
                </c:pt>
                <c:pt idx="2878">
                  <c:v>13.61</c:v>
                </c:pt>
                <c:pt idx="2879">
                  <c:v>9.14</c:v>
                </c:pt>
                <c:pt idx="2880">
                  <c:v>7.99</c:v>
                </c:pt>
                <c:pt idx="2881">
                  <c:v>19.649999999999999</c:v>
                </c:pt>
                <c:pt idx="2882">
                  <c:v>19.27</c:v>
                </c:pt>
                <c:pt idx="2883">
                  <c:v>46.74</c:v>
                </c:pt>
                <c:pt idx="2884">
                  <c:v>14.58</c:v>
                </c:pt>
                <c:pt idx="2885">
                  <c:v>47.18</c:v>
                </c:pt>
                <c:pt idx="2886">
                  <c:v>45.88</c:v>
                </c:pt>
                <c:pt idx="2887">
                  <c:v>53.47</c:v>
                </c:pt>
                <c:pt idx="2888">
                  <c:v>44.96</c:v>
                </c:pt>
                <c:pt idx="2889">
                  <c:v>47.04</c:v>
                </c:pt>
                <c:pt idx="2890">
                  <c:v>34.229999999999997</c:v>
                </c:pt>
                <c:pt idx="2891">
                  <c:v>3.08</c:v>
                </c:pt>
                <c:pt idx="2892">
                  <c:v>34.229999999999997</c:v>
                </c:pt>
                <c:pt idx="2893">
                  <c:v>26.52</c:v>
                </c:pt>
                <c:pt idx="2894">
                  <c:v>18.87</c:v>
                </c:pt>
                <c:pt idx="2895">
                  <c:v>15.12</c:v>
                </c:pt>
                <c:pt idx="2896">
                  <c:v>38.53</c:v>
                </c:pt>
                <c:pt idx="2897">
                  <c:v>34.65</c:v>
                </c:pt>
                <c:pt idx="2898">
                  <c:v>39.81</c:v>
                </c:pt>
                <c:pt idx="2899">
                  <c:v>42.62</c:v>
                </c:pt>
                <c:pt idx="2900">
                  <c:v>9.93</c:v>
                </c:pt>
                <c:pt idx="2901">
                  <c:v>24</c:v>
                </c:pt>
                <c:pt idx="2902">
                  <c:v>52.35</c:v>
                </c:pt>
                <c:pt idx="2903">
                  <c:v>27.86</c:v>
                </c:pt>
                <c:pt idx="2904">
                  <c:v>55.91</c:v>
                </c:pt>
                <c:pt idx="2905">
                  <c:v>27.57</c:v>
                </c:pt>
                <c:pt idx="2906">
                  <c:v>37.47</c:v>
                </c:pt>
                <c:pt idx="2907">
                  <c:v>20.27</c:v>
                </c:pt>
                <c:pt idx="2908">
                  <c:v>55.57</c:v>
                </c:pt>
                <c:pt idx="2909">
                  <c:v>16</c:v>
                </c:pt>
                <c:pt idx="2910">
                  <c:v>32.96</c:v>
                </c:pt>
                <c:pt idx="2911">
                  <c:v>28.06</c:v>
                </c:pt>
                <c:pt idx="2912">
                  <c:v>38.46</c:v>
                </c:pt>
                <c:pt idx="2913">
                  <c:v>29.9</c:v>
                </c:pt>
                <c:pt idx="2914">
                  <c:v>29.62</c:v>
                </c:pt>
                <c:pt idx="2915">
                  <c:v>7.96</c:v>
                </c:pt>
                <c:pt idx="2916">
                  <c:v>56.56</c:v>
                </c:pt>
                <c:pt idx="2917">
                  <c:v>10.17</c:v>
                </c:pt>
                <c:pt idx="2918">
                  <c:v>8.23</c:v>
                </c:pt>
                <c:pt idx="2919">
                  <c:v>45.24</c:v>
                </c:pt>
                <c:pt idx="2920">
                  <c:v>52.32</c:v>
                </c:pt>
                <c:pt idx="2921">
                  <c:v>17.77</c:v>
                </c:pt>
                <c:pt idx="2922">
                  <c:v>21.87</c:v>
                </c:pt>
                <c:pt idx="2923">
                  <c:v>52.83</c:v>
                </c:pt>
                <c:pt idx="2924">
                  <c:v>35.65</c:v>
                </c:pt>
                <c:pt idx="2925">
                  <c:v>45.32</c:v>
                </c:pt>
                <c:pt idx="2926">
                  <c:v>2.83</c:v>
                </c:pt>
                <c:pt idx="2927">
                  <c:v>44.68</c:v>
                </c:pt>
                <c:pt idx="2928">
                  <c:v>10.34</c:v>
                </c:pt>
                <c:pt idx="2929">
                  <c:v>29.1</c:v>
                </c:pt>
                <c:pt idx="2930">
                  <c:v>20.149999999999999</c:v>
                </c:pt>
                <c:pt idx="2931">
                  <c:v>52.85</c:v>
                </c:pt>
                <c:pt idx="2932">
                  <c:v>10.55</c:v>
                </c:pt>
                <c:pt idx="2933">
                  <c:v>45.65</c:v>
                </c:pt>
                <c:pt idx="2934">
                  <c:v>39.44</c:v>
                </c:pt>
                <c:pt idx="2935">
                  <c:v>39.06</c:v>
                </c:pt>
                <c:pt idx="2936">
                  <c:v>5.74</c:v>
                </c:pt>
                <c:pt idx="2937">
                  <c:v>8.9600000000000009</c:v>
                </c:pt>
                <c:pt idx="2938">
                  <c:v>32.01</c:v>
                </c:pt>
                <c:pt idx="2939">
                  <c:v>28.77</c:v>
                </c:pt>
                <c:pt idx="2940">
                  <c:v>36.58</c:v>
                </c:pt>
                <c:pt idx="2941">
                  <c:v>9.75</c:v>
                </c:pt>
                <c:pt idx="2942">
                  <c:v>3.35</c:v>
                </c:pt>
                <c:pt idx="2943">
                  <c:v>3.91</c:v>
                </c:pt>
                <c:pt idx="2944">
                  <c:v>35.19</c:v>
                </c:pt>
                <c:pt idx="2945">
                  <c:v>53.86</c:v>
                </c:pt>
                <c:pt idx="2946">
                  <c:v>24.68</c:v>
                </c:pt>
                <c:pt idx="2947">
                  <c:v>47.69</c:v>
                </c:pt>
                <c:pt idx="2948">
                  <c:v>55.31</c:v>
                </c:pt>
                <c:pt idx="2949">
                  <c:v>22.22</c:v>
                </c:pt>
                <c:pt idx="2950">
                  <c:v>25.43</c:v>
                </c:pt>
                <c:pt idx="2951">
                  <c:v>8.4700000000000006</c:v>
                </c:pt>
                <c:pt idx="2952">
                  <c:v>11.93</c:v>
                </c:pt>
                <c:pt idx="2953">
                  <c:v>10.37</c:v>
                </c:pt>
                <c:pt idx="2954">
                  <c:v>15.8</c:v>
                </c:pt>
                <c:pt idx="2955">
                  <c:v>31.41</c:v>
                </c:pt>
                <c:pt idx="2956">
                  <c:v>58.3</c:v>
                </c:pt>
                <c:pt idx="2957">
                  <c:v>9.92</c:v>
                </c:pt>
                <c:pt idx="2958">
                  <c:v>30.24</c:v>
                </c:pt>
                <c:pt idx="2959">
                  <c:v>30.79</c:v>
                </c:pt>
                <c:pt idx="2960">
                  <c:v>59.37</c:v>
                </c:pt>
                <c:pt idx="2961">
                  <c:v>15.36</c:v>
                </c:pt>
                <c:pt idx="2962">
                  <c:v>51.7</c:v>
                </c:pt>
                <c:pt idx="2963">
                  <c:v>7.58</c:v>
                </c:pt>
                <c:pt idx="2964">
                  <c:v>27.15</c:v>
                </c:pt>
                <c:pt idx="2965">
                  <c:v>44.97</c:v>
                </c:pt>
                <c:pt idx="2966">
                  <c:v>31.51</c:v>
                </c:pt>
                <c:pt idx="2967">
                  <c:v>37.18</c:v>
                </c:pt>
                <c:pt idx="2968">
                  <c:v>36.89</c:v>
                </c:pt>
                <c:pt idx="2969">
                  <c:v>2.75</c:v>
                </c:pt>
                <c:pt idx="2970">
                  <c:v>35.4</c:v>
                </c:pt>
                <c:pt idx="2971">
                  <c:v>32.409999999999997</c:v>
                </c:pt>
                <c:pt idx="2972">
                  <c:v>37.89</c:v>
                </c:pt>
                <c:pt idx="2973">
                  <c:v>2.2999999999999998</c:v>
                </c:pt>
                <c:pt idx="2974">
                  <c:v>45.69</c:v>
                </c:pt>
                <c:pt idx="2975">
                  <c:v>46.49</c:v>
                </c:pt>
                <c:pt idx="2976">
                  <c:v>22.3</c:v>
                </c:pt>
                <c:pt idx="2977">
                  <c:v>6.18</c:v>
                </c:pt>
                <c:pt idx="2978">
                  <c:v>44.63</c:v>
                </c:pt>
                <c:pt idx="2979">
                  <c:v>45.69</c:v>
                </c:pt>
                <c:pt idx="2980">
                  <c:v>19.79</c:v>
                </c:pt>
                <c:pt idx="2981">
                  <c:v>15.04</c:v>
                </c:pt>
                <c:pt idx="2982">
                  <c:v>43.2</c:v>
                </c:pt>
                <c:pt idx="2983">
                  <c:v>57.07</c:v>
                </c:pt>
                <c:pt idx="2984">
                  <c:v>31.16</c:v>
                </c:pt>
                <c:pt idx="2985">
                  <c:v>17.21</c:v>
                </c:pt>
                <c:pt idx="2986">
                  <c:v>38.49</c:v>
                </c:pt>
                <c:pt idx="2987">
                  <c:v>39.81</c:v>
                </c:pt>
                <c:pt idx="2988">
                  <c:v>43.39</c:v>
                </c:pt>
                <c:pt idx="2989">
                  <c:v>14.15</c:v>
                </c:pt>
                <c:pt idx="2990">
                  <c:v>53.81</c:v>
                </c:pt>
                <c:pt idx="2991">
                  <c:v>28.62</c:v>
                </c:pt>
                <c:pt idx="2992">
                  <c:v>6.83</c:v>
                </c:pt>
                <c:pt idx="2993">
                  <c:v>14.1</c:v>
                </c:pt>
                <c:pt idx="2994">
                  <c:v>21.6</c:v>
                </c:pt>
                <c:pt idx="2995">
                  <c:v>29.08</c:v>
                </c:pt>
                <c:pt idx="2996">
                  <c:v>30</c:v>
                </c:pt>
                <c:pt idx="2997">
                  <c:v>35.729999999999997</c:v>
                </c:pt>
                <c:pt idx="2998">
                  <c:v>46.92</c:v>
                </c:pt>
                <c:pt idx="2999">
                  <c:v>30.53</c:v>
                </c:pt>
                <c:pt idx="3000">
                  <c:v>23.26</c:v>
                </c:pt>
                <c:pt idx="3001">
                  <c:v>20.88</c:v>
                </c:pt>
                <c:pt idx="3002">
                  <c:v>7.88</c:v>
                </c:pt>
                <c:pt idx="3003">
                  <c:v>16.59</c:v>
                </c:pt>
                <c:pt idx="3004">
                  <c:v>39.29</c:v>
                </c:pt>
                <c:pt idx="3005">
                  <c:v>44.82</c:v>
                </c:pt>
                <c:pt idx="3006">
                  <c:v>54.66</c:v>
                </c:pt>
                <c:pt idx="3007">
                  <c:v>16.62</c:v>
                </c:pt>
                <c:pt idx="3008">
                  <c:v>21.16</c:v>
                </c:pt>
                <c:pt idx="3009">
                  <c:v>12.47</c:v>
                </c:pt>
                <c:pt idx="3010">
                  <c:v>17.440000000000001</c:v>
                </c:pt>
                <c:pt idx="3011">
                  <c:v>14.56</c:v>
                </c:pt>
                <c:pt idx="3012">
                  <c:v>40.68</c:v>
                </c:pt>
                <c:pt idx="3013">
                  <c:v>2.69</c:v>
                </c:pt>
                <c:pt idx="3014">
                  <c:v>51.05</c:v>
                </c:pt>
                <c:pt idx="3015">
                  <c:v>2.7</c:v>
                </c:pt>
                <c:pt idx="3016">
                  <c:v>41.75</c:v>
                </c:pt>
                <c:pt idx="3017">
                  <c:v>12.05</c:v>
                </c:pt>
                <c:pt idx="3018">
                  <c:v>36.369999999999997</c:v>
                </c:pt>
                <c:pt idx="3019">
                  <c:v>42.67</c:v>
                </c:pt>
                <c:pt idx="3020">
                  <c:v>22.33</c:v>
                </c:pt>
                <c:pt idx="3021">
                  <c:v>20.36</c:v>
                </c:pt>
                <c:pt idx="3022">
                  <c:v>5.46</c:v>
                </c:pt>
                <c:pt idx="3023">
                  <c:v>28.49</c:v>
                </c:pt>
                <c:pt idx="3024">
                  <c:v>35.35</c:v>
                </c:pt>
                <c:pt idx="3025">
                  <c:v>21.35</c:v>
                </c:pt>
                <c:pt idx="3026">
                  <c:v>10.74</c:v>
                </c:pt>
                <c:pt idx="3027">
                  <c:v>56.58</c:v>
                </c:pt>
                <c:pt idx="3028">
                  <c:v>38.93</c:v>
                </c:pt>
                <c:pt idx="3029">
                  <c:v>36.950000000000003</c:v>
                </c:pt>
                <c:pt idx="3030">
                  <c:v>49.06</c:v>
                </c:pt>
                <c:pt idx="3031">
                  <c:v>23.03</c:v>
                </c:pt>
                <c:pt idx="3032">
                  <c:v>55.14</c:v>
                </c:pt>
                <c:pt idx="3033">
                  <c:v>53.13</c:v>
                </c:pt>
                <c:pt idx="3034">
                  <c:v>29.38</c:v>
                </c:pt>
                <c:pt idx="3035">
                  <c:v>57.4</c:v>
                </c:pt>
                <c:pt idx="3036">
                  <c:v>39.43</c:v>
                </c:pt>
                <c:pt idx="3037">
                  <c:v>36.200000000000003</c:v>
                </c:pt>
                <c:pt idx="3038">
                  <c:v>12.8</c:v>
                </c:pt>
                <c:pt idx="3039">
                  <c:v>31.02</c:v>
                </c:pt>
                <c:pt idx="3040">
                  <c:v>10.95</c:v>
                </c:pt>
                <c:pt idx="3041">
                  <c:v>50.7</c:v>
                </c:pt>
                <c:pt idx="3042">
                  <c:v>16.54</c:v>
                </c:pt>
                <c:pt idx="3043">
                  <c:v>11.01</c:v>
                </c:pt>
                <c:pt idx="3044">
                  <c:v>40.42</c:v>
                </c:pt>
                <c:pt idx="3045">
                  <c:v>35.99</c:v>
                </c:pt>
                <c:pt idx="3046">
                  <c:v>34.86</c:v>
                </c:pt>
                <c:pt idx="3047">
                  <c:v>10.68</c:v>
                </c:pt>
                <c:pt idx="3048">
                  <c:v>32.28</c:v>
                </c:pt>
                <c:pt idx="3049">
                  <c:v>4.25</c:v>
                </c:pt>
                <c:pt idx="3050">
                  <c:v>52.9</c:v>
                </c:pt>
                <c:pt idx="3051">
                  <c:v>51.49</c:v>
                </c:pt>
                <c:pt idx="3052">
                  <c:v>56.62</c:v>
                </c:pt>
                <c:pt idx="3053">
                  <c:v>33.29</c:v>
                </c:pt>
                <c:pt idx="3054">
                  <c:v>30.65</c:v>
                </c:pt>
                <c:pt idx="3055">
                  <c:v>46.52</c:v>
                </c:pt>
                <c:pt idx="3056">
                  <c:v>6.1</c:v>
                </c:pt>
                <c:pt idx="3057">
                  <c:v>19.329999999999998</c:v>
                </c:pt>
                <c:pt idx="3058">
                  <c:v>33.979999999999997</c:v>
                </c:pt>
                <c:pt idx="3059">
                  <c:v>57.52</c:v>
                </c:pt>
                <c:pt idx="3060">
                  <c:v>9.89</c:v>
                </c:pt>
                <c:pt idx="3061">
                  <c:v>53.56</c:v>
                </c:pt>
                <c:pt idx="3062">
                  <c:v>39.270000000000003</c:v>
                </c:pt>
                <c:pt idx="3063">
                  <c:v>23.29</c:v>
                </c:pt>
                <c:pt idx="3064">
                  <c:v>26.1</c:v>
                </c:pt>
                <c:pt idx="3065">
                  <c:v>12.13</c:v>
                </c:pt>
                <c:pt idx="3066">
                  <c:v>54.7</c:v>
                </c:pt>
                <c:pt idx="3067">
                  <c:v>52.43</c:v>
                </c:pt>
                <c:pt idx="3068">
                  <c:v>54.46</c:v>
                </c:pt>
                <c:pt idx="3069">
                  <c:v>29.34</c:v>
                </c:pt>
                <c:pt idx="3070">
                  <c:v>59.12</c:v>
                </c:pt>
                <c:pt idx="3071">
                  <c:v>39.369999999999997</c:v>
                </c:pt>
                <c:pt idx="3072">
                  <c:v>15.57</c:v>
                </c:pt>
                <c:pt idx="3073">
                  <c:v>12.43</c:v>
                </c:pt>
                <c:pt idx="3074">
                  <c:v>16.940000000000001</c:v>
                </c:pt>
                <c:pt idx="3075">
                  <c:v>4.3099999999999996</c:v>
                </c:pt>
                <c:pt idx="3076">
                  <c:v>51.92</c:v>
                </c:pt>
                <c:pt idx="3077">
                  <c:v>59.13</c:v>
                </c:pt>
                <c:pt idx="3078">
                  <c:v>52.51</c:v>
                </c:pt>
                <c:pt idx="3079">
                  <c:v>13.75</c:v>
                </c:pt>
                <c:pt idx="3080">
                  <c:v>41.79</c:v>
                </c:pt>
                <c:pt idx="3081">
                  <c:v>36.07</c:v>
                </c:pt>
                <c:pt idx="3082">
                  <c:v>14.29</c:v>
                </c:pt>
                <c:pt idx="3083">
                  <c:v>34.270000000000003</c:v>
                </c:pt>
                <c:pt idx="3084">
                  <c:v>24.26</c:v>
                </c:pt>
                <c:pt idx="3085">
                  <c:v>25.43</c:v>
                </c:pt>
                <c:pt idx="3086">
                  <c:v>44.57</c:v>
                </c:pt>
                <c:pt idx="3087">
                  <c:v>3.65</c:v>
                </c:pt>
                <c:pt idx="3088">
                  <c:v>19.2</c:v>
                </c:pt>
                <c:pt idx="3089">
                  <c:v>30.62</c:v>
                </c:pt>
                <c:pt idx="3090">
                  <c:v>27.7</c:v>
                </c:pt>
                <c:pt idx="3091">
                  <c:v>30.71</c:v>
                </c:pt>
                <c:pt idx="3092">
                  <c:v>33.86</c:v>
                </c:pt>
                <c:pt idx="3093">
                  <c:v>23.3</c:v>
                </c:pt>
                <c:pt idx="3094">
                  <c:v>37.799999999999997</c:v>
                </c:pt>
                <c:pt idx="3095">
                  <c:v>40.1</c:v>
                </c:pt>
                <c:pt idx="3096">
                  <c:v>48.07</c:v>
                </c:pt>
                <c:pt idx="3097">
                  <c:v>35.96</c:v>
                </c:pt>
                <c:pt idx="3098">
                  <c:v>4.18</c:v>
                </c:pt>
                <c:pt idx="3099">
                  <c:v>43.42</c:v>
                </c:pt>
                <c:pt idx="3100">
                  <c:v>55.12</c:v>
                </c:pt>
                <c:pt idx="3101">
                  <c:v>33.4</c:v>
                </c:pt>
                <c:pt idx="3102">
                  <c:v>29.7</c:v>
                </c:pt>
                <c:pt idx="3103">
                  <c:v>24.82</c:v>
                </c:pt>
                <c:pt idx="3104">
                  <c:v>20.420000000000002</c:v>
                </c:pt>
                <c:pt idx="3105">
                  <c:v>17.8</c:v>
                </c:pt>
                <c:pt idx="3106">
                  <c:v>41.49</c:v>
                </c:pt>
                <c:pt idx="3107">
                  <c:v>48.57</c:v>
                </c:pt>
                <c:pt idx="3108">
                  <c:v>15.39</c:v>
                </c:pt>
                <c:pt idx="3109">
                  <c:v>4.82</c:v>
                </c:pt>
                <c:pt idx="3110">
                  <c:v>45.34</c:v>
                </c:pt>
                <c:pt idx="3111">
                  <c:v>5.28</c:v>
                </c:pt>
                <c:pt idx="3112">
                  <c:v>2.16</c:v>
                </c:pt>
                <c:pt idx="3113">
                  <c:v>7.31</c:v>
                </c:pt>
                <c:pt idx="3114">
                  <c:v>19.57</c:v>
                </c:pt>
                <c:pt idx="3115">
                  <c:v>19.760000000000002</c:v>
                </c:pt>
                <c:pt idx="3116">
                  <c:v>47.32</c:v>
                </c:pt>
                <c:pt idx="3117">
                  <c:v>17.920000000000002</c:v>
                </c:pt>
                <c:pt idx="3118">
                  <c:v>39.450000000000003</c:v>
                </c:pt>
                <c:pt idx="3119">
                  <c:v>56.4</c:v>
                </c:pt>
                <c:pt idx="3120">
                  <c:v>4.8499999999999996</c:v>
                </c:pt>
                <c:pt idx="3121">
                  <c:v>55.51</c:v>
                </c:pt>
                <c:pt idx="3122">
                  <c:v>23.97</c:v>
                </c:pt>
                <c:pt idx="3123">
                  <c:v>55.02</c:v>
                </c:pt>
                <c:pt idx="3124">
                  <c:v>8.9499999999999993</c:v>
                </c:pt>
                <c:pt idx="3125">
                  <c:v>28.61</c:v>
                </c:pt>
                <c:pt idx="3126">
                  <c:v>15.42</c:v>
                </c:pt>
                <c:pt idx="3127">
                  <c:v>26.68</c:v>
                </c:pt>
                <c:pt idx="3128">
                  <c:v>45.71</c:v>
                </c:pt>
                <c:pt idx="3129">
                  <c:v>28.8</c:v>
                </c:pt>
                <c:pt idx="3130">
                  <c:v>24.64</c:v>
                </c:pt>
                <c:pt idx="3131">
                  <c:v>17.420000000000002</c:v>
                </c:pt>
                <c:pt idx="3132">
                  <c:v>46.43</c:v>
                </c:pt>
                <c:pt idx="3133">
                  <c:v>8.15</c:v>
                </c:pt>
                <c:pt idx="3134">
                  <c:v>32.31</c:v>
                </c:pt>
                <c:pt idx="3135">
                  <c:v>14.42</c:v>
                </c:pt>
                <c:pt idx="3136">
                  <c:v>28.38</c:v>
                </c:pt>
                <c:pt idx="3137">
                  <c:v>29.98</c:v>
                </c:pt>
                <c:pt idx="3138">
                  <c:v>45.12</c:v>
                </c:pt>
                <c:pt idx="3139">
                  <c:v>52.8</c:v>
                </c:pt>
                <c:pt idx="3140">
                  <c:v>47.38</c:v>
                </c:pt>
                <c:pt idx="3141">
                  <c:v>3.49</c:v>
                </c:pt>
                <c:pt idx="3142">
                  <c:v>24.37</c:v>
                </c:pt>
                <c:pt idx="3143">
                  <c:v>50.51</c:v>
                </c:pt>
                <c:pt idx="3144">
                  <c:v>36.43</c:v>
                </c:pt>
                <c:pt idx="3145">
                  <c:v>5.73</c:v>
                </c:pt>
                <c:pt idx="3146">
                  <c:v>54.62</c:v>
                </c:pt>
                <c:pt idx="3147">
                  <c:v>3.6</c:v>
                </c:pt>
                <c:pt idx="3148">
                  <c:v>55.03</c:v>
                </c:pt>
                <c:pt idx="3149">
                  <c:v>22.17</c:v>
                </c:pt>
                <c:pt idx="3150">
                  <c:v>29.35</c:v>
                </c:pt>
                <c:pt idx="3151">
                  <c:v>34.54</c:v>
                </c:pt>
                <c:pt idx="3152">
                  <c:v>35.380000000000003</c:v>
                </c:pt>
                <c:pt idx="3153">
                  <c:v>7.85</c:v>
                </c:pt>
                <c:pt idx="3154">
                  <c:v>3.62</c:v>
                </c:pt>
                <c:pt idx="3155">
                  <c:v>57.48</c:v>
                </c:pt>
                <c:pt idx="3156">
                  <c:v>9.43</c:v>
                </c:pt>
                <c:pt idx="3157">
                  <c:v>31.23</c:v>
                </c:pt>
                <c:pt idx="3158">
                  <c:v>11.15</c:v>
                </c:pt>
                <c:pt idx="3159">
                  <c:v>30.44</c:v>
                </c:pt>
                <c:pt idx="3160">
                  <c:v>6.38</c:v>
                </c:pt>
                <c:pt idx="3161">
                  <c:v>28.19</c:v>
                </c:pt>
                <c:pt idx="3162">
                  <c:v>43.6</c:v>
                </c:pt>
                <c:pt idx="3163">
                  <c:v>30.64</c:v>
                </c:pt>
                <c:pt idx="3164">
                  <c:v>47.66</c:v>
                </c:pt>
                <c:pt idx="3165">
                  <c:v>59.02</c:v>
                </c:pt>
                <c:pt idx="3166">
                  <c:v>56.81</c:v>
                </c:pt>
                <c:pt idx="3167">
                  <c:v>27.54</c:v>
                </c:pt>
                <c:pt idx="3168">
                  <c:v>11.85</c:v>
                </c:pt>
                <c:pt idx="3169">
                  <c:v>48.7</c:v>
                </c:pt>
                <c:pt idx="3170">
                  <c:v>35.17</c:v>
                </c:pt>
                <c:pt idx="3171">
                  <c:v>10.27</c:v>
                </c:pt>
                <c:pt idx="3172">
                  <c:v>14.71</c:v>
                </c:pt>
                <c:pt idx="3173">
                  <c:v>22.19</c:v>
                </c:pt>
                <c:pt idx="3174">
                  <c:v>28.12</c:v>
                </c:pt>
                <c:pt idx="3175">
                  <c:v>16.5</c:v>
                </c:pt>
                <c:pt idx="3176">
                  <c:v>48.52</c:v>
                </c:pt>
                <c:pt idx="3177">
                  <c:v>40.04</c:v>
                </c:pt>
                <c:pt idx="3178">
                  <c:v>23.18</c:v>
                </c:pt>
                <c:pt idx="3179">
                  <c:v>37.74</c:v>
                </c:pt>
                <c:pt idx="3180">
                  <c:v>21.25</c:v>
                </c:pt>
                <c:pt idx="3181">
                  <c:v>11.24</c:v>
                </c:pt>
                <c:pt idx="3182">
                  <c:v>16.190000000000001</c:v>
                </c:pt>
                <c:pt idx="3183">
                  <c:v>36.75</c:v>
                </c:pt>
                <c:pt idx="3184">
                  <c:v>47.88</c:v>
                </c:pt>
                <c:pt idx="3185">
                  <c:v>44.13</c:v>
                </c:pt>
                <c:pt idx="3186">
                  <c:v>39.11</c:v>
                </c:pt>
                <c:pt idx="3187">
                  <c:v>5.26</c:v>
                </c:pt>
                <c:pt idx="3188">
                  <c:v>28.41</c:v>
                </c:pt>
                <c:pt idx="3189">
                  <c:v>18.46</c:v>
                </c:pt>
                <c:pt idx="3190">
                  <c:v>24.64</c:v>
                </c:pt>
                <c:pt idx="3191">
                  <c:v>30.86</c:v>
                </c:pt>
                <c:pt idx="3192">
                  <c:v>6.5</c:v>
                </c:pt>
                <c:pt idx="3193">
                  <c:v>12.06</c:v>
                </c:pt>
                <c:pt idx="3194">
                  <c:v>34.76</c:v>
                </c:pt>
                <c:pt idx="3195">
                  <c:v>55.75</c:v>
                </c:pt>
                <c:pt idx="3196">
                  <c:v>28.82</c:v>
                </c:pt>
                <c:pt idx="3197">
                  <c:v>8.3000000000000007</c:v>
                </c:pt>
                <c:pt idx="3198">
                  <c:v>23.43</c:v>
                </c:pt>
                <c:pt idx="3199">
                  <c:v>37.64</c:v>
                </c:pt>
                <c:pt idx="3200">
                  <c:v>4.28</c:v>
                </c:pt>
                <c:pt idx="3201">
                  <c:v>43.3</c:v>
                </c:pt>
                <c:pt idx="3202">
                  <c:v>46.82</c:v>
                </c:pt>
                <c:pt idx="3203">
                  <c:v>20.27</c:v>
                </c:pt>
                <c:pt idx="3204">
                  <c:v>20.47</c:v>
                </c:pt>
                <c:pt idx="3205">
                  <c:v>50.89</c:v>
                </c:pt>
                <c:pt idx="3206">
                  <c:v>8.77</c:v>
                </c:pt>
                <c:pt idx="3207">
                  <c:v>43.3</c:v>
                </c:pt>
                <c:pt idx="3208">
                  <c:v>13.96</c:v>
                </c:pt>
                <c:pt idx="3209">
                  <c:v>45.99</c:v>
                </c:pt>
                <c:pt idx="3210">
                  <c:v>34.96</c:v>
                </c:pt>
                <c:pt idx="3211">
                  <c:v>55.04</c:v>
                </c:pt>
                <c:pt idx="3212">
                  <c:v>46.45</c:v>
                </c:pt>
                <c:pt idx="3213">
                  <c:v>11.48</c:v>
                </c:pt>
                <c:pt idx="3214">
                  <c:v>17.48</c:v>
                </c:pt>
                <c:pt idx="3215">
                  <c:v>9.58</c:v>
                </c:pt>
                <c:pt idx="3216">
                  <c:v>2.0499999999999998</c:v>
                </c:pt>
                <c:pt idx="3217">
                  <c:v>26.32</c:v>
                </c:pt>
                <c:pt idx="3218">
                  <c:v>43.6</c:v>
                </c:pt>
                <c:pt idx="3219">
                  <c:v>51.54</c:v>
                </c:pt>
                <c:pt idx="3220">
                  <c:v>49.24</c:v>
                </c:pt>
                <c:pt idx="3221">
                  <c:v>34.76</c:v>
                </c:pt>
                <c:pt idx="3222">
                  <c:v>34.729999999999997</c:v>
                </c:pt>
                <c:pt idx="3223">
                  <c:v>12.89</c:v>
                </c:pt>
                <c:pt idx="3224">
                  <c:v>7.14</c:v>
                </c:pt>
                <c:pt idx="3225">
                  <c:v>38.06</c:v>
                </c:pt>
                <c:pt idx="3226">
                  <c:v>14.85</c:v>
                </c:pt>
                <c:pt idx="3227">
                  <c:v>49.23</c:v>
                </c:pt>
                <c:pt idx="3228">
                  <c:v>32.979999999999997</c:v>
                </c:pt>
                <c:pt idx="3229">
                  <c:v>3.45</c:v>
                </c:pt>
                <c:pt idx="3230">
                  <c:v>27.93</c:v>
                </c:pt>
                <c:pt idx="3231">
                  <c:v>17.82</c:v>
                </c:pt>
                <c:pt idx="3232">
                  <c:v>30.72</c:v>
                </c:pt>
                <c:pt idx="3233">
                  <c:v>12.23</c:v>
                </c:pt>
                <c:pt idx="3234">
                  <c:v>40.85</c:v>
                </c:pt>
                <c:pt idx="3235">
                  <c:v>16.22</c:v>
                </c:pt>
                <c:pt idx="3236">
                  <c:v>8.48</c:v>
                </c:pt>
                <c:pt idx="3237">
                  <c:v>22.02</c:v>
                </c:pt>
                <c:pt idx="3238">
                  <c:v>31.45</c:v>
                </c:pt>
                <c:pt idx="3239">
                  <c:v>4.08</c:v>
                </c:pt>
                <c:pt idx="3240">
                  <c:v>38.200000000000003</c:v>
                </c:pt>
                <c:pt idx="3241">
                  <c:v>24.37</c:v>
                </c:pt>
                <c:pt idx="3242">
                  <c:v>24.07</c:v>
                </c:pt>
                <c:pt idx="3243">
                  <c:v>51.39</c:v>
                </c:pt>
                <c:pt idx="3244">
                  <c:v>3.05</c:v>
                </c:pt>
                <c:pt idx="3245">
                  <c:v>24.84</c:v>
                </c:pt>
                <c:pt idx="3246">
                  <c:v>50.72</c:v>
                </c:pt>
                <c:pt idx="3247">
                  <c:v>33.67</c:v>
                </c:pt>
                <c:pt idx="3248">
                  <c:v>11.33</c:v>
                </c:pt>
                <c:pt idx="3249">
                  <c:v>15.6</c:v>
                </c:pt>
                <c:pt idx="3250">
                  <c:v>27.7</c:v>
                </c:pt>
                <c:pt idx="3251">
                  <c:v>43.18</c:v>
                </c:pt>
                <c:pt idx="3252">
                  <c:v>55.03</c:v>
                </c:pt>
                <c:pt idx="3253">
                  <c:v>55.51</c:v>
                </c:pt>
                <c:pt idx="3254">
                  <c:v>17.649999999999999</c:v>
                </c:pt>
                <c:pt idx="3255">
                  <c:v>22.28</c:v>
                </c:pt>
                <c:pt idx="3256">
                  <c:v>5.25</c:v>
                </c:pt>
                <c:pt idx="3257">
                  <c:v>34.520000000000003</c:v>
                </c:pt>
                <c:pt idx="3258">
                  <c:v>32</c:v>
                </c:pt>
                <c:pt idx="3259">
                  <c:v>45.49</c:v>
                </c:pt>
                <c:pt idx="3260">
                  <c:v>26.74</c:v>
                </c:pt>
                <c:pt idx="3261">
                  <c:v>15.33</c:v>
                </c:pt>
                <c:pt idx="3262">
                  <c:v>44.19</c:v>
                </c:pt>
                <c:pt idx="3263">
                  <c:v>21.81</c:v>
                </c:pt>
                <c:pt idx="3264">
                  <c:v>21.1</c:v>
                </c:pt>
                <c:pt idx="3265">
                  <c:v>58.13</c:v>
                </c:pt>
                <c:pt idx="3266">
                  <c:v>48.46</c:v>
                </c:pt>
                <c:pt idx="3267">
                  <c:v>32.89</c:v>
                </c:pt>
                <c:pt idx="3268">
                  <c:v>20.77</c:v>
                </c:pt>
                <c:pt idx="3269">
                  <c:v>6.74</c:v>
                </c:pt>
                <c:pt idx="3270">
                  <c:v>41.79</c:v>
                </c:pt>
                <c:pt idx="3271">
                  <c:v>27.44</c:v>
                </c:pt>
                <c:pt idx="3272">
                  <c:v>18.27</c:v>
                </c:pt>
                <c:pt idx="3273">
                  <c:v>48.27</c:v>
                </c:pt>
                <c:pt idx="3274">
                  <c:v>51.86</c:v>
                </c:pt>
                <c:pt idx="3275">
                  <c:v>49.54</c:v>
                </c:pt>
                <c:pt idx="3276">
                  <c:v>34.61</c:v>
                </c:pt>
                <c:pt idx="3277">
                  <c:v>57.57</c:v>
                </c:pt>
                <c:pt idx="3278">
                  <c:v>19.21</c:v>
                </c:pt>
                <c:pt idx="3279">
                  <c:v>26.39</c:v>
                </c:pt>
                <c:pt idx="3280">
                  <c:v>58.87</c:v>
                </c:pt>
                <c:pt idx="3281">
                  <c:v>22.06</c:v>
                </c:pt>
                <c:pt idx="3282">
                  <c:v>16.78</c:v>
                </c:pt>
                <c:pt idx="3283">
                  <c:v>11.94</c:v>
                </c:pt>
                <c:pt idx="3284">
                  <c:v>24.68</c:v>
                </c:pt>
                <c:pt idx="3285">
                  <c:v>45.67</c:v>
                </c:pt>
                <c:pt idx="3286">
                  <c:v>59.49</c:v>
                </c:pt>
                <c:pt idx="3287">
                  <c:v>49.43</c:v>
                </c:pt>
                <c:pt idx="3288">
                  <c:v>44.08</c:v>
                </c:pt>
                <c:pt idx="3289">
                  <c:v>7.55</c:v>
                </c:pt>
                <c:pt idx="3290">
                  <c:v>9.8000000000000007</c:v>
                </c:pt>
                <c:pt idx="3291">
                  <c:v>58.16</c:v>
                </c:pt>
                <c:pt idx="3292">
                  <c:v>39.65</c:v>
                </c:pt>
                <c:pt idx="3293">
                  <c:v>47.49</c:v>
                </c:pt>
                <c:pt idx="3294">
                  <c:v>42.39</c:v>
                </c:pt>
                <c:pt idx="3295">
                  <c:v>18.54</c:v>
                </c:pt>
                <c:pt idx="3296">
                  <c:v>19.11</c:v>
                </c:pt>
                <c:pt idx="3297">
                  <c:v>7.21</c:v>
                </c:pt>
                <c:pt idx="3298">
                  <c:v>39.79</c:v>
                </c:pt>
                <c:pt idx="3299">
                  <c:v>24.44</c:v>
                </c:pt>
                <c:pt idx="3300">
                  <c:v>14.96</c:v>
                </c:pt>
                <c:pt idx="3301">
                  <c:v>16.54</c:v>
                </c:pt>
                <c:pt idx="3302">
                  <c:v>37.909999999999997</c:v>
                </c:pt>
                <c:pt idx="3303">
                  <c:v>9.83</c:v>
                </c:pt>
                <c:pt idx="3304">
                  <c:v>34.619999999999997</c:v>
                </c:pt>
                <c:pt idx="3305">
                  <c:v>59.88</c:v>
                </c:pt>
                <c:pt idx="3306">
                  <c:v>28.38</c:v>
                </c:pt>
                <c:pt idx="3307">
                  <c:v>34.03</c:v>
                </c:pt>
                <c:pt idx="3308">
                  <c:v>2.04</c:v>
                </c:pt>
                <c:pt idx="3309">
                  <c:v>33.26</c:v>
                </c:pt>
                <c:pt idx="3310">
                  <c:v>17.260000000000002</c:v>
                </c:pt>
                <c:pt idx="3311">
                  <c:v>31.26</c:v>
                </c:pt>
                <c:pt idx="3312">
                  <c:v>14.83</c:v>
                </c:pt>
                <c:pt idx="3313">
                  <c:v>39.81</c:v>
                </c:pt>
                <c:pt idx="3314">
                  <c:v>5.95</c:v>
                </c:pt>
                <c:pt idx="3315">
                  <c:v>20.96</c:v>
                </c:pt>
                <c:pt idx="3316">
                  <c:v>49.45</c:v>
                </c:pt>
                <c:pt idx="3317">
                  <c:v>28.41</c:v>
                </c:pt>
                <c:pt idx="3318">
                  <c:v>44.51</c:v>
                </c:pt>
                <c:pt idx="3319">
                  <c:v>16.5</c:v>
                </c:pt>
                <c:pt idx="3320">
                  <c:v>55.6</c:v>
                </c:pt>
                <c:pt idx="3321">
                  <c:v>15.54</c:v>
                </c:pt>
                <c:pt idx="3322">
                  <c:v>54.01</c:v>
                </c:pt>
                <c:pt idx="3323">
                  <c:v>9.4</c:v>
                </c:pt>
                <c:pt idx="3324">
                  <c:v>17.75</c:v>
                </c:pt>
                <c:pt idx="3325">
                  <c:v>44.35</c:v>
                </c:pt>
                <c:pt idx="3326">
                  <c:v>8.18</c:v>
                </c:pt>
                <c:pt idx="3327">
                  <c:v>9.5399999999999991</c:v>
                </c:pt>
                <c:pt idx="3328">
                  <c:v>39.450000000000003</c:v>
                </c:pt>
                <c:pt idx="3329">
                  <c:v>17.14</c:v>
                </c:pt>
                <c:pt idx="3330">
                  <c:v>33.950000000000003</c:v>
                </c:pt>
                <c:pt idx="3331">
                  <c:v>19.47</c:v>
                </c:pt>
                <c:pt idx="3332">
                  <c:v>57.29</c:v>
                </c:pt>
                <c:pt idx="3333">
                  <c:v>11.23</c:v>
                </c:pt>
                <c:pt idx="3334">
                  <c:v>20.02</c:v>
                </c:pt>
                <c:pt idx="3335">
                  <c:v>21.46</c:v>
                </c:pt>
                <c:pt idx="3336">
                  <c:v>43.74</c:v>
                </c:pt>
                <c:pt idx="3337">
                  <c:v>26.99</c:v>
                </c:pt>
                <c:pt idx="3338">
                  <c:v>31.41</c:v>
                </c:pt>
                <c:pt idx="3339">
                  <c:v>8.6199999999999992</c:v>
                </c:pt>
                <c:pt idx="3340">
                  <c:v>36.57</c:v>
                </c:pt>
                <c:pt idx="3341">
                  <c:v>37.78</c:v>
                </c:pt>
                <c:pt idx="3342">
                  <c:v>47.37</c:v>
                </c:pt>
                <c:pt idx="3343">
                  <c:v>34.299999999999997</c:v>
                </c:pt>
                <c:pt idx="3344">
                  <c:v>37.369999999999997</c:v>
                </c:pt>
                <c:pt idx="3345">
                  <c:v>29.33</c:v>
                </c:pt>
                <c:pt idx="3346">
                  <c:v>35.479999999999997</c:v>
                </c:pt>
                <c:pt idx="3347">
                  <c:v>2.34</c:v>
                </c:pt>
                <c:pt idx="3348">
                  <c:v>35.020000000000003</c:v>
                </c:pt>
                <c:pt idx="3349">
                  <c:v>5.69</c:v>
                </c:pt>
                <c:pt idx="3350">
                  <c:v>20.46</c:v>
                </c:pt>
                <c:pt idx="3351">
                  <c:v>4.92</c:v>
                </c:pt>
                <c:pt idx="3352">
                  <c:v>5.27</c:v>
                </c:pt>
                <c:pt idx="3353">
                  <c:v>10.65</c:v>
                </c:pt>
                <c:pt idx="3354">
                  <c:v>50.51</c:v>
                </c:pt>
                <c:pt idx="3355">
                  <c:v>30.58</c:v>
                </c:pt>
                <c:pt idx="3356">
                  <c:v>35.950000000000003</c:v>
                </c:pt>
                <c:pt idx="3357">
                  <c:v>37.35</c:v>
                </c:pt>
                <c:pt idx="3358">
                  <c:v>38.82</c:v>
                </c:pt>
                <c:pt idx="3359">
                  <c:v>46.89</c:v>
                </c:pt>
                <c:pt idx="3360">
                  <c:v>34.56</c:v>
                </c:pt>
                <c:pt idx="3361">
                  <c:v>54.07</c:v>
                </c:pt>
                <c:pt idx="3362">
                  <c:v>33.270000000000003</c:v>
                </c:pt>
                <c:pt idx="3363">
                  <c:v>21.26</c:v>
                </c:pt>
                <c:pt idx="3364">
                  <c:v>4.91</c:v>
                </c:pt>
                <c:pt idx="3365">
                  <c:v>48.28</c:v>
                </c:pt>
                <c:pt idx="3366">
                  <c:v>26.08</c:v>
                </c:pt>
                <c:pt idx="3367">
                  <c:v>25.79</c:v>
                </c:pt>
                <c:pt idx="3368">
                  <c:v>11.52</c:v>
                </c:pt>
                <c:pt idx="3369">
                  <c:v>31.44</c:v>
                </c:pt>
                <c:pt idx="3370">
                  <c:v>58.68</c:v>
                </c:pt>
                <c:pt idx="3371">
                  <c:v>42.92</c:v>
                </c:pt>
                <c:pt idx="3372">
                  <c:v>43.45</c:v>
                </c:pt>
                <c:pt idx="3373">
                  <c:v>17.440000000000001</c:v>
                </c:pt>
                <c:pt idx="3374">
                  <c:v>43.42</c:v>
                </c:pt>
                <c:pt idx="3375">
                  <c:v>45.68</c:v>
                </c:pt>
                <c:pt idx="3376">
                  <c:v>27.26</c:v>
                </c:pt>
                <c:pt idx="3377">
                  <c:v>16.48</c:v>
                </c:pt>
                <c:pt idx="3378">
                  <c:v>27.8</c:v>
                </c:pt>
                <c:pt idx="3379">
                  <c:v>26.27</c:v>
                </c:pt>
                <c:pt idx="3380">
                  <c:v>48.41</c:v>
                </c:pt>
                <c:pt idx="3381">
                  <c:v>15.14</c:v>
                </c:pt>
                <c:pt idx="3382">
                  <c:v>54.46</c:v>
                </c:pt>
                <c:pt idx="3383">
                  <c:v>13.96</c:v>
                </c:pt>
                <c:pt idx="3384">
                  <c:v>13.34</c:v>
                </c:pt>
                <c:pt idx="3385">
                  <c:v>59.65</c:v>
                </c:pt>
                <c:pt idx="3386">
                  <c:v>16.600000000000001</c:v>
                </c:pt>
                <c:pt idx="3387">
                  <c:v>45.32</c:v>
                </c:pt>
                <c:pt idx="3388">
                  <c:v>57.14</c:v>
                </c:pt>
                <c:pt idx="3389">
                  <c:v>38.020000000000003</c:v>
                </c:pt>
                <c:pt idx="3390">
                  <c:v>5.7</c:v>
                </c:pt>
                <c:pt idx="3391">
                  <c:v>4.21</c:v>
                </c:pt>
                <c:pt idx="3392">
                  <c:v>46.38</c:v>
                </c:pt>
                <c:pt idx="3393">
                  <c:v>17.47</c:v>
                </c:pt>
                <c:pt idx="3394">
                  <c:v>9.33</c:v>
                </c:pt>
                <c:pt idx="3395">
                  <c:v>46.36</c:v>
                </c:pt>
                <c:pt idx="3396">
                  <c:v>48.69</c:v>
                </c:pt>
                <c:pt idx="3397">
                  <c:v>25.22</c:v>
                </c:pt>
                <c:pt idx="3398">
                  <c:v>12.05</c:v>
                </c:pt>
                <c:pt idx="3399">
                  <c:v>13.06</c:v>
                </c:pt>
                <c:pt idx="3400">
                  <c:v>31.43</c:v>
                </c:pt>
                <c:pt idx="3401">
                  <c:v>42.06</c:v>
                </c:pt>
                <c:pt idx="3402">
                  <c:v>27.44</c:v>
                </c:pt>
                <c:pt idx="3403">
                  <c:v>58.82</c:v>
                </c:pt>
                <c:pt idx="3404">
                  <c:v>52.69</c:v>
                </c:pt>
                <c:pt idx="3405">
                  <c:v>10.93</c:v>
                </c:pt>
                <c:pt idx="3406">
                  <c:v>57.33</c:v>
                </c:pt>
                <c:pt idx="3407">
                  <c:v>32.090000000000003</c:v>
                </c:pt>
                <c:pt idx="3408">
                  <c:v>43.82</c:v>
                </c:pt>
                <c:pt idx="3409">
                  <c:v>3.78</c:v>
                </c:pt>
                <c:pt idx="3410">
                  <c:v>51.25</c:v>
                </c:pt>
                <c:pt idx="3411">
                  <c:v>49.16</c:v>
                </c:pt>
                <c:pt idx="3412">
                  <c:v>31.22</c:v>
                </c:pt>
                <c:pt idx="3413">
                  <c:v>14.86</c:v>
                </c:pt>
                <c:pt idx="3414">
                  <c:v>44.95</c:v>
                </c:pt>
                <c:pt idx="3415">
                  <c:v>35.770000000000003</c:v>
                </c:pt>
                <c:pt idx="3416">
                  <c:v>39.83</c:v>
                </c:pt>
                <c:pt idx="3417">
                  <c:v>21.86</c:v>
                </c:pt>
                <c:pt idx="3418">
                  <c:v>2.27</c:v>
                </c:pt>
                <c:pt idx="3419">
                  <c:v>17.12</c:v>
                </c:pt>
                <c:pt idx="3420">
                  <c:v>46.96</c:v>
                </c:pt>
                <c:pt idx="3421">
                  <c:v>31.08</c:v>
                </c:pt>
                <c:pt idx="3422">
                  <c:v>34.9</c:v>
                </c:pt>
                <c:pt idx="3423">
                  <c:v>30.62</c:v>
                </c:pt>
                <c:pt idx="3424">
                  <c:v>29.12</c:v>
                </c:pt>
                <c:pt idx="3425">
                  <c:v>34.4</c:v>
                </c:pt>
                <c:pt idx="3426">
                  <c:v>45.29</c:v>
                </c:pt>
                <c:pt idx="3427">
                  <c:v>5.59</c:v>
                </c:pt>
                <c:pt idx="3428">
                  <c:v>8.01</c:v>
                </c:pt>
                <c:pt idx="3429">
                  <c:v>12.2</c:v>
                </c:pt>
                <c:pt idx="3430">
                  <c:v>16.12</c:v>
                </c:pt>
                <c:pt idx="3431">
                  <c:v>41.24</c:v>
                </c:pt>
                <c:pt idx="3432">
                  <c:v>36.21</c:v>
                </c:pt>
                <c:pt idx="3433">
                  <c:v>10.34</c:v>
                </c:pt>
                <c:pt idx="3434">
                  <c:v>50.75</c:v>
                </c:pt>
                <c:pt idx="3435">
                  <c:v>56.41</c:v>
                </c:pt>
                <c:pt idx="3436">
                  <c:v>56.92</c:v>
                </c:pt>
                <c:pt idx="3437">
                  <c:v>12.67</c:v>
                </c:pt>
                <c:pt idx="3438">
                  <c:v>42.04</c:v>
                </c:pt>
                <c:pt idx="3439">
                  <c:v>43.08</c:v>
                </c:pt>
                <c:pt idx="3440">
                  <c:v>26</c:v>
                </c:pt>
                <c:pt idx="3441">
                  <c:v>16.88</c:v>
                </c:pt>
                <c:pt idx="3442">
                  <c:v>16.71</c:v>
                </c:pt>
                <c:pt idx="3443">
                  <c:v>12.57</c:v>
                </c:pt>
                <c:pt idx="3444">
                  <c:v>15.69</c:v>
                </c:pt>
                <c:pt idx="3445">
                  <c:v>54.21</c:v>
                </c:pt>
                <c:pt idx="3446">
                  <c:v>43.51</c:v>
                </c:pt>
                <c:pt idx="3447">
                  <c:v>23.37</c:v>
                </c:pt>
                <c:pt idx="3448">
                  <c:v>23.98</c:v>
                </c:pt>
                <c:pt idx="3449">
                  <c:v>30.06</c:v>
                </c:pt>
                <c:pt idx="3450">
                  <c:v>18.63</c:v>
                </c:pt>
                <c:pt idx="3451">
                  <c:v>8.56</c:v>
                </c:pt>
                <c:pt idx="3452">
                  <c:v>17.14</c:v>
                </c:pt>
                <c:pt idx="3453">
                  <c:v>57.74</c:v>
                </c:pt>
                <c:pt idx="3454">
                  <c:v>13.64</c:v>
                </c:pt>
                <c:pt idx="3455">
                  <c:v>50.54</c:v>
                </c:pt>
                <c:pt idx="3456">
                  <c:v>23.45</c:v>
                </c:pt>
                <c:pt idx="3457">
                  <c:v>31.8</c:v>
                </c:pt>
                <c:pt idx="3458">
                  <c:v>4.1500000000000004</c:v>
                </c:pt>
                <c:pt idx="3459">
                  <c:v>26.39</c:v>
                </c:pt>
                <c:pt idx="3460">
                  <c:v>33.200000000000003</c:v>
                </c:pt>
                <c:pt idx="3461">
                  <c:v>46.17</c:v>
                </c:pt>
                <c:pt idx="3462">
                  <c:v>50.12</c:v>
                </c:pt>
                <c:pt idx="3463">
                  <c:v>31.84</c:v>
                </c:pt>
                <c:pt idx="3464">
                  <c:v>43.16</c:v>
                </c:pt>
                <c:pt idx="3465">
                  <c:v>42.43</c:v>
                </c:pt>
                <c:pt idx="3466">
                  <c:v>30.69</c:v>
                </c:pt>
                <c:pt idx="3467">
                  <c:v>45.85</c:v>
                </c:pt>
                <c:pt idx="3468">
                  <c:v>15.67</c:v>
                </c:pt>
                <c:pt idx="3469">
                  <c:v>16.29</c:v>
                </c:pt>
                <c:pt idx="3470">
                  <c:v>19.64</c:v>
                </c:pt>
                <c:pt idx="3471">
                  <c:v>47.75</c:v>
                </c:pt>
                <c:pt idx="3472">
                  <c:v>24.06</c:v>
                </c:pt>
                <c:pt idx="3473">
                  <c:v>16.690000000000001</c:v>
                </c:pt>
                <c:pt idx="3474">
                  <c:v>53.29</c:v>
                </c:pt>
                <c:pt idx="3475">
                  <c:v>45.23</c:v>
                </c:pt>
                <c:pt idx="3476">
                  <c:v>3.56</c:v>
                </c:pt>
                <c:pt idx="3477">
                  <c:v>40.25</c:v>
                </c:pt>
                <c:pt idx="3478">
                  <c:v>43.18</c:v>
                </c:pt>
                <c:pt idx="3479">
                  <c:v>6.26</c:v>
                </c:pt>
                <c:pt idx="3480">
                  <c:v>31.58</c:v>
                </c:pt>
                <c:pt idx="3481">
                  <c:v>42.83</c:v>
                </c:pt>
                <c:pt idx="3482">
                  <c:v>13.23</c:v>
                </c:pt>
                <c:pt idx="3483">
                  <c:v>58.43</c:v>
                </c:pt>
                <c:pt idx="3484">
                  <c:v>25.48</c:v>
                </c:pt>
                <c:pt idx="3485">
                  <c:v>7.03</c:v>
                </c:pt>
                <c:pt idx="3486">
                  <c:v>31.42</c:v>
                </c:pt>
                <c:pt idx="3487">
                  <c:v>47.63</c:v>
                </c:pt>
                <c:pt idx="3488">
                  <c:v>41.69</c:v>
                </c:pt>
                <c:pt idx="3489">
                  <c:v>39.799999999999997</c:v>
                </c:pt>
                <c:pt idx="3490">
                  <c:v>53.43</c:v>
                </c:pt>
                <c:pt idx="3491">
                  <c:v>40.79</c:v>
                </c:pt>
                <c:pt idx="3492">
                  <c:v>46.05</c:v>
                </c:pt>
                <c:pt idx="3493">
                  <c:v>59.07</c:v>
                </c:pt>
                <c:pt idx="3494">
                  <c:v>59.22</c:v>
                </c:pt>
                <c:pt idx="3495">
                  <c:v>2.88</c:v>
                </c:pt>
                <c:pt idx="3496">
                  <c:v>59.96</c:v>
                </c:pt>
                <c:pt idx="3497">
                  <c:v>24.9</c:v>
                </c:pt>
                <c:pt idx="3498">
                  <c:v>8.33</c:v>
                </c:pt>
                <c:pt idx="3499">
                  <c:v>36.11</c:v>
                </c:pt>
                <c:pt idx="3500">
                  <c:v>29.23</c:v>
                </c:pt>
                <c:pt idx="3501">
                  <c:v>52.38</c:v>
                </c:pt>
                <c:pt idx="3502">
                  <c:v>16.09</c:v>
                </c:pt>
                <c:pt idx="3503">
                  <c:v>26.89</c:v>
                </c:pt>
                <c:pt idx="3504">
                  <c:v>25.9</c:v>
                </c:pt>
                <c:pt idx="3505">
                  <c:v>44.44</c:v>
                </c:pt>
                <c:pt idx="3506">
                  <c:v>43.05</c:v>
                </c:pt>
                <c:pt idx="3507">
                  <c:v>46.77</c:v>
                </c:pt>
                <c:pt idx="3508">
                  <c:v>34.4</c:v>
                </c:pt>
                <c:pt idx="3509">
                  <c:v>30.57</c:v>
                </c:pt>
                <c:pt idx="3510">
                  <c:v>43.92</c:v>
                </c:pt>
                <c:pt idx="3511">
                  <c:v>44.48</c:v>
                </c:pt>
                <c:pt idx="3512">
                  <c:v>54.97</c:v>
                </c:pt>
                <c:pt idx="3513">
                  <c:v>58.57</c:v>
                </c:pt>
                <c:pt idx="3514">
                  <c:v>47.67</c:v>
                </c:pt>
                <c:pt idx="3515">
                  <c:v>39.229999999999997</c:v>
                </c:pt>
                <c:pt idx="3516">
                  <c:v>59.85</c:v>
                </c:pt>
                <c:pt idx="3517">
                  <c:v>37.1</c:v>
                </c:pt>
                <c:pt idx="3518">
                  <c:v>40</c:v>
                </c:pt>
                <c:pt idx="3519">
                  <c:v>5.44</c:v>
                </c:pt>
                <c:pt idx="3520">
                  <c:v>56.69</c:v>
                </c:pt>
                <c:pt idx="3521">
                  <c:v>19.84</c:v>
                </c:pt>
                <c:pt idx="3522">
                  <c:v>18.170000000000002</c:v>
                </c:pt>
                <c:pt idx="3523">
                  <c:v>45.33</c:v>
                </c:pt>
                <c:pt idx="3524">
                  <c:v>8.36</c:v>
                </c:pt>
                <c:pt idx="3525">
                  <c:v>4.8499999999999996</c:v>
                </c:pt>
                <c:pt idx="3526">
                  <c:v>34.880000000000003</c:v>
                </c:pt>
                <c:pt idx="3527">
                  <c:v>47.04</c:v>
                </c:pt>
                <c:pt idx="3528">
                  <c:v>57.91</c:v>
                </c:pt>
                <c:pt idx="3529">
                  <c:v>10.98</c:v>
                </c:pt>
                <c:pt idx="3530">
                  <c:v>2.14</c:v>
                </c:pt>
                <c:pt idx="3531">
                  <c:v>37.11</c:v>
                </c:pt>
                <c:pt idx="3532">
                  <c:v>3.61</c:v>
                </c:pt>
                <c:pt idx="3533">
                  <c:v>51.22</c:v>
                </c:pt>
                <c:pt idx="3534">
                  <c:v>51.35</c:v>
                </c:pt>
                <c:pt idx="3535">
                  <c:v>45.97</c:v>
                </c:pt>
                <c:pt idx="3536">
                  <c:v>33.58</c:v>
                </c:pt>
                <c:pt idx="3537">
                  <c:v>2.73</c:v>
                </c:pt>
                <c:pt idx="3538">
                  <c:v>8.64</c:v>
                </c:pt>
                <c:pt idx="3539">
                  <c:v>56.62</c:v>
                </c:pt>
                <c:pt idx="3540">
                  <c:v>43.46</c:v>
                </c:pt>
                <c:pt idx="3541">
                  <c:v>25.33</c:v>
                </c:pt>
                <c:pt idx="3542">
                  <c:v>58.66</c:v>
                </c:pt>
                <c:pt idx="3543">
                  <c:v>8.5500000000000007</c:v>
                </c:pt>
                <c:pt idx="3544">
                  <c:v>15.06</c:v>
                </c:pt>
                <c:pt idx="3545">
                  <c:v>11.52</c:v>
                </c:pt>
                <c:pt idx="3546">
                  <c:v>5.91</c:v>
                </c:pt>
                <c:pt idx="3547">
                  <c:v>55.47</c:v>
                </c:pt>
                <c:pt idx="3548">
                  <c:v>33.479999999999997</c:v>
                </c:pt>
                <c:pt idx="3549">
                  <c:v>34.24</c:v>
                </c:pt>
                <c:pt idx="3550">
                  <c:v>36.799999999999997</c:v>
                </c:pt>
                <c:pt idx="3551">
                  <c:v>17.239999999999998</c:v>
                </c:pt>
                <c:pt idx="3552">
                  <c:v>18.28</c:v>
                </c:pt>
                <c:pt idx="3553">
                  <c:v>35.82</c:v>
                </c:pt>
                <c:pt idx="3554">
                  <c:v>11.35</c:v>
                </c:pt>
                <c:pt idx="3555">
                  <c:v>21.75</c:v>
                </c:pt>
                <c:pt idx="3556">
                  <c:v>22.44</c:v>
                </c:pt>
                <c:pt idx="3557">
                  <c:v>47.21</c:v>
                </c:pt>
                <c:pt idx="3558">
                  <c:v>14.73</c:v>
                </c:pt>
                <c:pt idx="3559">
                  <c:v>7.42</c:v>
                </c:pt>
                <c:pt idx="3560">
                  <c:v>6.91</c:v>
                </c:pt>
                <c:pt idx="3561">
                  <c:v>31.61</c:v>
                </c:pt>
                <c:pt idx="3562">
                  <c:v>28.75</c:v>
                </c:pt>
                <c:pt idx="3563">
                  <c:v>55.7</c:v>
                </c:pt>
                <c:pt idx="3564">
                  <c:v>36.090000000000003</c:v>
                </c:pt>
                <c:pt idx="3565">
                  <c:v>41.92</c:v>
                </c:pt>
                <c:pt idx="3566">
                  <c:v>45.95</c:v>
                </c:pt>
                <c:pt idx="3567">
                  <c:v>14.98</c:v>
                </c:pt>
                <c:pt idx="3568">
                  <c:v>2.19</c:v>
                </c:pt>
                <c:pt idx="3569">
                  <c:v>12.64</c:v>
                </c:pt>
                <c:pt idx="3570">
                  <c:v>58.41</c:v>
                </c:pt>
                <c:pt idx="3571">
                  <c:v>46.03</c:v>
                </c:pt>
                <c:pt idx="3572">
                  <c:v>3.76</c:v>
                </c:pt>
                <c:pt idx="3573">
                  <c:v>52.01</c:v>
                </c:pt>
                <c:pt idx="3574">
                  <c:v>27.9</c:v>
                </c:pt>
                <c:pt idx="3575">
                  <c:v>35.71</c:v>
                </c:pt>
                <c:pt idx="3576">
                  <c:v>7.84</c:v>
                </c:pt>
                <c:pt idx="3577">
                  <c:v>2.5099999999999998</c:v>
                </c:pt>
                <c:pt idx="3578">
                  <c:v>35.869999999999997</c:v>
                </c:pt>
                <c:pt idx="3579">
                  <c:v>11.35</c:v>
                </c:pt>
                <c:pt idx="3580">
                  <c:v>46.26</c:v>
                </c:pt>
                <c:pt idx="3581">
                  <c:v>38.81</c:v>
                </c:pt>
                <c:pt idx="3582">
                  <c:v>54.47</c:v>
                </c:pt>
                <c:pt idx="3583">
                  <c:v>12.72</c:v>
                </c:pt>
                <c:pt idx="3584">
                  <c:v>34.380000000000003</c:v>
                </c:pt>
                <c:pt idx="3585">
                  <c:v>28.3</c:v>
                </c:pt>
                <c:pt idx="3586">
                  <c:v>52.26</c:v>
                </c:pt>
                <c:pt idx="3587">
                  <c:v>54.18</c:v>
                </c:pt>
                <c:pt idx="3588">
                  <c:v>10.83</c:v>
                </c:pt>
                <c:pt idx="3589">
                  <c:v>14.73</c:v>
                </c:pt>
                <c:pt idx="3590">
                  <c:v>49.3</c:v>
                </c:pt>
                <c:pt idx="3591">
                  <c:v>8.17</c:v>
                </c:pt>
                <c:pt idx="3592">
                  <c:v>25.01</c:v>
                </c:pt>
                <c:pt idx="3593">
                  <c:v>40.39</c:v>
                </c:pt>
                <c:pt idx="3594">
                  <c:v>36.340000000000003</c:v>
                </c:pt>
                <c:pt idx="3595">
                  <c:v>14.81</c:v>
                </c:pt>
                <c:pt idx="3596">
                  <c:v>35.82</c:v>
                </c:pt>
                <c:pt idx="3597">
                  <c:v>22.57</c:v>
                </c:pt>
                <c:pt idx="3598">
                  <c:v>59.41</c:v>
                </c:pt>
                <c:pt idx="3599">
                  <c:v>35.72</c:v>
                </c:pt>
                <c:pt idx="3600">
                  <c:v>51.5</c:v>
                </c:pt>
                <c:pt idx="3601">
                  <c:v>56.36</c:v>
                </c:pt>
                <c:pt idx="3602">
                  <c:v>28.11</c:v>
                </c:pt>
                <c:pt idx="3603">
                  <c:v>25.59</c:v>
                </c:pt>
                <c:pt idx="3604">
                  <c:v>2.87</c:v>
                </c:pt>
                <c:pt idx="3605">
                  <c:v>10.86</c:v>
                </c:pt>
                <c:pt idx="3606">
                  <c:v>27.49</c:v>
                </c:pt>
                <c:pt idx="3607">
                  <c:v>10.99</c:v>
                </c:pt>
                <c:pt idx="3608">
                  <c:v>56.94</c:v>
                </c:pt>
                <c:pt idx="3609">
                  <c:v>56.18</c:v>
                </c:pt>
                <c:pt idx="3610">
                  <c:v>6.73</c:v>
                </c:pt>
                <c:pt idx="3611">
                  <c:v>27.39</c:v>
                </c:pt>
                <c:pt idx="3612">
                  <c:v>48.66</c:v>
                </c:pt>
                <c:pt idx="3613">
                  <c:v>41.96</c:v>
                </c:pt>
                <c:pt idx="3614">
                  <c:v>36.68</c:v>
                </c:pt>
                <c:pt idx="3615">
                  <c:v>52.22</c:v>
                </c:pt>
                <c:pt idx="3616">
                  <c:v>39.39</c:v>
                </c:pt>
                <c:pt idx="3617">
                  <c:v>32.299999999999997</c:v>
                </c:pt>
                <c:pt idx="3618">
                  <c:v>19.43</c:v>
                </c:pt>
                <c:pt idx="3619">
                  <c:v>50.81</c:v>
                </c:pt>
                <c:pt idx="3620">
                  <c:v>7.43</c:v>
                </c:pt>
                <c:pt idx="3621">
                  <c:v>12.02</c:v>
                </c:pt>
                <c:pt idx="3622">
                  <c:v>40.31</c:v>
                </c:pt>
                <c:pt idx="3623">
                  <c:v>56.03</c:v>
                </c:pt>
                <c:pt idx="3624">
                  <c:v>37.82</c:v>
                </c:pt>
                <c:pt idx="3625">
                  <c:v>51.73</c:v>
                </c:pt>
                <c:pt idx="3626">
                  <c:v>49.61</c:v>
                </c:pt>
                <c:pt idx="3627">
                  <c:v>37.049999999999997</c:v>
                </c:pt>
                <c:pt idx="3628">
                  <c:v>20.5</c:v>
                </c:pt>
                <c:pt idx="3629">
                  <c:v>29.46</c:v>
                </c:pt>
                <c:pt idx="3630">
                  <c:v>7.6</c:v>
                </c:pt>
                <c:pt idx="3631">
                  <c:v>31.72</c:v>
                </c:pt>
                <c:pt idx="3632">
                  <c:v>14.26</c:v>
                </c:pt>
                <c:pt idx="3633">
                  <c:v>46.1</c:v>
                </c:pt>
                <c:pt idx="3634">
                  <c:v>54.46</c:v>
                </c:pt>
                <c:pt idx="3635">
                  <c:v>39.869999999999997</c:v>
                </c:pt>
                <c:pt idx="3636">
                  <c:v>14.84</c:v>
                </c:pt>
                <c:pt idx="3637">
                  <c:v>40.270000000000003</c:v>
                </c:pt>
                <c:pt idx="3638">
                  <c:v>48.88</c:v>
                </c:pt>
                <c:pt idx="3639">
                  <c:v>8.8000000000000007</c:v>
                </c:pt>
                <c:pt idx="3640">
                  <c:v>16.87</c:v>
                </c:pt>
                <c:pt idx="3641">
                  <c:v>4.4800000000000004</c:v>
                </c:pt>
                <c:pt idx="3642">
                  <c:v>18.239999999999998</c:v>
                </c:pt>
                <c:pt idx="3643">
                  <c:v>4.58</c:v>
                </c:pt>
                <c:pt idx="3644">
                  <c:v>25.59</c:v>
                </c:pt>
                <c:pt idx="3645">
                  <c:v>28.03</c:v>
                </c:pt>
                <c:pt idx="3646">
                  <c:v>16.87</c:v>
                </c:pt>
                <c:pt idx="3647">
                  <c:v>13.03</c:v>
                </c:pt>
                <c:pt idx="3648">
                  <c:v>35.71</c:v>
                </c:pt>
                <c:pt idx="3649">
                  <c:v>9.99</c:v>
                </c:pt>
                <c:pt idx="3650">
                  <c:v>42.47</c:v>
                </c:pt>
                <c:pt idx="3651">
                  <c:v>15.33</c:v>
                </c:pt>
                <c:pt idx="3652">
                  <c:v>2.71</c:v>
                </c:pt>
                <c:pt idx="3653">
                  <c:v>19.850000000000001</c:v>
                </c:pt>
                <c:pt idx="3654">
                  <c:v>32.39</c:v>
                </c:pt>
                <c:pt idx="3655">
                  <c:v>35</c:v>
                </c:pt>
                <c:pt idx="3656">
                  <c:v>32.78</c:v>
                </c:pt>
                <c:pt idx="3657">
                  <c:v>41.33</c:v>
                </c:pt>
                <c:pt idx="3658">
                  <c:v>32.369999999999997</c:v>
                </c:pt>
                <c:pt idx="3659">
                  <c:v>34.159999999999997</c:v>
                </c:pt>
                <c:pt idx="3660">
                  <c:v>21.73</c:v>
                </c:pt>
                <c:pt idx="3661">
                  <c:v>27.38</c:v>
                </c:pt>
                <c:pt idx="3662">
                  <c:v>13.51</c:v>
                </c:pt>
                <c:pt idx="3663">
                  <c:v>15.06</c:v>
                </c:pt>
                <c:pt idx="3664">
                  <c:v>31.59</c:v>
                </c:pt>
                <c:pt idx="3665">
                  <c:v>25.56</c:v>
                </c:pt>
                <c:pt idx="3666">
                  <c:v>39.39</c:v>
                </c:pt>
                <c:pt idx="3667">
                  <c:v>21.77</c:v>
                </c:pt>
                <c:pt idx="3668">
                  <c:v>56.93</c:v>
                </c:pt>
                <c:pt idx="3669">
                  <c:v>43.78</c:v>
                </c:pt>
                <c:pt idx="3670">
                  <c:v>3.05</c:v>
                </c:pt>
                <c:pt idx="3671">
                  <c:v>41.44</c:v>
                </c:pt>
                <c:pt idx="3672">
                  <c:v>40.25</c:v>
                </c:pt>
                <c:pt idx="3673">
                  <c:v>24.88</c:v>
                </c:pt>
                <c:pt idx="3674">
                  <c:v>35.659999999999997</c:v>
                </c:pt>
                <c:pt idx="3675">
                  <c:v>48.33</c:v>
                </c:pt>
                <c:pt idx="3676">
                  <c:v>22.65</c:v>
                </c:pt>
                <c:pt idx="3677">
                  <c:v>8.19</c:v>
                </c:pt>
                <c:pt idx="3678">
                  <c:v>46.44</c:v>
                </c:pt>
                <c:pt idx="3679">
                  <c:v>6.44</c:v>
                </c:pt>
                <c:pt idx="3680">
                  <c:v>47.91</c:v>
                </c:pt>
                <c:pt idx="3681">
                  <c:v>49.95</c:v>
                </c:pt>
                <c:pt idx="3682">
                  <c:v>21.71</c:v>
                </c:pt>
                <c:pt idx="3683">
                  <c:v>47.2</c:v>
                </c:pt>
                <c:pt idx="3684">
                  <c:v>44.88</c:v>
                </c:pt>
                <c:pt idx="3685">
                  <c:v>18.239999999999998</c:v>
                </c:pt>
                <c:pt idx="3686">
                  <c:v>55.88</c:v>
                </c:pt>
                <c:pt idx="3687">
                  <c:v>46.74</c:v>
                </c:pt>
                <c:pt idx="3688">
                  <c:v>19.510000000000002</c:v>
                </c:pt>
                <c:pt idx="3689">
                  <c:v>41.61</c:v>
                </c:pt>
                <c:pt idx="3690">
                  <c:v>37.04</c:v>
                </c:pt>
                <c:pt idx="3691">
                  <c:v>55.61</c:v>
                </c:pt>
                <c:pt idx="3692">
                  <c:v>45.53</c:v>
                </c:pt>
                <c:pt idx="3693">
                  <c:v>49.29</c:v>
                </c:pt>
                <c:pt idx="3694">
                  <c:v>52.99</c:v>
                </c:pt>
                <c:pt idx="3695">
                  <c:v>36.94</c:v>
                </c:pt>
                <c:pt idx="3696">
                  <c:v>38.44</c:v>
                </c:pt>
                <c:pt idx="3697">
                  <c:v>55.18</c:v>
                </c:pt>
                <c:pt idx="3698">
                  <c:v>11.14</c:v>
                </c:pt>
                <c:pt idx="3699">
                  <c:v>51.25</c:v>
                </c:pt>
                <c:pt idx="3700">
                  <c:v>15.6</c:v>
                </c:pt>
                <c:pt idx="3701">
                  <c:v>40.31</c:v>
                </c:pt>
                <c:pt idx="3702">
                  <c:v>23.45</c:v>
                </c:pt>
                <c:pt idx="3703">
                  <c:v>32.76</c:v>
                </c:pt>
                <c:pt idx="3704">
                  <c:v>30.33</c:v>
                </c:pt>
                <c:pt idx="3705">
                  <c:v>42.86</c:v>
                </c:pt>
                <c:pt idx="3706">
                  <c:v>15.11</c:v>
                </c:pt>
                <c:pt idx="3707">
                  <c:v>11.3</c:v>
                </c:pt>
                <c:pt idx="3708">
                  <c:v>4.62</c:v>
                </c:pt>
                <c:pt idx="3709">
                  <c:v>18.940000000000001</c:v>
                </c:pt>
                <c:pt idx="3710">
                  <c:v>17.22</c:v>
                </c:pt>
                <c:pt idx="3711">
                  <c:v>5.89</c:v>
                </c:pt>
                <c:pt idx="3712">
                  <c:v>34.53</c:v>
                </c:pt>
                <c:pt idx="3713">
                  <c:v>28.99</c:v>
                </c:pt>
                <c:pt idx="3714">
                  <c:v>53.48</c:v>
                </c:pt>
                <c:pt idx="3715">
                  <c:v>31.92</c:v>
                </c:pt>
                <c:pt idx="3716">
                  <c:v>35.36</c:v>
                </c:pt>
                <c:pt idx="3717">
                  <c:v>48.77</c:v>
                </c:pt>
                <c:pt idx="3718">
                  <c:v>41.81</c:v>
                </c:pt>
                <c:pt idx="3719">
                  <c:v>43.49</c:v>
                </c:pt>
                <c:pt idx="3720">
                  <c:v>59.18</c:v>
                </c:pt>
                <c:pt idx="3721">
                  <c:v>9.08</c:v>
                </c:pt>
                <c:pt idx="3722">
                  <c:v>40.369999999999997</c:v>
                </c:pt>
                <c:pt idx="3723">
                  <c:v>48.54</c:v>
                </c:pt>
                <c:pt idx="3724">
                  <c:v>37.590000000000003</c:v>
                </c:pt>
                <c:pt idx="3725">
                  <c:v>42.76</c:v>
                </c:pt>
                <c:pt idx="3726">
                  <c:v>33.01</c:v>
                </c:pt>
                <c:pt idx="3727">
                  <c:v>5.01</c:v>
                </c:pt>
                <c:pt idx="3728">
                  <c:v>12.8</c:v>
                </c:pt>
                <c:pt idx="3729">
                  <c:v>8.8699999999999992</c:v>
                </c:pt>
                <c:pt idx="3730">
                  <c:v>11.71</c:v>
                </c:pt>
                <c:pt idx="3731">
                  <c:v>50.18</c:v>
                </c:pt>
                <c:pt idx="3732">
                  <c:v>43.83</c:v>
                </c:pt>
                <c:pt idx="3733">
                  <c:v>50.22</c:v>
                </c:pt>
                <c:pt idx="3734">
                  <c:v>41.81</c:v>
                </c:pt>
                <c:pt idx="3735">
                  <c:v>51.72</c:v>
                </c:pt>
                <c:pt idx="3736">
                  <c:v>31.6</c:v>
                </c:pt>
                <c:pt idx="3737">
                  <c:v>9.64</c:v>
                </c:pt>
                <c:pt idx="3738">
                  <c:v>19.27</c:v>
                </c:pt>
                <c:pt idx="3739">
                  <c:v>6.78</c:v>
                </c:pt>
                <c:pt idx="3740">
                  <c:v>15.79</c:v>
                </c:pt>
                <c:pt idx="3741">
                  <c:v>54.07</c:v>
                </c:pt>
                <c:pt idx="3742">
                  <c:v>13.18</c:v>
                </c:pt>
                <c:pt idx="3743">
                  <c:v>18.28</c:v>
                </c:pt>
                <c:pt idx="3744">
                  <c:v>10.11</c:v>
                </c:pt>
                <c:pt idx="3745">
                  <c:v>55.54</c:v>
                </c:pt>
                <c:pt idx="3746">
                  <c:v>22.72</c:v>
                </c:pt>
                <c:pt idx="3747">
                  <c:v>20.34</c:v>
                </c:pt>
                <c:pt idx="3748">
                  <c:v>18.600000000000001</c:v>
                </c:pt>
                <c:pt idx="3749">
                  <c:v>7.28</c:v>
                </c:pt>
                <c:pt idx="3750">
                  <c:v>29.46</c:v>
                </c:pt>
                <c:pt idx="3751">
                  <c:v>43.99</c:v>
                </c:pt>
                <c:pt idx="3752">
                  <c:v>41</c:v>
                </c:pt>
                <c:pt idx="3753">
                  <c:v>36.24</c:v>
                </c:pt>
                <c:pt idx="3754">
                  <c:v>51.15</c:v>
                </c:pt>
                <c:pt idx="3755">
                  <c:v>32.729999999999997</c:v>
                </c:pt>
                <c:pt idx="3756">
                  <c:v>12.7</c:v>
                </c:pt>
                <c:pt idx="3757">
                  <c:v>46.24</c:v>
                </c:pt>
                <c:pt idx="3758">
                  <c:v>59.15</c:v>
                </c:pt>
                <c:pt idx="3759">
                  <c:v>20.309999999999999</c:v>
                </c:pt>
                <c:pt idx="3760">
                  <c:v>26.72</c:v>
                </c:pt>
                <c:pt idx="3761">
                  <c:v>13.06</c:v>
                </c:pt>
                <c:pt idx="3762">
                  <c:v>57.13</c:v>
                </c:pt>
                <c:pt idx="3763">
                  <c:v>55.33</c:v>
                </c:pt>
                <c:pt idx="3764">
                  <c:v>39.74</c:v>
                </c:pt>
                <c:pt idx="3765">
                  <c:v>8.19</c:v>
                </c:pt>
                <c:pt idx="3766">
                  <c:v>9.06</c:v>
                </c:pt>
                <c:pt idx="3767">
                  <c:v>6.49</c:v>
                </c:pt>
                <c:pt idx="3768">
                  <c:v>49.92</c:v>
                </c:pt>
                <c:pt idx="3769">
                  <c:v>9.84</c:v>
                </c:pt>
                <c:pt idx="3770">
                  <c:v>27.37</c:v>
                </c:pt>
                <c:pt idx="3771">
                  <c:v>17.100000000000001</c:v>
                </c:pt>
                <c:pt idx="3772">
                  <c:v>22.7</c:v>
                </c:pt>
                <c:pt idx="3773">
                  <c:v>50.01</c:v>
                </c:pt>
                <c:pt idx="3774">
                  <c:v>30.56</c:v>
                </c:pt>
                <c:pt idx="3775">
                  <c:v>26.76</c:v>
                </c:pt>
                <c:pt idx="3776">
                  <c:v>39.69</c:v>
                </c:pt>
                <c:pt idx="3777">
                  <c:v>49.45</c:v>
                </c:pt>
                <c:pt idx="3778">
                  <c:v>38.590000000000003</c:v>
                </c:pt>
                <c:pt idx="3779">
                  <c:v>54.15</c:v>
                </c:pt>
                <c:pt idx="3780">
                  <c:v>7.25</c:v>
                </c:pt>
                <c:pt idx="3781">
                  <c:v>22.39</c:v>
                </c:pt>
                <c:pt idx="3782">
                  <c:v>56.14</c:v>
                </c:pt>
                <c:pt idx="3783">
                  <c:v>59.24</c:v>
                </c:pt>
                <c:pt idx="3784">
                  <c:v>18.53</c:v>
                </c:pt>
                <c:pt idx="3785">
                  <c:v>17.309999999999999</c:v>
                </c:pt>
                <c:pt idx="3786">
                  <c:v>46.03</c:v>
                </c:pt>
                <c:pt idx="3787">
                  <c:v>15.04</c:v>
                </c:pt>
                <c:pt idx="3788">
                  <c:v>21.59</c:v>
                </c:pt>
                <c:pt idx="3789">
                  <c:v>51.41</c:v>
                </c:pt>
                <c:pt idx="3790">
                  <c:v>29.02</c:v>
                </c:pt>
                <c:pt idx="3791">
                  <c:v>29.33</c:v>
                </c:pt>
                <c:pt idx="3792">
                  <c:v>6.02</c:v>
                </c:pt>
                <c:pt idx="3793">
                  <c:v>4.46</c:v>
                </c:pt>
                <c:pt idx="3794">
                  <c:v>37.950000000000003</c:v>
                </c:pt>
                <c:pt idx="3795">
                  <c:v>25.21</c:v>
                </c:pt>
                <c:pt idx="3796">
                  <c:v>38.79</c:v>
                </c:pt>
                <c:pt idx="3797">
                  <c:v>35.54</c:v>
                </c:pt>
                <c:pt idx="3798">
                  <c:v>39.22</c:v>
                </c:pt>
                <c:pt idx="3799">
                  <c:v>48.25</c:v>
                </c:pt>
                <c:pt idx="3800">
                  <c:v>48.16</c:v>
                </c:pt>
                <c:pt idx="3801">
                  <c:v>12.56</c:v>
                </c:pt>
                <c:pt idx="3802">
                  <c:v>39.97</c:v>
                </c:pt>
                <c:pt idx="3803">
                  <c:v>3.25</c:v>
                </c:pt>
                <c:pt idx="3804">
                  <c:v>42.48</c:v>
                </c:pt>
                <c:pt idx="3805">
                  <c:v>16.29</c:v>
                </c:pt>
                <c:pt idx="3806">
                  <c:v>43.98</c:v>
                </c:pt>
                <c:pt idx="3807">
                  <c:v>48.87</c:v>
                </c:pt>
                <c:pt idx="3808">
                  <c:v>22.56</c:v>
                </c:pt>
                <c:pt idx="3809">
                  <c:v>51.74</c:v>
                </c:pt>
                <c:pt idx="3810">
                  <c:v>21.54</c:v>
                </c:pt>
                <c:pt idx="3811">
                  <c:v>32.36</c:v>
                </c:pt>
                <c:pt idx="3812">
                  <c:v>25.8</c:v>
                </c:pt>
                <c:pt idx="3813">
                  <c:v>30.42</c:v>
                </c:pt>
                <c:pt idx="3814">
                  <c:v>53.4</c:v>
                </c:pt>
                <c:pt idx="3815">
                  <c:v>53.05</c:v>
                </c:pt>
                <c:pt idx="3816">
                  <c:v>2.14</c:v>
                </c:pt>
                <c:pt idx="3817">
                  <c:v>18.489999999999998</c:v>
                </c:pt>
                <c:pt idx="3818">
                  <c:v>33.42</c:v>
                </c:pt>
                <c:pt idx="3819">
                  <c:v>18.39</c:v>
                </c:pt>
                <c:pt idx="3820">
                  <c:v>11.85</c:v>
                </c:pt>
                <c:pt idx="3821">
                  <c:v>40.65</c:v>
                </c:pt>
                <c:pt idx="3822">
                  <c:v>9.8699999999999992</c:v>
                </c:pt>
                <c:pt idx="3823">
                  <c:v>30.39</c:v>
                </c:pt>
                <c:pt idx="3824">
                  <c:v>49.7</c:v>
                </c:pt>
                <c:pt idx="3825">
                  <c:v>55.05</c:v>
                </c:pt>
                <c:pt idx="3826">
                  <c:v>57.82</c:v>
                </c:pt>
                <c:pt idx="3827">
                  <c:v>12.46</c:v>
                </c:pt>
                <c:pt idx="3828">
                  <c:v>10.51</c:v>
                </c:pt>
                <c:pt idx="3829">
                  <c:v>10.55</c:v>
                </c:pt>
                <c:pt idx="3830">
                  <c:v>31.04</c:v>
                </c:pt>
                <c:pt idx="3831">
                  <c:v>6.44</c:v>
                </c:pt>
                <c:pt idx="3832">
                  <c:v>12.26</c:v>
                </c:pt>
                <c:pt idx="3833">
                  <c:v>19.61</c:v>
                </c:pt>
                <c:pt idx="3834">
                  <c:v>39.950000000000003</c:v>
                </c:pt>
                <c:pt idx="3835">
                  <c:v>10.02</c:v>
                </c:pt>
                <c:pt idx="3836">
                  <c:v>57.46</c:v>
                </c:pt>
                <c:pt idx="3837">
                  <c:v>55.17</c:v>
                </c:pt>
                <c:pt idx="3838">
                  <c:v>41.4</c:v>
                </c:pt>
                <c:pt idx="3839">
                  <c:v>14.7</c:v>
                </c:pt>
                <c:pt idx="3840">
                  <c:v>23.73</c:v>
                </c:pt>
                <c:pt idx="3841">
                  <c:v>13.06</c:v>
                </c:pt>
                <c:pt idx="3842">
                  <c:v>39.380000000000003</c:v>
                </c:pt>
                <c:pt idx="3843">
                  <c:v>18.23</c:v>
                </c:pt>
                <c:pt idx="3844">
                  <c:v>32.700000000000003</c:v>
                </c:pt>
                <c:pt idx="3845">
                  <c:v>41.34</c:v>
                </c:pt>
                <c:pt idx="3846">
                  <c:v>28.07</c:v>
                </c:pt>
                <c:pt idx="3847">
                  <c:v>3.37</c:v>
                </c:pt>
                <c:pt idx="3848">
                  <c:v>50.52</c:v>
                </c:pt>
                <c:pt idx="3849">
                  <c:v>47.53</c:v>
                </c:pt>
                <c:pt idx="3850">
                  <c:v>53.68</c:v>
                </c:pt>
                <c:pt idx="3851">
                  <c:v>57.98</c:v>
                </c:pt>
                <c:pt idx="3852">
                  <c:v>34.24</c:v>
                </c:pt>
                <c:pt idx="3853">
                  <c:v>12.82</c:v>
                </c:pt>
                <c:pt idx="3854">
                  <c:v>38.119999999999997</c:v>
                </c:pt>
                <c:pt idx="3855">
                  <c:v>9.14</c:v>
                </c:pt>
                <c:pt idx="3856">
                  <c:v>45.57</c:v>
                </c:pt>
                <c:pt idx="3857">
                  <c:v>35.049999999999997</c:v>
                </c:pt>
                <c:pt idx="3858">
                  <c:v>55.93</c:v>
                </c:pt>
                <c:pt idx="3859">
                  <c:v>35.619999999999997</c:v>
                </c:pt>
                <c:pt idx="3860">
                  <c:v>21.55</c:v>
                </c:pt>
                <c:pt idx="3861">
                  <c:v>26.97</c:v>
                </c:pt>
                <c:pt idx="3862">
                  <c:v>51.95</c:v>
                </c:pt>
                <c:pt idx="3863">
                  <c:v>59.59</c:v>
                </c:pt>
                <c:pt idx="3864">
                  <c:v>11.1</c:v>
                </c:pt>
                <c:pt idx="3865">
                  <c:v>43.16</c:v>
                </c:pt>
                <c:pt idx="3866">
                  <c:v>45.39</c:v>
                </c:pt>
                <c:pt idx="3867">
                  <c:v>28.19</c:v>
                </c:pt>
                <c:pt idx="3868">
                  <c:v>58.42</c:v>
                </c:pt>
                <c:pt idx="3869">
                  <c:v>23.73</c:v>
                </c:pt>
                <c:pt idx="3870">
                  <c:v>5.05</c:v>
                </c:pt>
                <c:pt idx="3871">
                  <c:v>18.690000000000001</c:v>
                </c:pt>
                <c:pt idx="3872">
                  <c:v>7.33</c:v>
                </c:pt>
                <c:pt idx="3873">
                  <c:v>14.32</c:v>
                </c:pt>
                <c:pt idx="3874">
                  <c:v>36.03</c:v>
                </c:pt>
                <c:pt idx="3875">
                  <c:v>23.15</c:v>
                </c:pt>
                <c:pt idx="3876">
                  <c:v>27.33</c:v>
                </c:pt>
                <c:pt idx="3877">
                  <c:v>29.46</c:v>
                </c:pt>
                <c:pt idx="3878">
                  <c:v>44.54</c:v>
                </c:pt>
                <c:pt idx="3879">
                  <c:v>18.260000000000002</c:v>
                </c:pt>
                <c:pt idx="3880">
                  <c:v>3.03</c:v>
                </c:pt>
                <c:pt idx="3881">
                  <c:v>57.15</c:v>
                </c:pt>
                <c:pt idx="3882">
                  <c:v>59.93</c:v>
                </c:pt>
                <c:pt idx="3883">
                  <c:v>2.11</c:v>
                </c:pt>
                <c:pt idx="3884">
                  <c:v>6.55</c:v>
                </c:pt>
                <c:pt idx="3885">
                  <c:v>23.67</c:v>
                </c:pt>
                <c:pt idx="3886">
                  <c:v>8.16</c:v>
                </c:pt>
                <c:pt idx="3887">
                  <c:v>58.06</c:v>
                </c:pt>
                <c:pt idx="3888">
                  <c:v>11.09</c:v>
                </c:pt>
                <c:pt idx="3889">
                  <c:v>46.58</c:v>
                </c:pt>
                <c:pt idx="3890">
                  <c:v>51.41</c:v>
                </c:pt>
                <c:pt idx="3891">
                  <c:v>18.760000000000002</c:v>
                </c:pt>
                <c:pt idx="3892">
                  <c:v>29.26</c:v>
                </c:pt>
                <c:pt idx="3893">
                  <c:v>33.1</c:v>
                </c:pt>
                <c:pt idx="3894">
                  <c:v>44.92</c:v>
                </c:pt>
                <c:pt idx="3895">
                  <c:v>18.36</c:v>
                </c:pt>
                <c:pt idx="3896">
                  <c:v>14.01</c:v>
                </c:pt>
                <c:pt idx="3897">
                  <c:v>3.65</c:v>
                </c:pt>
                <c:pt idx="3898">
                  <c:v>53.35</c:v>
                </c:pt>
                <c:pt idx="3899">
                  <c:v>16.97</c:v>
                </c:pt>
                <c:pt idx="3900">
                  <c:v>7.7</c:v>
                </c:pt>
                <c:pt idx="3901">
                  <c:v>23.62</c:v>
                </c:pt>
                <c:pt idx="3902">
                  <c:v>3.22</c:v>
                </c:pt>
                <c:pt idx="3903">
                  <c:v>43.44</c:v>
                </c:pt>
                <c:pt idx="3904">
                  <c:v>21.08</c:v>
                </c:pt>
                <c:pt idx="3905">
                  <c:v>12.53</c:v>
                </c:pt>
                <c:pt idx="3906">
                  <c:v>58.46</c:v>
                </c:pt>
                <c:pt idx="3907">
                  <c:v>38.36</c:v>
                </c:pt>
                <c:pt idx="3908">
                  <c:v>15.35</c:v>
                </c:pt>
                <c:pt idx="3909">
                  <c:v>40.4</c:v>
                </c:pt>
                <c:pt idx="3910">
                  <c:v>55.67</c:v>
                </c:pt>
                <c:pt idx="3911">
                  <c:v>6.54</c:v>
                </c:pt>
                <c:pt idx="3912">
                  <c:v>20.29</c:v>
                </c:pt>
                <c:pt idx="3913">
                  <c:v>42.66</c:v>
                </c:pt>
                <c:pt idx="3914">
                  <c:v>44.22</c:v>
                </c:pt>
                <c:pt idx="3915">
                  <c:v>32.979999999999997</c:v>
                </c:pt>
                <c:pt idx="3916">
                  <c:v>39.369999999999997</c:v>
                </c:pt>
                <c:pt idx="3917">
                  <c:v>48.74</c:v>
                </c:pt>
                <c:pt idx="3918">
                  <c:v>3.56</c:v>
                </c:pt>
                <c:pt idx="3919">
                  <c:v>47.76</c:v>
                </c:pt>
                <c:pt idx="3920">
                  <c:v>26.35</c:v>
                </c:pt>
                <c:pt idx="3921">
                  <c:v>9.91</c:v>
                </c:pt>
                <c:pt idx="3922">
                  <c:v>39.869999999999997</c:v>
                </c:pt>
                <c:pt idx="3923">
                  <c:v>4.8</c:v>
                </c:pt>
                <c:pt idx="3924">
                  <c:v>55.85</c:v>
                </c:pt>
                <c:pt idx="3925">
                  <c:v>4.01</c:v>
                </c:pt>
                <c:pt idx="3926">
                  <c:v>51.68</c:v>
                </c:pt>
                <c:pt idx="3927">
                  <c:v>22.73</c:v>
                </c:pt>
                <c:pt idx="3928">
                  <c:v>18.03</c:v>
                </c:pt>
                <c:pt idx="3929">
                  <c:v>43.12</c:v>
                </c:pt>
                <c:pt idx="3930">
                  <c:v>45.32</c:v>
                </c:pt>
                <c:pt idx="3931">
                  <c:v>14.95</c:v>
                </c:pt>
                <c:pt idx="3932">
                  <c:v>27.49</c:v>
                </c:pt>
                <c:pt idx="3933">
                  <c:v>29.22</c:v>
                </c:pt>
                <c:pt idx="3934">
                  <c:v>53.74</c:v>
                </c:pt>
                <c:pt idx="3935">
                  <c:v>30.83</c:v>
                </c:pt>
                <c:pt idx="3936">
                  <c:v>30.17</c:v>
                </c:pt>
                <c:pt idx="3937">
                  <c:v>33.549999999999997</c:v>
                </c:pt>
                <c:pt idx="3938">
                  <c:v>56.02</c:v>
                </c:pt>
                <c:pt idx="3939">
                  <c:v>27.37</c:v>
                </c:pt>
                <c:pt idx="3940">
                  <c:v>33.18</c:v>
                </c:pt>
                <c:pt idx="3941">
                  <c:v>50.12</c:v>
                </c:pt>
                <c:pt idx="3942">
                  <c:v>52.06</c:v>
                </c:pt>
                <c:pt idx="3943">
                  <c:v>38.97</c:v>
                </c:pt>
                <c:pt idx="3944">
                  <c:v>16.46</c:v>
                </c:pt>
                <c:pt idx="3945">
                  <c:v>40.200000000000003</c:v>
                </c:pt>
                <c:pt idx="3946">
                  <c:v>7.36</c:v>
                </c:pt>
                <c:pt idx="3947">
                  <c:v>5.97</c:v>
                </c:pt>
                <c:pt idx="3948">
                  <c:v>45.3</c:v>
                </c:pt>
                <c:pt idx="3949">
                  <c:v>11.03</c:v>
                </c:pt>
                <c:pt idx="3950">
                  <c:v>53.65</c:v>
                </c:pt>
                <c:pt idx="3951">
                  <c:v>34.299999999999997</c:v>
                </c:pt>
                <c:pt idx="3952">
                  <c:v>18.66</c:v>
                </c:pt>
                <c:pt idx="3953">
                  <c:v>39.54</c:v>
                </c:pt>
                <c:pt idx="3954">
                  <c:v>33.29</c:v>
                </c:pt>
                <c:pt idx="3955">
                  <c:v>48.23</c:v>
                </c:pt>
                <c:pt idx="3956">
                  <c:v>46.72</c:v>
                </c:pt>
                <c:pt idx="3957">
                  <c:v>59.45</c:v>
                </c:pt>
                <c:pt idx="3958">
                  <c:v>17.309999999999999</c:v>
                </c:pt>
                <c:pt idx="3959">
                  <c:v>3.35</c:v>
                </c:pt>
                <c:pt idx="3960">
                  <c:v>47.23</c:v>
                </c:pt>
                <c:pt idx="3961">
                  <c:v>21.64</c:v>
                </c:pt>
                <c:pt idx="3962">
                  <c:v>50.29</c:v>
                </c:pt>
                <c:pt idx="3963">
                  <c:v>52.57</c:v>
                </c:pt>
                <c:pt idx="3964">
                  <c:v>9.0299999999999994</c:v>
                </c:pt>
                <c:pt idx="3965">
                  <c:v>19.68</c:v>
                </c:pt>
                <c:pt idx="3966">
                  <c:v>54.51</c:v>
                </c:pt>
                <c:pt idx="3967">
                  <c:v>54.98</c:v>
                </c:pt>
                <c:pt idx="3968">
                  <c:v>14.57</c:v>
                </c:pt>
                <c:pt idx="3969">
                  <c:v>40.409999999999997</c:v>
                </c:pt>
                <c:pt idx="3970">
                  <c:v>44.56</c:v>
                </c:pt>
                <c:pt idx="3971">
                  <c:v>41.49</c:v>
                </c:pt>
                <c:pt idx="3972">
                  <c:v>17.86</c:v>
                </c:pt>
                <c:pt idx="3973">
                  <c:v>59.45</c:v>
                </c:pt>
                <c:pt idx="3974">
                  <c:v>19.98</c:v>
                </c:pt>
                <c:pt idx="3975">
                  <c:v>7.13</c:v>
                </c:pt>
                <c:pt idx="3976">
                  <c:v>50.72</c:v>
                </c:pt>
                <c:pt idx="3977">
                  <c:v>38.67</c:v>
                </c:pt>
                <c:pt idx="3978">
                  <c:v>49.53</c:v>
                </c:pt>
                <c:pt idx="3979">
                  <c:v>2.48</c:v>
                </c:pt>
                <c:pt idx="3980">
                  <c:v>49.18</c:v>
                </c:pt>
                <c:pt idx="3981">
                  <c:v>39.520000000000003</c:v>
                </c:pt>
                <c:pt idx="3982">
                  <c:v>14.75</c:v>
                </c:pt>
                <c:pt idx="3983">
                  <c:v>38.44</c:v>
                </c:pt>
                <c:pt idx="3984">
                  <c:v>14.94</c:v>
                </c:pt>
                <c:pt idx="3985">
                  <c:v>4.7699999999999996</c:v>
                </c:pt>
                <c:pt idx="3986">
                  <c:v>5.21</c:v>
                </c:pt>
                <c:pt idx="3987">
                  <c:v>20.45</c:v>
                </c:pt>
                <c:pt idx="3988">
                  <c:v>24.48</c:v>
                </c:pt>
                <c:pt idx="3989">
                  <c:v>14.94</c:v>
                </c:pt>
                <c:pt idx="3990">
                  <c:v>25.45</c:v>
                </c:pt>
                <c:pt idx="3991">
                  <c:v>6.8</c:v>
                </c:pt>
                <c:pt idx="3992">
                  <c:v>2.41</c:v>
                </c:pt>
                <c:pt idx="3993">
                  <c:v>58.43</c:v>
                </c:pt>
                <c:pt idx="3994">
                  <c:v>27.51</c:v>
                </c:pt>
                <c:pt idx="3995">
                  <c:v>44.16</c:v>
                </c:pt>
                <c:pt idx="3996">
                  <c:v>9.24</c:v>
                </c:pt>
                <c:pt idx="3997">
                  <c:v>16.38</c:v>
                </c:pt>
                <c:pt idx="3998">
                  <c:v>59.44</c:v>
                </c:pt>
                <c:pt idx="3999">
                  <c:v>57.9</c:v>
                </c:pt>
                <c:pt idx="4000">
                  <c:v>38.46</c:v>
                </c:pt>
                <c:pt idx="4001">
                  <c:v>54.86</c:v>
                </c:pt>
                <c:pt idx="4002">
                  <c:v>44.7</c:v>
                </c:pt>
                <c:pt idx="4003">
                  <c:v>18.649999999999999</c:v>
                </c:pt>
                <c:pt idx="4004">
                  <c:v>49.19</c:v>
                </c:pt>
                <c:pt idx="4005">
                  <c:v>25.92</c:v>
                </c:pt>
                <c:pt idx="4006">
                  <c:v>24.82</c:v>
                </c:pt>
                <c:pt idx="4007">
                  <c:v>56.8</c:v>
                </c:pt>
                <c:pt idx="4008">
                  <c:v>11.38</c:v>
                </c:pt>
                <c:pt idx="4009">
                  <c:v>57.49</c:v>
                </c:pt>
                <c:pt idx="4010">
                  <c:v>15.09</c:v>
                </c:pt>
                <c:pt idx="4011">
                  <c:v>34.85</c:v>
                </c:pt>
                <c:pt idx="4012">
                  <c:v>8.68</c:v>
                </c:pt>
                <c:pt idx="4013">
                  <c:v>53.47</c:v>
                </c:pt>
                <c:pt idx="4014">
                  <c:v>2.17</c:v>
                </c:pt>
                <c:pt idx="4015">
                  <c:v>28.61</c:v>
                </c:pt>
                <c:pt idx="4016">
                  <c:v>51.73</c:v>
                </c:pt>
                <c:pt idx="4017">
                  <c:v>28.07</c:v>
                </c:pt>
                <c:pt idx="4018">
                  <c:v>38.83</c:v>
                </c:pt>
                <c:pt idx="4019">
                  <c:v>44.55</c:v>
                </c:pt>
                <c:pt idx="4020">
                  <c:v>33.520000000000003</c:v>
                </c:pt>
                <c:pt idx="4021">
                  <c:v>52.77</c:v>
                </c:pt>
                <c:pt idx="4022">
                  <c:v>22.42</c:v>
                </c:pt>
                <c:pt idx="4023">
                  <c:v>36.049999999999997</c:v>
                </c:pt>
                <c:pt idx="4024">
                  <c:v>42.84</c:v>
                </c:pt>
                <c:pt idx="4025">
                  <c:v>44.36</c:v>
                </c:pt>
                <c:pt idx="4026">
                  <c:v>28.79</c:v>
                </c:pt>
                <c:pt idx="4027">
                  <c:v>50.92</c:v>
                </c:pt>
                <c:pt idx="4028">
                  <c:v>26.61</c:v>
                </c:pt>
                <c:pt idx="4029">
                  <c:v>33.15</c:v>
                </c:pt>
                <c:pt idx="4030">
                  <c:v>17</c:v>
                </c:pt>
                <c:pt idx="4031">
                  <c:v>8.42</c:v>
                </c:pt>
                <c:pt idx="4032">
                  <c:v>39.31</c:v>
                </c:pt>
                <c:pt idx="4033">
                  <c:v>2.11</c:v>
                </c:pt>
                <c:pt idx="4034">
                  <c:v>38.11</c:v>
                </c:pt>
                <c:pt idx="4035">
                  <c:v>17.38</c:v>
                </c:pt>
                <c:pt idx="4036">
                  <c:v>29.57</c:v>
                </c:pt>
                <c:pt idx="4037">
                  <c:v>29.69</c:v>
                </c:pt>
                <c:pt idx="4038">
                  <c:v>13.63</c:v>
                </c:pt>
                <c:pt idx="4039">
                  <c:v>44.46</c:v>
                </c:pt>
                <c:pt idx="4040">
                  <c:v>6.57</c:v>
                </c:pt>
                <c:pt idx="4041">
                  <c:v>21.51</c:v>
                </c:pt>
                <c:pt idx="4042">
                  <c:v>11.91</c:v>
                </c:pt>
                <c:pt idx="4043">
                  <c:v>55.1</c:v>
                </c:pt>
                <c:pt idx="4044">
                  <c:v>10.68</c:v>
                </c:pt>
                <c:pt idx="4045">
                  <c:v>11.76</c:v>
                </c:pt>
                <c:pt idx="4046">
                  <c:v>13.71</c:v>
                </c:pt>
                <c:pt idx="4047">
                  <c:v>51.97</c:v>
                </c:pt>
                <c:pt idx="4048">
                  <c:v>13.83</c:v>
                </c:pt>
                <c:pt idx="4049">
                  <c:v>19.760000000000002</c:v>
                </c:pt>
                <c:pt idx="4050">
                  <c:v>29.83</c:v>
                </c:pt>
                <c:pt idx="4051">
                  <c:v>36.33</c:v>
                </c:pt>
                <c:pt idx="4052">
                  <c:v>43.21</c:v>
                </c:pt>
                <c:pt idx="4053">
                  <c:v>41.1</c:v>
                </c:pt>
                <c:pt idx="4054">
                  <c:v>56.34</c:v>
                </c:pt>
                <c:pt idx="4055">
                  <c:v>4.3099999999999996</c:v>
                </c:pt>
                <c:pt idx="4056">
                  <c:v>52.7</c:v>
                </c:pt>
                <c:pt idx="4057">
                  <c:v>9.06</c:v>
                </c:pt>
                <c:pt idx="4058">
                  <c:v>34.49</c:v>
                </c:pt>
                <c:pt idx="4059">
                  <c:v>33.57</c:v>
                </c:pt>
                <c:pt idx="4060">
                  <c:v>49.24</c:v>
                </c:pt>
                <c:pt idx="4061">
                  <c:v>51.96</c:v>
                </c:pt>
                <c:pt idx="4062">
                  <c:v>48.23</c:v>
                </c:pt>
                <c:pt idx="4063">
                  <c:v>56.53</c:v>
                </c:pt>
                <c:pt idx="4064">
                  <c:v>43.64</c:v>
                </c:pt>
                <c:pt idx="4065">
                  <c:v>34.25</c:v>
                </c:pt>
                <c:pt idx="4066">
                  <c:v>41.62</c:v>
                </c:pt>
                <c:pt idx="4067">
                  <c:v>8.26</c:v>
                </c:pt>
                <c:pt idx="4068">
                  <c:v>44.82</c:v>
                </c:pt>
                <c:pt idx="4069">
                  <c:v>37.58</c:v>
                </c:pt>
                <c:pt idx="4070">
                  <c:v>22.85</c:v>
                </c:pt>
                <c:pt idx="4071">
                  <c:v>27.71</c:v>
                </c:pt>
                <c:pt idx="4072">
                  <c:v>38.630000000000003</c:v>
                </c:pt>
                <c:pt idx="4073">
                  <c:v>43.53</c:v>
                </c:pt>
                <c:pt idx="4074">
                  <c:v>33.93</c:v>
                </c:pt>
                <c:pt idx="4075">
                  <c:v>55.69</c:v>
                </c:pt>
                <c:pt idx="4076">
                  <c:v>43.15</c:v>
                </c:pt>
                <c:pt idx="4077">
                  <c:v>59.03</c:v>
                </c:pt>
                <c:pt idx="4078">
                  <c:v>27.69</c:v>
                </c:pt>
                <c:pt idx="4079">
                  <c:v>9.2100000000000009</c:v>
                </c:pt>
                <c:pt idx="4080">
                  <c:v>39.36</c:v>
                </c:pt>
                <c:pt idx="4081">
                  <c:v>24.3</c:v>
                </c:pt>
                <c:pt idx="4082">
                  <c:v>29.79</c:v>
                </c:pt>
                <c:pt idx="4083">
                  <c:v>7.99</c:v>
                </c:pt>
                <c:pt idx="4084">
                  <c:v>23.48</c:v>
                </c:pt>
                <c:pt idx="4085">
                  <c:v>3.55</c:v>
                </c:pt>
                <c:pt idx="4086">
                  <c:v>40.82</c:v>
                </c:pt>
                <c:pt idx="4087">
                  <c:v>20.36</c:v>
                </c:pt>
                <c:pt idx="4088">
                  <c:v>53.7</c:v>
                </c:pt>
                <c:pt idx="4089">
                  <c:v>7.56</c:v>
                </c:pt>
                <c:pt idx="4090">
                  <c:v>45.71</c:v>
                </c:pt>
                <c:pt idx="4091">
                  <c:v>4.5599999999999996</c:v>
                </c:pt>
                <c:pt idx="4092">
                  <c:v>21.12</c:v>
                </c:pt>
                <c:pt idx="4093">
                  <c:v>16.93</c:v>
                </c:pt>
                <c:pt idx="4094">
                  <c:v>16.82</c:v>
                </c:pt>
                <c:pt idx="4095">
                  <c:v>42.32</c:v>
                </c:pt>
                <c:pt idx="4096">
                  <c:v>22.27</c:v>
                </c:pt>
                <c:pt idx="4097">
                  <c:v>55.96</c:v>
                </c:pt>
                <c:pt idx="4098">
                  <c:v>2.85</c:v>
                </c:pt>
                <c:pt idx="4099">
                  <c:v>24.24</c:v>
                </c:pt>
                <c:pt idx="4100">
                  <c:v>52.32</c:v>
                </c:pt>
                <c:pt idx="4101">
                  <c:v>44.69</c:v>
                </c:pt>
                <c:pt idx="4102">
                  <c:v>25.87</c:v>
                </c:pt>
                <c:pt idx="4103">
                  <c:v>23.09</c:v>
                </c:pt>
                <c:pt idx="4104">
                  <c:v>28.23</c:v>
                </c:pt>
                <c:pt idx="4105">
                  <c:v>8.4499999999999993</c:v>
                </c:pt>
                <c:pt idx="4106">
                  <c:v>52.7</c:v>
                </c:pt>
                <c:pt idx="4107">
                  <c:v>49.74</c:v>
                </c:pt>
                <c:pt idx="4108">
                  <c:v>27.3</c:v>
                </c:pt>
                <c:pt idx="4109">
                  <c:v>20.399999999999999</c:v>
                </c:pt>
                <c:pt idx="4110">
                  <c:v>57.71</c:v>
                </c:pt>
                <c:pt idx="4111">
                  <c:v>26.15</c:v>
                </c:pt>
                <c:pt idx="4112">
                  <c:v>7.13</c:v>
                </c:pt>
                <c:pt idx="4113">
                  <c:v>38.36</c:v>
                </c:pt>
                <c:pt idx="4114">
                  <c:v>54.71</c:v>
                </c:pt>
                <c:pt idx="4115">
                  <c:v>19.100000000000001</c:v>
                </c:pt>
                <c:pt idx="4116">
                  <c:v>48.6</c:v>
                </c:pt>
                <c:pt idx="4117">
                  <c:v>22.5</c:v>
                </c:pt>
                <c:pt idx="4118">
                  <c:v>22.14</c:v>
                </c:pt>
                <c:pt idx="4119">
                  <c:v>11.61</c:v>
                </c:pt>
                <c:pt idx="4120">
                  <c:v>6.71</c:v>
                </c:pt>
                <c:pt idx="4121">
                  <c:v>51.87</c:v>
                </c:pt>
                <c:pt idx="4122">
                  <c:v>11.89</c:v>
                </c:pt>
                <c:pt idx="4123">
                  <c:v>40.200000000000003</c:v>
                </c:pt>
                <c:pt idx="4124">
                  <c:v>12.48</c:v>
                </c:pt>
                <c:pt idx="4125">
                  <c:v>56.42</c:v>
                </c:pt>
                <c:pt idx="4126">
                  <c:v>43.73</c:v>
                </c:pt>
                <c:pt idx="4127">
                  <c:v>36.07</c:v>
                </c:pt>
                <c:pt idx="4128">
                  <c:v>59.05</c:v>
                </c:pt>
                <c:pt idx="4129">
                  <c:v>36.11</c:v>
                </c:pt>
                <c:pt idx="4130">
                  <c:v>31.05</c:v>
                </c:pt>
                <c:pt idx="4131">
                  <c:v>26.04</c:v>
                </c:pt>
                <c:pt idx="4132">
                  <c:v>44.81</c:v>
                </c:pt>
                <c:pt idx="4133">
                  <c:v>46.89</c:v>
                </c:pt>
                <c:pt idx="4134">
                  <c:v>16.12</c:v>
                </c:pt>
                <c:pt idx="4135">
                  <c:v>34.119999999999997</c:v>
                </c:pt>
                <c:pt idx="4136">
                  <c:v>23.1</c:v>
                </c:pt>
                <c:pt idx="4137">
                  <c:v>22.89</c:v>
                </c:pt>
                <c:pt idx="4138">
                  <c:v>10.1</c:v>
                </c:pt>
                <c:pt idx="4139">
                  <c:v>38.93</c:v>
                </c:pt>
                <c:pt idx="4140">
                  <c:v>57.47</c:v>
                </c:pt>
                <c:pt idx="4141">
                  <c:v>20.010000000000002</c:v>
                </c:pt>
                <c:pt idx="4142">
                  <c:v>30.03</c:v>
                </c:pt>
                <c:pt idx="4143">
                  <c:v>25.6</c:v>
                </c:pt>
                <c:pt idx="4144">
                  <c:v>25.87</c:v>
                </c:pt>
                <c:pt idx="4145">
                  <c:v>12.21</c:v>
                </c:pt>
                <c:pt idx="4146">
                  <c:v>10.11</c:v>
                </c:pt>
                <c:pt idx="4147">
                  <c:v>55.3</c:v>
                </c:pt>
                <c:pt idx="4148">
                  <c:v>37.5</c:v>
                </c:pt>
                <c:pt idx="4149">
                  <c:v>16.28</c:v>
                </c:pt>
                <c:pt idx="4150">
                  <c:v>59.37</c:v>
                </c:pt>
                <c:pt idx="4151">
                  <c:v>17.98</c:v>
                </c:pt>
                <c:pt idx="4152">
                  <c:v>40.090000000000003</c:v>
                </c:pt>
                <c:pt idx="4153">
                  <c:v>51.3</c:v>
                </c:pt>
                <c:pt idx="4154">
                  <c:v>57.72</c:v>
                </c:pt>
                <c:pt idx="4155">
                  <c:v>23.74</c:v>
                </c:pt>
                <c:pt idx="4156">
                  <c:v>53.38</c:v>
                </c:pt>
                <c:pt idx="4157">
                  <c:v>44.76</c:v>
                </c:pt>
                <c:pt idx="4158">
                  <c:v>42.68</c:v>
                </c:pt>
                <c:pt idx="4159">
                  <c:v>47.41</c:v>
                </c:pt>
                <c:pt idx="4160">
                  <c:v>8.67</c:v>
                </c:pt>
                <c:pt idx="4161">
                  <c:v>41.23</c:v>
                </c:pt>
                <c:pt idx="4162">
                  <c:v>36.89</c:v>
                </c:pt>
                <c:pt idx="4163">
                  <c:v>25.05</c:v>
                </c:pt>
                <c:pt idx="4164">
                  <c:v>42.35</c:v>
                </c:pt>
                <c:pt idx="4165">
                  <c:v>13.75</c:v>
                </c:pt>
                <c:pt idx="4166">
                  <c:v>9.8800000000000008</c:v>
                </c:pt>
                <c:pt idx="4167">
                  <c:v>57.1</c:v>
                </c:pt>
                <c:pt idx="4168">
                  <c:v>56.35</c:v>
                </c:pt>
                <c:pt idx="4169">
                  <c:v>27.46</c:v>
                </c:pt>
                <c:pt idx="4170">
                  <c:v>30.1</c:v>
                </c:pt>
                <c:pt idx="4171">
                  <c:v>7.3</c:v>
                </c:pt>
                <c:pt idx="4172">
                  <c:v>10.31</c:v>
                </c:pt>
                <c:pt idx="4173">
                  <c:v>20.88</c:v>
                </c:pt>
                <c:pt idx="4174">
                  <c:v>57.57</c:v>
                </c:pt>
                <c:pt idx="4175">
                  <c:v>34.67</c:v>
                </c:pt>
                <c:pt idx="4176">
                  <c:v>31.46</c:v>
                </c:pt>
                <c:pt idx="4177">
                  <c:v>17.57</c:v>
                </c:pt>
                <c:pt idx="4178">
                  <c:v>14.41</c:v>
                </c:pt>
                <c:pt idx="4179">
                  <c:v>29.51</c:v>
                </c:pt>
                <c:pt idx="4180">
                  <c:v>2.2799999999999998</c:v>
                </c:pt>
                <c:pt idx="4181">
                  <c:v>48.02</c:v>
                </c:pt>
                <c:pt idx="4182">
                  <c:v>41.3</c:v>
                </c:pt>
                <c:pt idx="4183">
                  <c:v>43.8</c:v>
                </c:pt>
                <c:pt idx="4184">
                  <c:v>55.5</c:v>
                </c:pt>
                <c:pt idx="4185">
                  <c:v>5.64</c:v>
                </c:pt>
                <c:pt idx="4186">
                  <c:v>20.94</c:v>
                </c:pt>
                <c:pt idx="4187">
                  <c:v>23.65</c:v>
                </c:pt>
                <c:pt idx="4188">
                  <c:v>57.52</c:v>
                </c:pt>
                <c:pt idx="4189">
                  <c:v>45.81</c:v>
                </c:pt>
                <c:pt idx="4190">
                  <c:v>43.68</c:v>
                </c:pt>
                <c:pt idx="4191">
                  <c:v>38.979999999999997</c:v>
                </c:pt>
                <c:pt idx="4192">
                  <c:v>25.37</c:v>
                </c:pt>
                <c:pt idx="4193">
                  <c:v>28.23</c:v>
                </c:pt>
                <c:pt idx="4194">
                  <c:v>54.01</c:v>
                </c:pt>
                <c:pt idx="4195">
                  <c:v>27.78</c:v>
                </c:pt>
                <c:pt idx="4196">
                  <c:v>8.11</c:v>
                </c:pt>
                <c:pt idx="4197">
                  <c:v>36.39</c:v>
                </c:pt>
                <c:pt idx="4198">
                  <c:v>57.45</c:v>
                </c:pt>
                <c:pt idx="4199">
                  <c:v>48.41</c:v>
                </c:pt>
                <c:pt idx="4200">
                  <c:v>7.93</c:v>
                </c:pt>
                <c:pt idx="4201">
                  <c:v>38.15</c:v>
                </c:pt>
                <c:pt idx="4202">
                  <c:v>23.3</c:v>
                </c:pt>
                <c:pt idx="4203">
                  <c:v>28.93</c:v>
                </c:pt>
                <c:pt idx="4204">
                  <c:v>51.34</c:v>
                </c:pt>
                <c:pt idx="4205">
                  <c:v>9.44</c:v>
                </c:pt>
                <c:pt idx="4206">
                  <c:v>43.73</c:v>
                </c:pt>
                <c:pt idx="4207">
                  <c:v>38.880000000000003</c:v>
                </c:pt>
                <c:pt idx="4208">
                  <c:v>28.53</c:v>
                </c:pt>
                <c:pt idx="4209">
                  <c:v>27.11</c:v>
                </c:pt>
                <c:pt idx="4210">
                  <c:v>50.77</c:v>
                </c:pt>
                <c:pt idx="4211">
                  <c:v>30.76</c:v>
                </c:pt>
                <c:pt idx="4212">
                  <c:v>13.08</c:v>
                </c:pt>
                <c:pt idx="4213">
                  <c:v>41.65</c:v>
                </c:pt>
                <c:pt idx="4214">
                  <c:v>53.53</c:v>
                </c:pt>
                <c:pt idx="4215">
                  <c:v>44.07</c:v>
                </c:pt>
                <c:pt idx="4216">
                  <c:v>4.83</c:v>
                </c:pt>
                <c:pt idx="4217">
                  <c:v>18.510000000000002</c:v>
                </c:pt>
                <c:pt idx="4218">
                  <c:v>16.68</c:v>
                </c:pt>
                <c:pt idx="4219">
                  <c:v>8.3800000000000008</c:v>
                </c:pt>
                <c:pt idx="4220">
                  <c:v>44.96</c:v>
                </c:pt>
                <c:pt idx="4221">
                  <c:v>45.36</c:v>
                </c:pt>
                <c:pt idx="4222">
                  <c:v>43.61</c:v>
                </c:pt>
                <c:pt idx="4223">
                  <c:v>14.68</c:v>
                </c:pt>
                <c:pt idx="4224">
                  <c:v>46.4</c:v>
                </c:pt>
                <c:pt idx="4225">
                  <c:v>18.7</c:v>
                </c:pt>
                <c:pt idx="4226">
                  <c:v>18.98</c:v>
                </c:pt>
                <c:pt idx="4227">
                  <c:v>11</c:v>
                </c:pt>
                <c:pt idx="4228">
                  <c:v>25.24</c:v>
                </c:pt>
                <c:pt idx="4229">
                  <c:v>26.3</c:v>
                </c:pt>
                <c:pt idx="4230">
                  <c:v>29.95</c:v>
                </c:pt>
                <c:pt idx="4231">
                  <c:v>37.25</c:v>
                </c:pt>
                <c:pt idx="4232">
                  <c:v>45.81</c:v>
                </c:pt>
                <c:pt idx="4233">
                  <c:v>29.01</c:v>
                </c:pt>
                <c:pt idx="4234">
                  <c:v>22.49</c:v>
                </c:pt>
                <c:pt idx="4235">
                  <c:v>6.55</c:v>
                </c:pt>
                <c:pt idx="4236">
                  <c:v>5.8</c:v>
                </c:pt>
                <c:pt idx="4237">
                  <c:v>36.97</c:v>
                </c:pt>
                <c:pt idx="4238">
                  <c:v>53</c:v>
                </c:pt>
                <c:pt idx="4239">
                  <c:v>14.16</c:v>
                </c:pt>
                <c:pt idx="4240">
                  <c:v>7.84</c:v>
                </c:pt>
                <c:pt idx="4241">
                  <c:v>16.86</c:v>
                </c:pt>
                <c:pt idx="4242">
                  <c:v>11.23</c:v>
                </c:pt>
                <c:pt idx="4243">
                  <c:v>58.39</c:v>
                </c:pt>
                <c:pt idx="4244">
                  <c:v>41.92</c:v>
                </c:pt>
                <c:pt idx="4245">
                  <c:v>30.73</c:v>
                </c:pt>
                <c:pt idx="4246">
                  <c:v>5.24</c:v>
                </c:pt>
                <c:pt idx="4247">
                  <c:v>32.56</c:v>
                </c:pt>
                <c:pt idx="4248">
                  <c:v>2.48</c:v>
                </c:pt>
                <c:pt idx="4249">
                  <c:v>5.14</c:v>
                </c:pt>
                <c:pt idx="4250">
                  <c:v>12.5</c:v>
                </c:pt>
                <c:pt idx="4251">
                  <c:v>29.86</c:v>
                </c:pt>
                <c:pt idx="4252">
                  <c:v>23.68</c:v>
                </c:pt>
                <c:pt idx="4253">
                  <c:v>48.91</c:v>
                </c:pt>
                <c:pt idx="4254">
                  <c:v>6.25</c:v>
                </c:pt>
                <c:pt idx="4255">
                  <c:v>44.59</c:v>
                </c:pt>
                <c:pt idx="4256">
                  <c:v>25.86</c:v>
                </c:pt>
                <c:pt idx="4257">
                  <c:v>8.81</c:v>
                </c:pt>
                <c:pt idx="4258">
                  <c:v>54.51</c:v>
                </c:pt>
                <c:pt idx="4259">
                  <c:v>57.58</c:v>
                </c:pt>
                <c:pt idx="4260">
                  <c:v>47.15</c:v>
                </c:pt>
                <c:pt idx="4261">
                  <c:v>35.6</c:v>
                </c:pt>
                <c:pt idx="4262">
                  <c:v>55</c:v>
                </c:pt>
                <c:pt idx="4263">
                  <c:v>24.77</c:v>
                </c:pt>
                <c:pt idx="4264">
                  <c:v>56.67</c:v>
                </c:pt>
                <c:pt idx="4265">
                  <c:v>36.49</c:v>
                </c:pt>
                <c:pt idx="4266">
                  <c:v>19.440000000000001</c:v>
                </c:pt>
                <c:pt idx="4267">
                  <c:v>47.62</c:v>
                </c:pt>
                <c:pt idx="4268">
                  <c:v>23.48</c:v>
                </c:pt>
                <c:pt idx="4269">
                  <c:v>26.03</c:v>
                </c:pt>
                <c:pt idx="4270">
                  <c:v>45.87</c:v>
                </c:pt>
                <c:pt idx="4271">
                  <c:v>7.73</c:v>
                </c:pt>
                <c:pt idx="4272">
                  <c:v>4.63</c:v>
                </c:pt>
                <c:pt idx="4273">
                  <c:v>6.16</c:v>
                </c:pt>
                <c:pt idx="4274">
                  <c:v>23.74</c:v>
                </c:pt>
                <c:pt idx="4275">
                  <c:v>5.17</c:v>
                </c:pt>
                <c:pt idx="4276">
                  <c:v>24.96</c:v>
                </c:pt>
                <c:pt idx="4277">
                  <c:v>9.2899999999999991</c:v>
                </c:pt>
                <c:pt idx="4278">
                  <c:v>21.67</c:v>
                </c:pt>
                <c:pt idx="4279">
                  <c:v>3.51</c:v>
                </c:pt>
                <c:pt idx="4280">
                  <c:v>59.51</c:v>
                </c:pt>
                <c:pt idx="4281">
                  <c:v>53.28</c:v>
                </c:pt>
                <c:pt idx="4282">
                  <c:v>33.32</c:v>
                </c:pt>
                <c:pt idx="4283">
                  <c:v>25.27</c:v>
                </c:pt>
                <c:pt idx="4284">
                  <c:v>2.7</c:v>
                </c:pt>
                <c:pt idx="4285">
                  <c:v>39.409999999999997</c:v>
                </c:pt>
                <c:pt idx="4286">
                  <c:v>52.8</c:v>
                </c:pt>
                <c:pt idx="4287">
                  <c:v>33.729999999999997</c:v>
                </c:pt>
                <c:pt idx="4288">
                  <c:v>46.99</c:v>
                </c:pt>
                <c:pt idx="4289">
                  <c:v>9.99</c:v>
                </c:pt>
                <c:pt idx="4290">
                  <c:v>50.2</c:v>
                </c:pt>
                <c:pt idx="4291">
                  <c:v>10.74</c:v>
                </c:pt>
                <c:pt idx="4292">
                  <c:v>59.62</c:v>
                </c:pt>
                <c:pt idx="4293">
                  <c:v>24.81</c:v>
                </c:pt>
                <c:pt idx="4294">
                  <c:v>6.82</c:v>
                </c:pt>
                <c:pt idx="4295">
                  <c:v>2.2599999999999998</c:v>
                </c:pt>
                <c:pt idx="4296">
                  <c:v>55.34</c:v>
                </c:pt>
                <c:pt idx="4297">
                  <c:v>2.16</c:v>
                </c:pt>
                <c:pt idx="4298">
                  <c:v>19.329999999999998</c:v>
                </c:pt>
                <c:pt idx="4299">
                  <c:v>2.59</c:v>
                </c:pt>
                <c:pt idx="4300">
                  <c:v>50.35</c:v>
                </c:pt>
                <c:pt idx="4301">
                  <c:v>42.04</c:v>
                </c:pt>
                <c:pt idx="4302">
                  <c:v>29.21</c:v>
                </c:pt>
                <c:pt idx="4303">
                  <c:v>29.38</c:v>
                </c:pt>
                <c:pt idx="4304">
                  <c:v>20.02</c:v>
                </c:pt>
                <c:pt idx="4305">
                  <c:v>19.91</c:v>
                </c:pt>
                <c:pt idx="4306">
                  <c:v>27.8</c:v>
                </c:pt>
                <c:pt idx="4307">
                  <c:v>13.5</c:v>
                </c:pt>
                <c:pt idx="4308">
                  <c:v>45.85</c:v>
                </c:pt>
                <c:pt idx="4309">
                  <c:v>28.14</c:v>
                </c:pt>
                <c:pt idx="4310">
                  <c:v>4.58</c:v>
                </c:pt>
                <c:pt idx="4311">
                  <c:v>37.909999999999997</c:v>
                </c:pt>
                <c:pt idx="4312">
                  <c:v>42.66</c:v>
                </c:pt>
                <c:pt idx="4313">
                  <c:v>4.01</c:v>
                </c:pt>
                <c:pt idx="4314">
                  <c:v>24.21</c:v>
                </c:pt>
                <c:pt idx="4315">
                  <c:v>57.9</c:v>
                </c:pt>
                <c:pt idx="4316">
                  <c:v>57.82</c:v>
                </c:pt>
                <c:pt idx="4317">
                  <c:v>48.83</c:v>
                </c:pt>
                <c:pt idx="4318">
                  <c:v>39.93</c:v>
                </c:pt>
                <c:pt idx="4319">
                  <c:v>41.16</c:v>
                </c:pt>
                <c:pt idx="4320">
                  <c:v>40.44</c:v>
                </c:pt>
                <c:pt idx="4321">
                  <c:v>49.91</c:v>
                </c:pt>
                <c:pt idx="4322">
                  <c:v>5.12</c:v>
                </c:pt>
                <c:pt idx="4323">
                  <c:v>13.24</c:v>
                </c:pt>
                <c:pt idx="4324">
                  <c:v>24.01</c:v>
                </c:pt>
                <c:pt idx="4325">
                  <c:v>24.54</c:v>
                </c:pt>
                <c:pt idx="4326">
                  <c:v>19.04</c:v>
                </c:pt>
                <c:pt idx="4327">
                  <c:v>15.27</c:v>
                </c:pt>
                <c:pt idx="4328">
                  <c:v>39.69</c:v>
                </c:pt>
                <c:pt idx="4329">
                  <c:v>7.42</c:v>
                </c:pt>
                <c:pt idx="4330">
                  <c:v>30.24</c:v>
                </c:pt>
                <c:pt idx="4331">
                  <c:v>5.15</c:v>
                </c:pt>
                <c:pt idx="4332">
                  <c:v>8.35</c:v>
                </c:pt>
                <c:pt idx="4333">
                  <c:v>34.15</c:v>
                </c:pt>
                <c:pt idx="4334">
                  <c:v>42.74</c:v>
                </c:pt>
                <c:pt idx="4335">
                  <c:v>59.45</c:v>
                </c:pt>
                <c:pt idx="4336">
                  <c:v>11.34</c:v>
                </c:pt>
                <c:pt idx="4337">
                  <c:v>24.7</c:v>
                </c:pt>
                <c:pt idx="4338">
                  <c:v>27.13</c:v>
                </c:pt>
                <c:pt idx="4339">
                  <c:v>44.92</c:v>
                </c:pt>
                <c:pt idx="4340">
                  <c:v>17.93</c:v>
                </c:pt>
                <c:pt idx="4341">
                  <c:v>6.99</c:v>
                </c:pt>
                <c:pt idx="4342">
                  <c:v>51.99</c:v>
                </c:pt>
                <c:pt idx="4343">
                  <c:v>24.71</c:v>
                </c:pt>
                <c:pt idx="4344">
                  <c:v>20.65</c:v>
                </c:pt>
                <c:pt idx="4345">
                  <c:v>43.05</c:v>
                </c:pt>
                <c:pt idx="4346">
                  <c:v>39.369999999999997</c:v>
                </c:pt>
                <c:pt idx="4347">
                  <c:v>21.44</c:v>
                </c:pt>
                <c:pt idx="4348">
                  <c:v>59.96</c:v>
                </c:pt>
                <c:pt idx="4349">
                  <c:v>23.49</c:v>
                </c:pt>
                <c:pt idx="4350">
                  <c:v>20.64</c:v>
                </c:pt>
                <c:pt idx="4351">
                  <c:v>37.549999999999997</c:v>
                </c:pt>
                <c:pt idx="4352">
                  <c:v>59.99</c:v>
                </c:pt>
                <c:pt idx="4353">
                  <c:v>42.19</c:v>
                </c:pt>
                <c:pt idx="4354">
                  <c:v>31.43</c:v>
                </c:pt>
                <c:pt idx="4355">
                  <c:v>41.33</c:v>
                </c:pt>
                <c:pt idx="4356">
                  <c:v>2.34</c:v>
                </c:pt>
                <c:pt idx="4357">
                  <c:v>6.42</c:v>
                </c:pt>
                <c:pt idx="4358">
                  <c:v>32.68</c:v>
                </c:pt>
                <c:pt idx="4359">
                  <c:v>39.590000000000003</c:v>
                </c:pt>
                <c:pt idx="4360">
                  <c:v>5.84</c:v>
                </c:pt>
                <c:pt idx="4361">
                  <c:v>26.34</c:v>
                </c:pt>
                <c:pt idx="4362">
                  <c:v>15.55</c:v>
                </c:pt>
                <c:pt idx="4363">
                  <c:v>34.700000000000003</c:v>
                </c:pt>
                <c:pt idx="4364">
                  <c:v>2.8</c:v>
                </c:pt>
                <c:pt idx="4365">
                  <c:v>2.81</c:v>
                </c:pt>
                <c:pt idx="4366">
                  <c:v>38.770000000000003</c:v>
                </c:pt>
                <c:pt idx="4367">
                  <c:v>55.65</c:v>
                </c:pt>
                <c:pt idx="4368">
                  <c:v>47.6</c:v>
                </c:pt>
                <c:pt idx="4369">
                  <c:v>50.18</c:v>
                </c:pt>
                <c:pt idx="4370">
                  <c:v>32.880000000000003</c:v>
                </c:pt>
                <c:pt idx="4371">
                  <c:v>8.85</c:v>
                </c:pt>
                <c:pt idx="4372">
                  <c:v>38.11</c:v>
                </c:pt>
                <c:pt idx="4373">
                  <c:v>36.08</c:v>
                </c:pt>
                <c:pt idx="4374">
                  <c:v>16.2</c:v>
                </c:pt>
                <c:pt idx="4375">
                  <c:v>13.78</c:v>
                </c:pt>
                <c:pt idx="4376">
                  <c:v>41.78</c:v>
                </c:pt>
                <c:pt idx="4377">
                  <c:v>36.9</c:v>
                </c:pt>
                <c:pt idx="4378">
                  <c:v>11.02</c:v>
                </c:pt>
                <c:pt idx="4379">
                  <c:v>51.82</c:v>
                </c:pt>
                <c:pt idx="4380">
                  <c:v>37.6</c:v>
                </c:pt>
                <c:pt idx="4381">
                  <c:v>48.84</c:v>
                </c:pt>
                <c:pt idx="4382">
                  <c:v>34.89</c:v>
                </c:pt>
                <c:pt idx="4383">
                  <c:v>36.97</c:v>
                </c:pt>
                <c:pt idx="4384">
                  <c:v>42.99</c:v>
                </c:pt>
                <c:pt idx="4385">
                  <c:v>31.36</c:v>
                </c:pt>
                <c:pt idx="4386">
                  <c:v>23.55</c:v>
                </c:pt>
                <c:pt idx="4387">
                  <c:v>54.78</c:v>
                </c:pt>
                <c:pt idx="4388">
                  <c:v>27.11</c:v>
                </c:pt>
                <c:pt idx="4389">
                  <c:v>22.64</c:v>
                </c:pt>
                <c:pt idx="4390">
                  <c:v>52.85</c:v>
                </c:pt>
                <c:pt idx="4391">
                  <c:v>45.91</c:v>
                </c:pt>
                <c:pt idx="4392">
                  <c:v>45.01</c:v>
                </c:pt>
                <c:pt idx="4393">
                  <c:v>24.96</c:v>
                </c:pt>
                <c:pt idx="4394">
                  <c:v>34.08</c:v>
                </c:pt>
                <c:pt idx="4395">
                  <c:v>15.35</c:v>
                </c:pt>
                <c:pt idx="4396">
                  <c:v>46.57</c:v>
                </c:pt>
                <c:pt idx="4397">
                  <c:v>4.13</c:v>
                </c:pt>
                <c:pt idx="4398">
                  <c:v>48.53</c:v>
                </c:pt>
                <c:pt idx="4399">
                  <c:v>20.38</c:v>
                </c:pt>
                <c:pt idx="4400">
                  <c:v>14.11</c:v>
                </c:pt>
                <c:pt idx="4401">
                  <c:v>58.09</c:v>
                </c:pt>
                <c:pt idx="4402">
                  <c:v>59.65</c:v>
                </c:pt>
                <c:pt idx="4403">
                  <c:v>21.68</c:v>
                </c:pt>
                <c:pt idx="4404">
                  <c:v>48.16</c:v>
                </c:pt>
                <c:pt idx="4405">
                  <c:v>25.37</c:v>
                </c:pt>
                <c:pt idx="4406">
                  <c:v>43.98</c:v>
                </c:pt>
                <c:pt idx="4407">
                  <c:v>20.170000000000002</c:v>
                </c:pt>
                <c:pt idx="4408">
                  <c:v>36.22</c:v>
                </c:pt>
                <c:pt idx="4409">
                  <c:v>53.43</c:v>
                </c:pt>
                <c:pt idx="4410">
                  <c:v>54.53</c:v>
                </c:pt>
                <c:pt idx="4411">
                  <c:v>25.7</c:v>
                </c:pt>
                <c:pt idx="4412">
                  <c:v>31.41</c:v>
                </c:pt>
                <c:pt idx="4413">
                  <c:v>14.49</c:v>
                </c:pt>
                <c:pt idx="4414">
                  <c:v>47.93</c:v>
                </c:pt>
                <c:pt idx="4415">
                  <c:v>30.93</c:v>
                </c:pt>
                <c:pt idx="4416">
                  <c:v>56.56</c:v>
                </c:pt>
                <c:pt idx="4417">
                  <c:v>57.25</c:v>
                </c:pt>
                <c:pt idx="4418">
                  <c:v>29.67</c:v>
                </c:pt>
                <c:pt idx="4419">
                  <c:v>19.68</c:v>
                </c:pt>
                <c:pt idx="4420">
                  <c:v>34.270000000000003</c:v>
                </c:pt>
                <c:pt idx="4421">
                  <c:v>3.18</c:v>
                </c:pt>
                <c:pt idx="4422">
                  <c:v>44.7</c:v>
                </c:pt>
                <c:pt idx="4423">
                  <c:v>42.35</c:v>
                </c:pt>
                <c:pt idx="4424">
                  <c:v>47.58</c:v>
                </c:pt>
                <c:pt idx="4425">
                  <c:v>46.99</c:v>
                </c:pt>
                <c:pt idx="4426">
                  <c:v>26.06</c:v>
                </c:pt>
                <c:pt idx="4427">
                  <c:v>39.01</c:v>
                </c:pt>
                <c:pt idx="4428">
                  <c:v>50.07</c:v>
                </c:pt>
                <c:pt idx="4429">
                  <c:v>18.579999999999998</c:v>
                </c:pt>
                <c:pt idx="4430">
                  <c:v>10.71</c:v>
                </c:pt>
                <c:pt idx="4431">
                  <c:v>49.27</c:v>
                </c:pt>
                <c:pt idx="4432">
                  <c:v>43.33</c:v>
                </c:pt>
                <c:pt idx="4433">
                  <c:v>55.04</c:v>
                </c:pt>
                <c:pt idx="4434">
                  <c:v>24.95</c:v>
                </c:pt>
                <c:pt idx="4435">
                  <c:v>11.95</c:v>
                </c:pt>
                <c:pt idx="4436">
                  <c:v>16.7</c:v>
                </c:pt>
                <c:pt idx="4437">
                  <c:v>58.89</c:v>
                </c:pt>
                <c:pt idx="4438">
                  <c:v>25.5</c:v>
                </c:pt>
                <c:pt idx="4439">
                  <c:v>3.64</c:v>
                </c:pt>
                <c:pt idx="4440">
                  <c:v>51.77</c:v>
                </c:pt>
                <c:pt idx="4441">
                  <c:v>46.11</c:v>
                </c:pt>
                <c:pt idx="4442">
                  <c:v>46.48</c:v>
                </c:pt>
                <c:pt idx="4443">
                  <c:v>21.75</c:v>
                </c:pt>
                <c:pt idx="4444">
                  <c:v>21.48</c:v>
                </c:pt>
                <c:pt idx="4445">
                  <c:v>51.2</c:v>
                </c:pt>
                <c:pt idx="4446">
                  <c:v>29.1</c:v>
                </c:pt>
                <c:pt idx="4447">
                  <c:v>49.88</c:v>
                </c:pt>
                <c:pt idx="4448">
                  <c:v>7.22</c:v>
                </c:pt>
                <c:pt idx="4449">
                  <c:v>7.18</c:v>
                </c:pt>
                <c:pt idx="4450">
                  <c:v>8.06</c:v>
                </c:pt>
                <c:pt idx="4451">
                  <c:v>47.71</c:v>
                </c:pt>
                <c:pt idx="4452">
                  <c:v>49.55</c:v>
                </c:pt>
                <c:pt idx="4453">
                  <c:v>28.82</c:v>
                </c:pt>
                <c:pt idx="4454">
                  <c:v>27.07</c:v>
                </c:pt>
                <c:pt idx="4455">
                  <c:v>42.79</c:v>
                </c:pt>
                <c:pt idx="4456">
                  <c:v>12.9</c:v>
                </c:pt>
                <c:pt idx="4457">
                  <c:v>7.32</c:v>
                </c:pt>
                <c:pt idx="4458">
                  <c:v>38.67</c:v>
                </c:pt>
                <c:pt idx="4459">
                  <c:v>59.42</c:v>
                </c:pt>
                <c:pt idx="4460">
                  <c:v>38.11</c:v>
                </c:pt>
                <c:pt idx="4461">
                  <c:v>31.56</c:v>
                </c:pt>
                <c:pt idx="4462">
                  <c:v>27.47</c:v>
                </c:pt>
                <c:pt idx="4463">
                  <c:v>13.66</c:v>
                </c:pt>
                <c:pt idx="4464">
                  <c:v>55.86</c:v>
                </c:pt>
                <c:pt idx="4465">
                  <c:v>40.39</c:v>
                </c:pt>
                <c:pt idx="4466">
                  <c:v>50.98</c:v>
                </c:pt>
                <c:pt idx="4467">
                  <c:v>6.5</c:v>
                </c:pt>
                <c:pt idx="4468">
                  <c:v>10.65</c:v>
                </c:pt>
                <c:pt idx="4469">
                  <c:v>56.44</c:v>
                </c:pt>
                <c:pt idx="4470">
                  <c:v>56.92</c:v>
                </c:pt>
                <c:pt idx="4471">
                  <c:v>7.35</c:v>
                </c:pt>
                <c:pt idx="4472">
                  <c:v>4.62</c:v>
                </c:pt>
                <c:pt idx="4473">
                  <c:v>23.59</c:v>
                </c:pt>
                <c:pt idx="4474">
                  <c:v>4.03</c:v>
                </c:pt>
                <c:pt idx="4475">
                  <c:v>24.95</c:v>
                </c:pt>
                <c:pt idx="4476">
                  <c:v>53.82</c:v>
                </c:pt>
                <c:pt idx="4477">
                  <c:v>40.39</c:v>
                </c:pt>
                <c:pt idx="4478">
                  <c:v>48.11</c:v>
                </c:pt>
                <c:pt idx="4479">
                  <c:v>46.72</c:v>
                </c:pt>
                <c:pt idx="4480">
                  <c:v>46.48</c:v>
                </c:pt>
                <c:pt idx="4481">
                  <c:v>29.1</c:v>
                </c:pt>
                <c:pt idx="4482">
                  <c:v>49.39</c:v>
                </c:pt>
                <c:pt idx="4483">
                  <c:v>46.7</c:v>
                </c:pt>
                <c:pt idx="4484">
                  <c:v>15.53</c:v>
                </c:pt>
                <c:pt idx="4485">
                  <c:v>10.34</c:v>
                </c:pt>
                <c:pt idx="4486">
                  <c:v>3.65</c:v>
                </c:pt>
                <c:pt idx="4487">
                  <c:v>15.02</c:v>
                </c:pt>
                <c:pt idx="4488">
                  <c:v>28.48</c:v>
                </c:pt>
                <c:pt idx="4489">
                  <c:v>11.26</c:v>
                </c:pt>
                <c:pt idx="4490">
                  <c:v>23.75</c:v>
                </c:pt>
                <c:pt idx="4491">
                  <c:v>18.78</c:v>
                </c:pt>
                <c:pt idx="4492">
                  <c:v>32.35</c:v>
                </c:pt>
                <c:pt idx="4493">
                  <c:v>58.83</c:v>
                </c:pt>
                <c:pt idx="4494">
                  <c:v>29.63</c:v>
                </c:pt>
                <c:pt idx="4495">
                  <c:v>44.44</c:v>
                </c:pt>
                <c:pt idx="4496">
                  <c:v>17.55</c:v>
                </c:pt>
                <c:pt idx="4497">
                  <c:v>42.97</c:v>
                </c:pt>
                <c:pt idx="4498">
                  <c:v>27.84</c:v>
                </c:pt>
                <c:pt idx="4499">
                  <c:v>23.36</c:v>
                </c:pt>
                <c:pt idx="4500">
                  <c:v>37.5</c:v>
                </c:pt>
                <c:pt idx="4501">
                  <c:v>40.08</c:v>
                </c:pt>
                <c:pt idx="4502">
                  <c:v>41.95</c:v>
                </c:pt>
                <c:pt idx="4503">
                  <c:v>9.83</c:v>
                </c:pt>
                <c:pt idx="4504">
                  <c:v>56.57</c:v>
                </c:pt>
                <c:pt idx="4505">
                  <c:v>23.13</c:v>
                </c:pt>
                <c:pt idx="4506">
                  <c:v>21.33</c:v>
                </c:pt>
                <c:pt idx="4507">
                  <c:v>39.770000000000003</c:v>
                </c:pt>
                <c:pt idx="4508">
                  <c:v>52.87</c:v>
                </c:pt>
                <c:pt idx="4509">
                  <c:v>9.08</c:v>
                </c:pt>
                <c:pt idx="4510">
                  <c:v>26.13</c:v>
                </c:pt>
                <c:pt idx="4511">
                  <c:v>32.72</c:v>
                </c:pt>
                <c:pt idx="4512">
                  <c:v>26.91</c:v>
                </c:pt>
                <c:pt idx="4513">
                  <c:v>30.37</c:v>
                </c:pt>
                <c:pt idx="4514">
                  <c:v>14.06</c:v>
                </c:pt>
                <c:pt idx="4515">
                  <c:v>56.51</c:v>
                </c:pt>
                <c:pt idx="4516">
                  <c:v>59.62</c:v>
                </c:pt>
                <c:pt idx="4517">
                  <c:v>11.89</c:v>
                </c:pt>
                <c:pt idx="4518">
                  <c:v>25.48</c:v>
                </c:pt>
                <c:pt idx="4519">
                  <c:v>51.75</c:v>
                </c:pt>
                <c:pt idx="4520">
                  <c:v>3.01</c:v>
                </c:pt>
                <c:pt idx="4521">
                  <c:v>46.28</c:v>
                </c:pt>
                <c:pt idx="4522">
                  <c:v>21.89</c:v>
                </c:pt>
                <c:pt idx="4523">
                  <c:v>19.510000000000002</c:v>
                </c:pt>
                <c:pt idx="4524">
                  <c:v>5.4</c:v>
                </c:pt>
                <c:pt idx="4525">
                  <c:v>28.99</c:v>
                </c:pt>
                <c:pt idx="4526">
                  <c:v>25.06</c:v>
                </c:pt>
                <c:pt idx="4527">
                  <c:v>30.24</c:v>
                </c:pt>
                <c:pt idx="4528">
                  <c:v>59.65</c:v>
                </c:pt>
                <c:pt idx="4529">
                  <c:v>39.409999999999997</c:v>
                </c:pt>
                <c:pt idx="4530">
                  <c:v>58.55</c:v>
                </c:pt>
                <c:pt idx="4531">
                  <c:v>53.76</c:v>
                </c:pt>
                <c:pt idx="4532">
                  <c:v>6.02</c:v>
                </c:pt>
                <c:pt idx="4533">
                  <c:v>32.82</c:v>
                </c:pt>
                <c:pt idx="4534">
                  <c:v>33.56</c:v>
                </c:pt>
                <c:pt idx="4535">
                  <c:v>12.67</c:v>
                </c:pt>
                <c:pt idx="4536">
                  <c:v>58.67</c:v>
                </c:pt>
                <c:pt idx="4537">
                  <c:v>42.22</c:v>
                </c:pt>
                <c:pt idx="4538">
                  <c:v>19.79</c:v>
                </c:pt>
                <c:pt idx="4539">
                  <c:v>32.020000000000003</c:v>
                </c:pt>
                <c:pt idx="4540">
                  <c:v>32.549999999999997</c:v>
                </c:pt>
                <c:pt idx="4541">
                  <c:v>10.02</c:v>
                </c:pt>
                <c:pt idx="4542">
                  <c:v>43.5</c:v>
                </c:pt>
                <c:pt idx="4543">
                  <c:v>33.25</c:v>
                </c:pt>
                <c:pt idx="4544">
                  <c:v>22.13</c:v>
                </c:pt>
                <c:pt idx="4545">
                  <c:v>40.9</c:v>
                </c:pt>
                <c:pt idx="4546">
                  <c:v>32.07</c:v>
                </c:pt>
                <c:pt idx="4547">
                  <c:v>55.05</c:v>
                </c:pt>
                <c:pt idx="4548">
                  <c:v>50.23</c:v>
                </c:pt>
                <c:pt idx="4549">
                  <c:v>12.24</c:v>
                </c:pt>
                <c:pt idx="4550">
                  <c:v>44.45</c:v>
                </c:pt>
                <c:pt idx="4551">
                  <c:v>48.76</c:v>
                </c:pt>
                <c:pt idx="4552">
                  <c:v>55.14</c:v>
                </c:pt>
                <c:pt idx="4553">
                  <c:v>38.78</c:v>
                </c:pt>
                <c:pt idx="4554">
                  <c:v>41.68</c:v>
                </c:pt>
                <c:pt idx="4555">
                  <c:v>27.13</c:v>
                </c:pt>
                <c:pt idx="4556">
                  <c:v>37.64</c:v>
                </c:pt>
                <c:pt idx="4557">
                  <c:v>32.93</c:v>
                </c:pt>
                <c:pt idx="4558">
                  <c:v>43.84</c:v>
                </c:pt>
                <c:pt idx="4559">
                  <c:v>35.32</c:v>
                </c:pt>
                <c:pt idx="4560">
                  <c:v>23.69</c:v>
                </c:pt>
                <c:pt idx="4561">
                  <c:v>31.51</c:v>
                </c:pt>
                <c:pt idx="4562">
                  <c:v>26.55</c:v>
                </c:pt>
                <c:pt idx="4563">
                  <c:v>44.36</c:v>
                </c:pt>
                <c:pt idx="4564">
                  <c:v>52.56</c:v>
                </c:pt>
                <c:pt idx="4565">
                  <c:v>51.08</c:v>
                </c:pt>
                <c:pt idx="4566">
                  <c:v>44.52</c:v>
                </c:pt>
                <c:pt idx="4567">
                  <c:v>57.98</c:v>
                </c:pt>
                <c:pt idx="4568">
                  <c:v>19.21</c:v>
                </c:pt>
                <c:pt idx="4569">
                  <c:v>16.829999999999998</c:v>
                </c:pt>
                <c:pt idx="4570">
                  <c:v>43.32</c:v>
                </c:pt>
                <c:pt idx="4571">
                  <c:v>37.94</c:v>
                </c:pt>
                <c:pt idx="4572">
                  <c:v>8.23</c:v>
                </c:pt>
                <c:pt idx="4573">
                  <c:v>6.23</c:v>
                </c:pt>
                <c:pt idx="4574">
                  <c:v>31.97</c:v>
                </c:pt>
                <c:pt idx="4575">
                  <c:v>23.87</c:v>
                </c:pt>
                <c:pt idx="4576">
                  <c:v>43.17</c:v>
                </c:pt>
                <c:pt idx="4577">
                  <c:v>52.32</c:v>
                </c:pt>
                <c:pt idx="4578">
                  <c:v>42.03</c:v>
                </c:pt>
                <c:pt idx="4579">
                  <c:v>34.630000000000003</c:v>
                </c:pt>
                <c:pt idx="4580">
                  <c:v>20.49</c:v>
                </c:pt>
                <c:pt idx="4581">
                  <c:v>42.12</c:v>
                </c:pt>
                <c:pt idx="4582">
                  <c:v>59.83</c:v>
                </c:pt>
                <c:pt idx="4583">
                  <c:v>54.55</c:v>
                </c:pt>
                <c:pt idx="4584">
                  <c:v>28.62</c:v>
                </c:pt>
                <c:pt idx="4585">
                  <c:v>40.22</c:v>
                </c:pt>
                <c:pt idx="4586">
                  <c:v>33.94</c:v>
                </c:pt>
                <c:pt idx="4587">
                  <c:v>22.55</c:v>
                </c:pt>
                <c:pt idx="4588">
                  <c:v>26</c:v>
                </c:pt>
                <c:pt idx="4589">
                  <c:v>27.56</c:v>
                </c:pt>
                <c:pt idx="4590">
                  <c:v>59.72</c:v>
                </c:pt>
                <c:pt idx="4591">
                  <c:v>45.27</c:v>
                </c:pt>
                <c:pt idx="4592">
                  <c:v>11.71</c:v>
                </c:pt>
                <c:pt idx="4593">
                  <c:v>47.07</c:v>
                </c:pt>
                <c:pt idx="4594">
                  <c:v>17.22</c:v>
                </c:pt>
                <c:pt idx="4595">
                  <c:v>30.44</c:v>
                </c:pt>
                <c:pt idx="4596">
                  <c:v>32.93</c:v>
                </c:pt>
                <c:pt idx="4597">
                  <c:v>43.66</c:v>
                </c:pt>
                <c:pt idx="4598">
                  <c:v>22.07</c:v>
                </c:pt>
                <c:pt idx="4599">
                  <c:v>29.54</c:v>
                </c:pt>
                <c:pt idx="4600">
                  <c:v>48.54</c:v>
                </c:pt>
                <c:pt idx="4601">
                  <c:v>53.36</c:v>
                </c:pt>
                <c:pt idx="4602">
                  <c:v>57.39</c:v>
                </c:pt>
                <c:pt idx="4603">
                  <c:v>29.93</c:v>
                </c:pt>
                <c:pt idx="4604">
                  <c:v>25.72</c:v>
                </c:pt>
                <c:pt idx="4605">
                  <c:v>38.85</c:v>
                </c:pt>
                <c:pt idx="4606">
                  <c:v>53.32</c:v>
                </c:pt>
                <c:pt idx="4607">
                  <c:v>6.38</c:v>
                </c:pt>
                <c:pt idx="4608">
                  <c:v>56.04</c:v>
                </c:pt>
                <c:pt idx="4609">
                  <c:v>8.16</c:v>
                </c:pt>
                <c:pt idx="4610">
                  <c:v>44.55</c:v>
                </c:pt>
                <c:pt idx="4611">
                  <c:v>38.159999999999997</c:v>
                </c:pt>
                <c:pt idx="4612">
                  <c:v>47.13</c:v>
                </c:pt>
                <c:pt idx="4613">
                  <c:v>4.82</c:v>
                </c:pt>
                <c:pt idx="4614">
                  <c:v>58.35</c:v>
                </c:pt>
                <c:pt idx="4615">
                  <c:v>35.76</c:v>
                </c:pt>
                <c:pt idx="4616">
                  <c:v>2.42</c:v>
                </c:pt>
                <c:pt idx="4617">
                  <c:v>23.06</c:v>
                </c:pt>
                <c:pt idx="4618">
                  <c:v>36.479999999999997</c:v>
                </c:pt>
                <c:pt idx="4619">
                  <c:v>12.97</c:v>
                </c:pt>
                <c:pt idx="4620">
                  <c:v>26.55</c:v>
                </c:pt>
                <c:pt idx="4621">
                  <c:v>9.25</c:v>
                </c:pt>
                <c:pt idx="4622">
                  <c:v>32.93</c:v>
                </c:pt>
                <c:pt idx="4623">
                  <c:v>50.29</c:v>
                </c:pt>
                <c:pt idx="4624">
                  <c:v>19.86</c:v>
                </c:pt>
                <c:pt idx="4625">
                  <c:v>37.159999999999997</c:v>
                </c:pt>
                <c:pt idx="4626">
                  <c:v>17.149999999999999</c:v>
                </c:pt>
                <c:pt idx="4627">
                  <c:v>31.56</c:v>
                </c:pt>
                <c:pt idx="4628">
                  <c:v>11.94</c:v>
                </c:pt>
                <c:pt idx="4629">
                  <c:v>14.65</c:v>
                </c:pt>
                <c:pt idx="4630">
                  <c:v>57.08</c:v>
                </c:pt>
                <c:pt idx="4631">
                  <c:v>59.67</c:v>
                </c:pt>
                <c:pt idx="4632">
                  <c:v>59.64</c:v>
                </c:pt>
                <c:pt idx="4633">
                  <c:v>17.649999999999999</c:v>
                </c:pt>
                <c:pt idx="4634">
                  <c:v>50.16</c:v>
                </c:pt>
                <c:pt idx="4635">
                  <c:v>26.28</c:v>
                </c:pt>
                <c:pt idx="4636">
                  <c:v>9.0500000000000007</c:v>
                </c:pt>
                <c:pt idx="4637">
                  <c:v>9.5500000000000007</c:v>
                </c:pt>
                <c:pt idx="4638">
                  <c:v>54.71</c:v>
                </c:pt>
                <c:pt idx="4639">
                  <c:v>47.68</c:v>
                </c:pt>
                <c:pt idx="4640">
                  <c:v>13.24</c:v>
                </c:pt>
                <c:pt idx="4641">
                  <c:v>54.22</c:v>
                </c:pt>
                <c:pt idx="4642">
                  <c:v>43.56</c:v>
                </c:pt>
                <c:pt idx="4643">
                  <c:v>43.85</c:v>
                </c:pt>
                <c:pt idx="4644">
                  <c:v>21.99</c:v>
                </c:pt>
                <c:pt idx="4645">
                  <c:v>20.34</c:v>
                </c:pt>
                <c:pt idx="4646">
                  <c:v>44.16</c:v>
                </c:pt>
                <c:pt idx="4647">
                  <c:v>40.43</c:v>
                </c:pt>
                <c:pt idx="4648">
                  <c:v>19.38</c:v>
                </c:pt>
                <c:pt idx="4649">
                  <c:v>56.96</c:v>
                </c:pt>
                <c:pt idx="4650">
                  <c:v>11.86</c:v>
                </c:pt>
                <c:pt idx="4651">
                  <c:v>35.380000000000003</c:v>
                </c:pt>
                <c:pt idx="4652">
                  <c:v>50.74</c:v>
                </c:pt>
                <c:pt idx="4653">
                  <c:v>3.98</c:v>
                </c:pt>
                <c:pt idx="4654">
                  <c:v>7.82</c:v>
                </c:pt>
                <c:pt idx="4655">
                  <c:v>50.16</c:v>
                </c:pt>
                <c:pt idx="4656">
                  <c:v>41.56</c:v>
                </c:pt>
                <c:pt idx="4657">
                  <c:v>35.54</c:v>
                </c:pt>
                <c:pt idx="4658">
                  <c:v>31.34</c:v>
                </c:pt>
                <c:pt idx="4659">
                  <c:v>52.64</c:v>
                </c:pt>
                <c:pt idx="4660">
                  <c:v>14.22</c:v>
                </c:pt>
                <c:pt idx="4661">
                  <c:v>40.14</c:v>
                </c:pt>
                <c:pt idx="4662">
                  <c:v>56.65</c:v>
                </c:pt>
                <c:pt idx="4663">
                  <c:v>22.35</c:v>
                </c:pt>
                <c:pt idx="4664">
                  <c:v>12.32</c:v>
                </c:pt>
                <c:pt idx="4665">
                  <c:v>12.2</c:v>
                </c:pt>
                <c:pt idx="4666">
                  <c:v>6.8</c:v>
                </c:pt>
                <c:pt idx="4667">
                  <c:v>40.119999999999997</c:v>
                </c:pt>
                <c:pt idx="4668">
                  <c:v>55</c:v>
                </c:pt>
                <c:pt idx="4669">
                  <c:v>34.58</c:v>
                </c:pt>
                <c:pt idx="4670">
                  <c:v>26.49</c:v>
                </c:pt>
                <c:pt idx="4671">
                  <c:v>13.61</c:v>
                </c:pt>
                <c:pt idx="4672">
                  <c:v>39.17</c:v>
                </c:pt>
                <c:pt idx="4673">
                  <c:v>18.45</c:v>
                </c:pt>
                <c:pt idx="4674">
                  <c:v>39.950000000000003</c:v>
                </c:pt>
                <c:pt idx="4675">
                  <c:v>7.08</c:v>
                </c:pt>
                <c:pt idx="4676">
                  <c:v>31.94</c:v>
                </c:pt>
                <c:pt idx="4677">
                  <c:v>23.67</c:v>
                </c:pt>
                <c:pt idx="4678">
                  <c:v>11.3</c:v>
                </c:pt>
                <c:pt idx="4679">
                  <c:v>35.94</c:v>
                </c:pt>
                <c:pt idx="4680">
                  <c:v>13.34</c:v>
                </c:pt>
                <c:pt idx="4681">
                  <c:v>41.96</c:v>
                </c:pt>
                <c:pt idx="4682">
                  <c:v>53.21</c:v>
                </c:pt>
                <c:pt idx="4683">
                  <c:v>11.99</c:v>
                </c:pt>
                <c:pt idx="4684">
                  <c:v>25.19</c:v>
                </c:pt>
                <c:pt idx="4685">
                  <c:v>30.01</c:v>
                </c:pt>
                <c:pt idx="4686">
                  <c:v>34.270000000000003</c:v>
                </c:pt>
                <c:pt idx="4687">
                  <c:v>21.06</c:v>
                </c:pt>
                <c:pt idx="4688">
                  <c:v>10.31</c:v>
                </c:pt>
                <c:pt idx="4689">
                  <c:v>34.61</c:v>
                </c:pt>
                <c:pt idx="4690">
                  <c:v>14.12</c:v>
                </c:pt>
                <c:pt idx="4691">
                  <c:v>20</c:v>
                </c:pt>
                <c:pt idx="4692">
                  <c:v>18.09</c:v>
                </c:pt>
                <c:pt idx="4693">
                  <c:v>14.28</c:v>
                </c:pt>
                <c:pt idx="4694">
                  <c:v>12.44</c:v>
                </c:pt>
                <c:pt idx="4695">
                  <c:v>47.77</c:v>
                </c:pt>
                <c:pt idx="4696">
                  <c:v>39.29</c:v>
                </c:pt>
                <c:pt idx="4697">
                  <c:v>6.98</c:v>
                </c:pt>
                <c:pt idx="4698">
                  <c:v>54.15</c:v>
                </c:pt>
                <c:pt idx="4699">
                  <c:v>41.47</c:v>
                </c:pt>
                <c:pt idx="4700">
                  <c:v>11.21</c:v>
                </c:pt>
                <c:pt idx="4701">
                  <c:v>54.64</c:v>
                </c:pt>
                <c:pt idx="4702">
                  <c:v>29.99</c:v>
                </c:pt>
                <c:pt idx="4703">
                  <c:v>51.23</c:v>
                </c:pt>
                <c:pt idx="4704">
                  <c:v>2.8</c:v>
                </c:pt>
                <c:pt idx="4705">
                  <c:v>57.65</c:v>
                </c:pt>
                <c:pt idx="4706">
                  <c:v>53.58</c:v>
                </c:pt>
                <c:pt idx="4707">
                  <c:v>41.71</c:v>
                </c:pt>
                <c:pt idx="4708">
                  <c:v>18.7</c:v>
                </c:pt>
                <c:pt idx="4709">
                  <c:v>18.71</c:v>
                </c:pt>
                <c:pt idx="4710">
                  <c:v>23.8</c:v>
                </c:pt>
                <c:pt idx="4711">
                  <c:v>35.5</c:v>
                </c:pt>
                <c:pt idx="4712">
                  <c:v>57.99</c:v>
                </c:pt>
                <c:pt idx="4713">
                  <c:v>42.74</c:v>
                </c:pt>
                <c:pt idx="4714">
                  <c:v>24.78</c:v>
                </c:pt>
                <c:pt idx="4715">
                  <c:v>2.09</c:v>
                </c:pt>
                <c:pt idx="4716">
                  <c:v>27.3</c:v>
                </c:pt>
                <c:pt idx="4717">
                  <c:v>23.6</c:v>
                </c:pt>
                <c:pt idx="4718">
                  <c:v>29.32</c:v>
                </c:pt>
                <c:pt idx="4719">
                  <c:v>16.88</c:v>
                </c:pt>
                <c:pt idx="4720">
                  <c:v>48.55</c:v>
                </c:pt>
                <c:pt idx="4721">
                  <c:v>3.21</c:v>
                </c:pt>
                <c:pt idx="4722">
                  <c:v>23.06</c:v>
                </c:pt>
                <c:pt idx="4723">
                  <c:v>8.0299999999999994</c:v>
                </c:pt>
                <c:pt idx="4724">
                  <c:v>39.69</c:v>
                </c:pt>
                <c:pt idx="4725">
                  <c:v>43.18</c:v>
                </c:pt>
                <c:pt idx="4726">
                  <c:v>17.7</c:v>
                </c:pt>
                <c:pt idx="4727">
                  <c:v>20.89</c:v>
                </c:pt>
                <c:pt idx="4728">
                  <c:v>32.96</c:v>
                </c:pt>
                <c:pt idx="4729">
                  <c:v>55.77</c:v>
                </c:pt>
                <c:pt idx="4730">
                  <c:v>45.9</c:v>
                </c:pt>
                <c:pt idx="4731">
                  <c:v>43.92</c:v>
                </c:pt>
                <c:pt idx="4732">
                  <c:v>51.29</c:v>
                </c:pt>
                <c:pt idx="4733">
                  <c:v>4.25</c:v>
                </c:pt>
                <c:pt idx="4734">
                  <c:v>36</c:v>
                </c:pt>
                <c:pt idx="4735">
                  <c:v>22.63</c:v>
                </c:pt>
                <c:pt idx="4736">
                  <c:v>59.88</c:v>
                </c:pt>
                <c:pt idx="4737">
                  <c:v>15.19</c:v>
                </c:pt>
                <c:pt idx="4738">
                  <c:v>18.2</c:v>
                </c:pt>
                <c:pt idx="4739">
                  <c:v>17.79</c:v>
                </c:pt>
                <c:pt idx="4740">
                  <c:v>30.73</c:v>
                </c:pt>
                <c:pt idx="4741">
                  <c:v>40</c:v>
                </c:pt>
                <c:pt idx="4742">
                  <c:v>16.03</c:v>
                </c:pt>
                <c:pt idx="4743">
                  <c:v>26.13</c:v>
                </c:pt>
                <c:pt idx="4744">
                  <c:v>56.73</c:v>
                </c:pt>
                <c:pt idx="4745">
                  <c:v>47.09</c:v>
                </c:pt>
                <c:pt idx="4746">
                  <c:v>18.39</c:v>
                </c:pt>
                <c:pt idx="4747">
                  <c:v>27.46</c:v>
                </c:pt>
                <c:pt idx="4748">
                  <c:v>38.9</c:v>
                </c:pt>
                <c:pt idx="4749">
                  <c:v>10.130000000000001</c:v>
                </c:pt>
                <c:pt idx="4750">
                  <c:v>27.42</c:v>
                </c:pt>
                <c:pt idx="4751">
                  <c:v>58.7</c:v>
                </c:pt>
                <c:pt idx="4752">
                  <c:v>43.9</c:v>
                </c:pt>
                <c:pt idx="4753">
                  <c:v>55.76</c:v>
                </c:pt>
                <c:pt idx="4754">
                  <c:v>52.05</c:v>
                </c:pt>
                <c:pt idx="4755">
                  <c:v>25.51</c:v>
                </c:pt>
                <c:pt idx="4756">
                  <c:v>50.9</c:v>
                </c:pt>
                <c:pt idx="4757">
                  <c:v>53.73</c:v>
                </c:pt>
                <c:pt idx="4758">
                  <c:v>24.68</c:v>
                </c:pt>
                <c:pt idx="4759">
                  <c:v>12.94</c:v>
                </c:pt>
                <c:pt idx="4760">
                  <c:v>44.38</c:v>
                </c:pt>
                <c:pt idx="4761">
                  <c:v>25.71</c:v>
                </c:pt>
                <c:pt idx="4762">
                  <c:v>53.61</c:v>
                </c:pt>
                <c:pt idx="4763">
                  <c:v>21.42</c:v>
                </c:pt>
                <c:pt idx="4764">
                  <c:v>24.2</c:v>
                </c:pt>
                <c:pt idx="4765">
                  <c:v>37.200000000000003</c:v>
                </c:pt>
                <c:pt idx="4766">
                  <c:v>39.94</c:v>
                </c:pt>
                <c:pt idx="4767">
                  <c:v>45.68</c:v>
                </c:pt>
                <c:pt idx="4768">
                  <c:v>44.64</c:v>
                </c:pt>
                <c:pt idx="4769">
                  <c:v>51.2</c:v>
                </c:pt>
                <c:pt idx="4770">
                  <c:v>4.6500000000000004</c:v>
                </c:pt>
                <c:pt idx="4771">
                  <c:v>18.86</c:v>
                </c:pt>
                <c:pt idx="4772">
                  <c:v>2.96</c:v>
                </c:pt>
                <c:pt idx="4773">
                  <c:v>31.29</c:v>
                </c:pt>
                <c:pt idx="4774">
                  <c:v>2.84</c:v>
                </c:pt>
                <c:pt idx="4775">
                  <c:v>27.63</c:v>
                </c:pt>
                <c:pt idx="4776">
                  <c:v>29.65</c:v>
                </c:pt>
                <c:pt idx="4777">
                  <c:v>27.95</c:v>
                </c:pt>
                <c:pt idx="4778">
                  <c:v>15.6</c:v>
                </c:pt>
                <c:pt idx="4779">
                  <c:v>44.03</c:v>
                </c:pt>
                <c:pt idx="4780">
                  <c:v>30.14</c:v>
                </c:pt>
                <c:pt idx="4781">
                  <c:v>21.45</c:v>
                </c:pt>
                <c:pt idx="4782">
                  <c:v>28.44</c:v>
                </c:pt>
                <c:pt idx="4783">
                  <c:v>21.36</c:v>
                </c:pt>
                <c:pt idx="4784">
                  <c:v>53.29</c:v>
                </c:pt>
                <c:pt idx="4785">
                  <c:v>23.02</c:v>
                </c:pt>
                <c:pt idx="4786">
                  <c:v>47.75</c:v>
                </c:pt>
                <c:pt idx="4787">
                  <c:v>47.97</c:v>
                </c:pt>
                <c:pt idx="4788">
                  <c:v>54.74</c:v>
                </c:pt>
                <c:pt idx="4789">
                  <c:v>10.29</c:v>
                </c:pt>
                <c:pt idx="4790">
                  <c:v>17.940000000000001</c:v>
                </c:pt>
                <c:pt idx="4791">
                  <c:v>14.55</c:v>
                </c:pt>
                <c:pt idx="4792">
                  <c:v>3.95</c:v>
                </c:pt>
                <c:pt idx="4793">
                  <c:v>57.08</c:v>
                </c:pt>
                <c:pt idx="4794">
                  <c:v>37.85</c:v>
                </c:pt>
                <c:pt idx="4795">
                  <c:v>43.7</c:v>
                </c:pt>
                <c:pt idx="4796">
                  <c:v>54.07</c:v>
                </c:pt>
                <c:pt idx="4797">
                  <c:v>35.69</c:v>
                </c:pt>
                <c:pt idx="4798">
                  <c:v>41.56</c:v>
                </c:pt>
                <c:pt idx="4799">
                  <c:v>25.84</c:v>
                </c:pt>
                <c:pt idx="4800">
                  <c:v>16.690000000000001</c:v>
                </c:pt>
                <c:pt idx="4801">
                  <c:v>25.39</c:v>
                </c:pt>
                <c:pt idx="4802">
                  <c:v>43.58</c:v>
                </c:pt>
                <c:pt idx="4803">
                  <c:v>5.92</c:v>
                </c:pt>
                <c:pt idx="4804">
                  <c:v>7.01</c:v>
                </c:pt>
                <c:pt idx="4805">
                  <c:v>18.670000000000002</c:v>
                </c:pt>
                <c:pt idx="4806">
                  <c:v>58.32</c:v>
                </c:pt>
                <c:pt idx="4807">
                  <c:v>23.6</c:v>
                </c:pt>
                <c:pt idx="4808">
                  <c:v>8.1300000000000008</c:v>
                </c:pt>
                <c:pt idx="4809">
                  <c:v>22.68</c:v>
                </c:pt>
                <c:pt idx="4810">
                  <c:v>35.020000000000003</c:v>
                </c:pt>
                <c:pt idx="4811">
                  <c:v>24.25</c:v>
                </c:pt>
                <c:pt idx="4812">
                  <c:v>25.16</c:v>
                </c:pt>
                <c:pt idx="4813">
                  <c:v>53.63</c:v>
                </c:pt>
                <c:pt idx="4814">
                  <c:v>50.12</c:v>
                </c:pt>
                <c:pt idx="4815">
                  <c:v>42.79</c:v>
                </c:pt>
                <c:pt idx="4816">
                  <c:v>20.72</c:v>
                </c:pt>
                <c:pt idx="4817">
                  <c:v>18.760000000000002</c:v>
                </c:pt>
                <c:pt idx="4818">
                  <c:v>48.86</c:v>
                </c:pt>
                <c:pt idx="4819">
                  <c:v>50.64</c:v>
                </c:pt>
                <c:pt idx="4820">
                  <c:v>2.25</c:v>
                </c:pt>
                <c:pt idx="4821">
                  <c:v>30.26</c:v>
                </c:pt>
                <c:pt idx="4822">
                  <c:v>4.0999999999999996</c:v>
                </c:pt>
                <c:pt idx="4823">
                  <c:v>16.04</c:v>
                </c:pt>
                <c:pt idx="4824">
                  <c:v>3.89</c:v>
                </c:pt>
                <c:pt idx="4825">
                  <c:v>43.19</c:v>
                </c:pt>
                <c:pt idx="4826">
                  <c:v>22.78</c:v>
                </c:pt>
                <c:pt idx="4827">
                  <c:v>58.03</c:v>
                </c:pt>
                <c:pt idx="4828">
                  <c:v>5.3</c:v>
                </c:pt>
                <c:pt idx="4829">
                  <c:v>34.58</c:v>
                </c:pt>
                <c:pt idx="4830">
                  <c:v>26.04</c:v>
                </c:pt>
                <c:pt idx="4831">
                  <c:v>40.94</c:v>
                </c:pt>
                <c:pt idx="4832">
                  <c:v>50.88</c:v>
                </c:pt>
                <c:pt idx="4833">
                  <c:v>12.31</c:v>
                </c:pt>
                <c:pt idx="4834">
                  <c:v>35.33</c:v>
                </c:pt>
                <c:pt idx="4835">
                  <c:v>58.82</c:v>
                </c:pt>
                <c:pt idx="4836">
                  <c:v>45.52</c:v>
                </c:pt>
                <c:pt idx="4837">
                  <c:v>10.59</c:v>
                </c:pt>
                <c:pt idx="4838">
                  <c:v>50.31</c:v>
                </c:pt>
                <c:pt idx="4839">
                  <c:v>56.49</c:v>
                </c:pt>
                <c:pt idx="4840">
                  <c:v>13.74</c:v>
                </c:pt>
                <c:pt idx="4841">
                  <c:v>46.24</c:v>
                </c:pt>
                <c:pt idx="4842">
                  <c:v>9.85</c:v>
                </c:pt>
                <c:pt idx="4843">
                  <c:v>53.39</c:v>
                </c:pt>
                <c:pt idx="4844">
                  <c:v>47.2</c:v>
                </c:pt>
                <c:pt idx="4845">
                  <c:v>47.02</c:v>
                </c:pt>
                <c:pt idx="4846">
                  <c:v>13.2</c:v>
                </c:pt>
                <c:pt idx="4847">
                  <c:v>26.15</c:v>
                </c:pt>
                <c:pt idx="4848">
                  <c:v>44.01</c:v>
                </c:pt>
                <c:pt idx="4849">
                  <c:v>59.08</c:v>
                </c:pt>
                <c:pt idx="4850">
                  <c:v>48.24</c:v>
                </c:pt>
                <c:pt idx="4851">
                  <c:v>22.03</c:v>
                </c:pt>
                <c:pt idx="4852">
                  <c:v>14.92</c:v>
                </c:pt>
                <c:pt idx="4853">
                  <c:v>15.67</c:v>
                </c:pt>
                <c:pt idx="4854">
                  <c:v>15.99</c:v>
                </c:pt>
                <c:pt idx="4855">
                  <c:v>12.1</c:v>
                </c:pt>
                <c:pt idx="4856">
                  <c:v>11.4</c:v>
                </c:pt>
                <c:pt idx="4857">
                  <c:v>14.85</c:v>
                </c:pt>
                <c:pt idx="4858">
                  <c:v>14.03</c:v>
                </c:pt>
                <c:pt idx="4859">
                  <c:v>36.76</c:v>
                </c:pt>
                <c:pt idx="4860">
                  <c:v>34.6</c:v>
                </c:pt>
                <c:pt idx="4861">
                  <c:v>31.64</c:v>
                </c:pt>
                <c:pt idx="4862">
                  <c:v>53.06</c:v>
                </c:pt>
                <c:pt idx="4863">
                  <c:v>34.64</c:v>
                </c:pt>
                <c:pt idx="4864">
                  <c:v>29.47</c:v>
                </c:pt>
                <c:pt idx="4865">
                  <c:v>36.58</c:v>
                </c:pt>
                <c:pt idx="4866">
                  <c:v>18.13</c:v>
                </c:pt>
                <c:pt idx="4867">
                  <c:v>38.31</c:v>
                </c:pt>
                <c:pt idx="4868">
                  <c:v>48.78</c:v>
                </c:pt>
                <c:pt idx="4869">
                  <c:v>29.69</c:v>
                </c:pt>
                <c:pt idx="4870">
                  <c:v>7.19</c:v>
                </c:pt>
                <c:pt idx="4871">
                  <c:v>32.520000000000003</c:v>
                </c:pt>
                <c:pt idx="4872">
                  <c:v>49.56</c:v>
                </c:pt>
                <c:pt idx="4873">
                  <c:v>38.700000000000003</c:v>
                </c:pt>
                <c:pt idx="4874">
                  <c:v>43.99</c:v>
                </c:pt>
                <c:pt idx="4875">
                  <c:v>43.18</c:v>
                </c:pt>
                <c:pt idx="4876">
                  <c:v>48.37</c:v>
                </c:pt>
                <c:pt idx="4877">
                  <c:v>35.49</c:v>
                </c:pt>
                <c:pt idx="4878">
                  <c:v>4.63</c:v>
                </c:pt>
                <c:pt idx="4879">
                  <c:v>24.05</c:v>
                </c:pt>
                <c:pt idx="4880">
                  <c:v>35.21</c:v>
                </c:pt>
                <c:pt idx="4881">
                  <c:v>47.55</c:v>
                </c:pt>
                <c:pt idx="4882">
                  <c:v>20.99</c:v>
                </c:pt>
                <c:pt idx="4883">
                  <c:v>48.02</c:v>
                </c:pt>
                <c:pt idx="4884">
                  <c:v>4.97</c:v>
                </c:pt>
                <c:pt idx="4885">
                  <c:v>17.61</c:v>
                </c:pt>
                <c:pt idx="4886">
                  <c:v>45.56</c:v>
                </c:pt>
                <c:pt idx="4887">
                  <c:v>33.090000000000003</c:v>
                </c:pt>
                <c:pt idx="4888">
                  <c:v>48.79</c:v>
                </c:pt>
                <c:pt idx="4889">
                  <c:v>6.21</c:v>
                </c:pt>
                <c:pt idx="4890">
                  <c:v>51.58</c:v>
                </c:pt>
                <c:pt idx="4891">
                  <c:v>14.32</c:v>
                </c:pt>
                <c:pt idx="4892">
                  <c:v>16.78</c:v>
                </c:pt>
                <c:pt idx="4893">
                  <c:v>37.71</c:v>
                </c:pt>
                <c:pt idx="4894">
                  <c:v>34.6</c:v>
                </c:pt>
                <c:pt idx="4895">
                  <c:v>15.13</c:v>
                </c:pt>
                <c:pt idx="4896">
                  <c:v>31.97</c:v>
                </c:pt>
                <c:pt idx="4897">
                  <c:v>48.24</c:v>
                </c:pt>
                <c:pt idx="4898">
                  <c:v>45.12</c:v>
                </c:pt>
                <c:pt idx="4899">
                  <c:v>51.34</c:v>
                </c:pt>
                <c:pt idx="4900">
                  <c:v>26.08</c:v>
                </c:pt>
                <c:pt idx="4901">
                  <c:v>29.89</c:v>
                </c:pt>
                <c:pt idx="4902">
                  <c:v>28.98</c:v>
                </c:pt>
                <c:pt idx="4903">
                  <c:v>13.73</c:v>
                </c:pt>
                <c:pt idx="4904">
                  <c:v>7.96</c:v>
                </c:pt>
                <c:pt idx="4905">
                  <c:v>17.78</c:v>
                </c:pt>
                <c:pt idx="4906">
                  <c:v>17.899999999999999</c:v>
                </c:pt>
                <c:pt idx="4907">
                  <c:v>56.25</c:v>
                </c:pt>
                <c:pt idx="4908">
                  <c:v>51.29</c:v>
                </c:pt>
                <c:pt idx="4909">
                  <c:v>24.11</c:v>
                </c:pt>
                <c:pt idx="4910">
                  <c:v>51.23</c:v>
                </c:pt>
                <c:pt idx="4911">
                  <c:v>25.33</c:v>
                </c:pt>
                <c:pt idx="4912">
                  <c:v>58.32</c:v>
                </c:pt>
                <c:pt idx="4913">
                  <c:v>5.47</c:v>
                </c:pt>
                <c:pt idx="4914">
                  <c:v>39.82</c:v>
                </c:pt>
                <c:pt idx="4915">
                  <c:v>48.4</c:v>
                </c:pt>
                <c:pt idx="4916">
                  <c:v>27.76</c:v>
                </c:pt>
                <c:pt idx="4917">
                  <c:v>14.55</c:v>
                </c:pt>
                <c:pt idx="4918">
                  <c:v>34.979999999999997</c:v>
                </c:pt>
                <c:pt idx="4919">
                  <c:v>36.200000000000003</c:v>
                </c:pt>
                <c:pt idx="4920">
                  <c:v>59.97</c:v>
                </c:pt>
                <c:pt idx="4921">
                  <c:v>56.8</c:v>
                </c:pt>
                <c:pt idx="4922">
                  <c:v>3.29</c:v>
                </c:pt>
                <c:pt idx="4923">
                  <c:v>8.81</c:v>
                </c:pt>
                <c:pt idx="4924">
                  <c:v>34.43</c:v>
                </c:pt>
                <c:pt idx="4925">
                  <c:v>42.12</c:v>
                </c:pt>
                <c:pt idx="4926">
                  <c:v>36.909999999999997</c:v>
                </c:pt>
                <c:pt idx="4927">
                  <c:v>54.12</c:v>
                </c:pt>
                <c:pt idx="4928">
                  <c:v>24.66</c:v>
                </c:pt>
                <c:pt idx="4929">
                  <c:v>4.46</c:v>
                </c:pt>
                <c:pt idx="4930">
                  <c:v>31.27</c:v>
                </c:pt>
                <c:pt idx="4931">
                  <c:v>33.229999999999997</c:v>
                </c:pt>
                <c:pt idx="4932">
                  <c:v>13.64</c:v>
                </c:pt>
                <c:pt idx="4933">
                  <c:v>53.98</c:v>
                </c:pt>
                <c:pt idx="4934">
                  <c:v>9.77</c:v>
                </c:pt>
                <c:pt idx="4935">
                  <c:v>29.37</c:v>
                </c:pt>
                <c:pt idx="4936">
                  <c:v>4.29</c:v>
                </c:pt>
                <c:pt idx="4937">
                  <c:v>59.57</c:v>
                </c:pt>
                <c:pt idx="4938">
                  <c:v>59.75</c:v>
                </c:pt>
                <c:pt idx="4939">
                  <c:v>11.88</c:v>
                </c:pt>
                <c:pt idx="4940">
                  <c:v>47.84</c:v>
                </c:pt>
                <c:pt idx="4941">
                  <c:v>54.11</c:v>
                </c:pt>
                <c:pt idx="4942">
                  <c:v>24.45</c:v>
                </c:pt>
                <c:pt idx="4943">
                  <c:v>23.42</c:v>
                </c:pt>
                <c:pt idx="4944">
                  <c:v>44.93</c:v>
                </c:pt>
                <c:pt idx="4945">
                  <c:v>57.07</c:v>
                </c:pt>
                <c:pt idx="4946">
                  <c:v>33.81</c:v>
                </c:pt>
                <c:pt idx="4947">
                  <c:v>57.15</c:v>
                </c:pt>
                <c:pt idx="4948">
                  <c:v>46.47</c:v>
                </c:pt>
                <c:pt idx="4949">
                  <c:v>23.22</c:v>
                </c:pt>
                <c:pt idx="4950">
                  <c:v>23.77</c:v>
                </c:pt>
                <c:pt idx="4951">
                  <c:v>26.03</c:v>
                </c:pt>
                <c:pt idx="4952">
                  <c:v>21.28</c:v>
                </c:pt>
                <c:pt idx="4953">
                  <c:v>34.93</c:v>
                </c:pt>
                <c:pt idx="4954">
                  <c:v>38.01</c:v>
                </c:pt>
                <c:pt idx="4955">
                  <c:v>54.71</c:v>
                </c:pt>
                <c:pt idx="4956">
                  <c:v>37.380000000000003</c:v>
                </c:pt>
                <c:pt idx="4957">
                  <c:v>13.68</c:v>
                </c:pt>
                <c:pt idx="4958">
                  <c:v>30.3</c:v>
                </c:pt>
                <c:pt idx="4959">
                  <c:v>24.33</c:v>
                </c:pt>
                <c:pt idx="4960">
                  <c:v>50.61</c:v>
                </c:pt>
                <c:pt idx="4961">
                  <c:v>34.06</c:v>
                </c:pt>
                <c:pt idx="4962">
                  <c:v>58.14</c:v>
                </c:pt>
                <c:pt idx="4963">
                  <c:v>50.38</c:v>
                </c:pt>
                <c:pt idx="4964">
                  <c:v>45.73</c:v>
                </c:pt>
                <c:pt idx="4965">
                  <c:v>27.73</c:v>
                </c:pt>
                <c:pt idx="4966">
                  <c:v>53.5</c:v>
                </c:pt>
                <c:pt idx="4967">
                  <c:v>14.67</c:v>
                </c:pt>
                <c:pt idx="4968">
                  <c:v>27.66</c:v>
                </c:pt>
                <c:pt idx="4969">
                  <c:v>11.69</c:v>
                </c:pt>
                <c:pt idx="4970">
                  <c:v>59.82</c:v>
                </c:pt>
                <c:pt idx="4971">
                  <c:v>8.31</c:v>
                </c:pt>
                <c:pt idx="4972">
                  <c:v>6.18</c:v>
                </c:pt>
                <c:pt idx="4973">
                  <c:v>20.5</c:v>
                </c:pt>
                <c:pt idx="4974">
                  <c:v>32.94</c:v>
                </c:pt>
                <c:pt idx="4975">
                  <c:v>21.23</c:v>
                </c:pt>
                <c:pt idx="4976">
                  <c:v>52.17</c:v>
                </c:pt>
                <c:pt idx="4977">
                  <c:v>32.78</c:v>
                </c:pt>
                <c:pt idx="4978">
                  <c:v>56.76</c:v>
                </c:pt>
                <c:pt idx="4979">
                  <c:v>39.19</c:v>
                </c:pt>
                <c:pt idx="4980">
                  <c:v>42.81</c:v>
                </c:pt>
                <c:pt idx="4981">
                  <c:v>50.95</c:v>
                </c:pt>
                <c:pt idx="4982">
                  <c:v>4.82</c:v>
                </c:pt>
                <c:pt idx="4983">
                  <c:v>4.24</c:v>
                </c:pt>
                <c:pt idx="4984">
                  <c:v>35.46</c:v>
                </c:pt>
                <c:pt idx="4985">
                  <c:v>19.62</c:v>
                </c:pt>
                <c:pt idx="4986">
                  <c:v>59.16</c:v>
                </c:pt>
                <c:pt idx="4987">
                  <c:v>39.11</c:v>
                </c:pt>
                <c:pt idx="4988">
                  <c:v>50.78</c:v>
                </c:pt>
                <c:pt idx="4989">
                  <c:v>36.24</c:v>
                </c:pt>
                <c:pt idx="4990">
                  <c:v>35.869999999999997</c:v>
                </c:pt>
                <c:pt idx="4991">
                  <c:v>46.67</c:v>
                </c:pt>
                <c:pt idx="4992">
                  <c:v>45.55</c:v>
                </c:pt>
                <c:pt idx="4993">
                  <c:v>47.21</c:v>
                </c:pt>
                <c:pt idx="4994">
                  <c:v>40.71</c:v>
                </c:pt>
                <c:pt idx="4995">
                  <c:v>40.25</c:v>
                </c:pt>
                <c:pt idx="4996">
                  <c:v>55.83</c:v>
                </c:pt>
                <c:pt idx="4997">
                  <c:v>27.31</c:v>
                </c:pt>
                <c:pt idx="4998">
                  <c:v>14.48</c:v>
                </c:pt>
                <c:pt idx="4999">
                  <c:v>12.02</c:v>
                </c:pt>
                <c:pt idx="5000">
                  <c:v>55.58</c:v>
                </c:pt>
                <c:pt idx="5001">
                  <c:v>27.78</c:v>
                </c:pt>
                <c:pt idx="5002">
                  <c:v>47.1</c:v>
                </c:pt>
                <c:pt idx="5003">
                  <c:v>43.69</c:v>
                </c:pt>
                <c:pt idx="5004">
                  <c:v>48.6</c:v>
                </c:pt>
                <c:pt idx="5005">
                  <c:v>17.68</c:v>
                </c:pt>
                <c:pt idx="5006">
                  <c:v>54.43</c:v>
                </c:pt>
                <c:pt idx="5007">
                  <c:v>40.58</c:v>
                </c:pt>
                <c:pt idx="5008">
                  <c:v>7.5</c:v>
                </c:pt>
                <c:pt idx="5009">
                  <c:v>21.8</c:v>
                </c:pt>
                <c:pt idx="5010">
                  <c:v>23.42</c:v>
                </c:pt>
                <c:pt idx="5011">
                  <c:v>59.43</c:v>
                </c:pt>
                <c:pt idx="5012">
                  <c:v>57.09</c:v>
                </c:pt>
                <c:pt idx="5013">
                  <c:v>57.26</c:v>
                </c:pt>
                <c:pt idx="5014">
                  <c:v>2.85</c:v>
                </c:pt>
                <c:pt idx="5015">
                  <c:v>7.73</c:v>
                </c:pt>
                <c:pt idx="5016">
                  <c:v>6.06</c:v>
                </c:pt>
                <c:pt idx="5017">
                  <c:v>11.72</c:v>
                </c:pt>
                <c:pt idx="5018">
                  <c:v>49.9</c:v>
                </c:pt>
                <c:pt idx="5019">
                  <c:v>3.32</c:v>
                </c:pt>
                <c:pt idx="5020">
                  <c:v>26.67</c:v>
                </c:pt>
                <c:pt idx="5021">
                  <c:v>51.83</c:v>
                </c:pt>
                <c:pt idx="5022">
                  <c:v>16.05</c:v>
                </c:pt>
                <c:pt idx="5023">
                  <c:v>15.98</c:v>
                </c:pt>
                <c:pt idx="5024">
                  <c:v>18.59</c:v>
                </c:pt>
                <c:pt idx="5025">
                  <c:v>39.729999999999997</c:v>
                </c:pt>
                <c:pt idx="5026">
                  <c:v>57.96</c:v>
                </c:pt>
                <c:pt idx="5027">
                  <c:v>8.17</c:v>
                </c:pt>
                <c:pt idx="5028">
                  <c:v>27.53</c:v>
                </c:pt>
                <c:pt idx="5029">
                  <c:v>29.55</c:v>
                </c:pt>
                <c:pt idx="5030">
                  <c:v>43.14</c:v>
                </c:pt>
                <c:pt idx="5031">
                  <c:v>36.729999999999997</c:v>
                </c:pt>
                <c:pt idx="5032">
                  <c:v>16.82</c:v>
                </c:pt>
                <c:pt idx="5033">
                  <c:v>32.36</c:v>
                </c:pt>
                <c:pt idx="5034">
                  <c:v>41.31</c:v>
                </c:pt>
                <c:pt idx="5035">
                  <c:v>50.17</c:v>
                </c:pt>
                <c:pt idx="5036">
                  <c:v>11.67</c:v>
                </c:pt>
                <c:pt idx="5037">
                  <c:v>43.12</c:v>
                </c:pt>
                <c:pt idx="5038">
                  <c:v>38.58</c:v>
                </c:pt>
                <c:pt idx="5039">
                  <c:v>47.91</c:v>
                </c:pt>
                <c:pt idx="5040">
                  <c:v>5.04</c:v>
                </c:pt>
                <c:pt idx="5041">
                  <c:v>12.08</c:v>
                </c:pt>
                <c:pt idx="5042">
                  <c:v>53.32</c:v>
                </c:pt>
                <c:pt idx="5043">
                  <c:v>8.49</c:v>
                </c:pt>
                <c:pt idx="5044">
                  <c:v>38.57</c:v>
                </c:pt>
                <c:pt idx="5045">
                  <c:v>8.8699999999999992</c:v>
                </c:pt>
                <c:pt idx="5046">
                  <c:v>9.42</c:v>
                </c:pt>
                <c:pt idx="5047">
                  <c:v>21.1</c:v>
                </c:pt>
                <c:pt idx="5048">
                  <c:v>21.61</c:v>
                </c:pt>
                <c:pt idx="5049">
                  <c:v>48.55</c:v>
                </c:pt>
                <c:pt idx="5050">
                  <c:v>37.880000000000003</c:v>
                </c:pt>
                <c:pt idx="5051">
                  <c:v>36.82</c:v>
                </c:pt>
                <c:pt idx="5052">
                  <c:v>26.08</c:v>
                </c:pt>
                <c:pt idx="5053">
                  <c:v>48.97</c:v>
                </c:pt>
                <c:pt idx="5054">
                  <c:v>13.03</c:v>
                </c:pt>
                <c:pt idx="5055">
                  <c:v>50.21</c:v>
                </c:pt>
                <c:pt idx="5056">
                  <c:v>8.5299999999999994</c:v>
                </c:pt>
                <c:pt idx="5057">
                  <c:v>23.88</c:v>
                </c:pt>
                <c:pt idx="5058">
                  <c:v>33.119999999999997</c:v>
                </c:pt>
                <c:pt idx="5059">
                  <c:v>19.2</c:v>
                </c:pt>
                <c:pt idx="5060">
                  <c:v>45.4</c:v>
                </c:pt>
                <c:pt idx="5061">
                  <c:v>33.729999999999997</c:v>
                </c:pt>
                <c:pt idx="5062">
                  <c:v>22.08</c:v>
                </c:pt>
                <c:pt idx="5063">
                  <c:v>17.600000000000001</c:v>
                </c:pt>
                <c:pt idx="5064">
                  <c:v>19.420000000000002</c:v>
                </c:pt>
                <c:pt idx="5065">
                  <c:v>31.85</c:v>
                </c:pt>
                <c:pt idx="5066">
                  <c:v>36.33</c:v>
                </c:pt>
                <c:pt idx="5067">
                  <c:v>14.54</c:v>
                </c:pt>
                <c:pt idx="5068">
                  <c:v>2.08</c:v>
                </c:pt>
                <c:pt idx="5069">
                  <c:v>29.81</c:v>
                </c:pt>
                <c:pt idx="5070">
                  <c:v>33.450000000000003</c:v>
                </c:pt>
                <c:pt idx="5071">
                  <c:v>26.97</c:v>
                </c:pt>
                <c:pt idx="5072">
                  <c:v>28.39</c:v>
                </c:pt>
                <c:pt idx="5073">
                  <c:v>29.94</c:v>
                </c:pt>
                <c:pt idx="5074">
                  <c:v>57.15</c:v>
                </c:pt>
                <c:pt idx="5075">
                  <c:v>46.53</c:v>
                </c:pt>
                <c:pt idx="5076">
                  <c:v>18.8</c:v>
                </c:pt>
                <c:pt idx="5077">
                  <c:v>12.41</c:v>
                </c:pt>
                <c:pt idx="5078">
                  <c:v>20.25</c:v>
                </c:pt>
                <c:pt idx="5079">
                  <c:v>32.24</c:v>
                </c:pt>
                <c:pt idx="5080">
                  <c:v>7.42</c:v>
                </c:pt>
                <c:pt idx="5081">
                  <c:v>19.48</c:v>
                </c:pt>
                <c:pt idx="5082">
                  <c:v>5.69</c:v>
                </c:pt>
                <c:pt idx="5083">
                  <c:v>35.9</c:v>
                </c:pt>
                <c:pt idx="5084">
                  <c:v>28.51</c:v>
                </c:pt>
                <c:pt idx="5085">
                  <c:v>50.22</c:v>
                </c:pt>
                <c:pt idx="5086">
                  <c:v>46.62</c:v>
                </c:pt>
                <c:pt idx="5087">
                  <c:v>18.98</c:v>
                </c:pt>
                <c:pt idx="5088">
                  <c:v>16.21</c:v>
                </c:pt>
                <c:pt idx="5089">
                  <c:v>46.25</c:v>
                </c:pt>
                <c:pt idx="5090">
                  <c:v>58.82</c:v>
                </c:pt>
                <c:pt idx="5091">
                  <c:v>53.48</c:v>
                </c:pt>
                <c:pt idx="5092">
                  <c:v>54.58</c:v>
                </c:pt>
                <c:pt idx="5093">
                  <c:v>33.75</c:v>
                </c:pt>
                <c:pt idx="5094">
                  <c:v>53.7</c:v>
                </c:pt>
                <c:pt idx="5095">
                  <c:v>53.63</c:v>
                </c:pt>
                <c:pt idx="5096">
                  <c:v>38.04</c:v>
                </c:pt>
                <c:pt idx="5097">
                  <c:v>11.95</c:v>
                </c:pt>
                <c:pt idx="5098">
                  <c:v>51.39</c:v>
                </c:pt>
                <c:pt idx="5099">
                  <c:v>44.69</c:v>
                </c:pt>
                <c:pt idx="5100">
                  <c:v>42.36</c:v>
                </c:pt>
                <c:pt idx="5101">
                  <c:v>3.01</c:v>
                </c:pt>
                <c:pt idx="5102">
                  <c:v>47.4</c:v>
                </c:pt>
                <c:pt idx="5103">
                  <c:v>24.04</c:v>
                </c:pt>
                <c:pt idx="5104">
                  <c:v>55.83</c:v>
                </c:pt>
                <c:pt idx="5105">
                  <c:v>35.28</c:v>
                </c:pt>
                <c:pt idx="5106">
                  <c:v>36.92</c:v>
                </c:pt>
                <c:pt idx="5107">
                  <c:v>56.82</c:v>
                </c:pt>
                <c:pt idx="5108">
                  <c:v>55.74</c:v>
                </c:pt>
                <c:pt idx="5109">
                  <c:v>6.65</c:v>
                </c:pt>
                <c:pt idx="5110">
                  <c:v>36.43</c:v>
                </c:pt>
                <c:pt idx="5111">
                  <c:v>34.71</c:v>
                </c:pt>
                <c:pt idx="5112">
                  <c:v>58.64</c:v>
                </c:pt>
                <c:pt idx="5113">
                  <c:v>57.56</c:v>
                </c:pt>
                <c:pt idx="5114">
                  <c:v>59.96</c:v>
                </c:pt>
                <c:pt idx="5115">
                  <c:v>9.42</c:v>
                </c:pt>
                <c:pt idx="5116">
                  <c:v>4.76</c:v>
                </c:pt>
                <c:pt idx="5117">
                  <c:v>12.42</c:v>
                </c:pt>
                <c:pt idx="5118">
                  <c:v>42.51</c:v>
                </c:pt>
                <c:pt idx="5119">
                  <c:v>14.16</c:v>
                </c:pt>
                <c:pt idx="5120">
                  <c:v>37.65</c:v>
                </c:pt>
                <c:pt idx="5121">
                  <c:v>40.29</c:v>
                </c:pt>
                <c:pt idx="5122">
                  <c:v>45.73</c:v>
                </c:pt>
                <c:pt idx="5123">
                  <c:v>34.22</c:v>
                </c:pt>
                <c:pt idx="5124">
                  <c:v>59.68</c:v>
                </c:pt>
                <c:pt idx="5125">
                  <c:v>49.19</c:v>
                </c:pt>
                <c:pt idx="5126">
                  <c:v>49.53</c:v>
                </c:pt>
                <c:pt idx="5127">
                  <c:v>46.36</c:v>
                </c:pt>
                <c:pt idx="5128">
                  <c:v>27.66</c:v>
                </c:pt>
                <c:pt idx="5129">
                  <c:v>9.08</c:v>
                </c:pt>
                <c:pt idx="5130">
                  <c:v>33.78</c:v>
                </c:pt>
                <c:pt idx="5131">
                  <c:v>16.25</c:v>
                </c:pt>
                <c:pt idx="5132">
                  <c:v>43.78</c:v>
                </c:pt>
                <c:pt idx="5133">
                  <c:v>43.62</c:v>
                </c:pt>
                <c:pt idx="5134">
                  <c:v>32.56</c:v>
                </c:pt>
                <c:pt idx="5135">
                  <c:v>4.28</c:v>
                </c:pt>
                <c:pt idx="5136">
                  <c:v>31.94</c:v>
                </c:pt>
                <c:pt idx="5137">
                  <c:v>13.58</c:v>
                </c:pt>
                <c:pt idx="5138">
                  <c:v>29.24</c:v>
                </c:pt>
                <c:pt idx="5139">
                  <c:v>28.24</c:v>
                </c:pt>
                <c:pt idx="5140">
                  <c:v>47.39</c:v>
                </c:pt>
                <c:pt idx="5141">
                  <c:v>33.97</c:v>
                </c:pt>
                <c:pt idx="5142">
                  <c:v>32.67</c:v>
                </c:pt>
                <c:pt idx="5143">
                  <c:v>58.94</c:v>
                </c:pt>
                <c:pt idx="5144">
                  <c:v>45.05</c:v>
                </c:pt>
                <c:pt idx="5145">
                  <c:v>31.84</c:v>
                </c:pt>
                <c:pt idx="5146">
                  <c:v>16.670000000000002</c:v>
                </c:pt>
                <c:pt idx="5147">
                  <c:v>31.31</c:v>
                </c:pt>
                <c:pt idx="5148">
                  <c:v>44.15</c:v>
                </c:pt>
                <c:pt idx="5149">
                  <c:v>27.79</c:v>
                </c:pt>
                <c:pt idx="5150">
                  <c:v>41.5</c:v>
                </c:pt>
                <c:pt idx="5151">
                  <c:v>41.71</c:v>
                </c:pt>
                <c:pt idx="5152">
                  <c:v>9.0299999999999994</c:v>
                </c:pt>
                <c:pt idx="5153">
                  <c:v>47.46</c:v>
                </c:pt>
                <c:pt idx="5154">
                  <c:v>5.45</c:v>
                </c:pt>
                <c:pt idx="5155">
                  <c:v>29.7</c:v>
                </c:pt>
                <c:pt idx="5156">
                  <c:v>57.86</c:v>
                </c:pt>
                <c:pt idx="5157">
                  <c:v>4.62</c:v>
                </c:pt>
                <c:pt idx="5158">
                  <c:v>30.71</c:v>
                </c:pt>
                <c:pt idx="5159">
                  <c:v>41.03</c:v>
                </c:pt>
                <c:pt idx="5160">
                  <c:v>32.1</c:v>
                </c:pt>
                <c:pt idx="5161">
                  <c:v>47.87</c:v>
                </c:pt>
                <c:pt idx="5162">
                  <c:v>15.61</c:v>
                </c:pt>
                <c:pt idx="5163">
                  <c:v>11.74</c:v>
                </c:pt>
                <c:pt idx="5164">
                  <c:v>9.39</c:v>
                </c:pt>
                <c:pt idx="5165">
                  <c:v>22.59</c:v>
                </c:pt>
                <c:pt idx="5166">
                  <c:v>33.65</c:v>
                </c:pt>
                <c:pt idx="5167">
                  <c:v>29.78</c:v>
                </c:pt>
                <c:pt idx="5168">
                  <c:v>48.46</c:v>
                </c:pt>
                <c:pt idx="5169">
                  <c:v>46.31</c:v>
                </c:pt>
                <c:pt idx="5170">
                  <c:v>34.35</c:v>
                </c:pt>
                <c:pt idx="5171">
                  <c:v>7.91</c:v>
                </c:pt>
                <c:pt idx="5172">
                  <c:v>7.67</c:v>
                </c:pt>
                <c:pt idx="5173">
                  <c:v>58.85</c:v>
                </c:pt>
                <c:pt idx="5174">
                  <c:v>38.72</c:v>
                </c:pt>
                <c:pt idx="5175">
                  <c:v>48.77</c:v>
                </c:pt>
                <c:pt idx="5176">
                  <c:v>44.95</c:v>
                </c:pt>
                <c:pt idx="5177">
                  <c:v>13.4</c:v>
                </c:pt>
                <c:pt idx="5178">
                  <c:v>14.69</c:v>
                </c:pt>
                <c:pt idx="5179">
                  <c:v>31</c:v>
                </c:pt>
                <c:pt idx="5180">
                  <c:v>16.52</c:v>
                </c:pt>
                <c:pt idx="5181">
                  <c:v>13.52</c:v>
                </c:pt>
                <c:pt idx="5182">
                  <c:v>6.34</c:v>
                </c:pt>
                <c:pt idx="5183">
                  <c:v>31.92</c:v>
                </c:pt>
                <c:pt idx="5184">
                  <c:v>3.99</c:v>
                </c:pt>
                <c:pt idx="5185">
                  <c:v>52.24</c:v>
                </c:pt>
                <c:pt idx="5186">
                  <c:v>14.28</c:v>
                </c:pt>
                <c:pt idx="5187">
                  <c:v>18.940000000000001</c:v>
                </c:pt>
                <c:pt idx="5188">
                  <c:v>57.76</c:v>
                </c:pt>
                <c:pt idx="5189">
                  <c:v>2.0699999999999998</c:v>
                </c:pt>
                <c:pt idx="5190">
                  <c:v>33.26</c:v>
                </c:pt>
                <c:pt idx="5191">
                  <c:v>49.96</c:v>
                </c:pt>
                <c:pt idx="5192">
                  <c:v>18.86</c:v>
                </c:pt>
                <c:pt idx="5193">
                  <c:v>53.93</c:v>
                </c:pt>
                <c:pt idx="5194">
                  <c:v>17.5</c:v>
                </c:pt>
                <c:pt idx="5195">
                  <c:v>14.36</c:v>
                </c:pt>
                <c:pt idx="5196">
                  <c:v>33.479999999999997</c:v>
                </c:pt>
                <c:pt idx="5197">
                  <c:v>46.21</c:v>
                </c:pt>
                <c:pt idx="5198">
                  <c:v>3.12</c:v>
                </c:pt>
                <c:pt idx="5199">
                  <c:v>7.65</c:v>
                </c:pt>
                <c:pt idx="5200">
                  <c:v>32.340000000000003</c:v>
                </c:pt>
                <c:pt idx="5201">
                  <c:v>38.18</c:v>
                </c:pt>
                <c:pt idx="5202">
                  <c:v>12.16</c:v>
                </c:pt>
                <c:pt idx="5203">
                  <c:v>3.77</c:v>
                </c:pt>
                <c:pt idx="5204">
                  <c:v>55.02</c:v>
                </c:pt>
                <c:pt idx="5205">
                  <c:v>39.74</c:v>
                </c:pt>
                <c:pt idx="5206">
                  <c:v>53.27</c:v>
                </c:pt>
                <c:pt idx="5207">
                  <c:v>5.72</c:v>
                </c:pt>
                <c:pt idx="5208">
                  <c:v>13.22</c:v>
                </c:pt>
                <c:pt idx="5209">
                  <c:v>50.13</c:v>
                </c:pt>
                <c:pt idx="5210">
                  <c:v>4.0999999999999996</c:v>
                </c:pt>
                <c:pt idx="5211">
                  <c:v>22.37</c:v>
                </c:pt>
                <c:pt idx="5212">
                  <c:v>44.67</c:v>
                </c:pt>
                <c:pt idx="5213">
                  <c:v>33.72</c:v>
                </c:pt>
                <c:pt idx="5214">
                  <c:v>13.11</c:v>
                </c:pt>
                <c:pt idx="5215">
                  <c:v>47.24</c:v>
                </c:pt>
                <c:pt idx="5216">
                  <c:v>13.45</c:v>
                </c:pt>
                <c:pt idx="5217">
                  <c:v>50.02</c:v>
                </c:pt>
                <c:pt idx="5218">
                  <c:v>14.66</c:v>
                </c:pt>
                <c:pt idx="5219">
                  <c:v>35.43</c:v>
                </c:pt>
                <c:pt idx="5220">
                  <c:v>19.989999999999998</c:v>
                </c:pt>
                <c:pt idx="5221">
                  <c:v>40.68</c:v>
                </c:pt>
                <c:pt idx="5222">
                  <c:v>37.39</c:v>
                </c:pt>
                <c:pt idx="5223">
                  <c:v>54.41</c:v>
                </c:pt>
                <c:pt idx="5224">
                  <c:v>31.53</c:v>
                </c:pt>
                <c:pt idx="5225">
                  <c:v>26.41</c:v>
                </c:pt>
                <c:pt idx="5226">
                  <c:v>48.71</c:v>
                </c:pt>
                <c:pt idx="5227">
                  <c:v>20.73</c:v>
                </c:pt>
                <c:pt idx="5228">
                  <c:v>31.33</c:v>
                </c:pt>
                <c:pt idx="5229">
                  <c:v>31.62</c:v>
                </c:pt>
                <c:pt idx="5230">
                  <c:v>31.35</c:v>
                </c:pt>
                <c:pt idx="5231">
                  <c:v>8.41</c:v>
                </c:pt>
                <c:pt idx="5232">
                  <c:v>14.71</c:v>
                </c:pt>
                <c:pt idx="5233">
                  <c:v>7.74</c:v>
                </c:pt>
                <c:pt idx="5234">
                  <c:v>22.56</c:v>
                </c:pt>
                <c:pt idx="5235">
                  <c:v>33.69</c:v>
                </c:pt>
                <c:pt idx="5236">
                  <c:v>11.51</c:v>
                </c:pt>
                <c:pt idx="5237">
                  <c:v>20.54</c:v>
                </c:pt>
                <c:pt idx="5238">
                  <c:v>54.37</c:v>
                </c:pt>
                <c:pt idx="5239">
                  <c:v>38.950000000000003</c:v>
                </c:pt>
                <c:pt idx="5240">
                  <c:v>21.17</c:v>
                </c:pt>
                <c:pt idx="5241">
                  <c:v>59.61</c:v>
                </c:pt>
                <c:pt idx="5242">
                  <c:v>19.66</c:v>
                </c:pt>
                <c:pt idx="5243">
                  <c:v>54.01</c:v>
                </c:pt>
                <c:pt idx="5244">
                  <c:v>33.82</c:v>
                </c:pt>
                <c:pt idx="5245">
                  <c:v>4.8899999999999997</c:v>
                </c:pt>
                <c:pt idx="5246">
                  <c:v>54.98</c:v>
                </c:pt>
                <c:pt idx="5247">
                  <c:v>34.1</c:v>
                </c:pt>
                <c:pt idx="5248">
                  <c:v>22.62</c:v>
                </c:pt>
                <c:pt idx="5249">
                  <c:v>51.97</c:v>
                </c:pt>
                <c:pt idx="5250">
                  <c:v>48.41</c:v>
                </c:pt>
                <c:pt idx="5251">
                  <c:v>51.83</c:v>
                </c:pt>
                <c:pt idx="5252">
                  <c:v>40.68</c:v>
                </c:pt>
                <c:pt idx="5253">
                  <c:v>15.87</c:v>
                </c:pt>
                <c:pt idx="5254">
                  <c:v>6.91</c:v>
                </c:pt>
                <c:pt idx="5255">
                  <c:v>41.47</c:v>
                </c:pt>
                <c:pt idx="5256">
                  <c:v>57.09</c:v>
                </c:pt>
                <c:pt idx="5257">
                  <c:v>57.7</c:v>
                </c:pt>
                <c:pt idx="5258">
                  <c:v>54.14</c:v>
                </c:pt>
                <c:pt idx="5259">
                  <c:v>55.9</c:v>
                </c:pt>
                <c:pt idx="5260">
                  <c:v>30.58</c:v>
                </c:pt>
                <c:pt idx="5261">
                  <c:v>29.08</c:v>
                </c:pt>
                <c:pt idx="5262">
                  <c:v>59.32</c:v>
                </c:pt>
                <c:pt idx="5263">
                  <c:v>19.96</c:v>
                </c:pt>
                <c:pt idx="5264">
                  <c:v>46.79</c:v>
                </c:pt>
                <c:pt idx="5265">
                  <c:v>34.130000000000003</c:v>
                </c:pt>
                <c:pt idx="5266">
                  <c:v>36.67</c:v>
                </c:pt>
                <c:pt idx="5267">
                  <c:v>59.03</c:v>
                </c:pt>
                <c:pt idx="5268">
                  <c:v>35.18</c:v>
                </c:pt>
                <c:pt idx="5269">
                  <c:v>37.83</c:v>
                </c:pt>
                <c:pt idx="5270">
                  <c:v>53.24</c:v>
                </c:pt>
                <c:pt idx="5271">
                  <c:v>30.49</c:v>
                </c:pt>
                <c:pt idx="5272">
                  <c:v>23.88</c:v>
                </c:pt>
                <c:pt idx="5273">
                  <c:v>33.909999999999997</c:v>
                </c:pt>
                <c:pt idx="5274">
                  <c:v>48.64</c:v>
                </c:pt>
                <c:pt idx="5275">
                  <c:v>32.86</c:v>
                </c:pt>
                <c:pt idx="5276">
                  <c:v>33.630000000000003</c:v>
                </c:pt>
                <c:pt idx="5277">
                  <c:v>9.08</c:v>
                </c:pt>
                <c:pt idx="5278">
                  <c:v>12.3</c:v>
                </c:pt>
                <c:pt idx="5279">
                  <c:v>44.67</c:v>
                </c:pt>
                <c:pt idx="5280">
                  <c:v>26.27</c:v>
                </c:pt>
                <c:pt idx="5281">
                  <c:v>23.06</c:v>
                </c:pt>
                <c:pt idx="5282">
                  <c:v>13.51</c:v>
                </c:pt>
                <c:pt idx="5283">
                  <c:v>2.8</c:v>
                </c:pt>
                <c:pt idx="5284">
                  <c:v>47.51</c:v>
                </c:pt>
                <c:pt idx="5285">
                  <c:v>17.53</c:v>
                </c:pt>
                <c:pt idx="5286">
                  <c:v>46.05</c:v>
                </c:pt>
                <c:pt idx="5287">
                  <c:v>47.76</c:v>
                </c:pt>
                <c:pt idx="5288">
                  <c:v>16.45</c:v>
                </c:pt>
                <c:pt idx="5289">
                  <c:v>31.77</c:v>
                </c:pt>
                <c:pt idx="5290">
                  <c:v>22.6</c:v>
                </c:pt>
                <c:pt idx="5291">
                  <c:v>28.58</c:v>
                </c:pt>
                <c:pt idx="5292">
                  <c:v>13.96</c:v>
                </c:pt>
                <c:pt idx="5293">
                  <c:v>43.61</c:v>
                </c:pt>
                <c:pt idx="5294">
                  <c:v>25.53</c:v>
                </c:pt>
                <c:pt idx="5295">
                  <c:v>17.91</c:v>
                </c:pt>
                <c:pt idx="5296">
                  <c:v>13.21</c:v>
                </c:pt>
                <c:pt idx="5297">
                  <c:v>21.89</c:v>
                </c:pt>
                <c:pt idx="5298">
                  <c:v>26.56</c:v>
                </c:pt>
                <c:pt idx="5299">
                  <c:v>53.23</c:v>
                </c:pt>
                <c:pt idx="5300">
                  <c:v>20.3</c:v>
                </c:pt>
                <c:pt idx="5301">
                  <c:v>9.1999999999999993</c:v>
                </c:pt>
                <c:pt idx="5302">
                  <c:v>10.35</c:v>
                </c:pt>
                <c:pt idx="5303">
                  <c:v>31.29</c:v>
                </c:pt>
                <c:pt idx="5304">
                  <c:v>56.28</c:v>
                </c:pt>
                <c:pt idx="5305">
                  <c:v>38.450000000000003</c:v>
                </c:pt>
                <c:pt idx="5306">
                  <c:v>36.549999999999997</c:v>
                </c:pt>
                <c:pt idx="5307">
                  <c:v>33.86</c:v>
                </c:pt>
                <c:pt idx="5308">
                  <c:v>14.08</c:v>
                </c:pt>
                <c:pt idx="5309">
                  <c:v>3.33</c:v>
                </c:pt>
                <c:pt idx="5310">
                  <c:v>9.33</c:v>
                </c:pt>
                <c:pt idx="5311">
                  <c:v>47.59</c:v>
                </c:pt>
                <c:pt idx="5312">
                  <c:v>40.5</c:v>
                </c:pt>
                <c:pt idx="5313">
                  <c:v>25.59</c:v>
                </c:pt>
                <c:pt idx="5314">
                  <c:v>2.12</c:v>
                </c:pt>
                <c:pt idx="5315">
                  <c:v>55.46</c:v>
                </c:pt>
                <c:pt idx="5316">
                  <c:v>54.96</c:v>
                </c:pt>
                <c:pt idx="5317">
                  <c:v>7.67</c:v>
                </c:pt>
                <c:pt idx="5318">
                  <c:v>6.04</c:v>
                </c:pt>
                <c:pt idx="5319">
                  <c:v>15.98</c:v>
                </c:pt>
                <c:pt idx="5320">
                  <c:v>20.72</c:v>
                </c:pt>
                <c:pt idx="5321">
                  <c:v>13.67</c:v>
                </c:pt>
                <c:pt idx="5322">
                  <c:v>5.24</c:v>
                </c:pt>
                <c:pt idx="5323">
                  <c:v>59.42</c:v>
                </c:pt>
                <c:pt idx="5324">
                  <c:v>52.97</c:v>
                </c:pt>
                <c:pt idx="5325">
                  <c:v>18.690000000000001</c:v>
                </c:pt>
                <c:pt idx="5326">
                  <c:v>28.91</c:v>
                </c:pt>
                <c:pt idx="5327">
                  <c:v>24.46</c:v>
                </c:pt>
                <c:pt idx="5328">
                  <c:v>8.17</c:v>
                </c:pt>
                <c:pt idx="5329">
                  <c:v>30.95</c:v>
                </c:pt>
                <c:pt idx="5330">
                  <c:v>20.46</c:v>
                </c:pt>
                <c:pt idx="5331">
                  <c:v>42.6</c:v>
                </c:pt>
                <c:pt idx="5332">
                  <c:v>20.57</c:v>
                </c:pt>
                <c:pt idx="5333">
                  <c:v>30.06</c:v>
                </c:pt>
                <c:pt idx="5334">
                  <c:v>8.6</c:v>
                </c:pt>
                <c:pt idx="5335">
                  <c:v>12.92</c:v>
                </c:pt>
                <c:pt idx="5336">
                  <c:v>23.75</c:v>
                </c:pt>
                <c:pt idx="5337">
                  <c:v>47.07</c:v>
                </c:pt>
                <c:pt idx="5338">
                  <c:v>35.520000000000003</c:v>
                </c:pt>
                <c:pt idx="5339">
                  <c:v>9.93</c:v>
                </c:pt>
                <c:pt idx="5340">
                  <c:v>37.14</c:v>
                </c:pt>
                <c:pt idx="5341">
                  <c:v>26.6</c:v>
                </c:pt>
                <c:pt idx="5342">
                  <c:v>9.61</c:v>
                </c:pt>
                <c:pt idx="5343">
                  <c:v>20.89</c:v>
                </c:pt>
                <c:pt idx="5344">
                  <c:v>21.53</c:v>
                </c:pt>
                <c:pt idx="5345">
                  <c:v>56.06</c:v>
                </c:pt>
                <c:pt idx="5346">
                  <c:v>49.25</c:v>
                </c:pt>
                <c:pt idx="5347">
                  <c:v>26.17</c:v>
                </c:pt>
                <c:pt idx="5348">
                  <c:v>50.06</c:v>
                </c:pt>
                <c:pt idx="5349">
                  <c:v>44.97</c:v>
                </c:pt>
                <c:pt idx="5350">
                  <c:v>49.13</c:v>
                </c:pt>
                <c:pt idx="5351">
                  <c:v>14.56</c:v>
                </c:pt>
                <c:pt idx="5352">
                  <c:v>50.76</c:v>
                </c:pt>
                <c:pt idx="5353">
                  <c:v>16.98</c:v>
                </c:pt>
                <c:pt idx="5354">
                  <c:v>7.23</c:v>
                </c:pt>
                <c:pt idx="5355">
                  <c:v>18.11</c:v>
                </c:pt>
                <c:pt idx="5356">
                  <c:v>28.26</c:v>
                </c:pt>
                <c:pt idx="5357">
                  <c:v>19.649999999999999</c:v>
                </c:pt>
                <c:pt idx="5358">
                  <c:v>27.4</c:v>
                </c:pt>
                <c:pt idx="5359">
                  <c:v>14.31</c:v>
                </c:pt>
                <c:pt idx="5360">
                  <c:v>42.74</c:v>
                </c:pt>
                <c:pt idx="5361">
                  <c:v>8.6300000000000008</c:v>
                </c:pt>
                <c:pt idx="5362">
                  <c:v>53.99</c:v>
                </c:pt>
                <c:pt idx="5363">
                  <c:v>55.52</c:v>
                </c:pt>
                <c:pt idx="5364">
                  <c:v>15.26</c:v>
                </c:pt>
                <c:pt idx="5365">
                  <c:v>44.94</c:v>
                </c:pt>
                <c:pt idx="5366">
                  <c:v>49.81</c:v>
                </c:pt>
                <c:pt idx="5367">
                  <c:v>47.34</c:v>
                </c:pt>
                <c:pt idx="5368">
                  <c:v>23.41</c:v>
                </c:pt>
                <c:pt idx="5369">
                  <c:v>40.24</c:v>
                </c:pt>
                <c:pt idx="5370">
                  <c:v>21.99</c:v>
                </c:pt>
                <c:pt idx="5371">
                  <c:v>33.520000000000003</c:v>
                </c:pt>
                <c:pt idx="5372">
                  <c:v>8.24</c:v>
                </c:pt>
                <c:pt idx="5373">
                  <c:v>37.5</c:v>
                </c:pt>
                <c:pt idx="5374">
                  <c:v>10.07</c:v>
                </c:pt>
                <c:pt idx="5375">
                  <c:v>19.079999999999998</c:v>
                </c:pt>
                <c:pt idx="5376">
                  <c:v>8.23</c:v>
                </c:pt>
                <c:pt idx="5377">
                  <c:v>28.32</c:v>
                </c:pt>
                <c:pt idx="5378">
                  <c:v>45.69</c:v>
                </c:pt>
                <c:pt idx="5379">
                  <c:v>39.700000000000003</c:v>
                </c:pt>
                <c:pt idx="5380">
                  <c:v>43.6</c:v>
                </c:pt>
                <c:pt idx="5381">
                  <c:v>27.73</c:v>
                </c:pt>
                <c:pt idx="5382">
                  <c:v>23.02</c:v>
                </c:pt>
                <c:pt idx="5383">
                  <c:v>36.85</c:v>
                </c:pt>
                <c:pt idx="5384">
                  <c:v>2.34</c:v>
                </c:pt>
                <c:pt idx="5385">
                  <c:v>26.66</c:v>
                </c:pt>
                <c:pt idx="5386">
                  <c:v>7.8</c:v>
                </c:pt>
                <c:pt idx="5387">
                  <c:v>20.98</c:v>
                </c:pt>
                <c:pt idx="5388">
                  <c:v>28.2</c:v>
                </c:pt>
                <c:pt idx="5389">
                  <c:v>2.35</c:v>
                </c:pt>
                <c:pt idx="5390">
                  <c:v>33.53</c:v>
                </c:pt>
                <c:pt idx="5391">
                  <c:v>37.32</c:v>
                </c:pt>
                <c:pt idx="5392">
                  <c:v>39.31</c:v>
                </c:pt>
                <c:pt idx="5393">
                  <c:v>45.82</c:v>
                </c:pt>
                <c:pt idx="5394">
                  <c:v>29.32</c:v>
                </c:pt>
                <c:pt idx="5395">
                  <c:v>57.42</c:v>
                </c:pt>
                <c:pt idx="5396">
                  <c:v>42.78</c:v>
                </c:pt>
                <c:pt idx="5397">
                  <c:v>20.47</c:v>
                </c:pt>
                <c:pt idx="5398">
                  <c:v>9.44</c:v>
                </c:pt>
                <c:pt idx="5399">
                  <c:v>57.53</c:v>
                </c:pt>
                <c:pt idx="5400">
                  <c:v>9.58</c:v>
                </c:pt>
                <c:pt idx="5401">
                  <c:v>13.92</c:v>
                </c:pt>
                <c:pt idx="5402">
                  <c:v>46.09</c:v>
                </c:pt>
                <c:pt idx="5403">
                  <c:v>22.32</c:v>
                </c:pt>
                <c:pt idx="5404">
                  <c:v>45.01</c:v>
                </c:pt>
                <c:pt idx="5405">
                  <c:v>3.79</c:v>
                </c:pt>
                <c:pt idx="5406">
                  <c:v>52.69</c:v>
                </c:pt>
                <c:pt idx="5407">
                  <c:v>19.38</c:v>
                </c:pt>
                <c:pt idx="5408">
                  <c:v>42.99</c:v>
                </c:pt>
                <c:pt idx="5409">
                  <c:v>20.87</c:v>
                </c:pt>
                <c:pt idx="5410">
                  <c:v>45.99</c:v>
                </c:pt>
                <c:pt idx="5411">
                  <c:v>16.690000000000001</c:v>
                </c:pt>
                <c:pt idx="5412">
                  <c:v>8.85</c:v>
                </c:pt>
                <c:pt idx="5413">
                  <c:v>29.11</c:v>
                </c:pt>
                <c:pt idx="5414">
                  <c:v>53.06</c:v>
                </c:pt>
                <c:pt idx="5415">
                  <c:v>40.98</c:v>
                </c:pt>
                <c:pt idx="5416">
                  <c:v>5.93</c:v>
                </c:pt>
                <c:pt idx="5417">
                  <c:v>50.34</c:v>
                </c:pt>
                <c:pt idx="5418">
                  <c:v>41.76</c:v>
                </c:pt>
                <c:pt idx="5419">
                  <c:v>14.93</c:v>
                </c:pt>
                <c:pt idx="5420">
                  <c:v>21.72</c:v>
                </c:pt>
                <c:pt idx="5421">
                  <c:v>39.39</c:v>
                </c:pt>
                <c:pt idx="5422">
                  <c:v>11.68</c:v>
                </c:pt>
                <c:pt idx="5423">
                  <c:v>53.58</c:v>
                </c:pt>
                <c:pt idx="5424">
                  <c:v>3.09</c:v>
                </c:pt>
                <c:pt idx="5425">
                  <c:v>14.26</c:v>
                </c:pt>
                <c:pt idx="5426">
                  <c:v>28.42</c:v>
                </c:pt>
                <c:pt idx="5427">
                  <c:v>40.619999999999997</c:v>
                </c:pt>
                <c:pt idx="5428">
                  <c:v>47.51</c:v>
                </c:pt>
                <c:pt idx="5429">
                  <c:v>30.35</c:v>
                </c:pt>
                <c:pt idx="5430">
                  <c:v>15.75</c:v>
                </c:pt>
                <c:pt idx="5431">
                  <c:v>29.1</c:v>
                </c:pt>
                <c:pt idx="5432">
                  <c:v>49.07</c:v>
                </c:pt>
                <c:pt idx="5433">
                  <c:v>26.23</c:v>
                </c:pt>
                <c:pt idx="5434">
                  <c:v>59.87</c:v>
                </c:pt>
                <c:pt idx="5435">
                  <c:v>26.88</c:v>
                </c:pt>
                <c:pt idx="5436">
                  <c:v>32.46</c:v>
                </c:pt>
                <c:pt idx="5437">
                  <c:v>15.3</c:v>
                </c:pt>
                <c:pt idx="5438">
                  <c:v>48.81</c:v>
                </c:pt>
                <c:pt idx="5439">
                  <c:v>55.87</c:v>
                </c:pt>
                <c:pt idx="5440">
                  <c:v>22.26</c:v>
                </c:pt>
                <c:pt idx="5441">
                  <c:v>20.239999999999998</c:v>
                </c:pt>
                <c:pt idx="5442">
                  <c:v>37.520000000000003</c:v>
                </c:pt>
                <c:pt idx="5443">
                  <c:v>51.29</c:v>
                </c:pt>
                <c:pt idx="5444">
                  <c:v>43.56</c:v>
                </c:pt>
                <c:pt idx="5445">
                  <c:v>5.63</c:v>
                </c:pt>
                <c:pt idx="5446">
                  <c:v>43.54</c:v>
                </c:pt>
                <c:pt idx="5447">
                  <c:v>21.93</c:v>
                </c:pt>
                <c:pt idx="5448">
                  <c:v>30.04</c:v>
                </c:pt>
                <c:pt idx="5449">
                  <c:v>10.56</c:v>
                </c:pt>
                <c:pt idx="5450">
                  <c:v>2.86</c:v>
                </c:pt>
                <c:pt idx="5451">
                  <c:v>21.51</c:v>
                </c:pt>
                <c:pt idx="5452">
                  <c:v>28.38</c:v>
                </c:pt>
                <c:pt idx="5453">
                  <c:v>10.85</c:v>
                </c:pt>
                <c:pt idx="5454">
                  <c:v>7.29</c:v>
                </c:pt>
                <c:pt idx="5455">
                  <c:v>22.14</c:v>
                </c:pt>
                <c:pt idx="5456">
                  <c:v>35.94</c:v>
                </c:pt>
                <c:pt idx="5457">
                  <c:v>26.61</c:v>
                </c:pt>
                <c:pt idx="5458">
                  <c:v>26.57</c:v>
                </c:pt>
                <c:pt idx="5459">
                  <c:v>5.24</c:v>
                </c:pt>
                <c:pt idx="5460">
                  <c:v>41.33</c:v>
                </c:pt>
                <c:pt idx="5461">
                  <c:v>3</c:v>
                </c:pt>
                <c:pt idx="5462">
                  <c:v>40.5</c:v>
                </c:pt>
                <c:pt idx="5463">
                  <c:v>40.86</c:v>
                </c:pt>
                <c:pt idx="5464">
                  <c:v>23.63</c:v>
                </c:pt>
                <c:pt idx="5465">
                  <c:v>50.45</c:v>
                </c:pt>
                <c:pt idx="5466">
                  <c:v>48.24</c:v>
                </c:pt>
                <c:pt idx="5467">
                  <c:v>54.16</c:v>
                </c:pt>
                <c:pt idx="5468">
                  <c:v>9.1999999999999993</c:v>
                </c:pt>
                <c:pt idx="5469">
                  <c:v>50.76</c:v>
                </c:pt>
                <c:pt idx="5470">
                  <c:v>33.15</c:v>
                </c:pt>
                <c:pt idx="5471">
                  <c:v>42.15</c:v>
                </c:pt>
                <c:pt idx="5472">
                  <c:v>8.0299999999999994</c:v>
                </c:pt>
                <c:pt idx="5473">
                  <c:v>7.02</c:v>
                </c:pt>
                <c:pt idx="5474">
                  <c:v>33.369999999999997</c:v>
                </c:pt>
                <c:pt idx="5475">
                  <c:v>33.42</c:v>
                </c:pt>
                <c:pt idx="5476">
                  <c:v>40.82</c:v>
                </c:pt>
                <c:pt idx="5477">
                  <c:v>46.89</c:v>
                </c:pt>
                <c:pt idx="5478">
                  <c:v>50.97</c:v>
                </c:pt>
                <c:pt idx="5479">
                  <c:v>43.16</c:v>
                </c:pt>
                <c:pt idx="5480">
                  <c:v>19.260000000000002</c:v>
                </c:pt>
                <c:pt idx="5481">
                  <c:v>24.19</c:v>
                </c:pt>
                <c:pt idx="5482">
                  <c:v>42.16</c:v>
                </c:pt>
                <c:pt idx="5483">
                  <c:v>14.49</c:v>
                </c:pt>
                <c:pt idx="5484">
                  <c:v>22.62</c:v>
                </c:pt>
                <c:pt idx="5485">
                  <c:v>29.5</c:v>
                </c:pt>
                <c:pt idx="5486">
                  <c:v>55.51</c:v>
                </c:pt>
                <c:pt idx="5487">
                  <c:v>11.68</c:v>
                </c:pt>
                <c:pt idx="5488">
                  <c:v>49.87</c:v>
                </c:pt>
                <c:pt idx="5489">
                  <c:v>11.96</c:v>
                </c:pt>
                <c:pt idx="5490">
                  <c:v>14.67</c:v>
                </c:pt>
                <c:pt idx="5491">
                  <c:v>54.69</c:v>
                </c:pt>
                <c:pt idx="5492">
                  <c:v>44.15</c:v>
                </c:pt>
                <c:pt idx="5493">
                  <c:v>38.08</c:v>
                </c:pt>
                <c:pt idx="5494">
                  <c:v>18.46</c:v>
                </c:pt>
                <c:pt idx="5495">
                  <c:v>18.21</c:v>
                </c:pt>
                <c:pt idx="5496">
                  <c:v>2.64</c:v>
                </c:pt>
                <c:pt idx="5497">
                  <c:v>33.19</c:v>
                </c:pt>
                <c:pt idx="5498">
                  <c:v>19.239999999999998</c:v>
                </c:pt>
                <c:pt idx="5499">
                  <c:v>20.99</c:v>
                </c:pt>
                <c:pt idx="5500">
                  <c:v>40.9</c:v>
                </c:pt>
                <c:pt idx="5501">
                  <c:v>41.21</c:v>
                </c:pt>
                <c:pt idx="5502">
                  <c:v>45.14</c:v>
                </c:pt>
                <c:pt idx="5503">
                  <c:v>29.38</c:v>
                </c:pt>
                <c:pt idx="5504">
                  <c:v>51.29</c:v>
                </c:pt>
                <c:pt idx="5505">
                  <c:v>52.04</c:v>
                </c:pt>
                <c:pt idx="5506">
                  <c:v>37.46</c:v>
                </c:pt>
                <c:pt idx="5507">
                  <c:v>39.369999999999997</c:v>
                </c:pt>
                <c:pt idx="5508">
                  <c:v>34.25</c:v>
                </c:pt>
                <c:pt idx="5509">
                  <c:v>6.21</c:v>
                </c:pt>
                <c:pt idx="5510">
                  <c:v>35.86</c:v>
                </c:pt>
                <c:pt idx="5511">
                  <c:v>37.9</c:v>
                </c:pt>
                <c:pt idx="5512">
                  <c:v>33.97</c:v>
                </c:pt>
                <c:pt idx="5513">
                  <c:v>26.94</c:v>
                </c:pt>
                <c:pt idx="5514">
                  <c:v>39.22</c:v>
                </c:pt>
                <c:pt idx="5515">
                  <c:v>23.47</c:v>
                </c:pt>
                <c:pt idx="5516">
                  <c:v>51.6</c:v>
                </c:pt>
                <c:pt idx="5517">
                  <c:v>24.71</c:v>
                </c:pt>
                <c:pt idx="5518">
                  <c:v>32.590000000000003</c:v>
                </c:pt>
                <c:pt idx="5519">
                  <c:v>40.03</c:v>
                </c:pt>
                <c:pt idx="5520">
                  <c:v>13.21</c:v>
                </c:pt>
                <c:pt idx="5521">
                  <c:v>48.7</c:v>
                </c:pt>
                <c:pt idx="5522">
                  <c:v>2.19</c:v>
                </c:pt>
                <c:pt idx="5523">
                  <c:v>37.82</c:v>
                </c:pt>
                <c:pt idx="5524">
                  <c:v>30.28</c:v>
                </c:pt>
                <c:pt idx="5525">
                  <c:v>44.61</c:v>
                </c:pt>
                <c:pt idx="5526">
                  <c:v>15.28</c:v>
                </c:pt>
                <c:pt idx="5527">
                  <c:v>58.91</c:v>
                </c:pt>
                <c:pt idx="5528">
                  <c:v>21.54</c:v>
                </c:pt>
                <c:pt idx="5529">
                  <c:v>43.72</c:v>
                </c:pt>
                <c:pt idx="5530">
                  <c:v>16.07</c:v>
                </c:pt>
                <c:pt idx="5531">
                  <c:v>14.89</c:v>
                </c:pt>
                <c:pt idx="5532">
                  <c:v>38.68</c:v>
                </c:pt>
                <c:pt idx="5533">
                  <c:v>25.18</c:v>
                </c:pt>
                <c:pt idx="5534">
                  <c:v>23.78</c:v>
                </c:pt>
                <c:pt idx="5535">
                  <c:v>7.99</c:v>
                </c:pt>
                <c:pt idx="5536">
                  <c:v>43.98</c:v>
                </c:pt>
                <c:pt idx="5537">
                  <c:v>37.409999999999997</c:v>
                </c:pt>
                <c:pt idx="5538">
                  <c:v>30.44</c:v>
                </c:pt>
                <c:pt idx="5539">
                  <c:v>32.049999999999997</c:v>
                </c:pt>
                <c:pt idx="5540">
                  <c:v>56.95</c:v>
                </c:pt>
                <c:pt idx="5541">
                  <c:v>34.47</c:v>
                </c:pt>
                <c:pt idx="5542">
                  <c:v>57.75</c:v>
                </c:pt>
                <c:pt idx="5543">
                  <c:v>13.27</c:v>
                </c:pt>
                <c:pt idx="5544">
                  <c:v>53.45</c:v>
                </c:pt>
                <c:pt idx="5545">
                  <c:v>43.81</c:v>
                </c:pt>
                <c:pt idx="5546">
                  <c:v>30.99</c:v>
                </c:pt>
                <c:pt idx="5547">
                  <c:v>15.53</c:v>
                </c:pt>
                <c:pt idx="5548">
                  <c:v>43.21</c:v>
                </c:pt>
                <c:pt idx="5549">
                  <c:v>20.55</c:v>
                </c:pt>
                <c:pt idx="5550">
                  <c:v>52.82</c:v>
                </c:pt>
                <c:pt idx="5551">
                  <c:v>58.69</c:v>
                </c:pt>
                <c:pt idx="5552">
                  <c:v>59.96</c:v>
                </c:pt>
                <c:pt idx="5553">
                  <c:v>47.16</c:v>
                </c:pt>
                <c:pt idx="5554">
                  <c:v>7.18</c:v>
                </c:pt>
                <c:pt idx="5555">
                  <c:v>50.88</c:v>
                </c:pt>
                <c:pt idx="5556">
                  <c:v>53.19</c:v>
                </c:pt>
                <c:pt idx="5557">
                  <c:v>59.11</c:v>
                </c:pt>
                <c:pt idx="5558">
                  <c:v>42.84</c:v>
                </c:pt>
                <c:pt idx="5559">
                  <c:v>23.19</c:v>
                </c:pt>
                <c:pt idx="5560">
                  <c:v>54.9</c:v>
                </c:pt>
                <c:pt idx="5561">
                  <c:v>44.62</c:v>
                </c:pt>
                <c:pt idx="5562">
                  <c:v>9.2799999999999994</c:v>
                </c:pt>
                <c:pt idx="5563">
                  <c:v>34.090000000000003</c:v>
                </c:pt>
                <c:pt idx="5564">
                  <c:v>47.91</c:v>
                </c:pt>
                <c:pt idx="5565">
                  <c:v>26.56</c:v>
                </c:pt>
                <c:pt idx="5566">
                  <c:v>27.78</c:v>
                </c:pt>
                <c:pt idx="5567">
                  <c:v>56.53</c:v>
                </c:pt>
                <c:pt idx="5568">
                  <c:v>21.68</c:v>
                </c:pt>
                <c:pt idx="5569">
                  <c:v>4.4800000000000004</c:v>
                </c:pt>
                <c:pt idx="5570">
                  <c:v>11.4</c:v>
                </c:pt>
                <c:pt idx="5571">
                  <c:v>25.36</c:v>
                </c:pt>
                <c:pt idx="5572">
                  <c:v>6.1</c:v>
                </c:pt>
                <c:pt idx="5573">
                  <c:v>50.02</c:v>
                </c:pt>
                <c:pt idx="5574">
                  <c:v>35.5</c:v>
                </c:pt>
                <c:pt idx="5575">
                  <c:v>17.2</c:v>
                </c:pt>
                <c:pt idx="5576">
                  <c:v>4.54</c:v>
                </c:pt>
                <c:pt idx="5577">
                  <c:v>28.63</c:v>
                </c:pt>
                <c:pt idx="5578">
                  <c:v>5.51</c:v>
                </c:pt>
                <c:pt idx="5579">
                  <c:v>4.83</c:v>
                </c:pt>
                <c:pt idx="5580">
                  <c:v>12.98</c:v>
                </c:pt>
                <c:pt idx="5581">
                  <c:v>8.9700000000000006</c:v>
                </c:pt>
                <c:pt idx="5582">
                  <c:v>52.43</c:v>
                </c:pt>
                <c:pt idx="5583">
                  <c:v>23.15</c:v>
                </c:pt>
                <c:pt idx="5584">
                  <c:v>50.69</c:v>
                </c:pt>
                <c:pt idx="5585">
                  <c:v>39.229999999999997</c:v>
                </c:pt>
                <c:pt idx="5586">
                  <c:v>48.47</c:v>
                </c:pt>
                <c:pt idx="5587">
                  <c:v>47.4</c:v>
                </c:pt>
                <c:pt idx="5588">
                  <c:v>28.77</c:v>
                </c:pt>
                <c:pt idx="5589">
                  <c:v>6.69</c:v>
                </c:pt>
                <c:pt idx="5590">
                  <c:v>25.75</c:v>
                </c:pt>
                <c:pt idx="5591">
                  <c:v>3.16</c:v>
                </c:pt>
                <c:pt idx="5592">
                  <c:v>7.27</c:v>
                </c:pt>
                <c:pt idx="5593">
                  <c:v>52.14</c:v>
                </c:pt>
                <c:pt idx="5594">
                  <c:v>59.77</c:v>
                </c:pt>
                <c:pt idx="5595">
                  <c:v>7.29</c:v>
                </c:pt>
                <c:pt idx="5596">
                  <c:v>3.51</c:v>
                </c:pt>
                <c:pt idx="5597">
                  <c:v>21.1</c:v>
                </c:pt>
                <c:pt idx="5598">
                  <c:v>17.14</c:v>
                </c:pt>
                <c:pt idx="5599">
                  <c:v>31.96</c:v>
                </c:pt>
                <c:pt idx="5600">
                  <c:v>44.41</c:v>
                </c:pt>
                <c:pt idx="5601">
                  <c:v>35.74</c:v>
                </c:pt>
                <c:pt idx="5602">
                  <c:v>10.7</c:v>
                </c:pt>
                <c:pt idx="5603">
                  <c:v>57.46</c:v>
                </c:pt>
                <c:pt idx="5604">
                  <c:v>24.87</c:v>
                </c:pt>
                <c:pt idx="5605">
                  <c:v>54.15</c:v>
                </c:pt>
                <c:pt idx="5606">
                  <c:v>44.62</c:v>
                </c:pt>
                <c:pt idx="5607">
                  <c:v>23.66</c:v>
                </c:pt>
                <c:pt idx="5608">
                  <c:v>16.36</c:v>
                </c:pt>
                <c:pt idx="5609">
                  <c:v>8.33</c:v>
                </c:pt>
                <c:pt idx="5610">
                  <c:v>59.67</c:v>
                </c:pt>
                <c:pt idx="5611">
                  <c:v>21.97</c:v>
                </c:pt>
                <c:pt idx="5612">
                  <c:v>10.26</c:v>
                </c:pt>
                <c:pt idx="5613">
                  <c:v>58.76</c:v>
                </c:pt>
                <c:pt idx="5614">
                  <c:v>56.73</c:v>
                </c:pt>
                <c:pt idx="5615">
                  <c:v>32.74</c:v>
                </c:pt>
                <c:pt idx="5616">
                  <c:v>29.36</c:v>
                </c:pt>
                <c:pt idx="5617">
                  <c:v>54.06</c:v>
                </c:pt>
                <c:pt idx="5618">
                  <c:v>31.21</c:v>
                </c:pt>
                <c:pt idx="5619">
                  <c:v>47.38</c:v>
                </c:pt>
                <c:pt idx="5620">
                  <c:v>28.85</c:v>
                </c:pt>
                <c:pt idx="5621">
                  <c:v>51.12</c:v>
                </c:pt>
                <c:pt idx="5622">
                  <c:v>46.44</c:v>
                </c:pt>
                <c:pt idx="5623">
                  <c:v>15.27</c:v>
                </c:pt>
                <c:pt idx="5624">
                  <c:v>59.07</c:v>
                </c:pt>
                <c:pt idx="5625">
                  <c:v>25.01</c:v>
                </c:pt>
                <c:pt idx="5626">
                  <c:v>25.94</c:v>
                </c:pt>
                <c:pt idx="5627">
                  <c:v>5.61</c:v>
                </c:pt>
                <c:pt idx="5628">
                  <c:v>58.69</c:v>
                </c:pt>
                <c:pt idx="5629">
                  <c:v>15.39</c:v>
                </c:pt>
                <c:pt idx="5630">
                  <c:v>38.46</c:v>
                </c:pt>
                <c:pt idx="5631">
                  <c:v>21.89</c:v>
                </c:pt>
                <c:pt idx="5632">
                  <c:v>29.19</c:v>
                </c:pt>
                <c:pt idx="5633">
                  <c:v>45.17</c:v>
                </c:pt>
                <c:pt idx="5634">
                  <c:v>10.69</c:v>
                </c:pt>
                <c:pt idx="5635">
                  <c:v>31.35</c:v>
                </c:pt>
                <c:pt idx="5636">
                  <c:v>3.28</c:v>
                </c:pt>
                <c:pt idx="5637">
                  <c:v>31.68</c:v>
                </c:pt>
                <c:pt idx="5638">
                  <c:v>38.450000000000003</c:v>
                </c:pt>
                <c:pt idx="5639">
                  <c:v>50.25</c:v>
                </c:pt>
                <c:pt idx="5640">
                  <c:v>41.31</c:v>
                </c:pt>
                <c:pt idx="5641">
                  <c:v>43.04</c:v>
                </c:pt>
                <c:pt idx="5642">
                  <c:v>53.49</c:v>
                </c:pt>
                <c:pt idx="5643">
                  <c:v>39.950000000000003</c:v>
                </c:pt>
                <c:pt idx="5644">
                  <c:v>34.049999999999997</c:v>
                </c:pt>
                <c:pt idx="5645">
                  <c:v>33.619999999999997</c:v>
                </c:pt>
                <c:pt idx="5646">
                  <c:v>7.23</c:v>
                </c:pt>
                <c:pt idx="5647">
                  <c:v>19.920000000000002</c:v>
                </c:pt>
                <c:pt idx="5648">
                  <c:v>26.57</c:v>
                </c:pt>
                <c:pt idx="5649">
                  <c:v>22.2</c:v>
                </c:pt>
                <c:pt idx="5650">
                  <c:v>15.52</c:v>
                </c:pt>
                <c:pt idx="5651">
                  <c:v>4.6900000000000004</c:v>
                </c:pt>
                <c:pt idx="5652">
                  <c:v>34.89</c:v>
                </c:pt>
                <c:pt idx="5653">
                  <c:v>48.95</c:v>
                </c:pt>
                <c:pt idx="5654">
                  <c:v>4.6100000000000003</c:v>
                </c:pt>
                <c:pt idx="5655">
                  <c:v>50.2</c:v>
                </c:pt>
                <c:pt idx="5656">
                  <c:v>25.93</c:v>
                </c:pt>
                <c:pt idx="5657">
                  <c:v>57.22</c:v>
                </c:pt>
                <c:pt idx="5658">
                  <c:v>22.21</c:v>
                </c:pt>
                <c:pt idx="5659">
                  <c:v>52.02</c:v>
                </c:pt>
                <c:pt idx="5660">
                  <c:v>6.52</c:v>
                </c:pt>
                <c:pt idx="5661">
                  <c:v>2.48</c:v>
                </c:pt>
                <c:pt idx="5662">
                  <c:v>31.95</c:v>
                </c:pt>
                <c:pt idx="5663">
                  <c:v>2.36</c:v>
                </c:pt>
                <c:pt idx="5664">
                  <c:v>53.43</c:v>
                </c:pt>
                <c:pt idx="5665">
                  <c:v>22.46</c:v>
                </c:pt>
                <c:pt idx="5666">
                  <c:v>12.35</c:v>
                </c:pt>
                <c:pt idx="5667">
                  <c:v>56.23</c:v>
                </c:pt>
                <c:pt idx="5668">
                  <c:v>48.14</c:v>
                </c:pt>
                <c:pt idx="5669">
                  <c:v>36.659999999999997</c:v>
                </c:pt>
                <c:pt idx="5670">
                  <c:v>16.760000000000002</c:v>
                </c:pt>
                <c:pt idx="5671">
                  <c:v>44.03</c:v>
                </c:pt>
                <c:pt idx="5672">
                  <c:v>21.78</c:v>
                </c:pt>
                <c:pt idx="5673">
                  <c:v>43.41</c:v>
                </c:pt>
                <c:pt idx="5674">
                  <c:v>11.41</c:v>
                </c:pt>
                <c:pt idx="5675">
                  <c:v>58.49</c:v>
                </c:pt>
                <c:pt idx="5676">
                  <c:v>31.67</c:v>
                </c:pt>
                <c:pt idx="5677">
                  <c:v>2.99</c:v>
                </c:pt>
                <c:pt idx="5678">
                  <c:v>30.9</c:v>
                </c:pt>
                <c:pt idx="5679">
                  <c:v>12.84</c:v>
                </c:pt>
                <c:pt idx="5680">
                  <c:v>56.67</c:v>
                </c:pt>
                <c:pt idx="5681">
                  <c:v>45.23</c:v>
                </c:pt>
                <c:pt idx="5682">
                  <c:v>16.37</c:v>
                </c:pt>
                <c:pt idx="5683">
                  <c:v>48.42</c:v>
                </c:pt>
                <c:pt idx="5684">
                  <c:v>5.31</c:v>
                </c:pt>
                <c:pt idx="5685">
                  <c:v>16.2</c:v>
                </c:pt>
                <c:pt idx="5686">
                  <c:v>52.77</c:v>
                </c:pt>
                <c:pt idx="5687">
                  <c:v>23.58</c:v>
                </c:pt>
                <c:pt idx="5688">
                  <c:v>5.18</c:v>
                </c:pt>
                <c:pt idx="5689">
                  <c:v>3.79</c:v>
                </c:pt>
                <c:pt idx="5690">
                  <c:v>34.67</c:v>
                </c:pt>
                <c:pt idx="5691">
                  <c:v>18.71</c:v>
                </c:pt>
                <c:pt idx="5692">
                  <c:v>49.42</c:v>
                </c:pt>
                <c:pt idx="5693">
                  <c:v>9.8000000000000007</c:v>
                </c:pt>
                <c:pt idx="5694">
                  <c:v>15.15</c:v>
                </c:pt>
                <c:pt idx="5695">
                  <c:v>49.39</c:v>
                </c:pt>
                <c:pt idx="5696">
                  <c:v>34.979999999999997</c:v>
                </c:pt>
                <c:pt idx="5697">
                  <c:v>51.48</c:v>
                </c:pt>
                <c:pt idx="5698">
                  <c:v>23.09</c:v>
                </c:pt>
                <c:pt idx="5699">
                  <c:v>24.4</c:v>
                </c:pt>
                <c:pt idx="5700">
                  <c:v>10.56</c:v>
                </c:pt>
                <c:pt idx="5701">
                  <c:v>43.82</c:v>
                </c:pt>
                <c:pt idx="5702">
                  <c:v>23.43</c:v>
                </c:pt>
                <c:pt idx="5703">
                  <c:v>20.63</c:v>
                </c:pt>
                <c:pt idx="5704">
                  <c:v>37.64</c:v>
                </c:pt>
                <c:pt idx="5705">
                  <c:v>32.840000000000003</c:v>
                </c:pt>
                <c:pt idx="5706">
                  <c:v>22.35</c:v>
                </c:pt>
                <c:pt idx="5707">
                  <c:v>26.35</c:v>
                </c:pt>
                <c:pt idx="5708">
                  <c:v>30.43</c:v>
                </c:pt>
                <c:pt idx="5709">
                  <c:v>55.35</c:v>
                </c:pt>
                <c:pt idx="5710">
                  <c:v>13.15</c:v>
                </c:pt>
                <c:pt idx="5711">
                  <c:v>17.36</c:v>
                </c:pt>
                <c:pt idx="5712">
                  <c:v>14.1</c:v>
                </c:pt>
                <c:pt idx="5713">
                  <c:v>24.58</c:v>
                </c:pt>
                <c:pt idx="5714">
                  <c:v>8.02</c:v>
                </c:pt>
                <c:pt idx="5715">
                  <c:v>16.46</c:v>
                </c:pt>
                <c:pt idx="5716">
                  <c:v>39.799999999999997</c:v>
                </c:pt>
                <c:pt idx="5717">
                  <c:v>35.200000000000003</c:v>
                </c:pt>
                <c:pt idx="5718">
                  <c:v>38.85</c:v>
                </c:pt>
                <c:pt idx="5719">
                  <c:v>14.71</c:v>
                </c:pt>
                <c:pt idx="5720">
                  <c:v>5.1100000000000003</c:v>
                </c:pt>
                <c:pt idx="5721">
                  <c:v>50.28</c:v>
                </c:pt>
                <c:pt idx="5722">
                  <c:v>23.35</c:v>
                </c:pt>
                <c:pt idx="5723">
                  <c:v>17.53</c:v>
                </c:pt>
                <c:pt idx="5724">
                  <c:v>7.65</c:v>
                </c:pt>
                <c:pt idx="5725">
                  <c:v>24</c:v>
                </c:pt>
                <c:pt idx="5726">
                  <c:v>16.739999999999998</c:v>
                </c:pt>
                <c:pt idx="5727">
                  <c:v>42.74</c:v>
                </c:pt>
                <c:pt idx="5728">
                  <c:v>15.15</c:v>
                </c:pt>
                <c:pt idx="5729">
                  <c:v>42.13</c:v>
                </c:pt>
                <c:pt idx="5730">
                  <c:v>43.28</c:v>
                </c:pt>
                <c:pt idx="5731">
                  <c:v>7.99</c:v>
                </c:pt>
                <c:pt idx="5732">
                  <c:v>11.14</c:v>
                </c:pt>
                <c:pt idx="5733">
                  <c:v>6.44</c:v>
                </c:pt>
                <c:pt idx="5734">
                  <c:v>12.84</c:v>
                </c:pt>
                <c:pt idx="5735">
                  <c:v>34.479999999999997</c:v>
                </c:pt>
                <c:pt idx="5736">
                  <c:v>17.03</c:v>
                </c:pt>
                <c:pt idx="5737">
                  <c:v>50.38</c:v>
                </c:pt>
                <c:pt idx="5738">
                  <c:v>51.81</c:v>
                </c:pt>
                <c:pt idx="5739">
                  <c:v>53.75</c:v>
                </c:pt>
                <c:pt idx="5740">
                  <c:v>58.66</c:v>
                </c:pt>
                <c:pt idx="5741">
                  <c:v>57.01</c:v>
                </c:pt>
                <c:pt idx="5742">
                  <c:v>3.35</c:v>
                </c:pt>
                <c:pt idx="5743">
                  <c:v>50.16</c:v>
                </c:pt>
                <c:pt idx="5744">
                  <c:v>49.65</c:v>
                </c:pt>
                <c:pt idx="5745">
                  <c:v>3.96</c:v>
                </c:pt>
                <c:pt idx="5746">
                  <c:v>16.260000000000002</c:v>
                </c:pt>
                <c:pt idx="5747">
                  <c:v>51.1</c:v>
                </c:pt>
                <c:pt idx="5748">
                  <c:v>42.24</c:v>
                </c:pt>
                <c:pt idx="5749">
                  <c:v>34.46</c:v>
                </c:pt>
                <c:pt idx="5750">
                  <c:v>44.21</c:v>
                </c:pt>
                <c:pt idx="5751">
                  <c:v>40.9</c:v>
                </c:pt>
                <c:pt idx="5752">
                  <c:v>52.06</c:v>
                </c:pt>
                <c:pt idx="5753">
                  <c:v>13.5</c:v>
                </c:pt>
                <c:pt idx="5754">
                  <c:v>30.91</c:v>
                </c:pt>
                <c:pt idx="5755">
                  <c:v>18.71</c:v>
                </c:pt>
                <c:pt idx="5756">
                  <c:v>2.15</c:v>
                </c:pt>
                <c:pt idx="5757">
                  <c:v>44.44</c:v>
                </c:pt>
                <c:pt idx="5758">
                  <c:v>8.4</c:v>
                </c:pt>
                <c:pt idx="5759">
                  <c:v>36.020000000000003</c:v>
                </c:pt>
                <c:pt idx="5760">
                  <c:v>9.8800000000000008</c:v>
                </c:pt>
                <c:pt idx="5761">
                  <c:v>18.260000000000002</c:v>
                </c:pt>
                <c:pt idx="5762">
                  <c:v>25.8</c:v>
                </c:pt>
                <c:pt idx="5763">
                  <c:v>10.61</c:v>
                </c:pt>
                <c:pt idx="5764">
                  <c:v>3.12</c:v>
                </c:pt>
                <c:pt idx="5765">
                  <c:v>54.33</c:v>
                </c:pt>
                <c:pt idx="5766">
                  <c:v>35.92</c:v>
                </c:pt>
                <c:pt idx="5767">
                  <c:v>36.200000000000003</c:v>
                </c:pt>
                <c:pt idx="5768">
                  <c:v>27.93</c:v>
                </c:pt>
                <c:pt idx="5769">
                  <c:v>36.92</c:v>
                </c:pt>
                <c:pt idx="5770">
                  <c:v>17.37</c:v>
                </c:pt>
                <c:pt idx="5771">
                  <c:v>33.880000000000003</c:v>
                </c:pt>
                <c:pt idx="5772">
                  <c:v>3.23</c:v>
                </c:pt>
                <c:pt idx="5773">
                  <c:v>46.01</c:v>
                </c:pt>
                <c:pt idx="5774">
                  <c:v>48.61</c:v>
                </c:pt>
                <c:pt idx="5775">
                  <c:v>43.78</c:v>
                </c:pt>
                <c:pt idx="5776">
                  <c:v>16.02</c:v>
                </c:pt>
                <c:pt idx="5777">
                  <c:v>59.5</c:v>
                </c:pt>
                <c:pt idx="5778">
                  <c:v>38.369999999999997</c:v>
                </c:pt>
                <c:pt idx="5779">
                  <c:v>9.0500000000000007</c:v>
                </c:pt>
                <c:pt idx="5780">
                  <c:v>53.44</c:v>
                </c:pt>
                <c:pt idx="5781">
                  <c:v>15.47</c:v>
                </c:pt>
                <c:pt idx="5782">
                  <c:v>59.7</c:v>
                </c:pt>
                <c:pt idx="5783">
                  <c:v>42.11</c:v>
                </c:pt>
                <c:pt idx="5784">
                  <c:v>31.57</c:v>
                </c:pt>
                <c:pt idx="5785">
                  <c:v>35.54</c:v>
                </c:pt>
                <c:pt idx="5786">
                  <c:v>55.4</c:v>
                </c:pt>
                <c:pt idx="5787">
                  <c:v>21.54</c:v>
                </c:pt>
                <c:pt idx="5788">
                  <c:v>10.41</c:v>
                </c:pt>
                <c:pt idx="5789">
                  <c:v>23.16</c:v>
                </c:pt>
                <c:pt idx="5790">
                  <c:v>34.229999999999997</c:v>
                </c:pt>
                <c:pt idx="5791">
                  <c:v>2.1</c:v>
                </c:pt>
                <c:pt idx="5792">
                  <c:v>38.520000000000003</c:v>
                </c:pt>
                <c:pt idx="5793">
                  <c:v>51.28</c:v>
                </c:pt>
                <c:pt idx="5794">
                  <c:v>45.06</c:v>
                </c:pt>
                <c:pt idx="5795">
                  <c:v>15.93</c:v>
                </c:pt>
                <c:pt idx="5796">
                  <c:v>52.59</c:v>
                </c:pt>
                <c:pt idx="5797">
                  <c:v>41.55</c:v>
                </c:pt>
                <c:pt idx="5798">
                  <c:v>39.19</c:v>
                </c:pt>
                <c:pt idx="5799">
                  <c:v>32.39</c:v>
                </c:pt>
                <c:pt idx="5800">
                  <c:v>11.65</c:v>
                </c:pt>
                <c:pt idx="5801">
                  <c:v>20.23</c:v>
                </c:pt>
                <c:pt idx="5802">
                  <c:v>56.27</c:v>
                </c:pt>
                <c:pt idx="5803">
                  <c:v>25.2</c:v>
                </c:pt>
                <c:pt idx="5804">
                  <c:v>2.95</c:v>
                </c:pt>
                <c:pt idx="5805">
                  <c:v>33.130000000000003</c:v>
                </c:pt>
                <c:pt idx="5806">
                  <c:v>44.13</c:v>
                </c:pt>
                <c:pt idx="5807">
                  <c:v>21.17</c:v>
                </c:pt>
                <c:pt idx="5808">
                  <c:v>54.67</c:v>
                </c:pt>
                <c:pt idx="5809">
                  <c:v>33.74</c:v>
                </c:pt>
                <c:pt idx="5810">
                  <c:v>29.72</c:v>
                </c:pt>
                <c:pt idx="5811">
                  <c:v>38.28</c:v>
                </c:pt>
                <c:pt idx="5812">
                  <c:v>55.1</c:v>
                </c:pt>
                <c:pt idx="5813">
                  <c:v>29.6</c:v>
                </c:pt>
                <c:pt idx="5814">
                  <c:v>52.72</c:v>
                </c:pt>
                <c:pt idx="5815">
                  <c:v>29.73</c:v>
                </c:pt>
                <c:pt idx="5816">
                  <c:v>6.2</c:v>
                </c:pt>
                <c:pt idx="5817">
                  <c:v>10.63</c:v>
                </c:pt>
                <c:pt idx="5818">
                  <c:v>4.05</c:v>
                </c:pt>
                <c:pt idx="5819">
                  <c:v>7.05</c:v>
                </c:pt>
                <c:pt idx="5820">
                  <c:v>28.67</c:v>
                </c:pt>
                <c:pt idx="5821">
                  <c:v>20.02</c:v>
                </c:pt>
                <c:pt idx="5822">
                  <c:v>12.41</c:v>
                </c:pt>
                <c:pt idx="5823">
                  <c:v>12.81</c:v>
                </c:pt>
                <c:pt idx="5824">
                  <c:v>31.83</c:v>
                </c:pt>
                <c:pt idx="5825">
                  <c:v>2.2000000000000002</c:v>
                </c:pt>
                <c:pt idx="5826">
                  <c:v>35.33</c:v>
                </c:pt>
                <c:pt idx="5827">
                  <c:v>12.54</c:v>
                </c:pt>
                <c:pt idx="5828">
                  <c:v>46.35</c:v>
                </c:pt>
                <c:pt idx="5829">
                  <c:v>7.22</c:v>
                </c:pt>
                <c:pt idx="5830">
                  <c:v>58.85</c:v>
                </c:pt>
                <c:pt idx="5831">
                  <c:v>39.979999999999997</c:v>
                </c:pt>
                <c:pt idx="5832">
                  <c:v>45.71</c:v>
                </c:pt>
                <c:pt idx="5833">
                  <c:v>33.72</c:v>
                </c:pt>
                <c:pt idx="5834">
                  <c:v>6.86</c:v>
                </c:pt>
                <c:pt idx="5835">
                  <c:v>15.25</c:v>
                </c:pt>
                <c:pt idx="5836">
                  <c:v>49.42</c:v>
                </c:pt>
                <c:pt idx="5837">
                  <c:v>8.6300000000000008</c:v>
                </c:pt>
                <c:pt idx="5838">
                  <c:v>18.600000000000001</c:v>
                </c:pt>
                <c:pt idx="5839">
                  <c:v>19.989999999999998</c:v>
                </c:pt>
                <c:pt idx="5840">
                  <c:v>52.05</c:v>
                </c:pt>
                <c:pt idx="5841">
                  <c:v>30.72</c:v>
                </c:pt>
                <c:pt idx="5842">
                  <c:v>13.51</c:v>
                </c:pt>
                <c:pt idx="5843">
                  <c:v>45.51</c:v>
                </c:pt>
                <c:pt idx="5844">
                  <c:v>55.24</c:v>
                </c:pt>
                <c:pt idx="5845">
                  <c:v>26.28</c:v>
                </c:pt>
                <c:pt idx="5846">
                  <c:v>58.07</c:v>
                </c:pt>
                <c:pt idx="5847">
                  <c:v>48.11</c:v>
                </c:pt>
                <c:pt idx="5848">
                  <c:v>25.68</c:v>
                </c:pt>
                <c:pt idx="5849">
                  <c:v>33.229999999999997</c:v>
                </c:pt>
                <c:pt idx="5850">
                  <c:v>37.119999999999997</c:v>
                </c:pt>
                <c:pt idx="5851">
                  <c:v>45.11</c:v>
                </c:pt>
                <c:pt idx="5852">
                  <c:v>24.75</c:v>
                </c:pt>
                <c:pt idx="5853">
                  <c:v>52.95</c:v>
                </c:pt>
                <c:pt idx="5854">
                  <c:v>45.91</c:v>
                </c:pt>
                <c:pt idx="5855">
                  <c:v>25.62</c:v>
                </c:pt>
                <c:pt idx="5856">
                  <c:v>29.58</c:v>
                </c:pt>
                <c:pt idx="5857">
                  <c:v>56.56</c:v>
                </c:pt>
                <c:pt idx="5858">
                  <c:v>32</c:v>
                </c:pt>
                <c:pt idx="5859">
                  <c:v>23.52</c:v>
                </c:pt>
                <c:pt idx="5860">
                  <c:v>16.91</c:v>
                </c:pt>
                <c:pt idx="5861">
                  <c:v>16.399999999999999</c:v>
                </c:pt>
                <c:pt idx="5862">
                  <c:v>35.11</c:v>
                </c:pt>
                <c:pt idx="5863">
                  <c:v>19.7</c:v>
                </c:pt>
                <c:pt idx="5864">
                  <c:v>3.86</c:v>
                </c:pt>
                <c:pt idx="5865">
                  <c:v>49.64</c:v>
                </c:pt>
                <c:pt idx="5866">
                  <c:v>54.52</c:v>
                </c:pt>
                <c:pt idx="5867">
                  <c:v>41.26</c:v>
                </c:pt>
                <c:pt idx="5868">
                  <c:v>10.7</c:v>
                </c:pt>
                <c:pt idx="5869">
                  <c:v>26.99</c:v>
                </c:pt>
                <c:pt idx="5870">
                  <c:v>46.67</c:v>
                </c:pt>
                <c:pt idx="5871">
                  <c:v>32.94</c:v>
                </c:pt>
                <c:pt idx="5872">
                  <c:v>8.18</c:v>
                </c:pt>
                <c:pt idx="5873">
                  <c:v>7.52</c:v>
                </c:pt>
                <c:pt idx="5874">
                  <c:v>25.52</c:v>
                </c:pt>
                <c:pt idx="5875">
                  <c:v>47.39</c:v>
                </c:pt>
                <c:pt idx="5876">
                  <c:v>6.19</c:v>
                </c:pt>
                <c:pt idx="5877">
                  <c:v>44.87</c:v>
                </c:pt>
                <c:pt idx="5878">
                  <c:v>13.37</c:v>
                </c:pt>
                <c:pt idx="5879">
                  <c:v>58.45</c:v>
                </c:pt>
                <c:pt idx="5880">
                  <c:v>59.79</c:v>
                </c:pt>
                <c:pt idx="5881">
                  <c:v>44.77</c:v>
                </c:pt>
                <c:pt idx="5882">
                  <c:v>28.23</c:v>
                </c:pt>
                <c:pt idx="5883">
                  <c:v>52.19</c:v>
                </c:pt>
                <c:pt idx="5884">
                  <c:v>27.07</c:v>
                </c:pt>
                <c:pt idx="5885">
                  <c:v>54.4</c:v>
                </c:pt>
                <c:pt idx="5886">
                  <c:v>41.62</c:v>
                </c:pt>
                <c:pt idx="5887">
                  <c:v>3.25</c:v>
                </c:pt>
                <c:pt idx="5888">
                  <c:v>5.0599999999999996</c:v>
                </c:pt>
                <c:pt idx="5889">
                  <c:v>47.79</c:v>
                </c:pt>
                <c:pt idx="5890">
                  <c:v>27.76</c:v>
                </c:pt>
                <c:pt idx="5891">
                  <c:v>15.11</c:v>
                </c:pt>
                <c:pt idx="5892">
                  <c:v>22.26</c:v>
                </c:pt>
                <c:pt idx="5893">
                  <c:v>32.26</c:v>
                </c:pt>
                <c:pt idx="5894">
                  <c:v>47.41</c:v>
                </c:pt>
                <c:pt idx="5895">
                  <c:v>8</c:v>
                </c:pt>
                <c:pt idx="5896">
                  <c:v>38.369999999999997</c:v>
                </c:pt>
                <c:pt idx="5897">
                  <c:v>25.92</c:v>
                </c:pt>
                <c:pt idx="5898">
                  <c:v>54.51</c:v>
                </c:pt>
                <c:pt idx="5899">
                  <c:v>32.26</c:v>
                </c:pt>
                <c:pt idx="5900">
                  <c:v>30.22</c:v>
                </c:pt>
                <c:pt idx="5901">
                  <c:v>17.63</c:v>
                </c:pt>
                <c:pt idx="5902">
                  <c:v>25.64</c:v>
                </c:pt>
                <c:pt idx="5903">
                  <c:v>49.81</c:v>
                </c:pt>
                <c:pt idx="5904">
                  <c:v>51.55</c:v>
                </c:pt>
                <c:pt idx="5905">
                  <c:v>45.15</c:v>
                </c:pt>
                <c:pt idx="5906">
                  <c:v>32.65</c:v>
                </c:pt>
                <c:pt idx="5907">
                  <c:v>44.96</c:v>
                </c:pt>
                <c:pt idx="5908">
                  <c:v>56.16</c:v>
                </c:pt>
                <c:pt idx="5909">
                  <c:v>27.71</c:v>
                </c:pt>
                <c:pt idx="5910">
                  <c:v>59.84</c:v>
                </c:pt>
                <c:pt idx="5911">
                  <c:v>7.8</c:v>
                </c:pt>
                <c:pt idx="5912">
                  <c:v>50.18</c:v>
                </c:pt>
                <c:pt idx="5913">
                  <c:v>25.4</c:v>
                </c:pt>
                <c:pt idx="5914">
                  <c:v>39.909999999999997</c:v>
                </c:pt>
                <c:pt idx="5915">
                  <c:v>35.520000000000003</c:v>
                </c:pt>
                <c:pt idx="5916">
                  <c:v>14.01</c:v>
                </c:pt>
                <c:pt idx="5917">
                  <c:v>59.25</c:v>
                </c:pt>
                <c:pt idx="5918">
                  <c:v>27.85</c:v>
                </c:pt>
                <c:pt idx="5919">
                  <c:v>32.979999999999997</c:v>
                </c:pt>
                <c:pt idx="5920">
                  <c:v>45.11</c:v>
                </c:pt>
                <c:pt idx="5921">
                  <c:v>44.17</c:v>
                </c:pt>
                <c:pt idx="5922">
                  <c:v>7.58</c:v>
                </c:pt>
                <c:pt idx="5923">
                  <c:v>5.34</c:v>
                </c:pt>
                <c:pt idx="5924">
                  <c:v>17.309999999999999</c:v>
                </c:pt>
                <c:pt idx="5925">
                  <c:v>59.6</c:v>
                </c:pt>
                <c:pt idx="5926">
                  <c:v>46.85</c:v>
                </c:pt>
                <c:pt idx="5927">
                  <c:v>54.96</c:v>
                </c:pt>
                <c:pt idx="5928">
                  <c:v>8.01</c:v>
                </c:pt>
                <c:pt idx="5929">
                  <c:v>50.45</c:v>
                </c:pt>
                <c:pt idx="5930">
                  <c:v>30.38</c:v>
                </c:pt>
                <c:pt idx="5931">
                  <c:v>30.51</c:v>
                </c:pt>
                <c:pt idx="5932">
                  <c:v>33.93</c:v>
                </c:pt>
                <c:pt idx="5933">
                  <c:v>8.8699999999999992</c:v>
                </c:pt>
                <c:pt idx="5934">
                  <c:v>51.71</c:v>
                </c:pt>
                <c:pt idx="5935">
                  <c:v>17.18</c:v>
                </c:pt>
                <c:pt idx="5936">
                  <c:v>28.93</c:v>
                </c:pt>
                <c:pt idx="5937">
                  <c:v>14.3</c:v>
                </c:pt>
                <c:pt idx="5938">
                  <c:v>52.41</c:v>
                </c:pt>
                <c:pt idx="5939">
                  <c:v>49.28</c:v>
                </c:pt>
                <c:pt idx="5940">
                  <c:v>43.44</c:v>
                </c:pt>
                <c:pt idx="5941">
                  <c:v>29.76</c:v>
                </c:pt>
                <c:pt idx="5942">
                  <c:v>47.83</c:v>
                </c:pt>
                <c:pt idx="5943">
                  <c:v>34.049999999999997</c:v>
                </c:pt>
                <c:pt idx="5944">
                  <c:v>16.52</c:v>
                </c:pt>
                <c:pt idx="5945">
                  <c:v>54.33</c:v>
                </c:pt>
                <c:pt idx="5946">
                  <c:v>59.12</c:v>
                </c:pt>
                <c:pt idx="5947">
                  <c:v>33.869999999999997</c:v>
                </c:pt>
                <c:pt idx="5948">
                  <c:v>59.72</c:v>
                </c:pt>
                <c:pt idx="5949">
                  <c:v>29.64</c:v>
                </c:pt>
                <c:pt idx="5950">
                  <c:v>57.19</c:v>
                </c:pt>
                <c:pt idx="5951">
                  <c:v>18.87</c:v>
                </c:pt>
                <c:pt idx="5952">
                  <c:v>3.06</c:v>
                </c:pt>
                <c:pt idx="5953">
                  <c:v>12.44</c:v>
                </c:pt>
                <c:pt idx="5954">
                  <c:v>35.659999999999997</c:v>
                </c:pt>
                <c:pt idx="5955">
                  <c:v>40.340000000000003</c:v>
                </c:pt>
                <c:pt idx="5956">
                  <c:v>18.14</c:v>
                </c:pt>
                <c:pt idx="5957">
                  <c:v>31.35</c:v>
                </c:pt>
                <c:pt idx="5958">
                  <c:v>59.79</c:v>
                </c:pt>
                <c:pt idx="5959">
                  <c:v>45.48</c:v>
                </c:pt>
                <c:pt idx="5960">
                  <c:v>18.48</c:v>
                </c:pt>
                <c:pt idx="5961">
                  <c:v>39.71</c:v>
                </c:pt>
                <c:pt idx="5962">
                  <c:v>51.07</c:v>
                </c:pt>
                <c:pt idx="5963">
                  <c:v>17.649999999999999</c:v>
                </c:pt>
                <c:pt idx="5964">
                  <c:v>19.059999999999999</c:v>
                </c:pt>
                <c:pt idx="5965">
                  <c:v>7.42</c:v>
                </c:pt>
                <c:pt idx="5966">
                  <c:v>58.31</c:v>
                </c:pt>
                <c:pt idx="5967">
                  <c:v>36.520000000000003</c:v>
                </c:pt>
                <c:pt idx="5968">
                  <c:v>42.98</c:v>
                </c:pt>
                <c:pt idx="5969">
                  <c:v>21.66</c:v>
                </c:pt>
                <c:pt idx="5970">
                  <c:v>26.54</c:v>
                </c:pt>
                <c:pt idx="5971">
                  <c:v>7.65</c:v>
                </c:pt>
                <c:pt idx="5972">
                  <c:v>48.59</c:v>
                </c:pt>
                <c:pt idx="5973">
                  <c:v>21.2</c:v>
                </c:pt>
                <c:pt idx="5974">
                  <c:v>25.55</c:v>
                </c:pt>
                <c:pt idx="5975">
                  <c:v>43.95</c:v>
                </c:pt>
                <c:pt idx="5976">
                  <c:v>59.05</c:v>
                </c:pt>
                <c:pt idx="5977">
                  <c:v>26.63</c:v>
                </c:pt>
                <c:pt idx="5978">
                  <c:v>44.68</c:v>
                </c:pt>
                <c:pt idx="5979">
                  <c:v>54.77</c:v>
                </c:pt>
                <c:pt idx="5980">
                  <c:v>3.19</c:v>
                </c:pt>
                <c:pt idx="5981">
                  <c:v>7.5</c:v>
                </c:pt>
                <c:pt idx="5982">
                  <c:v>12.09</c:v>
                </c:pt>
                <c:pt idx="5983">
                  <c:v>56.37</c:v>
                </c:pt>
                <c:pt idx="5984">
                  <c:v>37.01</c:v>
                </c:pt>
                <c:pt idx="5985">
                  <c:v>17.170000000000002</c:v>
                </c:pt>
                <c:pt idx="5986">
                  <c:v>4.4000000000000004</c:v>
                </c:pt>
                <c:pt idx="5987">
                  <c:v>50.13</c:v>
                </c:pt>
                <c:pt idx="5988">
                  <c:v>39.86</c:v>
                </c:pt>
                <c:pt idx="5989">
                  <c:v>18.559999999999999</c:v>
                </c:pt>
                <c:pt idx="5990">
                  <c:v>21.16</c:v>
                </c:pt>
                <c:pt idx="5991">
                  <c:v>3.77</c:v>
                </c:pt>
                <c:pt idx="5992">
                  <c:v>30.39</c:v>
                </c:pt>
                <c:pt idx="5993">
                  <c:v>45.28</c:v>
                </c:pt>
                <c:pt idx="5994">
                  <c:v>17.7</c:v>
                </c:pt>
                <c:pt idx="5995">
                  <c:v>17.190000000000001</c:v>
                </c:pt>
                <c:pt idx="5996">
                  <c:v>25.85</c:v>
                </c:pt>
                <c:pt idx="5997">
                  <c:v>24.58</c:v>
                </c:pt>
                <c:pt idx="5998">
                  <c:v>48.8</c:v>
                </c:pt>
                <c:pt idx="5999">
                  <c:v>58.13</c:v>
                </c:pt>
                <c:pt idx="6000">
                  <c:v>50.27</c:v>
                </c:pt>
                <c:pt idx="6001">
                  <c:v>57.81</c:v>
                </c:pt>
                <c:pt idx="6002">
                  <c:v>30.88</c:v>
                </c:pt>
                <c:pt idx="6003">
                  <c:v>23.01</c:v>
                </c:pt>
                <c:pt idx="6004">
                  <c:v>10.43</c:v>
                </c:pt>
                <c:pt idx="6005">
                  <c:v>32.22</c:v>
                </c:pt>
                <c:pt idx="6006">
                  <c:v>16.079999999999998</c:v>
                </c:pt>
                <c:pt idx="6007">
                  <c:v>9.4700000000000006</c:v>
                </c:pt>
                <c:pt idx="6008">
                  <c:v>12.53</c:v>
                </c:pt>
                <c:pt idx="6009">
                  <c:v>49.68</c:v>
                </c:pt>
                <c:pt idx="6010">
                  <c:v>45.85</c:v>
                </c:pt>
                <c:pt idx="6011">
                  <c:v>48.12</c:v>
                </c:pt>
                <c:pt idx="6012">
                  <c:v>31.93</c:v>
                </c:pt>
                <c:pt idx="6013">
                  <c:v>24.68</c:v>
                </c:pt>
                <c:pt idx="6014">
                  <c:v>2.57</c:v>
                </c:pt>
                <c:pt idx="6015">
                  <c:v>37.9</c:v>
                </c:pt>
                <c:pt idx="6016">
                  <c:v>54.71</c:v>
                </c:pt>
                <c:pt idx="6017">
                  <c:v>11.43</c:v>
                </c:pt>
                <c:pt idx="6018">
                  <c:v>44.27</c:v>
                </c:pt>
                <c:pt idx="6019">
                  <c:v>42.31</c:v>
                </c:pt>
                <c:pt idx="6020">
                  <c:v>18.329999999999998</c:v>
                </c:pt>
                <c:pt idx="6021">
                  <c:v>3.58</c:v>
                </c:pt>
                <c:pt idx="6022">
                  <c:v>23.4</c:v>
                </c:pt>
                <c:pt idx="6023">
                  <c:v>31.67</c:v>
                </c:pt>
                <c:pt idx="6024">
                  <c:v>49.96</c:v>
                </c:pt>
                <c:pt idx="6025">
                  <c:v>4.62</c:v>
                </c:pt>
                <c:pt idx="6026">
                  <c:v>20.97</c:v>
                </c:pt>
                <c:pt idx="6027">
                  <c:v>26.74</c:v>
                </c:pt>
                <c:pt idx="6028">
                  <c:v>57.76</c:v>
                </c:pt>
                <c:pt idx="6029">
                  <c:v>47.73</c:v>
                </c:pt>
                <c:pt idx="6030">
                  <c:v>24.05</c:v>
                </c:pt>
                <c:pt idx="6031">
                  <c:v>33.479999999999997</c:v>
                </c:pt>
                <c:pt idx="6032">
                  <c:v>18.79</c:v>
                </c:pt>
                <c:pt idx="6033">
                  <c:v>30.85</c:v>
                </c:pt>
                <c:pt idx="6034">
                  <c:v>34.21</c:v>
                </c:pt>
                <c:pt idx="6035">
                  <c:v>16.739999999999998</c:v>
                </c:pt>
                <c:pt idx="6036">
                  <c:v>15.48</c:v>
                </c:pt>
                <c:pt idx="6037">
                  <c:v>42.29</c:v>
                </c:pt>
                <c:pt idx="6038">
                  <c:v>33.4</c:v>
                </c:pt>
                <c:pt idx="6039">
                  <c:v>30.56</c:v>
                </c:pt>
                <c:pt idx="6040">
                  <c:v>7.34</c:v>
                </c:pt>
                <c:pt idx="6041">
                  <c:v>9.83</c:v>
                </c:pt>
                <c:pt idx="6042">
                  <c:v>14.11</c:v>
                </c:pt>
                <c:pt idx="6043">
                  <c:v>3.53</c:v>
                </c:pt>
                <c:pt idx="6044">
                  <c:v>27.66</c:v>
                </c:pt>
                <c:pt idx="6045">
                  <c:v>22.49</c:v>
                </c:pt>
                <c:pt idx="6046">
                  <c:v>4.33</c:v>
                </c:pt>
                <c:pt idx="6047">
                  <c:v>36.18</c:v>
                </c:pt>
                <c:pt idx="6048">
                  <c:v>2.23</c:v>
                </c:pt>
                <c:pt idx="6049">
                  <c:v>20.63</c:v>
                </c:pt>
                <c:pt idx="6050">
                  <c:v>2.72</c:v>
                </c:pt>
                <c:pt idx="6051">
                  <c:v>26.07</c:v>
                </c:pt>
                <c:pt idx="6052">
                  <c:v>35.909999999999997</c:v>
                </c:pt>
                <c:pt idx="6053">
                  <c:v>13.63</c:v>
                </c:pt>
                <c:pt idx="6054">
                  <c:v>56.72</c:v>
                </c:pt>
                <c:pt idx="6055">
                  <c:v>36.25</c:v>
                </c:pt>
                <c:pt idx="6056">
                  <c:v>15.73</c:v>
                </c:pt>
                <c:pt idx="6057">
                  <c:v>57.19</c:v>
                </c:pt>
                <c:pt idx="6058">
                  <c:v>36.65</c:v>
                </c:pt>
                <c:pt idx="6059">
                  <c:v>27.8</c:v>
                </c:pt>
                <c:pt idx="6060">
                  <c:v>49.89</c:v>
                </c:pt>
                <c:pt idx="6061">
                  <c:v>19.39</c:v>
                </c:pt>
                <c:pt idx="6062">
                  <c:v>59.07</c:v>
                </c:pt>
                <c:pt idx="6063">
                  <c:v>27.77</c:v>
                </c:pt>
                <c:pt idx="6064">
                  <c:v>39.700000000000003</c:v>
                </c:pt>
                <c:pt idx="6065">
                  <c:v>27.57</c:v>
                </c:pt>
                <c:pt idx="6066">
                  <c:v>50.99</c:v>
                </c:pt>
                <c:pt idx="6067">
                  <c:v>49.31</c:v>
                </c:pt>
                <c:pt idx="6068">
                  <c:v>23.42</c:v>
                </c:pt>
                <c:pt idx="6069">
                  <c:v>35.36</c:v>
                </c:pt>
                <c:pt idx="6070">
                  <c:v>8.8800000000000008</c:v>
                </c:pt>
                <c:pt idx="6071">
                  <c:v>36.89</c:v>
                </c:pt>
                <c:pt idx="6072">
                  <c:v>16.28</c:v>
                </c:pt>
                <c:pt idx="6073">
                  <c:v>56.98</c:v>
                </c:pt>
                <c:pt idx="6074">
                  <c:v>55.62</c:v>
                </c:pt>
                <c:pt idx="6075">
                  <c:v>44.83</c:v>
                </c:pt>
                <c:pt idx="6076">
                  <c:v>2.85</c:v>
                </c:pt>
                <c:pt idx="6077">
                  <c:v>58.25</c:v>
                </c:pt>
                <c:pt idx="6078">
                  <c:v>6.15</c:v>
                </c:pt>
                <c:pt idx="6079">
                  <c:v>56.9</c:v>
                </c:pt>
                <c:pt idx="6080">
                  <c:v>56.64</c:v>
                </c:pt>
                <c:pt idx="6081">
                  <c:v>56.51</c:v>
                </c:pt>
                <c:pt idx="6082">
                  <c:v>34.130000000000003</c:v>
                </c:pt>
                <c:pt idx="6083">
                  <c:v>10.63</c:v>
                </c:pt>
                <c:pt idx="6084">
                  <c:v>5.25</c:v>
                </c:pt>
                <c:pt idx="6085">
                  <c:v>25.79</c:v>
                </c:pt>
                <c:pt idx="6086">
                  <c:v>29.86</c:v>
                </c:pt>
                <c:pt idx="6087">
                  <c:v>49.99</c:v>
                </c:pt>
                <c:pt idx="6088">
                  <c:v>38.35</c:v>
                </c:pt>
                <c:pt idx="6089">
                  <c:v>14.52</c:v>
                </c:pt>
                <c:pt idx="6090">
                  <c:v>56.45</c:v>
                </c:pt>
                <c:pt idx="6091">
                  <c:v>57.66</c:v>
                </c:pt>
                <c:pt idx="6092">
                  <c:v>43.31</c:v>
                </c:pt>
                <c:pt idx="6093">
                  <c:v>51.94</c:v>
                </c:pt>
                <c:pt idx="6094">
                  <c:v>15.88</c:v>
                </c:pt>
                <c:pt idx="6095">
                  <c:v>50.85</c:v>
                </c:pt>
                <c:pt idx="6096">
                  <c:v>37.69</c:v>
                </c:pt>
                <c:pt idx="6097">
                  <c:v>34.75</c:v>
                </c:pt>
                <c:pt idx="6098">
                  <c:v>18.55</c:v>
                </c:pt>
                <c:pt idx="6099">
                  <c:v>54.87</c:v>
                </c:pt>
                <c:pt idx="6100">
                  <c:v>26.32</c:v>
                </c:pt>
                <c:pt idx="6101">
                  <c:v>53.36</c:v>
                </c:pt>
                <c:pt idx="6102">
                  <c:v>2.27</c:v>
                </c:pt>
                <c:pt idx="6103">
                  <c:v>28</c:v>
                </c:pt>
                <c:pt idx="6104">
                  <c:v>30.96</c:v>
                </c:pt>
                <c:pt idx="6105">
                  <c:v>21.41</c:v>
                </c:pt>
                <c:pt idx="6106">
                  <c:v>59.95</c:v>
                </c:pt>
                <c:pt idx="6107">
                  <c:v>28.65</c:v>
                </c:pt>
                <c:pt idx="6108">
                  <c:v>9.15</c:v>
                </c:pt>
                <c:pt idx="6109">
                  <c:v>9.75</c:v>
                </c:pt>
                <c:pt idx="6110">
                  <c:v>53.84</c:v>
                </c:pt>
                <c:pt idx="6111">
                  <c:v>59.85</c:v>
                </c:pt>
                <c:pt idx="6112">
                  <c:v>17.809999999999999</c:v>
                </c:pt>
                <c:pt idx="6113">
                  <c:v>13.78</c:v>
                </c:pt>
                <c:pt idx="6114">
                  <c:v>53.54</c:v>
                </c:pt>
                <c:pt idx="6115">
                  <c:v>29.35</c:v>
                </c:pt>
                <c:pt idx="6116">
                  <c:v>59.69</c:v>
                </c:pt>
                <c:pt idx="6117">
                  <c:v>55.02</c:v>
                </c:pt>
                <c:pt idx="6118">
                  <c:v>25.9</c:v>
                </c:pt>
                <c:pt idx="6119">
                  <c:v>6.45</c:v>
                </c:pt>
                <c:pt idx="6120">
                  <c:v>5.82</c:v>
                </c:pt>
                <c:pt idx="6121">
                  <c:v>23.97</c:v>
                </c:pt>
                <c:pt idx="6122">
                  <c:v>10.83</c:v>
                </c:pt>
                <c:pt idx="6123">
                  <c:v>43.22</c:v>
                </c:pt>
                <c:pt idx="6124">
                  <c:v>27.78</c:v>
                </c:pt>
                <c:pt idx="6125">
                  <c:v>7.95</c:v>
                </c:pt>
                <c:pt idx="6126">
                  <c:v>52.23</c:v>
                </c:pt>
                <c:pt idx="6127">
                  <c:v>25.82</c:v>
                </c:pt>
                <c:pt idx="6128">
                  <c:v>13.97</c:v>
                </c:pt>
                <c:pt idx="6129">
                  <c:v>8.0399999999999991</c:v>
                </c:pt>
                <c:pt idx="6130">
                  <c:v>23.79</c:v>
                </c:pt>
                <c:pt idx="6131">
                  <c:v>44.66</c:v>
                </c:pt>
                <c:pt idx="6132">
                  <c:v>24.15</c:v>
                </c:pt>
                <c:pt idx="6133">
                  <c:v>17.09</c:v>
                </c:pt>
                <c:pt idx="6134">
                  <c:v>29.45</c:v>
                </c:pt>
                <c:pt idx="6135">
                  <c:v>30.85</c:v>
                </c:pt>
                <c:pt idx="6136">
                  <c:v>56.98</c:v>
                </c:pt>
                <c:pt idx="6137">
                  <c:v>46.23</c:v>
                </c:pt>
                <c:pt idx="6138">
                  <c:v>43.65</c:v>
                </c:pt>
                <c:pt idx="6139">
                  <c:v>9.3000000000000007</c:v>
                </c:pt>
                <c:pt idx="6140">
                  <c:v>41.67</c:v>
                </c:pt>
                <c:pt idx="6141">
                  <c:v>32.72</c:v>
                </c:pt>
                <c:pt idx="6142">
                  <c:v>56.82</c:v>
                </c:pt>
                <c:pt idx="6143">
                  <c:v>39.520000000000003</c:v>
                </c:pt>
                <c:pt idx="6144">
                  <c:v>41.66</c:v>
                </c:pt>
                <c:pt idx="6145">
                  <c:v>49.03</c:v>
                </c:pt>
                <c:pt idx="6146">
                  <c:v>10.56</c:v>
                </c:pt>
                <c:pt idx="6147">
                  <c:v>7.42</c:v>
                </c:pt>
                <c:pt idx="6148">
                  <c:v>12.43</c:v>
                </c:pt>
                <c:pt idx="6149">
                  <c:v>23.55</c:v>
                </c:pt>
                <c:pt idx="6150">
                  <c:v>21.99</c:v>
                </c:pt>
                <c:pt idx="6151">
                  <c:v>56.37</c:v>
                </c:pt>
                <c:pt idx="6152">
                  <c:v>7.6</c:v>
                </c:pt>
                <c:pt idx="6153">
                  <c:v>10.45</c:v>
                </c:pt>
                <c:pt idx="6154">
                  <c:v>59.51</c:v>
                </c:pt>
                <c:pt idx="6155">
                  <c:v>19.84</c:v>
                </c:pt>
                <c:pt idx="6156">
                  <c:v>53.86</c:v>
                </c:pt>
                <c:pt idx="6157">
                  <c:v>19.489999999999998</c:v>
                </c:pt>
                <c:pt idx="6158">
                  <c:v>20.059999999999999</c:v>
                </c:pt>
                <c:pt idx="6159">
                  <c:v>53.37</c:v>
                </c:pt>
                <c:pt idx="6160">
                  <c:v>36.840000000000003</c:v>
                </c:pt>
                <c:pt idx="6161">
                  <c:v>4.7699999999999996</c:v>
                </c:pt>
                <c:pt idx="6162">
                  <c:v>13.21</c:v>
                </c:pt>
                <c:pt idx="6163">
                  <c:v>4.08</c:v>
                </c:pt>
                <c:pt idx="6164">
                  <c:v>45.82</c:v>
                </c:pt>
                <c:pt idx="6165">
                  <c:v>30.64</c:v>
                </c:pt>
                <c:pt idx="6166">
                  <c:v>14.91</c:v>
                </c:pt>
                <c:pt idx="6167">
                  <c:v>50.73</c:v>
                </c:pt>
                <c:pt idx="6168">
                  <c:v>59.14</c:v>
                </c:pt>
                <c:pt idx="6169">
                  <c:v>51.05</c:v>
                </c:pt>
                <c:pt idx="6170">
                  <c:v>10.28</c:v>
                </c:pt>
                <c:pt idx="6171">
                  <c:v>43.63</c:v>
                </c:pt>
                <c:pt idx="6172">
                  <c:v>33.39</c:v>
                </c:pt>
                <c:pt idx="6173">
                  <c:v>56.72</c:v>
                </c:pt>
                <c:pt idx="6174">
                  <c:v>48.4</c:v>
                </c:pt>
                <c:pt idx="6175">
                  <c:v>16.46</c:v>
                </c:pt>
                <c:pt idx="6176">
                  <c:v>45.5</c:v>
                </c:pt>
                <c:pt idx="6177">
                  <c:v>54.2</c:v>
                </c:pt>
                <c:pt idx="6178">
                  <c:v>15.12</c:v>
                </c:pt>
                <c:pt idx="6179">
                  <c:v>45.52</c:v>
                </c:pt>
                <c:pt idx="6180">
                  <c:v>25.68</c:v>
                </c:pt>
                <c:pt idx="6181">
                  <c:v>30.16</c:v>
                </c:pt>
                <c:pt idx="6182">
                  <c:v>47.47</c:v>
                </c:pt>
                <c:pt idx="6183">
                  <c:v>36.6</c:v>
                </c:pt>
                <c:pt idx="6184">
                  <c:v>49.64</c:v>
                </c:pt>
                <c:pt idx="6185">
                  <c:v>14.36</c:v>
                </c:pt>
                <c:pt idx="6186">
                  <c:v>36.56</c:v>
                </c:pt>
                <c:pt idx="6187">
                  <c:v>57</c:v>
                </c:pt>
                <c:pt idx="6188">
                  <c:v>15.83</c:v>
                </c:pt>
                <c:pt idx="6189">
                  <c:v>4.0999999999999996</c:v>
                </c:pt>
                <c:pt idx="6190">
                  <c:v>46.87</c:v>
                </c:pt>
                <c:pt idx="6191">
                  <c:v>45.99</c:v>
                </c:pt>
                <c:pt idx="6192">
                  <c:v>18.670000000000002</c:v>
                </c:pt>
                <c:pt idx="6193">
                  <c:v>13.33</c:v>
                </c:pt>
                <c:pt idx="6194">
                  <c:v>31.41</c:v>
                </c:pt>
                <c:pt idx="6195">
                  <c:v>57.11</c:v>
                </c:pt>
                <c:pt idx="6196">
                  <c:v>9.93</c:v>
                </c:pt>
                <c:pt idx="6197">
                  <c:v>40.119999999999997</c:v>
                </c:pt>
                <c:pt idx="6198">
                  <c:v>38.1</c:v>
                </c:pt>
                <c:pt idx="6199">
                  <c:v>17.170000000000002</c:v>
                </c:pt>
                <c:pt idx="6200">
                  <c:v>37.26</c:v>
                </c:pt>
                <c:pt idx="6201">
                  <c:v>52.74</c:v>
                </c:pt>
                <c:pt idx="6202">
                  <c:v>37.799999999999997</c:v>
                </c:pt>
                <c:pt idx="6203">
                  <c:v>41.04</c:v>
                </c:pt>
                <c:pt idx="6204">
                  <c:v>31.95</c:v>
                </c:pt>
                <c:pt idx="6205">
                  <c:v>6.67</c:v>
                </c:pt>
                <c:pt idx="6206">
                  <c:v>14.51</c:v>
                </c:pt>
                <c:pt idx="6207">
                  <c:v>37.369999999999997</c:v>
                </c:pt>
                <c:pt idx="6208">
                  <c:v>52.49</c:v>
                </c:pt>
                <c:pt idx="6209">
                  <c:v>39.61</c:v>
                </c:pt>
                <c:pt idx="6210">
                  <c:v>28.88</c:v>
                </c:pt>
                <c:pt idx="6211">
                  <c:v>33.89</c:v>
                </c:pt>
                <c:pt idx="6212">
                  <c:v>16.86</c:v>
                </c:pt>
                <c:pt idx="6213">
                  <c:v>56.25</c:v>
                </c:pt>
                <c:pt idx="6214">
                  <c:v>50.33</c:v>
                </c:pt>
                <c:pt idx="6215">
                  <c:v>41.48</c:v>
                </c:pt>
                <c:pt idx="6216">
                  <c:v>31.5</c:v>
                </c:pt>
                <c:pt idx="6217">
                  <c:v>52.23</c:v>
                </c:pt>
                <c:pt idx="6218">
                  <c:v>5.62</c:v>
                </c:pt>
                <c:pt idx="6219">
                  <c:v>7.19</c:v>
                </c:pt>
                <c:pt idx="6220">
                  <c:v>51.39</c:v>
                </c:pt>
                <c:pt idx="6221">
                  <c:v>24.07</c:v>
                </c:pt>
                <c:pt idx="6222">
                  <c:v>25.58</c:v>
                </c:pt>
                <c:pt idx="6223">
                  <c:v>17.579999999999998</c:v>
                </c:pt>
                <c:pt idx="6224">
                  <c:v>4.37</c:v>
                </c:pt>
                <c:pt idx="6225">
                  <c:v>13.3</c:v>
                </c:pt>
                <c:pt idx="6226">
                  <c:v>27.1</c:v>
                </c:pt>
                <c:pt idx="6227">
                  <c:v>55.78</c:v>
                </c:pt>
                <c:pt idx="6228">
                  <c:v>38.31</c:v>
                </c:pt>
                <c:pt idx="6229">
                  <c:v>5.44</c:v>
                </c:pt>
                <c:pt idx="6230">
                  <c:v>44.61</c:v>
                </c:pt>
                <c:pt idx="6231">
                  <c:v>8.16</c:v>
                </c:pt>
                <c:pt idx="6232">
                  <c:v>33.520000000000003</c:v>
                </c:pt>
                <c:pt idx="6233">
                  <c:v>20.64</c:v>
                </c:pt>
                <c:pt idx="6234">
                  <c:v>22.74</c:v>
                </c:pt>
                <c:pt idx="6235">
                  <c:v>37.67</c:v>
                </c:pt>
                <c:pt idx="6236">
                  <c:v>52.92</c:v>
                </c:pt>
                <c:pt idx="6237">
                  <c:v>25.21</c:v>
                </c:pt>
                <c:pt idx="6238">
                  <c:v>42.8</c:v>
                </c:pt>
                <c:pt idx="6239">
                  <c:v>5.92</c:v>
                </c:pt>
                <c:pt idx="6240">
                  <c:v>7.18</c:v>
                </c:pt>
                <c:pt idx="6241">
                  <c:v>8.5500000000000007</c:v>
                </c:pt>
                <c:pt idx="6242">
                  <c:v>45.58</c:v>
                </c:pt>
                <c:pt idx="6243">
                  <c:v>34.68</c:v>
                </c:pt>
                <c:pt idx="6244">
                  <c:v>28.95</c:v>
                </c:pt>
                <c:pt idx="6245">
                  <c:v>19.399999999999999</c:v>
                </c:pt>
                <c:pt idx="6246">
                  <c:v>3.67</c:v>
                </c:pt>
                <c:pt idx="6247">
                  <c:v>11.34</c:v>
                </c:pt>
                <c:pt idx="6248">
                  <c:v>25.55</c:v>
                </c:pt>
                <c:pt idx="6249">
                  <c:v>57.52</c:v>
                </c:pt>
                <c:pt idx="6250">
                  <c:v>9.69</c:v>
                </c:pt>
                <c:pt idx="6251">
                  <c:v>59.01</c:v>
                </c:pt>
                <c:pt idx="6252">
                  <c:v>6.13</c:v>
                </c:pt>
                <c:pt idx="6253">
                  <c:v>16.53</c:v>
                </c:pt>
                <c:pt idx="6254">
                  <c:v>46.52</c:v>
                </c:pt>
                <c:pt idx="6255">
                  <c:v>28.79</c:v>
                </c:pt>
                <c:pt idx="6256">
                  <c:v>28.35</c:v>
                </c:pt>
                <c:pt idx="6257">
                  <c:v>43.45</c:v>
                </c:pt>
                <c:pt idx="6258">
                  <c:v>26.77</c:v>
                </c:pt>
                <c:pt idx="6259">
                  <c:v>26.52</c:v>
                </c:pt>
                <c:pt idx="6260">
                  <c:v>21.19</c:v>
                </c:pt>
                <c:pt idx="6261">
                  <c:v>37.79</c:v>
                </c:pt>
                <c:pt idx="6262">
                  <c:v>21.73</c:v>
                </c:pt>
                <c:pt idx="6263">
                  <c:v>30.39</c:v>
                </c:pt>
                <c:pt idx="6264">
                  <c:v>26.98</c:v>
                </c:pt>
                <c:pt idx="6265">
                  <c:v>26.96</c:v>
                </c:pt>
                <c:pt idx="6266">
                  <c:v>30.85</c:v>
                </c:pt>
                <c:pt idx="6267">
                  <c:v>36.799999999999997</c:v>
                </c:pt>
                <c:pt idx="6268">
                  <c:v>39.92</c:v>
                </c:pt>
                <c:pt idx="6269">
                  <c:v>40.840000000000003</c:v>
                </c:pt>
                <c:pt idx="6270">
                  <c:v>35.340000000000003</c:v>
                </c:pt>
                <c:pt idx="6271">
                  <c:v>13.85</c:v>
                </c:pt>
                <c:pt idx="6272">
                  <c:v>20.8</c:v>
                </c:pt>
                <c:pt idx="6273">
                  <c:v>56.79</c:v>
                </c:pt>
                <c:pt idx="6274">
                  <c:v>10.199999999999999</c:v>
                </c:pt>
                <c:pt idx="6275">
                  <c:v>45.63</c:v>
                </c:pt>
                <c:pt idx="6276">
                  <c:v>14.5</c:v>
                </c:pt>
                <c:pt idx="6277">
                  <c:v>38.54</c:v>
                </c:pt>
                <c:pt idx="6278">
                  <c:v>23.18</c:v>
                </c:pt>
                <c:pt idx="6279">
                  <c:v>4.5599999999999996</c:v>
                </c:pt>
                <c:pt idx="6280">
                  <c:v>38.799999999999997</c:v>
                </c:pt>
                <c:pt idx="6281">
                  <c:v>49.2</c:v>
                </c:pt>
                <c:pt idx="6282">
                  <c:v>22.01</c:v>
                </c:pt>
                <c:pt idx="6283">
                  <c:v>58.83</c:v>
                </c:pt>
                <c:pt idx="6284">
                  <c:v>6.75</c:v>
                </c:pt>
                <c:pt idx="6285">
                  <c:v>31.27</c:v>
                </c:pt>
                <c:pt idx="6286">
                  <c:v>16.2</c:v>
                </c:pt>
                <c:pt idx="6287">
                  <c:v>25.21</c:v>
                </c:pt>
                <c:pt idx="6288">
                  <c:v>40.130000000000003</c:v>
                </c:pt>
                <c:pt idx="6289">
                  <c:v>8.41</c:v>
                </c:pt>
                <c:pt idx="6290">
                  <c:v>23.72</c:v>
                </c:pt>
                <c:pt idx="6291">
                  <c:v>6.96</c:v>
                </c:pt>
                <c:pt idx="6292">
                  <c:v>25.91</c:v>
                </c:pt>
                <c:pt idx="6293">
                  <c:v>24.62</c:v>
                </c:pt>
                <c:pt idx="6294">
                  <c:v>35.82</c:v>
                </c:pt>
                <c:pt idx="6295">
                  <c:v>22.91</c:v>
                </c:pt>
                <c:pt idx="6296">
                  <c:v>58.44</c:v>
                </c:pt>
                <c:pt idx="6297">
                  <c:v>36.840000000000003</c:v>
                </c:pt>
                <c:pt idx="6298">
                  <c:v>10.4</c:v>
                </c:pt>
                <c:pt idx="6299">
                  <c:v>52.52</c:v>
                </c:pt>
                <c:pt idx="6300">
                  <c:v>35.93</c:v>
                </c:pt>
                <c:pt idx="6301">
                  <c:v>23.21</c:v>
                </c:pt>
                <c:pt idx="6302">
                  <c:v>30.91</c:v>
                </c:pt>
                <c:pt idx="6303">
                  <c:v>59.04</c:v>
                </c:pt>
                <c:pt idx="6304">
                  <c:v>13.71</c:v>
                </c:pt>
                <c:pt idx="6305">
                  <c:v>44.71</c:v>
                </c:pt>
                <c:pt idx="6306">
                  <c:v>27</c:v>
                </c:pt>
                <c:pt idx="6307">
                  <c:v>27.39</c:v>
                </c:pt>
                <c:pt idx="6308">
                  <c:v>25.55</c:v>
                </c:pt>
                <c:pt idx="6309">
                  <c:v>26.2</c:v>
                </c:pt>
                <c:pt idx="6310">
                  <c:v>10.31</c:v>
                </c:pt>
                <c:pt idx="6311">
                  <c:v>34.94</c:v>
                </c:pt>
                <c:pt idx="6312">
                  <c:v>23.3</c:v>
                </c:pt>
                <c:pt idx="6313">
                  <c:v>12.84</c:v>
                </c:pt>
                <c:pt idx="6314">
                  <c:v>22.95</c:v>
                </c:pt>
                <c:pt idx="6315">
                  <c:v>53.83</c:v>
                </c:pt>
                <c:pt idx="6316">
                  <c:v>51.59</c:v>
                </c:pt>
                <c:pt idx="6317">
                  <c:v>7.67</c:v>
                </c:pt>
                <c:pt idx="6318">
                  <c:v>38.03</c:v>
                </c:pt>
                <c:pt idx="6319">
                  <c:v>30.91</c:v>
                </c:pt>
                <c:pt idx="6320">
                  <c:v>19.25</c:v>
                </c:pt>
                <c:pt idx="6321">
                  <c:v>12.01</c:v>
                </c:pt>
                <c:pt idx="6322">
                  <c:v>51.53</c:v>
                </c:pt>
                <c:pt idx="6323">
                  <c:v>59.29</c:v>
                </c:pt>
                <c:pt idx="6324">
                  <c:v>49.19</c:v>
                </c:pt>
                <c:pt idx="6325">
                  <c:v>32.03</c:v>
                </c:pt>
                <c:pt idx="6326">
                  <c:v>33</c:v>
                </c:pt>
                <c:pt idx="6327">
                  <c:v>35.229999999999997</c:v>
                </c:pt>
                <c:pt idx="6328">
                  <c:v>32.729999999999997</c:v>
                </c:pt>
                <c:pt idx="6329">
                  <c:v>28.49</c:v>
                </c:pt>
                <c:pt idx="6330">
                  <c:v>2.69</c:v>
                </c:pt>
                <c:pt idx="6331">
                  <c:v>56.15</c:v>
                </c:pt>
                <c:pt idx="6332">
                  <c:v>39.96</c:v>
                </c:pt>
                <c:pt idx="6333">
                  <c:v>9.18</c:v>
                </c:pt>
                <c:pt idx="6334">
                  <c:v>48.72</c:v>
                </c:pt>
                <c:pt idx="6335">
                  <c:v>11.66</c:v>
                </c:pt>
                <c:pt idx="6336">
                  <c:v>31.61</c:v>
                </c:pt>
                <c:pt idx="6337">
                  <c:v>27.92</c:v>
                </c:pt>
                <c:pt idx="6338">
                  <c:v>6.61</c:v>
                </c:pt>
                <c:pt idx="6339">
                  <c:v>51.78</c:v>
                </c:pt>
                <c:pt idx="6340">
                  <c:v>46.01</c:v>
                </c:pt>
                <c:pt idx="6341">
                  <c:v>47.14</c:v>
                </c:pt>
                <c:pt idx="6342">
                  <c:v>12.91</c:v>
                </c:pt>
                <c:pt idx="6343">
                  <c:v>53.02</c:v>
                </c:pt>
                <c:pt idx="6344">
                  <c:v>8.5500000000000007</c:v>
                </c:pt>
                <c:pt idx="6345">
                  <c:v>56.67</c:v>
                </c:pt>
                <c:pt idx="6346">
                  <c:v>19.39</c:v>
                </c:pt>
                <c:pt idx="6347">
                  <c:v>7.48</c:v>
                </c:pt>
                <c:pt idx="6348">
                  <c:v>11.65</c:v>
                </c:pt>
                <c:pt idx="6349">
                  <c:v>22.54</c:v>
                </c:pt>
                <c:pt idx="6350">
                  <c:v>31.11</c:v>
                </c:pt>
                <c:pt idx="6351">
                  <c:v>17.03</c:v>
                </c:pt>
                <c:pt idx="6352">
                  <c:v>56.91</c:v>
                </c:pt>
                <c:pt idx="6353">
                  <c:v>52.58</c:v>
                </c:pt>
                <c:pt idx="6354">
                  <c:v>6.31</c:v>
                </c:pt>
                <c:pt idx="6355">
                  <c:v>44.6</c:v>
                </c:pt>
                <c:pt idx="6356">
                  <c:v>9.26</c:v>
                </c:pt>
                <c:pt idx="6357">
                  <c:v>3.07</c:v>
                </c:pt>
                <c:pt idx="6358">
                  <c:v>15.25</c:v>
                </c:pt>
                <c:pt idx="6359">
                  <c:v>42.02</c:v>
                </c:pt>
                <c:pt idx="6360">
                  <c:v>33.880000000000003</c:v>
                </c:pt>
                <c:pt idx="6361">
                  <c:v>17.440000000000001</c:v>
                </c:pt>
                <c:pt idx="6362">
                  <c:v>45.96</c:v>
                </c:pt>
                <c:pt idx="6363">
                  <c:v>10.94</c:v>
                </c:pt>
                <c:pt idx="6364">
                  <c:v>57.18</c:v>
                </c:pt>
                <c:pt idx="6365">
                  <c:v>42.86</c:v>
                </c:pt>
                <c:pt idx="6366">
                  <c:v>57.14</c:v>
                </c:pt>
                <c:pt idx="6367">
                  <c:v>32.700000000000003</c:v>
                </c:pt>
                <c:pt idx="6368">
                  <c:v>47.16</c:v>
                </c:pt>
                <c:pt idx="6369">
                  <c:v>20.59</c:v>
                </c:pt>
                <c:pt idx="6370">
                  <c:v>43.81</c:v>
                </c:pt>
                <c:pt idx="6371">
                  <c:v>7.27</c:v>
                </c:pt>
                <c:pt idx="6372">
                  <c:v>37.01</c:v>
                </c:pt>
                <c:pt idx="6373">
                  <c:v>11.67</c:v>
                </c:pt>
                <c:pt idx="6374">
                  <c:v>34.58</c:v>
                </c:pt>
                <c:pt idx="6375">
                  <c:v>18.850000000000001</c:v>
                </c:pt>
                <c:pt idx="6376">
                  <c:v>13.91</c:v>
                </c:pt>
                <c:pt idx="6377">
                  <c:v>19.86</c:v>
                </c:pt>
                <c:pt idx="6378">
                  <c:v>7.08</c:v>
                </c:pt>
                <c:pt idx="6379">
                  <c:v>38.840000000000003</c:v>
                </c:pt>
                <c:pt idx="6380">
                  <c:v>18.36</c:v>
                </c:pt>
                <c:pt idx="6381">
                  <c:v>6.72</c:v>
                </c:pt>
                <c:pt idx="6382">
                  <c:v>46.81</c:v>
                </c:pt>
                <c:pt idx="6383">
                  <c:v>28.6</c:v>
                </c:pt>
                <c:pt idx="6384">
                  <c:v>56.92</c:v>
                </c:pt>
                <c:pt idx="6385">
                  <c:v>50.75</c:v>
                </c:pt>
                <c:pt idx="6386">
                  <c:v>56.76</c:v>
                </c:pt>
                <c:pt idx="6387">
                  <c:v>26.28</c:v>
                </c:pt>
                <c:pt idx="6388">
                  <c:v>32.590000000000003</c:v>
                </c:pt>
                <c:pt idx="6389">
                  <c:v>4.04</c:v>
                </c:pt>
                <c:pt idx="6390">
                  <c:v>45.15</c:v>
                </c:pt>
                <c:pt idx="6391">
                  <c:v>51.71</c:v>
                </c:pt>
                <c:pt idx="6392">
                  <c:v>34.409999999999997</c:v>
                </c:pt>
                <c:pt idx="6393">
                  <c:v>16.739999999999998</c:v>
                </c:pt>
                <c:pt idx="6394">
                  <c:v>38.159999999999997</c:v>
                </c:pt>
                <c:pt idx="6395">
                  <c:v>47.42</c:v>
                </c:pt>
                <c:pt idx="6396">
                  <c:v>52.65</c:v>
                </c:pt>
                <c:pt idx="6397">
                  <c:v>48.67</c:v>
                </c:pt>
                <c:pt idx="6398">
                  <c:v>23.83</c:v>
                </c:pt>
                <c:pt idx="6399">
                  <c:v>49.36</c:v>
                </c:pt>
                <c:pt idx="6400">
                  <c:v>59.17</c:v>
                </c:pt>
                <c:pt idx="6401">
                  <c:v>53.86</c:v>
                </c:pt>
                <c:pt idx="6402">
                  <c:v>23.04</c:v>
                </c:pt>
                <c:pt idx="6403">
                  <c:v>6.62</c:v>
                </c:pt>
                <c:pt idx="6404">
                  <c:v>18.079999999999998</c:v>
                </c:pt>
                <c:pt idx="6405">
                  <c:v>40.93</c:v>
                </c:pt>
                <c:pt idx="6406">
                  <c:v>14.24</c:v>
                </c:pt>
                <c:pt idx="6407">
                  <c:v>39.58</c:v>
                </c:pt>
                <c:pt idx="6408">
                  <c:v>23.89</c:v>
                </c:pt>
                <c:pt idx="6409">
                  <c:v>12.38</c:v>
                </c:pt>
                <c:pt idx="6410">
                  <c:v>56.89</c:v>
                </c:pt>
                <c:pt idx="6411">
                  <c:v>6.1</c:v>
                </c:pt>
                <c:pt idx="6412">
                  <c:v>29.97</c:v>
                </c:pt>
                <c:pt idx="6413">
                  <c:v>38.96</c:v>
                </c:pt>
                <c:pt idx="6414">
                  <c:v>2.2999999999999998</c:v>
                </c:pt>
                <c:pt idx="6415">
                  <c:v>35.35</c:v>
                </c:pt>
                <c:pt idx="6416">
                  <c:v>7.06</c:v>
                </c:pt>
                <c:pt idx="6417">
                  <c:v>57.04</c:v>
                </c:pt>
                <c:pt idx="6418">
                  <c:v>38.700000000000003</c:v>
                </c:pt>
                <c:pt idx="6419">
                  <c:v>33.64</c:v>
                </c:pt>
                <c:pt idx="6420">
                  <c:v>28.27</c:v>
                </c:pt>
                <c:pt idx="6421">
                  <c:v>48.85</c:v>
                </c:pt>
                <c:pt idx="6422">
                  <c:v>29.85</c:v>
                </c:pt>
                <c:pt idx="6423">
                  <c:v>43.09</c:v>
                </c:pt>
                <c:pt idx="6424">
                  <c:v>35.83</c:v>
                </c:pt>
                <c:pt idx="6425">
                  <c:v>29.81</c:v>
                </c:pt>
                <c:pt idx="6426">
                  <c:v>36.42</c:v>
                </c:pt>
                <c:pt idx="6427">
                  <c:v>11.72</c:v>
                </c:pt>
                <c:pt idx="6428">
                  <c:v>27.71</c:v>
                </c:pt>
                <c:pt idx="6429">
                  <c:v>14.73</c:v>
                </c:pt>
                <c:pt idx="6430">
                  <c:v>14.52</c:v>
                </c:pt>
                <c:pt idx="6431">
                  <c:v>59.66</c:v>
                </c:pt>
                <c:pt idx="6432">
                  <c:v>23.72</c:v>
                </c:pt>
                <c:pt idx="6433">
                  <c:v>21.33</c:v>
                </c:pt>
                <c:pt idx="6434">
                  <c:v>23.37</c:v>
                </c:pt>
                <c:pt idx="6435">
                  <c:v>51.22</c:v>
                </c:pt>
                <c:pt idx="6436">
                  <c:v>54.59</c:v>
                </c:pt>
                <c:pt idx="6437">
                  <c:v>33.08</c:v>
                </c:pt>
                <c:pt idx="6438">
                  <c:v>41.94</c:v>
                </c:pt>
                <c:pt idx="6439">
                  <c:v>38.380000000000003</c:v>
                </c:pt>
                <c:pt idx="6440">
                  <c:v>54.44</c:v>
                </c:pt>
                <c:pt idx="6441">
                  <c:v>42.95</c:v>
                </c:pt>
                <c:pt idx="6442">
                  <c:v>4.8899999999999997</c:v>
                </c:pt>
                <c:pt idx="6443">
                  <c:v>20.82</c:v>
                </c:pt>
                <c:pt idx="6444">
                  <c:v>43.44</c:v>
                </c:pt>
                <c:pt idx="6445">
                  <c:v>17.760000000000002</c:v>
                </c:pt>
                <c:pt idx="6446">
                  <c:v>44.49</c:v>
                </c:pt>
                <c:pt idx="6447">
                  <c:v>14.27</c:v>
                </c:pt>
                <c:pt idx="6448">
                  <c:v>23.53</c:v>
                </c:pt>
                <c:pt idx="6449">
                  <c:v>34.909999999999997</c:v>
                </c:pt>
                <c:pt idx="6450">
                  <c:v>33.909999999999997</c:v>
                </c:pt>
                <c:pt idx="6451">
                  <c:v>2.96</c:v>
                </c:pt>
                <c:pt idx="6452">
                  <c:v>48.73</c:v>
                </c:pt>
                <c:pt idx="6453">
                  <c:v>35.96</c:v>
                </c:pt>
                <c:pt idx="6454">
                  <c:v>46.82</c:v>
                </c:pt>
                <c:pt idx="6455">
                  <c:v>21.75</c:v>
                </c:pt>
                <c:pt idx="6456">
                  <c:v>24.19</c:v>
                </c:pt>
                <c:pt idx="6457">
                  <c:v>24.7</c:v>
                </c:pt>
                <c:pt idx="6458">
                  <c:v>49.11</c:v>
                </c:pt>
                <c:pt idx="6459">
                  <c:v>25.98</c:v>
                </c:pt>
                <c:pt idx="6460">
                  <c:v>55.17</c:v>
                </c:pt>
                <c:pt idx="6461">
                  <c:v>12.71</c:v>
                </c:pt>
                <c:pt idx="6462">
                  <c:v>27.73</c:v>
                </c:pt>
                <c:pt idx="6463">
                  <c:v>13.72</c:v>
                </c:pt>
                <c:pt idx="6464">
                  <c:v>20.67</c:v>
                </c:pt>
                <c:pt idx="6465">
                  <c:v>57.07</c:v>
                </c:pt>
                <c:pt idx="6466">
                  <c:v>10.98</c:v>
                </c:pt>
                <c:pt idx="6467">
                  <c:v>42.62</c:v>
                </c:pt>
                <c:pt idx="6468">
                  <c:v>6.27</c:v>
                </c:pt>
                <c:pt idx="6469">
                  <c:v>30.32</c:v>
                </c:pt>
                <c:pt idx="6470">
                  <c:v>7.04</c:v>
                </c:pt>
                <c:pt idx="6471">
                  <c:v>37.57</c:v>
                </c:pt>
                <c:pt idx="6472">
                  <c:v>5.56</c:v>
                </c:pt>
                <c:pt idx="6473">
                  <c:v>17.48</c:v>
                </c:pt>
                <c:pt idx="6474">
                  <c:v>41.41</c:v>
                </c:pt>
                <c:pt idx="6475">
                  <c:v>15.89</c:v>
                </c:pt>
                <c:pt idx="6476">
                  <c:v>5.61</c:v>
                </c:pt>
                <c:pt idx="6477">
                  <c:v>53.39</c:v>
                </c:pt>
                <c:pt idx="6478">
                  <c:v>24.63</c:v>
                </c:pt>
                <c:pt idx="6479">
                  <c:v>28.45</c:v>
                </c:pt>
                <c:pt idx="6480">
                  <c:v>37.799999999999997</c:v>
                </c:pt>
                <c:pt idx="6481">
                  <c:v>26.8</c:v>
                </c:pt>
                <c:pt idx="6482">
                  <c:v>16.86</c:v>
                </c:pt>
                <c:pt idx="6483">
                  <c:v>22.5</c:v>
                </c:pt>
                <c:pt idx="6484">
                  <c:v>33.9</c:v>
                </c:pt>
                <c:pt idx="6485">
                  <c:v>31.04</c:v>
                </c:pt>
                <c:pt idx="6486">
                  <c:v>55.66</c:v>
                </c:pt>
                <c:pt idx="6487">
                  <c:v>59.54</c:v>
                </c:pt>
                <c:pt idx="6488">
                  <c:v>27.6</c:v>
                </c:pt>
                <c:pt idx="6489">
                  <c:v>29.35</c:v>
                </c:pt>
                <c:pt idx="6490">
                  <c:v>40.729999999999997</c:v>
                </c:pt>
                <c:pt idx="6491">
                  <c:v>31.42</c:v>
                </c:pt>
                <c:pt idx="6492">
                  <c:v>54.53</c:v>
                </c:pt>
                <c:pt idx="6493">
                  <c:v>14.05</c:v>
                </c:pt>
                <c:pt idx="6494">
                  <c:v>55.41</c:v>
                </c:pt>
                <c:pt idx="6495">
                  <c:v>17.84</c:v>
                </c:pt>
                <c:pt idx="6496">
                  <c:v>25.1</c:v>
                </c:pt>
                <c:pt idx="6497">
                  <c:v>28.01</c:v>
                </c:pt>
                <c:pt idx="6498">
                  <c:v>51.47</c:v>
                </c:pt>
                <c:pt idx="6499">
                  <c:v>53.42</c:v>
                </c:pt>
                <c:pt idx="6500">
                  <c:v>46.64</c:v>
                </c:pt>
              </c:numCache>
            </c:numRef>
          </c:yVal>
          <c:smooth val="0"/>
          <c:extLst>
            <c:ext xmlns:c16="http://schemas.microsoft.com/office/drawing/2014/chart" uri="{C3380CC4-5D6E-409C-BE32-E72D297353CC}">
              <c16:uniqueId val="{00000000-5173-4E5C-A5B1-7F198B83FA10}"/>
            </c:ext>
          </c:extLst>
        </c:ser>
        <c:dLbls>
          <c:showLegendKey val="0"/>
          <c:showVal val="0"/>
          <c:showCatName val="0"/>
          <c:showSerName val="0"/>
          <c:showPercent val="0"/>
          <c:showBubbleSize val="0"/>
        </c:dLbls>
        <c:axId val="1171540656"/>
        <c:axId val="1153988048"/>
      </c:scatterChart>
      <c:valAx>
        <c:axId val="117154065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53988048"/>
        <c:crosses val="autoZero"/>
        <c:crossBetween val="midCat"/>
      </c:valAx>
      <c:valAx>
        <c:axId val="115398804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15406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666750</xdr:colOff>
      <xdr:row>23</xdr:row>
      <xdr:rowOff>118110</xdr:rowOff>
    </xdr:from>
    <xdr:to>
      <xdr:col>10</xdr:col>
      <xdr:colOff>57150</xdr:colOff>
      <xdr:row>40</xdr:row>
      <xdr:rowOff>11430</xdr:rowOff>
    </xdr:to>
    <xdr:graphicFrame macro="">
      <xdr:nvGraphicFramePr>
        <xdr:cNvPr id="3" name="Chart 2">
          <a:extLst>
            <a:ext uri="{FF2B5EF4-FFF2-40B4-BE49-F238E27FC236}">
              <a16:creationId xmlns:a16="http://schemas.microsoft.com/office/drawing/2014/main" id="{3004D6F7-1AE2-5FFF-7528-DC6F9FBEF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293860</xdr:colOff>
      <xdr:row>2</xdr:row>
      <xdr:rowOff>8224</xdr:rowOff>
    </xdr:from>
    <xdr:to>
      <xdr:col>5</xdr:col>
      <xdr:colOff>1347985</xdr:colOff>
      <xdr:row>15</xdr:row>
      <xdr:rowOff>67278</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7820E277-3282-A8D4-FF30-770A6829A54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439246" y="340184"/>
              <a:ext cx="1831214" cy="2216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163830</xdr:colOff>
      <xdr:row>69</xdr:row>
      <xdr:rowOff>49530</xdr:rowOff>
    </xdr:from>
    <xdr:to>
      <xdr:col>11</xdr:col>
      <xdr:colOff>476250</xdr:colOff>
      <xdr:row>85</xdr:row>
      <xdr:rowOff>110490</xdr:rowOff>
    </xdr:to>
    <xdr:graphicFrame macro="">
      <xdr:nvGraphicFramePr>
        <xdr:cNvPr id="5" name="Chart 4">
          <a:extLst>
            <a:ext uri="{FF2B5EF4-FFF2-40B4-BE49-F238E27FC236}">
              <a16:creationId xmlns:a16="http://schemas.microsoft.com/office/drawing/2014/main" id="{CD411CD8-43C9-316F-51B6-B0C807A7B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529590</xdr:colOff>
      <xdr:row>87</xdr:row>
      <xdr:rowOff>133350</xdr:rowOff>
    </xdr:from>
    <xdr:to>
      <xdr:col>11</xdr:col>
      <xdr:colOff>64770</xdr:colOff>
      <xdr:row>104</xdr:row>
      <xdr:rowOff>26670</xdr:rowOff>
    </xdr:to>
    <xdr:graphicFrame macro="">
      <xdr:nvGraphicFramePr>
        <xdr:cNvPr id="9" name="Chart 8">
          <a:extLst>
            <a:ext uri="{FF2B5EF4-FFF2-40B4-BE49-F238E27FC236}">
              <a16:creationId xmlns:a16="http://schemas.microsoft.com/office/drawing/2014/main" id="{28893B91-8B23-9081-9EFF-C15818A9E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546980</xdr:colOff>
      <xdr:row>109</xdr:row>
      <xdr:rowOff>65637</xdr:rowOff>
    </xdr:from>
    <xdr:to>
      <xdr:col>12</xdr:col>
      <xdr:colOff>347048</xdr:colOff>
      <xdr:row>125</xdr:row>
      <xdr:rowOff>153154</xdr:rowOff>
    </xdr:to>
    <xdr:graphicFrame macro="">
      <xdr:nvGraphicFramePr>
        <xdr:cNvPr id="10" name="Chart 9">
          <a:extLst>
            <a:ext uri="{FF2B5EF4-FFF2-40B4-BE49-F238E27FC236}">
              <a16:creationId xmlns:a16="http://schemas.microsoft.com/office/drawing/2014/main" id="{610353F9-298E-08F9-0BB7-C9E164ED3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11</xdr:row>
      <xdr:rowOff>0</xdr:rowOff>
    </xdr:from>
    <xdr:to>
      <xdr:col>9</xdr:col>
      <xdr:colOff>236219</xdr:colOff>
      <xdr:row>22</xdr:row>
      <xdr:rowOff>167639</xdr:rowOff>
    </xdr:to>
    <xdr:graphicFrame macro="">
      <xdr:nvGraphicFramePr>
        <xdr:cNvPr id="3" name="Chart 2">
          <a:extLst>
            <a:ext uri="{FF2B5EF4-FFF2-40B4-BE49-F238E27FC236}">
              <a16:creationId xmlns:a16="http://schemas.microsoft.com/office/drawing/2014/main" id="{E969859D-6179-4F89-B8F6-84718A0E6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190500</xdr:colOff>
      <xdr:row>10</xdr:row>
      <xdr:rowOff>160020</xdr:rowOff>
    </xdr:from>
    <xdr:to>
      <xdr:col>18</xdr:col>
      <xdr:colOff>358139</xdr:colOff>
      <xdr:row>22</xdr:row>
      <xdr:rowOff>76200</xdr:rowOff>
    </xdr:to>
    <xdr:graphicFrame macro="">
      <xdr:nvGraphicFramePr>
        <xdr:cNvPr id="4" name="Chart 3">
          <a:extLst>
            <a:ext uri="{FF2B5EF4-FFF2-40B4-BE49-F238E27FC236}">
              <a16:creationId xmlns:a16="http://schemas.microsoft.com/office/drawing/2014/main" id="{7B42F2E9-D054-4D0C-A19B-7B6FAE737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24</xdr:row>
      <xdr:rowOff>68580</xdr:rowOff>
    </xdr:from>
    <xdr:to>
      <xdr:col>9</xdr:col>
      <xdr:colOff>236220</xdr:colOff>
      <xdr:row>35</xdr:row>
      <xdr:rowOff>114300</xdr:rowOff>
    </xdr:to>
    <xdr:graphicFrame macro="">
      <xdr:nvGraphicFramePr>
        <xdr:cNvPr id="5" name="Chart 4">
          <a:extLst>
            <a:ext uri="{FF2B5EF4-FFF2-40B4-BE49-F238E27FC236}">
              <a16:creationId xmlns:a16="http://schemas.microsoft.com/office/drawing/2014/main" id="{D9B104EA-BDF2-42D6-ACEC-3AD2F8FE0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259080</xdr:colOff>
      <xdr:row>24</xdr:row>
      <xdr:rowOff>68580</xdr:rowOff>
    </xdr:from>
    <xdr:to>
      <xdr:col>18</xdr:col>
      <xdr:colOff>350520</xdr:colOff>
      <xdr:row>35</xdr:row>
      <xdr:rowOff>106680</xdr:rowOff>
    </xdr:to>
    <xdr:graphicFrame macro="">
      <xdr:nvGraphicFramePr>
        <xdr:cNvPr id="6" name="Chart 5">
          <a:extLst>
            <a:ext uri="{FF2B5EF4-FFF2-40B4-BE49-F238E27FC236}">
              <a16:creationId xmlns:a16="http://schemas.microsoft.com/office/drawing/2014/main" id="{C0160CF1-F56D-4ECF-BE68-68CC7513D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55</xdr:row>
      <xdr:rowOff>76200</xdr:rowOff>
    </xdr:from>
    <xdr:to>
      <xdr:col>2</xdr:col>
      <xdr:colOff>403860</xdr:colOff>
      <xdr:row>69</xdr:row>
      <xdr:rowOff>7620</xdr:rowOff>
    </xdr:to>
    <mc:AlternateContent xmlns:mc="http://schemas.openxmlformats.org/markup-compatibility/2006" xmlns:a14="http://schemas.microsoft.com/office/drawing/2010/main">
      <mc:Choice Requires="a14">
        <xdr:graphicFrame macro="">
          <xdr:nvGraphicFramePr>
            <xdr:cNvPr id="2" name="City 2">
              <a:extLst>
                <a:ext uri="{FF2B5EF4-FFF2-40B4-BE49-F238E27FC236}">
                  <a16:creationId xmlns:a16="http://schemas.microsoft.com/office/drawing/2014/main" id="{32B84F6B-A09B-4622-933C-6262F5FCAD2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9296400"/>
              <a:ext cx="162306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43</xdr:row>
      <xdr:rowOff>60960</xdr:rowOff>
    </xdr:from>
    <xdr:to>
      <xdr:col>7</xdr:col>
      <xdr:colOff>487680</xdr:colOff>
      <xdr:row>48</xdr:row>
      <xdr:rowOff>137160</xdr:rowOff>
    </xdr:to>
    <xdr:sp macro="" textlink="">
      <xdr:nvSpPr>
        <xdr:cNvPr id="3" name="Rectangle 2">
          <a:extLst>
            <a:ext uri="{FF2B5EF4-FFF2-40B4-BE49-F238E27FC236}">
              <a16:creationId xmlns:a16="http://schemas.microsoft.com/office/drawing/2014/main" id="{8F6B6DAE-0D04-B78E-A9FF-9928DF8D6CE0}"/>
            </a:ext>
          </a:extLst>
        </xdr:cNvPr>
        <xdr:cNvSpPr/>
      </xdr:nvSpPr>
      <xdr:spPr>
        <a:xfrm>
          <a:off x="1851660" y="7269480"/>
          <a:ext cx="2903220" cy="9144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b="1">
              <a:solidFill>
                <a:schemeClr val="bg1"/>
              </a:solidFill>
            </a:rPr>
            <a:t>TOTAL REVENUE</a:t>
          </a:r>
        </a:p>
      </xdr:txBody>
    </xdr:sp>
    <xdr:clientData/>
  </xdr:twoCellAnchor>
  <xdr:twoCellAnchor>
    <xdr:from>
      <xdr:col>7</xdr:col>
      <xdr:colOff>480060</xdr:colOff>
      <xdr:row>43</xdr:row>
      <xdr:rowOff>60960</xdr:rowOff>
    </xdr:from>
    <xdr:to>
      <xdr:col>12</xdr:col>
      <xdr:colOff>434340</xdr:colOff>
      <xdr:row>48</xdr:row>
      <xdr:rowOff>137160</xdr:rowOff>
    </xdr:to>
    <xdr:sp macro="" textlink="">
      <xdr:nvSpPr>
        <xdr:cNvPr id="4" name="Rectangle 3">
          <a:extLst>
            <a:ext uri="{FF2B5EF4-FFF2-40B4-BE49-F238E27FC236}">
              <a16:creationId xmlns:a16="http://schemas.microsoft.com/office/drawing/2014/main" id="{B37E7D79-5A74-4955-8B92-C7440AAA00C7}"/>
            </a:ext>
          </a:extLst>
        </xdr:cNvPr>
        <xdr:cNvSpPr/>
      </xdr:nvSpPr>
      <xdr:spPr>
        <a:xfrm>
          <a:off x="4747260" y="7269480"/>
          <a:ext cx="3002280" cy="9144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b="1">
              <a:solidFill>
                <a:schemeClr val="bg1"/>
              </a:solidFill>
            </a:rPr>
            <a:t>TOTAL</a:t>
          </a:r>
          <a:r>
            <a:rPr lang="en-IN" sz="1400" b="1"/>
            <a:t> </a:t>
          </a:r>
          <a:r>
            <a:rPr lang="en-IN" sz="1400" b="1">
              <a:solidFill>
                <a:schemeClr val="bg1"/>
              </a:solidFill>
            </a:rPr>
            <a:t>CHARGING SESSIONS</a:t>
          </a:r>
        </a:p>
      </xdr:txBody>
    </xdr:sp>
    <xdr:clientData/>
  </xdr:twoCellAnchor>
  <xdr:twoCellAnchor>
    <xdr:from>
      <xdr:col>12</xdr:col>
      <xdr:colOff>441960</xdr:colOff>
      <xdr:row>43</xdr:row>
      <xdr:rowOff>53340</xdr:rowOff>
    </xdr:from>
    <xdr:to>
      <xdr:col>17</xdr:col>
      <xdr:colOff>571500</xdr:colOff>
      <xdr:row>48</xdr:row>
      <xdr:rowOff>129540</xdr:rowOff>
    </xdr:to>
    <xdr:sp macro="" textlink="">
      <xdr:nvSpPr>
        <xdr:cNvPr id="5" name="Rectangle 4">
          <a:extLst>
            <a:ext uri="{FF2B5EF4-FFF2-40B4-BE49-F238E27FC236}">
              <a16:creationId xmlns:a16="http://schemas.microsoft.com/office/drawing/2014/main" id="{FCD566FA-C778-47EC-A383-2486F24ACCDB}"/>
            </a:ext>
          </a:extLst>
        </xdr:cNvPr>
        <xdr:cNvSpPr/>
      </xdr:nvSpPr>
      <xdr:spPr>
        <a:xfrm>
          <a:off x="7757160" y="7261860"/>
          <a:ext cx="3177540" cy="9144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a:solidFill>
                <a:schemeClr val="bg1"/>
              </a:solidFill>
            </a:rPr>
            <a:t>AVERAGE</a:t>
          </a:r>
          <a:r>
            <a:rPr lang="en-IN" sz="1400" baseline="0">
              <a:solidFill>
                <a:schemeClr val="bg1"/>
              </a:solidFill>
            </a:rPr>
            <a:t> ENERGY CONSUMED</a:t>
          </a:r>
          <a:endParaRPr lang="en-IN" sz="1400">
            <a:solidFill>
              <a:schemeClr val="bg1"/>
            </a:solidFill>
          </a:endParaRPr>
        </a:p>
      </xdr:txBody>
    </xdr:sp>
    <xdr:clientData/>
  </xdr:twoCellAnchor>
  <xdr:twoCellAnchor>
    <xdr:from>
      <xdr:col>17</xdr:col>
      <xdr:colOff>579120</xdr:colOff>
      <xdr:row>43</xdr:row>
      <xdr:rowOff>53340</xdr:rowOff>
    </xdr:from>
    <xdr:to>
      <xdr:col>22</xdr:col>
      <xdr:colOff>480060</xdr:colOff>
      <xdr:row>48</xdr:row>
      <xdr:rowOff>129540</xdr:rowOff>
    </xdr:to>
    <xdr:sp macro="" textlink="">
      <xdr:nvSpPr>
        <xdr:cNvPr id="6" name="Rectangle 5">
          <a:extLst>
            <a:ext uri="{FF2B5EF4-FFF2-40B4-BE49-F238E27FC236}">
              <a16:creationId xmlns:a16="http://schemas.microsoft.com/office/drawing/2014/main" id="{A564DEFE-1559-4D85-B7D7-0B2B45C073ED}"/>
            </a:ext>
          </a:extLst>
        </xdr:cNvPr>
        <xdr:cNvSpPr/>
      </xdr:nvSpPr>
      <xdr:spPr>
        <a:xfrm>
          <a:off x="10942320" y="7261860"/>
          <a:ext cx="2948940" cy="9144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400">
              <a:solidFill>
                <a:schemeClr val="bg1"/>
              </a:solidFill>
            </a:rPr>
            <a:t>AVERAGE CONSUMER</a:t>
          </a:r>
          <a:r>
            <a:rPr lang="en-IN" sz="1400" baseline="0">
              <a:solidFill>
                <a:schemeClr val="bg1"/>
              </a:solidFill>
            </a:rPr>
            <a:t> RATING</a:t>
          </a:r>
          <a:endParaRPr lang="en-IN" sz="1400">
            <a:solidFill>
              <a:schemeClr val="bg1"/>
            </a:solidFill>
          </a:endParaRPr>
        </a:p>
      </xdr:txBody>
    </xdr:sp>
    <xdr:clientData/>
  </xdr:twoCellAnchor>
  <xdr:twoCellAnchor>
    <xdr:from>
      <xdr:col>4</xdr:col>
      <xdr:colOff>45721</xdr:colOff>
      <xdr:row>53</xdr:row>
      <xdr:rowOff>30481</xdr:rowOff>
    </xdr:from>
    <xdr:to>
      <xdr:col>10</xdr:col>
      <xdr:colOff>281940</xdr:colOff>
      <xdr:row>65</xdr:row>
      <xdr:rowOff>30480</xdr:rowOff>
    </xdr:to>
    <xdr:graphicFrame macro="">
      <xdr:nvGraphicFramePr>
        <xdr:cNvPr id="12" name="Chart 11">
          <a:extLst>
            <a:ext uri="{FF2B5EF4-FFF2-40B4-BE49-F238E27FC236}">
              <a16:creationId xmlns:a16="http://schemas.microsoft.com/office/drawing/2014/main" id="{D17D0051-8CF6-4296-B230-364E48159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220981</xdr:colOff>
      <xdr:row>53</xdr:row>
      <xdr:rowOff>121920</xdr:rowOff>
    </xdr:from>
    <xdr:to>
      <xdr:col>19</xdr:col>
      <xdr:colOff>388620</xdr:colOff>
      <xdr:row>65</xdr:row>
      <xdr:rowOff>38100</xdr:rowOff>
    </xdr:to>
    <xdr:graphicFrame macro="">
      <xdr:nvGraphicFramePr>
        <xdr:cNvPr id="13" name="Chart 12">
          <a:extLst>
            <a:ext uri="{FF2B5EF4-FFF2-40B4-BE49-F238E27FC236}">
              <a16:creationId xmlns:a16="http://schemas.microsoft.com/office/drawing/2014/main" id="{BBA1F5CA-9FF0-4BD6-A9B9-C7ECE4B4C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65</xdr:row>
      <xdr:rowOff>114300</xdr:rowOff>
    </xdr:from>
    <xdr:to>
      <xdr:col>10</xdr:col>
      <xdr:colOff>274320</xdr:colOff>
      <xdr:row>76</xdr:row>
      <xdr:rowOff>160020</xdr:rowOff>
    </xdr:to>
    <xdr:graphicFrame macro="">
      <xdr:nvGraphicFramePr>
        <xdr:cNvPr id="14" name="Chart 13">
          <a:extLst>
            <a:ext uri="{FF2B5EF4-FFF2-40B4-BE49-F238E27FC236}">
              <a16:creationId xmlns:a16="http://schemas.microsoft.com/office/drawing/2014/main" id="{3F1D4938-EE89-410F-88E4-E3E082A59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304800</xdr:colOff>
      <xdr:row>65</xdr:row>
      <xdr:rowOff>152400</xdr:rowOff>
    </xdr:from>
    <xdr:to>
      <xdr:col>19</xdr:col>
      <xdr:colOff>396240</xdr:colOff>
      <xdr:row>77</xdr:row>
      <xdr:rowOff>22860</xdr:rowOff>
    </xdr:to>
    <xdr:graphicFrame macro="">
      <xdr:nvGraphicFramePr>
        <xdr:cNvPr id="15" name="Chart 14">
          <a:extLst>
            <a:ext uri="{FF2B5EF4-FFF2-40B4-BE49-F238E27FC236}">
              <a16:creationId xmlns:a16="http://schemas.microsoft.com/office/drawing/2014/main" id="{B859B4BC-3D02-48CD-9E77-1BAD48B48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575310</xdr:colOff>
      <xdr:row>9</xdr:row>
      <xdr:rowOff>57150</xdr:rowOff>
    </xdr:from>
    <xdr:to>
      <xdr:col>16</xdr:col>
      <xdr:colOff>403860</xdr:colOff>
      <xdr:row>38</xdr:row>
      <xdr:rowOff>30480</xdr:rowOff>
    </xdr:to>
    <xdr:graphicFrame macro="">
      <xdr:nvGraphicFramePr>
        <xdr:cNvPr id="2" name="Chart 1">
          <a:extLst>
            <a:ext uri="{FF2B5EF4-FFF2-40B4-BE49-F238E27FC236}">
              <a16:creationId xmlns:a16="http://schemas.microsoft.com/office/drawing/2014/main" id="{30D54D21-10A4-E2AE-9F3D-7EF255528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YA" refreshedDate="46248.033766203705" createdVersion="8" refreshedVersion="8" minRefreshableVersion="3" recordCount="6501" xr:uid="{4A3471EB-8A21-4836-80A4-392061339C5F}">
  <cacheSource type="worksheet">
    <worksheetSource name="Table2"/>
  </cacheSource>
  <cacheFields count="24">
    <cacheField name="Session_ID" numFmtId="0">
      <sharedItems containsBlank="1"/>
    </cacheField>
    <cacheField name="City" numFmtId="0">
      <sharedItems containsBlank="1" count="9">
        <s v="Delhi"/>
        <s v="Kolkata"/>
        <s v="Hyderabad"/>
        <s v="Ahmedabad"/>
        <s v="Chennai"/>
        <s v="Bangalore"/>
        <s v="Pune"/>
        <s v="Mumbai"/>
        <m/>
      </sharedItems>
    </cacheField>
    <cacheField name="Station_Type" numFmtId="0">
      <sharedItems containsBlank="1" count="4">
        <s v="Super Fast Charger"/>
        <s v="Fast Charger"/>
        <s v="Standard Charger"/>
        <m/>
      </sharedItems>
    </cacheField>
    <cacheField name="Vehicle_Type" numFmtId="0">
      <sharedItems containsBlank="1" count="5">
        <s v="4W EV"/>
        <s v="3W EV"/>
        <s v="Electric Bus"/>
        <s v="2W EV"/>
        <m/>
      </sharedItems>
    </cacheField>
    <cacheField name="Membership_Type" numFmtId="0">
      <sharedItems containsBlank="1" count="3">
        <s v="Non-Member"/>
        <s v="Member"/>
        <m/>
      </sharedItems>
    </cacheField>
    <cacheField name="Charging_Start" numFmtId="0">
      <sharedItems containsDate="1" containsBlank="1" containsMixedTypes="1" minDate="2023-01-01T05:46:00" maxDate="2024-12-11T22:51:00"/>
    </cacheField>
    <cacheField name="Charging_End" numFmtId="0">
      <sharedItems containsDate="1" containsBlank="1" containsMixedTypes="1" minDate="2023-01-01T07:08:00" maxDate="2024-12-11T23:12:00"/>
    </cacheField>
    <cacheField name="Charging_Duration_Minutes" numFmtId="0">
      <sharedItems containsString="0" containsBlank="1" containsNumber="1" containsInteger="1" minValue="10" maxValue="119" count="111">
        <n v="82"/>
        <n v="26"/>
        <n v="111"/>
        <n v="39"/>
        <n v="104"/>
        <n v="67"/>
        <n v="23"/>
        <n v="81"/>
        <n v="34"/>
        <n v="119"/>
        <n v="35"/>
        <n v="19"/>
        <n v="93"/>
        <n v="25"/>
        <n v="42"/>
        <n v="10"/>
        <n v="86"/>
        <n v="85"/>
        <n v="17"/>
        <n v="30"/>
        <n v="92"/>
        <n v="20"/>
        <n v="58"/>
        <n v="94"/>
        <n v="87"/>
        <n v="63"/>
        <n v="101"/>
        <n v="43"/>
        <n v="38"/>
        <n v="89"/>
        <n v="36"/>
        <n v="70"/>
        <n v="84"/>
        <n v="74"/>
        <n v="64"/>
        <m/>
        <n v="102"/>
        <n v="24"/>
        <n v="54"/>
        <n v="69"/>
        <n v="66"/>
        <n v="113"/>
        <n v="49"/>
        <n v="46"/>
        <n v="91"/>
        <n v="37"/>
        <n v="56"/>
        <n v="108"/>
        <n v="114"/>
        <n v="59"/>
        <n v="33"/>
        <n v="62"/>
        <n v="14"/>
        <n v="28"/>
        <n v="41"/>
        <n v="52"/>
        <n v="112"/>
        <n v="61"/>
        <n v="13"/>
        <n v="47"/>
        <n v="100"/>
        <n v="98"/>
        <n v="117"/>
        <n v="15"/>
        <n v="31"/>
        <n v="115"/>
        <n v="95"/>
        <n v="48"/>
        <n v="77"/>
        <n v="51"/>
        <n v="72"/>
        <n v="16"/>
        <n v="44"/>
        <n v="53"/>
        <n v="109"/>
        <n v="65"/>
        <n v="60"/>
        <n v="90"/>
        <n v="11"/>
        <n v="40"/>
        <n v="105"/>
        <n v="88"/>
        <n v="71"/>
        <n v="99"/>
        <n v="68"/>
        <n v="97"/>
        <n v="21"/>
        <n v="79"/>
        <n v="18"/>
        <n v="78"/>
        <n v="116"/>
        <n v="76"/>
        <n v="27"/>
        <n v="80"/>
        <n v="12"/>
        <n v="103"/>
        <n v="45"/>
        <n v="50"/>
        <n v="73"/>
        <n v="75"/>
        <n v="83"/>
        <n v="96"/>
        <n v="29"/>
        <n v="22"/>
        <n v="55"/>
        <n v="32"/>
        <n v="118"/>
        <n v="106"/>
        <n v="107"/>
        <n v="110"/>
        <n v="57"/>
      </sharedItems>
    </cacheField>
    <cacheField name="Energy_Consumed_kWh" numFmtId="0">
      <sharedItems containsString="0" containsBlank="1" containsNumber="1" minValue="2.0099999999999998" maxValue="60"/>
    </cacheField>
    <cacheField name="Price_per_kWh" numFmtId="0">
      <sharedItems containsString="0" containsBlank="1" containsNumber="1" containsInteger="1" minValue="8" maxValue="15"/>
    </cacheField>
    <cacheField name="Revenue" numFmtId="0">
      <sharedItems containsString="0" containsBlank="1" containsNumber="1" minValue="16.399999999999999" maxValue="900"/>
    </cacheField>
    <cacheField name="Payment_Mode" numFmtId="0">
      <sharedItems containsBlank="1"/>
    </cacheField>
    <cacheField name="Customer_Rating" numFmtId="0">
      <sharedItems containsString="0" containsBlank="1" containsNumber="1" containsInteger="1" minValue="1" maxValue="5" count="6">
        <n v="4"/>
        <n v="5"/>
        <n v="2"/>
        <n v="3"/>
        <n v="1"/>
        <m/>
      </sharedItems>
    </cacheField>
    <cacheField name="Energy Level " numFmtId="0">
      <sharedItems/>
    </cacheField>
    <cacheField name="Customer Satisfaction " numFmtId="0">
      <sharedItems/>
    </cacheField>
    <cacheField name="Chaging Time Category" numFmtId="0">
      <sharedItems/>
    </cacheField>
    <cacheField name="Station Code" numFmtId="0">
      <sharedItems containsMixedTypes="1" containsNumber="1" containsInteger="1" minValue="1" maxValue="3"/>
    </cacheField>
    <cacheField name="Time" numFmtId="18">
      <sharedItems containsSemiMixedTypes="0" containsNonDate="0" containsDate="1" containsString="0" minDate="1899-12-30T00:00:00" maxDate="1899-12-30T23:59:00" count="1415">
        <d v="1899-12-30T11:12:00"/>
        <d v="1899-12-30T15:00:00"/>
        <d v="1899-12-30T18:20:00"/>
        <d v="1899-12-30T10:28:00"/>
        <d v="1899-12-30T23:41:00"/>
        <d v="1899-12-30T07:22:00"/>
        <d v="1899-12-30T08:24:00"/>
        <d v="1899-12-30T08:30:00"/>
        <d v="1899-12-30T03:04:00"/>
        <d v="1899-12-30T20:16:00"/>
        <d v="1899-12-30T00:04:00"/>
        <d v="1899-12-30T08:22:00"/>
        <d v="1899-12-30T05:57:00"/>
        <d v="1899-12-30T10:23:00"/>
        <d v="1899-12-30T10:46:00"/>
        <d v="1899-12-30T13:03:00"/>
        <d v="1899-12-30T06:02:00"/>
        <d v="1899-12-30T13:08:00"/>
        <d v="1899-12-30T04:39:00"/>
        <d v="1899-12-30T18:32:00"/>
        <d v="1899-12-30T09:24:00"/>
        <d v="1899-12-30T07:34:00"/>
        <d v="1899-12-30T20:54:00"/>
        <d v="1899-12-30T01:53:00"/>
        <d v="1899-12-30T07:32:00"/>
        <d v="1899-12-30T11:06:00"/>
        <d v="1899-12-30T02:07:00"/>
        <d v="1899-12-30T08:13:00"/>
        <d v="1899-12-30T13:23:00"/>
        <d v="1899-12-30T14:46:00"/>
        <d v="1899-12-30T21:29:00"/>
        <d v="1899-12-30T22:32:00"/>
        <d v="1899-12-30T10:08:00"/>
        <d v="1899-12-30T13:50:00"/>
        <d v="1899-12-30T17:42:00"/>
        <d v="1899-12-30T19:59:00"/>
        <d v="1899-12-30T15:46:00"/>
        <d v="1899-12-30T19:37:00"/>
        <d v="1899-12-30T00:42:00"/>
        <d v="1899-12-30T17:04:00"/>
        <d v="1899-12-30T03:17:00"/>
        <d v="1899-12-30T13:06:00"/>
        <d v="1899-12-30T12:41:00"/>
        <d v="1899-12-30T00:00:00"/>
        <d v="1899-12-30T09:48:00"/>
        <d v="1899-12-30T04:23:00"/>
        <d v="1899-12-30T16:46:00"/>
        <d v="1899-12-30T13:15:00"/>
        <d v="1899-12-30T14:29:00"/>
        <d v="1899-12-30T12:12:00"/>
        <d v="1899-12-30T18:38:00"/>
        <d v="1899-12-30T11:26:00"/>
        <d v="1899-12-30T11:01:00"/>
        <d v="1899-12-30T20:30:00"/>
        <d v="1899-12-30T06:12:00"/>
        <d v="1899-12-30T06:13:00"/>
        <d v="1899-12-30T10:31:00"/>
        <d v="1899-12-30T22:29:00"/>
        <d v="1899-12-30T04:48:00"/>
        <d v="1899-12-30T03:41:00"/>
        <d v="1899-12-30T14:16:00"/>
        <d v="1899-12-30T09:57:00"/>
        <d v="1899-12-30T06:51:00"/>
        <d v="1899-12-30T05:02:00"/>
        <d v="1899-12-30T10:26:00"/>
        <d v="1899-12-30T09:45:00"/>
        <d v="1899-12-30T14:27:00"/>
        <d v="1899-12-30T01:06:00"/>
        <d v="1899-12-30T20:38:00"/>
        <d v="1899-12-30T11:59:00"/>
        <d v="1899-12-30T16:30:00"/>
        <d v="1899-12-30T17:58:00"/>
        <d v="1899-12-30T10:22:00"/>
        <d v="1899-12-30T17:10:00"/>
        <d v="1899-12-30T13:16:00"/>
        <d v="1899-12-30T12:02:00"/>
        <d v="1899-12-30T10:12:00"/>
        <d v="1899-12-30T11:44:00"/>
        <d v="1899-12-30T19:13:00"/>
        <d v="1899-12-30T02:34:00"/>
        <d v="1899-12-30T17:05:00"/>
        <d v="1899-12-30T05:05:00"/>
        <d v="1899-12-30T01:27:00"/>
        <d v="1899-12-30T09:03:00"/>
        <d v="1899-12-30T16:28:00"/>
        <d v="1899-12-30T07:06:00"/>
        <d v="1899-12-30T18:36:00"/>
        <d v="1899-12-30T23:39:00"/>
        <d v="1899-12-30T17:07:00"/>
        <d v="1899-12-30T19:32:00"/>
        <d v="1899-12-30T22:05:00"/>
        <d v="1899-12-30T13:22:00"/>
        <d v="1899-12-30T17:34:00"/>
        <d v="1899-12-30T15:07:00"/>
        <d v="1899-12-30T15:06:00"/>
        <d v="1899-12-30T01:29:00"/>
        <d v="1899-12-30T16:17:00"/>
        <d v="1899-12-30T01:18:00"/>
        <d v="1899-12-30T00:01:00"/>
        <d v="1899-12-30T04:03:00"/>
        <d v="1899-12-30T11:57:00"/>
        <d v="1899-12-30T08:07:00"/>
        <d v="1899-12-30T02:04:00"/>
        <d v="1899-12-30T13:32:00"/>
        <d v="1899-12-30T15:25:00"/>
        <d v="1899-12-30T01:31:00"/>
        <d v="1899-12-30T19:02:00"/>
        <d v="1899-12-30T05:46:00"/>
        <d v="1899-12-30T00:32:00"/>
        <d v="1899-12-30T01:54:00"/>
        <d v="1899-12-30T03:28:00"/>
        <d v="1899-12-30T18:40:00"/>
        <d v="1899-12-30T14:19:00"/>
        <d v="1899-12-30T14:50:00"/>
        <d v="1899-12-30T21:59:00"/>
        <d v="1899-12-30T05:43:00"/>
        <d v="1899-12-30T05:06:00"/>
        <d v="1899-12-30T02:10:00"/>
        <d v="1899-12-30T14:44:00"/>
        <d v="1899-12-30T08:04:00"/>
        <d v="1899-12-30T14:13:00"/>
        <d v="1899-12-30T21:54:00"/>
        <d v="1899-12-30T09:43:00"/>
        <d v="1899-12-30T06:49:00"/>
        <d v="1899-12-30T06:01:00"/>
        <d v="1899-12-30T10:47:00"/>
        <d v="1899-12-30T12:48:00"/>
        <d v="1899-12-30T19:39:00"/>
        <d v="1899-12-30T02:51:00"/>
        <d v="1899-12-30T18:58:00"/>
        <d v="1899-12-30T22:51:00"/>
        <d v="1899-12-30T21:18:00"/>
        <d v="1899-12-30T01:20:00"/>
        <d v="1899-12-30T08:55:00"/>
        <d v="1899-12-30T08:10:00"/>
        <d v="1899-12-30T05:47:00"/>
        <d v="1899-12-30T09:42:00"/>
        <d v="1899-12-30T14:57:00"/>
        <d v="1899-12-30T02:22:00"/>
        <d v="1899-12-30T16:00:00"/>
        <d v="1899-12-30T11:10:00"/>
        <d v="1899-12-30T11:03:00"/>
        <d v="1899-12-30T17:08:00"/>
        <d v="1899-12-30T15:20:00"/>
        <d v="1899-12-30T00:46:00"/>
        <d v="1899-12-30T15:09:00"/>
        <d v="1899-12-30T15:10:00"/>
        <d v="1899-12-30T00:07:00"/>
        <d v="1899-12-30T11:34:00"/>
        <d v="1899-12-30T20:41:00"/>
        <d v="1899-12-30T11:11:00"/>
        <d v="1899-12-30T08:51:00"/>
        <d v="1899-12-30T18:51:00"/>
        <d v="1899-12-30T18:22:00"/>
        <d v="1899-12-30T11:31:00"/>
        <d v="1899-12-30T12:09:00"/>
        <d v="1899-12-30T09:36:00"/>
        <d v="1899-12-30T21:03:00"/>
        <d v="1899-12-30T10:02:00"/>
        <d v="1899-12-30T10:35:00"/>
        <d v="1899-12-30T22:28:00"/>
        <d v="1899-12-30T06:52:00"/>
        <d v="1899-12-30T08:35:00"/>
        <d v="1899-12-30T06:33:00"/>
        <d v="1899-12-30T23:51:00"/>
        <d v="1899-12-30T15:11:00"/>
        <d v="1899-12-30T06:19:00"/>
        <d v="1899-12-30T04:57:00"/>
        <d v="1899-12-30T18:31:00"/>
        <d v="1899-12-30T20:22:00"/>
        <d v="1899-12-30T00:27:00"/>
        <d v="1899-12-30T01:37:00"/>
        <d v="1899-12-30T23:04:00"/>
        <d v="1899-12-30T17:21:00"/>
        <d v="1899-12-30T17:32:00"/>
        <d v="1899-12-30T22:56:00"/>
        <d v="1899-12-30T23:30:00"/>
        <d v="1899-12-30T15:57:00"/>
        <d v="1899-12-30T03:37:00"/>
        <d v="1899-12-30T16:20:00"/>
        <d v="1899-12-30T09:41:00"/>
        <d v="1899-12-30T08:39:00"/>
        <d v="1899-12-30T07:59:00"/>
        <d v="1899-12-30T04:45:00"/>
        <d v="1899-12-30T08:46:00"/>
        <d v="1899-12-30T12:18:00"/>
        <d v="1899-12-30T03:55:00"/>
        <d v="1899-12-30T10:57:00"/>
        <d v="1899-12-30T23:49:00"/>
        <d v="1899-12-30T14:20:00"/>
        <d v="1899-12-30T01:34:00"/>
        <d v="1899-12-30T22:43:00"/>
        <d v="1899-12-30T06:57:00"/>
        <d v="1899-12-30T06:28:00"/>
        <d v="1899-12-30T20:57:00"/>
        <d v="1899-12-30T14:15:00"/>
        <d v="1899-12-30T09:19:00"/>
        <d v="1899-12-30T23:53:00"/>
        <d v="1899-12-30T21:47:00"/>
        <d v="1899-12-30T02:32:00"/>
        <d v="1899-12-30T20:55:00"/>
        <d v="1899-12-30T14:23:00"/>
        <d v="1899-12-30T23:21:00"/>
        <d v="1899-12-30T13:01:00"/>
        <d v="1899-12-30T19:46:00"/>
        <d v="1899-12-30T12:16:00"/>
        <d v="1899-12-30T13:24:00"/>
        <d v="1899-12-30T00:05:00"/>
        <d v="1899-12-30T20:46:00"/>
        <d v="1899-12-30T19:15:00"/>
        <d v="1899-12-30T00:55:00"/>
        <d v="1899-12-30T13:04:00"/>
        <d v="1899-12-30T05:33:00"/>
        <d v="1899-12-30T20:40:00"/>
        <d v="1899-12-30T17:18:00"/>
        <d v="1899-12-30T03:51:00"/>
        <d v="1899-12-30T12:23:00"/>
        <d v="1899-12-30T20:01:00"/>
        <d v="1899-12-30T22:14:00"/>
        <d v="1899-12-30T00:16:00"/>
        <d v="1899-12-30T07:14:00"/>
        <d v="1899-12-30T01:41:00"/>
        <d v="1899-12-30T22:33:00"/>
        <d v="1899-12-30T03:31:00"/>
        <d v="1899-12-30T03:36:00"/>
        <d v="1899-12-30T14:40:00"/>
        <d v="1899-12-30T10:14:00"/>
        <d v="1899-12-30T17:29:00"/>
        <d v="1899-12-30T16:08:00"/>
        <d v="1899-12-30T04:00:00"/>
        <d v="1899-12-30T18:16:00"/>
        <d v="1899-12-30T07:02:00"/>
        <d v="1899-12-30T05:20:00"/>
        <d v="1899-12-30T00:37:00"/>
        <d v="1899-12-30T16:15:00"/>
        <d v="1899-12-30T22:23:00"/>
        <d v="1899-12-30T21:50:00"/>
        <d v="1899-12-30T21:00:00"/>
        <d v="1899-12-30T17:24:00"/>
        <d v="1899-12-30T05:15:00"/>
        <d v="1899-12-30T00:21:00"/>
        <d v="1899-12-30T20:43:00"/>
        <d v="1899-12-30T09:52:00"/>
        <d v="1899-12-30T22:54:00"/>
        <d v="1899-12-30T21:07:00"/>
        <d v="1899-12-30T20:17:00"/>
        <d v="1899-12-30T18:18:00"/>
        <d v="1899-12-30T21:11:00"/>
        <d v="1899-12-30T11:19:00"/>
        <d v="1899-12-30T05:11:00"/>
        <d v="1899-12-30T00:38:00"/>
        <d v="1899-12-30T18:10:00"/>
        <d v="1899-12-30T17:22:00"/>
        <d v="1899-12-30T16:49:00"/>
        <d v="1899-12-30T07:54:00"/>
        <d v="1899-12-30T18:56:00"/>
        <d v="1899-12-30T02:21:00"/>
        <d v="1899-12-30T21:51:00"/>
        <d v="1899-12-30T14:03:00"/>
        <d v="1899-12-30T02:19:00"/>
        <d v="1899-12-30T12:35:00"/>
        <d v="1899-12-30T03:01:00"/>
        <d v="1899-12-30T13:10:00"/>
        <d v="1899-12-30T21:26:00"/>
        <d v="1899-12-30T05:10:00"/>
        <d v="1899-12-30T23:55:00"/>
        <d v="1899-12-30T00:14:00"/>
        <d v="1899-12-30T05:38:00"/>
        <d v="1899-12-30T12:37:00"/>
        <d v="1899-12-30T06:42:00"/>
        <d v="1899-12-30T06:08:00"/>
        <d v="1899-12-30T18:09:00"/>
        <d v="1899-12-30T09:12:00"/>
        <d v="1899-12-30T16:55:00"/>
        <d v="1899-12-30T19:04:00"/>
        <d v="1899-12-30T08:25:00"/>
        <d v="1899-12-30T17:59:00"/>
        <d v="1899-12-30T16:53:00"/>
        <d v="1899-12-30T08:31:00"/>
        <d v="1899-12-30T00:44:00"/>
        <d v="1899-12-30T16:36:00"/>
        <d v="1899-12-30T20:32:00"/>
        <d v="1899-12-30T21:53:00"/>
        <d v="1899-12-30T00:33:00"/>
        <d v="1899-12-30T07:20:00"/>
        <d v="1899-12-30T02:14:00"/>
        <d v="1899-12-30T18:33:00"/>
        <d v="1899-12-30T13:48:00"/>
        <d v="1899-12-30T22:02:00"/>
        <d v="1899-12-30T05:08:00"/>
        <d v="1899-12-30T02:40:00"/>
        <d v="1899-12-30T08:02:00"/>
        <d v="1899-12-30T02:16:00"/>
        <d v="1899-12-30T17:00:00"/>
        <d v="1899-12-30T16:52:00"/>
        <d v="1899-12-30T02:02:00"/>
        <d v="1899-12-30T03:00:00"/>
        <d v="1899-12-30T18:14:00"/>
        <d v="1899-12-30T17:13:00"/>
        <d v="1899-12-30T09:38:00"/>
        <d v="1899-12-30T22:55:00"/>
        <d v="1899-12-30T00:30:00"/>
        <d v="1899-12-30T20:45:00"/>
        <d v="1899-12-30T02:30:00"/>
        <d v="1899-12-30T19:25:00"/>
        <d v="1899-12-30T07:48:00"/>
        <d v="1899-12-30T14:48:00"/>
        <d v="1899-12-30T12:42:00"/>
        <d v="1899-12-30T15:23:00"/>
        <d v="1899-12-30T16:23:00"/>
        <d v="1899-12-30T18:28:00"/>
        <d v="1899-12-30T05:19:00"/>
        <d v="1899-12-30T05:44:00"/>
        <d v="1899-12-30T02:46:00"/>
        <d v="1899-12-30T15:37:00"/>
        <d v="1899-12-30T17:54:00"/>
        <d v="1899-12-30T11:37:00"/>
        <d v="1899-12-30T00:56:00"/>
        <d v="1899-12-30T19:45:00"/>
        <d v="1899-12-30T07:27:00"/>
        <d v="1899-12-30T02:57:00"/>
        <d v="1899-12-30T19:29:00"/>
        <d v="1899-12-30T19:16:00"/>
        <d v="1899-12-30T08:12:00"/>
        <d v="1899-12-30T22:25:00"/>
        <d v="1899-12-30T06:11:00"/>
        <d v="1899-12-30T04:11:00"/>
        <d v="1899-12-30T01:12:00"/>
        <d v="1899-12-30T15:51:00"/>
        <d v="1899-12-30T02:33:00"/>
        <d v="1899-12-30T09:04:00"/>
        <d v="1899-12-30T22:15:00"/>
        <d v="1899-12-30T17:47:00"/>
        <d v="1899-12-30T02:28:00"/>
        <d v="1899-12-30T09:31:00"/>
        <d v="1899-12-30T09:32:00"/>
        <d v="1899-12-30T08:53:00"/>
        <d v="1899-12-30T20:58:00"/>
        <d v="1899-12-30T20:34:00"/>
        <d v="1899-12-30T21:37:00"/>
        <d v="1899-12-30T19:58:00"/>
        <d v="1899-12-30T14:25:00"/>
        <d v="1899-12-30T05:07:00"/>
        <d v="1899-12-30T16:18:00"/>
        <d v="1899-12-30T22:13:00"/>
        <d v="1899-12-30T12:55:00"/>
        <d v="1899-12-30T00:26:00"/>
        <d v="1899-12-30T11:39:00"/>
        <d v="1899-12-30T14:21:00"/>
        <d v="1899-12-30T00:12:00"/>
        <d v="1899-12-30T03:21:00"/>
        <d v="1899-12-30T11:52:00"/>
        <d v="1899-12-30T03:47:00"/>
        <d v="1899-12-30T21:21:00"/>
        <d v="1899-12-30T03:32:00"/>
        <d v="1899-12-30T19:54:00"/>
        <d v="1899-12-30T03:07:00"/>
        <d v="1899-12-30T12:44:00"/>
        <d v="1899-12-30T23:33:00"/>
        <d v="1899-12-30T08:03:00"/>
        <d v="1899-12-30T18:02:00"/>
        <d v="1899-12-30T00:45:00"/>
        <d v="1899-12-30T07:52:00"/>
        <d v="1899-12-30T08:08:00"/>
        <d v="1899-12-30T08:58:00"/>
        <d v="1899-12-30T05:50:00"/>
        <d v="1899-12-30T03:42:00"/>
        <d v="1899-12-30T09:39:00"/>
        <d v="1899-12-30T02:13:00"/>
        <d v="1899-12-30T21:28:00"/>
        <d v="1899-12-30T06:39:00"/>
        <d v="1899-12-30T15:39:00"/>
        <d v="1899-12-30T22:45:00"/>
        <d v="1899-12-30T07:45:00"/>
        <d v="1899-12-30T13:58:00"/>
        <d v="1899-12-30T08:23:00"/>
        <d v="1899-12-30T00:29:00"/>
        <d v="1899-12-30T23:57:00"/>
        <d v="1899-12-30T10:18:00"/>
        <d v="1899-12-30T21:55:00"/>
        <d v="1899-12-30T19:21:00"/>
        <d v="1899-12-30T16:59:00"/>
        <d v="1899-12-30T21:39:00"/>
        <d v="1899-12-30T16:03:00"/>
        <d v="1899-12-30T04:38:00"/>
        <d v="1899-12-30T12:52:00"/>
        <d v="1899-12-30T14:35:00"/>
        <d v="1899-12-30T03:03:00"/>
        <d v="1899-12-30T21:23:00"/>
        <d v="1899-12-30T02:55:00"/>
        <d v="1899-12-30T05:13:00"/>
        <d v="1899-12-30T22:27:00"/>
        <d v="1899-12-30T19:49:00"/>
        <d v="1899-12-30T02:03:00"/>
        <d v="1899-12-30T00:09:00"/>
        <d v="1899-12-30T10:53:00"/>
        <d v="1899-12-30T17:51:00"/>
        <d v="1899-12-30T12:20:00"/>
        <d v="1899-12-30T22:10:00"/>
        <d v="1899-12-30T08:37:00"/>
        <d v="1899-12-30T19:03:00"/>
        <d v="1899-12-30T11:21:00"/>
        <d v="1899-12-30T17:14:00"/>
        <d v="1899-12-30T11:47:00"/>
        <d v="1899-12-30T19:50:00"/>
        <d v="1899-12-30T15:05:00"/>
        <d v="1899-12-30T19:20:00"/>
        <d v="1899-12-30T09:20:00"/>
        <d v="1899-12-30T15:44:00"/>
        <d v="1899-12-30T10:50:00"/>
        <d v="1899-12-30T09:56:00"/>
        <d v="1899-12-30T15:50:00"/>
        <d v="1899-12-30T00:34:00"/>
        <d v="1899-12-30T21:44:00"/>
        <d v="1899-12-30T00:41:00"/>
        <d v="1899-12-30T21:19:00"/>
        <d v="1899-12-30T06:21:00"/>
        <d v="1899-12-30T04:56:00"/>
        <d v="1899-12-30T04:02:00"/>
        <d v="1899-12-30T13:09:00"/>
        <d v="1899-12-30T07:58:00"/>
        <d v="1899-12-30T13:29:00"/>
        <d v="1899-12-30T01:00:00"/>
        <d v="1899-12-30T18:47:00"/>
        <d v="1899-12-30T02:43:00"/>
        <d v="1899-12-30T09:50:00"/>
        <d v="1899-12-30T14:38:00"/>
        <d v="1899-12-30T23:00:00"/>
        <d v="1899-12-30T15:32:00"/>
        <d v="1899-12-30T09:29:00"/>
        <d v="1899-12-30T12:19:00"/>
        <d v="1899-12-30T22:58:00"/>
        <d v="1899-12-30T11:02:00"/>
        <d v="1899-12-30T20:56:00"/>
        <d v="1899-12-30T03:53:00"/>
        <d v="1899-12-30T06:44:00"/>
        <d v="1899-12-30T12:07:00"/>
        <d v="1899-12-30T17:49:00"/>
        <d v="1899-12-30T23:17:00"/>
        <d v="1899-12-30T19:35:00"/>
        <d v="1899-12-30T13:42:00"/>
        <d v="1899-12-30T20:53:00"/>
        <d v="1899-12-30T17:36:00"/>
        <d v="1899-12-30T12:32:00"/>
        <d v="1899-12-30T17:12:00"/>
        <d v="1899-12-30T02:23:00"/>
        <d v="1899-12-30T10:39:00"/>
        <d v="1899-12-30T03:13:00"/>
        <d v="1899-12-30T00:24:00"/>
        <d v="1899-12-30T18:23:00"/>
        <d v="1899-12-30T23:15:00"/>
        <d v="1899-12-30T07:09:00"/>
        <d v="1899-12-30T11:09:00"/>
        <d v="1899-12-30T22:26:00"/>
        <d v="1899-12-30T13:05:00"/>
        <d v="1899-12-30T01:01:00"/>
        <d v="1899-12-30T22:37:00"/>
        <d v="1899-12-30T05:45:00"/>
        <d v="1899-12-30T06:22:00"/>
        <d v="1899-12-30T11:07:00"/>
        <d v="1899-12-30T05:48:00"/>
        <d v="1899-12-30T21:15:00"/>
        <d v="1899-12-30T16:34:00"/>
        <d v="1899-12-30T15:52:00"/>
        <d v="1899-12-30T15:14:00"/>
        <d v="1899-12-30T15:56:00"/>
        <d v="1899-12-30T05:36:00"/>
        <d v="1899-12-30T02:35:00"/>
        <d v="1899-12-30T14:06:00"/>
        <d v="1899-12-30T21:43:00"/>
        <d v="1899-12-30T02:00:00"/>
        <d v="1899-12-30T00:19:00"/>
        <d v="1899-12-30T20:11:00"/>
        <d v="1899-12-30T22:21:00"/>
        <d v="1899-12-30T02:24:00"/>
        <d v="1899-12-30T10:58:00"/>
        <d v="1899-12-30T12:22:00"/>
        <d v="1899-12-30T18:45:00"/>
        <d v="1899-12-30T07:50:00"/>
        <d v="1899-12-30T09:18:00"/>
        <d v="1899-12-30T01:51:00"/>
        <d v="1899-12-30T12:06:00"/>
        <d v="1899-12-30T00:28:00"/>
        <d v="1899-12-30T01:50:00"/>
        <d v="1899-12-30T05:41:00"/>
        <d v="1899-12-30T21:12:00"/>
        <d v="1899-12-30T21:10:00"/>
        <d v="1899-12-30T13:13:00"/>
        <d v="1899-12-30T01:05:00"/>
        <d v="1899-12-30T01:56:00"/>
        <d v="1899-12-30T01:57:00"/>
        <d v="1899-12-30T10:05:00"/>
        <d v="1899-12-30T14:58:00"/>
        <d v="1899-12-30T15:36:00"/>
        <d v="1899-12-30T22:57:00"/>
        <d v="1899-12-30T23:22:00"/>
        <d v="1899-12-30T01:33:00"/>
        <d v="1899-12-30T03:46:00"/>
        <d v="1899-12-30T14:31:00"/>
        <d v="1899-12-30T21:45:00"/>
        <d v="1899-12-30T19:22:00"/>
        <d v="1899-12-30T23:28:00"/>
        <d v="1899-12-30T02:41:00"/>
        <d v="1899-12-30T00:23:00"/>
        <d v="1899-12-30T19:23:00"/>
        <d v="1899-12-30T18:39:00"/>
        <d v="1899-12-30T11:46:00"/>
        <d v="1899-12-30T17:11:00"/>
        <d v="1899-12-30T15:33:00"/>
        <d v="1899-12-30T05:27:00"/>
        <d v="1899-12-30T20:29:00"/>
        <d v="1899-12-30T12:39:00"/>
        <d v="1899-12-30T19:57:00"/>
        <d v="1899-12-30T05:58:00"/>
        <d v="1899-12-30T08:19:00"/>
        <d v="1899-12-30T10:48:00"/>
        <d v="1899-12-30T01:13:00"/>
        <d v="1899-12-30T15:41:00"/>
        <d v="1899-12-30T03:22:00"/>
        <d v="1899-12-30T03:40:00"/>
        <d v="1899-12-30T07:42:00"/>
        <d v="1899-12-30T02:05:00"/>
        <d v="1899-12-30T03:20:00"/>
        <d v="1899-12-30T18:53:00"/>
        <d v="1899-12-30T07:01:00"/>
        <d v="1899-12-30T17:27:00"/>
        <d v="1899-12-30T19:40:00"/>
        <d v="1899-12-30T01:11:00"/>
        <d v="1899-12-30T00:53:00"/>
        <d v="1899-12-30T13:07:00"/>
        <d v="1899-12-30T02:59:00"/>
        <d v="1899-12-30T13:19:00"/>
        <d v="1899-12-30T08:47:00"/>
        <d v="1899-12-30T05:51:00"/>
        <d v="1899-12-30T09:25:00"/>
        <d v="1899-12-30T04:01:00"/>
        <d v="1899-12-30T15:49:00"/>
        <d v="1899-12-30T06:00:00"/>
        <d v="1899-12-30T13:30:00"/>
        <d v="1899-12-30T11:00:00"/>
        <d v="1899-12-30T13:57:00"/>
        <d v="1899-12-30T14:00:00"/>
        <d v="1899-12-30T23:45:00"/>
        <d v="1899-12-30T06:36:00"/>
        <d v="1899-12-30T07:53:00"/>
        <d v="1899-12-30T15:59:00"/>
        <d v="1899-12-30T10:20:00"/>
        <d v="1899-12-30T06:23:00"/>
        <d v="1899-12-30T10:01:00"/>
        <d v="1899-12-30T04:52:00"/>
        <d v="1899-12-30T08:05:00"/>
        <d v="1899-12-30T03:35:00"/>
        <d v="1899-12-30T12:36:00"/>
        <d v="1899-12-30T19:56:00"/>
        <d v="1899-12-30T08:26:00"/>
        <d v="1899-12-30T13:33:00"/>
        <d v="1899-12-30T19:18:00"/>
        <d v="1899-12-30T17:37:00"/>
        <d v="1899-12-30T03:19:00"/>
        <d v="1899-12-30T15:34:00"/>
        <d v="1899-12-30T06:31:00"/>
        <d v="1899-12-30T22:20:00"/>
        <d v="1899-12-30T23:18:00"/>
        <d v="1899-12-30T21:40:00"/>
        <d v="1899-12-30T09:01:00"/>
        <d v="1899-12-30T20:18:00"/>
        <d v="1899-12-30T13:38:00"/>
        <d v="1899-12-30T20:27:00"/>
        <d v="1899-12-30T06:17:00"/>
        <d v="1899-12-30T11:05:00"/>
        <d v="1899-12-30T21:09:00"/>
        <d v="1899-12-30T05:56:00"/>
        <d v="1899-12-30T17:53:00"/>
        <d v="1899-12-30T16:25:00"/>
        <d v="1899-12-30T09:13:00"/>
        <d v="1899-12-30T07:08:00"/>
        <d v="1899-12-30T03:29:00"/>
        <d v="1899-12-30T02:56:00"/>
        <d v="1899-12-30T14:04:00"/>
        <d v="1899-12-30T12:03:00"/>
        <d v="1899-12-30T06:30:00"/>
        <d v="1899-12-30T14:14:00"/>
        <d v="1899-12-30T12:38:00"/>
        <d v="1899-12-30T06:48:00"/>
        <d v="1899-12-30T11:30:00"/>
        <d v="1899-12-30T22:44:00"/>
        <d v="1899-12-30T14:17:00"/>
        <d v="1899-12-30T02:31:00"/>
        <d v="1899-12-30T04:40:00"/>
        <d v="1899-12-30T03:50:00"/>
        <d v="1899-12-30T12:24:00"/>
        <d v="1899-12-30T05:34:00"/>
        <d v="1899-12-30T08:01:00"/>
        <d v="1899-12-30T14:37:00"/>
        <d v="1899-12-30T14:43:00"/>
        <d v="1899-12-30T19:07:00"/>
        <d v="1899-12-30T19:05:00"/>
        <d v="1899-12-30T03:06:00"/>
        <d v="1899-12-30T10:44:00"/>
        <d v="1899-12-30T08:57:00"/>
        <d v="1899-12-30T17:35:00"/>
        <d v="1899-12-30T23:31:00"/>
        <d v="1899-12-30T07:16:00"/>
        <d v="1899-12-30T04:33:00"/>
        <d v="1899-12-30T21:16:00"/>
        <d v="1899-12-30T19:14:00"/>
        <d v="1899-12-30T09:27:00"/>
        <d v="1899-12-30T07:26:00"/>
        <d v="1899-12-30T00:48:00"/>
        <d v="1899-12-30T10:19:00"/>
        <d v="1899-12-30T08:33:00"/>
        <d v="1899-12-30T20:42:00"/>
        <d v="1899-12-30T10:17:00"/>
        <d v="1899-12-30T04:07:00"/>
        <d v="1899-12-30T12:56:00"/>
        <d v="1899-12-30T04:10:00"/>
        <d v="1899-12-30T06:24:00"/>
        <d v="1899-12-30T17:46:00"/>
        <d v="1899-12-30T19:06:00"/>
        <d v="1899-12-30T22:16:00"/>
        <d v="1899-12-30T07:39:00"/>
        <d v="1899-12-30T13:46:00"/>
        <d v="1899-12-30T13:40:00"/>
        <d v="1899-12-30T15:48:00"/>
        <d v="1899-12-30T18:29:00"/>
        <d v="1899-12-30T17:33:00"/>
        <d v="1899-12-30T09:11:00"/>
        <d v="1899-12-30T22:11:00"/>
        <d v="1899-12-30T12:40:00"/>
        <d v="1899-12-30T22:01:00"/>
        <d v="1899-12-30T05:29:00"/>
        <d v="1899-12-30T09:17:00"/>
        <d v="1899-12-30T23:34:00"/>
        <d v="1899-12-30T01:09:00"/>
        <d v="1899-12-30T07:17:00"/>
        <d v="1899-12-30T11:54:00"/>
        <d v="1899-12-30T18:42:00"/>
        <d v="1899-12-30T09:23:00"/>
        <d v="1899-12-30T19:51:00"/>
        <d v="1899-12-30T02:26:00"/>
        <d v="1899-12-30T07:44:00"/>
        <d v="1899-12-30T22:41:00"/>
        <d v="1899-12-30T12:58:00"/>
        <d v="1899-12-30T13:55:00"/>
        <d v="1899-12-30T02:53:00"/>
        <d v="1899-12-30T04:46:00"/>
        <d v="1899-12-30T05:42:00"/>
        <d v="1899-12-30T01:02:00"/>
        <d v="1899-12-30T16:26:00"/>
        <d v="1899-12-30T05:16:00"/>
        <d v="1899-12-30T02:42:00"/>
        <d v="1899-12-30T14:36:00"/>
        <d v="1899-12-30T04:18:00"/>
        <d v="1899-12-30T06:15:00"/>
        <d v="1899-12-30T06:54:00"/>
        <d v="1899-12-30T16:47:00"/>
        <d v="1899-12-30T12:01:00"/>
        <d v="1899-12-30T18:21:00"/>
        <d v="1899-12-30T20:02:00"/>
        <d v="1899-12-30T18:08:00"/>
        <d v="1899-12-30T03:12:00"/>
        <d v="1899-12-30T23:09:00"/>
        <d v="1899-12-30T13:49:00"/>
        <d v="1899-12-30T01:21:00"/>
        <d v="1899-12-30T11:24:00"/>
        <d v="1899-12-30T03:23:00"/>
        <d v="1899-12-30T23:24:00"/>
        <d v="1899-12-30T03:57:00"/>
        <d v="1899-12-30T01:59:00"/>
        <d v="1899-12-30T16:10:00"/>
        <d v="1899-12-30T10:03:00"/>
        <d v="1899-12-30T14:47:00"/>
        <d v="1899-12-30T22:31:00"/>
        <d v="1899-12-30T04:37:00"/>
        <d v="1899-12-30T20:26:00"/>
        <d v="1899-12-30T02:12:00"/>
        <d v="1899-12-30T06:04:00"/>
        <d v="1899-12-30T01:36:00"/>
        <d v="1899-12-30T12:05:00"/>
        <d v="1899-12-30T02:09:00"/>
        <d v="1899-12-30T02:08:00"/>
        <d v="1899-12-30T01:43:00"/>
        <d v="1899-12-30T06:06:00"/>
        <d v="1899-12-30T16:21:00"/>
        <d v="1899-12-30T18:01:00"/>
        <d v="1899-12-30T12:29:00"/>
        <d v="1899-12-30T10:49:00"/>
        <d v="1899-12-30T06:45:00"/>
        <d v="1899-12-30T10:52:00"/>
        <d v="1899-12-30T05:12:00"/>
        <d v="1899-12-30T04:27:00"/>
        <d v="1899-12-30T12:53:00"/>
        <d v="1899-12-30T13:21:00"/>
        <d v="1899-12-30T12:08:00"/>
        <d v="1899-12-30T18:54:00"/>
        <d v="1899-12-30T14:05:00"/>
        <d v="1899-12-30T23:11:00"/>
        <d v="1899-12-30T06:59:00"/>
        <d v="1899-12-30T20:51:00"/>
        <d v="1899-12-30T21:08:00"/>
        <d v="1899-12-30T04:20:00"/>
        <d v="1899-12-30T17:44:00"/>
        <d v="1899-12-30T08:32:00"/>
        <d v="1899-12-30T08:50:00"/>
        <d v="1899-12-30T22:59:00"/>
        <d v="1899-12-30T11:58:00"/>
        <d v="1899-12-30T07:29:00"/>
        <d v="1899-12-30T12:21:00"/>
        <d v="1899-12-30T02:27:00"/>
        <d v="1899-12-30T11:20:00"/>
        <d v="1899-12-30T04:06:00"/>
        <d v="1899-12-30T10:29:00"/>
        <d v="1899-12-30T05:25:00"/>
        <d v="1899-12-30T22:52:00"/>
        <d v="1899-12-30T23:56:00"/>
        <d v="1899-12-30T04:43:00"/>
        <d v="1899-12-30T23:08:00"/>
        <d v="1899-12-30T11:56:00"/>
        <d v="1899-12-30T22:19:00"/>
        <d v="1899-12-30T00:36:00"/>
        <d v="1899-12-30T20:19:00"/>
        <d v="1899-12-30T06:41:00"/>
        <d v="1899-12-30T10:25:00"/>
        <d v="1899-12-30T20:00:00"/>
        <d v="1899-12-30T05:39:00"/>
        <d v="1899-12-30T07:21:00"/>
        <d v="1899-12-30T05:59:00"/>
        <d v="1899-12-30T15:26:00"/>
        <d v="1899-12-30T21:41:00"/>
        <d v="1899-12-30T10:04:00"/>
        <d v="1899-12-30T17:38:00"/>
        <d v="1899-12-30T19:19:00"/>
        <d v="1899-12-30T19:48:00"/>
        <d v="1899-12-30T13:45:00"/>
        <d v="1899-12-30T15:02:00"/>
        <d v="1899-12-30T15:18:00"/>
        <d v="1899-12-30T23:20:00"/>
        <d v="1899-12-30T20:12:00"/>
        <d v="1899-12-30T16:04:00"/>
        <d v="1899-12-30T07:18:00"/>
        <d v="1899-12-30T02:38:00"/>
        <d v="1899-12-30T21:31:00"/>
        <d v="1899-12-30T14:07:00"/>
        <d v="1899-12-30T15:13:00"/>
        <d v="1899-12-30T21:57:00"/>
        <d v="1899-12-30T04:35:00"/>
        <d v="1899-12-30T20:21:00"/>
        <d v="1899-12-30T12:30:00"/>
        <d v="1899-12-30T20:14:00"/>
        <d v="1899-12-30T21:13:00"/>
        <d v="1899-12-30T11:29:00"/>
        <d v="1899-12-30T11:36:00"/>
        <d v="1899-12-30T08:09:00"/>
        <d v="1899-12-30T23:05:00"/>
        <d v="1899-12-30T19:38:00"/>
        <d v="1899-12-30T22:39:00"/>
        <d v="1899-12-30T12:43:00"/>
        <d v="1899-12-30T10:54:00"/>
        <d v="1899-12-30T10:38:00"/>
        <d v="1899-12-30T12:00:00"/>
        <d v="1899-12-30T09:22:00"/>
        <d v="1899-12-30T16:31:00"/>
        <d v="1899-12-30T15:19:00"/>
        <d v="1899-12-30T12:11:00"/>
        <d v="1899-12-30T20:36:00"/>
        <d v="1899-12-30T19:00:00"/>
        <d v="1899-12-30T04:04:00"/>
        <d v="1899-12-30T10:15:00"/>
        <d v="1899-12-30T05:01:00"/>
        <d v="1899-12-30T21:38:00"/>
        <d v="1899-12-30T23:52:00"/>
        <d v="1899-12-30T23:40:00"/>
        <d v="1899-12-30T18:37:00"/>
        <d v="1899-12-30T14:39:00"/>
        <d v="1899-12-30T02:15:00"/>
        <d v="1899-12-30T02:54:00"/>
        <d v="1899-12-30T23:50:00"/>
        <d v="1899-12-30T06:14:00"/>
        <d v="1899-12-30T00:15:00"/>
        <d v="1899-12-30T15:53:00"/>
        <d v="1899-12-30T19:42:00"/>
        <d v="1899-12-30T17:02:00"/>
        <d v="1899-12-30T10:55:00"/>
        <d v="1899-12-30T16:12:00"/>
        <d v="1899-12-30T09:54:00"/>
        <d v="1899-12-30T21:56:00"/>
        <d v="1899-12-30T20:47:00"/>
        <d v="1899-12-30T09:37:00"/>
        <d v="1899-12-30T09:26:00"/>
        <d v="1899-12-30T01:48:00"/>
        <d v="1899-12-30T03:08:00"/>
        <d v="1899-12-30T19:34:00"/>
        <d v="1899-12-30T16:22:00"/>
        <d v="1899-12-30T16:40:00"/>
        <d v="1899-12-30T02:06:00"/>
        <d v="1899-12-30T07:37:00"/>
        <d v="1899-12-30T18:05:00"/>
        <d v="1899-12-30T15:03:00"/>
        <d v="1899-12-30T07:56:00"/>
        <d v="1899-12-30T17:56:00"/>
        <d v="1899-12-30T00:25:00"/>
        <d v="1899-12-30T07:13:00"/>
        <d v="1899-12-30T00:57:00"/>
        <d v="1899-12-30T11:35:00"/>
        <d v="1899-12-30T08:15:00"/>
        <d v="1899-12-30T01:52:00"/>
        <d v="1899-12-30T11:55:00"/>
        <d v="1899-12-30T02:52:00"/>
        <d v="1899-12-30T16:01:00"/>
        <d v="1899-12-30T09:16:00"/>
        <d v="1899-12-30T03:30:00"/>
        <d v="1899-12-30T11:33:00"/>
        <d v="1899-12-30T03:26:00"/>
        <d v="1899-12-30T21:22:00"/>
        <d v="1899-12-30T14:53:00"/>
        <d v="1899-12-30T21:49:00"/>
        <d v="1899-12-30T13:39:00"/>
        <d v="1899-12-30T15:24:00"/>
        <d v="1899-12-30T12:27:00"/>
        <d v="1899-12-30T17:31:00"/>
        <d v="1899-12-30T13:14:00"/>
        <d v="1899-12-30T23:38:00"/>
        <d v="1899-12-30T06:37:00"/>
        <d v="1899-12-30T14:51:00"/>
        <d v="1899-12-30T11:48:00"/>
        <d v="1899-12-30T10:07:00"/>
        <d v="1899-12-30T14:09:00"/>
        <d v="1899-12-30T14:59:00"/>
        <d v="1899-12-30T03:02:00"/>
        <d v="1899-12-30T07:28:00"/>
        <d v="1899-12-30T08:40:00"/>
        <d v="1899-12-30T11:13:00"/>
        <d v="1899-12-30T02:20:00"/>
        <d v="1899-12-30T22:46:00"/>
        <d v="1899-12-30T17:48:00"/>
        <d v="1899-12-30T21:46:00"/>
        <d v="1899-12-30T21:34:00"/>
        <d v="1899-12-30T01:55:00"/>
        <d v="1899-12-30T06:53:00"/>
        <d v="1899-12-30T03:14:00"/>
        <d v="1899-12-30T05:09:00"/>
        <d v="1899-12-30T23:01:00"/>
        <d v="1899-12-30T05:24:00"/>
        <d v="1899-12-30T00:52:00"/>
        <d v="1899-12-30T14:32:00"/>
        <d v="1899-12-30T03:58:00"/>
        <d v="1899-12-30T09:49:00"/>
        <d v="1899-12-30T21:02:00"/>
        <d v="1899-12-30T17:20:00"/>
        <d v="1899-12-30T02:47:00"/>
        <d v="1899-12-30T07:31:00"/>
        <d v="1899-12-30T10:34:00"/>
        <d v="1899-12-30T14:18:00"/>
        <d v="1899-12-30T05:31:00"/>
        <d v="1899-12-30T10:21:00"/>
        <d v="1899-12-30T00:17:00"/>
        <d v="1899-12-30T03:15:00"/>
        <d v="1899-12-30T20:48:00"/>
        <d v="1899-12-30T03:11:00"/>
        <d v="1899-12-30T02:11:00"/>
        <d v="1899-12-30T20:23:00"/>
        <d v="1899-12-30T19:47:00"/>
        <d v="1899-12-30T13:26:00"/>
        <d v="1899-12-30T08:27:00"/>
        <d v="1899-12-30T06:25:00"/>
        <d v="1899-12-30T23:36:00"/>
        <d v="1899-12-30T10:41:00"/>
        <d v="1899-12-30T10:59:00"/>
        <d v="1899-12-30T04:51:00"/>
        <d v="1899-12-30T02:36:00"/>
        <d v="1899-12-30T16:02:00"/>
        <d v="1899-12-30T07:00:00"/>
        <d v="1899-12-30T11:53:00"/>
        <d v="1899-12-30T16:06:00"/>
        <d v="1899-12-30T17:52:00"/>
        <d v="1899-12-30T02:01:00"/>
        <d v="1899-12-30T07:23:00"/>
        <d v="1899-12-30T03:05:00"/>
        <d v="1899-12-30T19:28:00"/>
        <d v="1899-12-30T08:59:00"/>
        <d v="1899-12-30T22:50:00"/>
        <d v="1899-12-30T06:58:00"/>
        <d v="1899-12-30T10:09:00"/>
        <d v="1899-12-30T01:15:00"/>
        <d v="1899-12-30T04:41:00"/>
        <d v="1899-12-30T20:15:00"/>
        <d v="1899-12-30T08:14:00"/>
        <d v="1899-12-30T14:10:00"/>
        <d v="1899-12-30T06:56:00"/>
        <d v="1899-12-30T01:25:00"/>
        <d v="1899-12-30T05:40:00"/>
        <d v="1899-12-30T11:14:00"/>
        <d v="1899-12-30T00:54:00"/>
        <d v="1899-12-30T13:28:00"/>
        <d v="1899-12-30T01:39:00"/>
        <d v="1899-12-30T11:51:00"/>
        <d v="1899-12-30T00:43:00"/>
        <d v="1899-12-30T11:27:00"/>
        <d v="1899-12-30T07:55:00"/>
        <d v="1899-12-30T05:53:00"/>
        <d v="1899-12-30T05:35:00"/>
        <d v="1899-12-30T22:53:00"/>
        <d v="1899-12-30T12:28:00"/>
        <d v="1899-12-30T10:42:00"/>
        <d v="1899-12-30T05:23:00"/>
        <d v="1899-12-30T22:38:00"/>
        <d v="1899-12-30T16:14:00"/>
        <d v="1899-12-30T03:45:00"/>
        <d v="1899-12-30T15:35:00"/>
        <d v="1899-12-30T18:24:00"/>
        <d v="1899-12-30T05:32:00"/>
        <d v="1899-12-30T15:12:00"/>
        <d v="1899-12-30T23:47:00"/>
        <d v="1899-12-30T13:36:00"/>
        <d v="1899-12-30T22:30:00"/>
        <d v="1899-12-30T14:54:00"/>
        <d v="1899-12-30T16:33:00"/>
        <d v="1899-12-30T03:24:00"/>
        <d v="1899-12-30T16:51:00"/>
        <d v="1899-12-30T03:43:00"/>
        <d v="1899-12-30T00:35:00"/>
        <d v="1899-12-30T13:20:00"/>
        <d v="1899-12-30T15:22:00"/>
        <d v="1899-12-30T11:04:00"/>
        <d v="1899-12-30T05:26:00"/>
        <d v="1899-12-30T18:44:00"/>
        <d v="1899-12-30T21:14:00"/>
        <d v="1899-12-30T07:12:00"/>
        <d v="1899-12-30T16:27:00"/>
        <d v="1899-12-30T15:16:00"/>
        <d v="1899-12-30T09:09:00"/>
        <d v="1899-12-30T20:10:00"/>
        <d v="1899-12-30T10:10:00"/>
        <d v="1899-12-30T19:17:00"/>
        <d v="1899-12-30T14:41:00"/>
        <d v="1899-12-30T03:48:00"/>
        <d v="1899-12-30T07:19:00"/>
        <d v="1899-12-30T22:34:00"/>
        <d v="1899-12-30T07:41:00"/>
        <d v="1899-12-30T19:53:00"/>
        <d v="1899-12-30T14:28:00"/>
        <d v="1899-12-30T08:42:00"/>
        <d v="1899-12-30T08:29:00"/>
        <d v="1899-12-30T23:44:00"/>
        <d v="1899-12-30T16:56:00"/>
        <d v="1899-12-30T14:08:00"/>
        <d v="1899-12-30T11:23:00"/>
        <d v="1899-12-30T07:10:00"/>
        <d v="1899-12-30T14:34:00"/>
        <d v="1899-12-30T17:43:00"/>
        <d v="1899-12-30T08:06:00"/>
        <d v="1899-12-30T16:09:00"/>
        <d v="1899-12-30T15:58:00"/>
        <d v="1899-12-30T00:08:00"/>
        <d v="1899-12-30T19:41:00"/>
        <d v="1899-12-30T16:19:00"/>
        <d v="1899-12-30T15:29:00"/>
        <d v="1899-12-30T04:14:00"/>
        <d v="1899-12-30T09:46:00"/>
        <d v="1899-12-30T20:33:00"/>
        <d v="1899-12-30T18:43:00"/>
        <d v="1899-12-30T01:03:00"/>
        <d v="1899-12-30T16:07:00"/>
        <d v="1899-12-30T21:33:00"/>
        <d v="1899-12-30T12:33:00"/>
        <d v="1899-12-30T21:06:00"/>
        <d v="1899-12-30T09:40:00"/>
        <d v="1899-12-30T15:31:00"/>
        <d v="1899-12-30T04:49:00"/>
        <d v="1899-12-30T06:47:00"/>
        <d v="1899-12-30T08:52:00"/>
        <d v="1899-12-30T05:30:00"/>
        <d v="1899-12-30T04:21:00"/>
        <d v="1899-12-30T16:29:00"/>
        <d v="1899-12-30T23:03:00"/>
        <d v="1899-12-30T06:34:00"/>
        <d v="1899-12-30T06:29:00"/>
        <d v="1899-12-30T11:42:00"/>
        <d v="1899-12-30T14:33:00"/>
        <d v="1899-12-30T08:44:00"/>
        <d v="1899-12-30T10:51:00"/>
        <d v="1899-12-30T12:13:00"/>
        <d v="1899-12-30T05:03:00"/>
        <d v="1899-12-30T10:56:00"/>
        <d v="1899-12-30T11:32:00"/>
        <d v="1899-12-30T19:55:00"/>
        <d v="1899-12-30T14:56:00"/>
        <d v="1899-12-30T18:17:00"/>
        <d v="1899-12-30T05:37:00"/>
        <d v="1899-12-30T14:52:00"/>
        <d v="1899-12-30T12:17:00"/>
        <d v="1899-12-30T12:59:00"/>
        <d v="1899-12-30T18:59:00"/>
        <d v="1899-12-30T16:54:00"/>
        <d v="1899-12-30T09:05:00"/>
        <d v="1899-12-30T10:13:00"/>
        <d v="1899-12-30T01:23:00"/>
        <d v="1899-12-30T15:40:00"/>
        <d v="1899-12-30T20:13:00"/>
        <d v="1899-12-30T04:09:00"/>
        <d v="1899-12-30T04:50:00"/>
        <d v="1899-12-30T18:25:00"/>
        <d v="1899-12-30T10:11:00"/>
        <d v="1899-12-30T20:35:00"/>
        <d v="1899-12-30T16:48:00"/>
        <d v="1899-12-30T09:47:00"/>
        <d v="1899-12-30T13:18:00"/>
        <d v="1899-12-30T01:30:00"/>
        <d v="1899-12-30T11:15:00"/>
        <d v="1899-12-30T00:18:00"/>
        <d v="1899-12-30T21:27:00"/>
        <d v="1899-12-30T10:43:00"/>
        <d v="1899-12-30T17:03:00"/>
        <d v="1899-12-30T18:13:00"/>
        <d v="1899-12-30T17:45:00"/>
        <d v="1899-12-30T23:14:00"/>
        <d v="1899-12-30T23:42:00"/>
        <d v="1899-12-30T16:11:00"/>
        <d v="1899-12-30T21:32:00"/>
        <d v="1899-12-30T16:45:00"/>
        <d v="1899-12-30T14:11:00"/>
        <d v="1899-12-30T16:32:00"/>
        <d v="1899-12-30T15:01:00"/>
        <d v="1899-12-30T22:03:00"/>
        <d v="1899-12-30T14:55:00"/>
        <d v="1899-12-30T00:49:00"/>
        <d v="1899-12-30T20:37:00"/>
        <d v="1899-12-30T23:27:00"/>
        <d v="1899-12-30T22:36:00"/>
        <d v="1899-12-30T07:03:00"/>
        <d v="1899-12-30T19:12:00"/>
        <d v="1899-12-30T17:09:00"/>
        <d v="1899-12-30T14:30:00"/>
        <d v="1899-12-30T21:30:00"/>
        <d v="1899-12-30T01:14:00"/>
        <d v="1899-12-30T00:20:00"/>
        <d v="1899-12-30T02:39:00"/>
        <d v="1899-12-30T16:13:00"/>
        <d v="1899-12-30T17:30:00"/>
        <d v="1899-12-30T03:16:00"/>
        <d v="1899-12-30T06:07:00"/>
        <d v="1899-12-30T05:55:00"/>
        <d v="1899-12-30T16:41:00"/>
        <d v="1899-12-30T09:02:00"/>
        <d v="1899-12-30T14:01:00"/>
        <d v="1899-12-30T04:25:00"/>
        <d v="1899-12-30T12:50:00"/>
        <d v="1899-12-30T19:27:00"/>
        <d v="1899-12-30T07:43:00"/>
        <d v="1899-12-30T23:59:00"/>
        <d v="1899-12-30T11:49:00"/>
        <d v="1899-12-30T21:04:00"/>
        <d v="1899-12-30T09:59:00"/>
        <d v="1899-12-30T00:02:00"/>
        <d v="1899-12-30T12:31:00"/>
        <d v="1899-12-30T16:35:00"/>
        <d v="1899-12-30T15:45:00"/>
        <d v="1899-12-30T07:04:00"/>
        <d v="1899-12-30T00:22:00"/>
        <d v="1899-12-30T10:32:00"/>
        <d v="1899-12-30T22:48:00"/>
        <d v="1899-12-30T04:12:00"/>
        <d v="1899-12-30T22:00:00"/>
        <d v="1899-12-30T13:44:00"/>
        <d v="1899-12-30T23:06:00"/>
        <d v="1899-12-30T13:12:00"/>
        <d v="1899-12-30T02:49:00"/>
        <d v="1899-12-30T12:45:00"/>
        <d v="1899-12-30T16:42:00"/>
        <d v="1899-12-30T04:42:00"/>
        <d v="1899-12-30T01:58:00"/>
        <d v="1899-12-30T15:04:00"/>
        <d v="1899-12-30T21:42:00"/>
        <d v="1899-12-30T03:33:00"/>
        <d v="1899-12-30T08:11:00"/>
        <d v="1899-12-30T17:19:00"/>
        <d v="1899-12-30T01:49:00"/>
        <d v="1899-12-30T08:48:00"/>
        <d v="1899-12-30T20:59:00"/>
        <d v="1899-12-30T05:54:00"/>
        <d v="1899-12-30T14:42:00"/>
        <d v="1899-12-30T20:52:00"/>
        <d v="1899-12-30T14:24:00"/>
        <d v="1899-12-30T18:03:00"/>
        <d v="1899-12-30T07:24:00"/>
        <d v="1899-12-30T13:27:00"/>
        <d v="1899-12-30T09:55:00"/>
        <d v="1899-12-30T14:49:00"/>
        <d v="1899-12-30T06:38:00"/>
        <d v="1899-12-30T20:07:00"/>
        <d v="1899-12-30T22:40:00"/>
        <d v="1899-12-30T19:44:00"/>
        <d v="1899-12-30T03:52:00"/>
        <d v="1899-12-30T09:51:00"/>
        <d v="1899-12-30T07:38:00"/>
        <d v="1899-12-30T23:54:00"/>
        <d v="1899-12-30T08:34:00"/>
        <d v="1899-12-30T19:43:00"/>
        <d v="1899-12-30T18:48:00"/>
        <d v="1899-12-30T05:17:00"/>
        <d v="1899-12-30T12:10:00"/>
        <d v="1899-12-30T04:55:00"/>
        <d v="1899-12-30T04:47:00"/>
        <d v="1899-12-30T04:08:00"/>
        <d v="1899-12-30T03:25:00"/>
        <d v="1899-12-30T18:15:00"/>
        <d v="1899-12-30T16:39:00"/>
        <d v="1899-12-30T21:17:00"/>
        <d v="1899-12-30T09:14:00"/>
        <d v="1899-12-30T12:14:00"/>
        <d v="1899-12-30T00:39:00"/>
        <d v="1899-12-30T12:57:00"/>
        <d v="1899-12-30T21:35:00"/>
        <d v="1899-12-30T20:39:00"/>
        <d v="1899-12-30T08:49:00"/>
        <d v="1899-12-30T17:50:00"/>
        <d v="1899-12-30T23:29:00"/>
        <d v="1899-12-30T06:35:00"/>
        <d v="1899-12-30T11:08:00"/>
        <d v="1899-12-30T12:15:00"/>
        <d v="1899-12-30T00:13:00"/>
        <d v="1899-12-30T06:18:00"/>
        <d v="1899-12-30T04:28:00"/>
        <d v="1899-12-30T15:08:00"/>
        <d v="1899-12-30T23:23:00"/>
        <d v="1899-12-30T05:00:00"/>
        <d v="1899-12-30T08:00:00"/>
        <d v="1899-12-30T06:40:00"/>
        <d v="1899-12-30T03:49:00"/>
        <d v="1899-12-30T00:40:00"/>
        <d v="1899-12-30T13:35:00"/>
        <d v="1899-12-30T18:49:00"/>
        <d v="1899-12-30T04:54:00"/>
        <d v="1899-12-30T21:25:00"/>
        <d v="1899-12-30T05:28:00"/>
        <d v="1899-12-30T13:51:00"/>
        <d v="1899-12-30T06:43:00"/>
        <d v="1899-12-30T02:25:00"/>
        <d v="1899-12-30T02:50:00"/>
        <d v="1899-12-30T20:24:00"/>
        <d v="1899-12-30T09:34:00"/>
        <d v="1899-12-30T17:28:00"/>
        <d v="1899-12-30T18:06:00"/>
        <d v="1899-12-30T17:01:00"/>
        <d v="1899-12-30T05:49:00"/>
        <d v="1899-12-30T20:25:00"/>
        <d v="1899-12-30T01:35:00"/>
        <d v="1899-12-30T07:25:00"/>
        <d v="1899-12-30T07:47:00"/>
        <d v="1899-12-30T07:46:00"/>
        <d v="1899-12-30T07:05:00"/>
        <d v="1899-12-30T15:43:00"/>
        <d v="1899-12-30T22:07:00"/>
        <d v="1899-12-30T14:12:00"/>
        <d v="1899-12-30T13:54:00"/>
        <d v="1899-12-30T10:16:00"/>
        <d v="1899-12-30T09:08:00"/>
        <d v="1899-12-30T02:58:00"/>
        <d v="1899-12-30T10:27:00"/>
        <d v="1899-12-30T04:32:00"/>
        <d v="1899-12-30T03:27:00"/>
        <d v="1899-12-30T12:54:00"/>
        <d v="1899-12-30T20:09:00"/>
        <d v="1899-12-30T13:37:00"/>
        <d v="1899-12-30T00:03:00"/>
        <d v="1899-12-30T05:21:00"/>
        <d v="1899-12-30T09:00:00"/>
        <d v="1899-12-30T01:19:00"/>
        <d v="1899-12-30T02:45:00"/>
        <d v="1899-12-30T15:21:00"/>
        <d v="1899-12-30T16:24:00"/>
        <d v="1899-12-30T21:05:00"/>
        <d v="1899-12-30T16:43:00"/>
        <d v="1899-12-30T15:15:00"/>
        <d v="1899-12-30T16:37:00"/>
        <d v="1899-12-30T03:39:00"/>
        <d v="1899-12-30T14:22:00"/>
        <d v="1899-12-30T09:33:00"/>
        <d v="1899-12-30T10:30:00"/>
        <d v="1899-12-30T11:28:00"/>
        <d v="1899-12-30T00:47:00"/>
        <d v="1899-12-30T12:25:00"/>
        <d v="1899-12-30T19:33:00"/>
        <d v="1899-12-30T20:20:00"/>
        <d v="1899-12-30T23:43:00"/>
        <d v="1899-12-30T21:48:00"/>
        <d v="1899-12-30T21:58:00"/>
        <d v="1899-12-30T08:43:00"/>
        <d v="1899-12-30T23:25:00"/>
        <d v="1899-12-30T06:10:00"/>
        <d v="1899-12-30T06:26:00"/>
        <d v="1899-12-30T00:06:00"/>
        <d v="1899-12-30T09:28:00"/>
        <d v="1899-12-30T03:54:00"/>
        <d v="1899-12-30T01:40:00"/>
        <d v="1899-12-30T11:50:00"/>
        <d v="1899-12-30T15:47:00"/>
        <d v="1899-12-30T20:44:00"/>
        <d v="1899-12-30T07:15:00"/>
        <d v="1899-12-30T02:37:00"/>
        <d v="1899-12-30T17:23:00"/>
        <d v="1899-12-30T13:56:00"/>
        <d v="1899-12-30T16:50:00"/>
        <d v="1899-12-30T18:11:00"/>
        <d v="1899-12-30T12:49:00"/>
        <d v="1899-12-30T11:38:00"/>
        <d v="1899-12-30T04:13:00"/>
        <d v="1899-12-30T04:24:00"/>
        <d v="1899-12-30T20:49:00"/>
        <d v="1899-12-30T18:57:00"/>
        <d v="1899-12-30T06:27:00"/>
        <d v="1899-12-30T23:32:00"/>
        <d v="1899-12-30T23:16:00"/>
        <d v="1899-12-30T08:38:00"/>
        <d v="1899-12-30T13:53:00"/>
        <d v="1899-12-30T06:09:00"/>
        <d v="1899-12-30T11:22:00"/>
        <d v="1899-12-30T18:27:00"/>
        <d v="1899-12-30T10:00:00"/>
        <d v="1899-12-30T18:50:00"/>
        <d v="1899-12-30T09:21:00"/>
        <d v="1899-12-30T19:31:00"/>
        <d v="1899-12-30T01:08:00"/>
        <d v="1899-12-30T06:50:00"/>
        <d v="1899-12-30T10:37:00"/>
        <d v="1899-12-30T01:16:00"/>
        <d v="1899-12-30T11:41:00"/>
        <d v="1899-12-30T14:26:00"/>
        <d v="1899-12-30T12:34:00"/>
        <d v="1899-12-30T04:26:00"/>
        <d v="1899-12-30T08:54:00"/>
        <d v="1899-12-30T09:30:00"/>
        <d v="1899-12-30T14:45:00"/>
        <d v="1899-12-30T01:17:00"/>
        <d v="1899-12-30T01:04:00"/>
        <d v="1899-12-30T18:55:00"/>
        <d v="1899-12-30T01:42:00"/>
        <d v="1899-12-30T21:24:00"/>
        <d v="1899-12-30T01:38:00"/>
        <d v="1899-12-30T06:32:00"/>
        <d v="1899-12-30T19:36:00"/>
        <d v="1899-12-30T20:05:00"/>
        <d v="1899-12-30T22:49:00"/>
        <d v="1899-12-30T13:11:00"/>
        <d v="1899-12-30T21:36:00"/>
        <d v="1899-12-30T08:17:00"/>
        <d v="1899-12-30T22:09:00"/>
        <d v="1899-12-30T01:46:00"/>
        <d v="1899-12-30T04:19:00"/>
        <d v="1899-12-30T18:41:00"/>
        <d v="1899-12-30T05:14:00"/>
        <d v="1899-12-30T08:21:00"/>
        <d v="1899-12-30T13:43:00"/>
        <d v="1899-12-30T09:44:00"/>
        <d v="1899-12-30T23:12:00"/>
        <d v="1899-12-30T20:08:00"/>
        <d v="1899-12-30T17:16:00"/>
        <d v="1899-12-30T03:56:00"/>
        <d v="1899-12-30T13:59:00"/>
        <d v="1899-12-30T03:10:00"/>
        <d v="1899-12-30T03:38:00"/>
        <d v="1899-12-30T14:02:00"/>
        <d v="1899-12-30T13:25:00"/>
        <d v="1899-12-30T11:43:00"/>
        <d v="1899-12-30T11:25:00"/>
        <d v="1899-12-30T02:44:00"/>
        <d v="1899-12-30T18:07:00"/>
        <d v="1899-12-30T19:11:00"/>
        <d v="1899-12-30T01:45:00"/>
        <d v="1899-12-30T10:40:00"/>
        <d v="1899-12-30T22:47:00"/>
        <d v="1899-12-30T15:17:00"/>
        <d v="1899-12-30T13:41:00"/>
        <d v="1899-12-30T01:28:00"/>
        <d v="1899-12-30T15:28:00"/>
        <d v="1899-12-30T16:57:00"/>
        <d v="1899-12-30T03:59:00"/>
        <d v="1899-12-30T15:38:00"/>
        <d v="1899-12-30T18:19:00"/>
        <d v="1899-12-30T16:38:00"/>
        <d v="1899-12-30T16:16:00"/>
        <d v="1899-12-30T22:08:00"/>
        <d v="1899-12-30T06:46:00"/>
        <d v="1899-12-30T09:10:00"/>
        <d v="1899-12-30T22:22:00"/>
        <d v="1899-12-30T19:24:00"/>
        <d v="1899-12-30T13:02:00"/>
        <d v="1899-12-30T01:26:00"/>
        <d v="1899-12-30T19:08:00"/>
        <d v="1899-12-30T19:26:00"/>
        <d v="1899-12-30T04:16:00"/>
        <d v="1899-12-30T08:56:00"/>
        <d v="1899-12-30T06:05:00"/>
        <d v="1899-12-30T07:40:00"/>
        <d v="1899-12-30T07:33:00"/>
        <d v="1899-12-30T01:47:00"/>
        <d v="1899-12-30T08:45:00"/>
        <d v="1899-12-30T07:51:00"/>
        <d v="1899-12-30T00:50:00"/>
        <d v="1899-12-30T05:22:00"/>
        <d v="1899-12-30T20:04:00"/>
        <d v="1899-12-30T23:07:00"/>
        <d v="1899-12-30T16:05:00"/>
        <d v="1899-12-30T10:36:00"/>
        <d v="1899-12-30T17:57:00"/>
        <d v="1899-12-30T20:03:00"/>
        <d v="1899-12-30T04:22:00"/>
        <d v="1899-12-30T23:58:00"/>
        <d v="1899-12-30T11:16:00"/>
        <d v="1899-12-30T18:00:00"/>
        <d v="1899-12-30T07:30:00"/>
        <d v="1899-12-30T17:06:00"/>
        <d v="1899-12-30T00:58:00"/>
        <d v="1899-12-30T13:52:00"/>
        <d v="1899-12-30T08:16:00"/>
        <d v="1899-12-30T19:09:00"/>
        <d v="1899-12-30T06:03:00"/>
        <d v="1899-12-30T03:44:00"/>
        <d v="1899-12-30T22:18:00"/>
        <d v="1899-12-30T04:44:00"/>
        <d v="1899-12-30T02:48:00"/>
        <d v="1899-12-30T04:05:00"/>
        <d v="1899-12-30T04:17:00"/>
        <d v="1899-12-30T13:31:00"/>
        <d v="1899-12-30T23:02:00"/>
        <d v="1899-12-30T21:52:00"/>
        <d v="1899-12-30T18:12:00"/>
        <d v="1899-12-30T22:17:00"/>
        <d v="1899-12-30T11:40:00"/>
        <d v="1899-12-30T13:17:00"/>
        <d v="1899-12-30T00:31:00"/>
        <d v="1899-12-30T06:20:00"/>
        <d v="1899-12-30T15:54:00"/>
        <d v="1899-12-30T17:40:00"/>
        <d v="1899-12-30T05:18:00"/>
        <d v="1899-12-30T20:50:00"/>
        <d v="1899-12-30T15:30:00"/>
        <d v="1899-12-30T12:26:00"/>
        <d v="1899-12-30T23:35:00"/>
        <d v="1899-12-30T15:42:00"/>
        <d v="1899-12-30T04:15:00"/>
        <d v="1899-12-30T23:48:00"/>
        <d v="1899-12-30T04:58:00"/>
        <d v="1899-12-30T21:01:00"/>
        <d v="1899-12-30T05:52:00"/>
        <d v="1899-12-30T12:47:00"/>
        <d v="1899-12-30T13:47:00"/>
        <d v="1899-12-30T19:52:00"/>
        <d v="1899-12-30T22:06:00"/>
        <d v="1899-12-30T13:00:00"/>
        <d v="1899-12-30T09:07:00"/>
        <d v="1899-12-30T23:10:00"/>
        <d v="1899-12-30T02:17:00"/>
        <d v="1899-12-30T23:46:00"/>
        <d v="1899-12-30T22:42:00"/>
        <d v="1899-12-30T18:52:00"/>
        <d v="1899-12-30T10:24:00"/>
        <d v="1899-12-30T04:34:00"/>
        <d v="1899-12-30T22:35:00"/>
        <d v="1899-12-30T15:27:00"/>
        <d v="1899-12-30T04:30:00"/>
        <d v="1899-12-30T04:31:00"/>
        <d v="1899-12-30T03:18:00"/>
        <d v="1899-12-30T07:11:00"/>
        <d v="1899-12-30T21:20:00"/>
        <d v="1899-12-30T18:26:00"/>
        <d v="1899-12-30T20:06:00"/>
        <d v="1899-12-30T13:34:00"/>
        <d v="1899-12-30T03:34:00"/>
        <d v="1899-12-30T17:25:00"/>
        <d v="1899-12-30T23:13:00"/>
        <d v="1899-12-30T09:58:00"/>
        <d v="1899-12-30T20:28:00"/>
        <d v="1899-12-30T06:16:00"/>
        <d v="1899-12-30T00:59:00"/>
        <d v="1899-12-30T18:04:00"/>
        <d v="1899-12-30T09:06:00"/>
        <d v="1899-12-30T15:55:00"/>
        <d v="1899-12-30T19:01:00"/>
        <d v="1899-12-30T09:15:00"/>
        <d v="1899-12-30T18:34:00"/>
        <d v="1899-12-30T12:51:00"/>
        <d v="1899-12-30T06:55:00"/>
        <d v="1899-12-30T10:45:00"/>
        <d v="1899-12-30T10:33:00"/>
        <d v="1899-12-30T12:46:00"/>
        <d v="1899-12-30T22:12:00"/>
        <d v="1899-12-30T00:51:00"/>
        <d v="1899-12-30T23:19:00"/>
        <d v="1899-12-30T04:59:00"/>
        <d v="1899-12-30T11:17:00"/>
        <d v="1899-12-30T09:35:00"/>
        <d v="1899-12-30T07:49:00"/>
        <d v="1899-12-30T01:44:00"/>
        <d v="1899-12-30T10:06:00"/>
        <d v="1899-12-30T16:44:00"/>
        <d v="1899-12-30T17:17:00"/>
        <d v="1899-12-30T20:31:00"/>
        <d v="1899-12-30T19:10:00"/>
        <d v="1899-12-30T04:53:00"/>
        <d v="1899-12-30T08:41:00"/>
        <d v="1899-12-30T19:30:00"/>
        <d v="1899-12-30T17:41:00"/>
        <d v="1899-12-30T00:11:00"/>
        <d v="1899-12-30T23:26:00"/>
        <d v="1899-12-30T01:32:00"/>
        <d v="1899-12-30T07:07:00"/>
        <d v="1899-12-30T09:53:00"/>
        <d v="1899-12-30T18:46:00"/>
        <d v="1899-12-30T18:30:00"/>
        <d v="1899-12-30T07:35:00"/>
        <d v="1899-12-30T17:55:00"/>
        <d v="1899-12-30T08:20:00"/>
        <d v="1899-12-30T22:04:00"/>
        <d v="1899-12-30T16:58:00"/>
      </sharedItems>
      <fieldGroup par="20"/>
    </cacheField>
    <cacheField name="Date" numFmtId="14">
      <sharedItems containsSemiMixedTypes="0" containsNonDate="0" containsDate="1" containsString="0" minDate="1899-12-30T00:00:00" maxDate="2024-12-12T00:00:00" count="701">
        <d v="2023-07-02T00:00:00"/>
        <d v="2024-07-10T00:00:00"/>
        <d v="2024-01-26T00:00:00"/>
        <d v="2023-10-09T00:00:00"/>
        <d v="2023-04-08T00:00:00"/>
        <d v="2024-01-29T00:00:00"/>
        <d v="2023-07-29T00:00:00"/>
        <d v="2024-09-25T00:00:00"/>
        <d v="2023-10-11T00:00:00"/>
        <d v="2023-01-27T00:00:00"/>
        <d v="2023-01-16T00:00:00"/>
        <d v="2024-10-27T00:00:00"/>
        <d v="2023-05-06T00:00:00"/>
        <d v="2024-02-23T00:00:00"/>
        <d v="2023-01-09T00:00:00"/>
        <d v="2024-05-01T00:00:00"/>
        <d v="2024-04-14T00:00:00"/>
        <d v="2023-09-21T00:00:00"/>
        <d v="2024-06-26T00:00:00"/>
        <d v="2024-05-23T00:00:00"/>
        <d v="2023-02-06T00:00:00"/>
        <d v="2024-08-29T00:00:00"/>
        <d v="2024-07-05T00:00:00"/>
        <d v="2024-04-15T00:00:00"/>
        <d v="2023-06-20T00:00:00"/>
        <d v="2024-09-18T00:00:00"/>
        <d v="2024-10-02T00:00:00"/>
        <d v="2024-09-20T00:00:00"/>
        <d v="2023-05-18T00:00:00"/>
        <d v="2023-01-22T00:00:00"/>
        <d v="2024-07-04T00:00:00"/>
        <d v="2023-11-19T00:00:00"/>
        <d v="2024-01-07T00:00:00"/>
        <d v="2023-02-18T00:00:00"/>
        <d v="2023-11-08T00:00:00"/>
        <d v="2024-08-19T00:00:00"/>
        <d v="2023-07-31T00:00:00"/>
        <d v="2024-05-14T00:00:00"/>
        <d v="2023-02-23T00:00:00"/>
        <d v="2024-03-27T00:00:00"/>
        <d v="2023-03-29T00:00:00"/>
        <d v="2024-01-11T00:00:00"/>
        <d v="2023-06-17T00:00:00"/>
        <d v="2024-03-04T00:00:00"/>
        <d v="2024-11-21T00:00:00"/>
        <d v="1899-12-30T00:00:00"/>
        <d v="2023-03-10T00:00:00"/>
        <d v="2023-04-05T00:00:00"/>
        <d v="2023-12-05T00:00:00"/>
        <d v="2024-10-06T00:00:00"/>
        <d v="2024-03-14T00:00:00"/>
        <d v="2024-05-04T00:00:00"/>
        <d v="2024-02-22T00:00:00"/>
        <d v="2024-08-24T00:00:00"/>
        <d v="2024-02-15T00:00:00"/>
        <d v="2024-05-10T00:00:00"/>
        <d v="2023-11-14T00:00:00"/>
        <d v="2024-09-26T00:00:00"/>
        <d v="2024-01-01T00:00:00"/>
        <d v="2023-04-16T00:00:00"/>
        <d v="2023-01-08T00:00:00"/>
        <d v="2024-09-13T00:00:00"/>
        <d v="2024-02-02T00:00:00"/>
        <d v="2023-08-14T00:00:00"/>
        <d v="2024-05-26T00:00:00"/>
        <d v="2024-03-18T00:00:00"/>
        <d v="2024-03-07T00:00:00"/>
        <d v="2024-10-16T00:00:00"/>
        <d v="2024-06-28T00:00:00"/>
        <d v="2024-10-24T00:00:00"/>
        <d v="2024-04-30T00:00:00"/>
        <d v="2024-10-31T00:00:00"/>
        <d v="2023-06-18T00:00:00"/>
        <d v="2023-05-21T00:00:00"/>
        <d v="2024-09-01T00:00:00"/>
        <d v="2024-01-02T00:00:00"/>
        <d v="2024-05-21T00:00:00"/>
        <d v="2024-08-31T00:00:00"/>
        <d v="2024-06-17T00:00:00"/>
        <d v="2023-09-03T00:00:00"/>
        <d v="2024-11-19T00:00:00"/>
        <d v="2023-10-24T00:00:00"/>
        <d v="2023-01-12T00:00:00"/>
        <d v="2023-06-24T00:00:00"/>
        <d v="2023-08-16T00:00:00"/>
        <d v="2023-05-03T00:00:00"/>
        <d v="2024-07-20T00:00:00"/>
        <d v="2023-04-07T00:00:00"/>
        <d v="2023-04-27T00:00:00"/>
        <d v="2023-02-22T00:00:00"/>
        <d v="2023-09-12T00:00:00"/>
        <d v="2023-05-28T00:00:00"/>
        <d v="2023-08-18T00:00:00"/>
        <d v="2024-03-23T00:00:00"/>
        <d v="2024-11-15T00:00:00"/>
        <d v="2023-08-29T00:00:00"/>
        <d v="2024-10-13T00:00:00"/>
        <d v="2023-03-31T00:00:00"/>
        <d v="2024-11-08T00:00:00"/>
        <d v="2023-11-24T00:00:00"/>
        <d v="2023-09-27T00:00:00"/>
        <d v="2023-11-06T00:00:00"/>
        <d v="2023-01-02T00:00:00"/>
        <d v="2023-01-01T00:00:00"/>
        <d v="2023-05-25T00:00:00"/>
        <d v="2023-02-16T00:00:00"/>
        <d v="2023-02-15T00:00:00"/>
        <d v="2023-12-27T00:00:00"/>
        <d v="2023-05-22T00:00:00"/>
        <d v="2023-07-04T00:00:00"/>
        <d v="2024-05-25T00:00:00"/>
        <d v="2023-07-08T00:00:00"/>
        <d v="2023-06-16T00:00:00"/>
        <d v="2023-07-19T00:00:00"/>
        <d v="2024-02-25T00:00:00"/>
        <d v="2024-04-11T00:00:00"/>
        <d v="2024-06-29T00:00:00"/>
        <d v="2024-04-28T00:00:00"/>
        <d v="2023-05-11T00:00:00"/>
        <d v="2024-07-30T00:00:00"/>
        <d v="2023-08-02T00:00:00"/>
        <d v="2023-06-14T00:00:00"/>
        <d v="2023-02-20T00:00:00"/>
        <d v="2024-01-09T00:00:00"/>
        <d v="2024-03-31T00:00:00"/>
        <d v="2024-01-24T00:00:00"/>
        <d v="2024-02-20T00:00:00"/>
        <d v="2024-12-04T00:00:00"/>
        <d v="2023-12-01T00:00:00"/>
        <d v="2023-07-30T00:00:00"/>
        <d v="2023-04-28T00:00:00"/>
        <d v="2024-11-25T00:00:00"/>
        <d v="2023-06-10T00:00:00"/>
        <d v="2023-03-19T00:00:00"/>
        <d v="2024-07-19T00:00:00"/>
        <d v="2024-11-30T00:00:00"/>
        <d v="2024-03-16T00:00:00"/>
        <d v="2023-06-01T00:00:00"/>
        <d v="2023-08-26T00:00:00"/>
        <d v="2023-03-28T00:00:00"/>
        <d v="2023-11-07T00:00:00"/>
        <d v="2023-09-18T00:00:00"/>
        <d v="2023-02-13T00:00:00"/>
        <d v="2023-06-03T00:00:00"/>
        <d v="2023-11-01T00:00:00"/>
        <d v="2024-10-20T00:00:00"/>
        <d v="2024-08-10T00:00:00"/>
        <d v="2023-04-17T00:00:00"/>
        <d v="2023-09-23T00:00:00"/>
        <d v="2023-08-23T00:00:00"/>
        <d v="2023-02-10T00:00:00"/>
        <d v="2024-08-05T00:00:00"/>
        <d v="2024-09-27T00:00:00"/>
        <d v="2023-10-03T00:00:00"/>
        <d v="2024-02-24T00:00:00"/>
        <d v="2024-05-31T00:00:00"/>
        <d v="2023-08-09T00:00:00"/>
        <d v="2024-05-08T00:00:00"/>
        <d v="2023-11-02T00:00:00"/>
        <d v="2023-08-31T00:00:00"/>
        <d v="2023-11-09T00:00:00"/>
        <d v="2024-09-11T00:00:00"/>
        <d v="2024-07-11T00:00:00"/>
        <d v="2024-10-28T00:00:00"/>
        <d v="2024-08-17T00:00:00"/>
        <d v="2024-01-30T00:00:00"/>
        <d v="2023-06-06T00:00:00"/>
        <d v="2024-03-21T00:00:00"/>
        <d v="2023-08-04T00:00:00"/>
        <d v="2023-10-19T00:00:00"/>
        <d v="2024-07-08T00:00:00"/>
        <d v="2023-09-09T00:00:00"/>
        <d v="2024-07-28T00:00:00"/>
        <d v="2023-06-13T00:00:00"/>
        <d v="2023-08-10T00:00:00"/>
        <d v="2023-03-15T00:00:00"/>
        <d v="2024-02-10T00:00:00"/>
        <d v="2024-03-19T00:00:00"/>
        <d v="2023-03-02T00:00:00"/>
        <d v="2024-05-05T00:00:00"/>
        <d v="2023-11-11T00:00:00"/>
        <d v="2024-07-29T00:00:00"/>
        <d v="2023-11-30T00:00:00"/>
        <d v="2023-06-23T00:00:00"/>
        <d v="2024-04-27T00:00:00"/>
        <d v="2024-07-01T00:00:00"/>
        <d v="2023-12-21T00:00:00"/>
        <d v="2024-06-06T00:00:00"/>
        <d v="2024-11-13T00:00:00"/>
        <d v="2023-10-26T00:00:00"/>
        <d v="2024-09-03T00:00:00"/>
        <d v="2024-02-05T00:00:00"/>
        <d v="2023-01-17T00:00:00"/>
        <d v="2023-04-11T00:00:00"/>
        <d v="2024-04-07T00:00:00"/>
        <d v="2023-05-04T00:00:00"/>
        <d v="2024-06-15T00:00:00"/>
        <d v="2023-11-16T00:00:00"/>
        <d v="2023-07-24T00:00:00"/>
        <d v="2024-08-09T00:00:00"/>
        <d v="2024-10-17T00:00:00"/>
        <d v="2023-04-02T00:00:00"/>
        <d v="2024-01-06T00:00:00"/>
        <d v="2024-03-13T00:00:00"/>
        <d v="2023-05-24T00:00:00"/>
        <d v="2023-02-11T00:00:00"/>
        <d v="2023-06-29T00:00:00"/>
        <d v="2023-11-21T00:00:00"/>
        <d v="2023-12-28T00:00:00"/>
        <d v="2023-06-26T00:00:00"/>
        <d v="2024-02-04T00:00:00"/>
        <d v="2023-03-25T00:00:00"/>
        <d v="2024-06-30T00:00:00"/>
        <d v="2024-10-14T00:00:00"/>
        <d v="2023-09-17T00:00:00"/>
        <d v="2023-09-06T00:00:00"/>
        <d v="2024-01-17T00:00:00"/>
        <d v="2023-12-23T00:00:00"/>
        <d v="2024-03-06T00:00:00"/>
        <d v="2023-12-19T00:00:00"/>
        <d v="2024-09-22T00:00:00"/>
        <d v="2024-07-09T00:00:00"/>
        <d v="2024-10-19T00:00:00"/>
        <d v="2023-02-04T00:00:00"/>
        <d v="2024-01-14T00:00:00"/>
        <d v="2023-10-08T00:00:00"/>
        <d v="2024-02-29T00:00:00"/>
        <d v="2023-03-24T00:00:00"/>
        <d v="2024-10-04T00:00:00"/>
        <d v="2023-05-02T00:00:00"/>
        <d v="2024-04-20T00:00:00"/>
        <d v="2024-03-11T00:00:00"/>
        <d v="2024-03-28T00:00:00"/>
        <d v="2024-11-27T00:00:00"/>
        <d v="2023-11-20T00:00:00"/>
        <d v="2024-06-21T00:00:00"/>
        <d v="2023-09-05T00:00:00"/>
        <d v="2023-08-06T00:00:00"/>
        <d v="2024-02-07T00:00:00"/>
        <d v="2023-09-10T00:00:00"/>
        <d v="2024-03-02T00:00:00"/>
        <d v="2023-09-07T00:00:00"/>
        <d v="2024-09-23T00:00:00"/>
        <d v="2024-02-28T00:00:00"/>
        <d v="2023-07-27T00:00:00"/>
        <d v="2023-06-28T00:00:00"/>
        <d v="2023-12-04T00:00:00"/>
        <d v="2024-03-24T00:00:00"/>
        <d v="2023-03-20T00:00:00"/>
        <d v="2023-11-12T00:00:00"/>
        <d v="2024-03-22T00:00:00"/>
        <d v="2023-12-26T00:00:00"/>
        <d v="2023-10-31T00:00:00"/>
        <d v="2024-04-21T00:00:00"/>
        <d v="2023-10-07T00:00:00"/>
        <d v="2024-02-26T00:00:00"/>
        <d v="2023-10-01T00:00:00"/>
        <d v="2024-09-28T00:00:00"/>
        <d v="2023-01-03T00:00:00"/>
        <d v="2023-05-15T00:00:00"/>
        <d v="2024-06-20T00:00:00"/>
        <d v="2023-12-17T00:00:00"/>
        <d v="2023-09-19T00:00:00"/>
        <d v="2023-01-30T00:00:00"/>
        <d v="2024-07-26T00:00:00"/>
        <d v="2024-08-13T00:00:00"/>
        <d v="2023-03-05T00:00:00"/>
        <d v="2024-10-01T00:00:00"/>
        <d v="2024-04-13T00:00:00"/>
        <d v="2024-04-09T00:00:00"/>
        <d v="2023-04-15T00:00:00"/>
        <d v="2023-01-25T00:00:00"/>
        <d v="2024-10-22T00:00:00"/>
        <d v="2023-09-30T00:00:00"/>
        <d v="2023-07-09T00:00:00"/>
        <d v="2024-07-18T00:00:00"/>
        <d v="2024-09-10T00:00:00"/>
        <d v="2024-05-18T00:00:00"/>
        <d v="2024-05-15T00:00:00"/>
        <d v="2023-12-25T00:00:00"/>
        <d v="2023-03-26T00:00:00"/>
        <d v="2024-08-11T00:00:00"/>
        <d v="2023-09-16T00:00:00"/>
        <d v="2024-02-19T00:00:00"/>
        <d v="2023-12-11T00:00:00"/>
        <d v="2024-12-05T00:00:00"/>
        <d v="2023-03-12T00:00:00"/>
        <d v="2024-11-28T00:00:00"/>
        <d v="2023-02-26T00:00:00"/>
        <d v="2023-10-21T00:00:00"/>
        <d v="2024-02-21T00:00:00"/>
        <d v="2024-07-22T00:00:00"/>
        <d v="2023-11-04T00:00:00"/>
        <d v="2024-11-07T00:00:00"/>
        <d v="2023-10-15T00:00:00"/>
        <d v="2024-10-11T00:00:00"/>
        <d v="2023-09-02T00:00:00"/>
        <d v="2024-06-16T00:00:00"/>
        <d v="2024-03-15T00:00:00"/>
        <d v="2024-11-22T00:00:00"/>
        <d v="2024-12-02T00:00:00"/>
        <d v="2024-09-24T00:00:00"/>
        <d v="2024-06-02T00:00:00"/>
        <d v="2023-08-28T00:00:00"/>
        <d v="2024-11-10T00:00:00"/>
        <d v="2024-04-17T00:00:00"/>
        <d v="2024-09-29T00:00:00"/>
        <d v="2024-07-07T00:00:00"/>
        <d v="2023-01-07T00:00:00"/>
        <d v="2024-03-10T00:00:00"/>
        <d v="2023-04-06T00:00:00"/>
        <d v="2023-03-18T00:00:00"/>
        <d v="2023-08-22T00:00:00"/>
        <d v="2023-04-12T00:00:00"/>
        <d v="2024-04-03T00:00:00"/>
        <d v="2024-05-24T00:00:00"/>
        <d v="2024-11-24T00:00:00"/>
        <d v="2023-10-12T00:00:00"/>
        <d v="2024-12-11T00:00:00"/>
        <d v="2023-02-24T00:00:00"/>
        <d v="2024-08-16T00:00:00"/>
        <d v="2024-03-05T00:00:00"/>
        <d v="2023-08-30T00:00:00"/>
        <d v="2024-04-19T00:00:00"/>
        <d v="2023-02-14T00:00:00"/>
        <d v="2023-01-18T00:00:00"/>
        <d v="2023-12-30T00:00:00"/>
        <d v="2024-05-27T00:00:00"/>
        <d v="2023-10-20T00:00:00"/>
        <d v="2023-01-10T00:00:00"/>
        <d v="2024-06-08T00:00:00"/>
        <d v="2023-02-05T00:00:00"/>
        <d v="2024-08-18T00:00:00"/>
        <d v="2024-07-23T00:00:00"/>
        <d v="2023-06-09T00:00:00"/>
        <d v="2024-05-06T00:00:00"/>
        <d v="2023-12-07T00:00:00"/>
        <d v="2024-08-21T00:00:00"/>
        <d v="2024-09-08T00:00:00"/>
        <d v="2024-03-01T00:00:00"/>
        <d v="2024-04-10T00:00:00"/>
        <d v="2023-08-24T00:00:00"/>
        <d v="2023-05-14T00:00:00"/>
        <d v="2023-06-05T00:00:00"/>
        <d v="2024-02-11T00:00:00"/>
        <d v="2024-05-29T00:00:00"/>
        <d v="2023-10-28T00:00:00"/>
        <d v="2024-09-16T00:00:00"/>
        <d v="2023-12-14T00:00:00"/>
        <d v="2024-04-18T00:00:00"/>
        <d v="2023-11-03T00:00:00"/>
        <d v="2023-07-15T00:00:00"/>
        <d v="2024-12-09T00:00:00"/>
        <d v="2023-10-13T00:00:00"/>
        <d v="2023-04-14T00:00:00"/>
        <d v="2023-05-30T00:00:00"/>
        <d v="2024-01-16T00:00:00"/>
        <d v="2024-08-25T00:00:00"/>
        <d v="2023-05-01T00:00:00"/>
        <d v="2024-07-03T00:00:00"/>
        <d v="2024-06-24T00:00:00"/>
        <d v="2023-10-10T00:00:00"/>
        <d v="2023-03-22T00:00:00"/>
        <d v="2023-02-17T00:00:00"/>
        <d v="2024-01-20T00:00:00"/>
        <d v="2023-09-24T00:00:00"/>
        <d v="2023-05-10T00:00:00"/>
        <d v="2023-01-29T00:00:00"/>
        <d v="2024-04-06T00:00:00"/>
        <d v="2023-03-03T00:00:00"/>
        <d v="2024-05-28T00:00:00"/>
        <d v="2024-10-10T00:00:00"/>
        <d v="2024-03-30T00:00:00"/>
        <d v="2023-04-01T00:00:00"/>
        <d v="2023-03-23T00:00:00"/>
        <d v="2024-10-03T00:00:00"/>
        <d v="2023-04-23T00:00:00"/>
        <d v="2024-01-13T00:00:00"/>
        <d v="2023-06-08T00:00:00"/>
        <d v="2023-12-03T00:00:00"/>
        <d v="2024-03-08T00:00:00"/>
        <d v="2023-08-03T00:00:00"/>
        <d v="2023-10-22T00:00:00"/>
        <d v="2024-06-07T00:00:00"/>
        <d v="2024-01-27T00:00:00"/>
        <d v="2024-05-22T00:00:00"/>
        <d v="2023-06-30T00:00:00"/>
        <d v="2023-07-06T00:00:00"/>
        <d v="2023-06-27T00:00:00"/>
        <d v="2023-01-26T00:00:00"/>
        <d v="2024-11-03T00:00:00"/>
        <d v="2024-05-13T00:00:00"/>
        <d v="2024-11-01T00:00:00"/>
        <d v="2024-04-02T00:00:00"/>
        <d v="2023-06-07T00:00:00"/>
        <d v="2023-11-05T00:00:00"/>
        <d v="2024-05-20T00:00:00"/>
        <d v="2024-06-25T00:00:00"/>
        <d v="2023-02-21T00:00:00"/>
        <d v="2024-08-28T00:00:00"/>
        <d v="2023-07-21T00:00:00"/>
        <d v="2023-07-10T00:00:00"/>
        <d v="2023-04-30T00:00:00"/>
        <d v="2023-08-20T00:00:00"/>
        <d v="2024-05-19T00:00:00"/>
        <d v="2023-03-21T00:00:00"/>
        <d v="2023-09-01T00:00:00"/>
        <d v="2023-06-12T00:00:00"/>
        <d v="2024-06-11T00:00:00"/>
        <d v="2023-04-09T00:00:00"/>
        <d v="2023-07-18T00:00:00"/>
        <d v="2023-06-21T00:00:00"/>
        <d v="2024-05-16T00:00:00"/>
        <d v="2023-11-13T00:00:00"/>
        <d v="2023-01-28T00:00:00"/>
        <d v="2024-08-04T00:00:00"/>
        <d v="2023-11-25T00:00:00"/>
        <d v="2024-05-09T00:00:00"/>
        <d v="2023-07-05T00:00:00"/>
        <d v="2024-03-09T00:00:00"/>
        <d v="2024-01-03T00:00:00"/>
        <d v="2023-04-22T00:00:00"/>
        <d v="2023-05-08T00:00:00"/>
        <d v="2024-06-18T00:00:00"/>
        <d v="2023-08-05T00:00:00"/>
        <d v="2023-12-10T00:00:00"/>
        <d v="2023-03-27T00:00:00"/>
        <d v="2023-08-25T00:00:00"/>
        <d v="2024-09-06T00:00:00"/>
        <d v="2023-09-13T00:00:00"/>
        <d v="2023-10-29T00:00:00"/>
        <d v="2023-07-12T00:00:00"/>
        <d v="2024-04-23T00:00:00"/>
        <d v="2023-02-01T00:00:00"/>
        <d v="2023-05-13T00:00:00"/>
        <d v="2023-01-05T00:00:00"/>
        <d v="2023-12-20T00:00:00"/>
        <d v="2023-11-26T00:00:00"/>
        <d v="2024-02-13T00:00:00"/>
        <d v="2024-08-02T00:00:00"/>
        <d v="2023-02-02T00:00:00"/>
        <d v="2023-11-28T00:00:00"/>
        <d v="2024-02-08T00:00:00"/>
        <d v="2023-05-27T00:00:00"/>
        <d v="2023-09-14T00:00:00"/>
        <d v="2024-10-23T00:00:00"/>
        <d v="2024-11-14T00:00:00"/>
        <d v="2023-06-02T00:00:00"/>
        <d v="2023-07-16T00:00:00"/>
        <d v="2024-10-21T00:00:00"/>
        <d v="2024-10-26T00:00:00"/>
        <d v="2023-08-27T00:00:00"/>
        <d v="2024-10-18T00:00:00"/>
        <d v="2024-04-25T00:00:00"/>
        <d v="2023-12-22T00:00:00"/>
        <d v="2023-04-18T00:00:00"/>
        <d v="2023-09-26T00:00:00"/>
        <d v="2023-06-15T00:00:00"/>
        <d v="2024-01-10T00:00:00"/>
        <d v="2024-10-29T00:00:00"/>
        <d v="2023-03-11T00:00:00"/>
        <d v="2024-07-02T00:00:00"/>
        <d v="2023-08-13T00:00:00"/>
        <d v="2024-04-08T00:00:00"/>
        <d v="2023-01-20T00:00:00"/>
        <d v="2023-03-09T00:00:00"/>
        <d v="2024-03-26T00:00:00"/>
        <d v="2023-06-25T00:00:00"/>
        <d v="2023-07-01T00:00:00"/>
        <d v="2024-07-31T00:00:00"/>
        <d v="2024-11-26T00:00:00"/>
        <d v="2023-10-23T00:00:00"/>
        <d v="2023-01-23T00:00:00"/>
        <d v="2023-12-02T00:00:00"/>
        <d v="2024-01-04T00:00:00"/>
        <d v="2023-03-06T00:00:00"/>
        <d v="2024-02-01T00:00:00"/>
        <d v="2024-08-22T00:00:00"/>
        <d v="2023-04-13T00:00:00"/>
        <d v="2024-11-16T00:00:00"/>
        <d v="2023-04-25T00:00:00"/>
        <d v="2024-11-02T00:00:00"/>
        <d v="2023-02-09T00:00:00"/>
        <d v="2024-07-16T00:00:00"/>
        <d v="2023-10-06T00:00:00"/>
        <d v="2024-10-15T00:00:00"/>
        <d v="2023-08-01T00:00:00"/>
        <d v="2023-06-22T00:00:00"/>
        <d v="2024-05-03T00:00:00"/>
        <d v="2024-02-06T00:00:00"/>
        <d v="2023-12-15T00:00:00"/>
        <d v="2024-12-06T00:00:00"/>
        <d v="2023-07-26T00:00:00"/>
        <d v="2023-01-24T00:00:00"/>
        <d v="2023-09-22T00:00:00"/>
        <d v="2023-05-20T00:00:00"/>
        <d v="2024-07-13T00:00:00"/>
        <d v="2023-04-21T00:00:00"/>
        <d v="2024-06-09T00:00:00"/>
        <d v="2023-09-25T00:00:00"/>
        <d v="2024-09-14T00:00:00"/>
        <d v="2024-11-29T00:00:00"/>
        <d v="2024-01-05T00:00:00"/>
        <d v="2023-12-08T00:00:00"/>
        <d v="2023-01-04T00:00:00"/>
        <d v="2024-12-03T00:00:00"/>
        <d v="2024-05-17T00:00:00"/>
        <d v="2024-09-19T00:00:00"/>
        <d v="2024-05-30T00:00:00"/>
        <d v="2023-04-29T00:00:00"/>
        <d v="2024-12-07T00:00:00"/>
        <d v="2023-07-14T00:00:00"/>
        <d v="2023-05-23T00:00:00"/>
        <d v="2024-10-05T00:00:00"/>
        <d v="2024-03-20T00:00:00"/>
        <d v="2023-02-28T00:00:00"/>
        <d v="2023-03-13T00:00:00"/>
        <d v="2023-10-14T00:00:00"/>
        <d v="2024-09-05T00:00:00"/>
        <d v="2023-01-15T00:00:00"/>
        <d v="2024-10-07T00:00:00"/>
        <d v="2024-06-01T00:00:00"/>
        <d v="2023-08-12T00:00:00"/>
        <d v="2023-07-11T00:00:00"/>
        <d v="2023-02-19T00:00:00"/>
        <d v="2024-05-07T00:00:00"/>
        <d v="2023-11-29T00:00:00"/>
        <d v="2024-07-17T00:00:00"/>
        <d v="2024-08-06T00:00:00"/>
        <d v="2023-12-16T00:00:00"/>
        <d v="2024-04-24T00:00:00"/>
        <d v="2023-08-11T00:00:00"/>
        <d v="2024-08-15T00:00:00"/>
        <d v="2023-11-17T00:00:00"/>
        <d v="2024-11-09T00:00:00"/>
        <d v="2024-01-23T00:00:00"/>
        <d v="2023-07-28T00:00:00"/>
        <d v="2024-11-17T00:00:00"/>
        <d v="2024-10-30T00:00:00"/>
        <d v="2024-07-14T00:00:00"/>
        <d v="2023-06-04T00:00:00"/>
        <d v="2023-04-24T00:00:00"/>
        <d v="2024-09-17T00:00:00"/>
        <d v="2023-10-30T00:00:00"/>
        <d v="2023-06-11T00:00:00"/>
        <d v="2023-07-22T00:00:00"/>
        <d v="2023-02-08T00:00:00"/>
        <d v="2023-02-03T00:00:00"/>
        <d v="2023-03-01T00:00:00"/>
        <d v="2024-02-18T00:00:00"/>
        <d v="2024-04-22T00:00:00"/>
        <d v="2024-01-21T00:00:00"/>
        <d v="2024-06-13T00:00:00"/>
        <d v="2023-07-25T00:00:00"/>
        <d v="2023-04-03T00:00:00"/>
        <d v="2023-06-19T00:00:00"/>
        <d v="2023-12-24T00:00:00"/>
        <d v="2023-05-07T00:00:00"/>
        <d v="2023-07-03T00:00:00"/>
        <d v="2023-01-11T00:00:00"/>
        <d v="2024-07-15T00:00:00"/>
        <d v="2024-05-02T00:00:00"/>
        <d v="2024-02-03T00:00:00"/>
        <d v="2024-11-06T00:00:00"/>
        <d v="2023-08-08T00:00:00"/>
        <d v="2024-11-11T00:00:00"/>
        <d v="2023-08-19T00:00:00"/>
        <d v="2024-09-15T00:00:00"/>
        <d v="2024-06-10T00:00:00"/>
        <d v="2023-07-13T00:00:00"/>
        <d v="2023-11-18T00:00:00"/>
        <d v="2024-08-03T00:00:00"/>
        <d v="2023-07-17T00:00:00"/>
        <d v="2024-01-28T00:00:00"/>
        <d v="2024-12-08T00:00:00"/>
        <d v="2024-04-01T00:00:00"/>
        <d v="2024-12-10T00:00:00"/>
        <d v="2023-07-23T00:00:00"/>
        <d v="2023-08-21T00:00:00"/>
        <d v="2024-06-05T00:00:00"/>
        <d v="2023-09-29T00:00:00"/>
        <d v="2023-08-07T00:00:00"/>
        <d v="2023-10-17T00:00:00"/>
        <d v="2024-03-29T00:00:00"/>
        <d v="2024-09-30T00:00:00"/>
        <d v="2023-10-04T00:00:00"/>
        <d v="2023-01-13T00:00:00"/>
        <d v="2024-03-17T00:00:00"/>
        <d v="2024-08-30T00:00:00"/>
        <d v="2024-08-23T00:00:00"/>
        <d v="2023-04-19T00:00:00"/>
        <d v="2023-05-19T00:00:00"/>
        <d v="2024-04-04T00:00:00"/>
        <d v="2023-05-17T00:00:00"/>
        <d v="2024-07-27T00:00:00"/>
        <d v="2024-03-25T00:00:00"/>
        <d v="2024-08-08T00:00:00"/>
        <d v="2024-11-18T00:00:00"/>
        <d v="2024-01-19T00:00:00"/>
        <d v="2024-06-03T00:00:00"/>
        <d v="2024-10-08T00:00:00"/>
        <d v="2023-10-02T00:00:00"/>
        <d v="2023-05-31T00:00:00"/>
        <d v="2023-09-28T00:00:00"/>
        <d v="2024-10-25T00:00:00"/>
        <d v="2024-01-08T00:00:00"/>
        <d v="2024-02-16T00:00:00"/>
        <d v="2024-02-09T00:00:00"/>
        <d v="2024-06-22T00:00:00"/>
        <d v="2024-07-25T00:00:00"/>
        <d v="2023-10-25T00:00:00"/>
        <d v="2023-11-15T00:00:00"/>
        <d v="2024-01-15T00:00:00"/>
        <d v="2023-01-14T00:00:00"/>
        <d v="2023-04-10T00:00:00"/>
        <d v="2023-12-31T00:00:00"/>
        <d v="2024-08-07T00:00:00"/>
        <d v="2024-09-02T00:00:00"/>
        <d v="2024-08-27T00:00:00"/>
        <d v="2024-04-26T00:00:00"/>
        <d v="2024-11-20T00:00:00"/>
        <d v="2023-11-10T00:00:00"/>
        <d v="2023-10-18T00:00:00"/>
        <d v="2023-09-04T00:00:00"/>
        <d v="2023-04-04T00:00:00"/>
        <d v="2024-03-03T00:00:00"/>
        <d v="2023-02-25T00:00:00"/>
        <d v="2023-04-20T00:00:00"/>
        <d v="2023-05-29T00:00:00"/>
        <d v="2023-03-04T00:00:00"/>
        <d v="2024-11-04T00:00:00"/>
        <d v="2024-12-01T00:00:00"/>
        <d v="2023-03-08T00:00:00"/>
        <d v="2023-01-31T00:00:00"/>
        <d v="2023-03-30T00:00:00"/>
        <d v="2024-10-09T00:00:00"/>
        <d v="2023-01-19T00:00:00"/>
        <d v="2024-02-14T00:00:00"/>
        <d v="2024-01-31T00:00:00"/>
        <d v="2023-05-26T00:00:00"/>
        <d v="2023-05-05T00:00:00"/>
        <d v="2023-05-09T00:00:00"/>
        <d v="2023-10-16T00:00:00"/>
        <d v="2023-07-07T00:00:00"/>
        <d v="2024-07-24T00:00:00"/>
        <d v="2023-10-27T00:00:00"/>
        <d v="2023-12-18T00:00:00"/>
        <d v="2024-09-21T00:00:00"/>
        <d v="2023-12-13T00:00:00"/>
        <d v="2024-07-06T00:00:00"/>
        <d v="2023-02-27T00:00:00"/>
        <d v="2024-09-04T00:00:00"/>
        <d v="2023-12-06T00:00:00"/>
        <d v="2024-07-21T00:00:00"/>
        <d v="2024-08-20T00:00:00"/>
        <d v="2023-03-16T00:00:00"/>
        <d v="2023-09-15T00:00:00"/>
        <d v="2023-08-15T00:00:00"/>
        <d v="2023-03-07T00:00:00"/>
        <d v="2024-06-04T00:00:00"/>
        <d v="2024-09-07T00:00:00"/>
        <d v="2023-03-17T00:00:00"/>
        <d v="2024-04-05T00:00:00"/>
        <d v="2024-09-09T00:00:00"/>
        <d v="2023-04-26T00:00:00"/>
        <d v="2024-01-18T00:00:00"/>
        <d v="2024-11-05T00:00:00"/>
        <d v="2023-12-29T00:00:00"/>
        <d v="2023-09-11T00:00:00"/>
        <d v="2023-12-12T00:00:00"/>
        <d v="2024-08-26T00:00:00"/>
        <d v="2024-08-01T00:00:00"/>
        <d v="2023-12-09T00:00:00"/>
        <d v="2024-01-22T00:00:00"/>
        <d v="2023-11-23T00:00:00"/>
        <d v="2023-11-22T00:00:00"/>
        <d v="2024-02-17T00:00:00"/>
        <d v="2023-02-07T00:00:00"/>
        <d v="2023-05-12T00:00:00"/>
        <d v="2024-08-14T00:00:00"/>
        <d v="2024-01-25T00:00:00"/>
        <d v="2023-09-20T00:00:00"/>
        <d v="2023-01-06T00:00:00"/>
        <d v="2023-01-21T00:00:00"/>
        <d v="2023-02-12T00:00:00"/>
        <d v="2024-04-16T00:00:00"/>
        <d v="2023-05-16T00:00:00"/>
        <d v="2023-10-05T00:00:00"/>
        <d v="2024-06-19T00:00:00"/>
        <d v="2023-08-17T00:00:00"/>
        <d v="2023-09-08T00:00:00"/>
        <d v="2024-06-23T00:00:00"/>
        <d v="2024-02-27T00:00:00"/>
        <d v="2024-06-14T00:00:00"/>
        <d v="2023-03-14T00:00:00"/>
        <d v="2024-05-11T00:00:00"/>
        <d v="2024-11-23T00:00:00"/>
        <d v="2023-07-20T00:00:00"/>
        <d v="2024-06-27T00:00:00"/>
        <d v="2023-11-27T00:00:00"/>
        <d v="2024-04-29T00:00:00"/>
      </sharedItems>
      <fieldGroup par="23"/>
    </cacheField>
    <cacheField name="Minutes (Time)" numFmtId="0" databaseField="0">
      <fieldGroup base="17">
        <rangePr groupBy="minutes" startDate="1899-12-30T00:00:00" endDate="1899-12-30T23: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7">
        <rangePr groupBy="hours" startDate="1899-12-30T00:00:00" endDate="1899-12-30T23:59:00"/>
        <groupItems count="26">
          <s v="&lt;00-01-1900"/>
          <s v="00"/>
          <s v="01"/>
          <s v="02"/>
          <s v="03"/>
          <s v="04"/>
          <s v="05"/>
          <s v="06"/>
          <s v="07"/>
          <s v="08"/>
          <s v="09"/>
          <s v="10"/>
          <s v="11"/>
          <s v="12"/>
          <s v="13"/>
          <s v="14"/>
          <s v="15"/>
          <s v="16"/>
          <s v="17"/>
          <s v="18"/>
          <s v="19"/>
          <s v="20"/>
          <s v="21"/>
          <s v="22"/>
          <s v="23"/>
          <s v="&gt;00-01-1900"/>
        </groupItems>
      </fieldGroup>
    </cacheField>
    <cacheField name="Months (Date)" numFmtId="0" databaseField="0">
      <fieldGroup base="18">
        <rangePr groupBy="months" startDate="1899-12-30T00:00:00" endDate="2024-12-12T00:00:00"/>
        <groupItems count="14">
          <s v="&lt;00-01-1900"/>
          <s v="Jan"/>
          <s v="Feb"/>
          <s v="Mar"/>
          <s v="Apr"/>
          <s v="May"/>
          <s v="Jun"/>
          <s v="Jul"/>
          <s v="Aug"/>
          <s v="Sep"/>
          <s v="Oct"/>
          <s v="Nov"/>
          <s v="Dec"/>
          <s v="&gt;12-12-2024"/>
        </groupItems>
      </fieldGroup>
    </cacheField>
    <cacheField name="Quarters (Date)" numFmtId="0" databaseField="0">
      <fieldGroup base="18">
        <rangePr groupBy="quarters" startDate="1899-12-30T00:00:00" endDate="2024-12-12T00:00:00"/>
        <groupItems count="6">
          <s v="&lt;00-01-1900"/>
          <s v="Qtr1"/>
          <s v="Qtr2"/>
          <s v="Qtr3"/>
          <s v="Qtr4"/>
          <s v="&gt;12-12-2024"/>
        </groupItems>
      </fieldGroup>
    </cacheField>
    <cacheField name="Years (Date)" numFmtId="0" databaseField="0">
      <fieldGroup base="18">
        <rangePr groupBy="years" startDate="1899-12-30T00:00:00" endDate="2024-12-12T00:00:00"/>
        <groupItems count="127">
          <s v="&lt;00-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12-12-2024"/>
        </groupItems>
      </fieldGroup>
    </cacheField>
  </cacheFields>
  <extLst>
    <ext xmlns:x14="http://schemas.microsoft.com/office/spreadsheetml/2009/9/main" uri="{725AE2AE-9491-48be-B2B4-4EB974FC3084}">
      <x14:pivotCacheDefinition pivotCacheId="1346448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1">
  <r>
    <s v="EVS100000"/>
    <x v="0"/>
    <x v="0"/>
    <x v="0"/>
    <x v="0"/>
    <d v="2023-07-02T11:12:00"/>
    <d v="2023-07-02T12:34:00"/>
    <x v="0"/>
    <n v="2.0099999999999998"/>
    <n v="10"/>
    <n v="20.100000000000001"/>
    <s v="Wallet"/>
    <x v="0"/>
    <s v="Low"/>
    <s v="Medium Satisfaction"/>
    <s v="Long Charging"/>
    <n v="3"/>
    <x v="0"/>
    <x v="0"/>
  </r>
  <r>
    <s v="EVS100001"/>
    <x v="1"/>
    <x v="1"/>
    <x v="1"/>
    <x v="0"/>
    <d v="2024-07-10T15:00:00"/>
    <d v="2024-07-10T15:26:00"/>
    <x v="1"/>
    <n v="25"/>
    <n v="8"/>
    <n v="200"/>
    <s v="UPI"/>
    <x v="1"/>
    <s v="Medium"/>
    <s v="High Satisfaction"/>
    <s v="Short Charging"/>
    <n v="1"/>
    <x v="1"/>
    <x v="1"/>
  </r>
  <r>
    <s v="EVS100002"/>
    <x v="1"/>
    <x v="1"/>
    <x v="1"/>
    <x v="0"/>
    <s v="26-01-2024 18:20"/>
    <s v="26-01-2024 20:11"/>
    <x v="2"/>
    <n v="41.74"/>
    <n v="12"/>
    <n v="500.88"/>
    <s v="Subscription"/>
    <x v="0"/>
    <s v="High"/>
    <s v="Medium Satisfaction"/>
    <s v="Long Charging"/>
    <n v="1"/>
    <x v="2"/>
    <x v="2"/>
  </r>
  <r>
    <s v="EVS100003"/>
    <x v="2"/>
    <x v="2"/>
    <x v="2"/>
    <x v="0"/>
    <d v="2023-10-09T10:28:00"/>
    <d v="2023-10-09T11:07:00"/>
    <x v="3"/>
    <n v="33"/>
    <n v="10"/>
    <n v="330"/>
    <s v="Subscription"/>
    <x v="1"/>
    <s v="High"/>
    <s v="High Satisfaction"/>
    <s v="Medium Charging"/>
    <n v="2"/>
    <x v="3"/>
    <x v="3"/>
  </r>
  <r>
    <s v="EVS100004"/>
    <x v="1"/>
    <x v="1"/>
    <x v="2"/>
    <x v="0"/>
    <d v="2023-04-08T23:41:00"/>
    <d v="2023-05-08T01:25:00"/>
    <x v="4"/>
    <n v="13.49"/>
    <n v="12"/>
    <n v="161.88"/>
    <s v="Subscription"/>
    <x v="2"/>
    <s v="Medium"/>
    <s v="Low Satisfaction"/>
    <s v="Long Charging"/>
    <n v="1"/>
    <x v="4"/>
    <x v="4"/>
  </r>
  <r>
    <s v="EVS100005"/>
    <x v="1"/>
    <x v="1"/>
    <x v="3"/>
    <x v="1"/>
    <s v="29-01-2024 07:22"/>
    <s v="29-01-2024 08:29"/>
    <x v="5"/>
    <n v="52.83"/>
    <n v="8"/>
    <n v="422.64"/>
    <s v="Credit Card"/>
    <x v="1"/>
    <s v="High"/>
    <s v="High Satisfaction"/>
    <s v="Long Charging"/>
    <n v="1"/>
    <x v="5"/>
    <x v="5"/>
  </r>
  <r>
    <s v="EVS100006"/>
    <x v="0"/>
    <x v="2"/>
    <x v="3"/>
    <x v="1"/>
    <s v="29-07-2023 08:24"/>
    <s v="29-07-2023 08:47"/>
    <x v="6"/>
    <n v="17.84"/>
    <n v="8"/>
    <n v="142.72"/>
    <s v="Subscription"/>
    <x v="3"/>
    <s v="Medium"/>
    <s v="Medium Satisfaction"/>
    <s v="Short Charging"/>
    <n v="2"/>
    <x v="6"/>
    <x v="6"/>
  </r>
  <r>
    <s v="EVS100007"/>
    <x v="3"/>
    <x v="1"/>
    <x v="1"/>
    <x v="0"/>
    <s v="25-09-2024 08:30"/>
    <s v="25-09-2024 09:51"/>
    <x v="7"/>
    <n v="26.42"/>
    <n v="8"/>
    <n v="211.36"/>
    <s v="Credit Card"/>
    <x v="2"/>
    <s v="Medium"/>
    <s v="Low Satisfaction"/>
    <s v="Long Charging"/>
    <n v="1"/>
    <x v="7"/>
    <x v="7"/>
  </r>
  <r>
    <s v="EVS100008"/>
    <x v="0"/>
    <x v="1"/>
    <x v="3"/>
    <x v="1"/>
    <d v="2023-10-11T03:04:00"/>
    <d v="2023-10-11T03:38:00"/>
    <x v="8"/>
    <n v="20.3"/>
    <n v="12"/>
    <n v="243.6"/>
    <s v="Wallet"/>
    <x v="1"/>
    <s v="Medium"/>
    <s v="High Satisfaction"/>
    <s v="Medium Charging"/>
    <n v="1"/>
    <x v="8"/>
    <x v="8"/>
  </r>
  <r>
    <s v="EVS100009"/>
    <x v="4"/>
    <x v="0"/>
    <x v="2"/>
    <x v="0"/>
    <s v="27-01-2023 20:16"/>
    <s v="27-01-2023 22:15"/>
    <x v="9"/>
    <n v="3.98"/>
    <n v="10"/>
    <n v="39.799999999999997"/>
    <s v="Credit Card"/>
    <x v="3"/>
    <s v="Low"/>
    <s v="Medium Satisfaction"/>
    <s v="Long Charging"/>
    <n v="3"/>
    <x v="9"/>
    <x v="9"/>
  </r>
  <r>
    <s v="EVS100010"/>
    <x v="4"/>
    <x v="1"/>
    <x v="2"/>
    <x v="0"/>
    <s v="16-01-2023 00:04"/>
    <s v="16-01-2023 00:39"/>
    <x v="10"/>
    <n v="18.27"/>
    <n v="15"/>
    <n v="274.05"/>
    <s v="Subscription"/>
    <x v="3"/>
    <s v="Medium"/>
    <s v="Medium Satisfaction"/>
    <s v="Medium Charging"/>
    <n v="1"/>
    <x v="10"/>
    <x v="10"/>
  </r>
  <r>
    <s v="EVS100011"/>
    <x v="5"/>
    <x v="0"/>
    <x v="1"/>
    <x v="1"/>
    <s v="27-10-2024 08:22"/>
    <s v="27-10-2024 08:41"/>
    <x v="11"/>
    <n v="7.58"/>
    <n v="15"/>
    <n v="113.7"/>
    <s v="Credit Card"/>
    <x v="1"/>
    <s v="Low"/>
    <s v="High Satisfaction"/>
    <s v="Short Charging"/>
    <n v="3"/>
    <x v="11"/>
    <x v="11"/>
  </r>
  <r>
    <s v="EVS100012"/>
    <x v="6"/>
    <x v="0"/>
    <x v="3"/>
    <x v="0"/>
    <d v="2023-05-06T05:57:00"/>
    <d v="2023-05-06T07:30:00"/>
    <x v="12"/>
    <n v="55.18"/>
    <n v="12"/>
    <n v="662.16"/>
    <s v="Credit Card"/>
    <x v="4"/>
    <s v="High"/>
    <s v="Low Satisfaction"/>
    <s v="Long Charging"/>
    <n v="3"/>
    <x v="12"/>
    <x v="12"/>
  </r>
  <r>
    <s v="EVS100013"/>
    <x v="2"/>
    <x v="2"/>
    <x v="3"/>
    <x v="0"/>
    <s v="23-02-2024 10:23"/>
    <s v="23-02-2024 10:48"/>
    <x v="13"/>
    <n v="5.0999999999999996"/>
    <n v="15"/>
    <n v="76.5"/>
    <s v="Subscription"/>
    <x v="2"/>
    <s v="Low"/>
    <s v="Low Satisfaction"/>
    <s v="Short Charging"/>
    <n v="2"/>
    <x v="13"/>
    <x v="13"/>
  </r>
  <r>
    <s v="EVS100014"/>
    <x v="0"/>
    <x v="2"/>
    <x v="0"/>
    <x v="0"/>
    <d v="2023-01-09T10:46:00"/>
    <d v="2023-01-09T11:28:00"/>
    <x v="14"/>
    <n v="7.94"/>
    <n v="8"/>
    <n v="63.52"/>
    <s v="UPI"/>
    <x v="2"/>
    <s v="Low"/>
    <s v="Low Satisfaction"/>
    <s v="Medium Charging"/>
    <n v="2"/>
    <x v="14"/>
    <x v="14"/>
  </r>
  <r>
    <s v="EVS100015"/>
    <x v="4"/>
    <x v="2"/>
    <x v="0"/>
    <x v="0"/>
    <d v="2024-05-01T13:03:00"/>
    <d v="2024-05-01T13:13:00"/>
    <x v="15"/>
    <n v="4.9000000000000004"/>
    <n v="15"/>
    <n v="73.5"/>
    <s v="Subscription"/>
    <x v="1"/>
    <s v="Low"/>
    <s v="High Satisfaction"/>
    <s v="Short Charging"/>
    <n v="2"/>
    <x v="15"/>
    <x v="15"/>
  </r>
  <r>
    <s v="EVS100016"/>
    <x v="2"/>
    <x v="1"/>
    <x v="0"/>
    <x v="0"/>
    <s v="14-04-2024 06:02"/>
    <s v="14-04-2024 07:28"/>
    <x v="16"/>
    <n v="3.73"/>
    <n v="15"/>
    <n v="55.95"/>
    <s v="UPI"/>
    <x v="0"/>
    <s v="Low"/>
    <s v="Medium Satisfaction"/>
    <s v="Long Charging"/>
    <n v="1"/>
    <x v="16"/>
    <x v="16"/>
  </r>
  <r>
    <s v="EVS100017"/>
    <x v="1"/>
    <x v="2"/>
    <x v="0"/>
    <x v="0"/>
    <s v="21-09-2023 13:08"/>
    <s v="21-09-2023 14:33"/>
    <x v="17"/>
    <n v="10.08"/>
    <n v="8"/>
    <n v="80.64"/>
    <s v="UPI"/>
    <x v="1"/>
    <s v="Medium"/>
    <s v="High Satisfaction"/>
    <s v="Long Charging"/>
    <n v="2"/>
    <x v="17"/>
    <x v="17"/>
  </r>
  <r>
    <s v="EVS100018"/>
    <x v="4"/>
    <x v="2"/>
    <x v="1"/>
    <x v="1"/>
    <s v="26-06-2024 04:39"/>
    <s v="26-06-2024 04:56"/>
    <x v="18"/>
    <n v="39.83"/>
    <n v="8"/>
    <n v="318.64"/>
    <s v="UPI"/>
    <x v="2"/>
    <s v="High"/>
    <s v="Low Satisfaction"/>
    <s v="Short Charging"/>
    <n v="2"/>
    <x v="18"/>
    <x v="18"/>
  </r>
  <r>
    <s v="EVS100019"/>
    <x v="6"/>
    <x v="0"/>
    <x v="3"/>
    <x v="1"/>
    <s v="23-05-2024 18:32"/>
    <s v="23-05-2024 18:55"/>
    <x v="6"/>
    <n v="9.33"/>
    <n v="10"/>
    <n v="93.3"/>
    <s v="Subscription"/>
    <x v="1"/>
    <s v="Low"/>
    <s v="High Satisfaction"/>
    <s v="Short Charging"/>
    <n v="3"/>
    <x v="19"/>
    <x v="19"/>
  </r>
  <r>
    <s v="EVS100020"/>
    <x v="7"/>
    <x v="1"/>
    <x v="2"/>
    <x v="0"/>
    <d v="2023-02-06T10:28:00"/>
    <d v="2023-02-06T10:58:00"/>
    <x v="19"/>
    <n v="22.68"/>
    <n v="10"/>
    <n v="226.8"/>
    <s v="Credit Card"/>
    <x v="2"/>
    <s v="Medium"/>
    <s v="Low Satisfaction"/>
    <s v="Medium Charging"/>
    <n v="1"/>
    <x v="3"/>
    <x v="20"/>
  </r>
  <r>
    <s v="EVS100021"/>
    <x v="3"/>
    <x v="0"/>
    <x v="3"/>
    <x v="0"/>
    <s v="29-08-2024 09:24"/>
    <s v="29-08-2024 10:56"/>
    <x v="20"/>
    <n v="30.89"/>
    <n v="8"/>
    <n v="247.12"/>
    <s v="Credit Card"/>
    <x v="3"/>
    <s v="High"/>
    <s v="Medium Satisfaction"/>
    <s v="Long Charging"/>
    <n v="3"/>
    <x v="20"/>
    <x v="21"/>
  </r>
  <r>
    <s v="EVS100022"/>
    <x v="1"/>
    <x v="2"/>
    <x v="1"/>
    <x v="1"/>
    <d v="2024-07-05T07:34:00"/>
    <d v="2024-07-05T07:54:00"/>
    <x v="21"/>
    <n v="22.61"/>
    <n v="15"/>
    <n v="339.15"/>
    <s v="Subscription"/>
    <x v="2"/>
    <s v="Medium"/>
    <s v="Low Satisfaction"/>
    <s v="Short Charging"/>
    <n v="2"/>
    <x v="21"/>
    <x v="22"/>
  </r>
  <r>
    <s v="EVS100023"/>
    <x v="2"/>
    <x v="2"/>
    <x v="3"/>
    <x v="0"/>
    <s v="15-04-2024 06:02"/>
    <s v="15-04-2024 07:23"/>
    <x v="7"/>
    <n v="46.75"/>
    <n v="8"/>
    <n v="374"/>
    <s v="Subscription"/>
    <x v="2"/>
    <s v="High"/>
    <s v="Low Satisfaction"/>
    <s v="Long Charging"/>
    <n v="2"/>
    <x v="16"/>
    <x v="23"/>
  </r>
  <r>
    <s v="EVS100024"/>
    <x v="0"/>
    <x v="1"/>
    <x v="2"/>
    <x v="1"/>
    <s v="20-06-2023 20:54"/>
    <s v="20-06-2023 21:52"/>
    <x v="22"/>
    <n v="2.52"/>
    <n v="15"/>
    <n v="37.799999999999997"/>
    <s v="UPI"/>
    <x v="2"/>
    <s v="Low"/>
    <s v="Low Satisfaction"/>
    <s v="Medium Charging"/>
    <n v="1"/>
    <x v="22"/>
    <x v="24"/>
  </r>
  <r>
    <s v="EVS100025"/>
    <x v="6"/>
    <x v="2"/>
    <x v="0"/>
    <x v="1"/>
    <s v="18-09-2024 01:53"/>
    <s v="18-09-2024 03:27"/>
    <x v="23"/>
    <n v="29.11"/>
    <n v="8"/>
    <n v="232.88"/>
    <s v="Credit Card"/>
    <x v="4"/>
    <s v="Medium"/>
    <s v="Low Satisfaction"/>
    <s v="Long Charging"/>
    <n v="2"/>
    <x v="23"/>
    <x v="25"/>
  </r>
  <r>
    <s v="EVS100026"/>
    <x v="4"/>
    <x v="0"/>
    <x v="2"/>
    <x v="0"/>
    <d v="2024-10-02T07:32:00"/>
    <d v="2024-10-02T09:05:00"/>
    <x v="12"/>
    <n v="9.9499999999999993"/>
    <n v="15"/>
    <n v="149.25"/>
    <s v="Subscription"/>
    <x v="1"/>
    <s v="Low"/>
    <s v="High Satisfaction"/>
    <s v="Long Charging"/>
    <n v="3"/>
    <x v="24"/>
    <x v="26"/>
  </r>
  <r>
    <s v="EVS100027"/>
    <x v="7"/>
    <x v="2"/>
    <x v="0"/>
    <x v="1"/>
    <s v="20-09-2024 11:06"/>
    <s v="20-09-2024 12:33"/>
    <x v="24"/>
    <n v="31.48"/>
    <n v="12"/>
    <n v="377.76"/>
    <s v="Subscription"/>
    <x v="4"/>
    <s v="High"/>
    <s v="Low Satisfaction"/>
    <s v="Long Charging"/>
    <n v="2"/>
    <x v="25"/>
    <x v="27"/>
  </r>
  <r>
    <s v="EVS100028"/>
    <x v="0"/>
    <x v="0"/>
    <x v="3"/>
    <x v="1"/>
    <s v="18-05-2023 02:07"/>
    <s v="18-05-2023 03:10"/>
    <x v="25"/>
    <n v="3.15"/>
    <n v="10"/>
    <n v="31.5"/>
    <s v="Subscription"/>
    <x v="4"/>
    <s v="Low"/>
    <s v="Low Satisfaction"/>
    <s v="Long Charging"/>
    <n v="3"/>
    <x v="26"/>
    <x v="28"/>
  </r>
  <r>
    <s v="EVS100029"/>
    <x v="1"/>
    <x v="0"/>
    <x v="3"/>
    <x v="0"/>
    <s v="22-01-2023 08:13"/>
    <s v="22-01-2023 09:54"/>
    <x v="26"/>
    <n v="51.88"/>
    <n v="12"/>
    <n v="622.55999999999995"/>
    <s v="Credit Card"/>
    <x v="4"/>
    <s v="High"/>
    <s v="Low Satisfaction"/>
    <s v="Long Charging"/>
    <n v="3"/>
    <x v="27"/>
    <x v="29"/>
  </r>
  <r>
    <s v="EVS100030"/>
    <x v="0"/>
    <x v="0"/>
    <x v="3"/>
    <x v="0"/>
    <d v="2024-07-04T13:23:00"/>
    <d v="2024-07-04T13:49:00"/>
    <x v="1"/>
    <n v="15.55"/>
    <n v="15"/>
    <n v="233.25"/>
    <s v="Subscription"/>
    <x v="0"/>
    <s v="Medium"/>
    <s v="Medium Satisfaction"/>
    <s v="Short Charging"/>
    <n v="3"/>
    <x v="28"/>
    <x v="30"/>
  </r>
  <r>
    <s v="EVS100031"/>
    <x v="6"/>
    <x v="0"/>
    <x v="0"/>
    <x v="1"/>
    <s v="19-11-2023 14:46"/>
    <s v="19-11-2023 14:56"/>
    <x v="15"/>
    <n v="3.08"/>
    <n v="15"/>
    <n v="46.2"/>
    <s v="UPI"/>
    <x v="0"/>
    <s v="Low"/>
    <s v="Medium Satisfaction"/>
    <s v="Short Charging"/>
    <n v="3"/>
    <x v="29"/>
    <x v="31"/>
  </r>
  <r>
    <s v="EVS100032"/>
    <x v="4"/>
    <x v="1"/>
    <x v="3"/>
    <x v="0"/>
    <d v="2024-01-07T21:29:00"/>
    <d v="2024-01-07T22:12:00"/>
    <x v="27"/>
    <n v="37.549999999999997"/>
    <n v="10"/>
    <n v="375.5"/>
    <s v="Subscription"/>
    <x v="0"/>
    <s v="High"/>
    <s v="Medium Satisfaction"/>
    <s v="Medium Charging"/>
    <n v="1"/>
    <x v="30"/>
    <x v="32"/>
  </r>
  <r>
    <s v="EVS100033"/>
    <x v="7"/>
    <x v="1"/>
    <x v="2"/>
    <x v="0"/>
    <s v="18-02-2023 22:32"/>
    <s v="18-02-2023 23:10"/>
    <x v="28"/>
    <n v="26.85"/>
    <n v="8"/>
    <n v="214.8"/>
    <s v="UPI"/>
    <x v="1"/>
    <s v="Medium"/>
    <s v="High Satisfaction"/>
    <s v="Medium Charging"/>
    <n v="1"/>
    <x v="31"/>
    <x v="33"/>
  </r>
  <r>
    <s v="EVS100034"/>
    <x v="7"/>
    <x v="0"/>
    <x v="2"/>
    <x v="0"/>
    <d v="2023-11-08T10:08:00"/>
    <d v="2023-11-08T12:07:00"/>
    <x v="9"/>
    <n v="55.15"/>
    <n v="15"/>
    <n v="827.25"/>
    <s v="Credit Card"/>
    <x v="4"/>
    <s v="High"/>
    <s v="Low Satisfaction"/>
    <s v="Long Charging"/>
    <n v="3"/>
    <x v="32"/>
    <x v="34"/>
  </r>
  <r>
    <s v="EVS100035"/>
    <x v="5"/>
    <x v="2"/>
    <x v="0"/>
    <x v="0"/>
    <s v="19-08-2024 13:50"/>
    <s v="19-08-2024 15:19"/>
    <x v="29"/>
    <n v="34.46"/>
    <n v="15"/>
    <n v="516.9"/>
    <s v="Subscription"/>
    <x v="1"/>
    <s v="High"/>
    <s v="High Satisfaction"/>
    <s v="Long Charging"/>
    <n v="2"/>
    <x v="33"/>
    <x v="35"/>
  </r>
  <r>
    <s v="EVS100036"/>
    <x v="1"/>
    <x v="0"/>
    <x v="3"/>
    <x v="0"/>
    <s v="31-07-2023 17:42"/>
    <s v="31-07-2023 18:12"/>
    <x v="19"/>
    <n v="34.950000000000003"/>
    <n v="8"/>
    <n v="279.60000000000002"/>
    <s v="Wallet"/>
    <x v="0"/>
    <s v="High"/>
    <s v="Medium Satisfaction"/>
    <s v="Medium Charging"/>
    <n v="3"/>
    <x v="34"/>
    <x v="36"/>
  </r>
  <r>
    <s v="EVS100037"/>
    <x v="1"/>
    <x v="0"/>
    <x v="3"/>
    <x v="1"/>
    <s v="14-05-2024 19:59"/>
    <s v="14-05-2024 20:35"/>
    <x v="30"/>
    <n v="56.45"/>
    <n v="12"/>
    <n v="677.4"/>
    <s v="UPI"/>
    <x v="0"/>
    <s v="High"/>
    <s v="Medium Satisfaction"/>
    <s v="Medium Charging"/>
    <n v="3"/>
    <x v="35"/>
    <x v="37"/>
  </r>
  <r>
    <s v="EVS100038"/>
    <x v="6"/>
    <x v="2"/>
    <x v="1"/>
    <x v="1"/>
    <s v="23-02-2023 15:46"/>
    <s v="23-02-2023 16:56"/>
    <x v="31"/>
    <n v="19.32"/>
    <n v="15"/>
    <n v="289.8"/>
    <s v="Wallet"/>
    <x v="1"/>
    <s v="Medium"/>
    <s v="High Satisfaction"/>
    <s v="Long Charging"/>
    <n v="2"/>
    <x v="36"/>
    <x v="38"/>
  </r>
  <r>
    <s v="EVS100039"/>
    <x v="7"/>
    <x v="0"/>
    <x v="3"/>
    <x v="1"/>
    <s v="27-03-2024 19:37"/>
    <s v="27-03-2024 21:21"/>
    <x v="4"/>
    <n v="6.06"/>
    <n v="15"/>
    <n v="90.9"/>
    <s v="UPI"/>
    <x v="2"/>
    <s v="Low"/>
    <s v="Low Satisfaction"/>
    <s v="Long Charging"/>
    <n v="3"/>
    <x v="37"/>
    <x v="39"/>
  </r>
  <r>
    <s v="EVS100040"/>
    <x v="6"/>
    <x v="1"/>
    <x v="2"/>
    <x v="1"/>
    <s v="29-03-2023 00:42"/>
    <s v="29-03-2023 02:06"/>
    <x v="32"/>
    <n v="8.34"/>
    <n v="8"/>
    <n v="66.72"/>
    <s v="Credit Card"/>
    <x v="3"/>
    <s v="Low"/>
    <s v="Medium Satisfaction"/>
    <s v="Long Charging"/>
    <n v="1"/>
    <x v="38"/>
    <x v="40"/>
  </r>
  <r>
    <s v="EVS100041"/>
    <x v="4"/>
    <x v="0"/>
    <x v="3"/>
    <x v="1"/>
    <d v="2024-01-11T17:04:00"/>
    <d v="2024-01-11T18:18:00"/>
    <x v="33"/>
    <n v="45.23"/>
    <n v="10"/>
    <n v="452.3"/>
    <s v="Wallet"/>
    <x v="2"/>
    <s v="High"/>
    <s v="Low Satisfaction"/>
    <s v="Long Charging"/>
    <n v="3"/>
    <x v="39"/>
    <x v="41"/>
  </r>
  <r>
    <s v="EVS100042"/>
    <x v="1"/>
    <x v="2"/>
    <x v="2"/>
    <x v="0"/>
    <s v="17-06-2023 03:17"/>
    <s v="17-06-2023 03:55"/>
    <x v="28"/>
    <n v="23.46"/>
    <n v="10"/>
    <n v="234.6"/>
    <s v="UPI"/>
    <x v="2"/>
    <s v="Medium"/>
    <s v="Low Satisfaction"/>
    <s v="Medium Charging"/>
    <n v="2"/>
    <x v="40"/>
    <x v="42"/>
  </r>
  <r>
    <s v="EVS100043"/>
    <x v="0"/>
    <x v="0"/>
    <x v="0"/>
    <x v="0"/>
    <d v="2024-03-04T13:06:00"/>
    <d v="2024-03-04T13:41:00"/>
    <x v="10"/>
    <n v="11.41"/>
    <n v="12"/>
    <n v="136.91999999999999"/>
    <s v="UPI"/>
    <x v="4"/>
    <s v="Medium"/>
    <s v="Low Satisfaction"/>
    <s v="Medium Charging"/>
    <n v="3"/>
    <x v="41"/>
    <x v="43"/>
  </r>
  <r>
    <s v="EVS100044"/>
    <x v="4"/>
    <x v="1"/>
    <x v="0"/>
    <x v="0"/>
    <s v="21-11-2024 12:41"/>
    <s v="21-11-2024 13:45"/>
    <x v="34"/>
    <n v="56"/>
    <n v="12"/>
    <n v="672"/>
    <s v="UPI"/>
    <x v="4"/>
    <s v="High"/>
    <s v="Low Satisfaction"/>
    <s v="Long Charging"/>
    <n v="1"/>
    <x v="42"/>
    <x v="44"/>
  </r>
  <r>
    <m/>
    <x v="8"/>
    <x v="3"/>
    <x v="4"/>
    <x v="2"/>
    <m/>
    <m/>
    <x v="35"/>
    <m/>
    <m/>
    <m/>
    <m/>
    <x v="5"/>
    <s v="Low"/>
    <s v="Low Satisfaction"/>
    <s v="Short Charging"/>
    <s v=""/>
    <x v="43"/>
    <x v="45"/>
  </r>
  <r>
    <s v="EVS100045"/>
    <x v="0"/>
    <x v="1"/>
    <x v="2"/>
    <x v="0"/>
    <d v="2023-03-10T09:48:00"/>
    <d v="2023-03-10T11:30:00"/>
    <x v="36"/>
    <n v="20.82"/>
    <n v="15"/>
    <n v="312.3"/>
    <s v="Credit Card"/>
    <x v="3"/>
    <s v="Medium"/>
    <s v="Medium Satisfaction"/>
    <s v="Long Charging"/>
    <n v="1"/>
    <x v="44"/>
    <x v="46"/>
  </r>
  <r>
    <s v="EVS100046"/>
    <x v="6"/>
    <x v="0"/>
    <x v="1"/>
    <x v="1"/>
    <d v="2023-04-05T04:23:00"/>
    <d v="2023-04-05T04:47:00"/>
    <x v="37"/>
    <n v="54.65"/>
    <n v="8"/>
    <n v="437.2"/>
    <s v="Wallet"/>
    <x v="1"/>
    <s v="High"/>
    <s v="High Satisfaction"/>
    <s v="Short Charging"/>
    <n v="3"/>
    <x v="45"/>
    <x v="47"/>
  </r>
  <r>
    <s v="EVS100047"/>
    <x v="6"/>
    <x v="0"/>
    <x v="0"/>
    <x v="1"/>
    <d v="2023-12-05T16:46:00"/>
    <d v="2023-12-05T17:50:00"/>
    <x v="34"/>
    <n v="57.04"/>
    <n v="15"/>
    <n v="855.6"/>
    <s v="Wallet"/>
    <x v="1"/>
    <s v="High"/>
    <s v="High Satisfaction"/>
    <s v="Long Charging"/>
    <n v="3"/>
    <x v="46"/>
    <x v="48"/>
  </r>
  <r>
    <s v="EVS100048"/>
    <x v="1"/>
    <x v="1"/>
    <x v="0"/>
    <x v="1"/>
    <d v="2024-10-06T13:15:00"/>
    <d v="2024-10-06T13:50:00"/>
    <x v="10"/>
    <n v="2.46"/>
    <n v="10"/>
    <n v="24.6"/>
    <s v="UPI"/>
    <x v="2"/>
    <s v="Low"/>
    <s v="Low Satisfaction"/>
    <s v="Medium Charging"/>
    <n v="1"/>
    <x v="47"/>
    <x v="49"/>
  </r>
  <r>
    <s v="EVS100049"/>
    <x v="0"/>
    <x v="0"/>
    <x v="1"/>
    <x v="1"/>
    <s v="18-09-2024 14:29"/>
    <s v="18-09-2024 15:23"/>
    <x v="38"/>
    <n v="33.869999999999997"/>
    <n v="10"/>
    <n v="338.7"/>
    <s v="Subscription"/>
    <x v="0"/>
    <s v="High"/>
    <s v="Medium Satisfaction"/>
    <s v="Medium Charging"/>
    <n v="3"/>
    <x v="48"/>
    <x v="25"/>
  </r>
  <r>
    <s v="EVS100050"/>
    <x v="6"/>
    <x v="2"/>
    <x v="0"/>
    <x v="1"/>
    <s v="14-03-2024 12:12"/>
    <s v="14-03-2024 13:21"/>
    <x v="39"/>
    <n v="57.87"/>
    <n v="10"/>
    <n v="578.70000000000005"/>
    <s v="UPI"/>
    <x v="0"/>
    <s v="High"/>
    <s v="Medium Satisfaction"/>
    <s v="Long Charging"/>
    <n v="2"/>
    <x v="49"/>
    <x v="50"/>
  </r>
  <r>
    <s v="EVS100051"/>
    <x v="6"/>
    <x v="2"/>
    <x v="3"/>
    <x v="0"/>
    <d v="2024-05-04T18:38:00"/>
    <d v="2024-05-04T20:19:00"/>
    <x v="26"/>
    <n v="28.65"/>
    <n v="10"/>
    <n v="286.5"/>
    <s v="Credit Card"/>
    <x v="3"/>
    <s v="Medium"/>
    <s v="Medium Satisfaction"/>
    <s v="Long Charging"/>
    <n v="2"/>
    <x v="50"/>
    <x v="51"/>
  </r>
  <r>
    <s v="EVS100052"/>
    <x v="4"/>
    <x v="1"/>
    <x v="0"/>
    <x v="0"/>
    <s v="22-02-2024 11:26"/>
    <s v="22-02-2024 12:32"/>
    <x v="40"/>
    <n v="8.11"/>
    <n v="15"/>
    <n v="121.65"/>
    <s v="Subscription"/>
    <x v="1"/>
    <s v="Low"/>
    <s v="High Satisfaction"/>
    <s v="Long Charging"/>
    <n v="1"/>
    <x v="51"/>
    <x v="52"/>
  </r>
  <r>
    <s v="EVS100053"/>
    <x v="2"/>
    <x v="2"/>
    <x v="1"/>
    <x v="1"/>
    <s v="24-08-2024 11:01"/>
    <s v="24-08-2024 12:33"/>
    <x v="20"/>
    <n v="18.329999999999998"/>
    <n v="10"/>
    <n v="183.3"/>
    <s v="Subscription"/>
    <x v="4"/>
    <s v="Medium"/>
    <s v="Low Satisfaction"/>
    <s v="Long Charging"/>
    <n v="2"/>
    <x v="52"/>
    <x v="53"/>
  </r>
  <r>
    <s v="EVS100054"/>
    <x v="5"/>
    <x v="2"/>
    <x v="3"/>
    <x v="1"/>
    <s v="15-02-2024 20:30"/>
    <s v="15-02-2024 22:23"/>
    <x v="41"/>
    <n v="50.99"/>
    <n v="10"/>
    <n v="509.9"/>
    <s v="Wallet"/>
    <x v="3"/>
    <s v="High"/>
    <s v="Medium Satisfaction"/>
    <s v="Long Charging"/>
    <n v="2"/>
    <x v="53"/>
    <x v="54"/>
  </r>
  <r>
    <s v="EVS100055"/>
    <x v="2"/>
    <x v="0"/>
    <x v="3"/>
    <x v="1"/>
    <d v="2024-05-10T06:12:00"/>
    <d v="2024-05-10T07:01:00"/>
    <x v="42"/>
    <n v="48.32"/>
    <n v="12"/>
    <n v="579.84"/>
    <s v="Wallet"/>
    <x v="4"/>
    <s v="High"/>
    <s v="Low Satisfaction"/>
    <s v="Medium Charging"/>
    <n v="3"/>
    <x v="54"/>
    <x v="55"/>
  </r>
  <r>
    <s v="EVS100056"/>
    <x v="7"/>
    <x v="2"/>
    <x v="3"/>
    <x v="0"/>
    <s v="14-11-2023 06:13"/>
    <s v="14-11-2023 06:59"/>
    <x v="43"/>
    <n v="2.9"/>
    <n v="15"/>
    <n v="43.5"/>
    <s v="Subscription"/>
    <x v="3"/>
    <s v="Low"/>
    <s v="Medium Satisfaction"/>
    <s v="Medium Charging"/>
    <n v="2"/>
    <x v="55"/>
    <x v="56"/>
  </r>
  <r>
    <s v="EVS100057"/>
    <x v="1"/>
    <x v="0"/>
    <x v="2"/>
    <x v="1"/>
    <s v="26-09-2024 10:31"/>
    <s v="26-09-2024 11:34"/>
    <x v="25"/>
    <n v="15.65"/>
    <n v="12"/>
    <n v="187.8"/>
    <s v="UPI"/>
    <x v="2"/>
    <s v="Medium"/>
    <s v="Low Satisfaction"/>
    <s v="Long Charging"/>
    <n v="3"/>
    <x v="56"/>
    <x v="57"/>
  </r>
  <r>
    <s v="EVS100058"/>
    <x v="6"/>
    <x v="2"/>
    <x v="0"/>
    <x v="1"/>
    <d v="2024-01-01T22:29:00"/>
    <d v="2024-01-01T23:55:00"/>
    <x v="16"/>
    <n v="37.5"/>
    <n v="8"/>
    <n v="300"/>
    <s v="UPI"/>
    <x v="0"/>
    <s v="High"/>
    <s v="Medium Satisfaction"/>
    <s v="Long Charging"/>
    <n v="2"/>
    <x v="57"/>
    <x v="58"/>
  </r>
  <r>
    <s v="EVS100059"/>
    <x v="2"/>
    <x v="1"/>
    <x v="3"/>
    <x v="1"/>
    <s v="16-04-2023 04:48"/>
    <s v="16-04-2023 05:14"/>
    <x v="1"/>
    <n v="25.17"/>
    <n v="10"/>
    <n v="251.7"/>
    <s v="Wallet"/>
    <x v="3"/>
    <s v="Medium"/>
    <s v="Medium Satisfaction"/>
    <s v="Short Charging"/>
    <n v="1"/>
    <x v="58"/>
    <x v="59"/>
  </r>
  <r>
    <s v="EVS100060"/>
    <x v="6"/>
    <x v="2"/>
    <x v="2"/>
    <x v="0"/>
    <d v="2023-01-08T03:41:00"/>
    <d v="2023-01-08T05:12:00"/>
    <x v="44"/>
    <n v="16.77"/>
    <n v="10"/>
    <n v="167.7"/>
    <s v="Credit Card"/>
    <x v="1"/>
    <s v="Medium"/>
    <s v="High Satisfaction"/>
    <s v="Long Charging"/>
    <n v="2"/>
    <x v="59"/>
    <x v="60"/>
  </r>
  <r>
    <s v="EVS100061"/>
    <x v="7"/>
    <x v="2"/>
    <x v="0"/>
    <x v="0"/>
    <s v="13-09-2024 14:16"/>
    <s v="13-09-2024 14:53"/>
    <x v="45"/>
    <n v="26.21"/>
    <n v="15"/>
    <n v="393.15"/>
    <s v="Credit Card"/>
    <x v="3"/>
    <s v="Medium"/>
    <s v="Medium Satisfaction"/>
    <s v="Medium Charging"/>
    <n v="2"/>
    <x v="60"/>
    <x v="61"/>
  </r>
  <r>
    <s v="EVS100062"/>
    <x v="7"/>
    <x v="0"/>
    <x v="1"/>
    <x v="0"/>
    <d v="2024-02-02T09:57:00"/>
    <d v="2024-02-02T10:43:00"/>
    <x v="43"/>
    <n v="6.33"/>
    <n v="15"/>
    <n v="94.95"/>
    <s v="Credit Card"/>
    <x v="3"/>
    <s v="Low"/>
    <s v="Medium Satisfaction"/>
    <s v="Medium Charging"/>
    <n v="3"/>
    <x v="61"/>
    <x v="62"/>
  </r>
  <r>
    <s v="EVS100063"/>
    <x v="1"/>
    <x v="1"/>
    <x v="0"/>
    <x v="1"/>
    <s v="14-08-2023 06:51"/>
    <s v="14-08-2023 07:47"/>
    <x v="46"/>
    <n v="2.27"/>
    <n v="10"/>
    <n v="22.7"/>
    <s v="UPI"/>
    <x v="4"/>
    <s v="Low"/>
    <s v="Low Satisfaction"/>
    <s v="Medium Charging"/>
    <n v="1"/>
    <x v="62"/>
    <x v="63"/>
  </r>
  <r>
    <s v="EVS100064"/>
    <x v="0"/>
    <x v="0"/>
    <x v="0"/>
    <x v="1"/>
    <s v="26-05-2024 05:02"/>
    <s v="26-05-2024 06:50"/>
    <x v="47"/>
    <n v="15.93"/>
    <n v="10"/>
    <n v="159.30000000000001"/>
    <s v="Subscription"/>
    <x v="0"/>
    <s v="Medium"/>
    <s v="Medium Satisfaction"/>
    <s v="Long Charging"/>
    <n v="3"/>
    <x v="63"/>
    <x v="64"/>
  </r>
  <r>
    <s v="EVS100065"/>
    <x v="6"/>
    <x v="2"/>
    <x v="2"/>
    <x v="1"/>
    <s v="18-03-2024 10:26"/>
    <s v="18-03-2024 12:20"/>
    <x v="48"/>
    <n v="38.07"/>
    <n v="12"/>
    <n v="456.84"/>
    <s v="Subscription"/>
    <x v="4"/>
    <s v="High"/>
    <s v="Low Satisfaction"/>
    <s v="Long Charging"/>
    <n v="2"/>
    <x v="64"/>
    <x v="65"/>
  </r>
  <r>
    <s v="EVS100066"/>
    <x v="1"/>
    <x v="0"/>
    <x v="1"/>
    <x v="1"/>
    <d v="2024-03-07T09:45:00"/>
    <d v="2024-03-07T11:39:00"/>
    <x v="48"/>
    <n v="17.89"/>
    <n v="15"/>
    <n v="268.35000000000002"/>
    <s v="Subscription"/>
    <x v="4"/>
    <s v="Medium"/>
    <s v="Low Satisfaction"/>
    <s v="Long Charging"/>
    <n v="3"/>
    <x v="65"/>
    <x v="66"/>
  </r>
  <r>
    <s v="EVS100067"/>
    <x v="0"/>
    <x v="0"/>
    <x v="0"/>
    <x v="0"/>
    <s v="16-10-2024 04:23"/>
    <s v="16-10-2024 05:48"/>
    <x v="17"/>
    <n v="54.42"/>
    <n v="8"/>
    <n v="435.36"/>
    <s v="UPI"/>
    <x v="0"/>
    <s v="High"/>
    <s v="Medium Satisfaction"/>
    <s v="Long Charging"/>
    <n v="3"/>
    <x v="45"/>
    <x v="67"/>
  </r>
  <r>
    <s v="EVS100068"/>
    <x v="6"/>
    <x v="0"/>
    <x v="3"/>
    <x v="0"/>
    <s v="28-06-2024 14:27"/>
    <s v="28-06-2024 15:26"/>
    <x v="49"/>
    <n v="19.329999999999998"/>
    <n v="12"/>
    <n v="231.96"/>
    <s v="UPI"/>
    <x v="4"/>
    <s v="Medium"/>
    <s v="Low Satisfaction"/>
    <s v="Medium Charging"/>
    <n v="3"/>
    <x v="66"/>
    <x v="68"/>
  </r>
  <r>
    <s v="EVS100069"/>
    <x v="7"/>
    <x v="0"/>
    <x v="3"/>
    <x v="0"/>
    <s v="24-10-2024 01:06"/>
    <s v="24-10-2024 01:52"/>
    <x v="43"/>
    <n v="35.200000000000003"/>
    <n v="10"/>
    <n v="352"/>
    <s v="Wallet"/>
    <x v="1"/>
    <s v="High"/>
    <s v="High Satisfaction"/>
    <s v="Medium Charging"/>
    <n v="3"/>
    <x v="67"/>
    <x v="69"/>
  </r>
  <r>
    <s v="EVS100070"/>
    <x v="4"/>
    <x v="0"/>
    <x v="1"/>
    <x v="1"/>
    <s v="30-04-2024 20:38"/>
    <s v="30-04-2024 22:22"/>
    <x v="4"/>
    <n v="34.99"/>
    <n v="12"/>
    <n v="419.88"/>
    <s v="Subscription"/>
    <x v="4"/>
    <s v="High"/>
    <s v="Low Satisfaction"/>
    <s v="Long Charging"/>
    <n v="3"/>
    <x v="68"/>
    <x v="70"/>
  </r>
  <r>
    <s v="EVS100071"/>
    <x v="4"/>
    <x v="1"/>
    <x v="3"/>
    <x v="0"/>
    <s v="31-10-2024 11:59"/>
    <s v="31-10-2024 12:23"/>
    <x v="37"/>
    <n v="4.58"/>
    <n v="8"/>
    <n v="36.64"/>
    <s v="Wallet"/>
    <x v="4"/>
    <s v="Low"/>
    <s v="Low Satisfaction"/>
    <s v="Short Charging"/>
    <n v="1"/>
    <x v="69"/>
    <x v="71"/>
  </r>
  <r>
    <s v="EVS100072"/>
    <x v="3"/>
    <x v="1"/>
    <x v="0"/>
    <x v="1"/>
    <s v="18-06-2023 16:30"/>
    <s v="18-06-2023 17:03"/>
    <x v="50"/>
    <n v="41.93"/>
    <n v="10"/>
    <n v="419.3"/>
    <s v="Credit Card"/>
    <x v="4"/>
    <s v="High"/>
    <s v="Low Satisfaction"/>
    <s v="Medium Charging"/>
    <n v="1"/>
    <x v="70"/>
    <x v="72"/>
  </r>
  <r>
    <s v="EVS100073"/>
    <x v="5"/>
    <x v="1"/>
    <x v="3"/>
    <x v="1"/>
    <s v="21-05-2023 17:58"/>
    <s v="21-05-2023 18:41"/>
    <x v="27"/>
    <n v="22.02"/>
    <n v="8"/>
    <n v="176.16"/>
    <s v="UPI"/>
    <x v="2"/>
    <s v="Medium"/>
    <s v="Low Satisfaction"/>
    <s v="Medium Charging"/>
    <n v="1"/>
    <x v="71"/>
    <x v="73"/>
  </r>
  <r>
    <s v="EVS100074"/>
    <x v="0"/>
    <x v="1"/>
    <x v="0"/>
    <x v="0"/>
    <d v="2024-07-10T10:22:00"/>
    <d v="2024-07-10T11:24:00"/>
    <x v="51"/>
    <n v="29.09"/>
    <n v="15"/>
    <n v="436.35"/>
    <s v="Wallet"/>
    <x v="3"/>
    <s v="Medium"/>
    <s v="Medium Satisfaction"/>
    <s v="Long Charging"/>
    <n v="1"/>
    <x v="72"/>
    <x v="1"/>
  </r>
  <r>
    <s v="EVS100075"/>
    <x v="1"/>
    <x v="1"/>
    <x v="1"/>
    <x v="1"/>
    <d v="2024-09-01T17:10:00"/>
    <d v="2024-09-01T18:32:00"/>
    <x v="0"/>
    <n v="44.26"/>
    <n v="15"/>
    <n v="663.9"/>
    <s v="Credit Card"/>
    <x v="0"/>
    <s v="High"/>
    <s v="Medium Satisfaction"/>
    <s v="Long Charging"/>
    <n v="1"/>
    <x v="73"/>
    <x v="74"/>
  </r>
  <r>
    <s v="EVS100076"/>
    <x v="1"/>
    <x v="0"/>
    <x v="2"/>
    <x v="0"/>
    <d v="2024-01-02T13:16:00"/>
    <d v="2024-01-02T13:30:00"/>
    <x v="52"/>
    <n v="26.12"/>
    <n v="10"/>
    <n v="261.2"/>
    <s v="Credit Card"/>
    <x v="0"/>
    <s v="Medium"/>
    <s v="Medium Satisfaction"/>
    <s v="Short Charging"/>
    <n v="3"/>
    <x v="74"/>
    <x v="75"/>
  </r>
  <r>
    <s v="EVS100077"/>
    <x v="7"/>
    <x v="0"/>
    <x v="1"/>
    <x v="0"/>
    <d v="2024-05-10T12:02:00"/>
    <d v="2024-05-10T13:28:00"/>
    <x v="16"/>
    <n v="29.67"/>
    <n v="15"/>
    <n v="445.05"/>
    <s v="Credit Card"/>
    <x v="1"/>
    <s v="Medium"/>
    <s v="High Satisfaction"/>
    <s v="Long Charging"/>
    <n v="3"/>
    <x v="75"/>
    <x v="55"/>
  </r>
  <r>
    <s v="EVS100078"/>
    <x v="0"/>
    <x v="0"/>
    <x v="1"/>
    <x v="1"/>
    <s v="21-05-2024 10:12"/>
    <s v="21-05-2024 10:40"/>
    <x v="53"/>
    <n v="31.6"/>
    <n v="15"/>
    <n v="474"/>
    <s v="Subscription"/>
    <x v="4"/>
    <s v="High"/>
    <s v="Low Satisfaction"/>
    <s v="Short Charging"/>
    <n v="3"/>
    <x v="76"/>
    <x v="76"/>
  </r>
  <r>
    <s v="EVS100079"/>
    <x v="6"/>
    <x v="0"/>
    <x v="2"/>
    <x v="0"/>
    <s v="31-08-2024 11:44"/>
    <s v="31-08-2024 12:25"/>
    <x v="54"/>
    <n v="43.49"/>
    <n v="10"/>
    <n v="434.9"/>
    <s v="Subscription"/>
    <x v="1"/>
    <s v="High"/>
    <s v="High Satisfaction"/>
    <s v="Medium Charging"/>
    <n v="3"/>
    <x v="77"/>
    <x v="77"/>
  </r>
  <r>
    <s v="EVS100080"/>
    <x v="1"/>
    <x v="2"/>
    <x v="2"/>
    <x v="0"/>
    <s v="17-06-2024 19:13"/>
    <s v="17-06-2024 19:56"/>
    <x v="27"/>
    <n v="2.06"/>
    <n v="10"/>
    <n v="20.6"/>
    <s v="Credit Card"/>
    <x v="1"/>
    <s v="Low"/>
    <s v="High Satisfaction"/>
    <s v="Medium Charging"/>
    <n v="2"/>
    <x v="78"/>
    <x v="78"/>
  </r>
  <r>
    <s v="EVS100081"/>
    <x v="2"/>
    <x v="2"/>
    <x v="1"/>
    <x v="1"/>
    <d v="2023-09-03T02:34:00"/>
    <d v="2023-09-03T03:26:00"/>
    <x v="55"/>
    <n v="51.54"/>
    <n v="8"/>
    <n v="412.32"/>
    <s v="Credit Card"/>
    <x v="3"/>
    <s v="High"/>
    <s v="Medium Satisfaction"/>
    <s v="Medium Charging"/>
    <n v="2"/>
    <x v="79"/>
    <x v="79"/>
  </r>
  <r>
    <s v="EVS100082"/>
    <x v="2"/>
    <x v="2"/>
    <x v="1"/>
    <x v="0"/>
    <s v="19-11-2024 17:05"/>
    <s v="19-11-2024 18:57"/>
    <x v="56"/>
    <n v="4.01"/>
    <n v="15"/>
    <n v="60.15"/>
    <s v="Subscription"/>
    <x v="4"/>
    <s v="Low"/>
    <s v="Low Satisfaction"/>
    <s v="Long Charging"/>
    <n v="2"/>
    <x v="80"/>
    <x v="80"/>
  </r>
  <r>
    <s v="EVS100083"/>
    <x v="1"/>
    <x v="2"/>
    <x v="1"/>
    <x v="0"/>
    <s v="24-10-2023 05:05"/>
    <s v="24-10-2023 05:22"/>
    <x v="18"/>
    <n v="20.2"/>
    <n v="12"/>
    <n v="242.4"/>
    <s v="UPI"/>
    <x v="2"/>
    <s v="Medium"/>
    <s v="Low Satisfaction"/>
    <s v="Short Charging"/>
    <n v="2"/>
    <x v="81"/>
    <x v="81"/>
  </r>
  <r>
    <s v="EVS100084"/>
    <x v="4"/>
    <x v="1"/>
    <x v="2"/>
    <x v="1"/>
    <d v="2023-01-12T01:27:00"/>
    <d v="2023-01-12T02:28:00"/>
    <x v="57"/>
    <n v="48.2"/>
    <n v="15"/>
    <n v="723"/>
    <s v="Subscription"/>
    <x v="0"/>
    <s v="High"/>
    <s v="Medium Satisfaction"/>
    <s v="Long Charging"/>
    <n v="1"/>
    <x v="82"/>
    <x v="82"/>
  </r>
  <r>
    <s v="EVS100085"/>
    <x v="4"/>
    <x v="0"/>
    <x v="2"/>
    <x v="0"/>
    <s v="24-06-2023 09:03"/>
    <s v="24-06-2023 09:16"/>
    <x v="58"/>
    <n v="27.87"/>
    <n v="10"/>
    <n v="278.7"/>
    <s v="Wallet"/>
    <x v="2"/>
    <s v="Medium"/>
    <s v="Low Satisfaction"/>
    <s v="Short Charging"/>
    <n v="3"/>
    <x v="83"/>
    <x v="83"/>
  </r>
  <r>
    <s v="EVS100086"/>
    <x v="6"/>
    <x v="1"/>
    <x v="2"/>
    <x v="0"/>
    <s v="16-08-2023 16:28"/>
    <s v="16-08-2023 17:15"/>
    <x v="59"/>
    <n v="25.86"/>
    <n v="8"/>
    <n v="206.88"/>
    <s v="UPI"/>
    <x v="3"/>
    <s v="Medium"/>
    <s v="Medium Satisfaction"/>
    <s v="Medium Charging"/>
    <n v="1"/>
    <x v="84"/>
    <x v="84"/>
  </r>
  <r>
    <s v="EVS100087"/>
    <x v="1"/>
    <x v="1"/>
    <x v="2"/>
    <x v="1"/>
    <d v="2023-01-12T07:06:00"/>
    <d v="2023-01-12T08:48:00"/>
    <x v="36"/>
    <n v="40.229999999999997"/>
    <n v="10"/>
    <n v="402.3"/>
    <s v="Wallet"/>
    <x v="4"/>
    <s v="High"/>
    <s v="Low Satisfaction"/>
    <s v="Long Charging"/>
    <n v="1"/>
    <x v="85"/>
    <x v="82"/>
  </r>
  <r>
    <s v="EVS100088"/>
    <x v="1"/>
    <x v="0"/>
    <x v="1"/>
    <x v="1"/>
    <d v="2023-05-03T18:36:00"/>
    <d v="2023-05-03T19:15:00"/>
    <x v="3"/>
    <n v="35.479999999999997"/>
    <n v="12"/>
    <n v="425.76"/>
    <s v="Subscription"/>
    <x v="1"/>
    <s v="High"/>
    <s v="High Satisfaction"/>
    <s v="Medium Charging"/>
    <n v="3"/>
    <x v="86"/>
    <x v="85"/>
  </r>
  <r>
    <s v="EVS100089"/>
    <x v="5"/>
    <x v="2"/>
    <x v="1"/>
    <x v="0"/>
    <s v="20-07-2024 23:39"/>
    <s v="21-07-2024 01:19"/>
    <x v="60"/>
    <n v="48.7"/>
    <n v="10"/>
    <n v="487"/>
    <s v="Subscription"/>
    <x v="3"/>
    <s v="High"/>
    <s v="Medium Satisfaction"/>
    <s v="Long Charging"/>
    <n v="2"/>
    <x v="87"/>
    <x v="86"/>
  </r>
  <r>
    <s v="EVS100090"/>
    <x v="2"/>
    <x v="0"/>
    <x v="1"/>
    <x v="0"/>
    <d v="2024-01-02T17:07:00"/>
    <d v="2024-01-02T18:48:00"/>
    <x v="26"/>
    <n v="27.63"/>
    <n v="15"/>
    <n v="414.45"/>
    <s v="Subscription"/>
    <x v="0"/>
    <s v="Medium"/>
    <s v="Medium Satisfaction"/>
    <s v="Long Charging"/>
    <n v="3"/>
    <x v="88"/>
    <x v="75"/>
  </r>
  <r>
    <s v="EVS100091"/>
    <x v="4"/>
    <x v="0"/>
    <x v="1"/>
    <x v="0"/>
    <d v="2023-04-07T19:32:00"/>
    <d v="2023-04-07T20:58:00"/>
    <x v="16"/>
    <n v="18"/>
    <n v="12"/>
    <n v="216"/>
    <s v="Credit Card"/>
    <x v="0"/>
    <s v="Medium"/>
    <s v="Medium Satisfaction"/>
    <s v="Long Charging"/>
    <n v="3"/>
    <x v="89"/>
    <x v="87"/>
  </r>
  <r>
    <s v="EVS100092"/>
    <x v="7"/>
    <x v="2"/>
    <x v="2"/>
    <x v="1"/>
    <s v="31-08-2024 22:05"/>
    <s v="31-08-2024 23:46"/>
    <x v="26"/>
    <n v="13.63"/>
    <n v="8"/>
    <n v="109.04"/>
    <s v="Wallet"/>
    <x v="1"/>
    <s v="Medium"/>
    <s v="High Satisfaction"/>
    <s v="Long Charging"/>
    <n v="2"/>
    <x v="90"/>
    <x v="77"/>
  </r>
  <r>
    <s v="EVS100093"/>
    <x v="3"/>
    <x v="2"/>
    <x v="1"/>
    <x v="0"/>
    <s v="27-04-2023 13:22"/>
    <s v="27-04-2023 15:14"/>
    <x v="56"/>
    <n v="19.57"/>
    <n v="15"/>
    <n v="293.55"/>
    <s v="UPI"/>
    <x v="3"/>
    <s v="Medium"/>
    <s v="Medium Satisfaction"/>
    <s v="Long Charging"/>
    <n v="2"/>
    <x v="91"/>
    <x v="88"/>
  </r>
  <r>
    <s v="EVS100094"/>
    <x v="6"/>
    <x v="1"/>
    <x v="0"/>
    <x v="1"/>
    <s v="22-02-2023 17:34"/>
    <s v="22-02-2023 19:07"/>
    <x v="12"/>
    <n v="31.17"/>
    <n v="12"/>
    <n v="374.04"/>
    <s v="Subscription"/>
    <x v="0"/>
    <s v="High"/>
    <s v="Medium Satisfaction"/>
    <s v="Long Charging"/>
    <n v="1"/>
    <x v="92"/>
    <x v="89"/>
  </r>
  <r>
    <s v="EVS100095"/>
    <x v="0"/>
    <x v="2"/>
    <x v="1"/>
    <x v="1"/>
    <d v="2023-09-12T15:07:00"/>
    <d v="2023-09-12T16:05:00"/>
    <x v="22"/>
    <n v="48.63"/>
    <n v="8"/>
    <n v="389.04"/>
    <s v="Subscription"/>
    <x v="0"/>
    <s v="High"/>
    <s v="Medium Satisfaction"/>
    <s v="Medium Charging"/>
    <n v="2"/>
    <x v="93"/>
    <x v="90"/>
  </r>
  <r>
    <s v="EVS100096"/>
    <x v="0"/>
    <x v="0"/>
    <x v="2"/>
    <x v="1"/>
    <s v="28-05-2023 15:06"/>
    <s v="28-05-2023 16:44"/>
    <x v="61"/>
    <n v="6.81"/>
    <n v="12"/>
    <n v="81.72"/>
    <s v="Credit Card"/>
    <x v="0"/>
    <s v="Low"/>
    <s v="Medium Satisfaction"/>
    <s v="Long Charging"/>
    <n v="3"/>
    <x v="94"/>
    <x v="91"/>
  </r>
  <r>
    <s v="EVS100097"/>
    <x v="1"/>
    <x v="1"/>
    <x v="0"/>
    <x v="0"/>
    <s v="18-08-2023 01:29"/>
    <s v="18-08-2023 01:54"/>
    <x v="13"/>
    <n v="26.86"/>
    <n v="8"/>
    <n v="214.88"/>
    <s v="UPI"/>
    <x v="0"/>
    <s v="Medium"/>
    <s v="Medium Satisfaction"/>
    <s v="Short Charging"/>
    <n v="1"/>
    <x v="95"/>
    <x v="92"/>
  </r>
  <r>
    <s v="EVS100098"/>
    <x v="7"/>
    <x v="0"/>
    <x v="3"/>
    <x v="0"/>
    <s v="23-03-2024 10:22"/>
    <s v="23-03-2024 12:21"/>
    <x v="9"/>
    <n v="28.59"/>
    <n v="10"/>
    <n v="285.89999999999998"/>
    <s v="Subscription"/>
    <x v="4"/>
    <s v="Medium"/>
    <s v="Low Satisfaction"/>
    <s v="Long Charging"/>
    <n v="3"/>
    <x v="72"/>
    <x v="93"/>
  </r>
  <r>
    <s v="EVS100099"/>
    <x v="3"/>
    <x v="1"/>
    <x v="2"/>
    <x v="0"/>
    <s v="15-11-2024 16:17"/>
    <s v="15-11-2024 18:14"/>
    <x v="62"/>
    <n v="26.87"/>
    <n v="10"/>
    <n v="268.7"/>
    <s v="Credit Card"/>
    <x v="4"/>
    <s v="Medium"/>
    <s v="Low Satisfaction"/>
    <s v="Long Charging"/>
    <n v="1"/>
    <x v="96"/>
    <x v="94"/>
  </r>
  <r>
    <s v="EVS100100"/>
    <x v="5"/>
    <x v="1"/>
    <x v="2"/>
    <x v="1"/>
    <s v="29-08-2023 01:18"/>
    <s v="29-08-2023 02:39"/>
    <x v="7"/>
    <n v="6.55"/>
    <n v="10"/>
    <n v="65.5"/>
    <s v="Subscription"/>
    <x v="1"/>
    <s v="Low"/>
    <s v="High Satisfaction"/>
    <s v="Long Charging"/>
    <n v="1"/>
    <x v="97"/>
    <x v="95"/>
  </r>
  <r>
    <s v="EVS100101"/>
    <x v="7"/>
    <x v="1"/>
    <x v="2"/>
    <x v="0"/>
    <s v="27-01-2023 00:01"/>
    <s v="27-01-2023 00:59"/>
    <x v="22"/>
    <n v="35.26"/>
    <n v="10"/>
    <n v="352.6"/>
    <s v="Subscription"/>
    <x v="3"/>
    <s v="High"/>
    <s v="Medium Satisfaction"/>
    <s v="Medium Charging"/>
    <n v="1"/>
    <x v="98"/>
    <x v="9"/>
  </r>
  <r>
    <s v="EVS100102"/>
    <x v="0"/>
    <x v="2"/>
    <x v="0"/>
    <x v="1"/>
    <s v="17-06-2024 04:03"/>
    <s v="17-06-2024 05:01"/>
    <x v="22"/>
    <n v="45.32"/>
    <n v="12"/>
    <n v="543.84"/>
    <s v="Credit Card"/>
    <x v="2"/>
    <s v="High"/>
    <s v="Low Satisfaction"/>
    <s v="Medium Charging"/>
    <n v="2"/>
    <x v="99"/>
    <x v="78"/>
  </r>
  <r>
    <s v="EVS100103"/>
    <x v="7"/>
    <x v="0"/>
    <x v="1"/>
    <x v="0"/>
    <s v="13-10-2024 11:57"/>
    <s v="13-10-2024 12:59"/>
    <x v="51"/>
    <n v="40.909999999999997"/>
    <n v="8"/>
    <n v="327.27999999999997"/>
    <s v="Wallet"/>
    <x v="4"/>
    <s v="High"/>
    <s v="Low Satisfaction"/>
    <s v="Long Charging"/>
    <n v="3"/>
    <x v="100"/>
    <x v="96"/>
  </r>
  <r>
    <s v="EVS100104"/>
    <x v="4"/>
    <x v="1"/>
    <x v="0"/>
    <x v="0"/>
    <s v="31-03-2023 08:07"/>
    <s v="31-03-2023 08:24"/>
    <x v="18"/>
    <n v="59.67"/>
    <n v="8"/>
    <n v="477.36"/>
    <s v="Credit Card"/>
    <x v="3"/>
    <s v="High"/>
    <s v="Medium Satisfaction"/>
    <s v="Short Charging"/>
    <n v="1"/>
    <x v="101"/>
    <x v="97"/>
  </r>
  <r>
    <s v="EVS100105"/>
    <x v="6"/>
    <x v="1"/>
    <x v="0"/>
    <x v="1"/>
    <s v="21-09-2023 02:04"/>
    <s v="21-09-2023 02:19"/>
    <x v="63"/>
    <n v="37.869999999999997"/>
    <n v="15"/>
    <n v="568.04999999999995"/>
    <s v="Subscription"/>
    <x v="3"/>
    <s v="High"/>
    <s v="Medium Satisfaction"/>
    <s v="Short Charging"/>
    <n v="1"/>
    <x v="102"/>
    <x v="17"/>
  </r>
  <r>
    <s v="EVS100106"/>
    <x v="5"/>
    <x v="2"/>
    <x v="1"/>
    <x v="1"/>
    <d v="2024-11-08T13:32:00"/>
    <d v="2024-11-08T14:03:00"/>
    <x v="64"/>
    <n v="47.02"/>
    <n v="12"/>
    <n v="564.24"/>
    <s v="UPI"/>
    <x v="1"/>
    <s v="High"/>
    <s v="High Satisfaction"/>
    <s v="Medium Charging"/>
    <n v="2"/>
    <x v="103"/>
    <x v="98"/>
  </r>
  <r>
    <s v="EVS100107"/>
    <x v="1"/>
    <x v="0"/>
    <x v="0"/>
    <x v="1"/>
    <s v="24-11-2023 15:25"/>
    <s v="24-11-2023 17:20"/>
    <x v="65"/>
    <n v="6.51"/>
    <n v="8"/>
    <n v="52.08"/>
    <s v="Credit Card"/>
    <x v="2"/>
    <s v="Low"/>
    <s v="Low Satisfaction"/>
    <s v="Long Charging"/>
    <n v="3"/>
    <x v="104"/>
    <x v="99"/>
  </r>
  <r>
    <s v="EVS100108"/>
    <x v="1"/>
    <x v="1"/>
    <x v="0"/>
    <x v="0"/>
    <s v="27-09-2023 20:38"/>
    <s v="27-09-2023 22:13"/>
    <x v="66"/>
    <n v="54.54"/>
    <n v="8"/>
    <n v="436.32"/>
    <s v="Subscription"/>
    <x v="1"/>
    <s v="High"/>
    <s v="High Satisfaction"/>
    <s v="Long Charging"/>
    <n v="1"/>
    <x v="68"/>
    <x v="100"/>
  </r>
  <r>
    <s v="EVS100109"/>
    <x v="3"/>
    <x v="1"/>
    <x v="0"/>
    <x v="0"/>
    <d v="2023-11-06T01:31:00"/>
    <d v="2023-11-06T02:19:00"/>
    <x v="67"/>
    <n v="35.28"/>
    <n v="8"/>
    <n v="282.24"/>
    <s v="Wallet"/>
    <x v="3"/>
    <s v="High"/>
    <s v="Medium Satisfaction"/>
    <s v="Medium Charging"/>
    <n v="1"/>
    <x v="105"/>
    <x v="101"/>
  </r>
  <r>
    <s v="EVS100110"/>
    <x v="5"/>
    <x v="0"/>
    <x v="1"/>
    <x v="0"/>
    <d v="2023-01-02T19:02:00"/>
    <d v="2023-01-02T20:19:00"/>
    <x v="68"/>
    <n v="52.72"/>
    <n v="15"/>
    <n v="790.8"/>
    <s v="Subscription"/>
    <x v="4"/>
    <s v="High"/>
    <s v="Low Satisfaction"/>
    <s v="Long Charging"/>
    <n v="3"/>
    <x v="106"/>
    <x v="102"/>
  </r>
  <r>
    <s v="EVS100111"/>
    <x v="6"/>
    <x v="2"/>
    <x v="0"/>
    <x v="1"/>
    <d v="2023-01-01T05:46:00"/>
    <d v="2023-01-01T07:08:00"/>
    <x v="0"/>
    <n v="58.98"/>
    <n v="8"/>
    <n v="471.84"/>
    <s v="Subscription"/>
    <x v="4"/>
    <s v="High"/>
    <s v="Low Satisfaction"/>
    <s v="Long Charging"/>
    <n v="2"/>
    <x v="107"/>
    <x v="103"/>
  </r>
  <r>
    <s v="EVS100112"/>
    <x v="2"/>
    <x v="0"/>
    <x v="1"/>
    <x v="0"/>
    <s v="25-05-2023 00:32"/>
    <s v="25-05-2023 01:23"/>
    <x v="69"/>
    <n v="54.82"/>
    <n v="10"/>
    <n v="548.20000000000005"/>
    <s v="UPI"/>
    <x v="2"/>
    <s v="High"/>
    <s v="Low Satisfaction"/>
    <s v="Medium Charging"/>
    <n v="3"/>
    <x v="108"/>
    <x v="104"/>
  </r>
  <r>
    <s v="EVS100113"/>
    <x v="5"/>
    <x v="0"/>
    <x v="1"/>
    <x v="1"/>
    <s v="16-02-2023 03:04"/>
    <s v="16-02-2023 04:16"/>
    <x v="70"/>
    <n v="50.86"/>
    <n v="8"/>
    <n v="406.88"/>
    <s v="Credit Card"/>
    <x v="2"/>
    <s v="High"/>
    <s v="Low Satisfaction"/>
    <s v="Long Charging"/>
    <n v="3"/>
    <x v="8"/>
    <x v="105"/>
  </r>
  <r>
    <s v="EVS100114"/>
    <x v="4"/>
    <x v="1"/>
    <x v="2"/>
    <x v="1"/>
    <s v="15-02-2023 06:51"/>
    <s v="15-02-2023 07:43"/>
    <x v="55"/>
    <n v="10.35"/>
    <n v="8"/>
    <n v="82.8"/>
    <s v="Wallet"/>
    <x v="4"/>
    <s v="Medium"/>
    <s v="Low Satisfaction"/>
    <s v="Medium Charging"/>
    <n v="1"/>
    <x v="62"/>
    <x v="106"/>
  </r>
  <r>
    <s v="EVS100115"/>
    <x v="5"/>
    <x v="2"/>
    <x v="3"/>
    <x v="1"/>
    <s v="27-12-2023 01:54"/>
    <s v="27-12-2023 02:10"/>
    <x v="71"/>
    <n v="34.39"/>
    <n v="8"/>
    <n v="275.12"/>
    <s v="UPI"/>
    <x v="0"/>
    <s v="High"/>
    <s v="Medium Satisfaction"/>
    <s v="Short Charging"/>
    <n v="2"/>
    <x v="109"/>
    <x v="107"/>
  </r>
  <r>
    <s v="EVS100116"/>
    <x v="1"/>
    <x v="1"/>
    <x v="3"/>
    <x v="0"/>
    <s v="22-05-2023 03:28"/>
    <s v="22-05-2023 03:53"/>
    <x v="13"/>
    <n v="2.54"/>
    <n v="10"/>
    <n v="25.4"/>
    <s v="UPI"/>
    <x v="0"/>
    <s v="Low"/>
    <s v="Medium Satisfaction"/>
    <s v="Short Charging"/>
    <n v="1"/>
    <x v="110"/>
    <x v="108"/>
  </r>
  <r>
    <s v="EVS100117"/>
    <x v="6"/>
    <x v="0"/>
    <x v="0"/>
    <x v="0"/>
    <d v="2023-07-04T18:40:00"/>
    <d v="2023-07-04T19:24:00"/>
    <x v="72"/>
    <n v="11.39"/>
    <n v="12"/>
    <n v="136.68"/>
    <s v="Credit Card"/>
    <x v="4"/>
    <s v="Medium"/>
    <s v="Low Satisfaction"/>
    <s v="Medium Charging"/>
    <n v="3"/>
    <x v="111"/>
    <x v="109"/>
  </r>
  <r>
    <s v="EVS100118"/>
    <x v="6"/>
    <x v="1"/>
    <x v="1"/>
    <x v="0"/>
    <s v="23-05-2024 14:19"/>
    <s v="23-05-2024 15:10"/>
    <x v="69"/>
    <n v="35.31"/>
    <n v="12"/>
    <n v="423.72"/>
    <s v="UPI"/>
    <x v="4"/>
    <s v="High"/>
    <s v="Low Satisfaction"/>
    <s v="Medium Charging"/>
    <n v="1"/>
    <x v="112"/>
    <x v="19"/>
  </r>
  <r>
    <s v="EVS100119"/>
    <x v="1"/>
    <x v="0"/>
    <x v="2"/>
    <x v="1"/>
    <s v="25-05-2024 14:50"/>
    <s v="25-05-2024 15:04"/>
    <x v="52"/>
    <n v="22.67"/>
    <n v="10"/>
    <n v="226.7"/>
    <s v="Subscription"/>
    <x v="4"/>
    <s v="Medium"/>
    <s v="Low Satisfaction"/>
    <s v="Short Charging"/>
    <n v="3"/>
    <x v="113"/>
    <x v="110"/>
  </r>
  <r>
    <s v="EVS100120"/>
    <x v="5"/>
    <x v="1"/>
    <x v="1"/>
    <x v="0"/>
    <d v="2023-07-08T21:59:00"/>
    <d v="2023-07-08T23:23:00"/>
    <x v="32"/>
    <n v="25.99"/>
    <n v="10"/>
    <n v="259.89999999999998"/>
    <s v="Subscription"/>
    <x v="2"/>
    <s v="Medium"/>
    <s v="Low Satisfaction"/>
    <s v="Long Charging"/>
    <n v="1"/>
    <x v="114"/>
    <x v="111"/>
  </r>
  <r>
    <s v="EVS100121"/>
    <x v="0"/>
    <x v="2"/>
    <x v="3"/>
    <x v="0"/>
    <s v="16-06-2023 05:43"/>
    <s v="16-06-2023 07:36"/>
    <x v="41"/>
    <n v="15.94"/>
    <n v="10"/>
    <n v="159.4"/>
    <s v="Credit Card"/>
    <x v="2"/>
    <s v="Medium"/>
    <s v="Low Satisfaction"/>
    <s v="Long Charging"/>
    <n v="2"/>
    <x v="115"/>
    <x v="112"/>
  </r>
  <r>
    <s v="EVS100122"/>
    <x v="3"/>
    <x v="2"/>
    <x v="2"/>
    <x v="1"/>
    <s v="19-07-2023 05:06"/>
    <s v="19-07-2023 05:39"/>
    <x v="50"/>
    <n v="17.98"/>
    <n v="15"/>
    <n v="269.7"/>
    <s v="Credit Card"/>
    <x v="4"/>
    <s v="Medium"/>
    <s v="Low Satisfaction"/>
    <s v="Medium Charging"/>
    <n v="2"/>
    <x v="116"/>
    <x v="113"/>
  </r>
  <r>
    <s v="EVS100123"/>
    <x v="0"/>
    <x v="1"/>
    <x v="3"/>
    <x v="0"/>
    <s v="25-02-2024 02:10"/>
    <s v="25-02-2024 03:44"/>
    <x v="23"/>
    <n v="59.81"/>
    <n v="10"/>
    <n v="598.1"/>
    <s v="Wallet"/>
    <x v="0"/>
    <s v="High"/>
    <s v="Medium Satisfaction"/>
    <s v="Long Charging"/>
    <n v="1"/>
    <x v="117"/>
    <x v="114"/>
  </r>
  <r>
    <s v="EVS100124"/>
    <x v="4"/>
    <x v="0"/>
    <x v="1"/>
    <x v="0"/>
    <s v="23-05-2024 14:44"/>
    <s v="23-05-2024 15:53"/>
    <x v="39"/>
    <n v="54.29"/>
    <n v="10"/>
    <n v="542.9"/>
    <s v="UPI"/>
    <x v="4"/>
    <s v="High"/>
    <s v="Low Satisfaction"/>
    <s v="Long Charging"/>
    <n v="3"/>
    <x v="118"/>
    <x v="19"/>
  </r>
  <r>
    <s v="EVS100125"/>
    <x v="3"/>
    <x v="2"/>
    <x v="3"/>
    <x v="1"/>
    <d v="2023-01-09T22:05:00"/>
    <d v="2023-01-09T23:04:00"/>
    <x v="49"/>
    <n v="13.22"/>
    <n v="15"/>
    <n v="198.3"/>
    <s v="UPI"/>
    <x v="0"/>
    <s v="Medium"/>
    <s v="Medium Satisfaction"/>
    <s v="Medium Charging"/>
    <n v="2"/>
    <x v="90"/>
    <x v="14"/>
  </r>
  <r>
    <s v="EVS100126"/>
    <x v="5"/>
    <x v="1"/>
    <x v="3"/>
    <x v="0"/>
    <d v="2024-04-11T08:04:00"/>
    <d v="2024-04-11T08:53:00"/>
    <x v="42"/>
    <n v="37.06"/>
    <n v="10"/>
    <n v="370.6"/>
    <s v="Subscription"/>
    <x v="2"/>
    <s v="High"/>
    <s v="Low Satisfaction"/>
    <s v="Medium Charging"/>
    <n v="1"/>
    <x v="119"/>
    <x v="115"/>
  </r>
  <r>
    <s v="EVS100127"/>
    <x v="1"/>
    <x v="0"/>
    <x v="2"/>
    <x v="0"/>
    <s v="29-06-2024 14:13"/>
    <s v="29-06-2024 15:06"/>
    <x v="73"/>
    <n v="38.69"/>
    <n v="8"/>
    <n v="309.52"/>
    <s v="UPI"/>
    <x v="1"/>
    <s v="High"/>
    <s v="High Satisfaction"/>
    <s v="Medium Charging"/>
    <n v="3"/>
    <x v="120"/>
    <x v="116"/>
  </r>
  <r>
    <s v="EVS100128"/>
    <x v="5"/>
    <x v="0"/>
    <x v="1"/>
    <x v="0"/>
    <s v="21-05-2024 21:54"/>
    <s v="21-05-2024 22:30"/>
    <x v="30"/>
    <n v="22.47"/>
    <n v="10"/>
    <n v="224.7"/>
    <s v="Wallet"/>
    <x v="3"/>
    <s v="Medium"/>
    <s v="Medium Satisfaction"/>
    <s v="Medium Charging"/>
    <n v="3"/>
    <x v="121"/>
    <x v="76"/>
  </r>
  <r>
    <s v="EVS100129"/>
    <x v="4"/>
    <x v="2"/>
    <x v="1"/>
    <x v="1"/>
    <s v="28-04-2024 12:41"/>
    <s v="28-04-2024 14:30"/>
    <x v="74"/>
    <n v="28.53"/>
    <n v="8"/>
    <n v="228.24"/>
    <s v="Wallet"/>
    <x v="2"/>
    <s v="Medium"/>
    <s v="Low Satisfaction"/>
    <s v="Long Charging"/>
    <n v="2"/>
    <x v="42"/>
    <x v="117"/>
  </r>
  <r>
    <s v="EVS100130"/>
    <x v="7"/>
    <x v="1"/>
    <x v="1"/>
    <x v="1"/>
    <d v="2024-07-05T09:43:00"/>
    <d v="2024-07-05T10:48:00"/>
    <x v="75"/>
    <n v="20.149999999999999"/>
    <n v="15"/>
    <n v="302.25"/>
    <s v="Credit Card"/>
    <x v="1"/>
    <s v="Medium"/>
    <s v="High Satisfaction"/>
    <s v="Long Charging"/>
    <n v="1"/>
    <x v="122"/>
    <x v="22"/>
  </r>
  <r>
    <s v="EVS100131"/>
    <x v="7"/>
    <x v="2"/>
    <x v="1"/>
    <x v="0"/>
    <s v="24-10-2023 06:49"/>
    <s v="24-10-2023 07:49"/>
    <x v="76"/>
    <n v="32.39"/>
    <n v="10"/>
    <n v="323.89999999999998"/>
    <s v="Wallet"/>
    <x v="1"/>
    <s v="High"/>
    <s v="High Satisfaction"/>
    <s v="Medium Charging"/>
    <n v="2"/>
    <x v="123"/>
    <x v="81"/>
  </r>
  <r>
    <s v="EVS100132"/>
    <x v="3"/>
    <x v="2"/>
    <x v="2"/>
    <x v="0"/>
    <d v="2023-05-11T06:01:00"/>
    <d v="2023-05-11T07:31:00"/>
    <x v="77"/>
    <n v="10.1"/>
    <n v="10"/>
    <n v="101"/>
    <s v="Credit Card"/>
    <x v="2"/>
    <s v="Medium"/>
    <s v="Low Satisfaction"/>
    <s v="Long Charging"/>
    <n v="2"/>
    <x v="124"/>
    <x v="118"/>
  </r>
  <r>
    <s v="EVS100133"/>
    <x v="1"/>
    <x v="1"/>
    <x v="1"/>
    <x v="0"/>
    <s v="30-07-2024 10:47"/>
    <s v="30-07-2024 11:18"/>
    <x v="64"/>
    <n v="25.01"/>
    <n v="12"/>
    <n v="300.12"/>
    <s v="UPI"/>
    <x v="2"/>
    <s v="Medium"/>
    <s v="Low Satisfaction"/>
    <s v="Medium Charging"/>
    <n v="1"/>
    <x v="125"/>
    <x v="119"/>
  </r>
  <r>
    <s v="EVS100134"/>
    <x v="7"/>
    <x v="0"/>
    <x v="2"/>
    <x v="1"/>
    <d v="2023-08-02T12:48:00"/>
    <d v="2023-08-02T13:16:00"/>
    <x v="53"/>
    <n v="58.55"/>
    <n v="12"/>
    <n v="702.6"/>
    <s v="UPI"/>
    <x v="4"/>
    <s v="High"/>
    <s v="Low Satisfaction"/>
    <s v="Short Charging"/>
    <n v="3"/>
    <x v="126"/>
    <x v="120"/>
  </r>
  <r>
    <s v="EVS100135"/>
    <x v="0"/>
    <x v="0"/>
    <x v="3"/>
    <x v="0"/>
    <d v="2024-07-05T19:39:00"/>
    <d v="2024-07-05T21:27:00"/>
    <x v="47"/>
    <n v="9.81"/>
    <n v="15"/>
    <n v="147.15"/>
    <s v="Subscription"/>
    <x v="4"/>
    <s v="Low"/>
    <s v="Low Satisfaction"/>
    <s v="Long Charging"/>
    <n v="3"/>
    <x v="127"/>
    <x v="22"/>
  </r>
  <r>
    <s v="EVS100136"/>
    <x v="2"/>
    <x v="1"/>
    <x v="0"/>
    <x v="0"/>
    <s v="14-06-2023 02:51"/>
    <s v="14-06-2023 03:02"/>
    <x v="78"/>
    <n v="39.65"/>
    <n v="10"/>
    <n v="396.5"/>
    <s v="Wallet"/>
    <x v="4"/>
    <s v="High"/>
    <s v="Low Satisfaction"/>
    <s v="Short Charging"/>
    <n v="1"/>
    <x v="128"/>
    <x v="121"/>
  </r>
  <r>
    <s v="EVS100137"/>
    <x v="2"/>
    <x v="0"/>
    <x v="3"/>
    <x v="1"/>
    <s v="20-02-2023 18:58"/>
    <s v="20-02-2023 19:40"/>
    <x v="14"/>
    <n v="48.73"/>
    <n v="8"/>
    <n v="389.84"/>
    <s v="UPI"/>
    <x v="2"/>
    <s v="High"/>
    <s v="Low Satisfaction"/>
    <s v="Medium Charging"/>
    <n v="3"/>
    <x v="129"/>
    <x v="122"/>
  </r>
  <r>
    <s v="EVS100138"/>
    <x v="2"/>
    <x v="1"/>
    <x v="1"/>
    <x v="1"/>
    <d v="2024-01-09T22:51:00"/>
    <d v="2024-01-09T23:31:00"/>
    <x v="79"/>
    <n v="16.32"/>
    <n v="12"/>
    <n v="195.84"/>
    <s v="Subscription"/>
    <x v="2"/>
    <s v="Medium"/>
    <s v="Low Satisfaction"/>
    <s v="Medium Charging"/>
    <n v="1"/>
    <x v="130"/>
    <x v="123"/>
  </r>
  <r>
    <s v="EVS100139"/>
    <x v="0"/>
    <x v="2"/>
    <x v="3"/>
    <x v="0"/>
    <s v="31-03-2024 21:18"/>
    <s v="31-03-2024 22:14"/>
    <x v="46"/>
    <n v="24.05"/>
    <n v="8"/>
    <n v="192.4"/>
    <s v="UPI"/>
    <x v="2"/>
    <s v="Medium"/>
    <s v="Low Satisfaction"/>
    <s v="Medium Charging"/>
    <n v="2"/>
    <x v="131"/>
    <x v="124"/>
  </r>
  <r>
    <s v="EVS100140"/>
    <x v="6"/>
    <x v="0"/>
    <x v="3"/>
    <x v="1"/>
    <s v="24-01-2024 13:23"/>
    <s v="24-01-2024 15:08"/>
    <x v="80"/>
    <n v="44.53"/>
    <n v="8"/>
    <n v="356.24"/>
    <s v="Subscription"/>
    <x v="4"/>
    <s v="High"/>
    <s v="Low Satisfaction"/>
    <s v="Long Charging"/>
    <n v="3"/>
    <x v="28"/>
    <x v="125"/>
  </r>
  <r>
    <s v="EVS100141"/>
    <x v="3"/>
    <x v="1"/>
    <x v="1"/>
    <x v="0"/>
    <s v="20-02-2024 01:20"/>
    <s v="20-02-2024 02:48"/>
    <x v="81"/>
    <n v="10.27"/>
    <n v="8"/>
    <n v="82.16"/>
    <s v="Credit Card"/>
    <x v="2"/>
    <s v="Medium"/>
    <s v="Low Satisfaction"/>
    <s v="Long Charging"/>
    <n v="1"/>
    <x v="132"/>
    <x v="126"/>
  </r>
  <r>
    <s v="EVS100142"/>
    <x v="1"/>
    <x v="2"/>
    <x v="2"/>
    <x v="1"/>
    <d v="2024-12-04T08:55:00"/>
    <d v="2024-12-04T10:54:00"/>
    <x v="9"/>
    <n v="6.67"/>
    <n v="12"/>
    <n v="80.040000000000006"/>
    <s v="Subscription"/>
    <x v="2"/>
    <s v="Low"/>
    <s v="Low Satisfaction"/>
    <s v="Long Charging"/>
    <n v="2"/>
    <x v="133"/>
    <x v="127"/>
  </r>
  <r>
    <s v="EVS100143"/>
    <x v="5"/>
    <x v="2"/>
    <x v="2"/>
    <x v="0"/>
    <d v="2023-12-01T08:10:00"/>
    <d v="2023-12-01T08:43:00"/>
    <x v="50"/>
    <n v="43.26"/>
    <n v="10"/>
    <n v="432.6"/>
    <s v="Credit Card"/>
    <x v="3"/>
    <s v="High"/>
    <s v="Medium Satisfaction"/>
    <s v="Medium Charging"/>
    <n v="2"/>
    <x v="134"/>
    <x v="128"/>
  </r>
  <r>
    <s v="EVS100144"/>
    <x v="3"/>
    <x v="2"/>
    <x v="3"/>
    <x v="1"/>
    <s v="30-07-2023 05:47"/>
    <s v="30-07-2023 06:39"/>
    <x v="55"/>
    <n v="30.12"/>
    <n v="10"/>
    <n v="301.2"/>
    <s v="Subscription"/>
    <x v="0"/>
    <s v="High"/>
    <s v="Medium Satisfaction"/>
    <s v="Medium Charging"/>
    <n v="2"/>
    <x v="135"/>
    <x v="129"/>
  </r>
  <r>
    <s v="EVS100145"/>
    <x v="4"/>
    <x v="2"/>
    <x v="1"/>
    <x v="0"/>
    <s v="28-04-2023 09:42"/>
    <s v="28-04-2023 10:05"/>
    <x v="6"/>
    <n v="29.73"/>
    <n v="12"/>
    <n v="356.76"/>
    <s v="UPI"/>
    <x v="1"/>
    <s v="Medium"/>
    <s v="High Satisfaction"/>
    <s v="Short Charging"/>
    <n v="2"/>
    <x v="136"/>
    <x v="130"/>
  </r>
  <r>
    <s v="EVS100146"/>
    <x v="5"/>
    <x v="1"/>
    <x v="1"/>
    <x v="1"/>
    <s v="25-11-2024 14:57"/>
    <s v="25-11-2024 16:08"/>
    <x v="82"/>
    <n v="25.44"/>
    <n v="8"/>
    <n v="203.52"/>
    <s v="Wallet"/>
    <x v="4"/>
    <s v="Medium"/>
    <s v="Low Satisfaction"/>
    <s v="Long Charging"/>
    <n v="1"/>
    <x v="137"/>
    <x v="131"/>
  </r>
  <r>
    <s v="EVS100147"/>
    <x v="3"/>
    <x v="2"/>
    <x v="1"/>
    <x v="0"/>
    <d v="2023-06-10T02:22:00"/>
    <d v="2023-06-10T02:33:00"/>
    <x v="78"/>
    <n v="39.35"/>
    <n v="10"/>
    <n v="393.5"/>
    <s v="Subscription"/>
    <x v="4"/>
    <s v="High"/>
    <s v="Low Satisfaction"/>
    <s v="Short Charging"/>
    <n v="2"/>
    <x v="138"/>
    <x v="132"/>
  </r>
  <r>
    <s v="EVS100148"/>
    <x v="4"/>
    <x v="1"/>
    <x v="0"/>
    <x v="1"/>
    <s v="19-03-2023 16:00"/>
    <s v="19-03-2023 16:52"/>
    <x v="55"/>
    <n v="39.020000000000003"/>
    <n v="10"/>
    <n v="390.2"/>
    <s v="Wallet"/>
    <x v="2"/>
    <s v="High"/>
    <s v="Low Satisfaction"/>
    <s v="Medium Charging"/>
    <n v="1"/>
    <x v="139"/>
    <x v="133"/>
  </r>
  <r>
    <s v="EVS100149"/>
    <x v="1"/>
    <x v="2"/>
    <x v="0"/>
    <x v="1"/>
    <s v="19-07-2024 11:10"/>
    <s v="19-07-2024 12:58"/>
    <x v="47"/>
    <n v="56.83"/>
    <n v="8"/>
    <n v="454.64"/>
    <s v="Credit Card"/>
    <x v="0"/>
    <s v="High"/>
    <s v="Medium Satisfaction"/>
    <s v="Long Charging"/>
    <n v="2"/>
    <x v="140"/>
    <x v="134"/>
  </r>
  <r>
    <s v="EVS100150"/>
    <x v="7"/>
    <x v="0"/>
    <x v="1"/>
    <x v="0"/>
    <s v="30-11-2024 02:10"/>
    <s v="30-11-2024 03:51"/>
    <x v="26"/>
    <n v="47.88"/>
    <n v="15"/>
    <n v="718.2"/>
    <s v="Credit Card"/>
    <x v="0"/>
    <s v="High"/>
    <s v="Medium Satisfaction"/>
    <s v="Long Charging"/>
    <n v="3"/>
    <x v="117"/>
    <x v="135"/>
  </r>
  <r>
    <s v="EVS100151"/>
    <x v="7"/>
    <x v="2"/>
    <x v="2"/>
    <x v="1"/>
    <d v="2023-01-02T11:03:00"/>
    <d v="2023-01-02T12:07:00"/>
    <x v="34"/>
    <n v="19.399999999999999"/>
    <n v="10"/>
    <n v="194"/>
    <s v="Wallet"/>
    <x v="0"/>
    <s v="Medium"/>
    <s v="Medium Satisfaction"/>
    <s v="Long Charging"/>
    <n v="2"/>
    <x v="141"/>
    <x v="102"/>
  </r>
  <r>
    <s v="EVS100152"/>
    <x v="6"/>
    <x v="0"/>
    <x v="3"/>
    <x v="0"/>
    <s v="16-03-2024 17:08"/>
    <s v="16-03-2024 17:56"/>
    <x v="67"/>
    <n v="32.78"/>
    <n v="12"/>
    <n v="393.36"/>
    <s v="UPI"/>
    <x v="1"/>
    <s v="High"/>
    <s v="High Satisfaction"/>
    <s v="Medium Charging"/>
    <n v="3"/>
    <x v="142"/>
    <x v="136"/>
  </r>
  <r>
    <s v="EVS100153"/>
    <x v="5"/>
    <x v="1"/>
    <x v="0"/>
    <x v="1"/>
    <d v="2023-06-01T15:20:00"/>
    <d v="2023-06-01T16:29:00"/>
    <x v="39"/>
    <n v="6.42"/>
    <n v="8"/>
    <n v="51.36"/>
    <s v="Credit Card"/>
    <x v="0"/>
    <s v="Low"/>
    <s v="Medium Satisfaction"/>
    <s v="Long Charging"/>
    <n v="1"/>
    <x v="143"/>
    <x v="137"/>
  </r>
  <r>
    <s v="EVS100154"/>
    <x v="0"/>
    <x v="2"/>
    <x v="0"/>
    <x v="1"/>
    <s v="19-11-2023 00:46"/>
    <s v="19-11-2023 02:11"/>
    <x v="17"/>
    <n v="8.27"/>
    <n v="15"/>
    <n v="124.05"/>
    <s v="UPI"/>
    <x v="4"/>
    <s v="Low"/>
    <s v="Low Satisfaction"/>
    <s v="Long Charging"/>
    <n v="2"/>
    <x v="144"/>
    <x v="31"/>
  </r>
  <r>
    <s v="EVS100155"/>
    <x v="1"/>
    <x v="0"/>
    <x v="1"/>
    <x v="0"/>
    <d v="2024-03-07T15:09:00"/>
    <d v="2024-03-07T16:49:00"/>
    <x v="60"/>
    <n v="47.72"/>
    <n v="10"/>
    <n v="477.2"/>
    <s v="Subscription"/>
    <x v="2"/>
    <s v="High"/>
    <s v="Low Satisfaction"/>
    <s v="Long Charging"/>
    <n v="3"/>
    <x v="145"/>
    <x v="66"/>
  </r>
  <r>
    <s v="EVS100156"/>
    <x v="0"/>
    <x v="2"/>
    <x v="1"/>
    <x v="1"/>
    <s v="22-02-2023 05:02"/>
    <s v="22-02-2023 06:41"/>
    <x v="83"/>
    <n v="47.65"/>
    <n v="10"/>
    <n v="476.5"/>
    <s v="Subscription"/>
    <x v="0"/>
    <s v="High"/>
    <s v="Medium Satisfaction"/>
    <s v="Long Charging"/>
    <n v="2"/>
    <x v="63"/>
    <x v="89"/>
  </r>
  <r>
    <s v="EVS100157"/>
    <x v="5"/>
    <x v="1"/>
    <x v="0"/>
    <x v="0"/>
    <s v="26-08-2023 15:10"/>
    <s v="26-08-2023 15:49"/>
    <x v="3"/>
    <n v="33.96"/>
    <n v="15"/>
    <n v="509.4"/>
    <s v="Wallet"/>
    <x v="2"/>
    <s v="High"/>
    <s v="Low Satisfaction"/>
    <s v="Medium Charging"/>
    <n v="1"/>
    <x v="146"/>
    <x v="138"/>
  </r>
  <r>
    <s v="EVS100158"/>
    <x v="1"/>
    <x v="1"/>
    <x v="1"/>
    <x v="1"/>
    <s v="28-03-2023 00:07"/>
    <s v="28-03-2023 00:46"/>
    <x v="3"/>
    <n v="58.96"/>
    <n v="8"/>
    <n v="471.68"/>
    <s v="Wallet"/>
    <x v="1"/>
    <s v="High"/>
    <s v="High Satisfaction"/>
    <s v="Medium Charging"/>
    <n v="1"/>
    <x v="147"/>
    <x v="139"/>
  </r>
  <r>
    <s v="EVS100159"/>
    <x v="5"/>
    <x v="1"/>
    <x v="3"/>
    <x v="1"/>
    <s v="28-04-2024 11:34"/>
    <s v="28-04-2024 12:39"/>
    <x v="75"/>
    <n v="25.39"/>
    <n v="10"/>
    <n v="253.9"/>
    <s v="Credit Card"/>
    <x v="3"/>
    <s v="Medium"/>
    <s v="Medium Satisfaction"/>
    <s v="Long Charging"/>
    <n v="1"/>
    <x v="148"/>
    <x v="117"/>
  </r>
  <r>
    <s v="EVS100160"/>
    <x v="3"/>
    <x v="2"/>
    <x v="3"/>
    <x v="0"/>
    <d v="2023-11-07T20:41:00"/>
    <d v="2023-11-07T21:25:00"/>
    <x v="72"/>
    <n v="18.13"/>
    <n v="12"/>
    <n v="217.56"/>
    <s v="Credit Card"/>
    <x v="2"/>
    <s v="Medium"/>
    <s v="Low Satisfaction"/>
    <s v="Medium Charging"/>
    <n v="2"/>
    <x v="149"/>
    <x v="140"/>
  </r>
  <r>
    <s v="EVS100161"/>
    <x v="6"/>
    <x v="2"/>
    <x v="0"/>
    <x v="0"/>
    <s v="18-09-2023 11:11"/>
    <s v="18-09-2023 11:50"/>
    <x v="3"/>
    <n v="31.97"/>
    <n v="12"/>
    <n v="383.64"/>
    <s v="Subscription"/>
    <x v="4"/>
    <s v="High"/>
    <s v="Low Satisfaction"/>
    <s v="Medium Charging"/>
    <n v="2"/>
    <x v="150"/>
    <x v="141"/>
  </r>
  <r>
    <s v="EVS100162"/>
    <x v="2"/>
    <x v="0"/>
    <x v="2"/>
    <x v="0"/>
    <s v="21-11-2024 08:51"/>
    <s v="21-11-2024 09:43"/>
    <x v="55"/>
    <n v="26.56"/>
    <n v="10"/>
    <n v="265.60000000000002"/>
    <s v="Wallet"/>
    <x v="2"/>
    <s v="Medium"/>
    <s v="Low Satisfaction"/>
    <s v="Medium Charging"/>
    <n v="3"/>
    <x v="151"/>
    <x v="44"/>
  </r>
  <r>
    <s v="EVS100163"/>
    <x v="7"/>
    <x v="1"/>
    <x v="3"/>
    <x v="1"/>
    <s v="13-02-2023 18:51"/>
    <s v="13-02-2023 20:45"/>
    <x v="48"/>
    <n v="42.44"/>
    <n v="10"/>
    <n v="424.4"/>
    <s v="Credit Card"/>
    <x v="1"/>
    <s v="High"/>
    <s v="High Satisfaction"/>
    <s v="Long Charging"/>
    <n v="1"/>
    <x v="152"/>
    <x v="142"/>
  </r>
  <r>
    <s v="EVS100164"/>
    <x v="3"/>
    <x v="1"/>
    <x v="0"/>
    <x v="0"/>
    <d v="2023-06-03T18:22:00"/>
    <d v="2023-06-03T19:30:00"/>
    <x v="84"/>
    <n v="15.88"/>
    <n v="10"/>
    <n v="158.80000000000001"/>
    <s v="Credit Card"/>
    <x v="0"/>
    <s v="Medium"/>
    <s v="Medium Satisfaction"/>
    <s v="Long Charging"/>
    <n v="1"/>
    <x v="153"/>
    <x v="143"/>
  </r>
  <r>
    <s v="EVS100165"/>
    <x v="5"/>
    <x v="0"/>
    <x v="3"/>
    <x v="0"/>
    <d v="2023-11-01T11:31:00"/>
    <d v="2023-11-01T11:50:00"/>
    <x v="11"/>
    <n v="12.36"/>
    <n v="10"/>
    <n v="123.6"/>
    <s v="Wallet"/>
    <x v="0"/>
    <s v="Medium"/>
    <s v="Medium Satisfaction"/>
    <s v="Short Charging"/>
    <n v="3"/>
    <x v="154"/>
    <x v="144"/>
  </r>
  <r>
    <s v="EVS100166"/>
    <x v="3"/>
    <x v="0"/>
    <x v="0"/>
    <x v="0"/>
    <s v="20-10-2024 12:09"/>
    <s v="20-10-2024 13:33"/>
    <x v="32"/>
    <n v="38.520000000000003"/>
    <n v="10"/>
    <n v="385.2"/>
    <s v="Credit Card"/>
    <x v="3"/>
    <s v="High"/>
    <s v="Medium Satisfaction"/>
    <s v="Long Charging"/>
    <n v="3"/>
    <x v="155"/>
    <x v="145"/>
  </r>
  <r>
    <s v="EVS100167"/>
    <x v="2"/>
    <x v="2"/>
    <x v="3"/>
    <x v="1"/>
    <d v="2024-08-10T09:36:00"/>
    <d v="2024-08-10T11:13:00"/>
    <x v="85"/>
    <n v="36.44"/>
    <n v="8"/>
    <n v="291.52"/>
    <s v="UPI"/>
    <x v="3"/>
    <s v="High"/>
    <s v="Medium Satisfaction"/>
    <s v="Long Charging"/>
    <n v="2"/>
    <x v="156"/>
    <x v="146"/>
  </r>
  <r>
    <s v="EVS100168"/>
    <x v="2"/>
    <x v="1"/>
    <x v="0"/>
    <x v="0"/>
    <s v="17-04-2023 21:03"/>
    <s v="17-04-2023 21:27"/>
    <x v="37"/>
    <n v="54.48"/>
    <n v="10"/>
    <n v="544.79999999999995"/>
    <s v="Wallet"/>
    <x v="1"/>
    <s v="High"/>
    <s v="High Satisfaction"/>
    <s v="Short Charging"/>
    <n v="1"/>
    <x v="157"/>
    <x v="147"/>
  </r>
  <r>
    <s v="EVS100169"/>
    <x v="0"/>
    <x v="2"/>
    <x v="0"/>
    <x v="1"/>
    <s v="23-09-2023 10:02"/>
    <s v="23-09-2023 10:32"/>
    <x v="19"/>
    <n v="28.11"/>
    <n v="10"/>
    <n v="281.10000000000002"/>
    <s v="Subscription"/>
    <x v="3"/>
    <s v="Medium"/>
    <s v="Medium Satisfaction"/>
    <s v="Medium Charging"/>
    <n v="2"/>
    <x v="158"/>
    <x v="148"/>
  </r>
  <r>
    <s v="EVS100170"/>
    <x v="5"/>
    <x v="2"/>
    <x v="0"/>
    <x v="1"/>
    <s v="19-03-2023 10:35"/>
    <s v="19-03-2023 12:00"/>
    <x v="17"/>
    <n v="9.65"/>
    <n v="8"/>
    <n v="77.2"/>
    <s v="Wallet"/>
    <x v="3"/>
    <s v="Low"/>
    <s v="Medium Satisfaction"/>
    <s v="Long Charging"/>
    <n v="2"/>
    <x v="159"/>
    <x v="133"/>
  </r>
  <r>
    <s v="EVS100171"/>
    <x v="5"/>
    <x v="2"/>
    <x v="1"/>
    <x v="0"/>
    <s v="23-08-2023 22:28"/>
    <s v="24-08-2023 00:00"/>
    <x v="20"/>
    <n v="59.25"/>
    <n v="10"/>
    <n v="592.5"/>
    <s v="Subscription"/>
    <x v="4"/>
    <s v="High"/>
    <s v="Low Satisfaction"/>
    <s v="Long Charging"/>
    <n v="2"/>
    <x v="160"/>
    <x v="149"/>
  </r>
  <r>
    <s v="EVS100172"/>
    <x v="3"/>
    <x v="0"/>
    <x v="3"/>
    <x v="0"/>
    <d v="2023-02-10T06:52:00"/>
    <d v="2023-02-10T07:13:00"/>
    <x v="86"/>
    <n v="40.85"/>
    <n v="12"/>
    <n v="490.2"/>
    <s v="Credit Card"/>
    <x v="0"/>
    <s v="High"/>
    <s v="Medium Satisfaction"/>
    <s v="Short Charging"/>
    <n v="3"/>
    <x v="161"/>
    <x v="150"/>
  </r>
  <r>
    <s v="EVS100173"/>
    <x v="0"/>
    <x v="2"/>
    <x v="2"/>
    <x v="1"/>
    <d v="2024-08-05T08:35:00"/>
    <d v="2024-08-05T09:54:00"/>
    <x v="87"/>
    <n v="44.66"/>
    <n v="8"/>
    <n v="357.28"/>
    <s v="Credit Card"/>
    <x v="3"/>
    <s v="High"/>
    <s v="Medium Satisfaction"/>
    <s v="Long Charging"/>
    <n v="2"/>
    <x v="162"/>
    <x v="151"/>
  </r>
  <r>
    <s v="EVS100174"/>
    <x v="1"/>
    <x v="0"/>
    <x v="0"/>
    <x v="1"/>
    <s v="27-09-2024 00:07"/>
    <s v="27-09-2024 01:17"/>
    <x v="31"/>
    <n v="42.8"/>
    <n v="10"/>
    <n v="428"/>
    <s v="UPI"/>
    <x v="4"/>
    <s v="High"/>
    <s v="Low Satisfaction"/>
    <s v="Long Charging"/>
    <n v="3"/>
    <x v="147"/>
    <x v="152"/>
  </r>
  <r>
    <s v="EVS100175"/>
    <x v="3"/>
    <x v="1"/>
    <x v="2"/>
    <x v="0"/>
    <d v="2023-10-03T06:33:00"/>
    <d v="2023-10-03T06:52:00"/>
    <x v="11"/>
    <n v="51.88"/>
    <n v="12"/>
    <n v="622.55999999999995"/>
    <s v="UPI"/>
    <x v="1"/>
    <s v="High"/>
    <s v="High Satisfaction"/>
    <s v="Short Charging"/>
    <n v="1"/>
    <x v="163"/>
    <x v="153"/>
  </r>
  <r>
    <s v="EVS100176"/>
    <x v="6"/>
    <x v="0"/>
    <x v="0"/>
    <x v="1"/>
    <s v="24-02-2024 23:51"/>
    <s v="25-02-2024 00:29"/>
    <x v="28"/>
    <n v="36.07"/>
    <n v="10"/>
    <n v="360.7"/>
    <s v="Wallet"/>
    <x v="4"/>
    <s v="High"/>
    <s v="Low Satisfaction"/>
    <s v="Medium Charging"/>
    <n v="3"/>
    <x v="164"/>
    <x v="154"/>
  </r>
  <r>
    <s v="EVS100177"/>
    <x v="6"/>
    <x v="1"/>
    <x v="2"/>
    <x v="1"/>
    <s v="31-05-2024 15:11"/>
    <s v="31-05-2024 15:52"/>
    <x v="54"/>
    <n v="55.82"/>
    <n v="10"/>
    <n v="558.20000000000005"/>
    <s v="UPI"/>
    <x v="1"/>
    <s v="High"/>
    <s v="High Satisfaction"/>
    <s v="Medium Charging"/>
    <n v="1"/>
    <x v="165"/>
    <x v="155"/>
  </r>
  <r>
    <s v="EVS100178"/>
    <x v="2"/>
    <x v="0"/>
    <x v="0"/>
    <x v="1"/>
    <d v="2023-08-09T06:19:00"/>
    <d v="2023-08-09T07:49:00"/>
    <x v="77"/>
    <n v="39.96"/>
    <n v="8"/>
    <n v="319.68"/>
    <s v="Wallet"/>
    <x v="3"/>
    <s v="High"/>
    <s v="Medium Satisfaction"/>
    <s v="Long Charging"/>
    <n v="3"/>
    <x v="166"/>
    <x v="156"/>
  </r>
  <r>
    <s v="EVS100179"/>
    <x v="0"/>
    <x v="2"/>
    <x v="0"/>
    <x v="1"/>
    <d v="2024-05-08T04:57:00"/>
    <d v="2024-05-08T05:37:00"/>
    <x v="79"/>
    <n v="33.11"/>
    <n v="8"/>
    <n v="264.88"/>
    <s v="UPI"/>
    <x v="3"/>
    <s v="High"/>
    <s v="Medium Satisfaction"/>
    <s v="Medium Charging"/>
    <n v="2"/>
    <x v="167"/>
    <x v="157"/>
  </r>
  <r>
    <s v="EVS100180"/>
    <x v="5"/>
    <x v="1"/>
    <x v="3"/>
    <x v="1"/>
    <d v="2023-11-02T18:31:00"/>
    <d v="2023-11-02T19:38:00"/>
    <x v="5"/>
    <n v="10.37"/>
    <n v="8"/>
    <n v="82.96"/>
    <s v="UPI"/>
    <x v="2"/>
    <s v="Medium"/>
    <s v="Low Satisfaction"/>
    <s v="Long Charging"/>
    <n v="1"/>
    <x v="168"/>
    <x v="158"/>
  </r>
  <r>
    <s v="EVS100181"/>
    <x v="6"/>
    <x v="1"/>
    <x v="1"/>
    <x v="1"/>
    <s v="31-08-2023 20:22"/>
    <s v="31-08-2023 21:36"/>
    <x v="33"/>
    <n v="2.15"/>
    <n v="10"/>
    <n v="21.5"/>
    <s v="UPI"/>
    <x v="1"/>
    <s v="Low"/>
    <s v="High Satisfaction"/>
    <s v="Long Charging"/>
    <n v="1"/>
    <x v="169"/>
    <x v="159"/>
  </r>
  <r>
    <s v="EVS100182"/>
    <x v="5"/>
    <x v="2"/>
    <x v="1"/>
    <x v="1"/>
    <d v="2024-01-01T00:27:00"/>
    <d v="2024-01-01T00:37:00"/>
    <x v="15"/>
    <n v="42.35"/>
    <n v="12"/>
    <n v="508.2"/>
    <s v="Subscription"/>
    <x v="1"/>
    <s v="High"/>
    <s v="High Satisfaction"/>
    <s v="Short Charging"/>
    <n v="2"/>
    <x v="170"/>
    <x v="58"/>
  </r>
  <r>
    <s v="EVS100183"/>
    <x v="3"/>
    <x v="2"/>
    <x v="3"/>
    <x v="0"/>
    <s v="27-01-2023 01:37"/>
    <s v="27-01-2023 03:04"/>
    <x v="24"/>
    <n v="10.33"/>
    <n v="10"/>
    <n v="103.3"/>
    <s v="UPI"/>
    <x v="1"/>
    <s v="Medium"/>
    <s v="High Satisfaction"/>
    <s v="Long Charging"/>
    <n v="2"/>
    <x v="171"/>
    <x v="9"/>
  </r>
  <r>
    <s v="EVS100184"/>
    <x v="3"/>
    <x v="2"/>
    <x v="3"/>
    <x v="1"/>
    <d v="2023-11-09T18:38:00"/>
    <d v="2023-11-09T19:47:00"/>
    <x v="39"/>
    <n v="16"/>
    <n v="8"/>
    <n v="128"/>
    <s v="Wallet"/>
    <x v="3"/>
    <s v="Medium"/>
    <s v="Medium Satisfaction"/>
    <s v="Long Charging"/>
    <n v="2"/>
    <x v="50"/>
    <x v="160"/>
  </r>
  <r>
    <s v="EVS100185"/>
    <x v="1"/>
    <x v="0"/>
    <x v="3"/>
    <x v="0"/>
    <d v="2024-09-11T23:04:00"/>
    <d v="2024-10-11T00:23:00"/>
    <x v="87"/>
    <n v="26.08"/>
    <n v="8"/>
    <n v="208.64"/>
    <s v="Credit Card"/>
    <x v="3"/>
    <s v="Medium"/>
    <s v="Medium Satisfaction"/>
    <s v="Long Charging"/>
    <n v="3"/>
    <x v="172"/>
    <x v="161"/>
  </r>
  <r>
    <s v="EVS100186"/>
    <x v="0"/>
    <x v="1"/>
    <x v="2"/>
    <x v="1"/>
    <d v="2024-07-11T17:21:00"/>
    <d v="2024-07-11T18:48:00"/>
    <x v="24"/>
    <n v="16.62"/>
    <n v="10"/>
    <n v="166.2"/>
    <s v="Credit Card"/>
    <x v="0"/>
    <s v="Medium"/>
    <s v="Medium Satisfaction"/>
    <s v="Long Charging"/>
    <n v="1"/>
    <x v="173"/>
    <x v="162"/>
  </r>
  <r>
    <s v="EVS100187"/>
    <x v="3"/>
    <x v="2"/>
    <x v="0"/>
    <x v="0"/>
    <s v="28-10-2024 17:32"/>
    <s v="28-10-2024 17:50"/>
    <x v="88"/>
    <n v="37.6"/>
    <n v="10"/>
    <n v="376"/>
    <s v="Subscription"/>
    <x v="1"/>
    <s v="High"/>
    <s v="High Satisfaction"/>
    <s v="Short Charging"/>
    <n v="2"/>
    <x v="174"/>
    <x v="163"/>
  </r>
  <r>
    <s v="EVS100188"/>
    <x v="0"/>
    <x v="1"/>
    <x v="2"/>
    <x v="1"/>
    <s v="17-08-2024 22:56"/>
    <s v="18-08-2024 00:31"/>
    <x v="66"/>
    <n v="36.33"/>
    <n v="10"/>
    <n v="363.3"/>
    <s v="Wallet"/>
    <x v="3"/>
    <s v="High"/>
    <s v="Medium Satisfaction"/>
    <s v="Long Charging"/>
    <n v="1"/>
    <x v="175"/>
    <x v="164"/>
  </r>
  <r>
    <s v="EVS100189"/>
    <x v="4"/>
    <x v="2"/>
    <x v="1"/>
    <x v="0"/>
    <s v="31-03-2023 23:30"/>
    <d v="2023-01-04T01:10:00"/>
    <x v="60"/>
    <n v="53.53"/>
    <n v="8"/>
    <n v="428.24"/>
    <s v="UPI"/>
    <x v="0"/>
    <s v="High"/>
    <s v="Medium Satisfaction"/>
    <s v="Long Charging"/>
    <n v="2"/>
    <x v="176"/>
    <x v="97"/>
  </r>
  <r>
    <s v="EVS100190"/>
    <x v="3"/>
    <x v="0"/>
    <x v="3"/>
    <x v="1"/>
    <s v="30-01-2024 15:57"/>
    <s v="30-01-2024 17:15"/>
    <x v="89"/>
    <n v="55.47"/>
    <n v="10"/>
    <n v="554.70000000000005"/>
    <s v="Wallet"/>
    <x v="2"/>
    <s v="High"/>
    <s v="Low Satisfaction"/>
    <s v="Long Charging"/>
    <n v="3"/>
    <x v="177"/>
    <x v="165"/>
  </r>
  <r>
    <s v="EVS100191"/>
    <x v="7"/>
    <x v="0"/>
    <x v="3"/>
    <x v="0"/>
    <s v="22-05-2023 06:02"/>
    <s v="22-05-2023 07:19"/>
    <x v="68"/>
    <n v="24.62"/>
    <n v="10"/>
    <n v="246.2"/>
    <s v="Credit Card"/>
    <x v="1"/>
    <s v="Medium"/>
    <s v="High Satisfaction"/>
    <s v="Long Charging"/>
    <n v="3"/>
    <x v="16"/>
    <x v="108"/>
  </r>
  <r>
    <s v="EVS100192"/>
    <x v="4"/>
    <x v="1"/>
    <x v="1"/>
    <x v="0"/>
    <d v="2023-06-06T03:37:00"/>
    <d v="2023-06-06T05:09:00"/>
    <x v="20"/>
    <n v="56.43"/>
    <n v="15"/>
    <n v="846.45"/>
    <s v="UPI"/>
    <x v="2"/>
    <s v="High"/>
    <s v="Low Satisfaction"/>
    <s v="Long Charging"/>
    <n v="1"/>
    <x v="178"/>
    <x v="166"/>
  </r>
  <r>
    <s v="EVS100193"/>
    <x v="3"/>
    <x v="2"/>
    <x v="3"/>
    <x v="1"/>
    <s v="26-01-2024 16:20"/>
    <s v="26-01-2024 16:53"/>
    <x v="50"/>
    <n v="10.39"/>
    <n v="12"/>
    <n v="124.68"/>
    <s v="Wallet"/>
    <x v="4"/>
    <s v="Medium"/>
    <s v="Low Satisfaction"/>
    <s v="Medium Charging"/>
    <n v="2"/>
    <x v="179"/>
    <x v="2"/>
  </r>
  <r>
    <s v="EVS100194"/>
    <x v="3"/>
    <x v="2"/>
    <x v="0"/>
    <x v="1"/>
    <s v="20-02-2023 09:41"/>
    <s v="20-02-2023 11:23"/>
    <x v="36"/>
    <n v="29.96"/>
    <n v="15"/>
    <n v="449.4"/>
    <s v="Subscription"/>
    <x v="2"/>
    <s v="Medium"/>
    <s v="Low Satisfaction"/>
    <s v="Long Charging"/>
    <n v="2"/>
    <x v="180"/>
    <x v="122"/>
  </r>
  <r>
    <s v="EVS100195"/>
    <x v="7"/>
    <x v="1"/>
    <x v="1"/>
    <x v="1"/>
    <s v="31-03-2024 08:39"/>
    <s v="31-03-2024 09:40"/>
    <x v="57"/>
    <n v="15.7"/>
    <n v="15"/>
    <n v="235.5"/>
    <s v="Subscription"/>
    <x v="0"/>
    <s v="Medium"/>
    <s v="Medium Satisfaction"/>
    <s v="Long Charging"/>
    <n v="1"/>
    <x v="181"/>
    <x v="124"/>
  </r>
  <r>
    <s v="EVS100196"/>
    <x v="5"/>
    <x v="1"/>
    <x v="2"/>
    <x v="0"/>
    <s v="21-03-2024 07:59"/>
    <s v="21-03-2024 08:50"/>
    <x v="69"/>
    <n v="11.86"/>
    <n v="10"/>
    <n v="118.6"/>
    <s v="Wallet"/>
    <x v="4"/>
    <s v="Medium"/>
    <s v="Low Satisfaction"/>
    <s v="Medium Charging"/>
    <n v="1"/>
    <x v="182"/>
    <x v="167"/>
  </r>
  <r>
    <s v="EVS100197"/>
    <x v="7"/>
    <x v="2"/>
    <x v="3"/>
    <x v="0"/>
    <s v="31-03-2024 04:45"/>
    <s v="31-03-2024 06:29"/>
    <x v="4"/>
    <n v="12.67"/>
    <n v="10"/>
    <n v="126.7"/>
    <s v="Wallet"/>
    <x v="4"/>
    <s v="Medium"/>
    <s v="Low Satisfaction"/>
    <s v="Long Charging"/>
    <n v="2"/>
    <x v="183"/>
    <x v="124"/>
  </r>
  <r>
    <s v="EVS100198"/>
    <x v="7"/>
    <x v="2"/>
    <x v="0"/>
    <x v="1"/>
    <s v="16-02-2023 21:54"/>
    <s v="16-02-2023 22:04"/>
    <x v="15"/>
    <n v="40.409999999999997"/>
    <n v="12"/>
    <n v="484.92"/>
    <s v="Subscription"/>
    <x v="0"/>
    <s v="High"/>
    <s v="Medium Satisfaction"/>
    <s v="Short Charging"/>
    <n v="2"/>
    <x v="121"/>
    <x v="105"/>
  </r>
  <r>
    <s v="EVS100199"/>
    <x v="4"/>
    <x v="2"/>
    <x v="0"/>
    <x v="1"/>
    <d v="2023-08-04T08:46:00"/>
    <d v="2023-08-04T10:42:00"/>
    <x v="90"/>
    <n v="41.05"/>
    <n v="10"/>
    <n v="410.5"/>
    <s v="Wallet"/>
    <x v="3"/>
    <s v="High"/>
    <s v="Medium Satisfaction"/>
    <s v="Long Charging"/>
    <n v="2"/>
    <x v="184"/>
    <x v="168"/>
  </r>
  <r>
    <s v="EVS100200"/>
    <x v="5"/>
    <x v="1"/>
    <x v="2"/>
    <x v="0"/>
    <s v="19-10-2023 07:22"/>
    <s v="19-10-2023 08:28"/>
    <x v="40"/>
    <n v="51.94"/>
    <n v="8"/>
    <n v="415.52"/>
    <s v="Credit Card"/>
    <x v="3"/>
    <s v="High"/>
    <s v="Medium Satisfaction"/>
    <s v="Long Charging"/>
    <n v="1"/>
    <x v="5"/>
    <x v="169"/>
  </r>
  <r>
    <s v="EVS100201"/>
    <x v="2"/>
    <x v="1"/>
    <x v="0"/>
    <x v="1"/>
    <d v="2024-07-08T12:18:00"/>
    <d v="2024-07-08T12:35:00"/>
    <x v="18"/>
    <n v="2.62"/>
    <n v="8"/>
    <n v="20.96"/>
    <s v="Wallet"/>
    <x v="3"/>
    <s v="Low"/>
    <s v="Medium Satisfaction"/>
    <s v="Short Charging"/>
    <n v="1"/>
    <x v="185"/>
    <x v="170"/>
  </r>
  <r>
    <s v="EVS100202"/>
    <x v="5"/>
    <x v="1"/>
    <x v="1"/>
    <x v="0"/>
    <d v="2023-09-09T03:55:00"/>
    <d v="2023-09-09T05:51:00"/>
    <x v="90"/>
    <n v="34.56"/>
    <n v="15"/>
    <n v="518.4"/>
    <s v="Wallet"/>
    <x v="4"/>
    <s v="High"/>
    <s v="Low Satisfaction"/>
    <s v="Long Charging"/>
    <n v="1"/>
    <x v="186"/>
    <x v="171"/>
  </r>
  <r>
    <s v="EVS100203"/>
    <x v="0"/>
    <x v="0"/>
    <x v="3"/>
    <x v="1"/>
    <s v="28-07-2024 10:57"/>
    <s v="28-07-2024 11:33"/>
    <x v="30"/>
    <n v="45.57"/>
    <n v="10"/>
    <n v="455.7"/>
    <s v="UPI"/>
    <x v="4"/>
    <s v="High"/>
    <s v="Low Satisfaction"/>
    <s v="Medium Charging"/>
    <n v="3"/>
    <x v="187"/>
    <x v="172"/>
  </r>
  <r>
    <s v="EVS100204"/>
    <x v="4"/>
    <x v="1"/>
    <x v="1"/>
    <x v="1"/>
    <s v="13-06-2023 20:16"/>
    <s v="13-06-2023 21:53"/>
    <x v="85"/>
    <n v="5.07"/>
    <n v="12"/>
    <n v="60.84"/>
    <s v="Wallet"/>
    <x v="2"/>
    <s v="Low"/>
    <s v="Low Satisfaction"/>
    <s v="Long Charging"/>
    <n v="1"/>
    <x v="9"/>
    <x v="173"/>
  </r>
  <r>
    <s v="EVS100205"/>
    <x v="0"/>
    <x v="2"/>
    <x v="2"/>
    <x v="0"/>
    <d v="2023-08-10T23:49:00"/>
    <d v="2023-09-10T00:51:00"/>
    <x v="51"/>
    <n v="35.93"/>
    <n v="15"/>
    <n v="538.95000000000005"/>
    <s v="Subscription"/>
    <x v="0"/>
    <s v="High"/>
    <s v="Medium Satisfaction"/>
    <s v="Long Charging"/>
    <n v="2"/>
    <x v="188"/>
    <x v="174"/>
  </r>
  <r>
    <s v="EVS100206"/>
    <x v="4"/>
    <x v="0"/>
    <x v="3"/>
    <x v="1"/>
    <s v="15-03-2023 14:20"/>
    <s v="15-03-2023 15:36"/>
    <x v="91"/>
    <n v="42.8"/>
    <n v="15"/>
    <n v="642"/>
    <s v="Wallet"/>
    <x v="2"/>
    <s v="High"/>
    <s v="Low Satisfaction"/>
    <s v="Long Charging"/>
    <n v="3"/>
    <x v="189"/>
    <x v="175"/>
  </r>
  <r>
    <s v="EVS100207"/>
    <x v="6"/>
    <x v="1"/>
    <x v="0"/>
    <x v="1"/>
    <d v="2024-02-10T01:34:00"/>
    <d v="2024-02-10T03:01:00"/>
    <x v="24"/>
    <n v="2.2200000000000002"/>
    <n v="15"/>
    <n v="33.299999999999997"/>
    <s v="UPI"/>
    <x v="4"/>
    <s v="Low"/>
    <s v="Low Satisfaction"/>
    <s v="Long Charging"/>
    <n v="1"/>
    <x v="190"/>
    <x v="176"/>
  </r>
  <r>
    <s v="EVS100208"/>
    <x v="2"/>
    <x v="2"/>
    <x v="2"/>
    <x v="0"/>
    <d v="2023-01-09T22:43:00"/>
    <d v="2023-02-09T00:38:00"/>
    <x v="65"/>
    <n v="33.65"/>
    <n v="12"/>
    <n v="403.8"/>
    <s v="Credit Card"/>
    <x v="4"/>
    <s v="High"/>
    <s v="Low Satisfaction"/>
    <s v="Long Charging"/>
    <n v="2"/>
    <x v="191"/>
    <x v="14"/>
  </r>
  <r>
    <s v="EVS100209"/>
    <x v="0"/>
    <x v="1"/>
    <x v="0"/>
    <x v="1"/>
    <s v="19-03-2024 06:57"/>
    <s v="19-03-2024 08:26"/>
    <x v="29"/>
    <n v="15.29"/>
    <n v="12"/>
    <n v="183.48"/>
    <s v="UPI"/>
    <x v="4"/>
    <s v="Medium"/>
    <s v="Low Satisfaction"/>
    <s v="Long Charging"/>
    <n v="1"/>
    <x v="192"/>
    <x v="177"/>
  </r>
  <r>
    <s v="EVS100210"/>
    <x v="4"/>
    <x v="1"/>
    <x v="2"/>
    <x v="0"/>
    <d v="2023-03-02T06:28:00"/>
    <d v="2023-03-02T08:25:00"/>
    <x v="62"/>
    <n v="23.13"/>
    <n v="15"/>
    <n v="346.95"/>
    <s v="Subscription"/>
    <x v="2"/>
    <s v="Medium"/>
    <s v="Low Satisfaction"/>
    <s v="Long Charging"/>
    <n v="1"/>
    <x v="193"/>
    <x v="178"/>
  </r>
  <r>
    <s v="EVS100211"/>
    <x v="0"/>
    <x v="0"/>
    <x v="0"/>
    <x v="1"/>
    <d v="2024-05-05T03:17:00"/>
    <d v="2024-05-05T04:46:00"/>
    <x v="29"/>
    <n v="41.1"/>
    <n v="10"/>
    <n v="411"/>
    <s v="Subscription"/>
    <x v="3"/>
    <s v="High"/>
    <s v="Medium Satisfaction"/>
    <s v="Long Charging"/>
    <n v="3"/>
    <x v="40"/>
    <x v="179"/>
  </r>
  <r>
    <s v="EVS100212"/>
    <x v="1"/>
    <x v="1"/>
    <x v="0"/>
    <x v="1"/>
    <d v="2024-07-10T20:57:00"/>
    <d v="2024-07-10T22:06:00"/>
    <x v="39"/>
    <n v="57.14"/>
    <n v="12"/>
    <n v="685.68"/>
    <s v="Subscription"/>
    <x v="4"/>
    <s v="High"/>
    <s v="Low Satisfaction"/>
    <s v="Long Charging"/>
    <n v="1"/>
    <x v="194"/>
    <x v="1"/>
  </r>
  <r>
    <s v="EVS100213"/>
    <x v="1"/>
    <x v="2"/>
    <x v="0"/>
    <x v="1"/>
    <d v="2023-11-11T14:15:00"/>
    <d v="2023-11-11T15:01:00"/>
    <x v="43"/>
    <n v="56.84"/>
    <n v="12"/>
    <n v="682.08"/>
    <s v="Credit Card"/>
    <x v="0"/>
    <s v="High"/>
    <s v="Medium Satisfaction"/>
    <s v="Medium Charging"/>
    <n v="2"/>
    <x v="195"/>
    <x v="180"/>
  </r>
  <r>
    <s v="EVS100214"/>
    <x v="7"/>
    <x v="1"/>
    <x v="3"/>
    <x v="1"/>
    <s v="29-07-2024 09:19"/>
    <s v="29-07-2024 10:57"/>
    <x v="61"/>
    <n v="35.130000000000003"/>
    <n v="12"/>
    <n v="421.56"/>
    <s v="UPI"/>
    <x v="1"/>
    <s v="High"/>
    <s v="High Satisfaction"/>
    <s v="Long Charging"/>
    <n v="1"/>
    <x v="196"/>
    <x v="181"/>
  </r>
  <r>
    <s v="EVS100215"/>
    <x v="5"/>
    <x v="2"/>
    <x v="1"/>
    <x v="0"/>
    <s v="27-04-2023 23:53"/>
    <s v="28-04-2023 01:12"/>
    <x v="87"/>
    <n v="49.87"/>
    <n v="10"/>
    <n v="498.7"/>
    <s v="Credit Card"/>
    <x v="3"/>
    <s v="High"/>
    <s v="Medium Satisfaction"/>
    <s v="Long Charging"/>
    <n v="2"/>
    <x v="197"/>
    <x v="88"/>
  </r>
  <r>
    <s v="EVS100216"/>
    <x v="3"/>
    <x v="0"/>
    <x v="0"/>
    <x v="1"/>
    <s v="30-11-2023 10:26"/>
    <s v="30-11-2023 11:00"/>
    <x v="8"/>
    <n v="10.75"/>
    <n v="10"/>
    <n v="107.5"/>
    <s v="Credit Card"/>
    <x v="2"/>
    <s v="Medium"/>
    <s v="Low Satisfaction"/>
    <s v="Medium Charging"/>
    <n v="3"/>
    <x v="64"/>
    <x v="182"/>
  </r>
  <r>
    <s v="EVS100217"/>
    <x v="4"/>
    <x v="1"/>
    <x v="3"/>
    <x v="1"/>
    <s v="23-06-2023 21:47"/>
    <s v="23-06-2023 22:14"/>
    <x v="92"/>
    <n v="21.44"/>
    <n v="10"/>
    <n v="214.4"/>
    <s v="Wallet"/>
    <x v="0"/>
    <s v="Medium"/>
    <s v="Medium Satisfaction"/>
    <s v="Short Charging"/>
    <n v="1"/>
    <x v="198"/>
    <x v="183"/>
  </r>
  <r>
    <s v="EVS100218"/>
    <x v="0"/>
    <x v="0"/>
    <x v="2"/>
    <x v="0"/>
    <s v="27-04-2024 02:32"/>
    <s v="27-04-2024 04:12"/>
    <x v="60"/>
    <n v="2.3199999999999998"/>
    <n v="8"/>
    <n v="18.559999999999999"/>
    <s v="UPI"/>
    <x v="3"/>
    <s v="Low"/>
    <s v="Medium Satisfaction"/>
    <s v="Long Charging"/>
    <n v="3"/>
    <x v="199"/>
    <x v="184"/>
  </r>
  <r>
    <s v="EVS100219"/>
    <x v="6"/>
    <x v="0"/>
    <x v="0"/>
    <x v="1"/>
    <d v="2024-07-01T20:55:00"/>
    <d v="2024-07-01T21:12:00"/>
    <x v="18"/>
    <n v="3.49"/>
    <n v="8"/>
    <n v="27.92"/>
    <s v="UPI"/>
    <x v="1"/>
    <s v="Low"/>
    <s v="High Satisfaction"/>
    <s v="Short Charging"/>
    <n v="3"/>
    <x v="200"/>
    <x v="185"/>
  </r>
  <r>
    <s v="EVS100220"/>
    <x v="0"/>
    <x v="2"/>
    <x v="1"/>
    <x v="1"/>
    <d v="2024-05-04T14:23:00"/>
    <d v="2024-05-04T15:43:00"/>
    <x v="93"/>
    <n v="15.05"/>
    <n v="10"/>
    <n v="150.5"/>
    <s v="Credit Card"/>
    <x v="1"/>
    <s v="Medium"/>
    <s v="High Satisfaction"/>
    <s v="Long Charging"/>
    <n v="2"/>
    <x v="201"/>
    <x v="51"/>
  </r>
  <r>
    <s v="EVS100221"/>
    <x v="6"/>
    <x v="1"/>
    <x v="1"/>
    <x v="0"/>
    <s v="21-12-2023 23:21"/>
    <s v="22-12-2023 00:45"/>
    <x v="32"/>
    <n v="10.33"/>
    <n v="15"/>
    <n v="154.94999999999999"/>
    <s v="Wallet"/>
    <x v="4"/>
    <s v="Medium"/>
    <s v="Low Satisfaction"/>
    <s v="Long Charging"/>
    <n v="1"/>
    <x v="202"/>
    <x v="186"/>
  </r>
  <r>
    <s v="EVS100222"/>
    <x v="2"/>
    <x v="0"/>
    <x v="2"/>
    <x v="1"/>
    <d v="2023-04-08T01:20:00"/>
    <d v="2023-04-08T02:45:00"/>
    <x v="17"/>
    <n v="13.12"/>
    <n v="8"/>
    <n v="104.96"/>
    <s v="Subscription"/>
    <x v="3"/>
    <s v="Medium"/>
    <s v="Medium Satisfaction"/>
    <s v="Long Charging"/>
    <n v="3"/>
    <x v="132"/>
    <x v="4"/>
  </r>
  <r>
    <s v="EVS100223"/>
    <x v="5"/>
    <x v="1"/>
    <x v="2"/>
    <x v="1"/>
    <s v="20-10-2024 13:01"/>
    <s v="20-10-2024 14:03"/>
    <x v="51"/>
    <n v="2.97"/>
    <n v="8"/>
    <n v="23.76"/>
    <s v="UPI"/>
    <x v="1"/>
    <s v="Low"/>
    <s v="High Satisfaction"/>
    <s v="Long Charging"/>
    <n v="1"/>
    <x v="203"/>
    <x v="145"/>
  </r>
  <r>
    <s v="EVS100224"/>
    <x v="3"/>
    <x v="0"/>
    <x v="0"/>
    <x v="0"/>
    <d v="2024-01-09T19:46:00"/>
    <d v="2024-01-09T20:55:00"/>
    <x v="39"/>
    <n v="6.11"/>
    <n v="10"/>
    <n v="61.1"/>
    <s v="Credit Card"/>
    <x v="2"/>
    <s v="Low"/>
    <s v="Low Satisfaction"/>
    <s v="Long Charging"/>
    <n v="3"/>
    <x v="204"/>
    <x v="123"/>
  </r>
  <r>
    <s v="EVS100225"/>
    <x v="3"/>
    <x v="0"/>
    <x v="0"/>
    <x v="0"/>
    <d v="2023-05-11T12:16:00"/>
    <d v="2023-05-11T13:30:00"/>
    <x v="33"/>
    <n v="39.799999999999997"/>
    <n v="8"/>
    <n v="318.39999999999998"/>
    <s v="Credit Card"/>
    <x v="0"/>
    <s v="High"/>
    <s v="Medium Satisfaction"/>
    <s v="Long Charging"/>
    <n v="3"/>
    <x v="205"/>
    <x v="118"/>
  </r>
  <r>
    <s v="EVS100226"/>
    <x v="7"/>
    <x v="2"/>
    <x v="1"/>
    <x v="0"/>
    <d v="2024-06-06T13:24:00"/>
    <d v="2024-06-06T14:52:00"/>
    <x v="81"/>
    <n v="50.4"/>
    <n v="8"/>
    <n v="403.2"/>
    <s v="UPI"/>
    <x v="0"/>
    <s v="High"/>
    <s v="Medium Satisfaction"/>
    <s v="Long Charging"/>
    <n v="2"/>
    <x v="206"/>
    <x v="187"/>
  </r>
  <r>
    <s v="EVS100227"/>
    <x v="0"/>
    <x v="0"/>
    <x v="1"/>
    <x v="1"/>
    <s v="13-11-2024 00:05"/>
    <s v="13-11-2024 01:45"/>
    <x v="60"/>
    <n v="6.08"/>
    <n v="15"/>
    <n v="91.2"/>
    <s v="Credit Card"/>
    <x v="2"/>
    <s v="Low"/>
    <s v="Low Satisfaction"/>
    <s v="Long Charging"/>
    <n v="3"/>
    <x v="207"/>
    <x v="188"/>
  </r>
  <r>
    <s v="EVS100228"/>
    <x v="4"/>
    <x v="2"/>
    <x v="1"/>
    <x v="1"/>
    <s v="26-10-2023 20:46"/>
    <s v="26-10-2023 22:24"/>
    <x v="61"/>
    <n v="21.85"/>
    <n v="10"/>
    <n v="218.5"/>
    <s v="Subscription"/>
    <x v="1"/>
    <s v="Medium"/>
    <s v="High Satisfaction"/>
    <s v="Long Charging"/>
    <n v="2"/>
    <x v="208"/>
    <x v="189"/>
  </r>
  <r>
    <s v="EVS100229"/>
    <x v="3"/>
    <x v="1"/>
    <x v="3"/>
    <x v="0"/>
    <d v="2024-09-03T19:15:00"/>
    <d v="2024-09-03T19:42:00"/>
    <x v="92"/>
    <n v="27.9"/>
    <n v="8"/>
    <n v="223.2"/>
    <s v="UPI"/>
    <x v="1"/>
    <s v="Medium"/>
    <s v="High Satisfaction"/>
    <s v="Short Charging"/>
    <n v="1"/>
    <x v="209"/>
    <x v="190"/>
  </r>
  <r>
    <s v="EVS100230"/>
    <x v="7"/>
    <x v="0"/>
    <x v="2"/>
    <x v="1"/>
    <d v="2024-02-05T00:55:00"/>
    <d v="2024-02-05T01:07:00"/>
    <x v="94"/>
    <n v="24.99"/>
    <n v="8"/>
    <n v="199.92"/>
    <s v="Subscription"/>
    <x v="1"/>
    <s v="Medium"/>
    <s v="High Satisfaction"/>
    <s v="Short Charging"/>
    <n v="3"/>
    <x v="210"/>
    <x v="191"/>
  </r>
  <r>
    <s v="EVS100231"/>
    <x v="4"/>
    <x v="2"/>
    <x v="3"/>
    <x v="1"/>
    <s v="17-01-2023 13:04"/>
    <s v="17-01-2023 13:44"/>
    <x v="79"/>
    <n v="40.94"/>
    <n v="12"/>
    <n v="491.28"/>
    <s v="Wallet"/>
    <x v="1"/>
    <s v="High"/>
    <s v="High Satisfaction"/>
    <s v="Medium Charging"/>
    <n v="2"/>
    <x v="211"/>
    <x v="192"/>
  </r>
  <r>
    <s v="EVS100232"/>
    <x v="0"/>
    <x v="2"/>
    <x v="3"/>
    <x v="1"/>
    <s v="21-12-2023 18:36"/>
    <s v="21-12-2023 19:17"/>
    <x v="54"/>
    <n v="15.74"/>
    <n v="12"/>
    <n v="188.88"/>
    <s v="Credit Card"/>
    <x v="4"/>
    <s v="Medium"/>
    <s v="Low Satisfaction"/>
    <s v="Medium Charging"/>
    <n v="2"/>
    <x v="86"/>
    <x v="186"/>
  </r>
  <r>
    <s v="EVS100233"/>
    <x v="4"/>
    <x v="0"/>
    <x v="0"/>
    <x v="0"/>
    <d v="2023-04-11T05:33:00"/>
    <d v="2023-04-11T05:43:00"/>
    <x v="15"/>
    <n v="6.41"/>
    <n v="15"/>
    <n v="96.15"/>
    <s v="UPI"/>
    <x v="0"/>
    <s v="Low"/>
    <s v="Medium Satisfaction"/>
    <s v="Short Charging"/>
    <n v="3"/>
    <x v="212"/>
    <x v="193"/>
  </r>
  <r>
    <s v="EVS100234"/>
    <x v="4"/>
    <x v="0"/>
    <x v="2"/>
    <x v="0"/>
    <d v="2024-04-07T11:44:00"/>
    <d v="2024-04-07T12:37:00"/>
    <x v="73"/>
    <n v="30.35"/>
    <n v="15"/>
    <n v="455.25"/>
    <s v="Subscription"/>
    <x v="4"/>
    <s v="High"/>
    <s v="Low Satisfaction"/>
    <s v="Medium Charging"/>
    <n v="3"/>
    <x v="77"/>
    <x v="194"/>
  </r>
  <r>
    <s v="EVS100235"/>
    <x v="7"/>
    <x v="2"/>
    <x v="1"/>
    <x v="1"/>
    <s v="31-08-2024 20:40"/>
    <s v="31-08-2024 21:14"/>
    <x v="8"/>
    <n v="20.079999999999998"/>
    <n v="12"/>
    <n v="240.96"/>
    <s v="UPI"/>
    <x v="3"/>
    <s v="Medium"/>
    <s v="Medium Satisfaction"/>
    <s v="Medium Charging"/>
    <n v="2"/>
    <x v="213"/>
    <x v="77"/>
  </r>
  <r>
    <s v="EVS100236"/>
    <x v="5"/>
    <x v="0"/>
    <x v="3"/>
    <x v="1"/>
    <d v="2023-05-04T17:18:00"/>
    <d v="2023-05-04T17:38:00"/>
    <x v="21"/>
    <n v="20.9"/>
    <n v="8"/>
    <n v="167.2"/>
    <s v="Wallet"/>
    <x v="1"/>
    <s v="Medium"/>
    <s v="High Satisfaction"/>
    <s v="Short Charging"/>
    <n v="3"/>
    <x v="214"/>
    <x v="195"/>
  </r>
  <r>
    <s v="EVS100237"/>
    <x v="3"/>
    <x v="0"/>
    <x v="0"/>
    <x v="0"/>
    <d v="2024-02-10T03:51:00"/>
    <d v="2024-02-10T04:16:00"/>
    <x v="13"/>
    <n v="40.54"/>
    <n v="15"/>
    <n v="608.1"/>
    <s v="UPI"/>
    <x v="0"/>
    <s v="High"/>
    <s v="Medium Satisfaction"/>
    <s v="Short Charging"/>
    <n v="3"/>
    <x v="215"/>
    <x v="176"/>
  </r>
  <r>
    <s v="EVS100238"/>
    <x v="4"/>
    <x v="1"/>
    <x v="2"/>
    <x v="0"/>
    <s v="15-06-2024 12:23"/>
    <s v="15-06-2024 13:34"/>
    <x v="82"/>
    <n v="26.97"/>
    <n v="8"/>
    <n v="215.76"/>
    <s v="Subscription"/>
    <x v="4"/>
    <s v="Medium"/>
    <s v="Low Satisfaction"/>
    <s v="Long Charging"/>
    <n v="1"/>
    <x v="216"/>
    <x v="196"/>
  </r>
  <r>
    <s v="EVS100239"/>
    <x v="0"/>
    <x v="0"/>
    <x v="0"/>
    <x v="0"/>
    <s v="16-11-2023 20:01"/>
    <s v="16-11-2023 22:00"/>
    <x v="9"/>
    <n v="9.82"/>
    <n v="10"/>
    <n v="98.2"/>
    <s v="Wallet"/>
    <x v="1"/>
    <s v="Low"/>
    <s v="High Satisfaction"/>
    <s v="Long Charging"/>
    <n v="3"/>
    <x v="217"/>
    <x v="197"/>
  </r>
  <r>
    <s v="EVS100240"/>
    <x v="5"/>
    <x v="1"/>
    <x v="2"/>
    <x v="0"/>
    <s v="24-07-2023 22:14"/>
    <s v="24-07-2023 22:48"/>
    <x v="8"/>
    <n v="49.32"/>
    <n v="10"/>
    <n v="493.2"/>
    <s v="Wallet"/>
    <x v="0"/>
    <s v="High"/>
    <s v="Medium Satisfaction"/>
    <s v="Medium Charging"/>
    <n v="1"/>
    <x v="218"/>
    <x v="198"/>
  </r>
  <r>
    <s v="EVS100241"/>
    <x v="2"/>
    <x v="0"/>
    <x v="1"/>
    <x v="1"/>
    <d v="2024-08-09T00:16:00"/>
    <d v="2024-08-09T01:36:00"/>
    <x v="93"/>
    <n v="27.08"/>
    <n v="8"/>
    <n v="216.64"/>
    <s v="Subscription"/>
    <x v="2"/>
    <s v="Medium"/>
    <s v="Low Satisfaction"/>
    <s v="Long Charging"/>
    <n v="3"/>
    <x v="219"/>
    <x v="199"/>
  </r>
  <r>
    <s v="EVS100242"/>
    <x v="3"/>
    <x v="0"/>
    <x v="3"/>
    <x v="0"/>
    <s v="13-06-2023 07:14"/>
    <s v="13-06-2023 08:57"/>
    <x v="95"/>
    <n v="16.670000000000002"/>
    <n v="8"/>
    <n v="133.36000000000001"/>
    <s v="Wallet"/>
    <x v="0"/>
    <s v="Medium"/>
    <s v="Medium Satisfaction"/>
    <s v="Long Charging"/>
    <n v="3"/>
    <x v="220"/>
    <x v="173"/>
  </r>
  <r>
    <s v="EVS100243"/>
    <x v="6"/>
    <x v="2"/>
    <x v="2"/>
    <x v="1"/>
    <s v="17-10-2024 01:41"/>
    <s v="17-10-2024 02:26"/>
    <x v="96"/>
    <n v="5.74"/>
    <n v="8"/>
    <n v="45.92"/>
    <s v="Credit Card"/>
    <x v="0"/>
    <s v="Low"/>
    <s v="Medium Satisfaction"/>
    <s v="Medium Charging"/>
    <n v="2"/>
    <x v="221"/>
    <x v="200"/>
  </r>
  <r>
    <s v="EVS100244"/>
    <x v="7"/>
    <x v="2"/>
    <x v="1"/>
    <x v="0"/>
    <d v="2023-04-02T22:33:00"/>
    <d v="2023-05-02T00:22:00"/>
    <x v="74"/>
    <n v="25.55"/>
    <n v="12"/>
    <n v="306.60000000000002"/>
    <s v="Wallet"/>
    <x v="4"/>
    <s v="Medium"/>
    <s v="Low Satisfaction"/>
    <s v="Long Charging"/>
    <n v="2"/>
    <x v="222"/>
    <x v="201"/>
  </r>
  <r>
    <s v="EVS100245"/>
    <x v="6"/>
    <x v="1"/>
    <x v="0"/>
    <x v="0"/>
    <d v="2024-05-10T03:31:00"/>
    <d v="2024-05-10T04:38:00"/>
    <x v="5"/>
    <n v="30.21"/>
    <n v="10"/>
    <n v="302.10000000000002"/>
    <s v="Subscription"/>
    <x v="2"/>
    <s v="High"/>
    <s v="Low Satisfaction"/>
    <s v="Long Charging"/>
    <n v="1"/>
    <x v="223"/>
    <x v="55"/>
  </r>
  <r>
    <s v="EVS100246"/>
    <x v="1"/>
    <x v="1"/>
    <x v="0"/>
    <x v="0"/>
    <d v="2024-10-02T03:36:00"/>
    <d v="2024-10-02T05:10:00"/>
    <x v="23"/>
    <n v="56.64"/>
    <n v="8"/>
    <n v="453.12"/>
    <s v="UPI"/>
    <x v="4"/>
    <s v="High"/>
    <s v="Low Satisfaction"/>
    <s v="Long Charging"/>
    <n v="1"/>
    <x v="224"/>
    <x v="26"/>
  </r>
  <r>
    <s v="EVS100247"/>
    <x v="2"/>
    <x v="2"/>
    <x v="0"/>
    <x v="1"/>
    <d v="2023-01-12T14:40:00"/>
    <d v="2023-01-12T15:52:00"/>
    <x v="70"/>
    <n v="27.21"/>
    <n v="12"/>
    <n v="326.52"/>
    <s v="Credit Card"/>
    <x v="0"/>
    <s v="Medium"/>
    <s v="Medium Satisfaction"/>
    <s v="Long Charging"/>
    <n v="2"/>
    <x v="225"/>
    <x v="82"/>
  </r>
  <r>
    <s v="EVS100248"/>
    <x v="2"/>
    <x v="1"/>
    <x v="2"/>
    <x v="0"/>
    <s v="31-03-2024 10:14"/>
    <s v="31-03-2024 11:57"/>
    <x v="95"/>
    <n v="5.76"/>
    <n v="10"/>
    <n v="57.6"/>
    <s v="Subscription"/>
    <x v="3"/>
    <s v="Low"/>
    <s v="Medium Satisfaction"/>
    <s v="Long Charging"/>
    <n v="1"/>
    <x v="226"/>
    <x v="124"/>
  </r>
  <r>
    <s v="EVS100249"/>
    <x v="6"/>
    <x v="2"/>
    <x v="3"/>
    <x v="1"/>
    <s v="13-06-2023 17:29"/>
    <s v="13-06-2023 18:58"/>
    <x v="29"/>
    <n v="44.48"/>
    <n v="10"/>
    <n v="444.8"/>
    <s v="Subscription"/>
    <x v="1"/>
    <s v="High"/>
    <s v="High Satisfaction"/>
    <s v="Long Charging"/>
    <n v="2"/>
    <x v="227"/>
    <x v="173"/>
  </r>
  <r>
    <s v="EVS100250"/>
    <x v="2"/>
    <x v="1"/>
    <x v="2"/>
    <x v="1"/>
    <d v="2024-01-06T09:36:00"/>
    <d v="2024-01-06T11:30:00"/>
    <x v="48"/>
    <n v="42.26"/>
    <n v="12"/>
    <n v="507.12"/>
    <s v="UPI"/>
    <x v="0"/>
    <s v="High"/>
    <s v="Medium Satisfaction"/>
    <s v="Long Charging"/>
    <n v="1"/>
    <x v="156"/>
    <x v="202"/>
  </r>
  <r>
    <s v="EVS100251"/>
    <x v="6"/>
    <x v="2"/>
    <x v="2"/>
    <x v="0"/>
    <s v="13-03-2024 16:08"/>
    <s v="13-03-2024 16:47"/>
    <x v="3"/>
    <n v="37.86"/>
    <n v="10"/>
    <n v="378.6"/>
    <s v="Wallet"/>
    <x v="4"/>
    <s v="High"/>
    <s v="Low Satisfaction"/>
    <s v="Medium Charging"/>
    <n v="2"/>
    <x v="228"/>
    <x v="203"/>
  </r>
  <r>
    <s v="EVS100252"/>
    <x v="7"/>
    <x v="0"/>
    <x v="2"/>
    <x v="0"/>
    <s v="26-10-2023 04:00"/>
    <s v="26-10-2023 05:18"/>
    <x v="89"/>
    <n v="20.13"/>
    <n v="15"/>
    <n v="301.95"/>
    <s v="Subscription"/>
    <x v="1"/>
    <s v="Medium"/>
    <s v="High Satisfaction"/>
    <s v="Long Charging"/>
    <n v="3"/>
    <x v="229"/>
    <x v="189"/>
  </r>
  <r>
    <s v="EVS100253"/>
    <x v="5"/>
    <x v="0"/>
    <x v="1"/>
    <x v="1"/>
    <s v="15-03-2023 18:16"/>
    <s v="15-03-2023 19:16"/>
    <x v="76"/>
    <n v="13.8"/>
    <n v="8"/>
    <n v="110.4"/>
    <s v="UPI"/>
    <x v="4"/>
    <s v="Medium"/>
    <s v="Low Satisfaction"/>
    <s v="Medium Charging"/>
    <n v="3"/>
    <x v="230"/>
    <x v="175"/>
  </r>
  <r>
    <s v="EVS100254"/>
    <x v="2"/>
    <x v="0"/>
    <x v="1"/>
    <x v="1"/>
    <s v="24-05-2023 07:02"/>
    <s v="24-05-2023 07:47"/>
    <x v="96"/>
    <n v="36.71"/>
    <n v="12"/>
    <n v="440.52"/>
    <s v="Credit Card"/>
    <x v="3"/>
    <s v="High"/>
    <s v="Medium Satisfaction"/>
    <s v="Medium Charging"/>
    <n v="3"/>
    <x v="231"/>
    <x v="204"/>
  </r>
  <r>
    <s v="EVS100255"/>
    <x v="6"/>
    <x v="1"/>
    <x v="2"/>
    <x v="0"/>
    <s v="25-09-2024 18:38"/>
    <s v="25-09-2024 20:02"/>
    <x v="32"/>
    <n v="20.34"/>
    <n v="10"/>
    <n v="203.4"/>
    <s v="Wallet"/>
    <x v="2"/>
    <s v="Medium"/>
    <s v="Low Satisfaction"/>
    <s v="Long Charging"/>
    <n v="1"/>
    <x v="50"/>
    <x v="7"/>
  </r>
  <r>
    <s v="EVS100256"/>
    <x v="5"/>
    <x v="2"/>
    <x v="0"/>
    <x v="0"/>
    <d v="2023-02-11T05:20:00"/>
    <d v="2023-02-11T06:10:00"/>
    <x v="97"/>
    <n v="53.94"/>
    <n v="15"/>
    <n v="809.1"/>
    <s v="UPI"/>
    <x v="3"/>
    <s v="High"/>
    <s v="Medium Satisfaction"/>
    <s v="Medium Charging"/>
    <n v="2"/>
    <x v="232"/>
    <x v="205"/>
  </r>
  <r>
    <s v="EVS100257"/>
    <x v="2"/>
    <x v="1"/>
    <x v="1"/>
    <x v="0"/>
    <s v="29-06-2023 00:37"/>
    <s v="29-06-2023 01:17"/>
    <x v="79"/>
    <n v="57.89"/>
    <n v="8"/>
    <n v="463.12"/>
    <s v="Wallet"/>
    <x v="2"/>
    <s v="High"/>
    <s v="Low Satisfaction"/>
    <s v="Medium Charging"/>
    <n v="1"/>
    <x v="233"/>
    <x v="206"/>
  </r>
  <r>
    <s v="EVS100258"/>
    <x v="4"/>
    <x v="1"/>
    <x v="0"/>
    <x v="1"/>
    <s v="21-11-2023 16:15"/>
    <s v="21-11-2023 17:28"/>
    <x v="98"/>
    <n v="37.71"/>
    <n v="8"/>
    <n v="301.68"/>
    <s v="UPI"/>
    <x v="0"/>
    <s v="High"/>
    <s v="Medium Satisfaction"/>
    <s v="Long Charging"/>
    <n v="1"/>
    <x v="234"/>
    <x v="207"/>
  </r>
  <r>
    <s v="EVS100259"/>
    <x v="3"/>
    <x v="0"/>
    <x v="3"/>
    <x v="0"/>
    <s v="28-12-2023 22:23"/>
    <s v="28-12-2023 22:39"/>
    <x v="71"/>
    <n v="33.01"/>
    <n v="8"/>
    <n v="264.08"/>
    <s v="Subscription"/>
    <x v="4"/>
    <s v="High"/>
    <s v="Low Satisfaction"/>
    <s v="Short Charging"/>
    <n v="3"/>
    <x v="235"/>
    <x v="208"/>
  </r>
  <r>
    <s v="EVS100260"/>
    <x v="1"/>
    <x v="2"/>
    <x v="3"/>
    <x v="1"/>
    <s v="26-06-2023 21:50"/>
    <s v="26-06-2023 23:20"/>
    <x v="77"/>
    <n v="21.04"/>
    <n v="8"/>
    <n v="168.32"/>
    <s v="Credit Card"/>
    <x v="2"/>
    <s v="Medium"/>
    <s v="Low Satisfaction"/>
    <s v="Long Charging"/>
    <n v="2"/>
    <x v="236"/>
    <x v="209"/>
  </r>
  <r>
    <s v="EVS100261"/>
    <x v="4"/>
    <x v="2"/>
    <x v="0"/>
    <x v="1"/>
    <d v="2024-02-04T21:00:00"/>
    <d v="2024-02-04T22:26:00"/>
    <x v="16"/>
    <n v="37.07"/>
    <n v="10"/>
    <n v="370.7"/>
    <s v="Subscription"/>
    <x v="2"/>
    <s v="High"/>
    <s v="Low Satisfaction"/>
    <s v="Long Charging"/>
    <n v="2"/>
    <x v="237"/>
    <x v="210"/>
  </r>
  <r>
    <s v="EVS100262"/>
    <x v="5"/>
    <x v="1"/>
    <x v="3"/>
    <x v="0"/>
    <s v="25-03-2023 23:53"/>
    <s v="26-03-2023 00:36"/>
    <x v="27"/>
    <n v="9.1300000000000008"/>
    <n v="12"/>
    <n v="109.56"/>
    <s v="Subscription"/>
    <x v="0"/>
    <s v="Low"/>
    <s v="Medium Satisfaction"/>
    <s v="Medium Charging"/>
    <n v="1"/>
    <x v="197"/>
    <x v="211"/>
  </r>
  <r>
    <s v="EVS100263"/>
    <x v="5"/>
    <x v="1"/>
    <x v="1"/>
    <x v="1"/>
    <s v="30-06-2024 17:24"/>
    <s v="30-06-2024 18:44"/>
    <x v="93"/>
    <n v="36.21"/>
    <n v="8"/>
    <n v="289.68"/>
    <s v="Wallet"/>
    <x v="2"/>
    <s v="High"/>
    <s v="Low Satisfaction"/>
    <s v="Long Charging"/>
    <n v="1"/>
    <x v="238"/>
    <x v="212"/>
  </r>
  <r>
    <s v="EVS100264"/>
    <x v="5"/>
    <x v="1"/>
    <x v="0"/>
    <x v="1"/>
    <s v="14-10-2024 05:15"/>
    <s v="14-10-2024 06:30"/>
    <x v="99"/>
    <n v="2.7"/>
    <n v="15"/>
    <n v="40.5"/>
    <s v="UPI"/>
    <x v="1"/>
    <s v="Low"/>
    <s v="High Satisfaction"/>
    <s v="Long Charging"/>
    <n v="1"/>
    <x v="239"/>
    <x v="213"/>
  </r>
  <r>
    <s v="EVS100265"/>
    <x v="6"/>
    <x v="1"/>
    <x v="1"/>
    <x v="1"/>
    <s v="17-09-2023 00:21"/>
    <s v="17-09-2023 01:15"/>
    <x v="38"/>
    <n v="5.0599999999999996"/>
    <n v="12"/>
    <n v="60.72"/>
    <s v="Credit Card"/>
    <x v="0"/>
    <s v="Low"/>
    <s v="Medium Satisfaction"/>
    <s v="Medium Charging"/>
    <n v="1"/>
    <x v="240"/>
    <x v="214"/>
  </r>
  <r>
    <s v="EVS100266"/>
    <x v="7"/>
    <x v="1"/>
    <x v="2"/>
    <x v="1"/>
    <s v="19-11-2023 20:43"/>
    <s v="19-11-2023 22:27"/>
    <x v="4"/>
    <n v="17.32"/>
    <n v="15"/>
    <n v="259.8"/>
    <s v="Credit Card"/>
    <x v="1"/>
    <s v="Medium"/>
    <s v="High Satisfaction"/>
    <s v="Long Charging"/>
    <n v="1"/>
    <x v="241"/>
    <x v="31"/>
  </r>
  <r>
    <s v="EVS100267"/>
    <x v="0"/>
    <x v="0"/>
    <x v="1"/>
    <x v="0"/>
    <d v="2023-09-06T09:52:00"/>
    <d v="2023-09-06T11:01:00"/>
    <x v="39"/>
    <n v="42.36"/>
    <n v="15"/>
    <n v="635.4"/>
    <s v="UPI"/>
    <x v="2"/>
    <s v="High"/>
    <s v="Low Satisfaction"/>
    <s v="Long Charging"/>
    <n v="3"/>
    <x v="242"/>
    <x v="215"/>
  </r>
  <r>
    <s v="EVS100268"/>
    <x v="7"/>
    <x v="0"/>
    <x v="3"/>
    <x v="1"/>
    <s v="17-01-2024 22:54"/>
    <s v="17-01-2024 23:17"/>
    <x v="6"/>
    <n v="28.35"/>
    <n v="8"/>
    <n v="226.8"/>
    <s v="Subscription"/>
    <x v="3"/>
    <s v="Medium"/>
    <s v="Medium Satisfaction"/>
    <s v="Short Charging"/>
    <n v="3"/>
    <x v="243"/>
    <x v="216"/>
  </r>
  <r>
    <s v="EVS100269"/>
    <x v="0"/>
    <x v="0"/>
    <x v="0"/>
    <x v="0"/>
    <s v="23-12-2023 21:07"/>
    <s v="23-12-2023 21:20"/>
    <x v="58"/>
    <n v="29.94"/>
    <n v="8"/>
    <n v="239.52"/>
    <s v="Subscription"/>
    <x v="2"/>
    <s v="Medium"/>
    <s v="Low Satisfaction"/>
    <s v="Short Charging"/>
    <n v="3"/>
    <x v="244"/>
    <x v="217"/>
  </r>
  <r>
    <s v="EVS100270"/>
    <x v="3"/>
    <x v="0"/>
    <x v="3"/>
    <x v="1"/>
    <d v="2024-03-06T09:52:00"/>
    <d v="2024-03-06T10:32:00"/>
    <x v="79"/>
    <n v="9.6"/>
    <n v="15"/>
    <n v="144"/>
    <s v="UPI"/>
    <x v="1"/>
    <s v="Low"/>
    <s v="High Satisfaction"/>
    <s v="Medium Charging"/>
    <n v="3"/>
    <x v="242"/>
    <x v="218"/>
  </r>
  <r>
    <s v="EVS100271"/>
    <x v="2"/>
    <x v="1"/>
    <x v="0"/>
    <x v="0"/>
    <s v="19-12-2023 20:17"/>
    <s v="19-12-2023 21:40"/>
    <x v="100"/>
    <n v="59.57"/>
    <n v="15"/>
    <n v="893.55"/>
    <s v="UPI"/>
    <x v="1"/>
    <s v="High"/>
    <s v="High Satisfaction"/>
    <s v="Long Charging"/>
    <n v="1"/>
    <x v="245"/>
    <x v="219"/>
  </r>
  <r>
    <s v="EVS100272"/>
    <x v="7"/>
    <x v="1"/>
    <x v="0"/>
    <x v="1"/>
    <s v="22-09-2024 01:31"/>
    <s v="22-09-2024 03:20"/>
    <x v="74"/>
    <n v="37.6"/>
    <n v="10"/>
    <n v="376"/>
    <s v="UPI"/>
    <x v="0"/>
    <s v="High"/>
    <s v="Medium Satisfaction"/>
    <s v="Long Charging"/>
    <n v="1"/>
    <x v="105"/>
    <x v="220"/>
  </r>
  <r>
    <s v="EVS100273"/>
    <x v="0"/>
    <x v="0"/>
    <x v="0"/>
    <x v="1"/>
    <d v="2024-07-09T18:18:00"/>
    <d v="2024-07-09T19:54:00"/>
    <x v="101"/>
    <n v="37.58"/>
    <n v="15"/>
    <n v="563.70000000000005"/>
    <s v="Subscription"/>
    <x v="3"/>
    <s v="High"/>
    <s v="Medium Satisfaction"/>
    <s v="Long Charging"/>
    <n v="3"/>
    <x v="246"/>
    <x v="221"/>
  </r>
  <r>
    <s v="EVS100274"/>
    <x v="1"/>
    <x v="0"/>
    <x v="3"/>
    <x v="0"/>
    <s v="19-10-2024 21:11"/>
    <s v="19-10-2024 22:54"/>
    <x v="95"/>
    <n v="26.68"/>
    <n v="8"/>
    <n v="213.44"/>
    <s v="UPI"/>
    <x v="3"/>
    <s v="Medium"/>
    <s v="Medium Satisfaction"/>
    <s v="Long Charging"/>
    <n v="3"/>
    <x v="247"/>
    <x v="222"/>
  </r>
  <r>
    <s v="EVS100275"/>
    <x v="5"/>
    <x v="0"/>
    <x v="3"/>
    <x v="1"/>
    <d v="2023-12-01T11:19:00"/>
    <d v="2023-12-01T11:32:00"/>
    <x v="58"/>
    <n v="49.6"/>
    <n v="15"/>
    <n v="744"/>
    <s v="UPI"/>
    <x v="0"/>
    <s v="High"/>
    <s v="Medium Satisfaction"/>
    <s v="Short Charging"/>
    <n v="3"/>
    <x v="248"/>
    <x v="128"/>
  </r>
  <r>
    <s v="EVS100276"/>
    <x v="3"/>
    <x v="0"/>
    <x v="0"/>
    <x v="0"/>
    <d v="2023-02-04T17:32:00"/>
    <d v="2023-02-04T19:08:00"/>
    <x v="101"/>
    <n v="15.63"/>
    <n v="8"/>
    <n v="125.04"/>
    <s v="Subscription"/>
    <x v="2"/>
    <s v="Medium"/>
    <s v="Low Satisfaction"/>
    <s v="Long Charging"/>
    <n v="3"/>
    <x v="174"/>
    <x v="223"/>
  </r>
  <r>
    <s v="EVS100277"/>
    <x v="0"/>
    <x v="0"/>
    <x v="3"/>
    <x v="0"/>
    <s v="14-01-2024 05:11"/>
    <s v="14-01-2024 06:30"/>
    <x v="87"/>
    <n v="30.09"/>
    <n v="15"/>
    <n v="451.35"/>
    <s v="Subscription"/>
    <x v="3"/>
    <s v="High"/>
    <s v="Medium Satisfaction"/>
    <s v="Long Charging"/>
    <n v="3"/>
    <x v="249"/>
    <x v="224"/>
  </r>
  <r>
    <s v="EVS100278"/>
    <x v="3"/>
    <x v="1"/>
    <x v="2"/>
    <x v="0"/>
    <d v="2023-10-08T00:38:00"/>
    <d v="2023-10-08T01:30:00"/>
    <x v="55"/>
    <n v="50.92"/>
    <n v="15"/>
    <n v="763.8"/>
    <s v="UPI"/>
    <x v="3"/>
    <s v="High"/>
    <s v="Medium Satisfaction"/>
    <s v="Medium Charging"/>
    <n v="1"/>
    <x v="250"/>
    <x v="225"/>
  </r>
  <r>
    <s v="EVS100279"/>
    <x v="0"/>
    <x v="1"/>
    <x v="0"/>
    <x v="1"/>
    <s v="29-02-2024 18:40"/>
    <s v="29-02-2024 18:55"/>
    <x v="63"/>
    <n v="13.64"/>
    <n v="10"/>
    <n v="136.4"/>
    <s v="Credit Card"/>
    <x v="4"/>
    <s v="Medium"/>
    <s v="Low Satisfaction"/>
    <s v="Short Charging"/>
    <n v="1"/>
    <x v="111"/>
    <x v="226"/>
  </r>
  <r>
    <s v="EVS100280"/>
    <x v="7"/>
    <x v="0"/>
    <x v="1"/>
    <x v="1"/>
    <d v="2024-05-05T18:10:00"/>
    <d v="2024-05-05T19:00:00"/>
    <x v="97"/>
    <n v="52.51"/>
    <n v="12"/>
    <n v="630.12"/>
    <s v="Credit Card"/>
    <x v="2"/>
    <s v="High"/>
    <s v="Low Satisfaction"/>
    <s v="Medium Charging"/>
    <n v="3"/>
    <x v="251"/>
    <x v="179"/>
  </r>
  <r>
    <s v="EVS100281"/>
    <x v="2"/>
    <x v="0"/>
    <x v="2"/>
    <x v="0"/>
    <s v="24-03-2023 17:22"/>
    <s v="24-03-2023 18:18"/>
    <x v="46"/>
    <n v="31.27"/>
    <n v="10"/>
    <n v="312.7"/>
    <s v="Subscription"/>
    <x v="4"/>
    <s v="High"/>
    <s v="Low Satisfaction"/>
    <s v="Medium Charging"/>
    <n v="3"/>
    <x v="252"/>
    <x v="227"/>
  </r>
  <r>
    <s v="EVS100282"/>
    <x v="6"/>
    <x v="0"/>
    <x v="1"/>
    <x v="0"/>
    <d v="2024-10-04T16:49:00"/>
    <d v="2024-10-04T17:50:00"/>
    <x v="57"/>
    <n v="51.29"/>
    <n v="10"/>
    <n v="512.9"/>
    <s v="Credit Card"/>
    <x v="3"/>
    <s v="High"/>
    <s v="Medium Satisfaction"/>
    <s v="Long Charging"/>
    <n v="3"/>
    <x v="253"/>
    <x v="228"/>
  </r>
  <r>
    <s v="EVS100283"/>
    <x v="5"/>
    <x v="1"/>
    <x v="3"/>
    <x v="0"/>
    <s v="18-09-2023 07:54"/>
    <s v="18-09-2023 09:03"/>
    <x v="39"/>
    <n v="38.85"/>
    <n v="10"/>
    <n v="388.5"/>
    <s v="Subscription"/>
    <x v="2"/>
    <s v="High"/>
    <s v="Low Satisfaction"/>
    <s v="Long Charging"/>
    <n v="1"/>
    <x v="254"/>
    <x v="141"/>
  </r>
  <r>
    <s v="EVS100284"/>
    <x v="2"/>
    <x v="2"/>
    <x v="1"/>
    <x v="1"/>
    <d v="2023-05-02T18:56:00"/>
    <d v="2023-05-02T19:19:00"/>
    <x v="6"/>
    <n v="57.47"/>
    <n v="10"/>
    <n v="574.70000000000005"/>
    <s v="UPI"/>
    <x v="1"/>
    <s v="High"/>
    <s v="High Satisfaction"/>
    <s v="Short Charging"/>
    <n v="2"/>
    <x v="255"/>
    <x v="229"/>
  </r>
  <r>
    <s v="EVS100285"/>
    <x v="5"/>
    <x v="0"/>
    <x v="0"/>
    <x v="1"/>
    <d v="2024-01-01T02:21:00"/>
    <d v="2024-01-01T03:52:00"/>
    <x v="44"/>
    <n v="10.71"/>
    <n v="8"/>
    <n v="85.68"/>
    <s v="Subscription"/>
    <x v="3"/>
    <s v="Medium"/>
    <s v="Medium Satisfaction"/>
    <s v="Long Charging"/>
    <n v="3"/>
    <x v="256"/>
    <x v="58"/>
  </r>
  <r>
    <s v="EVS100286"/>
    <x v="5"/>
    <x v="1"/>
    <x v="2"/>
    <x v="0"/>
    <s v="20-04-2024 21:51"/>
    <s v="20-04-2024 23:01"/>
    <x v="31"/>
    <n v="32.090000000000003"/>
    <n v="15"/>
    <n v="481.35"/>
    <s v="Credit Card"/>
    <x v="1"/>
    <s v="High"/>
    <s v="High Satisfaction"/>
    <s v="Long Charging"/>
    <n v="1"/>
    <x v="257"/>
    <x v="230"/>
  </r>
  <r>
    <s v="EVS100287"/>
    <x v="3"/>
    <x v="0"/>
    <x v="2"/>
    <x v="1"/>
    <s v="21-12-2023 10:08"/>
    <s v="21-12-2023 11:33"/>
    <x v="17"/>
    <n v="9.16"/>
    <n v="10"/>
    <n v="91.6"/>
    <s v="Subscription"/>
    <x v="2"/>
    <s v="Low"/>
    <s v="Low Satisfaction"/>
    <s v="Long Charging"/>
    <n v="3"/>
    <x v="32"/>
    <x v="186"/>
  </r>
  <r>
    <s v="EVS100288"/>
    <x v="1"/>
    <x v="1"/>
    <x v="0"/>
    <x v="1"/>
    <d v="2024-07-11T14:03:00"/>
    <d v="2024-07-11T15:45:00"/>
    <x v="36"/>
    <n v="55.94"/>
    <n v="12"/>
    <n v="671.28"/>
    <s v="Subscription"/>
    <x v="0"/>
    <s v="High"/>
    <s v="Medium Satisfaction"/>
    <s v="Long Charging"/>
    <n v="1"/>
    <x v="258"/>
    <x v="162"/>
  </r>
  <r>
    <s v="EVS100289"/>
    <x v="4"/>
    <x v="2"/>
    <x v="0"/>
    <x v="1"/>
    <s v="16-08-2023 08:55"/>
    <s v="16-08-2023 09:22"/>
    <x v="92"/>
    <n v="7.58"/>
    <n v="8"/>
    <n v="60.64"/>
    <s v="Subscription"/>
    <x v="1"/>
    <s v="Low"/>
    <s v="High Satisfaction"/>
    <s v="Short Charging"/>
    <n v="2"/>
    <x v="133"/>
    <x v="84"/>
  </r>
  <r>
    <s v="EVS100290"/>
    <x v="3"/>
    <x v="0"/>
    <x v="3"/>
    <x v="1"/>
    <d v="2024-03-11T02:19:00"/>
    <d v="2024-03-11T02:56:00"/>
    <x v="45"/>
    <n v="20.88"/>
    <n v="15"/>
    <n v="313.2"/>
    <s v="Credit Card"/>
    <x v="3"/>
    <s v="Medium"/>
    <s v="Medium Satisfaction"/>
    <s v="Medium Charging"/>
    <n v="3"/>
    <x v="259"/>
    <x v="231"/>
  </r>
  <r>
    <s v="EVS100291"/>
    <x v="1"/>
    <x v="2"/>
    <x v="3"/>
    <x v="0"/>
    <d v="2024-05-05T14:15:00"/>
    <d v="2024-05-05T14:51:00"/>
    <x v="30"/>
    <n v="25.38"/>
    <n v="8"/>
    <n v="203.04"/>
    <s v="Wallet"/>
    <x v="4"/>
    <s v="Medium"/>
    <s v="Low Satisfaction"/>
    <s v="Medium Charging"/>
    <n v="2"/>
    <x v="195"/>
    <x v="179"/>
  </r>
  <r>
    <s v="EVS100292"/>
    <x v="5"/>
    <x v="1"/>
    <x v="2"/>
    <x v="1"/>
    <s v="18-06-2023 20:38"/>
    <s v="18-06-2023 21:07"/>
    <x v="102"/>
    <n v="18.03"/>
    <n v="15"/>
    <n v="270.45"/>
    <s v="Credit Card"/>
    <x v="2"/>
    <s v="Medium"/>
    <s v="Low Satisfaction"/>
    <s v="Short Charging"/>
    <n v="1"/>
    <x v="68"/>
    <x v="72"/>
  </r>
  <r>
    <s v="EVS100293"/>
    <x v="2"/>
    <x v="2"/>
    <x v="3"/>
    <x v="1"/>
    <s v="28-03-2024 21:18"/>
    <s v="28-03-2024 22:36"/>
    <x v="89"/>
    <n v="6.77"/>
    <n v="12"/>
    <n v="81.239999999999995"/>
    <s v="Credit Card"/>
    <x v="0"/>
    <s v="Low"/>
    <s v="Medium Satisfaction"/>
    <s v="Long Charging"/>
    <n v="2"/>
    <x v="131"/>
    <x v="232"/>
  </r>
  <r>
    <s v="EVS100294"/>
    <x v="1"/>
    <x v="2"/>
    <x v="3"/>
    <x v="1"/>
    <s v="27-11-2024 12:35"/>
    <s v="27-11-2024 13:24"/>
    <x v="42"/>
    <n v="9.5"/>
    <n v="15"/>
    <n v="142.5"/>
    <s v="Subscription"/>
    <x v="4"/>
    <s v="Low"/>
    <s v="Low Satisfaction"/>
    <s v="Medium Charging"/>
    <n v="2"/>
    <x v="260"/>
    <x v="233"/>
  </r>
  <r>
    <s v="EVS100295"/>
    <x v="1"/>
    <x v="2"/>
    <x v="1"/>
    <x v="0"/>
    <s v="20-11-2023 21:11"/>
    <s v="20-11-2023 21:29"/>
    <x v="88"/>
    <n v="30.95"/>
    <n v="10"/>
    <n v="309.5"/>
    <s v="Subscription"/>
    <x v="1"/>
    <s v="High"/>
    <s v="High Satisfaction"/>
    <s v="Short Charging"/>
    <n v="2"/>
    <x v="247"/>
    <x v="234"/>
  </r>
  <r>
    <s v="EVS100296"/>
    <x v="3"/>
    <x v="2"/>
    <x v="3"/>
    <x v="0"/>
    <s v="21-06-2024 03:01"/>
    <s v="21-06-2024 04:49"/>
    <x v="47"/>
    <n v="47.38"/>
    <n v="8"/>
    <n v="379.04"/>
    <s v="Wallet"/>
    <x v="2"/>
    <s v="High"/>
    <s v="Low Satisfaction"/>
    <s v="Long Charging"/>
    <n v="2"/>
    <x v="261"/>
    <x v="235"/>
  </r>
  <r>
    <s v="EVS100297"/>
    <x v="1"/>
    <x v="2"/>
    <x v="1"/>
    <x v="1"/>
    <s v="25-09-2024 13:10"/>
    <s v="25-09-2024 14:21"/>
    <x v="82"/>
    <n v="28.1"/>
    <n v="8"/>
    <n v="224.8"/>
    <s v="Credit Card"/>
    <x v="3"/>
    <s v="Medium"/>
    <s v="Medium Satisfaction"/>
    <s v="Long Charging"/>
    <n v="2"/>
    <x v="262"/>
    <x v="7"/>
  </r>
  <r>
    <s v="EVS100298"/>
    <x v="1"/>
    <x v="1"/>
    <x v="1"/>
    <x v="0"/>
    <d v="2023-09-05T03:17:00"/>
    <d v="2023-09-05T04:31:00"/>
    <x v="33"/>
    <n v="16.07"/>
    <n v="15"/>
    <n v="241.05"/>
    <s v="Credit Card"/>
    <x v="0"/>
    <s v="Medium"/>
    <s v="Medium Satisfaction"/>
    <s v="Long Charging"/>
    <n v="1"/>
    <x v="40"/>
    <x v="236"/>
  </r>
  <r>
    <s v="EVS100299"/>
    <x v="2"/>
    <x v="2"/>
    <x v="2"/>
    <x v="0"/>
    <d v="2023-08-06T21:26:00"/>
    <d v="2023-08-06T23:11:00"/>
    <x v="80"/>
    <n v="33.96"/>
    <n v="10"/>
    <n v="339.6"/>
    <s v="Credit Card"/>
    <x v="2"/>
    <s v="High"/>
    <s v="Low Satisfaction"/>
    <s v="Long Charging"/>
    <n v="2"/>
    <x v="263"/>
    <x v="237"/>
  </r>
  <r>
    <s v="EVS100300"/>
    <x v="1"/>
    <x v="0"/>
    <x v="3"/>
    <x v="1"/>
    <d v="2024-02-07T09:52:00"/>
    <d v="2024-02-07T10:02:00"/>
    <x v="15"/>
    <n v="42.6"/>
    <n v="15"/>
    <n v="639"/>
    <s v="Wallet"/>
    <x v="0"/>
    <s v="High"/>
    <s v="Medium Satisfaction"/>
    <s v="Short Charging"/>
    <n v="3"/>
    <x v="242"/>
    <x v="238"/>
  </r>
  <r>
    <s v="EVS100301"/>
    <x v="2"/>
    <x v="0"/>
    <x v="3"/>
    <x v="0"/>
    <s v="13-09-2024 05:10"/>
    <s v="13-09-2024 05:23"/>
    <x v="58"/>
    <n v="8.4"/>
    <n v="10"/>
    <n v="84"/>
    <s v="Credit Card"/>
    <x v="4"/>
    <s v="Low"/>
    <s v="Low Satisfaction"/>
    <s v="Short Charging"/>
    <n v="3"/>
    <x v="264"/>
    <x v="61"/>
  </r>
  <r>
    <s v="EVS100302"/>
    <x v="3"/>
    <x v="2"/>
    <x v="3"/>
    <x v="0"/>
    <d v="2023-09-10T11:59:00"/>
    <d v="2023-09-10T12:55:00"/>
    <x v="46"/>
    <n v="34.78"/>
    <n v="10"/>
    <n v="347.8"/>
    <s v="Subscription"/>
    <x v="4"/>
    <s v="High"/>
    <s v="Low Satisfaction"/>
    <s v="Medium Charging"/>
    <n v="2"/>
    <x v="69"/>
    <x v="239"/>
  </r>
  <r>
    <s v="EVS100303"/>
    <x v="2"/>
    <x v="0"/>
    <x v="3"/>
    <x v="0"/>
    <d v="2024-03-02T23:55:00"/>
    <d v="2024-04-02T00:57:00"/>
    <x v="51"/>
    <n v="53.47"/>
    <n v="15"/>
    <n v="802.05"/>
    <s v="Credit Card"/>
    <x v="1"/>
    <s v="High"/>
    <s v="High Satisfaction"/>
    <s v="Long Charging"/>
    <n v="3"/>
    <x v="265"/>
    <x v="240"/>
  </r>
  <r>
    <s v="EVS100304"/>
    <x v="3"/>
    <x v="1"/>
    <x v="0"/>
    <x v="0"/>
    <d v="2023-10-09T00:14:00"/>
    <d v="2023-10-09T01:24:00"/>
    <x v="31"/>
    <n v="22.59"/>
    <n v="12"/>
    <n v="271.08"/>
    <s v="UPI"/>
    <x v="4"/>
    <s v="Medium"/>
    <s v="Low Satisfaction"/>
    <s v="Long Charging"/>
    <n v="1"/>
    <x v="266"/>
    <x v="3"/>
  </r>
  <r>
    <s v="EVS100305"/>
    <x v="0"/>
    <x v="2"/>
    <x v="1"/>
    <x v="1"/>
    <d v="2023-09-07T05:38:00"/>
    <d v="2023-09-07T06:38:00"/>
    <x v="76"/>
    <n v="37.909999999999997"/>
    <n v="10"/>
    <n v="379.1"/>
    <s v="UPI"/>
    <x v="4"/>
    <s v="High"/>
    <s v="Low Satisfaction"/>
    <s v="Medium Charging"/>
    <n v="2"/>
    <x v="267"/>
    <x v="241"/>
  </r>
  <r>
    <s v="EVS100306"/>
    <x v="5"/>
    <x v="2"/>
    <x v="2"/>
    <x v="1"/>
    <s v="19-03-2023 12:37"/>
    <s v="19-03-2023 12:58"/>
    <x v="86"/>
    <n v="7.81"/>
    <n v="15"/>
    <n v="117.15"/>
    <s v="UPI"/>
    <x v="2"/>
    <s v="Low"/>
    <s v="Low Satisfaction"/>
    <s v="Short Charging"/>
    <n v="2"/>
    <x v="268"/>
    <x v="133"/>
  </r>
  <r>
    <s v="EVS100307"/>
    <x v="6"/>
    <x v="1"/>
    <x v="2"/>
    <x v="0"/>
    <s v="23-02-2024 06:42"/>
    <s v="23-02-2024 08:01"/>
    <x v="87"/>
    <n v="57.61"/>
    <n v="10"/>
    <n v="576.1"/>
    <s v="Credit Card"/>
    <x v="0"/>
    <s v="High"/>
    <s v="Medium Satisfaction"/>
    <s v="Long Charging"/>
    <n v="1"/>
    <x v="269"/>
    <x v="13"/>
  </r>
  <r>
    <s v="EVS100308"/>
    <x v="3"/>
    <x v="2"/>
    <x v="3"/>
    <x v="1"/>
    <s v="15-11-2024 06:08"/>
    <s v="15-11-2024 06:30"/>
    <x v="103"/>
    <n v="57.24"/>
    <n v="8"/>
    <n v="457.92"/>
    <s v="Wallet"/>
    <x v="3"/>
    <s v="High"/>
    <s v="Medium Satisfaction"/>
    <s v="Short Charging"/>
    <n v="2"/>
    <x v="270"/>
    <x v="94"/>
  </r>
  <r>
    <s v="EVS100309"/>
    <x v="0"/>
    <x v="2"/>
    <x v="3"/>
    <x v="1"/>
    <s v="21-09-2023 18:09"/>
    <s v="21-09-2023 19:05"/>
    <x v="46"/>
    <n v="9.89"/>
    <n v="8"/>
    <n v="79.12"/>
    <s v="Subscription"/>
    <x v="2"/>
    <s v="Low"/>
    <s v="Low Satisfaction"/>
    <s v="Medium Charging"/>
    <n v="2"/>
    <x v="271"/>
    <x v="17"/>
  </r>
  <r>
    <s v="EVS100310"/>
    <x v="4"/>
    <x v="0"/>
    <x v="2"/>
    <x v="0"/>
    <s v="23-09-2024 09:12"/>
    <s v="23-09-2024 10:49"/>
    <x v="85"/>
    <n v="31.89"/>
    <n v="12"/>
    <n v="382.68"/>
    <s v="UPI"/>
    <x v="1"/>
    <s v="High"/>
    <s v="High Satisfaction"/>
    <s v="Long Charging"/>
    <n v="3"/>
    <x v="272"/>
    <x v="242"/>
  </r>
  <r>
    <s v="EVS100311"/>
    <x v="1"/>
    <x v="2"/>
    <x v="0"/>
    <x v="0"/>
    <s v="28-02-2024 05:06"/>
    <s v="28-02-2024 05:59"/>
    <x v="73"/>
    <n v="42.63"/>
    <n v="8"/>
    <n v="341.04"/>
    <s v="Credit Card"/>
    <x v="2"/>
    <s v="High"/>
    <s v="Low Satisfaction"/>
    <s v="Medium Charging"/>
    <n v="2"/>
    <x v="116"/>
    <x v="243"/>
  </r>
  <r>
    <s v="EVS100312"/>
    <x v="0"/>
    <x v="0"/>
    <x v="2"/>
    <x v="1"/>
    <s v="31-10-2024 16:55"/>
    <s v="31-10-2024 17:50"/>
    <x v="104"/>
    <n v="56.47"/>
    <n v="12"/>
    <n v="677.64"/>
    <s v="Wallet"/>
    <x v="4"/>
    <s v="High"/>
    <s v="Low Satisfaction"/>
    <s v="Medium Charging"/>
    <n v="3"/>
    <x v="273"/>
    <x v="71"/>
  </r>
  <r>
    <s v="EVS100313"/>
    <x v="3"/>
    <x v="2"/>
    <x v="1"/>
    <x v="0"/>
    <s v="27-07-2023 19:04"/>
    <s v="27-07-2023 20:25"/>
    <x v="7"/>
    <n v="28.29"/>
    <n v="15"/>
    <n v="424.35"/>
    <s v="Wallet"/>
    <x v="4"/>
    <s v="Medium"/>
    <s v="Low Satisfaction"/>
    <s v="Long Charging"/>
    <n v="2"/>
    <x v="274"/>
    <x v="244"/>
  </r>
  <r>
    <s v="EVS100314"/>
    <x v="6"/>
    <x v="1"/>
    <x v="1"/>
    <x v="1"/>
    <s v="15-02-2024 08:25"/>
    <s v="15-02-2024 09:07"/>
    <x v="14"/>
    <n v="8.09"/>
    <n v="8"/>
    <n v="64.72"/>
    <s v="Wallet"/>
    <x v="1"/>
    <s v="Low"/>
    <s v="High Satisfaction"/>
    <s v="Medium Charging"/>
    <n v="1"/>
    <x v="275"/>
    <x v="54"/>
  </r>
  <r>
    <s v="EVS100315"/>
    <x v="0"/>
    <x v="0"/>
    <x v="2"/>
    <x v="0"/>
    <d v="2023-08-02T17:59:00"/>
    <d v="2023-08-02T18:38:00"/>
    <x v="3"/>
    <n v="34.24"/>
    <n v="12"/>
    <n v="410.88"/>
    <s v="UPI"/>
    <x v="0"/>
    <s v="High"/>
    <s v="Medium Satisfaction"/>
    <s v="Medium Charging"/>
    <n v="3"/>
    <x v="276"/>
    <x v="120"/>
  </r>
  <r>
    <s v="EVS100316"/>
    <x v="7"/>
    <x v="2"/>
    <x v="3"/>
    <x v="1"/>
    <s v="28-06-2023 16:53"/>
    <s v="28-06-2023 17:52"/>
    <x v="49"/>
    <n v="28.88"/>
    <n v="10"/>
    <n v="288.8"/>
    <s v="Credit Card"/>
    <x v="3"/>
    <s v="Medium"/>
    <s v="Medium Satisfaction"/>
    <s v="Medium Charging"/>
    <n v="2"/>
    <x v="277"/>
    <x v="245"/>
  </r>
  <r>
    <s v="EVS100317"/>
    <x v="3"/>
    <x v="2"/>
    <x v="0"/>
    <x v="1"/>
    <d v="2024-05-08T08:31:00"/>
    <d v="2024-05-08T09:06:00"/>
    <x v="10"/>
    <n v="40.380000000000003"/>
    <n v="10"/>
    <n v="403.8"/>
    <s v="Subscription"/>
    <x v="2"/>
    <s v="High"/>
    <s v="Low Satisfaction"/>
    <s v="Medium Charging"/>
    <n v="2"/>
    <x v="278"/>
    <x v="157"/>
  </r>
  <r>
    <s v="EVS100318"/>
    <x v="2"/>
    <x v="1"/>
    <x v="3"/>
    <x v="0"/>
    <s v="14-08-2023 00:44"/>
    <s v="14-08-2023 02:04"/>
    <x v="93"/>
    <n v="38.21"/>
    <n v="12"/>
    <n v="458.52"/>
    <s v="Subscription"/>
    <x v="1"/>
    <s v="High"/>
    <s v="High Satisfaction"/>
    <s v="Long Charging"/>
    <n v="1"/>
    <x v="279"/>
    <x v="63"/>
  </r>
  <r>
    <s v="EVS100319"/>
    <x v="3"/>
    <x v="1"/>
    <x v="2"/>
    <x v="0"/>
    <d v="2023-12-04T14:20:00"/>
    <d v="2023-12-04T14:52:00"/>
    <x v="105"/>
    <n v="2.31"/>
    <n v="10"/>
    <n v="23.1"/>
    <s v="Credit Card"/>
    <x v="0"/>
    <s v="Low"/>
    <s v="Medium Satisfaction"/>
    <s v="Medium Charging"/>
    <n v="1"/>
    <x v="189"/>
    <x v="246"/>
  </r>
  <r>
    <s v="EVS100320"/>
    <x v="0"/>
    <x v="2"/>
    <x v="3"/>
    <x v="1"/>
    <s v="18-08-2023 16:36"/>
    <s v="18-08-2023 17:50"/>
    <x v="33"/>
    <n v="33.85"/>
    <n v="12"/>
    <n v="406.2"/>
    <s v="Subscription"/>
    <x v="2"/>
    <s v="High"/>
    <s v="Low Satisfaction"/>
    <s v="Long Charging"/>
    <n v="2"/>
    <x v="280"/>
    <x v="92"/>
  </r>
  <r>
    <s v="EVS100321"/>
    <x v="0"/>
    <x v="2"/>
    <x v="1"/>
    <x v="1"/>
    <s v="22-02-2023 20:32"/>
    <s v="22-02-2023 21:51"/>
    <x v="87"/>
    <n v="8.07"/>
    <n v="8"/>
    <n v="64.56"/>
    <s v="Subscription"/>
    <x v="2"/>
    <s v="Low"/>
    <s v="Low Satisfaction"/>
    <s v="Long Charging"/>
    <n v="2"/>
    <x v="281"/>
    <x v="89"/>
  </r>
  <r>
    <s v="EVS100322"/>
    <x v="1"/>
    <x v="1"/>
    <x v="3"/>
    <x v="0"/>
    <s v="24-03-2024 21:53"/>
    <s v="24-03-2024 22:56"/>
    <x v="25"/>
    <n v="46.37"/>
    <n v="8"/>
    <n v="370.96"/>
    <s v="UPI"/>
    <x v="4"/>
    <s v="High"/>
    <s v="Low Satisfaction"/>
    <s v="Long Charging"/>
    <n v="1"/>
    <x v="282"/>
    <x v="247"/>
  </r>
  <r>
    <s v="EVS100323"/>
    <x v="3"/>
    <x v="0"/>
    <x v="2"/>
    <x v="0"/>
    <s v="22-09-2024 00:33"/>
    <s v="22-09-2024 01:34"/>
    <x v="57"/>
    <n v="38.450000000000003"/>
    <n v="12"/>
    <n v="461.4"/>
    <s v="Wallet"/>
    <x v="4"/>
    <s v="High"/>
    <s v="Low Satisfaction"/>
    <s v="Long Charging"/>
    <n v="3"/>
    <x v="283"/>
    <x v="220"/>
  </r>
  <r>
    <s v="EVS100324"/>
    <x v="4"/>
    <x v="2"/>
    <x v="2"/>
    <x v="1"/>
    <s v="20-07-2024 09:12"/>
    <s v="20-07-2024 10:47"/>
    <x v="66"/>
    <n v="6.09"/>
    <n v="8"/>
    <n v="48.72"/>
    <s v="Subscription"/>
    <x v="0"/>
    <s v="Low"/>
    <s v="Medium Satisfaction"/>
    <s v="Long Charging"/>
    <n v="2"/>
    <x v="272"/>
    <x v="86"/>
  </r>
  <r>
    <s v="EVS100325"/>
    <x v="3"/>
    <x v="1"/>
    <x v="2"/>
    <x v="0"/>
    <s v="20-03-2023 07:20"/>
    <s v="20-03-2023 07:59"/>
    <x v="3"/>
    <n v="7.5"/>
    <n v="8"/>
    <n v="60"/>
    <s v="Credit Card"/>
    <x v="3"/>
    <s v="Low"/>
    <s v="Medium Satisfaction"/>
    <s v="Medium Charging"/>
    <n v="1"/>
    <x v="284"/>
    <x v="248"/>
  </r>
  <r>
    <s v="EVS100326"/>
    <x v="7"/>
    <x v="1"/>
    <x v="3"/>
    <x v="1"/>
    <s v="16-11-2023 00:42"/>
    <s v="16-11-2023 01:36"/>
    <x v="38"/>
    <n v="22.51"/>
    <n v="12"/>
    <n v="270.12"/>
    <s v="Credit Card"/>
    <x v="0"/>
    <s v="Medium"/>
    <s v="Medium Satisfaction"/>
    <s v="Medium Charging"/>
    <n v="1"/>
    <x v="38"/>
    <x v="197"/>
  </r>
  <r>
    <s v="EVS100327"/>
    <x v="2"/>
    <x v="2"/>
    <x v="3"/>
    <x v="0"/>
    <d v="2023-11-12T02:14:00"/>
    <d v="2023-11-12T03:23:00"/>
    <x v="39"/>
    <n v="2.2400000000000002"/>
    <n v="15"/>
    <n v="33.6"/>
    <s v="UPI"/>
    <x v="3"/>
    <s v="Low"/>
    <s v="Medium Satisfaction"/>
    <s v="Long Charging"/>
    <n v="2"/>
    <x v="285"/>
    <x v="249"/>
  </r>
  <r>
    <s v="EVS100328"/>
    <x v="7"/>
    <x v="0"/>
    <x v="3"/>
    <x v="1"/>
    <d v="2023-03-02T03:41:00"/>
    <d v="2023-03-02T04:21:00"/>
    <x v="79"/>
    <n v="46.72"/>
    <n v="8"/>
    <n v="373.76"/>
    <s v="Credit Card"/>
    <x v="2"/>
    <s v="High"/>
    <s v="Low Satisfaction"/>
    <s v="Medium Charging"/>
    <n v="3"/>
    <x v="59"/>
    <x v="178"/>
  </r>
  <r>
    <s v="EVS100329"/>
    <x v="3"/>
    <x v="2"/>
    <x v="3"/>
    <x v="0"/>
    <s v="31-08-2024 18:33"/>
    <s v="31-08-2024 19:19"/>
    <x v="43"/>
    <n v="58.66"/>
    <n v="12"/>
    <n v="703.92"/>
    <s v="Credit Card"/>
    <x v="0"/>
    <s v="High"/>
    <s v="Medium Satisfaction"/>
    <s v="Medium Charging"/>
    <n v="2"/>
    <x v="286"/>
    <x v="77"/>
  </r>
  <r>
    <s v="EVS100330"/>
    <x v="5"/>
    <x v="1"/>
    <x v="3"/>
    <x v="0"/>
    <d v="2024-09-11T13:48:00"/>
    <d v="2024-09-11T15:36:00"/>
    <x v="47"/>
    <n v="53.43"/>
    <n v="10"/>
    <n v="534.29999999999995"/>
    <s v="Credit Card"/>
    <x v="2"/>
    <s v="High"/>
    <s v="Low Satisfaction"/>
    <s v="Long Charging"/>
    <n v="1"/>
    <x v="287"/>
    <x v="161"/>
  </r>
  <r>
    <s v="EVS100331"/>
    <x v="4"/>
    <x v="0"/>
    <x v="0"/>
    <x v="0"/>
    <s v="22-03-2024 02:07"/>
    <s v="22-03-2024 02:59"/>
    <x v="55"/>
    <n v="15.55"/>
    <n v="12"/>
    <n v="186.6"/>
    <s v="Wallet"/>
    <x v="3"/>
    <s v="Medium"/>
    <s v="Medium Satisfaction"/>
    <s v="Medium Charging"/>
    <n v="3"/>
    <x v="26"/>
    <x v="250"/>
  </r>
  <r>
    <s v="EVS100332"/>
    <x v="6"/>
    <x v="0"/>
    <x v="1"/>
    <x v="0"/>
    <s v="21-11-2024 22:02"/>
    <s v="21-11-2024 23:15"/>
    <x v="98"/>
    <n v="21.39"/>
    <n v="10"/>
    <n v="213.9"/>
    <s v="Credit Card"/>
    <x v="1"/>
    <s v="Medium"/>
    <s v="High Satisfaction"/>
    <s v="Long Charging"/>
    <n v="3"/>
    <x v="288"/>
    <x v="44"/>
  </r>
  <r>
    <s v="EVS100333"/>
    <x v="7"/>
    <x v="1"/>
    <x v="1"/>
    <x v="1"/>
    <s v="26-12-2023 05:08"/>
    <s v="26-12-2023 06:10"/>
    <x v="51"/>
    <n v="46.93"/>
    <n v="12"/>
    <n v="563.16"/>
    <s v="Credit Card"/>
    <x v="2"/>
    <s v="High"/>
    <s v="Low Satisfaction"/>
    <s v="Long Charging"/>
    <n v="1"/>
    <x v="289"/>
    <x v="251"/>
  </r>
  <r>
    <s v="EVS100334"/>
    <x v="7"/>
    <x v="1"/>
    <x v="2"/>
    <x v="1"/>
    <d v="2023-12-01T02:40:00"/>
    <d v="2023-12-01T04:21:00"/>
    <x v="26"/>
    <n v="12.32"/>
    <n v="10"/>
    <n v="123.2"/>
    <s v="Credit Card"/>
    <x v="0"/>
    <s v="Medium"/>
    <s v="Medium Satisfaction"/>
    <s v="Long Charging"/>
    <n v="1"/>
    <x v="290"/>
    <x v="128"/>
  </r>
  <r>
    <s v="EVS100335"/>
    <x v="4"/>
    <x v="0"/>
    <x v="3"/>
    <x v="0"/>
    <d v="2023-09-07T08:02:00"/>
    <d v="2023-09-07T08:34:00"/>
    <x v="105"/>
    <n v="56.18"/>
    <n v="8"/>
    <n v="449.44"/>
    <s v="Wallet"/>
    <x v="2"/>
    <s v="High"/>
    <s v="Low Satisfaction"/>
    <s v="Medium Charging"/>
    <n v="3"/>
    <x v="291"/>
    <x v="241"/>
  </r>
  <r>
    <s v="EVS100336"/>
    <x v="0"/>
    <x v="0"/>
    <x v="0"/>
    <x v="0"/>
    <s v="31-10-2023 02:16"/>
    <s v="31-10-2023 02:27"/>
    <x v="78"/>
    <n v="57.31"/>
    <n v="8"/>
    <n v="458.48"/>
    <s v="Wallet"/>
    <x v="1"/>
    <s v="High"/>
    <s v="High Satisfaction"/>
    <s v="Short Charging"/>
    <n v="3"/>
    <x v="292"/>
    <x v="252"/>
  </r>
  <r>
    <s v="EVS100337"/>
    <x v="6"/>
    <x v="1"/>
    <x v="3"/>
    <x v="1"/>
    <s v="21-04-2024 17:00"/>
    <s v="21-04-2024 18:25"/>
    <x v="17"/>
    <n v="28.21"/>
    <n v="12"/>
    <n v="338.52"/>
    <s v="Subscription"/>
    <x v="0"/>
    <s v="Medium"/>
    <s v="Medium Satisfaction"/>
    <s v="Long Charging"/>
    <n v="1"/>
    <x v="293"/>
    <x v="253"/>
  </r>
  <r>
    <s v="EVS100338"/>
    <x v="3"/>
    <x v="0"/>
    <x v="1"/>
    <x v="1"/>
    <d v="2023-10-07T12:48:00"/>
    <d v="2023-10-07T13:34:00"/>
    <x v="43"/>
    <n v="51.41"/>
    <n v="10"/>
    <n v="514.1"/>
    <s v="Credit Card"/>
    <x v="2"/>
    <s v="High"/>
    <s v="Low Satisfaction"/>
    <s v="Medium Charging"/>
    <n v="3"/>
    <x v="126"/>
    <x v="254"/>
  </r>
  <r>
    <s v="EVS100339"/>
    <x v="5"/>
    <x v="1"/>
    <x v="2"/>
    <x v="0"/>
    <d v="2024-07-01T00:07:00"/>
    <d v="2024-07-01T00:17:00"/>
    <x v="15"/>
    <n v="27.74"/>
    <n v="12"/>
    <n v="332.88"/>
    <s v="Wallet"/>
    <x v="4"/>
    <s v="Medium"/>
    <s v="Low Satisfaction"/>
    <s v="Short Charging"/>
    <n v="1"/>
    <x v="147"/>
    <x v="185"/>
  </r>
  <r>
    <s v="EVS100340"/>
    <x v="0"/>
    <x v="2"/>
    <x v="2"/>
    <x v="1"/>
    <s v="26-02-2024 16:52"/>
    <s v="26-02-2024 18:10"/>
    <x v="89"/>
    <n v="33.65"/>
    <n v="10"/>
    <n v="336.5"/>
    <s v="UPI"/>
    <x v="1"/>
    <s v="High"/>
    <s v="High Satisfaction"/>
    <s v="Long Charging"/>
    <n v="2"/>
    <x v="294"/>
    <x v="255"/>
  </r>
  <r>
    <s v="EVS100341"/>
    <x v="2"/>
    <x v="0"/>
    <x v="1"/>
    <x v="0"/>
    <d v="2023-10-01T02:02:00"/>
    <d v="2023-10-01T03:20:00"/>
    <x v="89"/>
    <n v="53.02"/>
    <n v="12"/>
    <n v="636.24"/>
    <s v="Credit Card"/>
    <x v="3"/>
    <s v="High"/>
    <s v="Medium Satisfaction"/>
    <s v="Long Charging"/>
    <n v="3"/>
    <x v="295"/>
    <x v="256"/>
  </r>
  <r>
    <s v="EVS100342"/>
    <x v="7"/>
    <x v="0"/>
    <x v="1"/>
    <x v="0"/>
    <s v="20-04-2024 03:00"/>
    <s v="20-04-2024 03:44"/>
    <x v="72"/>
    <n v="58.75"/>
    <n v="10"/>
    <n v="587.5"/>
    <s v="UPI"/>
    <x v="2"/>
    <s v="High"/>
    <s v="Low Satisfaction"/>
    <s v="Medium Charging"/>
    <n v="3"/>
    <x v="296"/>
    <x v="230"/>
  </r>
  <r>
    <s v="EVS100343"/>
    <x v="4"/>
    <x v="2"/>
    <x v="1"/>
    <x v="0"/>
    <s v="16-06-2023 18:14"/>
    <s v="16-06-2023 19:01"/>
    <x v="59"/>
    <n v="13.44"/>
    <n v="12"/>
    <n v="161.28"/>
    <s v="Subscription"/>
    <x v="0"/>
    <s v="Medium"/>
    <s v="Medium Satisfaction"/>
    <s v="Medium Charging"/>
    <n v="2"/>
    <x v="297"/>
    <x v="112"/>
  </r>
  <r>
    <s v="EVS100344"/>
    <x v="3"/>
    <x v="0"/>
    <x v="3"/>
    <x v="0"/>
    <d v="2024-04-11T17:13:00"/>
    <d v="2024-04-11T19:02:00"/>
    <x v="74"/>
    <n v="16.190000000000001"/>
    <n v="15"/>
    <n v="242.85"/>
    <s v="Credit Card"/>
    <x v="3"/>
    <s v="Medium"/>
    <s v="Medium Satisfaction"/>
    <s v="Long Charging"/>
    <n v="3"/>
    <x v="298"/>
    <x v="115"/>
  </r>
  <r>
    <s v="EVS100345"/>
    <x v="4"/>
    <x v="1"/>
    <x v="3"/>
    <x v="0"/>
    <s v="28-09-2024 09:12"/>
    <s v="28-09-2024 09:50"/>
    <x v="28"/>
    <n v="39.29"/>
    <n v="8"/>
    <n v="314.32"/>
    <s v="Subscription"/>
    <x v="3"/>
    <s v="High"/>
    <s v="Medium Satisfaction"/>
    <s v="Medium Charging"/>
    <n v="1"/>
    <x v="272"/>
    <x v="257"/>
  </r>
  <r>
    <s v="EVS100346"/>
    <x v="5"/>
    <x v="2"/>
    <x v="2"/>
    <x v="1"/>
    <s v="27-09-2023 09:38"/>
    <s v="27-09-2023 11:19"/>
    <x v="26"/>
    <n v="14.98"/>
    <n v="8"/>
    <n v="119.84"/>
    <s v="Wallet"/>
    <x v="0"/>
    <s v="Medium"/>
    <s v="Medium Satisfaction"/>
    <s v="Long Charging"/>
    <n v="2"/>
    <x v="299"/>
    <x v="100"/>
  </r>
  <r>
    <s v="EVS100347"/>
    <x v="1"/>
    <x v="2"/>
    <x v="3"/>
    <x v="1"/>
    <d v="2023-01-03T22:55:00"/>
    <d v="2023-01-03T23:51:00"/>
    <x v="46"/>
    <n v="6.97"/>
    <n v="15"/>
    <n v="104.55"/>
    <s v="UPI"/>
    <x v="3"/>
    <s v="Low"/>
    <s v="Medium Satisfaction"/>
    <s v="Medium Charging"/>
    <n v="2"/>
    <x v="300"/>
    <x v="258"/>
  </r>
  <r>
    <s v="EVS100348"/>
    <x v="5"/>
    <x v="2"/>
    <x v="0"/>
    <x v="1"/>
    <s v="19-03-2024 00:30"/>
    <s v="19-03-2024 01:32"/>
    <x v="51"/>
    <n v="24.07"/>
    <n v="10"/>
    <n v="240.7"/>
    <s v="Credit Card"/>
    <x v="2"/>
    <s v="Medium"/>
    <s v="Low Satisfaction"/>
    <s v="Long Charging"/>
    <n v="2"/>
    <x v="301"/>
    <x v="177"/>
  </r>
  <r>
    <s v="EVS100349"/>
    <x v="6"/>
    <x v="0"/>
    <x v="3"/>
    <x v="1"/>
    <d v="2024-07-04T20:45:00"/>
    <d v="2024-07-04T22:20:00"/>
    <x v="66"/>
    <n v="21.87"/>
    <n v="10"/>
    <n v="218.7"/>
    <s v="UPI"/>
    <x v="3"/>
    <s v="Medium"/>
    <s v="Medium Satisfaction"/>
    <s v="Long Charging"/>
    <n v="3"/>
    <x v="302"/>
    <x v="30"/>
  </r>
  <r>
    <s v="EVS100350"/>
    <x v="7"/>
    <x v="0"/>
    <x v="3"/>
    <x v="1"/>
    <s v="15-05-2023 02:30"/>
    <s v="15-05-2023 03:57"/>
    <x v="24"/>
    <n v="48.68"/>
    <n v="10"/>
    <n v="486.8"/>
    <s v="Wallet"/>
    <x v="4"/>
    <s v="High"/>
    <s v="Low Satisfaction"/>
    <s v="Long Charging"/>
    <n v="3"/>
    <x v="303"/>
    <x v="259"/>
  </r>
  <r>
    <s v="EVS100351"/>
    <x v="3"/>
    <x v="2"/>
    <x v="1"/>
    <x v="1"/>
    <d v="2023-02-10T19:25:00"/>
    <d v="2023-02-10T21:03:00"/>
    <x v="61"/>
    <n v="56.27"/>
    <n v="10"/>
    <n v="562.70000000000005"/>
    <s v="UPI"/>
    <x v="1"/>
    <s v="High"/>
    <s v="High Satisfaction"/>
    <s v="Long Charging"/>
    <n v="2"/>
    <x v="304"/>
    <x v="150"/>
  </r>
  <r>
    <s v="EVS100352"/>
    <x v="5"/>
    <x v="1"/>
    <x v="3"/>
    <x v="0"/>
    <s v="20-06-2024 18:22"/>
    <s v="20-06-2024 18:38"/>
    <x v="71"/>
    <n v="44.39"/>
    <n v="8"/>
    <n v="355.12"/>
    <s v="Subscription"/>
    <x v="1"/>
    <s v="High"/>
    <s v="High Satisfaction"/>
    <s v="Short Charging"/>
    <n v="1"/>
    <x v="153"/>
    <x v="260"/>
  </r>
  <r>
    <s v="EVS100353"/>
    <x v="2"/>
    <x v="1"/>
    <x v="3"/>
    <x v="0"/>
    <s v="19-07-2024 07:48"/>
    <s v="19-07-2024 08:19"/>
    <x v="64"/>
    <n v="57.91"/>
    <n v="8"/>
    <n v="463.28"/>
    <s v="Credit Card"/>
    <x v="0"/>
    <s v="High"/>
    <s v="Medium Satisfaction"/>
    <s v="Medium Charging"/>
    <n v="1"/>
    <x v="305"/>
    <x v="134"/>
  </r>
  <r>
    <s v="EVS100354"/>
    <x v="0"/>
    <x v="2"/>
    <x v="3"/>
    <x v="1"/>
    <s v="17-08-2024 14:48"/>
    <s v="17-08-2024 16:46"/>
    <x v="106"/>
    <n v="10.31"/>
    <n v="10"/>
    <n v="103.1"/>
    <s v="UPI"/>
    <x v="1"/>
    <s v="Medium"/>
    <s v="High Satisfaction"/>
    <s v="Long Charging"/>
    <n v="2"/>
    <x v="306"/>
    <x v="164"/>
  </r>
  <r>
    <s v="EVS100355"/>
    <x v="2"/>
    <x v="0"/>
    <x v="1"/>
    <x v="1"/>
    <s v="17-12-2023 12:42"/>
    <s v="17-12-2023 13:32"/>
    <x v="97"/>
    <n v="5.44"/>
    <n v="15"/>
    <n v="81.599999999999994"/>
    <s v="UPI"/>
    <x v="1"/>
    <s v="Low"/>
    <s v="High Satisfaction"/>
    <s v="Medium Charging"/>
    <n v="3"/>
    <x v="307"/>
    <x v="261"/>
  </r>
  <r>
    <s v="EVS100356"/>
    <x v="6"/>
    <x v="1"/>
    <x v="1"/>
    <x v="1"/>
    <s v="18-06-2023 15:23"/>
    <s v="18-06-2023 16:01"/>
    <x v="28"/>
    <n v="2.78"/>
    <n v="8"/>
    <n v="22.24"/>
    <s v="Subscription"/>
    <x v="2"/>
    <s v="Low"/>
    <s v="Low Satisfaction"/>
    <s v="Medium Charging"/>
    <n v="1"/>
    <x v="308"/>
    <x v="72"/>
  </r>
  <r>
    <s v="EVS100357"/>
    <x v="4"/>
    <x v="1"/>
    <x v="1"/>
    <x v="0"/>
    <s v="19-09-2023 16:23"/>
    <s v="19-09-2023 17:41"/>
    <x v="89"/>
    <n v="59.41"/>
    <n v="12"/>
    <n v="712.92"/>
    <s v="Credit Card"/>
    <x v="4"/>
    <s v="High"/>
    <s v="Low Satisfaction"/>
    <s v="Long Charging"/>
    <n v="1"/>
    <x v="309"/>
    <x v="262"/>
  </r>
  <r>
    <s v="EVS100358"/>
    <x v="7"/>
    <x v="2"/>
    <x v="3"/>
    <x v="0"/>
    <s v="30-01-2023 18:28"/>
    <s v="30-01-2023 20:09"/>
    <x v="26"/>
    <n v="5.36"/>
    <n v="12"/>
    <n v="64.319999999999993"/>
    <s v="UPI"/>
    <x v="2"/>
    <s v="Low"/>
    <s v="Low Satisfaction"/>
    <s v="Long Charging"/>
    <n v="2"/>
    <x v="310"/>
    <x v="263"/>
  </r>
  <r>
    <s v="EVS100359"/>
    <x v="7"/>
    <x v="0"/>
    <x v="3"/>
    <x v="0"/>
    <s v="26-07-2024 05:19"/>
    <s v="26-07-2024 06:41"/>
    <x v="0"/>
    <n v="31.22"/>
    <n v="12"/>
    <n v="374.64"/>
    <s v="Subscription"/>
    <x v="4"/>
    <s v="High"/>
    <s v="Low Satisfaction"/>
    <s v="Long Charging"/>
    <n v="3"/>
    <x v="311"/>
    <x v="264"/>
  </r>
  <r>
    <s v="EVS100360"/>
    <x v="5"/>
    <x v="1"/>
    <x v="2"/>
    <x v="0"/>
    <s v="22-02-2023 00:42"/>
    <s v="22-02-2023 02:33"/>
    <x v="2"/>
    <n v="38.53"/>
    <n v="15"/>
    <n v="577.95000000000005"/>
    <s v="Credit Card"/>
    <x v="3"/>
    <s v="High"/>
    <s v="Medium Satisfaction"/>
    <s v="Long Charging"/>
    <n v="1"/>
    <x v="38"/>
    <x v="89"/>
  </r>
  <r>
    <s v="EVS100361"/>
    <x v="2"/>
    <x v="0"/>
    <x v="1"/>
    <x v="0"/>
    <s v="13-08-2024 10:46"/>
    <s v="13-08-2024 11:53"/>
    <x v="5"/>
    <n v="13.1"/>
    <n v="15"/>
    <n v="196.5"/>
    <s v="Wallet"/>
    <x v="2"/>
    <s v="Medium"/>
    <s v="Low Satisfaction"/>
    <s v="Long Charging"/>
    <n v="3"/>
    <x v="14"/>
    <x v="265"/>
  </r>
  <r>
    <s v="EVS100362"/>
    <x v="1"/>
    <x v="1"/>
    <x v="2"/>
    <x v="0"/>
    <d v="2023-03-05T05:44:00"/>
    <d v="2023-03-05T06:54:00"/>
    <x v="31"/>
    <n v="22.48"/>
    <n v="10"/>
    <n v="224.8"/>
    <s v="Credit Card"/>
    <x v="2"/>
    <s v="Medium"/>
    <s v="Low Satisfaction"/>
    <s v="Long Charging"/>
    <n v="1"/>
    <x v="312"/>
    <x v="266"/>
  </r>
  <r>
    <s v="EVS100363"/>
    <x v="3"/>
    <x v="0"/>
    <x v="3"/>
    <x v="1"/>
    <s v="21-09-2023 02:46"/>
    <s v="21-09-2023 04:11"/>
    <x v="17"/>
    <n v="21.66"/>
    <n v="12"/>
    <n v="259.92"/>
    <s v="Wallet"/>
    <x v="2"/>
    <s v="Medium"/>
    <s v="Low Satisfaction"/>
    <s v="Long Charging"/>
    <n v="3"/>
    <x v="313"/>
    <x v="17"/>
  </r>
  <r>
    <s v="EVS100364"/>
    <x v="2"/>
    <x v="0"/>
    <x v="1"/>
    <x v="0"/>
    <s v="29-08-2023 15:37"/>
    <s v="29-08-2023 15:50"/>
    <x v="58"/>
    <n v="10.18"/>
    <n v="8"/>
    <n v="81.44"/>
    <s v="Subscription"/>
    <x v="1"/>
    <s v="Medium"/>
    <s v="High Satisfaction"/>
    <s v="Short Charging"/>
    <n v="3"/>
    <x v="314"/>
    <x v="95"/>
  </r>
  <r>
    <s v="EVS100365"/>
    <x v="2"/>
    <x v="2"/>
    <x v="2"/>
    <x v="0"/>
    <d v="2024-10-01T00:00:00"/>
    <d v="2024-10-01T01:02:00"/>
    <x v="51"/>
    <n v="51.91"/>
    <n v="12"/>
    <n v="622.91999999999996"/>
    <s v="Wallet"/>
    <x v="0"/>
    <s v="High"/>
    <s v="Medium Satisfaction"/>
    <s v="Long Charging"/>
    <n v="2"/>
    <x v="43"/>
    <x v="267"/>
  </r>
  <r>
    <s v="EVS100366"/>
    <x v="4"/>
    <x v="2"/>
    <x v="1"/>
    <x v="0"/>
    <s v="13-04-2024 17:54"/>
    <s v="13-04-2024 18:39"/>
    <x v="96"/>
    <n v="48.75"/>
    <n v="12"/>
    <n v="585"/>
    <s v="Credit Card"/>
    <x v="3"/>
    <s v="High"/>
    <s v="Medium Satisfaction"/>
    <s v="Medium Charging"/>
    <n v="2"/>
    <x v="315"/>
    <x v="268"/>
  </r>
  <r>
    <s v="EVS100367"/>
    <x v="5"/>
    <x v="1"/>
    <x v="0"/>
    <x v="0"/>
    <d v="2024-04-09T14:50:00"/>
    <d v="2024-04-09T16:46:00"/>
    <x v="90"/>
    <n v="38.33"/>
    <n v="10"/>
    <n v="383.3"/>
    <s v="UPI"/>
    <x v="2"/>
    <s v="High"/>
    <s v="Low Satisfaction"/>
    <s v="Long Charging"/>
    <n v="1"/>
    <x v="113"/>
    <x v="269"/>
  </r>
  <r>
    <s v="EVS100368"/>
    <x v="7"/>
    <x v="0"/>
    <x v="0"/>
    <x v="1"/>
    <s v="15-04-2023 11:37"/>
    <s v="15-04-2023 12:12"/>
    <x v="10"/>
    <n v="14.11"/>
    <n v="12"/>
    <n v="169.32"/>
    <s v="Credit Card"/>
    <x v="3"/>
    <s v="Medium"/>
    <s v="Medium Satisfaction"/>
    <s v="Medium Charging"/>
    <n v="3"/>
    <x v="316"/>
    <x v="270"/>
  </r>
  <r>
    <s v="EVS100369"/>
    <x v="4"/>
    <x v="1"/>
    <x v="1"/>
    <x v="1"/>
    <d v="2023-02-04T00:56:00"/>
    <d v="2023-02-04T02:45:00"/>
    <x v="74"/>
    <n v="23.96"/>
    <n v="12"/>
    <n v="287.52"/>
    <s v="Wallet"/>
    <x v="3"/>
    <s v="Medium"/>
    <s v="Medium Satisfaction"/>
    <s v="Long Charging"/>
    <n v="1"/>
    <x v="317"/>
    <x v="223"/>
  </r>
  <r>
    <s v="EVS100370"/>
    <x v="7"/>
    <x v="2"/>
    <x v="2"/>
    <x v="1"/>
    <s v="25-01-2023 19:45"/>
    <s v="25-01-2023 20:09"/>
    <x v="37"/>
    <n v="17.07"/>
    <n v="10"/>
    <n v="170.7"/>
    <s v="UPI"/>
    <x v="4"/>
    <s v="Medium"/>
    <s v="Low Satisfaction"/>
    <s v="Short Charging"/>
    <n v="2"/>
    <x v="318"/>
    <x v="271"/>
  </r>
  <r>
    <s v="EVS100371"/>
    <x v="4"/>
    <x v="1"/>
    <x v="2"/>
    <x v="0"/>
    <s v="15-04-2024 00:27"/>
    <s v="15-04-2024 01:49"/>
    <x v="0"/>
    <n v="3.95"/>
    <n v="8"/>
    <n v="31.6"/>
    <s v="Subscription"/>
    <x v="0"/>
    <s v="Low"/>
    <s v="Medium Satisfaction"/>
    <s v="Long Charging"/>
    <n v="1"/>
    <x v="170"/>
    <x v="23"/>
  </r>
  <r>
    <s v="EVS100372"/>
    <x v="5"/>
    <x v="2"/>
    <x v="0"/>
    <x v="1"/>
    <s v="22-10-2024 07:27"/>
    <s v="22-10-2024 08:14"/>
    <x v="59"/>
    <n v="34.950000000000003"/>
    <n v="15"/>
    <n v="524.25"/>
    <s v="UPI"/>
    <x v="3"/>
    <s v="High"/>
    <s v="Medium Satisfaction"/>
    <s v="Medium Charging"/>
    <n v="2"/>
    <x v="319"/>
    <x v="272"/>
  </r>
  <r>
    <s v="EVS100373"/>
    <x v="2"/>
    <x v="0"/>
    <x v="1"/>
    <x v="1"/>
    <s v="30-09-2023 22:32"/>
    <s v="30-09-2023 23:34"/>
    <x v="51"/>
    <n v="31.75"/>
    <n v="15"/>
    <n v="476.25"/>
    <s v="Subscription"/>
    <x v="3"/>
    <s v="High"/>
    <s v="Medium Satisfaction"/>
    <s v="Long Charging"/>
    <n v="3"/>
    <x v="31"/>
    <x v="273"/>
  </r>
  <r>
    <s v="EVS100374"/>
    <x v="3"/>
    <x v="1"/>
    <x v="3"/>
    <x v="0"/>
    <d v="2023-07-09T13:50:00"/>
    <d v="2023-07-09T14:02:00"/>
    <x v="94"/>
    <n v="17.34"/>
    <n v="10"/>
    <n v="173.4"/>
    <s v="UPI"/>
    <x v="2"/>
    <s v="Medium"/>
    <s v="Low Satisfaction"/>
    <s v="Short Charging"/>
    <n v="1"/>
    <x v="33"/>
    <x v="274"/>
  </r>
  <r>
    <s v="EVS100375"/>
    <x v="0"/>
    <x v="2"/>
    <x v="0"/>
    <x v="1"/>
    <s v="14-06-2023 02:57"/>
    <s v="14-06-2023 04:20"/>
    <x v="100"/>
    <n v="18.7"/>
    <n v="10"/>
    <n v="187"/>
    <s v="Credit Card"/>
    <x v="3"/>
    <s v="Medium"/>
    <s v="Medium Satisfaction"/>
    <s v="Long Charging"/>
    <n v="2"/>
    <x v="320"/>
    <x v="121"/>
  </r>
  <r>
    <s v="EVS100376"/>
    <x v="6"/>
    <x v="2"/>
    <x v="2"/>
    <x v="1"/>
    <s v="18-07-2024 19:29"/>
    <s v="18-07-2024 21:03"/>
    <x v="23"/>
    <n v="52.96"/>
    <n v="10"/>
    <n v="529.6"/>
    <s v="Subscription"/>
    <x v="2"/>
    <s v="High"/>
    <s v="Low Satisfaction"/>
    <s v="Long Charging"/>
    <n v="2"/>
    <x v="321"/>
    <x v="275"/>
  </r>
  <r>
    <s v="EVS100377"/>
    <x v="1"/>
    <x v="1"/>
    <x v="1"/>
    <x v="0"/>
    <d v="2024-09-10T20:46:00"/>
    <d v="2024-09-10T22:05:00"/>
    <x v="87"/>
    <n v="42.04"/>
    <n v="15"/>
    <n v="630.6"/>
    <s v="UPI"/>
    <x v="2"/>
    <s v="High"/>
    <s v="Low Satisfaction"/>
    <s v="Long Charging"/>
    <n v="1"/>
    <x v="208"/>
    <x v="276"/>
  </r>
  <r>
    <s v="EVS100378"/>
    <x v="4"/>
    <x v="1"/>
    <x v="1"/>
    <x v="1"/>
    <s v="18-05-2024 19:16"/>
    <s v="18-05-2024 19:54"/>
    <x v="28"/>
    <n v="50.91"/>
    <n v="10"/>
    <n v="509.1"/>
    <s v="Subscription"/>
    <x v="2"/>
    <s v="High"/>
    <s v="Low Satisfaction"/>
    <s v="Medium Charging"/>
    <n v="1"/>
    <x v="322"/>
    <x v="277"/>
  </r>
  <r>
    <s v="EVS100379"/>
    <x v="4"/>
    <x v="2"/>
    <x v="0"/>
    <x v="0"/>
    <s v="15-05-2024 04:03"/>
    <s v="15-05-2024 05:14"/>
    <x v="82"/>
    <n v="53.75"/>
    <n v="15"/>
    <n v="806.25"/>
    <s v="Wallet"/>
    <x v="3"/>
    <s v="High"/>
    <s v="Medium Satisfaction"/>
    <s v="Long Charging"/>
    <n v="2"/>
    <x v="99"/>
    <x v="278"/>
  </r>
  <r>
    <s v="EVS100380"/>
    <x v="7"/>
    <x v="2"/>
    <x v="0"/>
    <x v="1"/>
    <s v="16-11-2023 08:12"/>
    <s v="16-11-2023 10:07"/>
    <x v="65"/>
    <n v="41.96"/>
    <n v="12"/>
    <n v="503.52"/>
    <s v="Wallet"/>
    <x v="0"/>
    <s v="High"/>
    <s v="Medium Satisfaction"/>
    <s v="Long Charging"/>
    <n v="2"/>
    <x v="323"/>
    <x v="197"/>
  </r>
  <r>
    <s v="EVS100381"/>
    <x v="6"/>
    <x v="0"/>
    <x v="2"/>
    <x v="1"/>
    <s v="23-02-2024 22:25"/>
    <s v="23-02-2024 23:15"/>
    <x v="97"/>
    <n v="40.729999999999997"/>
    <n v="12"/>
    <n v="488.76"/>
    <s v="Credit Card"/>
    <x v="0"/>
    <s v="High"/>
    <s v="Medium Satisfaction"/>
    <s v="Medium Charging"/>
    <n v="3"/>
    <x v="324"/>
    <x v="13"/>
  </r>
  <r>
    <s v="EVS100382"/>
    <x v="0"/>
    <x v="1"/>
    <x v="2"/>
    <x v="0"/>
    <s v="19-03-2023 06:11"/>
    <s v="19-03-2023 06:42"/>
    <x v="64"/>
    <n v="39.75"/>
    <n v="12"/>
    <n v="477"/>
    <s v="Wallet"/>
    <x v="1"/>
    <s v="High"/>
    <s v="High Satisfaction"/>
    <s v="Medium Charging"/>
    <n v="1"/>
    <x v="325"/>
    <x v="133"/>
  </r>
  <r>
    <s v="EVS100383"/>
    <x v="4"/>
    <x v="1"/>
    <x v="1"/>
    <x v="0"/>
    <s v="30-07-2023 04:11"/>
    <s v="30-07-2023 06:08"/>
    <x v="62"/>
    <n v="39.119999999999997"/>
    <n v="8"/>
    <n v="312.95999999999998"/>
    <s v="Subscription"/>
    <x v="0"/>
    <s v="High"/>
    <s v="Medium Satisfaction"/>
    <s v="Long Charging"/>
    <n v="1"/>
    <x v="326"/>
    <x v="129"/>
  </r>
  <r>
    <s v="EVS100384"/>
    <x v="7"/>
    <x v="1"/>
    <x v="0"/>
    <x v="1"/>
    <s v="27-07-2023 01:12"/>
    <s v="27-07-2023 01:23"/>
    <x v="78"/>
    <n v="10.94"/>
    <n v="15"/>
    <n v="164.1"/>
    <s v="UPI"/>
    <x v="3"/>
    <s v="Medium"/>
    <s v="Medium Satisfaction"/>
    <s v="Short Charging"/>
    <n v="1"/>
    <x v="327"/>
    <x v="244"/>
  </r>
  <r>
    <s v="EVS100385"/>
    <x v="0"/>
    <x v="1"/>
    <x v="1"/>
    <x v="1"/>
    <s v="25-12-2023 15:51"/>
    <s v="25-12-2023 17:26"/>
    <x v="66"/>
    <n v="41.56"/>
    <n v="8"/>
    <n v="332.48"/>
    <s v="UPI"/>
    <x v="0"/>
    <s v="High"/>
    <s v="Medium Satisfaction"/>
    <s v="Long Charging"/>
    <n v="1"/>
    <x v="328"/>
    <x v="279"/>
  </r>
  <r>
    <s v="EVS100386"/>
    <x v="6"/>
    <x v="2"/>
    <x v="3"/>
    <x v="1"/>
    <s v="26-03-2023 07:14"/>
    <s v="26-03-2023 08:39"/>
    <x v="17"/>
    <n v="17.440000000000001"/>
    <n v="8"/>
    <n v="139.52000000000001"/>
    <s v="Wallet"/>
    <x v="2"/>
    <s v="Medium"/>
    <s v="Low Satisfaction"/>
    <s v="Long Charging"/>
    <n v="2"/>
    <x v="220"/>
    <x v="280"/>
  </r>
  <r>
    <s v="EVS100387"/>
    <x v="2"/>
    <x v="2"/>
    <x v="2"/>
    <x v="1"/>
    <d v="2024-08-11T02:33:00"/>
    <d v="2024-08-11T03:40:00"/>
    <x v="5"/>
    <n v="4.21"/>
    <n v="12"/>
    <n v="50.52"/>
    <s v="Credit Card"/>
    <x v="4"/>
    <s v="Low"/>
    <s v="Low Satisfaction"/>
    <s v="Long Charging"/>
    <n v="2"/>
    <x v="329"/>
    <x v="281"/>
  </r>
  <r>
    <s v="EVS100388"/>
    <x v="0"/>
    <x v="0"/>
    <x v="1"/>
    <x v="1"/>
    <s v="16-09-2023 09:04"/>
    <s v="16-09-2023 11:03"/>
    <x v="9"/>
    <n v="19.41"/>
    <n v="12"/>
    <n v="232.92"/>
    <s v="Credit Card"/>
    <x v="0"/>
    <s v="Medium"/>
    <s v="Medium Satisfaction"/>
    <s v="Long Charging"/>
    <n v="3"/>
    <x v="330"/>
    <x v="282"/>
  </r>
  <r>
    <s v="EVS100389"/>
    <x v="4"/>
    <x v="2"/>
    <x v="0"/>
    <x v="0"/>
    <s v="19-02-2024 04:11"/>
    <s v="19-02-2024 06:09"/>
    <x v="106"/>
    <n v="38.97"/>
    <n v="15"/>
    <n v="584.54999999999995"/>
    <s v="Subscription"/>
    <x v="3"/>
    <s v="High"/>
    <s v="Medium Satisfaction"/>
    <s v="Long Charging"/>
    <n v="2"/>
    <x v="326"/>
    <x v="283"/>
  </r>
  <r>
    <s v="EVS100390"/>
    <x v="6"/>
    <x v="0"/>
    <x v="0"/>
    <x v="0"/>
    <s v="25-05-2024 22:15"/>
    <s v="26-05-2024 00:01"/>
    <x v="107"/>
    <n v="51.05"/>
    <n v="10"/>
    <n v="510.5"/>
    <s v="UPI"/>
    <x v="4"/>
    <s v="High"/>
    <s v="Low Satisfaction"/>
    <s v="Long Charging"/>
    <n v="3"/>
    <x v="331"/>
    <x v="110"/>
  </r>
  <r>
    <s v="EVS100391"/>
    <x v="2"/>
    <x v="2"/>
    <x v="3"/>
    <x v="0"/>
    <d v="2023-12-11T01:27:00"/>
    <d v="2023-12-11T02:44:00"/>
    <x v="68"/>
    <n v="21.15"/>
    <n v="8"/>
    <n v="169.2"/>
    <s v="Subscription"/>
    <x v="1"/>
    <s v="Medium"/>
    <s v="High Satisfaction"/>
    <s v="Long Charging"/>
    <n v="2"/>
    <x v="82"/>
    <x v="284"/>
  </r>
  <r>
    <s v="EVS100392"/>
    <x v="7"/>
    <x v="1"/>
    <x v="1"/>
    <x v="0"/>
    <d v="2023-09-09T09:19:00"/>
    <d v="2023-09-09T10:13:00"/>
    <x v="38"/>
    <n v="23.53"/>
    <n v="12"/>
    <n v="282.36"/>
    <s v="Credit Card"/>
    <x v="4"/>
    <s v="Medium"/>
    <s v="Low Satisfaction"/>
    <s v="Medium Charging"/>
    <n v="1"/>
    <x v="196"/>
    <x v="171"/>
  </r>
  <r>
    <s v="EVS100393"/>
    <x v="6"/>
    <x v="1"/>
    <x v="1"/>
    <x v="1"/>
    <d v="2024-12-05T17:47:00"/>
    <d v="2024-12-05T19:09:00"/>
    <x v="0"/>
    <n v="35.6"/>
    <n v="15"/>
    <n v="534"/>
    <s v="Credit Card"/>
    <x v="3"/>
    <s v="High"/>
    <s v="Medium Satisfaction"/>
    <s v="Long Charging"/>
    <n v="1"/>
    <x v="332"/>
    <x v="285"/>
  </r>
  <r>
    <s v="EVS100394"/>
    <x v="4"/>
    <x v="0"/>
    <x v="2"/>
    <x v="0"/>
    <d v="2023-03-12T02:28:00"/>
    <d v="2023-03-12T04:22:00"/>
    <x v="48"/>
    <n v="28.84"/>
    <n v="15"/>
    <n v="432.6"/>
    <s v="Wallet"/>
    <x v="2"/>
    <s v="Medium"/>
    <s v="Low Satisfaction"/>
    <s v="Long Charging"/>
    <n v="3"/>
    <x v="333"/>
    <x v="286"/>
  </r>
  <r>
    <s v="EVS100395"/>
    <x v="5"/>
    <x v="0"/>
    <x v="0"/>
    <x v="1"/>
    <s v="13-09-2024 09:31"/>
    <s v="13-09-2024 11:12"/>
    <x v="26"/>
    <n v="45.06"/>
    <n v="8"/>
    <n v="360.48"/>
    <s v="Subscription"/>
    <x v="0"/>
    <s v="High"/>
    <s v="Medium Satisfaction"/>
    <s v="Long Charging"/>
    <n v="3"/>
    <x v="334"/>
    <x v="61"/>
  </r>
  <r>
    <s v="EVS100396"/>
    <x v="4"/>
    <x v="0"/>
    <x v="2"/>
    <x v="0"/>
    <s v="18-08-2023 18:18"/>
    <s v="18-08-2023 19:19"/>
    <x v="57"/>
    <n v="20.12"/>
    <n v="8"/>
    <n v="160.96"/>
    <s v="Credit Card"/>
    <x v="1"/>
    <s v="Medium"/>
    <s v="High Satisfaction"/>
    <s v="Long Charging"/>
    <n v="3"/>
    <x v="246"/>
    <x v="92"/>
  </r>
  <r>
    <s v="EVS100397"/>
    <x v="0"/>
    <x v="0"/>
    <x v="3"/>
    <x v="0"/>
    <d v="2024-07-05T05:57:00"/>
    <d v="2024-07-05T07:44:00"/>
    <x v="108"/>
    <n v="9.33"/>
    <n v="12"/>
    <n v="111.96"/>
    <s v="Wallet"/>
    <x v="1"/>
    <s v="Low"/>
    <s v="High Satisfaction"/>
    <s v="Long Charging"/>
    <n v="3"/>
    <x v="12"/>
    <x v="22"/>
  </r>
  <r>
    <s v="EVS100398"/>
    <x v="4"/>
    <x v="2"/>
    <x v="2"/>
    <x v="1"/>
    <s v="28-11-2024 09:32"/>
    <s v="28-11-2024 10:09"/>
    <x v="45"/>
    <n v="52.99"/>
    <n v="12"/>
    <n v="635.88"/>
    <s v="Wallet"/>
    <x v="4"/>
    <s v="High"/>
    <s v="Low Satisfaction"/>
    <s v="Medium Charging"/>
    <n v="2"/>
    <x v="335"/>
    <x v="287"/>
  </r>
  <r>
    <s v="EVS100399"/>
    <x v="1"/>
    <x v="0"/>
    <x v="2"/>
    <x v="1"/>
    <s v="26-02-2023 08:53"/>
    <s v="26-02-2023 10:35"/>
    <x v="36"/>
    <n v="20.059999999999999"/>
    <n v="8"/>
    <n v="160.47999999999999"/>
    <s v="Subscription"/>
    <x v="0"/>
    <s v="Medium"/>
    <s v="Medium Satisfaction"/>
    <s v="Long Charging"/>
    <n v="3"/>
    <x v="336"/>
    <x v="288"/>
  </r>
  <r>
    <s v="EVS100400"/>
    <x v="1"/>
    <x v="1"/>
    <x v="1"/>
    <x v="0"/>
    <s v="16-06-2023 20:58"/>
    <s v="16-06-2023 21:51"/>
    <x v="73"/>
    <n v="4.62"/>
    <n v="12"/>
    <n v="55.44"/>
    <s v="Credit Card"/>
    <x v="0"/>
    <s v="Low"/>
    <s v="Medium Satisfaction"/>
    <s v="Medium Charging"/>
    <n v="1"/>
    <x v="337"/>
    <x v="112"/>
  </r>
  <r>
    <s v="EVS100401"/>
    <x v="3"/>
    <x v="2"/>
    <x v="1"/>
    <x v="0"/>
    <s v="21-10-2023 20:34"/>
    <s v="21-10-2023 22:11"/>
    <x v="85"/>
    <n v="33.04"/>
    <n v="8"/>
    <n v="264.32"/>
    <s v="Subscription"/>
    <x v="2"/>
    <s v="High"/>
    <s v="Low Satisfaction"/>
    <s v="Long Charging"/>
    <n v="2"/>
    <x v="338"/>
    <x v="289"/>
  </r>
  <r>
    <s v="EVS100402"/>
    <x v="5"/>
    <x v="0"/>
    <x v="2"/>
    <x v="1"/>
    <s v="24-10-2023 21:37"/>
    <s v="24-10-2023 22:45"/>
    <x v="84"/>
    <n v="34.799999999999997"/>
    <n v="10"/>
    <n v="348"/>
    <s v="Wallet"/>
    <x v="4"/>
    <s v="High"/>
    <s v="Low Satisfaction"/>
    <s v="Long Charging"/>
    <n v="3"/>
    <x v="339"/>
    <x v="81"/>
  </r>
  <r>
    <s v="EVS100403"/>
    <x v="0"/>
    <x v="0"/>
    <x v="2"/>
    <x v="1"/>
    <s v="23-09-2024 19:58"/>
    <s v="23-09-2024 20:49"/>
    <x v="69"/>
    <n v="16.47"/>
    <n v="8"/>
    <n v="131.76"/>
    <s v="Credit Card"/>
    <x v="0"/>
    <s v="Medium"/>
    <s v="Medium Satisfaction"/>
    <s v="Medium Charging"/>
    <n v="3"/>
    <x v="340"/>
    <x v="242"/>
  </r>
  <r>
    <s v="EVS100404"/>
    <x v="5"/>
    <x v="2"/>
    <x v="1"/>
    <x v="1"/>
    <s v="21-02-2024 14:25"/>
    <s v="21-02-2024 14:48"/>
    <x v="6"/>
    <n v="16.510000000000002"/>
    <n v="10"/>
    <n v="165.1"/>
    <s v="Subscription"/>
    <x v="4"/>
    <s v="Medium"/>
    <s v="Low Satisfaction"/>
    <s v="Short Charging"/>
    <n v="2"/>
    <x v="341"/>
    <x v="290"/>
  </r>
  <r>
    <s v="EVS100405"/>
    <x v="1"/>
    <x v="0"/>
    <x v="2"/>
    <x v="0"/>
    <s v="22-07-2024 12:02"/>
    <s v="22-07-2024 13:12"/>
    <x v="31"/>
    <n v="15.93"/>
    <n v="8"/>
    <n v="127.44"/>
    <s v="Credit Card"/>
    <x v="4"/>
    <s v="Medium"/>
    <s v="Low Satisfaction"/>
    <s v="Long Charging"/>
    <n v="3"/>
    <x v="75"/>
    <x v="291"/>
  </r>
  <r>
    <s v="EVS100406"/>
    <x v="5"/>
    <x v="2"/>
    <x v="1"/>
    <x v="0"/>
    <s v="24-05-2023 05:07"/>
    <s v="24-05-2023 06:39"/>
    <x v="20"/>
    <n v="52.47"/>
    <n v="10"/>
    <n v="524.70000000000005"/>
    <s v="UPI"/>
    <x v="1"/>
    <s v="High"/>
    <s v="High Satisfaction"/>
    <s v="Long Charging"/>
    <n v="2"/>
    <x v="342"/>
    <x v="204"/>
  </r>
  <r>
    <s v="EVS100407"/>
    <x v="3"/>
    <x v="0"/>
    <x v="3"/>
    <x v="1"/>
    <d v="2023-11-04T16:18:00"/>
    <d v="2023-11-04T16:36:00"/>
    <x v="88"/>
    <n v="48.59"/>
    <n v="12"/>
    <n v="583.08000000000004"/>
    <s v="Credit Card"/>
    <x v="2"/>
    <s v="High"/>
    <s v="Low Satisfaction"/>
    <s v="Short Charging"/>
    <n v="3"/>
    <x v="343"/>
    <x v="292"/>
  </r>
  <r>
    <s v="EVS100408"/>
    <x v="2"/>
    <x v="0"/>
    <x v="3"/>
    <x v="1"/>
    <s v="23-03-2024 22:13"/>
    <s v="23-03-2024 23:24"/>
    <x v="82"/>
    <n v="54.37"/>
    <n v="8"/>
    <n v="434.96"/>
    <s v="UPI"/>
    <x v="3"/>
    <s v="High"/>
    <s v="Medium Satisfaction"/>
    <s v="Long Charging"/>
    <n v="3"/>
    <x v="344"/>
    <x v="93"/>
  </r>
  <r>
    <s v="EVS100409"/>
    <x v="7"/>
    <x v="1"/>
    <x v="0"/>
    <x v="1"/>
    <s v="25-01-2023 01:18"/>
    <s v="25-01-2023 02:46"/>
    <x v="81"/>
    <n v="27.15"/>
    <n v="15"/>
    <n v="407.25"/>
    <s v="UPI"/>
    <x v="0"/>
    <s v="Medium"/>
    <s v="Medium Satisfaction"/>
    <s v="Long Charging"/>
    <n v="1"/>
    <x v="97"/>
    <x v="271"/>
  </r>
  <r>
    <s v="EVS100410"/>
    <x v="4"/>
    <x v="1"/>
    <x v="1"/>
    <x v="0"/>
    <s v="23-05-2024 13:08"/>
    <s v="23-05-2024 13:56"/>
    <x v="67"/>
    <n v="36.58"/>
    <n v="10"/>
    <n v="365.8"/>
    <s v="Credit Card"/>
    <x v="1"/>
    <s v="High"/>
    <s v="High Satisfaction"/>
    <s v="Medium Charging"/>
    <n v="1"/>
    <x v="17"/>
    <x v="19"/>
  </r>
  <r>
    <s v="EVS100411"/>
    <x v="5"/>
    <x v="0"/>
    <x v="1"/>
    <x v="1"/>
    <d v="2024-11-07T12:55:00"/>
    <d v="2024-11-07T14:22:00"/>
    <x v="24"/>
    <n v="30.05"/>
    <n v="10"/>
    <n v="300.5"/>
    <s v="Credit Card"/>
    <x v="3"/>
    <s v="High"/>
    <s v="Medium Satisfaction"/>
    <s v="Long Charging"/>
    <n v="3"/>
    <x v="345"/>
    <x v="293"/>
  </r>
  <r>
    <s v="EVS100412"/>
    <x v="7"/>
    <x v="1"/>
    <x v="0"/>
    <x v="1"/>
    <s v="15-10-2023 17:58"/>
    <s v="15-10-2023 18:31"/>
    <x v="50"/>
    <n v="14.59"/>
    <n v="10"/>
    <n v="145.9"/>
    <s v="Wallet"/>
    <x v="2"/>
    <s v="Medium"/>
    <s v="Low Satisfaction"/>
    <s v="Medium Charging"/>
    <n v="1"/>
    <x v="71"/>
    <x v="294"/>
  </r>
  <r>
    <s v="EVS100413"/>
    <x v="7"/>
    <x v="2"/>
    <x v="2"/>
    <x v="1"/>
    <s v="29-07-2023 00:26"/>
    <s v="29-07-2023 01:22"/>
    <x v="46"/>
    <n v="6.05"/>
    <n v="15"/>
    <n v="90.75"/>
    <s v="Wallet"/>
    <x v="4"/>
    <s v="Low"/>
    <s v="Low Satisfaction"/>
    <s v="Medium Charging"/>
    <n v="2"/>
    <x v="346"/>
    <x v="6"/>
  </r>
  <r>
    <s v="EVS100414"/>
    <x v="3"/>
    <x v="1"/>
    <x v="3"/>
    <x v="1"/>
    <d v="2024-10-11T11:39:00"/>
    <d v="2024-10-11T11:55:00"/>
    <x v="71"/>
    <n v="6.27"/>
    <n v="15"/>
    <n v="94.05"/>
    <s v="Wallet"/>
    <x v="4"/>
    <s v="Low"/>
    <s v="Low Satisfaction"/>
    <s v="Short Charging"/>
    <n v="1"/>
    <x v="347"/>
    <x v="295"/>
  </r>
  <r>
    <s v="EVS100415"/>
    <x v="0"/>
    <x v="2"/>
    <x v="1"/>
    <x v="1"/>
    <d v="2023-09-02T14:21:00"/>
    <d v="2023-09-02T15:38:00"/>
    <x v="68"/>
    <n v="39.56"/>
    <n v="15"/>
    <n v="593.4"/>
    <s v="Credit Card"/>
    <x v="4"/>
    <s v="High"/>
    <s v="Low Satisfaction"/>
    <s v="Long Charging"/>
    <n v="2"/>
    <x v="348"/>
    <x v="296"/>
  </r>
  <r>
    <s v="EVS100416"/>
    <x v="1"/>
    <x v="2"/>
    <x v="3"/>
    <x v="1"/>
    <s v="19-07-2023 00:12"/>
    <s v="19-07-2023 01:48"/>
    <x v="101"/>
    <n v="16.54"/>
    <n v="12"/>
    <n v="198.48"/>
    <s v="Credit Card"/>
    <x v="3"/>
    <s v="Medium"/>
    <s v="Medium Satisfaction"/>
    <s v="Long Charging"/>
    <n v="2"/>
    <x v="349"/>
    <x v="113"/>
  </r>
  <r>
    <s v="EVS100417"/>
    <x v="0"/>
    <x v="1"/>
    <x v="3"/>
    <x v="1"/>
    <s v="16-06-2024 03:21"/>
    <s v="16-06-2024 05:05"/>
    <x v="4"/>
    <n v="27.74"/>
    <n v="10"/>
    <n v="277.39999999999998"/>
    <s v="Wallet"/>
    <x v="2"/>
    <s v="Medium"/>
    <s v="Low Satisfaction"/>
    <s v="Long Charging"/>
    <n v="1"/>
    <x v="350"/>
    <x v="297"/>
  </r>
  <r>
    <s v="EVS100418"/>
    <x v="0"/>
    <x v="1"/>
    <x v="0"/>
    <x v="1"/>
    <s v="15-03-2024 11:52"/>
    <s v="15-03-2024 13:37"/>
    <x v="80"/>
    <n v="41.42"/>
    <n v="12"/>
    <n v="497.04"/>
    <s v="UPI"/>
    <x v="2"/>
    <s v="High"/>
    <s v="Low Satisfaction"/>
    <s v="Long Charging"/>
    <n v="1"/>
    <x v="351"/>
    <x v="298"/>
  </r>
  <r>
    <s v="EVS100419"/>
    <x v="1"/>
    <x v="2"/>
    <x v="3"/>
    <x v="0"/>
    <s v="22-11-2024 03:47"/>
    <s v="22-11-2024 04:17"/>
    <x v="19"/>
    <n v="29.96"/>
    <n v="10"/>
    <n v="299.60000000000002"/>
    <s v="Wallet"/>
    <x v="4"/>
    <s v="Medium"/>
    <s v="Low Satisfaction"/>
    <s v="Medium Charging"/>
    <n v="2"/>
    <x v="352"/>
    <x v="299"/>
  </r>
  <r>
    <s v="EVS100420"/>
    <x v="5"/>
    <x v="2"/>
    <x v="2"/>
    <x v="0"/>
    <d v="2024-12-02T18:56:00"/>
    <d v="2024-12-02T19:15:00"/>
    <x v="11"/>
    <n v="58.43"/>
    <n v="12"/>
    <n v="701.16"/>
    <s v="Subscription"/>
    <x v="2"/>
    <s v="High"/>
    <s v="Low Satisfaction"/>
    <s v="Short Charging"/>
    <n v="2"/>
    <x v="255"/>
    <x v="300"/>
  </r>
  <r>
    <s v="EVS100421"/>
    <x v="6"/>
    <x v="0"/>
    <x v="1"/>
    <x v="0"/>
    <s v="24-09-2024 21:21"/>
    <s v="24-09-2024 21:44"/>
    <x v="6"/>
    <n v="44.01"/>
    <n v="12"/>
    <n v="528.12"/>
    <s v="Credit Card"/>
    <x v="2"/>
    <s v="High"/>
    <s v="Low Satisfaction"/>
    <s v="Short Charging"/>
    <n v="3"/>
    <x v="353"/>
    <x v="301"/>
  </r>
  <r>
    <s v="EVS100422"/>
    <x v="0"/>
    <x v="2"/>
    <x v="0"/>
    <x v="1"/>
    <d v="2024-06-02T03:32:00"/>
    <d v="2024-06-02T05:15:00"/>
    <x v="95"/>
    <n v="8.2100000000000009"/>
    <n v="8"/>
    <n v="65.680000000000007"/>
    <s v="UPI"/>
    <x v="1"/>
    <s v="Low"/>
    <s v="High Satisfaction"/>
    <s v="Long Charging"/>
    <n v="2"/>
    <x v="354"/>
    <x v="302"/>
  </r>
  <r>
    <s v="EVS100423"/>
    <x v="0"/>
    <x v="1"/>
    <x v="3"/>
    <x v="0"/>
    <s v="28-08-2023 19:54"/>
    <s v="28-08-2023 21:12"/>
    <x v="89"/>
    <n v="54.25"/>
    <n v="12"/>
    <n v="651"/>
    <s v="UPI"/>
    <x v="4"/>
    <s v="High"/>
    <s v="Low Satisfaction"/>
    <s v="Long Charging"/>
    <n v="1"/>
    <x v="355"/>
    <x v="303"/>
  </r>
  <r>
    <s v="EVS100424"/>
    <x v="2"/>
    <x v="1"/>
    <x v="0"/>
    <x v="0"/>
    <d v="2024-08-05T12:18:00"/>
    <d v="2024-08-05T14:07:00"/>
    <x v="74"/>
    <n v="21.26"/>
    <n v="8"/>
    <n v="170.08"/>
    <s v="UPI"/>
    <x v="2"/>
    <s v="Medium"/>
    <s v="Low Satisfaction"/>
    <s v="Long Charging"/>
    <n v="1"/>
    <x v="185"/>
    <x v="151"/>
  </r>
  <r>
    <s v="EVS100425"/>
    <x v="3"/>
    <x v="2"/>
    <x v="2"/>
    <x v="1"/>
    <d v="2023-01-01T22:14:00"/>
    <d v="2023-01-01T23:38:00"/>
    <x v="32"/>
    <n v="54.22"/>
    <n v="10"/>
    <n v="542.20000000000005"/>
    <s v="Credit Card"/>
    <x v="0"/>
    <s v="High"/>
    <s v="Medium Satisfaction"/>
    <s v="Long Charging"/>
    <n v="2"/>
    <x v="218"/>
    <x v="103"/>
  </r>
  <r>
    <s v="EVS100426"/>
    <x v="6"/>
    <x v="2"/>
    <x v="0"/>
    <x v="1"/>
    <d v="2024-11-10T03:07:00"/>
    <d v="2024-11-10T04:10:00"/>
    <x v="25"/>
    <n v="54.8"/>
    <n v="15"/>
    <n v="822"/>
    <s v="Subscription"/>
    <x v="0"/>
    <s v="High"/>
    <s v="Medium Satisfaction"/>
    <s v="Long Charging"/>
    <n v="2"/>
    <x v="356"/>
    <x v="304"/>
  </r>
  <r>
    <s v="EVS100427"/>
    <x v="5"/>
    <x v="0"/>
    <x v="0"/>
    <x v="0"/>
    <s v="17-04-2024 02:07"/>
    <s v="17-04-2024 03:42"/>
    <x v="66"/>
    <n v="28.78"/>
    <n v="15"/>
    <n v="431.7"/>
    <s v="Wallet"/>
    <x v="2"/>
    <s v="Medium"/>
    <s v="Low Satisfaction"/>
    <s v="Long Charging"/>
    <n v="3"/>
    <x v="26"/>
    <x v="305"/>
  </r>
  <r>
    <s v="EVS100428"/>
    <x v="2"/>
    <x v="1"/>
    <x v="3"/>
    <x v="0"/>
    <s v="29-09-2024 18:22"/>
    <s v="29-09-2024 19:33"/>
    <x v="82"/>
    <n v="30.61"/>
    <n v="12"/>
    <n v="367.32"/>
    <s v="Subscription"/>
    <x v="0"/>
    <s v="High"/>
    <s v="Medium Satisfaction"/>
    <s v="Long Charging"/>
    <n v="1"/>
    <x v="153"/>
    <x v="306"/>
  </r>
  <r>
    <s v="EVS100429"/>
    <x v="4"/>
    <x v="0"/>
    <x v="2"/>
    <x v="0"/>
    <d v="2023-06-06T12:44:00"/>
    <d v="2023-06-06T12:56:00"/>
    <x v="94"/>
    <n v="16.57"/>
    <n v="10"/>
    <n v="165.7"/>
    <s v="Subscription"/>
    <x v="1"/>
    <s v="Medium"/>
    <s v="High Satisfaction"/>
    <s v="Short Charging"/>
    <n v="3"/>
    <x v="357"/>
    <x v="166"/>
  </r>
  <r>
    <s v="EVS100430"/>
    <x v="2"/>
    <x v="0"/>
    <x v="3"/>
    <x v="1"/>
    <d v="2023-02-04T00:38:00"/>
    <d v="2023-02-04T01:17:00"/>
    <x v="3"/>
    <n v="8.32"/>
    <n v="12"/>
    <n v="99.84"/>
    <s v="Wallet"/>
    <x v="2"/>
    <s v="Low"/>
    <s v="Low Satisfaction"/>
    <s v="Medium Charging"/>
    <n v="3"/>
    <x v="250"/>
    <x v="223"/>
  </r>
  <r>
    <s v="EVS100431"/>
    <x v="1"/>
    <x v="2"/>
    <x v="1"/>
    <x v="0"/>
    <d v="2024-07-07T11:01:00"/>
    <d v="2024-07-07T12:56:00"/>
    <x v="65"/>
    <n v="16.22"/>
    <n v="12"/>
    <n v="194.64"/>
    <s v="Wallet"/>
    <x v="4"/>
    <s v="Medium"/>
    <s v="Low Satisfaction"/>
    <s v="Long Charging"/>
    <n v="2"/>
    <x v="52"/>
    <x v="307"/>
  </r>
  <r>
    <s v="EVS100432"/>
    <x v="2"/>
    <x v="2"/>
    <x v="3"/>
    <x v="0"/>
    <d v="2023-01-07T13:48:00"/>
    <d v="2023-01-07T13:58:00"/>
    <x v="15"/>
    <n v="29.8"/>
    <n v="12"/>
    <n v="357.6"/>
    <s v="UPI"/>
    <x v="4"/>
    <s v="Medium"/>
    <s v="Low Satisfaction"/>
    <s v="Short Charging"/>
    <n v="2"/>
    <x v="287"/>
    <x v="308"/>
  </r>
  <r>
    <s v="EVS100433"/>
    <x v="0"/>
    <x v="0"/>
    <x v="3"/>
    <x v="1"/>
    <s v="23-03-2024 23:33"/>
    <s v="24-03-2024 00:13"/>
    <x v="79"/>
    <n v="43.52"/>
    <n v="8"/>
    <n v="348.16"/>
    <s v="Subscription"/>
    <x v="4"/>
    <s v="High"/>
    <s v="Low Satisfaction"/>
    <s v="Medium Charging"/>
    <n v="3"/>
    <x v="358"/>
    <x v="93"/>
  </r>
  <r>
    <s v="EVS100434"/>
    <x v="1"/>
    <x v="1"/>
    <x v="1"/>
    <x v="1"/>
    <s v="15-11-2024 08:03"/>
    <s v="15-11-2024 08:37"/>
    <x v="8"/>
    <n v="8.7200000000000006"/>
    <n v="8"/>
    <n v="69.760000000000005"/>
    <s v="UPI"/>
    <x v="3"/>
    <s v="Low"/>
    <s v="Medium Satisfaction"/>
    <s v="Medium Charging"/>
    <n v="1"/>
    <x v="359"/>
    <x v="94"/>
  </r>
  <r>
    <s v="EVS100435"/>
    <x v="4"/>
    <x v="2"/>
    <x v="0"/>
    <x v="1"/>
    <s v="19-11-2024 03:51"/>
    <s v="19-11-2024 04:53"/>
    <x v="51"/>
    <n v="25.66"/>
    <n v="12"/>
    <n v="307.92"/>
    <s v="Wallet"/>
    <x v="4"/>
    <s v="Medium"/>
    <s v="Low Satisfaction"/>
    <s v="Long Charging"/>
    <n v="2"/>
    <x v="215"/>
    <x v="80"/>
  </r>
  <r>
    <s v="EVS100436"/>
    <x v="3"/>
    <x v="2"/>
    <x v="0"/>
    <x v="1"/>
    <s v="20-02-2024 18:02"/>
    <s v="20-02-2024 18:27"/>
    <x v="13"/>
    <n v="34.81"/>
    <n v="15"/>
    <n v="522.15"/>
    <s v="Subscription"/>
    <x v="1"/>
    <s v="High"/>
    <s v="High Satisfaction"/>
    <s v="Short Charging"/>
    <n v="2"/>
    <x v="360"/>
    <x v="126"/>
  </r>
  <r>
    <s v="EVS100437"/>
    <x v="3"/>
    <x v="0"/>
    <x v="1"/>
    <x v="1"/>
    <d v="2024-03-10T00:45:00"/>
    <d v="2024-03-10T02:17:00"/>
    <x v="20"/>
    <n v="30.96"/>
    <n v="12"/>
    <n v="371.52"/>
    <s v="Wallet"/>
    <x v="4"/>
    <s v="High"/>
    <s v="Low Satisfaction"/>
    <s v="Long Charging"/>
    <n v="3"/>
    <x v="361"/>
    <x v="309"/>
  </r>
  <r>
    <s v="EVS100438"/>
    <x v="7"/>
    <x v="0"/>
    <x v="2"/>
    <x v="1"/>
    <d v="2023-04-06T07:52:00"/>
    <d v="2023-04-06T08:05:00"/>
    <x v="58"/>
    <n v="25.41"/>
    <n v="8"/>
    <n v="203.28"/>
    <s v="Wallet"/>
    <x v="0"/>
    <s v="Medium"/>
    <s v="Medium Satisfaction"/>
    <s v="Short Charging"/>
    <n v="3"/>
    <x v="362"/>
    <x v="310"/>
  </r>
  <r>
    <s v="EVS100439"/>
    <x v="5"/>
    <x v="1"/>
    <x v="2"/>
    <x v="0"/>
    <s v="25-05-2024 08:08"/>
    <s v="25-05-2024 09:01"/>
    <x v="73"/>
    <n v="25.39"/>
    <n v="15"/>
    <n v="380.85"/>
    <s v="Wallet"/>
    <x v="2"/>
    <s v="Medium"/>
    <s v="Low Satisfaction"/>
    <s v="Medium Charging"/>
    <n v="1"/>
    <x v="363"/>
    <x v="110"/>
  </r>
  <r>
    <s v="EVS100440"/>
    <x v="7"/>
    <x v="2"/>
    <x v="0"/>
    <x v="0"/>
    <s v="18-03-2023 08:58"/>
    <s v="18-03-2023 10:16"/>
    <x v="89"/>
    <n v="30.48"/>
    <n v="8"/>
    <n v="243.84"/>
    <s v="Wallet"/>
    <x v="1"/>
    <s v="High"/>
    <s v="High Satisfaction"/>
    <s v="Long Charging"/>
    <n v="2"/>
    <x v="364"/>
    <x v="311"/>
  </r>
  <r>
    <s v="EVS100441"/>
    <x v="2"/>
    <x v="0"/>
    <x v="2"/>
    <x v="0"/>
    <d v="2023-05-11T05:47:00"/>
    <d v="2023-05-11T06:48:00"/>
    <x v="57"/>
    <n v="40.68"/>
    <n v="8"/>
    <n v="325.44"/>
    <s v="Subscription"/>
    <x v="4"/>
    <s v="High"/>
    <s v="Low Satisfaction"/>
    <s v="Long Charging"/>
    <n v="3"/>
    <x v="135"/>
    <x v="118"/>
  </r>
  <r>
    <s v="EVS100442"/>
    <x v="4"/>
    <x v="1"/>
    <x v="0"/>
    <x v="0"/>
    <s v="22-08-2023 22:23"/>
    <s v="22-08-2023 23:32"/>
    <x v="39"/>
    <n v="12.51"/>
    <n v="15"/>
    <n v="187.65"/>
    <s v="Credit Card"/>
    <x v="3"/>
    <s v="Medium"/>
    <s v="Medium Satisfaction"/>
    <s v="Long Charging"/>
    <n v="1"/>
    <x v="235"/>
    <x v="312"/>
  </r>
  <r>
    <s v="EVS100443"/>
    <x v="1"/>
    <x v="0"/>
    <x v="0"/>
    <x v="1"/>
    <d v="2023-12-05T05:50:00"/>
    <d v="2023-12-05T06:14:00"/>
    <x v="37"/>
    <n v="32.56"/>
    <n v="8"/>
    <n v="260.48"/>
    <s v="Wallet"/>
    <x v="3"/>
    <s v="High"/>
    <s v="Medium Satisfaction"/>
    <s v="Short Charging"/>
    <n v="3"/>
    <x v="365"/>
    <x v="48"/>
  </r>
  <r>
    <s v="EVS100444"/>
    <x v="4"/>
    <x v="2"/>
    <x v="2"/>
    <x v="1"/>
    <d v="2023-04-12T00:42:00"/>
    <d v="2023-04-12T01:36:00"/>
    <x v="38"/>
    <n v="36.880000000000003"/>
    <n v="15"/>
    <n v="553.20000000000005"/>
    <s v="UPI"/>
    <x v="0"/>
    <s v="High"/>
    <s v="Medium Satisfaction"/>
    <s v="Medium Charging"/>
    <n v="2"/>
    <x v="38"/>
    <x v="313"/>
  </r>
  <r>
    <s v="EVS100445"/>
    <x v="7"/>
    <x v="1"/>
    <x v="0"/>
    <x v="1"/>
    <d v="2024-04-03T03:42:00"/>
    <d v="2024-04-03T04:14:00"/>
    <x v="105"/>
    <n v="40.81"/>
    <n v="15"/>
    <n v="612.15"/>
    <s v="Subscription"/>
    <x v="1"/>
    <s v="High"/>
    <s v="High Satisfaction"/>
    <s v="Medium Charging"/>
    <n v="1"/>
    <x v="366"/>
    <x v="314"/>
  </r>
  <r>
    <s v="EVS100446"/>
    <x v="0"/>
    <x v="0"/>
    <x v="2"/>
    <x v="1"/>
    <s v="26-12-2023 09:39"/>
    <s v="26-12-2023 11:09"/>
    <x v="77"/>
    <n v="6.47"/>
    <n v="15"/>
    <n v="97.05"/>
    <s v="Subscription"/>
    <x v="0"/>
    <s v="Low"/>
    <s v="Medium Satisfaction"/>
    <s v="Long Charging"/>
    <n v="3"/>
    <x v="367"/>
    <x v="251"/>
  </r>
  <r>
    <s v="EVS100447"/>
    <x v="1"/>
    <x v="1"/>
    <x v="0"/>
    <x v="0"/>
    <s v="24-05-2024 02:13"/>
    <s v="24-05-2024 02:48"/>
    <x v="10"/>
    <n v="6.71"/>
    <n v="8"/>
    <n v="53.68"/>
    <s v="Subscription"/>
    <x v="0"/>
    <s v="Low"/>
    <s v="Medium Satisfaction"/>
    <s v="Medium Charging"/>
    <n v="1"/>
    <x v="368"/>
    <x v="315"/>
  </r>
  <r>
    <s v="EVS100448"/>
    <x v="2"/>
    <x v="0"/>
    <x v="2"/>
    <x v="0"/>
    <s v="31-08-2023 21:28"/>
    <s v="31-08-2023 22:00"/>
    <x v="105"/>
    <n v="12.94"/>
    <n v="10"/>
    <n v="129.4"/>
    <s v="UPI"/>
    <x v="2"/>
    <s v="Medium"/>
    <s v="Low Satisfaction"/>
    <s v="Medium Charging"/>
    <n v="3"/>
    <x v="369"/>
    <x v="159"/>
  </r>
  <r>
    <s v="EVS100449"/>
    <x v="4"/>
    <x v="0"/>
    <x v="2"/>
    <x v="0"/>
    <s v="22-02-2024 06:39"/>
    <s v="22-02-2024 07:08"/>
    <x v="102"/>
    <n v="17.63"/>
    <n v="12"/>
    <n v="211.56"/>
    <s v="Credit Card"/>
    <x v="3"/>
    <s v="Medium"/>
    <s v="Medium Satisfaction"/>
    <s v="Short Charging"/>
    <n v="3"/>
    <x v="370"/>
    <x v="52"/>
  </r>
  <r>
    <s v="EVS100450"/>
    <x v="3"/>
    <x v="0"/>
    <x v="2"/>
    <x v="0"/>
    <d v="2024-01-09T15:39:00"/>
    <d v="2024-01-09T17:27:00"/>
    <x v="47"/>
    <n v="8.61"/>
    <n v="10"/>
    <n v="86.1"/>
    <s v="UPI"/>
    <x v="1"/>
    <s v="Low"/>
    <s v="High Satisfaction"/>
    <s v="Long Charging"/>
    <n v="3"/>
    <x v="371"/>
    <x v="123"/>
  </r>
  <r>
    <s v="EVS100451"/>
    <x v="2"/>
    <x v="1"/>
    <x v="2"/>
    <x v="1"/>
    <s v="24-02-2024 06:49"/>
    <s v="24-02-2024 08:20"/>
    <x v="44"/>
    <n v="35.65"/>
    <n v="10"/>
    <n v="356.5"/>
    <s v="UPI"/>
    <x v="0"/>
    <s v="High"/>
    <s v="Medium Satisfaction"/>
    <s v="Long Charging"/>
    <n v="1"/>
    <x v="123"/>
    <x v="154"/>
  </r>
  <r>
    <s v="EVS100452"/>
    <x v="1"/>
    <x v="0"/>
    <x v="2"/>
    <x v="0"/>
    <s v="24-11-2024 22:45"/>
    <s v="24-11-2024 23:28"/>
    <x v="27"/>
    <n v="36.92"/>
    <n v="15"/>
    <n v="553.79999999999995"/>
    <s v="Credit Card"/>
    <x v="4"/>
    <s v="High"/>
    <s v="Low Satisfaction"/>
    <s v="Medium Charging"/>
    <n v="3"/>
    <x v="372"/>
    <x v="316"/>
  </r>
  <r>
    <s v="EVS100453"/>
    <x v="0"/>
    <x v="0"/>
    <x v="0"/>
    <x v="0"/>
    <d v="2023-10-12T07:45:00"/>
    <d v="2023-10-12T08:30:00"/>
    <x v="96"/>
    <n v="52.45"/>
    <n v="10"/>
    <n v="524.5"/>
    <s v="Wallet"/>
    <x v="4"/>
    <s v="High"/>
    <s v="Low Satisfaction"/>
    <s v="Medium Charging"/>
    <n v="3"/>
    <x v="373"/>
    <x v="317"/>
  </r>
  <r>
    <s v="EVS100454"/>
    <x v="1"/>
    <x v="2"/>
    <x v="2"/>
    <x v="0"/>
    <d v="2024-12-11T10:14:00"/>
    <d v="2024-12-11T12:11:00"/>
    <x v="62"/>
    <n v="2.78"/>
    <n v="8"/>
    <n v="22.24"/>
    <s v="Wallet"/>
    <x v="3"/>
    <s v="Low"/>
    <s v="Medium Satisfaction"/>
    <s v="Long Charging"/>
    <n v="2"/>
    <x v="226"/>
    <x v="318"/>
  </r>
  <r>
    <s v="EVS100455"/>
    <x v="2"/>
    <x v="2"/>
    <x v="3"/>
    <x v="0"/>
    <d v="2024-01-11T05:33:00"/>
    <d v="2024-01-11T07:32:00"/>
    <x v="9"/>
    <n v="48.81"/>
    <n v="15"/>
    <n v="732.15"/>
    <s v="Subscription"/>
    <x v="0"/>
    <s v="High"/>
    <s v="Medium Satisfaction"/>
    <s v="Long Charging"/>
    <n v="2"/>
    <x v="212"/>
    <x v="41"/>
  </r>
  <r>
    <s v="EVS100456"/>
    <x v="6"/>
    <x v="2"/>
    <x v="1"/>
    <x v="1"/>
    <s v="24-02-2023 13:58"/>
    <s v="24-02-2023 14:53"/>
    <x v="104"/>
    <n v="53.69"/>
    <n v="10"/>
    <n v="536.9"/>
    <s v="Wallet"/>
    <x v="1"/>
    <s v="High"/>
    <s v="High Satisfaction"/>
    <s v="Medium Charging"/>
    <n v="2"/>
    <x v="374"/>
    <x v="319"/>
  </r>
  <r>
    <s v="EVS100457"/>
    <x v="2"/>
    <x v="1"/>
    <x v="1"/>
    <x v="0"/>
    <s v="27-09-2024 08:23"/>
    <s v="27-09-2024 09:54"/>
    <x v="44"/>
    <n v="56.25"/>
    <n v="15"/>
    <n v="843.75"/>
    <s v="Credit Card"/>
    <x v="2"/>
    <s v="High"/>
    <s v="Low Satisfaction"/>
    <s v="Long Charging"/>
    <n v="1"/>
    <x v="375"/>
    <x v="152"/>
  </r>
  <r>
    <s v="EVS100458"/>
    <x v="2"/>
    <x v="2"/>
    <x v="2"/>
    <x v="1"/>
    <s v="16-08-2024 00:29"/>
    <s v="16-08-2024 00:53"/>
    <x v="37"/>
    <n v="31.66"/>
    <n v="12"/>
    <n v="379.92"/>
    <s v="Credit Card"/>
    <x v="3"/>
    <s v="High"/>
    <s v="Medium Satisfaction"/>
    <s v="Short Charging"/>
    <n v="2"/>
    <x v="376"/>
    <x v="320"/>
  </r>
  <r>
    <s v="EVS100459"/>
    <x v="0"/>
    <x v="1"/>
    <x v="1"/>
    <x v="0"/>
    <s v="19-12-2023 23:57"/>
    <s v="20-12-2023 01:50"/>
    <x v="41"/>
    <n v="21.42"/>
    <n v="15"/>
    <n v="321.3"/>
    <s v="UPI"/>
    <x v="3"/>
    <s v="Medium"/>
    <s v="Medium Satisfaction"/>
    <s v="Long Charging"/>
    <n v="1"/>
    <x v="377"/>
    <x v="219"/>
  </r>
  <r>
    <s v="EVS100460"/>
    <x v="6"/>
    <x v="0"/>
    <x v="0"/>
    <x v="1"/>
    <d v="2024-03-05T10:18:00"/>
    <d v="2024-03-05T10:28:00"/>
    <x v="15"/>
    <n v="40.76"/>
    <n v="10"/>
    <n v="407.6"/>
    <s v="Wallet"/>
    <x v="4"/>
    <s v="High"/>
    <s v="Low Satisfaction"/>
    <s v="Short Charging"/>
    <n v="3"/>
    <x v="378"/>
    <x v="321"/>
  </r>
  <r>
    <s v="EVS100461"/>
    <x v="6"/>
    <x v="2"/>
    <x v="0"/>
    <x v="0"/>
    <s v="30-08-2023 21:55"/>
    <s v="30-08-2023 22:05"/>
    <x v="15"/>
    <n v="49.95"/>
    <n v="10"/>
    <n v="499.5"/>
    <s v="Wallet"/>
    <x v="4"/>
    <s v="High"/>
    <s v="Low Satisfaction"/>
    <s v="Short Charging"/>
    <n v="2"/>
    <x v="379"/>
    <x v="322"/>
  </r>
  <r>
    <s v="EVS100462"/>
    <x v="6"/>
    <x v="0"/>
    <x v="1"/>
    <x v="1"/>
    <s v="18-06-2023 08:31"/>
    <s v="18-06-2023 08:45"/>
    <x v="52"/>
    <n v="33.42"/>
    <n v="12"/>
    <n v="401.04"/>
    <s v="Credit Card"/>
    <x v="0"/>
    <s v="High"/>
    <s v="Medium Satisfaction"/>
    <s v="Short Charging"/>
    <n v="3"/>
    <x v="278"/>
    <x v="72"/>
  </r>
  <r>
    <s v="EVS100463"/>
    <x v="5"/>
    <x v="1"/>
    <x v="1"/>
    <x v="1"/>
    <s v="18-02-2023 15:00"/>
    <s v="18-02-2023 16:29"/>
    <x v="29"/>
    <n v="36.74"/>
    <n v="15"/>
    <n v="551.1"/>
    <s v="Subscription"/>
    <x v="2"/>
    <s v="High"/>
    <s v="Low Satisfaction"/>
    <s v="Long Charging"/>
    <n v="1"/>
    <x v="1"/>
    <x v="33"/>
  </r>
  <r>
    <s v="EVS100464"/>
    <x v="6"/>
    <x v="1"/>
    <x v="3"/>
    <x v="1"/>
    <s v="25-01-2023 19:21"/>
    <s v="25-01-2023 21:02"/>
    <x v="26"/>
    <n v="57.91"/>
    <n v="15"/>
    <n v="868.65"/>
    <s v="UPI"/>
    <x v="2"/>
    <s v="High"/>
    <s v="Low Satisfaction"/>
    <s v="Long Charging"/>
    <n v="1"/>
    <x v="380"/>
    <x v="271"/>
  </r>
  <r>
    <s v="EVS100465"/>
    <x v="0"/>
    <x v="2"/>
    <x v="0"/>
    <x v="0"/>
    <s v="21-03-2024 08:12"/>
    <s v="21-03-2024 08:49"/>
    <x v="45"/>
    <n v="41.51"/>
    <n v="10"/>
    <n v="415.1"/>
    <s v="Wallet"/>
    <x v="4"/>
    <s v="High"/>
    <s v="Low Satisfaction"/>
    <s v="Medium Charging"/>
    <n v="2"/>
    <x v="323"/>
    <x v="167"/>
  </r>
  <r>
    <s v="EVS100466"/>
    <x v="6"/>
    <x v="0"/>
    <x v="1"/>
    <x v="0"/>
    <s v="14-03-2024 00:16"/>
    <s v="14-03-2024 01:56"/>
    <x v="60"/>
    <n v="40"/>
    <n v="10"/>
    <n v="400"/>
    <s v="Wallet"/>
    <x v="3"/>
    <s v="High"/>
    <s v="Medium Satisfaction"/>
    <s v="Long Charging"/>
    <n v="3"/>
    <x v="219"/>
    <x v="50"/>
  </r>
  <r>
    <s v="EVS100467"/>
    <x v="2"/>
    <x v="1"/>
    <x v="2"/>
    <x v="1"/>
    <s v="18-05-2024 05:08"/>
    <s v="18-05-2024 06:41"/>
    <x v="12"/>
    <n v="46.68"/>
    <n v="12"/>
    <n v="560.16"/>
    <s v="Credit Card"/>
    <x v="0"/>
    <s v="High"/>
    <s v="Medium Satisfaction"/>
    <s v="Long Charging"/>
    <n v="1"/>
    <x v="289"/>
    <x v="277"/>
  </r>
  <r>
    <s v="EVS100468"/>
    <x v="2"/>
    <x v="2"/>
    <x v="3"/>
    <x v="1"/>
    <s v="19-04-2024 23:30"/>
    <s v="20-04-2024 00:53"/>
    <x v="100"/>
    <n v="56.72"/>
    <n v="15"/>
    <n v="850.8"/>
    <s v="UPI"/>
    <x v="4"/>
    <s v="High"/>
    <s v="Low Satisfaction"/>
    <s v="Long Charging"/>
    <n v="2"/>
    <x v="176"/>
    <x v="323"/>
  </r>
  <r>
    <s v="EVS100469"/>
    <x v="7"/>
    <x v="0"/>
    <x v="3"/>
    <x v="0"/>
    <s v="14-02-2023 16:59"/>
    <s v="14-02-2023 18:39"/>
    <x v="60"/>
    <n v="46.18"/>
    <n v="8"/>
    <n v="369.44"/>
    <s v="Wallet"/>
    <x v="4"/>
    <s v="High"/>
    <s v="Low Satisfaction"/>
    <s v="Long Charging"/>
    <n v="3"/>
    <x v="381"/>
    <x v="324"/>
  </r>
  <r>
    <s v="EVS100470"/>
    <x v="6"/>
    <x v="0"/>
    <x v="0"/>
    <x v="0"/>
    <s v="18-01-2023 06:51"/>
    <s v="18-01-2023 07:49"/>
    <x v="22"/>
    <n v="5.7"/>
    <n v="10"/>
    <n v="57"/>
    <s v="Wallet"/>
    <x v="3"/>
    <s v="Low"/>
    <s v="Medium Satisfaction"/>
    <s v="Medium Charging"/>
    <n v="3"/>
    <x v="62"/>
    <x v="325"/>
  </r>
  <r>
    <s v="EVS100471"/>
    <x v="4"/>
    <x v="2"/>
    <x v="0"/>
    <x v="0"/>
    <s v="30-12-2023 02:51"/>
    <s v="30-12-2023 04:27"/>
    <x v="101"/>
    <n v="9.17"/>
    <n v="12"/>
    <n v="110.04"/>
    <s v="Wallet"/>
    <x v="3"/>
    <s v="Low"/>
    <s v="Medium Satisfaction"/>
    <s v="Long Charging"/>
    <n v="2"/>
    <x v="128"/>
    <x v="326"/>
  </r>
  <r>
    <s v="EVS100472"/>
    <x v="5"/>
    <x v="1"/>
    <x v="3"/>
    <x v="1"/>
    <s v="27-05-2024 21:39"/>
    <s v="27-05-2024 22:27"/>
    <x v="67"/>
    <n v="24.05"/>
    <n v="10"/>
    <n v="240.5"/>
    <s v="Credit Card"/>
    <x v="2"/>
    <s v="Medium"/>
    <s v="Low Satisfaction"/>
    <s v="Medium Charging"/>
    <n v="1"/>
    <x v="382"/>
    <x v="327"/>
  </r>
  <r>
    <s v="EVS100473"/>
    <x v="0"/>
    <x v="0"/>
    <x v="2"/>
    <x v="0"/>
    <s v="20-10-2023 16:03"/>
    <s v="20-10-2023 17:04"/>
    <x v="57"/>
    <n v="32.42"/>
    <n v="12"/>
    <n v="389.04"/>
    <s v="UPI"/>
    <x v="1"/>
    <s v="High"/>
    <s v="High Satisfaction"/>
    <s v="Long Charging"/>
    <n v="3"/>
    <x v="383"/>
    <x v="328"/>
  </r>
  <r>
    <s v="EVS100474"/>
    <x v="2"/>
    <x v="1"/>
    <x v="2"/>
    <x v="0"/>
    <s v="14-05-2024 16:03"/>
    <s v="14-05-2024 17:41"/>
    <x v="61"/>
    <n v="31.57"/>
    <n v="10"/>
    <n v="315.7"/>
    <s v="Subscription"/>
    <x v="4"/>
    <s v="High"/>
    <s v="Low Satisfaction"/>
    <s v="Long Charging"/>
    <n v="1"/>
    <x v="383"/>
    <x v="37"/>
  </r>
  <r>
    <s v="EVS100475"/>
    <x v="1"/>
    <x v="0"/>
    <x v="1"/>
    <x v="1"/>
    <s v="29-06-2024 04:38"/>
    <s v="29-06-2024 05:59"/>
    <x v="7"/>
    <n v="56.41"/>
    <n v="8"/>
    <n v="451.28"/>
    <s v="Subscription"/>
    <x v="0"/>
    <s v="High"/>
    <s v="Medium Satisfaction"/>
    <s v="Long Charging"/>
    <n v="3"/>
    <x v="384"/>
    <x v="116"/>
  </r>
  <r>
    <s v="EVS100476"/>
    <x v="0"/>
    <x v="0"/>
    <x v="0"/>
    <x v="0"/>
    <s v="19-07-2024 12:52"/>
    <s v="19-07-2024 14:42"/>
    <x v="109"/>
    <n v="22.79"/>
    <n v="12"/>
    <n v="273.48"/>
    <s v="Subscription"/>
    <x v="4"/>
    <s v="Medium"/>
    <s v="Low Satisfaction"/>
    <s v="Long Charging"/>
    <n v="3"/>
    <x v="385"/>
    <x v="134"/>
  </r>
  <r>
    <s v="EVS100477"/>
    <x v="2"/>
    <x v="0"/>
    <x v="0"/>
    <x v="0"/>
    <d v="2023-01-10T14:35:00"/>
    <d v="2023-01-10T15:43:00"/>
    <x v="84"/>
    <n v="58.91"/>
    <n v="10"/>
    <n v="589.1"/>
    <s v="Subscription"/>
    <x v="4"/>
    <s v="High"/>
    <s v="Low Satisfaction"/>
    <s v="Long Charging"/>
    <n v="3"/>
    <x v="386"/>
    <x v="329"/>
  </r>
  <r>
    <s v="EVS100478"/>
    <x v="5"/>
    <x v="0"/>
    <x v="3"/>
    <x v="1"/>
    <s v="26-06-2024 00:32"/>
    <s v="26-06-2024 01:02"/>
    <x v="19"/>
    <n v="24.39"/>
    <n v="10"/>
    <n v="243.9"/>
    <s v="Subscription"/>
    <x v="0"/>
    <s v="Medium"/>
    <s v="Medium Satisfaction"/>
    <s v="Medium Charging"/>
    <n v="3"/>
    <x v="108"/>
    <x v="18"/>
  </r>
  <r>
    <s v="EVS100479"/>
    <x v="7"/>
    <x v="1"/>
    <x v="2"/>
    <x v="1"/>
    <s v="30-12-2023 10:35"/>
    <s v="30-12-2023 11:21"/>
    <x v="43"/>
    <n v="46.59"/>
    <n v="15"/>
    <n v="698.85"/>
    <s v="UPI"/>
    <x v="4"/>
    <s v="High"/>
    <s v="Low Satisfaction"/>
    <s v="Medium Charging"/>
    <n v="1"/>
    <x v="159"/>
    <x v="326"/>
  </r>
  <r>
    <s v="EVS100480"/>
    <x v="5"/>
    <x v="1"/>
    <x v="3"/>
    <x v="0"/>
    <d v="2024-06-08T03:03:00"/>
    <d v="2024-06-08T04:02:00"/>
    <x v="49"/>
    <n v="15.46"/>
    <n v="15"/>
    <n v="231.9"/>
    <s v="Wallet"/>
    <x v="3"/>
    <s v="Medium"/>
    <s v="Medium Satisfaction"/>
    <s v="Medium Charging"/>
    <n v="1"/>
    <x v="387"/>
    <x v="330"/>
  </r>
  <r>
    <s v="EVS100481"/>
    <x v="2"/>
    <x v="2"/>
    <x v="3"/>
    <x v="0"/>
    <d v="2024-12-04T21:23:00"/>
    <d v="2024-12-04T22:20:00"/>
    <x v="110"/>
    <n v="5.29"/>
    <n v="12"/>
    <n v="63.48"/>
    <s v="UPI"/>
    <x v="1"/>
    <s v="Low"/>
    <s v="High Satisfaction"/>
    <s v="Medium Charging"/>
    <n v="2"/>
    <x v="388"/>
    <x v="127"/>
  </r>
  <r>
    <s v="EVS100482"/>
    <x v="5"/>
    <x v="0"/>
    <x v="2"/>
    <x v="0"/>
    <d v="2023-02-05T02:55:00"/>
    <d v="2023-02-05T03:45:00"/>
    <x v="97"/>
    <n v="26.3"/>
    <n v="12"/>
    <n v="315.60000000000002"/>
    <s v="Wallet"/>
    <x v="0"/>
    <s v="Medium"/>
    <s v="Medium Satisfaction"/>
    <s v="Medium Charging"/>
    <n v="3"/>
    <x v="389"/>
    <x v="331"/>
  </r>
  <r>
    <s v="EVS100483"/>
    <x v="3"/>
    <x v="0"/>
    <x v="3"/>
    <x v="0"/>
    <s v="18-08-2024 02:14"/>
    <s v="18-08-2024 03:49"/>
    <x v="66"/>
    <n v="49.82"/>
    <n v="8"/>
    <n v="398.56"/>
    <s v="Subscription"/>
    <x v="3"/>
    <s v="High"/>
    <s v="Medium Satisfaction"/>
    <s v="Long Charging"/>
    <n v="3"/>
    <x v="285"/>
    <x v="332"/>
  </r>
  <r>
    <s v="EVS100484"/>
    <x v="2"/>
    <x v="2"/>
    <x v="3"/>
    <x v="1"/>
    <d v="2023-06-10T05:13:00"/>
    <d v="2023-06-10T07:12:00"/>
    <x v="9"/>
    <n v="12.82"/>
    <n v="8"/>
    <n v="102.56"/>
    <s v="Wallet"/>
    <x v="0"/>
    <s v="Medium"/>
    <s v="Medium Satisfaction"/>
    <s v="Long Charging"/>
    <n v="2"/>
    <x v="390"/>
    <x v="132"/>
  </r>
  <r>
    <s v="EVS100485"/>
    <x v="4"/>
    <x v="1"/>
    <x v="1"/>
    <x v="1"/>
    <s v="24-08-2024 22:27"/>
    <s v="24-08-2024 23:06"/>
    <x v="3"/>
    <n v="53.17"/>
    <n v="8"/>
    <n v="425.36"/>
    <s v="Wallet"/>
    <x v="2"/>
    <s v="High"/>
    <s v="Low Satisfaction"/>
    <s v="Medium Charging"/>
    <n v="1"/>
    <x v="391"/>
    <x v="53"/>
  </r>
  <r>
    <s v="EVS100486"/>
    <x v="0"/>
    <x v="0"/>
    <x v="0"/>
    <x v="0"/>
    <s v="30-01-2023 19:49"/>
    <s v="30-01-2023 21:27"/>
    <x v="61"/>
    <n v="10.56"/>
    <n v="8"/>
    <n v="84.48"/>
    <s v="Credit Card"/>
    <x v="1"/>
    <s v="Medium"/>
    <s v="High Satisfaction"/>
    <s v="Long Charging"/>
    <n v="3"/>
    <x v="392"/>
    <x v="263"/>
  </r>
  <r>
    <s v="EVS100487"/>
    <x v="5"/>
    <x v="1"/>
    <x v="3"/>
    <x v="0"/>
    <d v="2023-12-11T02:03:00"/>
    <d v="2023-12-11T03:17:00"/>
    <x v="33"/>
    <n v="41.23"/>
    <n v="12"/>
    <n v="494.76"/>
    <s v="UPI"/>
    <x v="2"/>
    <s v="High"/>
    <s v="Low Satisfaction"/>
    <s v="Long Charging"/>
    <n v="1"/>
    <x v="393"/>
    <x v="284"/>
  </r>
  <r>
    <s v="EVS100488"/>
    <x v="5"/>
    <x v="0"/>
    <x v="3"/>
    <x v="1"/>
    <s v="25-09-2024 00:09"/>
    <s v="25-09-2024 01:49"/>
    <x v="60"/>
    <n v="43.92"/>
    <n v="12"/>
    <n v="527.04"/>
    <s v="Credit Card"/>
    <x v="2"/>
    <s v="High"/>
    <s v="Low Satisfaction"/>
    <s v="Long Charging"/>
    <n v="3"/>
    <x v="394"/>
    <x v="7"/>
  </r>
  <r>
    <s v="EVS100489"/>
    <x v="6"/>
    <x v="2"/>
    <x v="3"/>
    <x v="0"/>
    <s v="22-05-2023 10:53"/>
    <s v="22-05-2023 11:55"/>
    <x v="51"/>
    <n v="7.96"/>
    <n v="15"/>
    <n v="119.4"/>
    <s v="Subscription"/>
    <x v="2"/>
    <s v="Low"/>
    <s v="Low Satisfaction"/>
    <s v="Long Charging"/>
    <n v="2"/>
    <x v="395"/>
    <x v="108"/>
  </r>
  <r>
    <s v="EVS100490"/>
    <x v="1"/>
    <x v="2"/>
    <x v="1"/>
    <x v="0"/>
    <s v="23-07-2024 17:51"/>
    <s v="23-07-2024 19:10"/>
    <x v="87"/>
    <n v="30.4"/>
    <n v="15"/>
    <n v="456"/>
    <s v="Subscription"/>
    <x v="2"/>
    <s v="High"/>
    <s v="Low Satisfaction"/>
    <s v="Long Charging"/>
    <n v="2"/>
    <x v="396"/>
    <x v="333"/>
  </r>
  <r>
    <s v="EVS100491"/>
    <x v="5"/>
    <x v="1"/>
    <x v="3"/>
    <x v="0"/>
    <d v="2023-06-09T12:20:00"/>
    <d v="2023-06-09T13:25:00"/>
    <x v="75"/>
    <n v="29.21"/>
    <n v="8"/>
    <n v="233.68"/>
    <s v="Subscription"/>
    <x v="3"/>
    <s v="Medium"/>
    <s v="Medium Satisfaction"/>
    <s v="Long Charging"/>
    <n v="1"/>
    <x v="397"/>
    <x v="334"/>
  </r>
  <r>
    <s v="EVS100492"/>
    <x v="4"/>
    <x v="1"/>
    <x v="1"/>
    <x v="0"/>
    <s v="22-03-2024 22:10"/>
    <s v="22-03-2024 22:51"/>
    <x v="54"/>
    <n v="32.520000000000003"/>
    <n v="8"/>
    <n v="260.16000000000003"/>
    <s v="UPI"/>
    <x v="4"/>
    <s v="High"/>
    <s v="Low Satisfaction"/>
    <s v="Medium Charging"/>
    <n v="1"/>
    <x v="398"/>
    <x v="250"/>
  </r>
  <r>
    <s v="EVS100493"/>
    <x v="7"/>
    <x v="1"/>
    <x v="3"/>
    <x v="0"/>
    <s v="30-01-2024 08:37"/>
    <s v="30-01-2024 09:12"/>
    <x v="10"/>
    <n v="29.37"/>
    <n v="10"/>
    <n v="293.7"/>
    <s v="UPI"/>
    <x v="2"/>
    <s v="Medium"/>
    <s v="Low Satisfaction"/>
    <s v="Medium Charging"/>
    <n v="1"/>
    <x v="399"/>
    <x v="165"/>
  </r>
  <r>
    <s v="EVS100494"/>
    <x v="4"/>
    <x v="0"/>
    <x v="0"/>
    <x v="1"/>
    <s v="15-03-2024 19:03"/>
    <s v="15-03-2024 19:41"/>
    <x v="28"/>
    <n v="56.81"/>
    <n v="12"/>
    <n v="681.72"/>
    <s v="Subscription"/>
    <x v="2"/>
    <s v="High"/>
    <s v="Low Satisfaction"/>
    <s v="Medium Charging"/>
    <n v="3"/>
    <x v="400"/>
    <x v="298"/>
  </r>
  <r>
    <s v="EVS100495"/>
    <x v="7"/>
    <x v="1"/>
    <x v="3"/>
    <x v="1"/>
    <d v="2024-05-06T11:21:00"/>
    <d v="2024-05-06T12:29:00"/>
    <x v="84"/>
    <n v="42.4"/>
    <n v="10"/>
    <n v="424"/>
    <s v="Credit Card"/>
    <x v="4"/>
    <s v="High"/>
    <s v="Low Satisfaction"/>
    <s v="Long Charging"/>
    <n v="1"/>
    <x v="401"/>
    <x v="335"/>
  </r>
  <r>
    <s v="EVS100496"/>
    <x v="3"/>
    <x v="0"/>
    <x v="0"/>
    <x v="1"/>
    <d v="2023-12-07T17:14:00"/>
    <d v="2023-12-07T18:51:00"/>
    <x v="85"/>
    <n v="15.74"/>
    <n v="12"/>
    <n v="188.88"/>
    <s v="UPI"/>
    <x v="4"/>
    <s v="Medium"/>
    <s v="Low Satisfaction"/>
    <s v="Long Charging"/>
    <n v="3"/>
    <x v="402"/>
    <x v="336"/>
  </r>
  <r>
    <s v="EVS100497"/>
    <x v="2"/>
    <x v="0"/>
    <x v="0"/>
    <x v="0"/>
    <s v="21-08-2024 18:18"/>
    <s v="21-08-2024 20:14"/>
    <x v="90"/>
    <n v="56.07"/>
    <n v="10"/>
    <n v="560.70000000000005"/>
    <s v="Wallet"/>
    <x v="3"/>
    <s v="High"/>
    <s v="Medium Satisfaction"/>
    <s v="Long Charging"/>
    <n v="3"/>
    <x v="246"/>
    <x v="337"/>
  </r>
  <r>
    <s v="EVS100498"/>
    <x v="7"/>
    <x v="0"/>
    <x v="0"/>
    <x v="0"/>
    <d v="2024-05-05T02:57:00"/>
    <d v="2024-05-05T04:54:00"/>
    <x v="62"/>
    <n v="18.11"/>
    <n v="12"/>
    <n v="217.32"/>
    <s v="Credit Card"/>
    <x v="3"/>
    <s v="Medium"/>
    <s v="Medium Satisfaction"/>
    <s v="Long Charging"/>
    <n v="3"/>
    <x v="320"/>
    <x v="179"/>
  </r>
  <r>
    <s v="EVS100499"/>
    <x v="2"/>
    <x v="1"/>
    <x v="0"/>
    <x v="1"/>
    <d v="2024-01-02T04:00:00"/>
    <d v="2024-01-02T04:44:00"/>
    <x v="72"/>
    <n v="29.92"/>
    <n v="8"/>
    <n v="239.36"/>
    <s v="Credit Card"/>
    <x v="3"/>
    <s v="Medium"/>
    <s v="Medium Satisfaction"/>
    <s v="Medium Charging"/>
    <n v="1"/>
    <x v="229"/>
    <x v="75"/>
  </r>
  <r>
    <s v="EVS100500"/>
    <x v="7"/>
    <x v="1"/>
    <x v="1"/>
    <x v="1"/>
    <s v="17-10-2024 11:47"/>
    <s v="17-10-2024 13:22"/>
    <x v="66"/>
    <n v="8.43"/>
    <n v="10"/>
    <n v="84.3"/>
    <s v="Credit Card"/>
    <x v="2"/>
    <s v="Low"/>
    <s v="Low Satisfaction"/>
    <s v="Long Charging"/>
    <n v="1"/>
    <x v="403"/>
    <x v="200"/>
  </r>
  <r>
    <s v="EVS100501"/>
    <x v="3"/>
    <x v="2"/>
    <x v="2"/>
    <x v="1"/>
    <s v="26-07-2024 19:50"/>
    <s v="26-07-2024 21:09"/>
    <x v="87"/>
    <n v="49.41"/>
    <n v="10"/>
    <n v="494.1"/>
    <s v="Credit Card"/>
    <x v="0"/>
    <s v="High"/>
    <s v="Medium Satisfaction"/>
    <s v="Long Charging"/>
    <n v="2"/>
    <x v="404"/>
    <x v="264"/>
  </r>
  <r>
    <s v="EVS100502"/>
    <x v="5"/>
    <x v="2"/>
    <x v="0"/>
    <x v="1"/>
    <d v="2024-09-08T15:05:00"/>
    <d v="2024-09-08T16:14:00"/>
    <x v="39"/>
    <n v="34.56"/>
    <n v="10"/>
    <n v="345.6"/>
    <s v="Subscription"/>
    <x v="0"/>
    <s v="High"/>
    <s v="Medium Satisfaction"/>
    <s v="Long Charging"/>
    <n v="2"/>
    <x v="405"/>
    <x v="338"/>
  </r>
  <r>
    <s v="EVS100503"/>
    <x v="0"/>
    <x v="0"/>
    <x v="1"/>
    <x v="0"/>
    <d v="2024-01-07T19:20:00"/>
    <d v="2024-01-07T20:43:00"/>
    <x v="100"/>
    <n v="18.22"/>
    <n v="8"/>
    <n v="145.76"/>
    <s v="Wallet"/>
    <x v="0"/>
    <s v="Medium"/>
    <s v="Medium Satisfaction"/>
    <s v="Long Charging"/>
    <n v="3"/>
    <x v="406"/>
    <x v="32"/>
  </r>
  <r>
    <s v="EVS100504"/>
    <x v="0"/>
    <x v="1"/>
    <x v="2"/>
    <x v="0"/>
    <s v="25-05-2023 09:20"/>
    <s v="25-05-2023 10:28"/>
    <x v="84"/>
    <n v="30.78"/>
    <n v="15"/>
    <n v="461.7"/>
    <s v="Subscription"/>
    <x v="4"/>
    <s v="High"/>
    <s v="Low Satisfaction"/>
    <s v="Long Charging"/>
    <n v="1"/>
    <x v="407"/>
    <x v="104"/>
  </r>
  <r>
    <s v="EVS100505"/>
    <x v="1"/>
    <x v="0"/>
    <x v="0"/>
    <x v="0"/>
    <d v="2023-04-11T03:03:00"/>
    <d v="2023-04-11T04:45:00"/>
    <x v="36"/>
    <n v="13.28"/>
    <n v="15"/>
    <n v="199.2"/>
    <s v="UPI"/>
    <x v="3"/>
    <s v="Medium"/>
    <s v="Medium Satisfaction"/>
    <s v="Long Charging"/>
    <n v="3"/>
    <x v="387"/>
    <x v="193"/>
  </r>
  <r>
    <s v="EVS100506"/>
    <x v="2"/>
    <x v="1"/>
    <x v="1"/>
    <x v="0"/>
    <d v="2024-03-01T15:44:00"/>
    <d v="2024-03-01T17:26:00"/>
    <x v="36"/>
    <n v="26.97"/>
    <n v="8"/>
    <n v="215.76"/>
    <s v="UPI"/>
    <x v="4"/>
    <s v="Medium"/>
    <s v="Low Satisfaction"/>
    <s v="Long Charging"/>
    <n v="1"/>
    <x v="408"/>
    <x v="339"/>
  </r>
  <r>
    <s v="EVS100507"/>
    <x v="2"/>
    <x v="2"/>
    <x v="0"/>
    <x v="0"/>
    <d v="2024-04-10T10:50:00"/>
    <d v="2024-04-10T12:25:00"/>
    <x v="66"/>
    <n v="44.63"/>
    <n v="15"/>
    <n v="669.45"/>
    <s v="UPI"/>
    <x v="2"/>
    <s v="High"/>
    <s v="Low Satisfaction"/>
    <s v="Long Charging"/>
    <n v="2"/>
    <x v="409"/>
    <x v="340"/>
  </r>
  <r>
    <s v="EVS100508"/>
    <x v="7"/>
    <x v="2"/>
    <x v="3"/>
    <x v="1"/>
    <s v="24-08-2023 09:56"/>
    <s v="24-08-2023 10:47"/>
    <x v="69"/>
    <n v="58.25"/>
    <n v="12"/>
    <n v="699"/>
    <s v="UPI"/>
    <x v="1"/>
    <s v="High"/>
    <s v="High Satisfaction"/>
    <s v="Medium Charging"/>
    <n v="2"/>
    <x v="410"/>
    <x v="341"/>
  </r>
  <r>
    <s v="EVS100509"/>
    <x v="4"/>
    <x v="1"/>
    <x v="1"/>
    <x v="0"/>
    <s v="23-12-2023 15:50"/>
    <s v="23-12-2023 17:26"/>
    <x v="101"/>
    <n v="13.36"/>
    <n v="10"/>
    <n v="133.6"/>
    <s v="Subscription"/>
    <x v="0"/>
    <s v="Medium"/>
    <s v="Medium Satisfaction"/>
    <s v="Long Charging"/>
    <n v="1"/>
    <x v="411"/>
    <x v="217"/>
  </r>
  <r>
    <s v="EVS100510"/>
    <x v="5"/>
    <x v="2"/>
    <x v="2"/>
    <x v="0"/>
    <s v="14-05-2023 00:34"/>
    <s v="14-05-2023 01:26"/>
    <x v="55"/>
    <n v="25.64"/>
    <n v="10"/>
    <n v="256.39999999999998"/>
    <s v="Wallet"/>
    <x v="4"/>
    <s v="Medium"/>
    <s v="Low Satisfaction"/>
    <s v="Medium Charging"/>
    <n v="2"/>
    <x v="412"/>
    <x v="342"/>
  </r>
  <r>
    <s v="EVS100511"/>
    <x v="1"/>
    <x v="0"/>
    <x v="3"/>
    <x v="0"/>
    <d v="2023-06-05T21:44:00"/>
    <d v="2023-06-05T22:46:00"/>
    <x v="51"/>
    <n v="11.99"/>
    <n v="12"/>
    <n v="143.88"/>
    <s v="Subscription"/>
    <x v="4"/>
    <s v="Medium"/>
    <s v="Low Satisfaction"/>
    <s v="Long Charging"/>
    <n v="3"/>
    <x v="413"/>
    <x v="343"/>
  </r>
  <r>
    <s v="EVS100512"/>
    <x v="7"/>
    <x v="2"/>
    <x v="3"/>
    <x v="1"/>
    <s v="14-01-2024 00:09"/>
    <s v="14-01-2024 02:00"/>
    <x v="2"/>
    <n v="39.020000000000003"/>
    <n v="15"/>
    <n v="585.29999999999995"/>
    <s v="Wallet"/>
    <x v="2"/>
    <s v="High"/>
    <s v="Low Satisfaction"/>
    <s v="Long Charging"/>
    <n v="2"/>
    <x v="394"/>
    <x v="224"/>
  </r>
  <r>
    <s v="EVS100513"/>
    <x v="5"/>
    <x v="2"/>
    <x v="0"/>
    <x v="0"/>
    <d v="2024-02-11T09:39:00"/>
    <d v="2024-02-11T10:03:00"/>
    <x v="37"/>
    <n v="59.39"/>
    <n v="8"/>
    <n v="475.12"/>
    <s v="UPI"/>
    <x v="0"/>
    <s v="High"/>
    <s v="Medium Satisfaction"/>
    <s v="Short Charging"/>
    <n v="2"/>
    <x v="367"/>
    <x v="344"/>
  </r>
  <r>
    <s v="EVS100514"/>
    <x v="5"/>
    <x v="1"/>
    <x v="2"/>
    <x v="1"/>
    <s v="28-06-2024 00:41"/>
    <s v="28-06-2024 01:33"/>
    <x v="55"/>
    <n v="35.520000000000003"/>
    <n v="15"/>
    <n v="532.79999999999995"/>
    <s v="Subscription"/>
    <x v="4"/>
    <s v="High"/>
    <s v="Low Satisfaction"/>
    <s v="Medium Charging"/>
    <n v="1"/>
    <x v="414"/>
    <x v="68"/>
  </r>
  <r>
    <s v="EVS100515"/>
    <x v="4"/>
    <x v="1"/>
    <x v="0"/>
    <x v="0"/>
    <d v="2024-09-01T21:19:00"/>
    <d v="2024-09-01T21:57:00"/>
    <x v="28"/>
    <n v="24.83"/>
    <n v="8"/>
    <n v="198.64"/>
    <s v="Subscription"/>
    <x v="0"/>
    <s v="Medium"/>
    <s v="Medium Satisfaction"/>
    <s v="Medium Charging"/>
    <n v="1"/>
    <x v="415"/>
    <x v="74"/>
  </r>
  <r>
    <s v="EVS100516"/>
    <x v="2"/>
    <x v="0"/>
    <x v="3"/>
    <x v="0"/>
    <d v="2023-12-01T05:43:00"/>
    <d v="2023-12-01T06:31:00"/>
    <x v="67"/>
    <n v="32.549999999999997"/>
    <n v="12"/>
    <n v="390.6"/>
    <s v="Wallet"/>
    <x v="4"/>
    <s v="High"/>
    <s v="Low Satisfaction"/>
    <s v="Medium Charging"/>
    <n v="3"/>
    <x v="115"/>
    <x v="128"/>
  </r>
  <r>
    <s v="EVS100517"/>
    <x v="0"/>
    <x v="0"/>
    <x v="1"/>
    <x v="0"/>
    <d v="2023-08-09T09:45:00"/>
    <d v="2023-08-09T10:59:00"/>
    <x v="33"/>
    <n v="16.47"/>
    <n v="8"/>
    <n v="131.76"/>
    <s v="Wallet"/>
    <x v="3"/>
    <s v="Medium"/>
    <s v="Medium Satisfaction"/>
    <s v="Long Charging"/>
    <n v="3"/>
    <x v="65"/>
    <x v="156"/>
  </r>
  <r>
    <s v="EVS100518"/>
    <x v="4"/>
    <x v="1"/>
    <x v="2"/>
    <x v="1"/>
    <s v="29-05-2024 06:21"/>
    <s v="29-05-2024 07:01"/>
    <x v="79"/>
    <n v="40.46"/>
    <n v="15"/>
    <n v="606.9"/>
    <s v="Subscription"/>
    <x v="2"/>
    <s v="High"/>
    <s v="Low Satisfaction"/>
    <s v="Medium Charging"/>
    <n v="1"/>
    <x v="416"/>
    <x v="345"/>
  </r>
  <r>
    <s v="EVS100519"/>
    <x v="7"/>
    <x v="0"/>
    <x v="3"/>
    <x v="0"/>
    <d v="2024-02-11T04:56:00"/>
    <d v="2024-02-11T05:21:00"/>
    <x v="13"/>
    <n v="56.57"/>
    <n v="10"/>
    <n v="565.70000000000005"/>
    <s v="UPI"/>
    <x v="2"/>
    <s v="High"/>
    <s v="Low Satisfaction"/>
    <s v="Short Charging"/>
    <n v="3"/>
    <x v="417"/>
    <x v="344"/>
  </r>
  <r>
    <s v="EVS100520"/>
    <x v="7"/>
    <x v="2"/>
    <x v="0"/>
    <x v="0"/>
    <s v="28-10-2023 04:02"/>
    <s v="28-10-2023 04:55"/>
    <x v="73"/>
    <n v="43.56"/>
    <n v="12"/>
    <n v="522.72"/>
    <s v="Credit Card"/>
    <x v="3"/>
    <s v="High"/>
    <s v="Medium Satisfaction"/>
    <s v="Medium Charging"/>
    <n v="2"/>
    <x v="418"/>
    <x v="346"/>
  </r>
  <r>
    <s v="EVS100521"/>
    <x v="6"/>
    <x v="2"/>
    <x v="0"/>
    <x v="1"/>
    <s v="16-09-2024 13:09"/>
    <s v="16-09-2024 13:42"/>
    <x v="50"/>
    <n v="31.3"/>
    <n v="10"/>
    <n v="313"/>
    <s v="Subscription"/>
    <x v="4"/>
    <s v="High"/>
    <s v="Low Satisfaction"/>
    <s v="Medium Charging"/>
    <n v="2"/>
    <x v="419"/>
    <x v="347"/>
  </r>
  <r>
    <s v="EVS100522"/>
    <x v="1"/>
    <x v="1"/>
    <x v="1"/>
    <x v="1"/>
    <s v="14-12-2023 14:23"/>
    <s v="14-12-2023 15:20"/>
    <x v="110"/>
    <n v="29.1"/>
    <n v="10"/>
    <n v="291"/>
    <s v="Subscription"/>
    <x v="2"/>
    <s v="Medium"/>
    <s v="Low Satisfaction"/>
    <s v="Medium Charging"/>
    <n v="1"/>
    <x v="201"/>
    <x v="348"/>
  </r>
  <r>
    <s v="EVS100523"/>
    <x v="6"/>
    <x v="2"/>
    <x v="1"/>
    <x v="0"/>
    <s v="18-04-2024 07:58"/>
    <s v="18-04-2024 08:13"/>
    <x v="63"/>
    <n v="56.06"/>
    <n v="10"/>
    <n v="560.6"/>
    <s v="Credit Card"/>
    <x v="3"/>
    <s v="High"/>
    <s v="Medium Satisfaction"/>
    <s v="Short Charging"/>
    <n v="2"/>
    <x v="420"/>
    <x v="349"/>
  </r>
  <r>
    <s v="EVS100524"/>
    <x v="0"/>
    <x v="1"/>
    <x v="2"/>
    <x v="0"/>
    <s v="15-06-2024 13:29"/>
    <s v="15-06-2024 14:16"/>
    <x v="59"/>
    <n v="2.2799999999999998"/>
    <n v="12"/>
    <n v="27.36"/>
    <s v="UPI"/>
    <x v="1"/>
    <s v="Low"/>
    <s v="High Satisfaction"/>
    <s v="Medium Charging"/>
    <n v="1"/>
    <x v="421"/>
    <x v="196"/>
  </r>
  <r>
    <s v="EVS100525"/>
    <x v="0"/>
    <x v="0"/>
    <x v="3"/>
    <x v="0"/>
    <s v="23-08-2023 01:00"/>
    <s v="23-08-2023 01:10"/>
    <x v="15"/>
    <n v="24.58"/>
    <n v="12"/>
    <n v="294.95999999999998"/>
    <s v="Subscription"/>
    <x v="4"/>
    <s v="Medium"/>
    <s v="Low Satisfaction"/>
    <s v="Short Charging"/>
    <n v="3"/>
    <x v="422"/>
    <x v="149"/>
  </r>
  <r>
    <s v="EVS100526"/>
    <x v="6"/>
    <x v="1"/>
    <x v="1"/>
    <x v="0"/>
    <d v="2023-11-03T18:47:00"/>
    <d v="2023-11-03T19:15:00"/>
    <x v="53"/>
    <n v="48.93"/>
    <n v="8"/>
    <n v="391.44"/>
    <s v="Wallet"/>
    <x v="1"/>
    <s v="High"/>
    <s v="High Satisfaction"/>
    <s v="Short Charging"/>
    <n v="1"/>
    <x v="423"/>
    <x v="350"/>
  </r>
  <r>
    <s v="EVS100527"/>
    <x v="7"/>
    <x v="2"/>
    <x v="2"/>
    <x v="0"/>
    <s v="15-07-2023 02:43"/>
    <s v="15-07-2023 04:07"/>
    <x v="32"/>
    <n v="19.989999999999998"/>
    <n v="10"/>
    <n v="199.9"/>
    <s v="Credit Card"/>
    <x v="2"/>
    <s v="Medium"/>
    <s v="Low Satisfaction"/>
    <s v="Long Charging"/>
    <n v="2"/>
    <x v="424"/>
    <x v="351"/>
  </r>
  <r>
    <s v="EVS100528"/>
    <x v="6"/>
    <x v="0"/>
    <x v="3"/>
    <x v="0"/>
    <d v="2024-12-09T09:50:00"/>
    <d v="2024-12-09T10:48:00"/>
    <x v="22"/>
    <n v="2.15"/>
    <n v="10"/>
    <n v="21.5"/>
    <s v="Subscription"/>
    <x v="3"/>
    <s v="Low"/>
    <s v="Medium Satisfaction"/>
    <s v="Medium Charging"/>
    <n v="3"/>
    <x v="425"/>
    <x v="352"/>
  </r>
  <r>
    <s v="EVS100529"/>
    <x v="1"/>
    <x v="2"/>
    <x v="2"/>
    <x v="1"/>
    <d v="2023-04-07T14:38:00"/>
    <d v="2023-04-07T14:58:00"/>
    <x v="21"/>
    <n v="54.35"/>
    <n v="15"/>
    <n v="815.25"/>
    <s v="Wallet"/>
    <x v="4"/>
    <s v="High"/>
    <s v="Low Satisfaction"/>
    <s v="Short Charging"/>
    <n v="2"/>
    <x v="426"/>
    <x v="87"/>
  </r>
  <r>
    <s v="EVS100530"/>
    <x v="4"/>
    <x v="2"/>
    <x v="2"/>
    <x v="0"/>
    <d v="2024-10-11T23:00:00"/>
    <d v="2024-10-11T23:48:00"/>
    <x v="67"/>
    <n v="23.38"/>
    <n v="15"/>
    <n v="350.7"/>
    <s v="Credit Card"/>
    <x v="2"/>
    <s v="Medium"/>
    <s v="Low Satisfaction"/>
    <s v="Medium Charging"/>
    <n v="2"/>
    <x v="427"/>
    <x v="295"/>
  </r>
  <r>
    <s v="EVS100531"/>
    <x v="0"/>
    <x v="0"/>
    <x v="1"/>
    <x v="1"/>
    <s v="15-03-2024 15:32"/>
    <s v="15-03-2024 16:31"/>
    <x v="49"/>
    <n v="5.03"/>
    <n v="15"/>
    <n v="75.45"/>
    <s v="Subscription"/>
    <x v="4"/>
    <s v="Low"/>
    <s v="Low Satisfaction"/>
    <s v="Medium Charging"/>
    <n v="3"/>
    <x v="428"/>
    <x v="298"/>
  </r>
  <r>
    <s v="EVS100532"/>
    <x v="7"/>
    <x v="1"/>
    <x v="0"/>
    <x v="0"/>
    <s v="13-10-2023 09:29"/>
    <s v="13-10-2023 10:57"/>
    <x v="81"/>
    <n v="55.54"/>
    <n v="15"/>
    <n v="833.1"/>
    <s v="UPI"/>
    <x v="2"/>
    <s v="High"/>
    <s v="Low Satisfaction"/>
    <s v="Long Charging"/>
    <n v="1"/>
    <x v="429"/>
    <x v="353"/>
  </r>
  <r>
    <s v="EVS100533"/>
    <x v="4"/>
    <x v="0"/>
    <x v="1"/>
    <x v="0"/>
    <s v="14-04-2023 14:25"/>
    <s v="14-04-2023 14:45"/>
    <x v="21"/>
    <n v="19.62"/>
    <n v="8"/>
    <n v="156.96"/>
    <s v="UPI"/>
    <x v="0"/>
    <s v="Medium"/>
    <s v="Medium Satisfaction"/>
    <s v="Short Charging"/>
    <n v="3"/>
    <x v="341"/>
    <x v="354"/>
  </r>
  <r>
    <s v="EVS100534"/>
    <x v="5"/>
    <x v="0"/>
    <x v="2"/>
    <x v="1"/>
    <s v="16-02-2023 12:19"/>
    <s v="16-02-2023 13:52"/>
    <x v="12"/>
    <n v="2.73"/>
    <n v="15"/>
    <n v="40.950000000000003"/>
    <s v="Wallet"/>
    <x v="1"/>
    <s v="Low"/>
    <s v="High Satisfaction"/>
    <s v="Long Charging"/>
    <n v="3"/>
    <x v="430"/>
    <x v="105"/>
  </r>
  <r>
    <s v="EVS100535"/>
    <x v="1"/>
    <x v="0"/>
    <x v="1"/>
    <x v="1"/>
    <s v="21-05-2023 22:58"/>
    <s v="22-05-2023 00:25"/>
    <x v="24"/>
    <n v="50.82"/>
    <n v="8"/>
    <n v="406.56"/>
    <s v="UPI"/>
    <x v="1"/>
    <s v="High"/>
    <s v="High Satisfaction"/>
    <s v="Long Charging"/>
    <n v="3"/>
    <x v="431"/>
    <x v="73"/>
  </r>
  <r>
    <s v="EVS100536"/>
    <x v="5"/>
    <x v="2"/>
    <x v="2"/>
    <x v="0"/>
    <s v="20-03-2023 11:02"/>
    <s v="20-03-2023 12:56"/>
    <x v="48"/>
    <n v="56.96"/>
    <n v="8"/>
    <n v="455.68"/>
    <s v="Subscription"/>
    <x v="3"/>
    <s v="High"/>
    <s v="Medium Satisfaction"/>
    <s v="Long Charging"/>
    <n v="2"/>
    <x v="432"/>
    <x v="248"/>
  </r>
  <r>
    <s v="EVS100537"/>
    <x v="3"/>
    <x v="0"/>
    <x v="1"/>
    <x v="0"/>
    <d v="2024-04-10T20:56:00"/>
    <d v="2024-04-10T22:51:00"/>
    <x v="65"/>
    <n v="44.17"/>
    <n v="10"/>
    <n v="441.7"/>
    <s v="Credit Card"/>
    <x v="3"/>
    <s v="High"/>
    <s v="Medium Satisfaction"/>
    <s v="Long Charging"/>
    <n v="3"/>
    <x v="433"/>
    <x v="340"/>
  </r>
  <r>
    <s v="EVS100538"/>
    <x v="2"/>
    <x v="0"/>
    <x v="1"/>
    <x v="1"/>
    <s v="30-05-2023 03:53"/>
    <s v="30-05-2023 05:05"/>
    <x v="70"/>
    <n v="24.95"/>
    <n v="8"/>
    <n v="199.6"/>
    <s v="Wallet"/>
    <x v="2"/>
    <s v="Medium"/>
    <s v="Low Satisfaction"/>
    <s v="Long Charging"/>
    <n v="3"/>
    <x v="434"/>
    <x v="355"/>
  </r>
  <r>
    <s v="EVS100539"/>
    <x v="6"/>
    <x v="1"/>
    <x v="2"/>
    <x v="0"/>
    <s v="16-01-2024 06:44"/>
    <s v="16-01-2024 08:01"/>
    <x v="68"/>
    <n v="6.08"/>
    <n v="8"/>
    <n v="48.64"/>
    <s v="Credit Card"/>
    <x v="1"/>
    <s v="Low"/>
    <s v="High Satisfaction"/>
    <s v="Long Charging"/>
    <n v="1"/>
    <x v="435"/>
    <x v="356"/>
  </r>
  <r>
    <s v="EVS100540"/>
    <x v="4"/>
    <x v="2"/>
    <x v="3"/>
    <x v="0"/>
    <s v="25-08-2024 15:10"/>
    <s v="25-08-2024 16:52"/>
    <x v="36"/>
    <n v="41.88"/>
    <n v="15"/>
    <n v="628.20000000000005"/>
    <s v="Subscription"/>
    <x v="0"/>
    <s v="High"/>
    <s v="Medium Satisfaction"/>
    <s v="Long Charging"/>
    <n v="2"/>
    <x v="146"/>
    <x v="357"/>
  </r>
  <r>
    <s v="EVS100541"/>
    <x v="4"/>
    <x v="1"/>
    <x v="1"/>
    <x v="1"/>
    <d v="2023-05-01T12:07:00"/>
    <d v="2023-05-01T13:51:00"/>
    <x v="4"/>
    <n v="26.62"/>
    <n v="10"/>
    <n v="266.2"/>
    <s v="Subscription"/>
    <x v="2"/>
    <s v="Medium"/>
    <s v="Low Satisfaction"/>
    <s v="Long Charging"/>
    <n v="1"/>
    <x v="436"/>
    <x v="358"/>
  </r>
  <r>
    <s v="EVS100542"/>
    <x v="6"/>
    <x v="0"/>
    <x v="0"/>
    <x v="0"/>
    <s v="29-07-2024 17:49"/>
    <s v="29-07-2024 19:17"/>
    <x v="81"/>
    <n v="58.38"/>
    <n v="15"/>
    <n v="875.7"/>
    <s v="Credit Card"/>
    <x v="4"/>
    <s v="High"/>
    <s v="Low Satisfaction"/>
    <s v="Long Charging"/>
    <n v="3"/>
    <x v="437"/>
    <x v="181"/>
  </r>
  <r>
    <s v="EVS100543"/>
    <x v="4"/>
    <x v="0"/>
    <x v="3"/>
    <x v="0"/>
    <d v="2024-07-03T23:17:00"/>
    <d v="2024-08-03T00:57:00"/>
    <x v="60"/>
    <n v="24.13"/>
    <n v="15"/>
    <n v="361.95"/>
    <s v="Subscription"/>
    <x v="2"/>
    <s v="Medium"/>
    <s v="Low Satisfaction"/>
    <s v="Long Charging"/>
    <n v="3"/>
    <x v="438"/>
    <x v="359"/>
  </r>
  <r>
    <s v="EVS100544"/>
    <x v="2"/>
    <x v="1"/>
    <x v="0"/>
    <x v="1"/>
    <s v="24-06-2024 19:35"/>
    <s v="24-06-2024 21:05"/>
    <x v="77"/>
    <n v="8.27"/>
    <n v="15"/>
    <n v="124.05"/>
    <s v="Wallet"/>
    <x v="3"/>
    <s v="Low"/>
    <s v="Medium Satisfaction"/>
    <s v="Long Charging"/>
    <n v="1"/>
    <x v="439"/>
    <x v="360"/>
  </r>
  <r>
    <s v="EVS100545"/>
    <x v="0"/>
    <x v="2"/>
    <x v="3"/>
    <x v="1"/>
    <d v="2024-07-03T13:42:00"/>
    <d v="2024-07-03T14:17:00"/>
    <x v="10"/>
    <n v="58.57"/>
    <n v="8"/>
    <n v="468.56"/>
    <s v="Wallet"/>
    <x v="0"/>
    <s v="High"/>
    <s v="Medium Satisfaction"/>
    <s v="Medium Charging"/>
    <n v="2"/>
    <x v="440"/>
    <x v="359"/>
  </r>
  <r>
    <s v="EVS100546"/>
    <x v="7"/>
    <x v="2"/>
    <x v="2"/>
    <x v="1"/>
    <d v="2023-10-10T20:53:00"/>
    <d v="2023-10-10T22:30:00"/>
    <x v="85"/>
    <n v="45.01"/>
    <n v="8"/>
    <n v="360.08"/>
    <s v="Credit Card"/>
    <x v="1"/>
    <s v="High"/>
    <s v="High Satisfaction"/>
    <s v="Long Charging"/>
    <n v="2"/>
    <x v="441"/>
    <x v="361"/>
  </r>
  <r>
    <s v="EVS100547"/>
    <x v="7"/>
    <x v="0"/>
    <x v="1"/>
    <x v="1"/>
    <s v="18-07-2024 17:36"/>
    <s v="18-07-2024 18:46"/>
    <x v="31"/>
    <n v="40.61"/>
    <n v="15"/>
    <n v="609.15"/>
    <s v="Credit Card"/>
    <x v="3"/>
    <s v="High"/>
    <s v="Medium Satisfaction"/>
    <s v="Long Charging"/>
    <n v="3"/>
    <x v="442"/>
    <x v="275"/>
  </r>
  <r>
    <s v="EVS100548"/>
    <x v="6"/>
    <x v="2"/>
    <x v="0"/>
    <x v="1"/>
    <s v="21-03-2024 12:32"/>
    <s v="21-03-2024 13:29"/>
    <x v="110"/>
    <n v="57.48"/>
    <n v="12"/>
    <n v="689.76"/>
    <s v="Credit Card"/>
    <x v="0"/>
    <s v="High"/>
    <s v="Medium Satisfaction"/>
    <s v="Medium Charging"/>
    <n v="2"/>
    <x v="443"/>
    <x v="167"/>
  </r>
  <r>
    <s v="EVS100549"/>
    <x v="5"/>
    <x v="2"/>
    <x v="3"/>
    <x v="0"/>
    <s v="15-04-2023 17:12"/>
    <s v="15-04-2023 18:03"/>
    <x v="69"/>
    <n v="51.35"/>
    <n v="15"/>
    <n v="770.25"/>
    <s v="Credit Card"/>
    <x v="3"/>
    <s v="High"/>
    <s v="Medium Satisfaction"/>
    <s v="Medium Charging"/>
    <n v="2"/>
    <x v="444"/>
    <x v="270"/>
  </r>
  <r>
    <s v="EVS100550"/>
    <x v="7"/>
    <x v="1"/>
    <x v="0"/>
    <x v="0"/>
    <s v="22-03-2023 02:23"/>
    <s v="22-03-2023 03:44"/>
    <x v="7"/>
    <n v="38.979999999999997"/>
    <n v="10"/>
    <n v="389.8"/>
    <s v="Credit Card"/>
    <x v="1"/>
    <s v="High"/>
    <s v="High Satisfaction"/>
    <s v="Long Charging"/>
    <n v="1"/>
    <x v="445"/>
    <x v="362"/>
  </r>
  <r>
    <s v="EVS100551"/>
    <x v="7"/>
    <x v="1"/>
    <x v="2"/>
    <x v="1"/>
    <s v="15-02-2024 10:39"/>
    <s v="15-02-2024 12:19"/>
    <x v="60"/>
    <n v="17.600000000000001"/>
    <n v="12"/>
    <n v="211.2"/>
    <s v="Wallet"/>
    <x v="3"/>
    <s v="Medium"/>
    <s v="Medium Satisfaction"/>
    <s v="Long Charging"/>
    <n v="1"/>
    <x v="446"/>
    <x v="54"/>
  </r>
  <r>
    <s v="EVS100552"/>
    <x v="6"/>
    <x v="1"/>
    <x v="2"/>
    <x v="1"/>
    <s v="18-07-2024 03:13"/>
    <s v="18-07-2024 03:32"/>
    <x v="11"/>
    <n v="50.37"/>
    <n v="15"/>
    <n v="755.55"/>
    <s v="Credit Card"/>
    <x v="2"/>
    <s v="High"/>
    <s v="Low Satisfaction"/>
    <s v="Short Charging"/>
    <n v="1"/>
    <x v="447"/>
    <x v="275"/>
  </r>
  <r>
    <s v="EVS100553"/>
    <x v="4"/>
    <x v="1"/>
    <x v="0"/>
    <x v="1"/>
    <s v="17-02-2023 00:24"/>
    <s v="17-02-2023 01:13"/>
    <x v="42"/>
    <n v="12.02"/>
    <n v="10"/>
    <n v="120.2"/>
    <s v="Subscription"/>
    <x v="1"/>
    <s v="Medium"/>
    <s v="High Satisfaction"/>
    <s v="Medium Charging"/>
    <n v="1"/>
    <x v="448"/>
    <x v="363"/>
  </r>
  <r>
    <s v="EVS100554"/>
    <x v="2"/>
    <x v="2"/>
    <x v="1"/>
    <x v="0"/>
    <d v="2023-11-12T19:04:00"/>
    <d v="2023-11-12T20:21:00"/>
    <x v="68"/>
    <n v="4.76"/>
    <n v="8"/>
    <n v="38.08"/>
    <s v="Wallet"/>
    <x v="3"/>
    <s v="Low"/>
    <s v="Medium Satisfaction"/>
    <s v="Long Charging"/>
    <n v="2"/>
    <x v="274"/>
    <x v="249"/>
  </r>
  <r>
    <s v="EVS100555"/>
    <x v="3"/>
    <x v="0"/>
    <x v="0"/>
    <x v="0"/>
    <s v="20-06-2024 18:23"/>
    <s v="20-06-2024 19:46"/>
    <x v="100"/>
    <n v="22.15"/>
    <n v="8"/>
    <n v="177.2"/>
    <s v="Subscription"/>
    <x v="4"/>
    <s v="Medium"/>
    <s v="Low Satisfaction"/>
    <s v="Long Charging"/>
    <n v="3"/>
    <x v="449"/>
    <x v="260"/>
  </r>
  <r>
    <s v="EVS100556"/>
    <x v="7"/>
    <x v="1"/>
    <x v="1"/>
    <x v="0"/>
    <s v="18-03-2024 23:15"/>
    <s v="19-03-2024 00:47"/>
    <x v="20"/>
    <n v="32.369999999999997"/>
    <n v="8"/>
    <n v="258.95999999999998"/>
    <s v="Subscription"/>
    <x v="0"/>
    <s v="High"/>
    <s v="Medium Satisfaction"/>
    <s v="Long Charging"/>
    <n v="1"/>
    <x v="450"/>
    <x v="65"/>
  </r>
  <r>
    <s v="EVS100557"/>
    <x v="4"/>
    <x v="2"/>
    <x v="1"/>
    <x v="0"/>
    <s v="31-03-2023 07:09"/>
    <s v="31-03-2023 08:55"/>
    <x v="107"/>
    <n v="39.979999999999997"/>
    <n v="12"/>
    <n v="479.76"/>
    <s v="Credit Card"/>
    <x v="2"/>
    <s v="High"/>
    <s v="Low Satisfaction"/>
    <s v="Long Charging"/>
    <n v="2"/>
    <x v="451"/>
    <x v="97"/>
  </r>
  <r>
    <s v="EVS100558"/>
    <x v="4"/>
    <x v="1"/>
    <x v="1"/>
    <x v="0"/>
    <s v="27-07-2023 22:54"/>
    <s v="27-07-2023 23:38"/>
    <x v="72"/>
    <n v="44.54"/>
    <n v="12"/>
    <n v="534.48"/>
    <s v="Wallet"/>
    <x v="3"/>
    <s v="High"/>
    <s v="Medium Satisfaction"/>
    <s v="Medium Charging"/>
    <n v="1"/>
    <x v="243"/>
    <x v="244"/>
  </r>
  <r>
    <s v="EVS100559"/>
    <x v="1"/>
    <x v="2"/>
    <x v="2"/>
    <x v="0"/>
    <s v="20-01-2024 11:09"/>
    <s v="20-01-2024 12:22"/>
    <x v="98"/>
    <n v="17.690000000000001"/>
    <n v="10"/>
    <n v="176.9"/>
    <s v="Wallet"/>
    <x v="0"/>
    <s v="Medium"/>
    <s v="Medium Satisfaction"/>
    <s v="Long Charging"/>
    <n v="2"/>
    <x v="452"/>
    <x v="364"/>
  </r>
  <r>
    <s v="EVS100560"/>
    <x v="6"/>
    <x v="0"/>
    <x v="2"/>
    <x v="1"/>
    <d v="2024-10-06T22:26:00"/>
    <d v="2024-10-06T22:51:00"/>
    <x v="13"/>
    <n v="38.46"/>
    <n v="15"/>
    <n v="576.9"/>
    <s v="UPI"/>
    <x v="1"/>
    <s v="High"/>
    <s v="High Satisfaction"/>
    <s v="Short Charging"/>
    <n v="3"/>
    <x v="453"/>
    <x v="49"/>
  </r>
  <r>
    <s v="EVS100561"/>
    <x v="5"/>
    <x v="2"/>
    <x v="0"/>
    <x v="1"/>
    <s v="21-04-2024 17:24"/>
    <s v="21-04-2024 18:06"/>
    <x v="14"/>
    <n v="12.59"/>
    <n v="10"/>
    <n v="125.9"/>
    <s v="Credit Card"/>
    <x v="3"/>
    <s v="Medium"/>
    <s v="Medium Satisfaction"/>
    <s v="Medium Charging"/>
    <n v="2"/>
    <x v="238"/>
    <x v="253"/>
  </r>
  <r>
    <s v="EVS100562"/>
    <x v="2"/>
    <x v="2"/>
    <x v="1"/>
    <x v="0"/>
    <d v="2023-05-11T13:05:00"/>
    <d v="2023-05-11T14:01:00"/>
    <x v="46"/>
    <n v="28.76"/>
    <n v="12"/>
    <n v="345.12"/>
    <s v="Wallet"/>
    <x v="0"/>
    <s v="Medium"/>
    <s v="Medium Satisfaction"/>
    <s v="Medium Charging"/>
    <n v="2"/>
    <x v="454"/>
    <x v="118"/>
  </r>
  <r>
    <s v="EVS100563"/>
    <x v="0"/>
    <x v="1"/>
    <x v="0"/>
    <x v="0"/>
    <s v="24-09-2023 01:01"/>
    <s v="24-09-2023 02:07"/>
    <x v="40"/>
    <n v="2.41"/>
    <n v="12"/>
    <n v="28.92"/>
    <s v="UPI"/>
    <x v="0"/>
    <s v="Low"/>
    <s v="Medium Satisfaction"/>
    <s v="Long Charging"/>
    <n v="1"/>
    <x v="455"/>
    <x v="365"/>
  </r>
  <r>
    <s v="EVS100564"/>
    <x v="1"/>
    <x v="2"/>
    <x v="2"/>
    <x v="0"/>
    <d v="2023-05-10T22:37:00"/>
    <d v="2023-05-10T23:59:00"/>
    <x v="0"/>
    <n v="41.02"/>
    <n v="8"/>
    <n v="328.16"/>
    <s v="Subscription"/>
    <x v="2"/>
    <s v="High"/>
    <s v="Low Satisfaction"/>
    <s v="Long Charging"/>
    <n v="2"/>
    <x v="456"/>
    <x v="366"/>
  </r>
  <r>
    <s v="EVS100565"/>
    <x v="3"/>
    <x v="2"/>
    <x v="2"/>
    <x v="1"/>
    <s v="23-06-2023 10:22"/>
    <s v="23-06-2023 11:02"/>
    <x v="79"/>
    <n v="31.13"/>
    <n v="15"/>
    <n v="466.95"/>
    <s v="UPI"/>
    <x v="2"/>
    <s v="High"/>
    <s v="Low Satisfaction"/>
    <s v="Medium Charging"/>
    <n v="2"/>
    <x v="72"/>
    <x v="183"/>
  </r>
  <r>
    <s v="EVS100566"/>
    <x v="1"/>
    <x v="0"/>
    <x v="3"/>
    <x v="1"/>
    <s v="18-03-2024 10:18"/>
    <s v="18-03-2024 11:26"/>
    <x v="84"/>
    <n v="21.53"/>
    <n v="8"/>
    <n v="172.24"/>
    <s v="Credit Card"/>
    <x v="1"/>
    <s v="Medium"/>
    <s v="High Satisfaction"/>
    <s v="Long Charging"/>
    <n v="3"/>
    <x v="378"/>
    <x v="65"/>
  </r>
  <r>
    <s v="EVS100567"/>
    <x v="5"/>
    <x v="2"/>
    <x v="1"/>
    <x v="1"/>
    <s v="29-01-2023 05:45"/>
    <s v="29-01-2023 06:44"/>
    <x v="49"/>
    <n v="3.55"/>
    <n v="15"/>
    <n v="53.25"/>
    <s v="UPI"/>
    <x v="1"/>
    <s v="Low"/>
    <s v="High Satisfaction"/>
    <s v="Medium Charging"/>
    <n v="2"/>
    <x v="457"/>
    <x v="367"/>
  </r>
  <r>
    <s v="EVS100568"/>
    <x v="1"/>
    <x v="2"/>
    <x v="1"/>
    <x v="1"/>
    <d v="2023-04-07T06:22:00"/>
    <d v="2023-04-07T06:43:00"/>
    <x v="86"/>
    <n v="2.88"/>
    <n v="12"/>
    <n v="34.56"/>
    <s v="Credit Card"/>
    <x v="4"/>
    <s v="Low"/>
    <s v="Low Satisfaction"/>
    <s v="Short Charging"/>
    <n v="2"/>
    <x v="458"/>
    <x v="87"/>
  </r>
  <r>
    <s v="EVS100569"/>
    <x v="3"/>
    <x v="0"/>
    <x v="3"/>
    <x v="0"/>
    <s v="19-04-2024 18:40"/>
    <s v="19-04-2024 19:49"/>
    <x v="39"/>
    <n v="4.09"/>
    <n v="12"/>
    <n v="49.08"/>
    <s v="Wallet"/>
    <x v="3"/>
    <s v="Low"/>
    <s v="Medium Satisfaction"/>
    <s v="Long Charging"/>
    <n v="3"/>
    <x v="111"/>
    <x v="323"/>
  </r>
  <r>
    <s v="EVS100570"/>
    <x v="7"/>
    <x v="0"/>
    <x v="3"/>
    <x v="0"/>
    <d v="2024-04-06T11:07:00"/>
    <d v="2024-04-06T12:57:00"/>
    <x v="109"/>
    <n v="51.75"/>
    <n v="8"/>
    <n v="414"/>
    <s v="Subscription"/>
    <x v="3"/>
    <s v="High"/>
    <s v="Medium Satisfaction"/>
    <s v="Long Charging"/>
    <n v="3"/>
    <x v="459"/>
    <x v="368"/>
  </r>
  <r>
    <s v="EVS100571"/>
    <x v="1"/>
    <x v="1"/>
    <x v="3"/>
    <x v="0"/>
    <d v="2023-03-03T05:48:00"/>
    <d v="2023-03-03T06:34:00"/>
    <x v="43"/>
    <n v="30.1"/>
    <n v="8"/>
    <n v="240.8"/>
    <s v="Wallet"/>
    <x v="3"/>
    <s v="High"/>
    <s v="Medium Satisfaction"/>
    <s v="Medium Charging"/>
    <n v="1"/>
    <x v="460"/>
    <x v="369"/>
  </r>
  <r>
    <s v="EVS100572"/>
    <x v="1"/>
    <x v="1"/>
    <x v="0"/>
    <x v="0"/>
    <d v="2024-06-08T21:15:00"/>
    <d v="2024-06-08T23:13:00"/>
    <x v="106"/>
    <n v="4.09"/>
    <n v="8"/>
    <n v="32.72"/>
    <s v="Wallet"/>
    <x v="2"/>
    <s v="Low"/>
    <s v="Low Satisfaction"/>
    <s v="Long Charging"/>
    <n v="1"/>
    <x v="461"/>
    <x v="330"/>
  </r>
  <r>
    <s v="EVS100573"/>
    <x v="3"/>
    <x v="0"/>
    <x v="3"/>
    <x v="0"/>
    <d v="2024-03-04T21:03:00"/>
    <d v="2024-03-04T21:37:00"/>
    <x v="8"/>
    <n v="28.8"/>
    <n v="12"/>
    <n v="345.6"/>
    <s v="UPI"/>
    <x v="3"/>
    <s v="Medium"/>
    <s v="Medium Satisfaction"/>
    <s v="Medium Charging"/>
    <n v="3"/>
    <x v="157"/>
    <x v="43"/>
  </r>
  <r>
    <s v="EVS100574"/>
    <x v="6"/>
    <x v="2"/>
    <x v="2"/>
    <x v="0"/>
    <s v="28-05-2024 05:06"/>
    <s v="28-05-2024 05:34"/>
    <x v="53"/>
    <n v="44.94"/>
    <n v="10"/>
    <n v="449.4"/>
    <s v="Subscription"/>
    <x v="4"/>
    <s v="High"/>
    <s v="Low Satisfaction"/>
    <s v="Short Charging"/>
    <n v="2"/>
    <x v="116"/>
    <x v="370"/>
  </r>
  <r>
    <s v="EVS100575"/>
    <x v="5"/>
    <x v="2"/>
    <x v="0"/>
    <x v="1"/>
    <d v="2024-03-05T16:34:00"/>
    <d v="2024-03-05T17:27:00"/>
    <x v="73"/>
    <n v="26.1"/>
    <n v="12"/>
    <n v="313.2"/>
    <s v="Wallet"/>
    <x v="3"/>
    <s v="Medium"/>
    <s v="Medium Satisfaction"/>
    <s v="Medium Charging"/>
    <n v="2"/>
    <x v="462"/>
    <x v="321"/>
  </r>
  <r>
    <s v="EVS100576"/>
    <x v="4"/>
    <x v="2"/>
    <x v="0"/>
    <x v="0"/>
    <d v="2024-10-10T02:19:00"/>
    <d v="2024-10-10T03:31:00"/>
    <x v="70"/>
    <n v="56.4"/>
    <n v="10"/>
    <n v="564"/>
    <s v="Credit Card"/>
    <x v="2"/>
    <s v="High"/>
    <s v="Low Satisfaction"/>
    <s v="Long Charging"/>
    <n v="2"/>
    <x v="259"/>
    <x v="371"/>
  </r>
  <r>
    <s v="EVS100577"/>
    <x v="4"/>
    <x v="0"/>
    <x v="0"/>
    <x v="1"/>
    <s v="24-02-2024 15:52"/>
    <s v="24-02-2024 17:04"/>
    <x v="70"/>
    <n v="2.9"/>
    <n v="12"/>
    <n v="34.799999999999997"/>
    <s v="Credit Card"/>
    <x v="1"/>
    <s v="Low"/>
    <s v="High Satisfaction"/>
    <s v="Long Charging"/>
    <n v="3"/>
    <x v="463"/>
    <x v="154"/>
  </r>
  <r>
    <s v="EVS100578"/>
    <x v="7"/>
    <x v="2"/>
    <x v="1"/>
    <x v="0"/>
    <s v="30-03-2024 15:14"/>
    <s v="30-03-2024 15:55"/>
    <x v="54"/>
    <n v="43.31"/>
    <n v="8"/>
    <n v="346.48"/>
    <s v="Credit Card"/>
    <x v="0"/>
    <s v="High"/>
    <s v="Medium Satisfaction"/>
    <s v="Medium Charging"/>
    <n v="2"/>
    <x v="464"/>
    <x v="372"/>
  </r>
  <r>
    <s v="EVS100579"/>
    <x v="1"/>
    <x v="2"/>
    <x v="1"/>
    <x v="1"/>
    <d v="2023-10-01T15:56:00"/>
    <d v="2023-10-01T17:48:00"/>
    <x v="56"/>
    <n v="38.950000000000003"/>
    <n v="10"/>
    <n v="389.5"/>
    <s v="Wallet"/>
    <x v="4"/>
    <s v="High"/>
    <s v="Low Satisfaction"/>
    <s v="Long Charging"/>
    <n v="2"/>
    <x v="465"/>
    <x v="256"/>
  </r>
  <r>
    <s v="EVS100580"/>
    <x v="4"/>
    <x v="0"/>
    <x v="2"/>
    <x v="1"/>
    <d v="2023-08-09T05:36:00"/>
    <d v="2023-08-09T05:56:00"/>
    <x v="21"/>
    <n v="48.25"/>
    <n v="8"/>
    <n v="386"/>
    <s v="UPI"/>
    <x v="0"/>
    <s v="High"/>
    <s v="Medium Satisfaction"/>
    <s v="Short Charging"/>
    <n v="3"/>
    <x v="466"/>
    <x v="156"/>
  </r>
  <r>
    <s v="EVS100581"/>
    <x v="2"/>
    <x v="0"/>
    <x v="0"/>
    <x v="0"/>
    <s v="23-06-2023 02:35"/>
    <s v="23-06-2023 02:52"/>
    <x v="18"/>
    <n v="28.59"/>
    <n v="8"/>
    <n v="228.72"/>
    <s v="Wallet"/>
    <x v="2"/>
    <s v="Medium"/>
    <s v="Low Satisfaction"/>
    <s v="Short Charging"/>
    <n v="3"/>
    <x v="467"/>
    <x v="183"/>
  </r>
  <r>
    <s v="EVS100582"/>
    <x v="0"/>
    <x v="0"/>
    <x v="0"/>
    <x v="1"/>
    <d v="2023-04-01T14:06:00"/>
    <d v="2023-04-01T14:19:00"/>
    <x v="58"/>
    <n v="13.69"/>
    <n v="15"/>
    <n v="205.35"/>
    <s v="Credit Card"/>
    <x v="1"/>
    <s v="Medium"/>
    <s v="High Satisfaction"/>
    <s v="Short Charging"/>
    <n v="3"/>
    <x v="468"/>
    <x v="373"/>
  </r>
  <r>
    <s v="EVS100583"/>
    <x v="2"/>
    <x v="1"/>
    <x v="1"/>
    <x v="1"/>
    <s v="23-03-2023 14:15"/>
    <s v="23-03-2023 16:04"/>
    <x v="74"/>
    <n v="12.46"/>
    <n v="15"/>
    <n v="186.9"/>
    <s v="UPI"/>
    <x v="0"/>
    <s v="Medium"/>
    <s v="Medium Satisfaction"/>
    <s v="Long Charging"/>
    <n v="1"/>
    <x v="195"/>
    <x v="374"/>
  </r>
  <r>
    <s v="EVS100584"/>
    <x v="7"/>
    <x v="2"/>
    <x v="1"/>
    <x v="1"/>
    <s v="23-07-2024 21:43"/>
    <s v="23-07-2024 23:00"/>
    <x v="68"/>
    <n v="15.39"/>
    <n v="12"/>
    <n v="184.68"/>
    <s v="Wallet"/>
    <x v="3"/>
    <s v="Medium"/>
    <s v="Medium Satisfaction"/>
    <s v="Long Charging"/>
    <n v="2"/>
    <x v="469"/>
    <x v="333"/>
  </r>
  <r>
    <s v="EVS100585"/>
    <x v="7"/>
    <x v="1"/>
    <x v="2"/>
    <x v="1"/>
    <d v="2024-10-03T02:00:00"/>
    <d v="2024-10-03T03:31:00"/>
    <x v="44"/>
    <n v="10.73"/>
    <n v="15"/>
    <n v="160.94999999999999"/>
    <s v="Subscription"/>
    <x v="2"/>
    <s v="Medium"/>
    <s v="Low Satisfaction"/>
    <s v="Long Charging"/>
    <n v="1"/>
    <x v="470"/>
    <x v="375"/>
  </r>
  <r>
    <s v="EVS100586"/>
    <x v="1"/>
    <x v="2"/>
    <x v="0"/>
    <x v="0"/>
    <s v="23-04-2023 00:19"/>
    <s v="23-04-2023 01:27"/>
    <x v="84"/>
    <n v="57.63"/>
    <n v="12"/>
    <n v="691.56"/>
    <s v="Wallet"/>
    <x v="4"/>
    <s v="High"/>
    <s v="Low Satisfaction"/>
    <s v="Long Charging"/>
    <n v="2"/>
    <x v="471"/>
    <x v="376"/>
  </r>
  <r>
    <s v="EVS100587"/>
    <x v="6"/>
    <x v="2"/>
    <x v="2"/>
    <x v="0"/>
    <s v="13-02-2023 20:11"/>
    <s v="13-02-2023 21:59"/>
    <x v="47"/>
    <n v="29.12"/>
    <n v="10"/>
    <n v="291.2"/>
    <s v="UPI"/>
    <x v="4"/>
    <s v="Medium"/>
    <s v="Low Satisfaction"/>
    <s v="Long Charging"/>
    <n v="2"/>
    <x v="472"/>
    <x v="142"/>
  </r>
  <r>
    <s v="EVS100588"/>
    <x v="3"/>
    <x v="0"/>
    <x v="2"/>
    <x v="1"/>
    <s v="13-01-2024 06:44"/>
    <s v="13-01-2024 07:24"/>
    <x v="79"/>
    <n v="30.77"/>
    <n v="10"/>
    <n v="307.7"/>
    <s v="Credit Card"/>
    <x v="2"/>
    <s v="High"/>
    <s v="Low Satisfaction"/>
    <s v="Medium Charging"/>
    <n v="3"/>
    <x v="435"/>
    <x v="377"/>
  </r>
  <r>
    <s v="EVS100589"/>
    <x v="6"/>
    <x v="0"/>
    <x v="2"/>
    <x v="1"/>
    <d v="2023-06-08T14:57:00"/>
    <d v="2023-06-08T15:07:00"/>
    <x v="15"/>
    <n v="21.81"/>
    <n v="15"/>
    <n v="327.14999999999998"/>
    <s v="Wallet"/>
    <x v="4"/>
    <s v="Medium"/>
    <s v="Low Satisfaction"/>
    <s v="Short Charging"/>
    <n v="3"/>
    <x v="137"/>
    <x v="378"/>
  </r>
  <r>
    <s v="EVS100590"/>
    <x v="7"/>
    <x v="1"/>
    <x v="0"/>
    <x v="0"/>
    <d v="2023-12-03T03:47:00"/>
    <d v="2023-12-03T04:39:00"/>
    <x v="55"/>
    <n v="12.48"/>
    <n v="10"/>
    <n v="124.8"/>
    <s v="UPI"/>
    <x v="4"/>
    <s v="Medium"/>
    <s v="Low Satisfaction"/>
    <s v="Medium Charging"/>
    <n v="1"/>
    <x v="352"/>
    <x v="379"/>
  </r>
  <r>
    <s v="EVS100591"/>
    <x v="1"/>
    <x v="2"/>
    <x v="2"/>
    <x v="1"/>
    <d v="2024-03-08T22:21:00"/>
    <d v="2024-03-08T23:32:00"/>
    <x v="82"/>
    <n v="16.850000000000001"/>
    <n v="15"/>
    <n v="252.75"/>
    <s v="Subscription"/>
    <x v="4"/>
    <s v="Medium"/>
    <s v="Low Satisfaction"/>
    <s v="Long Charging"/>
    <n v="2"/>
    <x v="473"/>
    <x v="380"/>
  </r>
  <r>
    <s v="EVS100592"/>
    <x v="5"/>
    <x v="1"/>
    <x v="2"/>
    <x v="1"/>
    <d v="2023-08-03T02:24:00"/>
    <d v="2023-08-03T04:00:00"/>
    <x v="101"/>
    <n v="34.729999999999997"/>
    <n v="10"/>
    <n v="347.3"/>
    <s v="UPI"/>
    <x v="2"/>
    <s v="High"/>
    <s v="Low Satisfaction"/>
    <s v="Long Charging"/>
    <n v="1"/>
    <x v="474"/>
    <x v="381"/>
  </r>
  <r>
    <s v="EVS100593"/>
    <x v="4"/>
    <x v="0"/>
    <x v="1"/>
    <x v="1"/>
    <s v="22-10-2023 10:58"/>
    <s v="22-10-2023 11:29"/>
    <x v="64"/>
    <n v="18.86"/>
    <n v="12"/>
    <n v="226.32"/>
    <s v="Wallet"/>
    <x v="0"/>
    <s v="Medium"/>
    <s v="Medium Satisfaction"/>
    <s v="Medium Charging"/>
    <n v="3"/>
    <x v="475"/>
    <x v="382"/>
  </r>
  <r>
    <s v="EVS100594"/>
    <x v="4"/>
    <x v="2"/>
    <x v="2"/>
    <x v="1"/>
    <s v="30-11-2023 12:22"/>
    <s v="30-11-2023 13:57"/>
    <x v="66"/>
    <n v="54.26"/>
    <n v="10"/>
    <n v="542.6"/>
    <s v="UPI"/>
    <x v="4"/>
    <s v="High"/>
    <s v="Low Satisfaction"/>
    <s v="Long Charging"/>
    <n v="2"/>
    <x v="476"/>
    <x v="182"/>
  </r>
  <r>
    <s v="EVS100595"/>
    <x v="6"/>
    <x v="0"/>
    <x v="2"/>
    <x v="0"/>
    <s v="28-11-2024 18:45"/>
    <s v="28-11-2024 19:56"/>
    <x v="82"/>
    <n v="27.59"/>
    <n v="10"/>
    <n v="275.89999999999998"/>
    <s v="Wallet"/>
    <x v="2"/>
    <s v="Medium"/>
    <s v="Low Satisfaction"/>
    <s v="Long Charging"/>
    <n v="3"/>
    <x v="477"/>
    <x v="287"/>
  </r>
  <r>
    <s v="EVS100596"/>
    <x v="0"/>
    <x v="1"/>
    <x v="2"/>
    <x v="0"/>
    <d v="2024-06-07T07:50:00"/>
    <d v="2024-06-07T08:04:00"/>
    <x v="52"/>
    <n v="22.34"/>
    <n v="10"/>
    <n v="223.4"/>
    <s v="UPI"/>
    <x v="0"/>
    <s v="Medium"/>
    <s v="Medium Satisfaction"/>
    <s v="Short Charging"/>
    <n v="1"/>
    <x v="478"/>
    <x v="383"/>
  </r>
  <r>
    <s v="EVS100597"/>
    <x v="3"/>
    <x v="0"/>
    <x v="0"/>
    <x v="0"/>
    <s v="27-01-2024 18:51"/>
    <s v="27-01-2024 20:13"/>
    <x v="0"/>
    <n v="34.200000000000003"/>
    <n v="8"/>
    <n v="273.60000000000002"/>
    <s v="UPI"/>
    <x v="3"/>
    <s v="High"/>
    <s v="Medium Satisfaction"/>
    <s v="Long Charging"/>
    <n v="3"/>
    <x v="152"/>
    <x v="384"/>
  </r>
  <r>
    <s v="EVS100598"/>
    <x v="4"/>
    <x v="1"/>
    <x v="1"/>
    <x v="1"/>
    <s v="22-05-2024 09:18"/>
    <s v="22-05-2024 10:54"/>
    <x v="101"/>
    <n v="8.1"/>
    <n v="10"/>
    <n v="81"/>
    <s v="Credit Card"/>
    <x v="0"/>
    <s v="Low"/>
    <s v="Medium Satisfaction"/>
    <s v="Long Charging"/>
    <n v="1"/>
    <x v="479"/>
    <x v="385"/>
  </r>
  <r>
    <s v="EVS100599"/>
    <x v="0"/>
    <x v="1"/>
    <x v="3"/>
    <x v="1"/>
    <s v="30-06-2023 12:37"/>
    <s v="30-06-2023 14:05"/>
    <x v="81"/>
    <n v="41.86"/>
    <n v="15"/>
    <n v="627.9"/>
    <s v="Subscription"/>
    <x v="1"/>
    <s v="High"/>
    <s v="High Satisfaction"/>
    <s v="Long Charging"/>
    <n v="1"/>
    <x v="268"/>
    <x v="386"/>
  </r>
  <r>
    <s v="EVS100600"/>
    <x v="3"/>
    <x v="0"/>
    <x v="3"/>
    <x v="0"/>
    <d v="2023-07-06T13:24:00"/>
    <d v="2023-07-06T14:16:00"/>
    <x v="55"/>
    <n v="41.3"/>
    <n v="8"/>
    <n v="330.4"/>
    <s v="Subscription"/>
    <x v="2"/>
    <s v="High"/>
    <s v="Low Satisfaction"/>
    <s v="Medium Charging"/>
    <n v="3"/>
    <x v="206"/>
    <x v="387"/>
  </r>
  <r>
    <s v="EVS100601"/>
    <x v="5"/>
    <x v="1"/>
    <x v="2"/>
    <x v="1"/>
    <s v="24-11-2024 05:20"/>
    <s v="24-11-2024 05:43"/>
    <x v="6"/>
    <n v="26.4"/>
    <n v="12"/>
    <n v="316.8"/>
    <s v="Credit Card"/>
    <x v="0"/>
    <s v="Medium"/>
    <s v="Medium Satisfaction"/>
    <s v="Short Charging"/>
    <n v="1"/>
    <x v="232"/>
    <x v="316"/>
  </r>
  <r>
    <s v="EVS100602"/>
    <x v="1"/>
    <x v="1"/>
    <x v="0"/>
    <x v="1"/>
    <s v="27-06-2023 01:51"/>
    <s v="27-06-2023 02:55"/>
    <x v="34"/>
    <n v="42.22"/>
    <n v="15"/>
    <n v="633.29999999999995"/>
    <s v="UPI"/>
    <x v="2"/>
    <s v="High"/>
    <s v="Low Satisfaction"/>
    <s v="Long Charging"/>
    <n v="1"/>
    <x v="480"/>
    <x v="388"/>
  </r>
  <r>
    <s v="EVS100603"/>
    <x v="7"/>
    <x v="0"/>
    <x v="3"/>
    <x v="0"/>
    <s v="26-02-2024 12:06"/>
    <s v="26-02-2024 12:36"/>
    <x v="19"/>
    <n v="57.15"/>
    <n v="12"/>
    <n v="685.8"/>
    <s v="Wallet"/>
    <x v="3"/>
    <s v="High"/>
    <s v="Medium Satisfaction"/>
    <s v="Medium Charging"/>
    <n v="3"/>
    <x v="481"/>
    <x v="255"/>
  </r>
  <r>
    <s v="EVS100604"/>
    <x v="5"/>
    <x v="1"/>
    <x v="3"/>
    <x v="0"/>
    <s v="23-03-2023 10:47"/>
    <s v="23-03-2023 12:41"/>
    <x v="48"/>
    <n v="9.85"/>
    <n v="8"/>
    <n v="78.8"/>
    <s v="UPI"/>
    <x v="1"/>
    <s v="Low"/>
    <s v="High Satisfaction"/>
    <s v="Long Charging"/>
    <n v="1"/>
    <x v="125"/>
    <x v="374"/>
  </r>
  <r>
    <s v="EVS100605"/>
    <x v="6"/>
    <x v="2"/>
    <x v="0"/>
    <x v="0"/>
    <s v="26-01-2023 10:08"/>
    <s v="26-01-2023 11:00"/>
    <x v="55"/>
    <n v="29.79"/>
    <n v="8"/>
    <n v="238.32"/>
    <s v="Wallet"/>
    <x v="1"/>
    <s v="Medium"/>
    <s v="High Satisfaction"/>
    <s v="Medium Charging"/>
    <n v="2"/>
    <x v="32"/>
    <x v="389"/>
  </r>
  <r>
    <s v="EVS100606"/>
    <x v="6"/>
    <x v="0"/>
    <x v="3"/>
    <x v="0"/>
    <s v="13-03-2024 00:28"/>
    <s v="13-03-2024 00:43"/>
    <x v="63"/>
    <n v="41.4"/>
    <n v="8"/>
    <n v="331.2"/>
    <s v="Credit Card"/>
    <x v="1"/>
    <s v="High"/>
    <s v="High Satisfaction"/>
    <s v="Short Charging"/>
    <n v="3"/>
    <x v="482"/>
    <x v="203"/>
  </r>
  <r>
    <s v="EVS100607"/>
    <x v="1"/>
    <x v="1"/>
    <x v="1"/>
    <x v="0"/>
    <d v="2024-11-03T01:50:00"/>
    <d v="2024-11-03T03:43:00"/>
    <x v="41"/>
    <n v="29.93"/>
    <n v="8"/>
    <n v="239.44"/>
    <s v="UPI"/>
    <x v="2"/>
    <s v="Medium"/>
    <s v="Low Satisfaction"/>
    <s v="Long Charging"/>
    <n v="1"/>
    <x v="483"/>
    <x v="390"/>
  </r>
  <r>
    <s v="EVS100608"/>
    <x v="3"/>
    <x v="1"/>
    <x v="0"/>
    <x v="1"/>
    <s v="19-03-2023 11:37"/>
    <s v="19-03-2023 12:54"/>
    <x v="68"/>
    <n v="32.58"/>
    <n v="8"/>
    <n v="260.64"/>
    <s v="UPI"/>
    <x v="2"/>
    <s v="High"/>
    <s v="Low Satisfaction"/>
    <s v="Long Charging"/>
    <n v="1"/>
    <x v="316"/>
    <x v="133"/>
  </r>
  <r>
    <s v="EVS100609"/>
    <x v="0"/>
    <x v="2"/>
    <x v="2"/>
    <x v="1"/>
    <s v="13-05-2024 05:41"/>
    <s v="13-05-2024 06:00"/>
    <x v="11"/>
    <n v="3.27"/>
    <n v="12"/>
    <n v="39.24"/>
    <s v="Credit Card"/>
    <x v="1"/>
    <s v="Low"/>
    <s v="High Satisfaction"/>
    <s v="Short Charging"/>
    <n v="2"/>
    <x v="484"/>
    <x v="391"/>
  </r>
  <r>
    <s v="EVS100610"/>
    <x v="0"/>
    <x v="2"/>
    <x v="0"/>
    <x v="0"/>
    <d v="2024-11-01T21:12:00"/>
    <d v="2024-11-01T21:51:00"/>
    <x v="3"/>
    <n v="42.71"/>
    <n v="15"/>
    <n v="640.65"/>
    <s v="UPI"/>
    <x v="0"/>
    <s v="High"/>
    <s v="Medium Satisfaction"/>
    <s v="Medium Charging"/>
    <n v="2"/>
    <x v="485"/>
    <x v="392"/>
  </r>
  <r>
    <s v="EVS100611"/>
    <x v="2"/>
    <x v="1"/>
    <x v="3"/>
    <x v="0"/>
    <d v="2024-04-02T22:27:00"/>
    <d v="2024-04-02T23:13:00"/>
    <x v="43"/>
    <n v="36.44"/>
    <n v="15"/>
    <n v="546.6"/>
    <s v="UPI"/>
    <x v="0"/>
    <s v="High"/>
    <s v="Medium Satisfaction"/>
    <s v="Medium Charging"/>
    <n v="1"/>
    <x v="391"/>
    <x v="393"/>
  </r>
  <r>
    <s v="EVS100612"/>
    <x v="4"/>
    <x v="1"/>
    <x v="2"/>
    <x v="1"/>
    <d v="2023-06-07T08:08:00"/>
    <d v="2023-06-07T09:57:00"/>
    <x v="74"/>
    <n v="44.48"/>
    <n v="10"/>
    <n v="444.8"/>
    <s v="Wallet"/>
    <x v="2"/>
    <s v="High"/>
    <s v="Low Satisfaction"/>
    <s v="Long Charging"/>
    <n v="1"/>
    <x v="363"/>
    <x v="394"/>
  </r>
  <r>
    <s v="EVS100613"/>
    <x v="2"/>
    <x v="2"/>
    <x v="3"/>
    <x v="1"/>
    <d v="2024-05-05T21:10:00"/>
    <d v="2024-05-05T21:52:00"/>
    <x v="14"/>
    <n v="36.46"/>
    <n v="10"/>
    <n v="364.6"/>
    <s v="Credit Card"/>
    <x v="2"/>
    <s v="High"/>
    <s v="Low Satisfaction"/>
    <s v="Medium Charging"/>
    <n v="2"/>
    <x v="486"/>
    <x v="179"/>
  </r>
  <r>
    <s v="EVS100614"/>
    <x v="6"/>
    <x v="2"/>
    <x v="2"/>
    <x v="0"/>
    <d v="2023-11-05T13:13:00"/>
    <d v="2023-11-05T14:04:00"/>
    <x v="69"/>
    <n v="37.68"/>
    <n v="12"/>
    <n v="452.16"/>
    <s v="Subscription"/>
    <x v="1"/>
    <s v="High"/>
    <s v="High Satisfaction"/>
    <s v="Medium Charging"/>
    <n v="2"/>
    <x v="487"/>
    <x v="395"/>
  </r>
  <r>
    <s v="EVS100615"/>
    <x v="6"/>
    <x v="0"/>
    <x v="0"/>
    <x v="0"/>
    <d v="2023-08-06T01:05:00"/>
    <d v="2023-08-06T02:43:00"/>
    <x v="61"/>
    <n v="8.8699999999999992"/>
    <n v="12"/>
    <n v="106.44"/>
    <s v="Wallet"/>
    <x v="1"/>
    <s v="Low"/>
    <s v="High Satisfaction"/>
    <s v="Long Charging"/>
    <n v="3"/>
    <x v="488"/>
    <x v="237"/>
  </r>
  <r>
    <s v="EVS100616"/>
    <x v="7"/>
    <x v="0"/>
    <x v="1"/>
    <x v="0"/>
    <s v="20-05-2024 01:56"/>
    <s v="20-05-2024 03:23"/>
    <x v="24"/>
    <n v="55.67"/>
    <n v="15"/>
    <n v="835.05"/>
    <s v="Credit Card"/>
    <x v="3"/>
    <s v="High"/>
    <s v="Medium Satisfaction"/>
    <s v="Long Charging"/>
    <n v="3"/>
    <x v="489"/>
    <x v="396"/>
  </r>
  <r>
    <s v="EVS100617"/>
    <x v="6"/>
    <x v="1"/>
    <x v="0"/>
    <x v="1"/>
    <s v="13-09-2024 01:57"/>
    <s v="13-09-2024 03:40"/>
    <x v="95"/>
    <n v="31.78"/>
    <n v="10"/>
    <n v="317.8"/>
    <s v="Subscription"/>
    <x v="1"/>
    <s v="High"/>
    <s v="High Satisfaction"/>
    <s v="Long Charging"/>
    <n v="1"/>
    <x v="490"/>
    <x v="61"/>
  </r>
  <r>
    <s v="EVS100618"/>
    <x v="1"/>
    <x v="1"/>
    <x v="0"/>
    <x v="1"/>
    <s v="25-06-2024 10:05"/>
    <s v="25-06-2024 11:41"/>
    <x v="101"/>
    <n v="7.02"/>
    <n v="10"/>
    <n v="70.2"/>
    <s v="Credit Card"/>
    <x v="2"/>
    <s v="Low"/>
    <s v="Low Satisfaction"/>
    <s v="Long Charging"/>
    <n v="1"/>
    <x v="491"/>
    <x v="397"/>
  </r>
  <r>
    <s v="EVS100619"/>
    <x v="1"/>
    <x v="1"/>
    <x v="3"/>
    <x v="0"/>
    <s v="21-02-2023 14:58"/>
    <s v="21-02-2023 15:47"/>
    <x v="42"/>
    <n v="29.19"/>
    <n v="8"/>
    <n v="233.52"/>
    <s v="Credit Card"/>
    <x v="0"/>
    <s v="Medium"/>
    <s v="Medium Satisfaction"/>
    <s v="Medium Charging"/>
    <n v="1"/>
    <x v="492"/>
    <x v="398"/>
  </r>
  <r>
    <s v="EVS100620"/>
    <x v="0"/>
    <x v="1"/>
    <x v="3"/>
    <x v="1"/>
    <s v="28-08-2024 12:42"/>
    <s v="28-08-2024 14:25"/>
    <x v="95"/>
    <n v="3.81"/>
    <n v="8"/>
    <n v="30.48"/>
    <s v="Wallet"/>
    <x v="4"/>
    <s v="Low"/>
    <s v="Low Satisfaction"/>
    <s v="Long Charging"/>
    <n v="1"/>
    <x v="307"/>
    <x v="399"/>
  </r>
  <r>
    <s v="EVS100621"/>
    <x v="7"/>
    <x v="2"/>
    <x v="1"/>
    <x v="1"/>
    <s v="26-01-2023 15:36"/>
    <s v="26-01-2023 15:50"/>
    <x v="52"/>
    <n v="30.43"/>
    <n v="8"/>
    <n v="243.44"/>
    <s v="Credit Card"/>
    <x v="0"/>
    <s v="High"/>
    <s v="Medium Satisfaction"/>
    <s v="Short Charging"/>
    <n v="2"/>
    <x v="493"/>
    <x v="389"/>
  </r>
  <r>
    <s v="EVS100622"/>
    <x v="4"/>
    <x v="2"/>
    <x v="0"/>
    <x v="1"/>
    <s v="26-10-2023 22:57"/>
    <s v="27-10-2023 00:31"/>
    <x v="23"/>
    <n v="30.31"/>
    <n v="8"/>
    <n v="242.48"/>
    <s v="Subscription"/>
    <x v="3"/>
    <s v="High"/>
    <s v="Medium Satisfaction"/>
    <s v="Long Charging"/>
    <n v="2"/>
    <x v="494"/>
    <x v="189"/>
  </r>
  <r>
    <s v="EVS100623"/>
    <x v="3"/>
    <x v="2"/>
    <x v="3"/>
    <x v="0"/>
    <s v="21-02-2024 23:22"/>
    <s v="22-02-2024 00:40"/>
    <x v="89"/>
    <n v="39.07"/>
    <n v="15"/>
    <n v="586.04999999999995"/>
    <s v="Wallet"/>
    <x v="3"/>
    <s v="High"/>
    <s v="Medium Satisfaction"/>
    <s v="Long Charging"/>
    <n v="2"/>
    <x v="495"/>
    <x v="290"/>
  </r>
  <r>
    <s v="EVS100624"/>
    <x v="2"/>
    <x v="0"/>
    <x v="2"/>
    <x v="0"/>
    <s v="21-07-2023 01:33"/>
    <s v="21-07-2023 03:03"/>
    <x v="77"/>
    <n v="37.33"/>
    <n v="8"/>
    <n v="298.64"/>
    <s v="Subscription"/>
    <x v="3"/>
    <s v="High"/>
    <s v="Medium Satisfaction"/>
    <s v="Long Charging"/>
    <n v="3"/>
    <x v="496"/>
    <x v="400"/>
  </r>
  <r>
    <s v="EVS100625"/>
    <x v="5"/>
    <x v="1"/>
    <x v="2"/>
    <x v="0"/>
    <d v="2024-04-02T03:46:00"/>
    <d v="2024-04-02T05:17:00"/>
    <x v="44"/>
    <n v="34.74"/>
    <n v="10"/>
    <n v="347.4"/>
    <s v="UPI"/>
    <x v="1"/>
    <s v="High"/>
    <s v="High Satisfaction"/>
    <s v="Long Charging"/>
    <n v="1"/>
    <x v="497"/>
    <x v="393"/>
  </r>
  <r>
    <s v="EVS100626"/>
    <x v="0"/>
    <x v="2"/>
    <x v="1"/>
    <x v="1"/>
    <d v="2023-07-10T14:31:00"/>
    <d v="2023-07-10T15:06:00"/>
    <x v="10"/>
    <n v="6.02"/>
    <n v="8"/>
    <n v="48.16"/>
    <s v="UPI"/>
    <x v="0"/>
    <s v="Low"/>
    <s v="Medium Satisfaction"/>
    <s v="Medium Charging"/>
    <n v="2"/>
    <x v="498"/>
    <x v="401"/>
  </r>
  <r>
    <s v="EVS100627"/>
    <x v="6"/>
    <x v="1"/>
    <x v="1"/>
    <x v="0"/>
    <s v="30-04-2023 21:45"/>
    <s v="30-04-2023 22:01"/>
    <x v="71"/>
    <n v="31.86"/>
    <n v="8"/>
    <n v="254.88"/>
    <s v="Credit Card"/>
    <x v="0"/>
    <s v="High"/>
    <s v="Medium Satisfaction"/>
    <s v="Short Charging"/>
    <n v="1"/>
    <x v="499"/>
    <x v="402"/>
  </r>
  <r>
    <s v="EVS100628"/>
    <x v="6"/>
    <x v="1"/>
    <x v="3"/>
    <x v="1"/>
    <s v="20-08-2023 11:44"/>
    <s v="20-08-2023 12:38"/>
    <x v="38"/>
    <n v="7.07"/>
    <n v="15"/>
    <n v="106.05"/>
    <s v="Credit Card"/>
    <x v="0"/>
    <s v="Low"/>
    <s v="Medium Satisfaction"/>
    <s v="Medium Charging"/>
    <n v="1"/>
    <x v="77"/>
    <x v="403"/>
  </r>
  <r>
    <s v="EVS100629"/>
    <x v="5"/>
    <x v="0"/>
    <x v="0"/>
    <x v="1"/>
    <s v="22-07-2024 12:16"/>
    <s v="22-07-2024 13:19"/>
    <x v="25"/>
    <n v="45.86"/>
    <n v="15"/>
    <n v="687.9"/>
    <s v="Wallet"/>
    <x v="0"/>
    <s v="High"/>
    <s v="Medium Satisfaction"/>
    <s v="Long Charging"/>
    <n v="3"/>
    <x v="205"/>
    <x v="291"/>
  </r>
  <r>
    <s v="EVS100630"/>
    <x v="5"/>
    <x v="0"/>
    <x v="3"/>
    <x v="1"/>
    <s v="26-02-2023 19:22"/>
    <s v="26-02-2023 20:28"/>
    <x v="40"/>
    <n v="55.32"/>
    <n v="15"/>
    <n v="829.8"/>
    <s v="Subscription"/>
    <x v="1"/>
    <s v="High"/>
    <s v="High Satisfaction"/>
    <s v="Long Charging"/>
    <n v="3"/>
    <x v="500"/>
    <x v="288"/>
  </r>
  <r>
    <s v="EVS100631"/>
    <x v="6"/>
    <x v="1"/>
    <x v="2"/>
    <x v="1"/>
    <d v="2024-10-03T23:28:00"/>
    <d v="2024-10-03T23:38:00"/>
    <x v="15"/>
    <n v="22.83"/>
    <n v="15"/>
    <n v="342.45"/>
    <s v="Credit Card"/>
    <x v="4"/>
    <s v="Medium"/>
    <s v="Low Satisfaction"/>
    <s v="Short Charging"/>
    <n v="1"/>
    <x v="501"/>
    <x v="375"/>
  </r>
  <r>
    <s v="EVS100632"/>
    <x v="0"/>
    <x v="1"/>
    <x v="0"/>
    <x v="0"/>
    <d v="2023-03-05T14:15:00"/>
    <d v="2023-03-05T16:14:00"/>
    <x v="9"/>
    <n v="52.72"/>
    <n v="12"/>
    <n v="632.64"/>
    <s v="Wallet"/>
    <x v="3"/>
    <s v="High"/>
    <s v="Medium Satisfaction"/>
    <s v="Long Charging"/>
    <n v="1"/>
    <x v="195"/>
    <x v="266"/>
  </r>
  <r>
    <s v="EVS100633"/>
    <x v="3"/>
    <x v="2"/>
    <x v="1"/>
    <x v="0"/>
    <s v="17-04-2024 01:34"/>
    <s v="17-04-2024 02:09"/>
    <x v="10"/>
    <n v="51.64"/>
    <n v="12"/>
    <n v="619.67999999999995"/>
    <s v="Subscription"/>
    <x v="0"/>
    <s v="High"/>
    <s v="Medium Satisfaction"/>
    <s v="Medium Charging"/>
    <n v="2"/>
    <x v="190"/>
    <x v="305"/>
  </r>
  <r>
    <s v="EVS100634"/>
    <x v="0"/>
    <x v="2"/>
    <x v="3"/>
    <x v="0"/>
    <s v="19-05-2024 20:11"/>
    <s v="19-05-2024 21:45"/>
    <x v="23"/>
    <n v="11.27"/>
    <n v="10"/>
    <n v="112.7"/>
    <s v="UPI"/>
    <x v="4"/>
    <s v="Medium"/>
    <s v="Low Satisfaction"/>
    <s v="Long Charging"/>
    <n v="2"/>
    <x v="472"/>
    <x v="404"/>
  </r>
  <r>
    <s v="EVS100635"/>
    <x v="6"/>
    <x v="0"/>
    <x v="2"/>
    <x v="0"/>
    <s v="21-03-2023 02:41"/>
    <s v="21-03-2023 03:29"/>
    <x v="67"/>
    <n v="43.62"/>
    <n v="15"/>
    <n v="654.29999999999995"/>
    <s v="Credit Card"/>
    <x v="1"/>
    <s v="High"/>
    <s v="High Satisfaction"/>
    <s v="Medium Charging"/>
    <n v="3"/>
    <x v="502"/>
    <x v="405"/>
  </r>
  <r>
    <s v="EVS100636"/>
    <x v="1"/>
    <x v="2"/>
    <x v="3"/>
    <x v="0"/>
    <d v="2023-09-01T00:23:00"/>
    <d v="2023-09-01T01:15:00"/>
    <x v="55"/>
    <n v="31.92"/>
    <n v="8"/>
    <n v="255.36"/>
    <s v="Subscription"/>
    <x v="0"/>
    <s v="High"/>
    <s v="Medium Satisfaction"/>
    <s v="Medium Charging"/>
    <n v="2"/>
    <x v="503"/>
    <x v="406"/>
  </r>
  <r>
    <s v="EVS100637"/>
    <x v="4"/>
    <x v="2"/>
    <x v="3"/>
    <x v="0"/>
    <d v="2023-12-04T05:02:00"/>
    <d v="2023-12-04T06:14:00"/>
    <x v="70"/>
    <n v="22.02"/>
    <n v="8"/>
    <n v="176.16"/>
    <s v="Wallet"/>
    <x v="0"/>
    <s v="Medium"/>
    <s v="Medium Satisfaction"/>
    <s v="Long Charging"/>
    <n v="2"/>
    <x v="63"/>
    <x v="246"/>
  </r>
  <r>
    <s v="EVS100638"/>
    <x v="5"/>
    <x v="1"/>
    <x v="3"/>
    <x v="0"/>
    <d v="2023-06-12T19:23:00"/>
    <d v="2023-06-12T20:03:00"/>
    <x v="79"/>
    <n v="10.11"/>
    <n v="8"/>
    <n v="80.88"/>
    <s v="UPI"/>
    <x v="4"/>
    <s v="Medium"/>
    <s v="Low Satisfaction"/>
    <s v="Medium Charging"/>
    <n v="1"/>
    <x v="504"/>
    <x v="407"/>
  </r>
  <r>
    <s v="EVS100639"/>
    <x v="0"/>
    <x v="0"/>
    <x v="3"/>
    <x v="1"/>
    <s v="29-01-2024 16:49"/>
    <s v="29-01-2024 17:36"/>
    <x v="59"/>
    <n v="37.869999999999997"/>
    <n v="10"/>
    <n v="378.7"/>
    <s v="Wallet"/>
    <x v="4"/>
    <s v="High"/>
    <s v="Low Satisfaction"/>
    <s v="Medium Charging"/>
    <n v="3"/>
    <x v="253"/>
    <x v="5"/>
  </r>
  <r>
    <s v="EVS100640"/>
    <x v="5"/>
    <x v="0"/>
    <x v="2"/>
    <x v="1"/>
    <d v="2024-02-11T18:39:00"/>
    <d v="2024-02-11T19:33:00"/>
    <x v="38"/>
    <n v="16.11"/>
    <n v="12"/>
    <n v="193.32"/>
    <s v="Wallet"/>
    <x v="1"/>
    <s v="Medium"/>
    <s v="High Satisfaction"/>
    <s v="Medium Charging"/>
    <n v="3"/>
    <x v="505"/>
    <x v="344"/>
  </r>
  <r>
    <s v="EVS100641"/>
    <x v="2"/>
    <x v="1"/>
    <x v="3"/>
    <x v="0"/>
    <d v="2023-04-12T05:43:00"/>
    <d v="2023-04-12T07:07:00"/>
    <x v="32"/>
    <n v="42.57"/>
    <n v="8"/>
    <n v="340.56"/>
    <s v="Subscription"/>
    <x v="1"/>
    <s v="High"/>
    <s v="High Satisfaction"/>
    <s v="Long Charging"/>
    <n v="1"/>
    <x v="115"/>
    <x v="313"/>
  </r>
  <r>
    <s v="EVS100642"/>
    <x v="2"/>
    <x v="1"/>
    <x v="2"/>
    <x v="0"/>
    <d v="2023-03-03T11:46:00"/>
    <d v="2023-03-03T13:45:00"/>
    <x v="9"/>
    <n v="12.72"/>
    <n v="15"/>
    <n v="190.8"/>
    <s v="Subscription"/>
    <x v="1"/>
    <s v="Medium"/>
    <s v="High Satisfaction"/>
    <s v="Long Charging"/>
    <n v="1"/>
    <x v="506"/>
    <x v="369"/>
  </r>
  <r>
    <s v="EVS100643"/>
    <x v="2"/>
    <x v="0"/>
    <x v="1"/>
    <x v="0"/>
    <d v="2024-06-11T17:11:00"/>
    <d v="2024-06-11T17:25:00"/>
    <x v="52"/>
    <n v="58.77"/>
    <n v="8"/>
    <n v="470.16"/>
    <s v="Subscription"/>
    <x v="2"/>
    <s v="High"/>
    <s v="Low Satisfaction"/>
    <s v="Short Charging"/>
    <n v="3"/>
    <x v="507"/>
    <x v="408"/>
  </r>
  <r>
    <s v="EVS100644"/>
    <x v="6"/>
    <x v="2"/>
    <x v="2"/>
    <x v="0"/>
    <s v="14-01-2024 16:15"/>
    <s v="14-01-2024 18:10"/>
    <x v="65"/>
    <n v="48.14"/>
    <n v="10"/>
    <n v="481.4"/>
    <s v="UPI"/>
    <x v="0"/>
    <s v="High"/>
    <s v="Medium Satisfaction"/>
    <s v="Long Charging"/>
    <n v="2"/>
    <x v="234"/>
    <x v="224"/>
  </r>
  <r>
    <s v="EVS100645"/>
    <x v="5"/>
    <x v="1"/>
    <x v="1"/>
    <x v="0"/>
    <d v="2023-04-09T15:33:00"/>
    <d v="2023-04-09T16:48:00"/>
    <x v="99"/>
    <n v="52.29"/>
    <n v="12"/>
    <n v="627.48"/>
    <s v="Subscription"/>
    <x v="0"/>
    <s v="High"/>
    <s v="Medium Satisfaction"/>
    <s v="Long Charging"/>
    <n v="1"/>
    <x v="508"/>
    <x v="409"/>
  </r>
  <r>
    <s v="EVS100646"/>
    <x v="6"/>
    <x v="1"/>
    <x v="1"/>
    <x v="1"/>
    <s v="24-11-2024 05:27"/>
    <s v="24-11-2024 06:41"/>
    <x v="33"/>
    <n v="54.4"/>
    <n v="10"/>
    <n v="544"/>
    <s v="Credit Card"/>
    <x v="4"/>
    <s v="High"/>
    <s v="Low Satisfaction"/>
    <s v="Long Charging"/>
    <n v="1"/>
    <x v="509"/>
    <x v="316"/>
  </r>
  <r>
    <s v="EVS100647"/>
    <x v="6"/>
    <x v="0"/>
    <x v="3"/>
    <x v="1"/>
    <s v="18-07-2023 20:29"/>
    <s v="18-07-2023 22:18"/>
    <x v="74"/>
    <n v="36.85"/>
    <n v="15"/>
    <n v="552.75"/>
    <s v="Subscription"/>
    <x v="2"/>
    <s v="High"/>
    <s v="Low Satisfaction"/>
    <s v="Long Charging"/>
    <n v="3"/>
    <x v="510"/>
    <x v="410"/>
  </r>
  <r>
    <s v="EVS100648"/>
    <x v="7"/>
    <x v="1"/>
    <x v="1"/>
    <x v="0"/>
    <s v="21-07-2023 18:20"/>
    <s v="21-07-2023 18:59"/>
    <x v="3"/>
    <n v="39.31"/>
    <n v="8"/>
    <n v="314.48"/>
    <s v="Wallet"/>
    <x v="4"/>
    <s v="High"/>
    <s v="Low Satisfaction"/>
    <s v="Medium Charging"/>
    <n v="1"/>
    <x v="2"/>
    <x v="400"/>
  </r>
  <r>
    <s v="EVS100649"/>
    <x v="1"/>
    <x v="1"/>
    <x v="2"/>
    <x v="0"/>
    <s v="21-06-2023 15:46"/>
    <s v="21-06-2023 16:53"/>
    <x v="5"/>
    <n v="28.58"/>
    <n v="12"/>
    <n v="342.96"/>
    <s v="UPI"/>
    <x v="2"/>
    <s v="Medium"/>
    <s v="Low Satisfaction"/>
    <s v="Long Charging"/>
    <n v="1"/>
    <x v="36"/>
    <x v="411"/>
  </r>
  <r>
    <s v="EVS100650"/>
    <x v="5"/>
    <x v="0"/>
    <x v="0"/>
    <x v="0"/>
    <s v="23-09-2024 12:39"/>
    <s v="23-09-2024 13:08"/>
    <x v="102"/>
    <n v="33.6"/>
    <n v="8"/>
    <n v="268.8"/>
    <s v="UPI"/>
    <x v="0"/>
    <s v="High"/>
    <s v="Medium Satisfaction"/>
    <s v="Short Charging"/>
    <n v="3"/>
    <x v="511"/>
    <x v="242"/>
  </r>
  <r>
    <s v="EVS100651"/>
    <x v="3"/>
    <x v="2"/>
    <x v="2"/>
    <x v="1"/>
    <s v="16-05-2024 19:57"/>
    <s v="16-05-2024 21:13"/>
    <x v="91"/>
    <n v="27.86"/>
    <n v="15"/>
    <n v="417.9"/>
    <s v="Subscription"/>
    <x v="2"/>
    <s v="Medium"/>
    <s v="Low Satisfaction"/>
    <s v="Long Charging"/>
    <n v="2"/>
    <x v="512"/>
    <x v="412"/>
  </r>
  <r>
    <s v="EVS100652"/>
    <x v="6"/>
    <x v="1"/>
    <x v="0"/>
    <x v="0"/>
    <d v="2023-01-07T21:55:00"/>
    <d v="2023-01-07T22:07:00"/>
    <x v="94"/>
    <n v="14.37"/>
    <n v="12"/>
    <n v="172.44"/>
    <s v="Subscription"/>
    <x v="2"/>
    <s v="Medium"/>
    <s v="Low Satisfaction"/>
    <s v="Short Charging"/>
    <n v="1"/>
    <x v="379"/>
    <x v="308"/>
  </r>
  <r>
    <s v="EVS100653"/>
    <x v="7"/>
    <x v="2"/>
    <x v="2"/>
    <x v="0"/>
    <s v="13-11-2023 05:58"/>
    <s v="13-11-2023 07:20"/>
    <x v="0"/>
    <n v="15.97"/>
    <n v="15"/>
    <n v="239.55"/>
    <s v="Wallet"/>
    <x v="1"/>
    <s v="Medium"/>
    <s v="High Satisfaction"/>
    <s v="Long Charging"/>
    <n v="2"/>
    <x v="513"/>
    <x v="413"/>
  </r>
  <r>
    <s v="EVS100654"/>
    <x v="2"/>
    <x v="0"/>
    <x v="0"/>
    <x v="0"/>
    <s v="26-06-2023 08:19"/>
    <s v="26-06-2023 09:33"/>
    <x v="33"/>
    <n v="7.47"/>
    <n v="15"/>
    <n v="112.05"/>
    <s v="Wallet"/>
    <x v="2"/>
    <s v="Low"/>
    <s v="Low Satisfaction"/>
    <s v="Long Charging"/>
    <n v="3"/>
    <x v="514"/>
    <x v="209"/>
  </r>
  <r>
    <s v="EVS100655"/>
    <x v="0"/>
    <x v="0"/>
    <x v="0"/>
    <x v="0"/>
    <s v="28-01-2023 10:48"/>
    <s v="28-01-2023 11:51"/>
    <x v="25"/>
    <n v="51.89"/>
    <n v="8"/>
    <n v="415.12"/>
    <s v="UPI"/>
    <x v="1"/>
    <s v="High"/>
    <s v="High Satisfaction"/>
    <s v="Long Charging"/>
    <n v="3"/>
    <x v="515"/>
    <x v="414"/>
  </r>
  <r>
    <s v="EVS100656"/>
    <x v="7"/>
    <x v="0"/>
    <x v="1"/>
    <x v="0"/>
    <d v="2024-11-07T15:33:00"/>
    <d v="2024-11-07T17:12:00"/>
    <x v="83"/>
    <n v="34.67"/>
    <n v="10"/>
    <n v="346.7"/>
    <s v="Subscription"/>
    <x v="3"/>
    <s v="High"/>
    <s v="Medium Satisfaction"/>
    <s v="Long Charging"/>
    <n v="3"/>
    <x v="508"/>
    <x v="293"/>
  </r>
  <r>
    <s v="EVS100657"/>
    <x v="1"/>
    <x v="0"/>
    <x v="3"/>
    <x v="0"/>
    <d v="2024-08-04T01:13:00"/>
    <d v="2024-08-04T03:06:00"/>
    <x v="41"/>
    <n v="9.76"/>
    <n v="15"/>
    <n v="146.4"/>
    <s v="Credit Card"/>
    <x v="3"/>
    <s v="Low"/>
    <s v="Medium Satisfaction"/>
    <s v="Long Charging"/>
    <n v="3"/>
    <x v="516"/>
    <x v="415"/>
  </r>
  <r>
    <s v="EVS100658"/>
    <x v="6"/>
    <x v="1"/>
    <x v="2"/>
    <x v="1"/>
    <s v="25-11-2023 15:41"/>
    <s v="25-11-2023 16:42"/>
    <x v="57"/>
    <n v="20.68"/>
    <n v="10"/>
    <n v="206.8"/>
    <s v="UPI"/>
    <x v="3"/>
    <s v="Medium"/>
    <s v="Medium Satisfaction"/>
    <s v="Long Charging"/>
    <n v="1"/>
    <x v="517"/>
    <x v="416"/>
  </r>
  <r>
    <s v="EVS100659"/>
    <x v="4"/>
    <x v="0"/>
    <x v="3"/>
    <x v="1"/>
    <d v="2024-07-11T22:56:00"/>
    <d v="2024-08-11T00:44:00"/>
    <x v="47"/>
    <n v="39.799999999999997"/>
    <n v="8"/>
    <n v="318.39999999999998"/>
    <s v="UPI"/>
    <x v="3"/>
    <s v="High"/>
    <s v="Medium Satisfaction"/>
    <s v="Long Charging"/>
    <n v="3"/>
    <x v="175"/>
    <x v="162"/>
  </r>
  <r>
    <s v="EVS100660"/>
    <x v="3"/>
    <x v="1"/>
    <x v="2"/>
    <x v="1"/>
    <d v="2024-05-09T07:54:00"/>
    <d v="2024-05-09T08:32:00"/>
    <x v="28"/>
    <n v="19.850000000000001"/>
    <n v="10"/>
    <n v="198.5"/>
    <s v="UPI"/>
    <x v="0"/>
    <s v="Medium"/>
    <s v="Medium Satisfaction"/>
    <s v="Medium Charging"/>
    <n v="1"/>
    <x v="254"/>
    <x v="417"/>
  </r>
  <r>
    <s v="EVS100661"/>
    <x v="5"/>
    <x v="1"/>
    <x v="0"/>
    <x v="0"/>
    <s v="29-05-2024 03:22"/>
    <s v="29-05-2024 03:42"/>
    <x v="21"/>
    <n v="44.18"/>
    <n v="15"/>
    <n v="662.7"/>
    <s v="Subscription"/>
    <x v="0"/>
    <s v="High"/>
    <s v="Medium Satisfaction"/>
    <s v="Short Charging"/>
    <n v="1"/>
    <x v="518"/>
    <x v="345"/>
  </r>
  <r>
    <s v="EVS100662"/>
    <x v="4"/>
    <x v="2"/>
    <x v="2"/>
    <x v="0"/>
    <d v="2024-01-02T03:40:00"/>
    <d v="2024-01-02T05:09:00"/>
    <x v="29"/>
    <n v="3.07"/>
    <n v="15"/>
    <n v="46.05"/>
    <s v="Wallet"/>
    <x v="2"/>
    <s v="Low"/>
    <s v="Low Satisfaction"/>
    <s v="Long Charging"/>
    <n v="2"/>
    <x v="519"/>
    <x v="75"/>
  </r>
  <r>
    <s v="EVS100663"/>
    <x v="0"/>
    <x v="1"/>
    <x v="3"/>
    <x v="0"/>
    <d v="2023-07-05T07:42:00"/>
    <d v="2023-07-05T07:55:00"/>
    <x v="58"/>
    <n v="19.399999999999999"/>
    <n v="15"/>
    <n v="291"/>
    <s v="UPI"/>
    <x v="1"/>
    <s v="Medium"/>
    <s v="High Satisfaction"/>
    <s v="Short Charging"/>
    <n v="1"/>
    <x v="520"/>
    <x v="418"/>
  </r>
  <r>
    <s v="EVS100664"/>
    <x v="6"/>
    <x v="0"/>
    <x v="1"/>
    <x v="1"/>
    <d v="2024-03-09T18:10:00"/>
    <d v="2024-03-09T19:35:00"/>
    <x v="17"/>
    <n v="16.600000000000001"/>
    <n v="10"/>
    <n v="166"/>
    <s v="Subscription"/>
    <x v="0"/>
    <s v="Medium"/>
    <s v="Medium Satisfaction"/>
    <s v="Long Charging"/>
    <n v="3"/>
    <x v="251"/>
    <x v="419"/>
  </r>
  <r>
    <s v="EVS100665"/>
    <x v="6"/>
    <x v="1"/>
    <x v="2"/>
    <x v="1"/>
    <d v="2024-11-01T02:05:00"/>
    <d v="2024-11-01T03:05:00"/>
    <x v="76"/>
    <n v="47.33"/>
    <n v="15"/>
    <n v="709.95"/>
    <s v="UPI"/>
    <x v="0"/>
    <s v="High"/>
    <s v="Medium Satisfaction"/>
    <s v="Medium Charging"/>
    <n v="1"/>
    <x v="521"/>
    <x v="392"/>
  </r>
  <r>
    <s v="EVS100666"/>
    <x v="3"/>
    <x v="2"/>
    <x v="2"/>
    <x v="0"/>
    <s v="21-06-2023 03:20"/>
    <s v="21-06-2023 03:36"/>
    <x v="71"/>
    <n v="10.83"/>
    <n v="8"/>
    <n v="86.64"/>
    <s v="Credit Card"/>
    <x v="2"/>
    <s v="Medium"/>
    <s v="Low Satisfaction"/>
    <s v="Short Charging"/>
    <n v="2"/>
    <x v="522"/>
    <x v="411"/>
  </r>
  <r>
    <s v="EVS100667"/>
    <x v="0"/>
    <x v="0"/>
    <x v="3"/>
    <x v="0"/>
    <d v="2023-07-04T18:53:00"/>
    <d v="2023-07-04T19:10:00"/>
    <x v="18"/>
    <n v="28.84"/>
    <n v="10"/>
    <n v="288.39999999999998"/>
    <s v="Subscription"/>
    <x v="0"/>
    <s v="Medium"/>
    <s v="Medium Satisfaction"/>
    <s v="Short Charging"/>
    <n v="3"/>
    <x v="523"/>
    <x v="109"/>
  </r>
  <r>
    <s v="EVS100668"/>
    <x v="2"/>
    <x v="0"/>
    <x v="1"/>
    <x v="0"/>
    <d v="2024-04-09T12:48:00"/>
    <d v="2024-04-09T13:32:00"/>
    <x v="72"/>
    <n v="2.4300000000000002"/>
    <n v="8"/>
    <n v="19.440000000000001"/>
    <s v="UPI"/>
    <x v="2"/>
    <s v="Low"/>
    <s v="Low Satisfaction"/>
    <s v="Medium Charging"/>
    <n v="3"/>
    <x v="126"/>
    <x v="269"/>
  </r>
  <r>
    <s v="EVS100669"/>
    <x v="4"/>
    <x v="1"/>
    <x v="2"/>
    <x v="0"/>
    <d v="2023-11-07T11:12:00"/>
    <d v="2023-11-07T12:11:00"/>
    <x v="49"/>
    <n v="7.28"/>
    <n v="12"/>
    <n v="87.36"/>
    <s v="Subscription"/>
    <x v="2"/>
    <s v="Low"/>
    <s v="Low Satisfaction"/>
    <s v="Medium Charging"/>
    <n v="1"/>
    <x v="0"/>
    <x v="140"/>
  </r>
  <r>
    <s v="EVS100670"/>
    <x v="2"/>
    <x v="1"/>
    <x v="1"/>
    <x v="0"/>
    <d v="2024-01-03T18:33:00"/>
    <d v="2024-01-03T19:56:00"/>
    <x v="100"/>
    <n v="2.35"/>
    <n v="8"/>
    <n v="18.8"/>
    <s v="Wallet"/>
    <x v="4"/>
    <s v="Low"/>
    <s v="Low Satisfaction"/>
    <s v="Long Charging"/>
    <n v="1"/>
    <x v="286"/>
    <x v="420"/>
  </r>
  <r>
    <s v="EVS100671"/>
    <x v="5"/>
    <x v="0"/>
    <x v="1"/>
    <x v="1"/>
    <d v="2024-03-04T07:01:00"/>
    <d v="2024-03-04T07:30:00"/>
    <x v="102"/>
    <n v="5.74"/>
    <n v="8"/>
    <n v="45.92"/>
    <s v="Credit Card"/>
    <x v="2"/>
    <s v="Low"/>
    <s v="Low Satisfaction"/>
    <s v="Short Charging"/>
    <n v="3"/>
    <x v="524"/>
    <x v="43"/>
  </r>
  <r>
    <s v="EVS100672"/>
    <x v="0"/>
    <x v="1"/>
    <x v="2"/>
    <x v="0"/>
    <d v="2023-07-10T10:35:00"/>
    <d v="2023-07-10T11:43:00"/>
    <x v="84"/>
    <n v="40.71"/>
    <n v="12"/>
    <n v="488.52"/>
    <s v="Subscription"/>
    <x v="2"/>
    <s v="High"/>
    <s v="Low Satisfaction"/>
    <s v="Long Charging"/>
    <n v="1"/>
    <x v="159"/>
    <x v="401"/>
  </r>
  <r>
    <s v="EVS100673"/>
    <x v="4"/>
    <x v="2"/>
    <x v="3"/>
    <x v="0"/>
    <d v="2024-10-11T17:27:00"/>
    <d v="2024-10-11T18:34:00"/>
    <x v="5"/>
    <n v="44.7"/>
    <n v="10"/>
    <n v="447"/>
    <s v="Credit Card"/>
    <x v="0"/>
    <s v="High"/>
    <s v="Medium Satisfaction"/>
    <s v="Long Charging"/>
    <n v="2"/>
    <x v="525"/>
    <x v="295"/>
  </r>
  <r>
    <s v="EVS100674"/>
    <x v="3"/>
    <x v="2"/>
    <x v="2"/>
    <x v="1"/>
    <s v="22-04-2023 19:40"/>
    <s v="22-04-2023 21:17"/>
    <x v="85"/>
    <n v="55.61"/>
    <n v="8"/>
    <n v="444.88"/>
    <s v="UPI"/>
    <x v="1"/>
    <s v="High"/>
    <s v="High Satisfaction"/>
    <s v="Long Charging"/>
    <n v="2"/>
    <x v="526"/>
    <x v="421"/>
  </r>
  <r>
    <s v="EVS100675"/>
    <x v="1"/>
    <x v="2"/>
    <x v="1"/>
    <x v="0"/>
    <s v="23-09-2024 08:39"/>
    <s v="23-09-2024 10:13"/>
    <x v="23"/>
    <n v="44.15"/>
    <n v="15"/>
    <n v="662.25"/>
    <s v="Credit Card"/>
    <x v="3"/>
    <s v="High"/>
    <s v="Medium Satisfaction"/>
    <s v="Long Charging"/>
    <n v="2"/>
    <x v="181"/>
    <x v="242"/>
  </r>
  <r>
    <s v="EVS100676"/>
    <x v="2"/>
    <x v="0"/>
    <x v="0"/>
    <x v="0"/>
    <s v="17-09-2023 14:40"/>
    <s v="17-09-2023 15:21"/>
    <x v="54"/>
    <n v="22.82"/>
    <n v="8"/>
    <n v="182.56"/>
    <s v="UPI"/>
    <x v="4"/>
    <s v="Medium"/>
    <s v="Low Satisfaction"/>
    <s v="Medium Charging"/>
    <n v="3"/>
    <x v="225"/>
    <x v="214"/>
  </r>
  <r>
    <s v="EVS100677"/>
    <x v="4"/>
    <x v="1"/>
    <x v="2"/>
    <x v="1"/>
    <d v="2023-05-08T01:11:00"/>
    <d v="2023-05-08T02:44:00"/>
    <x v="12"/>
    <n v="55.62"/>
    <n v="15"/>
    <n v="834.3"/>
    <s v="UPI"/>
    <x v="3"/>
    <s v="High"/>
    <s v="Medium Satisfaction"/>
    <s v="Long Charging"/>
    <n v="1"/>
    <x v="527"/>
    <x v="422"/>
  </r>
  <r>
    <s v="EVS100678"/>
    <x v="6"/>
    <x v="2"/>
    <x v="1"/>
    <x v="1"/>
    <s v="15-02-2023 00:53"/>
    <s v="15-02-2023 02:28"/>
    <x v="66"/>
    <n v="9.26"/>
    <n v="15"/>
    <n v="138.9"/>
    <s v="Wallet"/>
    <x v="2"/>
    <s v="Low"/>
    <s v="Low Satisfaction"/>
    <s v="Long Charging"/>
    <n v="2"/>
    <x v="528"/>
    <x v="106"/>
  </r>
  <r>
    <s v="EVS100679"/>
    <x v="7"/>
    <x v="2"/>
    <x v="1"/>
    <x v="1"/>
    <s v="13-09-2024 13:07"/>
    <s v="13-09-2024 13:17"/>
    <x v="15"/>
    <n v="47.07"/>
    <n v="15"/>
    <n v="706.05"/>
    <s v="UPI"/>
    <x v="3"/>
    <s v="High"/>
    <s v="Medium Satisfaction"/>
    <s v="Short Charging"/>
    <n v="2"/>
    <x v="529"/>
    <x v="61"/>
  </r>
  <r>
    <s v="EVS100680"/>
    <x v="3"/>
    <x v="1"/>
    <x v="1"/>
    <x v="1"/>
    <d v="2024-04-07T02:59:00"/>
    <d v="2024-04-07T04:46:00"/>
    <x v="108"/>
    <n v="33"/>
    <n v="12"/>
    <n v="396"/>
    <s v="Subscription"/>
    <x v="3"/>
    <s v="High"/>
    <s v="Medium Satisfaction"/>
    <s v="Long Charging"/>
    <n v="1"/>
    <x v="530"/>
    <x v="194"/>
  </r>
  <r>
    <s v="EVS100681"/>
    <x v="2"/>
    <x v="0"/>
    <x v="0"/>
    <x v="1"/>
    <s v="19-09-2023 08:25"/>
    <s v="19-09-2023 10:03"/>
    <x v="61"/>
    <n v="49.64"/>
    <n v="10"/>
    <n v="496.4"/>
    <s v="Credit Card"/>
    <x v="3"/>
    <s v="High"/>
    <s v="Medium Satisfaction"/>
    <s v="Long Charging"/>
    <n v="3"/>
    <x v="275"/>
    <x v="262"/>
  </r>
  <r>
    <s v="EVS100682"/>
    <x v="3"/>
    <x v="2"/>
    <x v="1"/>
    <x v="1"/>
    <s v="19-03-2024 13:19"/>
    <s v="19-03-2024 14:19"/>
    <x v="76"/>
    <n v="20.170000000000002"/>
    <n v="15"/>
    <n v="302.55"/>
    <s v="Wallet"/>
    <x v="3"/>
    <s v="Medium"/>
    <s v="Medium Satisfaction"/>
    <s v="Medium Charging"/>
    <n v="2"/>
    <x v="531"/>
    <x v="177"/>
  </r>
  <r>
    <s v="EVS100683"/>
    <x v="0"/>
    <x v="0"/>
    <x v="2"/>
    <x v="0"/>
    <d v="2023-11-02T08:47:00"/>
    <d v="2023-11-02T10:20:00"/>
    <x v="12"/>
    <n v="54.54"/>
    <n v="8"/>
    <n v="436.32"/>
    <s v="Subscription"/>
    <x v="3"/>
    <s v="High"/>
    <s v="Medium Satisfaction"/>
    <s v="Long Charging"/>
    <n v="3"/>
    <x v="532"/>
    <x v="158"/>
  </r>
  <r>
    <s v="EVS100684"/>
    <x v="4"/>
    <x v="2"/>
    <x v="3"/>
    <x v="1"/>
    <d v="2023-01-12T05:51:00"/>
    <d v="2023-01-12T07:02:00"/>
    <x v="82"/>
    <n v="40.71"/>
    <n v="8"/>
    <n v="325.68"/>
    <s v="UPI"/>
    <x v="0"/>
    <s v="High"/>
    <s v="Medium Satisfaction"/>
    <s v="Long Charging"/>
    <n v="2"/>
    <x v="533"/>
    <x v="82"/>
  </r>
  <r>
    <s v="EVS100685"/>
    <x v="1"/>
    <x v="2"/>
    <x v="2"/>
    <x v="0"/>
    <s v="18-06-2024 13:48"/>
    <s v="18-06-2024 14:19"/>
    <x v="64"/>
    <n v="14.53"/>
    <n v="12"/>
    <n v="174.36"/>
    <s v="UPI"/>
    <x v="2"/>
    <s v="Medium"/>
    <s v="Low Satisfaction"/>
    <s v="Medium Charging"/>
    <n v="2"/>
    <x v="287"/>
    <x v="423"/>
  </r>
  <r>
    <s v="EVS100686"/>
    <x v="2"/>
    <x v="0"/>
    <x v="2"/>
    <x v="0"/>
    <d v="2023-08-05T06:13:00"/>
    <d v="2023-08-05T06:51:00"/>
    <x v="28"/>
    <n v="35.81"/>
    <n v="10"/>
    <n v="358.1"/>
    <s v="Wallet"/>
    <x v="2"/>
    <s v="High"/>
    <s v="Low Satisfaction"/>
    <s v="Medium Charging"/>
    <n v="3"/>
    <x v="55"/>
    <x v="424"/>
  </r>
  <r>
    <s v="EVS100687"/>
    <x v="5"/>
    <x v="2"/>
    <x v="2"/>
    <x v="1"/>
    <d v="2023-12-10T09:25:00"/>
    <d v="2023-12-10T09:41:00"/>
    <x v="71"/>
    <n v="59.84"/>
    <n v="15"/>
    <n v="897.6"/>
    <s v="UPI"/>
    <x v="4"/>
    <s v="High"/>
    <s v="Low Satisfaction"/>
    <s v="Short Charging"/>
    <n v="2"/>
    <x v="534"/>
    <x v="425"/>
  </r>
  <r>
    <s v="EVS100688"/>
    <x v="4"/>
    <x v="1"/>
    <x v="0"/>
    <x v="1"/>
    <s v="16-04-2023 22:25"/>
    <s v="16-04-2023 23:25"/>
    <x v="76"/>
    <n v="51.06"/>
    <n v="12"/>
    <n v="612.72"/>
    <s v="UPI"/>
    <x v="2"/>
    <s v="High"/>
    <s v="Low Satisfaction"/>
    <s v="Medium Charging"/>
    <n v="1"/>
    <x v="324"/>
    <x v="59"/>
  </r>
  <r>
    <s v="EVS100689"/>
    <x v="4"/>
    <x v="0"/>
    <x v="3"/>
    <x v="1"/>
    <s v="23-02-2024 04:01"/>
    <s v="23-02-2024 05:02"/>
    <x v="57"/>
    <n v="46.03"/>
    <n v="8"/>
    <n v="368.24"/>
    <s v="Wallet"/>
    <x v="0"/>
    <s v="High"/>
    <s v="Medium Satisfaction"/>
    <s v="Long Charging"/>
    <n v="3"/>
    <x v="535"/>
    <x v="13"/>
  </r>
  <r>
    <s v="EVS100690"/>
    <x v="5"/>
    <x v="2"/>
    <x v="0"/>
    <x v="0"/>
    <s v="27-03-2023 15:49"/>
    <s v="27-03-2023 16:37"/>
    <x v="67"/>
    <n v="17.89"/>
    <n v="8"/>
    <n v="143.12"/>
    <s v="Credit Card"/>
    <x v="4"/>
    <s v="Medium"/>
    <s v="Low Satisfaction"/>
    <s v="Medium Charging"/>
    <n v="2"/>
    <x v="536"/>
    <x v="426"/>
  </r>
  <r>
    <s v="EVS100691"/>
    <x v="5"/>
    <x v="0"/>
    <x v="1"/>
    <x v="0"/>
    <s v="25-02-2024 08:37"/>
    <s v="25-02-2024 10:04"/>
    <x v="24"/>
    <n v="56.57"/>
    <n v="10"/>
    <n v="565.70000000000005"/>
    <s v="UPI"/>
    <x v="0"/>
    <s v="High"/>
    <s v="Medium Satisfaction"/>
    <s v="Long Charging"/>
    <n v="3"/>
    <x v="399"/>
    <x v="114"/>
  </r>
  <r>
    <s v="EVS100692"/>
    <x v="5"/>
    <x v="2"/>
    <x v="2"/>
    <x v="1"/>
    <s v="27-03-2024 06:00"/>
    <s v="27-03-2024 07:05"/>
    <x v="75"/>
    <n v="13.12"/>
    <n v="8"/>
    <n v="104.96"/>
    <s v="Wallet"/>
    <x v="3"/>
    <s v="Medium"/>
    <s v="Medium Satisfaction"/>
    <s v="Long Charging"/>
    <n v="2"/>
    <x v="537"/>
    <x v="39"/>
  </r>
  <r>
    <s v="EVS100693"/>
    <x v="3"/>
    <x v="0"/>
    <x v="3"/>
    <x v="1"/>
    <s v="25-08-2023 13:30"/>
    <s v="25-08-2023 15:23"/>
    <x v="41"/>
    <n v="25.31"/>
    <n v="12"/>
    <n v="303.72000000000003"/>
    <s v="Wallet"/>
    <x v="0"/>
    <s v="Medium"/>
    <s v="Medium Satisfaction"/>
    <s v="Long Charging"/>
    <n v="3"/>
    <x v="538"/>
    <x v="427"/>
  </r>
  <r>
    <s v="EVS100694"/>
    <x v="1"/>
    <x v="2"/>
    <x v="0"/>
    <x v="1"/>
    <d v="2024-03-05T11:00:00"/>
    <d v="2024-03-05T12:01:00"/>
    <x v="57"/>
    <n v="7.71"/>
    <n v="10"/>
    <n v="77.099999999999994"/>
    <s v="Subscription"/>
    <x v="4"/>
    <s v="Low"/>
    <s v="Low Satisfaction"/>
    <s v="Long Charging"/>
    <n v="2"/>
    <x v="539"/>
    <x v="321"/>
  </r>
  <r>
    <s v="EVS100695"/>
    <x v="3"/>
    <x v="1"/>
    <x v="2"/>
    <x v="0"/>
    <d v="2024-09-06T05:05:00"/>
    <d v="2024-09-06T06:04:00"/>
    <x v="49"/>
    <n v="39.86"/>
    <n v="12"/>
    <n v="478.32"/>
    <s v="Wallet"/>
    <x v="0"/>
    <s v="High"/>
    <s v="Medium Satisfaction"/>
    <s v="Medium Charging"/>
    <n v="1"/>
    <x v="81"/>
    <x v="428"/>
  </r>
  <r>
    <s v="EVS100696"/>
    <x v="3"/>
    <x v="0"/>
    <x v="0"/>
    <x v="1"/>
    <s v="30-04-2024 13:57"/>
    <s v="30-04-2024 15:36"/>
    <x v="83"/>
    <n v="39.78"/>
    <n v="8"/>
    <n v="318.24"/>
    <s v="Subscription"/>
    <x v="2"/>
    <s v="High"/>
    <s v="Low Satisfaction"/>
    <s v="Long Charging"/>
    <n v="3"/>
    <x v="540"/>
    <x v="70"/>
  </r>
  <r>
    <s v="EVS100697"/>
    <x v="0"/>
    <x v="0"/>
    <x v="0"/>
    <x v="1"/>
    <s v="24-03-2024 22:02"/>
    <s v="24-03-2024 22:30"/>
    <x v="53"/>
    <n v="47.09"/>
    <n v="8"/>
    <n v="376.72"/>
    <s v="Subscription"/>
    <x v="0"/>
    <s v="High"/>
    <s v="Medium Satisfaction"/>
    <s v="Short Charging"/>
    <n v="3"/>
    <x v="288"/>
    <x v="247"/>
  </r>
  <r>
    <s v="EVS100698"/>
    <x v="6"/>
    <x v="2"/>
    <x v="0"/>
    <x v="0"/>
    <s v="13-09-2023 02:34"/>
    <s v="13-09-2023 03:20"/>
    <x v="43"/>
    <n v="52.27"/>
    <n v="10"/>
    <n v="522.70000000000005"/>
    <s v="Wallet"/>
    <x v="4"/>
    <s v="High"/>
    <s v="Low Satisfaction"/>
    <s v="Medium Charging"/>
    <n v="2"/>
    <x v="79"/>
    <x v="429"/>
  </r>
  <r>
    <s v="EVS100699"/>
    <x v="5"/>
    <x v="2"/>
    <x v="3"/>
    <x v="1"/>
    <s v="29-10-2023 14:00"/>
    <s v="29-10-2023 15:04"/>
    <x v="34"/>
    <n v="5.3"/>
    <n v="15"/>
    <n v="79.5"/>
    <s v="Subscription"/>
    <x v="3"/>
    <s v="Low"/>
    <s v="Medium Satisfaction"/>
    <s v="Long Charging"/>
    <n v="2"/>
    <x v="541"/>
    <x v="430"/>
  </r>
  <r>
    <s v="EVS100700"/>
    <x v="3"/>
    <x v="0"/>
    <x v="3"/>
    <x v="1"/>
    <d v="2023-07-12T23:45:00"/>
    <d v="2023-08-12T00:50:00"/>
    <x v="75"/>
    <n v="36.67"/>
    <n v="12"/>
    <n v="440.04"/>
    <s v="Subscription"/>
    <x v="3"/>
    <s v="High"/>
    <s v="Medium Satisfaction"/>
    <s v="Long Charging"/>
    <n v="3"/>
    <x v="542"/>
    <x v="431"/>
  </r>
  <r>
    <s v="EVS100701"/>
    <x v="5"/>
    <x v="0"/>
    <x v="0"/>
    <x v="0"/>
    <s v="25-08-2023 17:34"/>
    <s v="25-08-2023 18:53"/>
    <x v="87"/>
    <n v="16.829999999999998"/>
    <n v="10"/>
    <n v="168.3"/>
    <s v="Wallet"/>
    <x v="3"/>
    <s v="Medium"/>
    <s v="Medium Satisfaction"/>
    <s v="Long Charging"/>
    <n v="3"/>
    <x v="92"/>
    <x v="427"/>
  </r>
  <r>
    <s v="EVS100702"/>
    <x v="6"/>
    <x v="2"/>
    <x v="1"/>
    <x v="1"/>
    <d v="2024-12-04T20:45:00"/>
    <d v="2024-12-04T21:13:00"/>
    <x v="53"/>
    <n v="58.12"/>
    <n v="15"/>
    <n v="871.8"/>
    <s v="Wallet"/>
    <x v="3"/>
    <s v="High"/>
    <s v="Medium Satisfaction"/>
    <s v="Short Charging"/>
    <n v="2"/>
    <x v="302"/>
    <x v="127"/>
  </r>
  <r>
    <s v="EVS100703"/>
    <x v="0"/>
    <x v="2"/>
    <x v="1"/>
    <x v="0"/>
    <s v="29-10-2023 21:23"/>
    <s v="29-10-2023 21:34"/>
    <x v="78"/>
    <n v="22.57"/>
    <n v="15"/>
    <n v="338.55"/>
    <s v="UPI"/>
    <x v="0"/>
    <s v="Medium"/>
    <s v="Medium Satisfaction"/>
    <s v="Short Charging"/>
    <n v="2"/>
    <x v="388"/>
    <x v="430"/>
  </r>
  <r>
    <s v="EVS100704"/>
    <x v="4"/>
    <x v="2"/>
    <x v="1"/>
    <x v="1"/>
    <s v="23-04-2024 15:57"/>
    <s v="23-04-2024 17:11"/>
    <x v="33"/>
    <n v="57.73"/>
    <n v="12"/>
    <n v="692.76"/>
    <s v="UPI"/>
    <x v="2"/>
    <s v="High"/>
    <s v="Low Satisfaction"/>
    <s v="Long Charging"/>
    <n v="2"/>
    <x v="177"/>
    <x v="432"/>
  </r>
  <r>
    <s v="EVS100705"/>
    <x v="6"/>
    <x v="2"/>
    <x v="0"/>
    <x v="0"/>
    <d v="2023-02-01T02:40:00"/>
    <d v="2023-02-01T03:57:00"/>
    <x v="68"/>
    <n v="12.62"/>
    <n v="8"/>
    <n v="100.96"/>
    <s v="Subscription"/>
    <x v="1"/>
    <s v="Medium"/>
    <s v="High Satisfaction"/>
    <s v="Long Charging"/>
    <n v="2"/>
    <x v="290"/>
    <x v="433"/>
  </r>
  <r>
    <s v="EVS100706"/>
    <x v="7"/>
    <x v="1"/>
    <x v="2"/>
    <x v="0"/>
    <s v="13-05-2023 08:13"/>
    <s v="13-05-2023 10:11"/>
    <x v="106"/>
    <n v="2.64"/>
    <n v="8"/>
    <n v="21.12"/>
    <s v="Credit Card"/>
    <x v="3"/>
    <s v="Low"/>
    <s v="Medium Satisfaction"/>
    <s v="Long Charging"/>
    <n v="1"/>
    <x v="27"/>
    <x v="434"/>
  </r>
  <r>
    <s v="EVS100707"/>
    <x v="6"/>
    <x v="2"/>
    <x v="0"/>
    <x v="0"/>
    <d v="2023-01-05T06:36:00"/>
    <d v="2023-01-05T08:21:00"/>
    <x v="80"/>
    <n v="43.6"/>
    <n v="12"/>
    <n v="523.20000000000005"/>
    <s v="UPI"/>
    <x v="1"/>
    <s v="High"/>
    <s v="High Satisfaction"/>
    <s v="Long Charging"/>
    <n v="2"/>
    <x v="543"/>
    <x v="435"/>
  </r>
  <r>
    <s v="EVS100708"/>
    <x v="2"/>
    <x v="1"/>
    <x v="0"/>
    <x v="0"/>
    <s v="20-12-2023 19:22"/>
    <s v="20-12-2023 21:12"/>
    <x v="109"/>
    <n v="7.62"/>
    <n v="12"/>
    <n v="91.44"/>
    <s v="UPI"/>
    <x v="1"/>
    <s v="Low"/>
    <s v="High Satisfaction"/>
    <s v="Long Charging"/>
    <n v="1"/>
    <x v="500"/>
    <x v="436"/>
  </r>
  <r>
    <s v="EVS100709"/>
    <x v="0"/>
    <x v="2"/>
    <x v="2"/>
    <x v="0"/>
    <s v="26-11-2023 02:19"/>
    <s v="26-11-2023 03:27"/>
    <x v="84"/>
    <n v="16.7"/>
    <n v="8"/>
    <n v="133.6"/>
    <s v="Wallet"/>
    <x v="1"/>
    <s v="Medium"/>
    <s v="High Satisfaction"/>
    <s v="Long Charging"/>
    <n v="2"/>
    <x v="259"/>
    <x v="437"/>
  </r>
  <r>
    <s v="EVS100710"/>
    <x v="6"/>
    <x v="0"/>
    <x v="2"/>
    <x v="0"/>
    <s v="13-02-2024 22:10"/>
    <s v="13-02-2024 22:45"/>
    <x v="10"/>
    <n v="56.44"/>
    <n v="10"/>
    <n v="564.4"/>
    <s v="Wallet"/>
    <x v="3"/>
    <s v="High"/>
    <s v="Medium Satisfaction"/>
    <s v="Medium Charging"/>
    <n v="3"/>
    <x v="398"/>
    <x v="438"/>
  </r>
  <r>
    <s v="EVS100711"/>
    <x v="4"/>
    <x v="0"/>
    <x v="2"/>
    <x v="1"/>
    <s v="14-04-2024 07:53"/>
    <s v="14-04-2024 09:31"/>
    <x v="61"/>
    <n v="26.63"/>
    <n v="15"/>
    <n v="399.45"/>
    <s v="UPI"/>
    <x v="1"/>
    <s v="Medium"/>
    <s v="High Satisfaction"/>
    <s v="Long Charging"/>
    <n v="3"/>
    <x v="544"/>
    <x v="16"/>
  </r>
  <r>
    <s v="EVS100712"/>
    <x v="3"/>
    <x v="2"/>
    <x v="0"/>
    <x v="1"/>
    <s v="19-10-2024 22:43"/>
    <s v="19-10-2024 23:21"/>
    <x v="28"/>
    <n v="35.47"/>
    <n v="8"/>
    <n v="283.76"/>
    <s v="UPI"/>
    <x v="4"/>
    <s v="High"/>
    <s v="Low Satisfaction"/>
    <s v="Medium Charging"/>
    <n v="2"/>
    <x v="191"/>
    <x v="222"/>
  </r>
  <r>
    <s v="EVS100713"/>
    <x v="4"/>
    <x v="2"/>
    <x v="3"/>
    <x v="0"/>
    <s v="14-12-2023 15:59"/>
    <s v="14-12-2023 16:30"/>
    <x v="64"/>
    <n v="19.760000000000002"/>
    <n v="12"/>
    <n v="237.12"/>
    <s v="UPI"/>
    <x v="1"/>
    <s v="Medium"/>
    <s v="High Satisfaction"/>
    <s v="Medium Charging"/>
    <n v="2"/>
    <x v="545"/>
    <x v="348"/>
  </r>
  <r>
    <s v="EVS100714"/>
    <x v="7"/>
    <x v="1"/>
    <x v="0"/>
    <x v="1"/>
    <d v="2024-05-06T10:20:00"/>
    <d v="2024-05-06T11:53:00"/>
    <x v="12"/>
    <n v="25.54"/>
    <n v="15"/>
    <n v="383.1"/>
    <s v="UPI"/>
    <x v="0"/>
    <s v="Medium"/>
    <s v="Medium Satisfaction"/>
    <s v="Long Charging"/>
    <n v="1"/>
    <x v="546"/>
    <x v="335"/>
  </r>
  <r>
    <s v="EVS100715"/>
    <x v="4"/>
    <x v="1"/>
    <x v="3"/>
    <x v="0"/>
    <s v="25-05-2024 06:23"/>
    <s v="25-05-2024 07:04"/>
    <x v="54"/>
    <n v="8.11"/>
    <n v="15"/>
    <n v="121.65"/>
    <s v="Wallet"/>
    <x v="3"/>
    <s v="Low"/>
    <s v="Medium Satisfaction"/>
    <s v="Medium Charging"/>
    <n v="1"/>
    <x v="547"/>
    <x v="110"/>
  </r>
  <r>
    <s v="EVS100716"/>
    <x v="0"/>
    <x v="2"/>
    <x v="3"/>
    <x v="1"/>
    <s v="25-03-2023 07:45"/>
    <s v="25-03-2023 08:04"/>
    <x v="11"/>
    <n v="37"/>
    <n v="10"/>
    <n v="370"/>
    <s v="UPI"/>
    <x v="3"/>
    <s v="High"/>
    <s v="Medium Satisfaction"/>
    <s v="Short Charging"/>
    <n v="2"/>
    <x v="373"/>
    <x v="211"/>
  </r>
  <r>
    <s v="EVS100717"/>
    <x v="5"/>
    <x v="2"/>
    <x v="0"/>
    <x v="0"/>
    <s v="15-05-2024 10:01"/>
    <s v="15-05-2024 10:58"/>
    <x v="110"/>
    <n v="26.16"/>
    <n v="15"/>
    <n v="392.4"/>
    <s v="Subscription"/>
    <x v="2"/>
    <s v="Medium"/>
    <s v="Low Satisfaction"/>
    <s v="Medium Charging"/>
    <n v="2"/>
    <x v="548"/>
    <x v="278"/>
  </r>
  <r>
    <s v="EVS100718"/>
    <x v="4"/>
    <x v="2"/>
    <x v="3"/>
    <x v="0"/>
    <d v="2024-08-02T04:52:00"/>
    <d v="2024-08-02T06:12:00"/>
    <x v="93"/>
    <n v="42.72"/>
    <n v="8"/>
    <n v="341.76"/>
    <s v="Credit Card"/>
    <x v="2"/>
    <s v="High"/>
    <s v="Low Satisfaction"/>
    <s v="Long Charging"/>
    <n v="2"/>
    <x v="549"/>
    <x v="439"/>
  </r>
  <r>
    <s v="EVS100719"/>
    <x v="5"/>
    <x v="0"/>
    <x v="3"/>
    <x v="0"/>
    <s v="22-03-2024 08:05"/>
    <s v="22-03-2024 09:55"/>
    <x v="109"/>
    <n v="16.920000000000002"/>
    <n v="15"/>
    <n v="253.8"/>
    <s v="Credit Card"/>
    <x v="1"/>
    <s v="Medium"/>
    <s v="High Satisfaction"/>
    <s v="Long Charging"/>
    <n v="3"/>
    <x v="550"/>
    <x v="250"/>
  </r>
  <r>
    <s v="EVS100720"/>
    <x v="3"/>
    <x v="1"/>
    <x v="0"/>
    <x v="0"/>
    <s v="27-04-2023 03:35"/>
    <s v="27-04-2023 05:25"/>
    <x v="109"/>
    <n v="43.31"/>
    <n v="8"/>
    <n v="346.48"/>
    <s v="UPI"/>
    <x v="4"/>
    <s v="High"/>
    <s v="Low Satisfaction"/>
    <s v="Long Charging"/>
    <n v="1"/>
    <x v="551"/>
    <x v="88"/>
  </r>
  <r>
    <s v="EVS100721"/>
    <x v="3"/>
    <x v="2"/>
    <x v="3"/>
    <x v="1"/>
    <s v="26-02-2023 12:36"/>
    <s v="26-02-2023 13:45"/>
    <x v="39"/>
    <n v="11.76"/>
    <n v="12"/>
    <n v="141.12"/>
    <s v="Subscription"/>
    <x v="4"/>
    <s v="Medium"/>
    <s v="Low Satisfaction"/>
    <s v="Long Charging"/>
    <n v="2"/>
    <x v="552"/>
    <x v="288"/>
  </r>
  <r>
    <s v="EVS100722"/>
    <x v="7"/>
    <x v="0"/>
    <x v="3"/>
    <x v="1"/>
    <s v="23-12-2023 19:56"/>
    <s v="23-12-2023 20:07"/>
    <x v="78"/>
    <n v="53.93"/>
    <n v="15"/>
    <n v="808.95"/>
    <s v="Subscription"/>
    <x v="3"/>
    <s v="High"/>
    <s v="Medium Satisfaction"/>
    <s v="Short Charging"/>
    <n v="3"/>
    <x v="553"/>
    <x v="217"/>
  </r>
  <r>
    <s v="EVS100723"/>
    <x v="6"/>
    <x v="0"/>
    <x v="2"/>
    <x v="0"/>
    <d v="2023-10-08T21:50:00"/>
    <d v="2023-10-08T23:10:00"/>
    <x v="93"/>
    <n v="45.84"/>
    <n v="15"/>
    <n v="687.6"/>
    <s v="UPI"/>
    <x v="1"/>
    <s v="High"/>
    <s v="High Satisfaction"/>
    <s v="Long Charging"/>
    <n v="3"/>
    <x v="236"/>
    <x v="225"/>
  </r>
  <r>
    <s v="EVS100724"/>
    <x v="2"/>
    <x v="1"/>
    <x v="3"/>
    <x v="0"/>
    <d v="2024-10-01T08:26:00"/>
    <d v="2024-10-01T09:11:00"/>
    <x v="96"/>
    <n v="48.91"/>
    <n v="10"/>
    <n v="489.1"/>
    <s v="Wallet"/>
    <x v="3"/>
    <s v="High"/>
    <s v="Medium Satisfaction"/>
    <s v="Medium Charging"/>
    <n v="1"/>
    <x v="554"/>
    <x v="267"/>
  </r>
  <r>
    <s v="EVS100725"/>
    <x v="5"/>
    <x v="1"/>
    <x v="3"/>
    <x v="0"/>
    <d v="2023-02-02T22:58:00"/>
    <d v="2023-02-02T23:26:00"/>
    <x v="53"/>
    <n v="15.17"/>
    <n v="15"/>
    <n v="227.55"/>
    <s v="Subscription"/>
    <x v="3"/>
    <s v="Medium"/>
    <s v="Medium Satisfaction"/>
    <s v="Short Charging"/>
    <n v="1"/>
    <x v="431"/>
    <x v="440"/>
  </r>
  <r>
    <s v="EVS100726"/>
    <x v="1"/>
    <x v="1"/>
    <x v="0"/>
    <x v="1"/>
    <s v="19-02-2024 07:42"/>
    <s v="19-02-2024 09:26"/>
    <x v="4"/>
    <n v="6.36"/>
    <n v="8"/>
    <n v="50.88"/>
    <s v="Credit Card"/>
    <x v="2"/>
    <s v="Low"/>
    <s v="Low Satisfaction"/>
    <s v="Long Charging"/>
    <n v="1"/>
    <x v="520"/>
    <x v="283"/>
  </r>
  <r>
    <s v="EVS100727"/>
    <x v="1"/>
    <x v="1"/>
    <x v="0"/>
    <x v="0"/>
    <s v="28-11-2023 13:58"/>
    <s v="28-11-2023 14:34"/>
    <x v="30"/>
    <n v="43.86"/>
    <n v="10"/>
    <n v="438.6"/>
    <s v="UPI"/>
    <x v="1"/>
    <s v="High"/>
    <s v="High Satisfaction"/>
    <s v="Medium Charging"/>
    <n v="1"/>
    <x v="374"/>
    <x v="441"/>
  </r>
  <r>
    <s v="EVS100728"/>
    <x v="1"/>
    <x v="1"/>
    <x v="0"/>
    <x v="0"/>
    <d v="2024-02-08T13:33:00"/>
    <d v="2024-02-08T15:14:00"/>
    <x v="26"/>
    <n v="32.020000000000003"/>
    <n v="10"/>
    <n v="320.2"/>
    <s v="Credit Card"/>
    <x v="2"/>
    <s v="High"/>
    <s v="Low Satisfaction"/>
    <s v="Long Charging"/>
    <n v="1"/>
    <x v="555"/>
    <x v="442"/>
  </r>
  <r>
    <s v="EVS100729"/>
    <x v="1"/>
    <x v="2"/>
    <x v="2"/>
    <x v="0"/>
    <s v="25-03-2023 08:13"/>
    <s v="25-03-2023 09:27"/>
    <x v="33"/>
    <n v="17.98"/>
    <n v="12"/>
    <n v="215.76"/>
    <s v="UPI"/>
    <x v="2"/>
    <s v="Medium"/>
    <s v="Low Satisfaction"/>
    <s v="Long Charging"/>
    <n v="2"/>
    <x v="27"/>
    <x v="211"/>
  </r>
  <r>
    <s v="EVS100730"/>
    <x v="7"/>
    <x v="0"/>
    <x v="3"/>
    <x v="0"/>
    <d v="2023-04-07T21:59:00"/>
    <d v="2023-04-07T22:39:00"/>
    <x v="79"/>
    <n v="39.86"/>
    <n v="10"/>
    <n v="398.6"/>
    <s v="Credit Card"/>
    <x v="2"/>
    <s v="High"/>
    <s v="Low Satisfaction"/>
    <s v="Medium Charging"/>
    <n v="3"/>
    <x v="114"/>
    <x v="87"/>
  </r>
  <r>
    <s v="EVS100731"/>
    <x v="2"/>
    <x v="2"/>
    <x v="0"/>
    <x v="0"/>
    <s v="16-04-2023 19:18"/>
    <s v="16-04-2023 19:59"/>
    <x v="54"/>
    <n v="34.64"/>
    <n v="12"/>
    <n v="415.68"/>
    <s v="Wallet"/>
    <x v="0"/>
    <s v="High"/>
    <s v="Medium Satisfaction"/>
    <s v="Medium Charging"/>
    <n v="2"/>
    <x v="556"/>
    <x v="59"/>
  </r>
  <r>
    <s v="EVS100732"/>
    <x v="2"/>
    <x v="2"/>
    <x v="1"/>
    <x v="0"/>
    <d v="2024-04-11T17:37:00"/>
    <d v="2024-04-11T19:32:00"/>
    <x v="65"/>
    <n v="21.08"/>
    <n v="8"/>
    <n v="168.64"/>
    <s v="Credit Card"/>
    <x v="4"/>
    <s v="Medium"/>
    <s v="Low Satisfaction"/>
    <s v="Long Charging"/>
    <n v="2"/>
    <x v="557"/>
    <x v="115"/>
  </r>
  <r>
    <s v="EVS100733"/>
    <x v="5"/>
    <x v="0"/>
    <x v="0"/>
    <x v="0"/>
    <d v="2024-07-07T03:21:00"/>
    <d v="2024-07-07T04:33:00"/>
    <x v="70"/>
    <n v="60"/>
    <n v="15"/>
    <n v="900"/>
    <s v="Wallet"/>
    <x v="4"/>
    <s v="High"/>
    <s v="Low Satisfaction"/>
    <s v="Long Charging"/>
    <n v="3"/>
    <x v="350"/>
    <x v="307"/>
  </r>
  <r>
    <s v="EVS100734"/>
    <x v="5"/>
    <x v="0"/>
    <x v="1"/>
    <x v="1"/>
    <s v="14-08-2023 08:12"/>
    <s v="14-08-2023 09:12"/>
    <x v="76"/>
    <n v="21.47"/>
    <n v="10"/>
    <n v="214.7"/>
    <s v="Credit Card"/>
    <x v="4"/>
    <s v="Medium"/>
    <s v="Low Satisfaction"/>
    <s v="Medium Charging"/>
    <n v="3"/>
    <x v="323"/>
    <x v="63"/>
  </r>
  <r>
    <s v="EVS100735"/>
    <x v="5"/>
    <x v="1"/>
    <x v="2"/>
    <x v="1"/>
    <s v="22-02-2024 03:19"/>
    <s v="22-02-2024 03:35"/>
    <x v="71"/>
    <n v="43.52"/>
    <n v="8"/>
    <n v="348.16"/>
    <s v="UPI"/>
    <x v="1"/>
    <s v="High"/>
    <s v="High Satisfaction"/>
    <s v="Short Charging"/>
    <n v="1"/>
    <x v="558"/>
    <x v="52"/>
  </r>
  <r>
    <s v="EVS100736"/>
    <x v="6"/>
    <x v="0"/>
    <x v="2"/>
    <x v="0"/>
    <s v="27-05-2023 00:09"/>
    <s v="27-05-2023 00:42"/>
    <x v="50"/>
    <n v="11.91"/>
    <n v="10"/>
    <n v="119.1"/>
    <s v="Credit Card"/>
    <x v="2"/>
    <s v="Medium"/>
    <s v="Low Satisfaction"/>
    <s v="Medium Charging"/>
    <n v="3"/>
    <x v="394"/>
    <x v="443"/>
  </r>
  <r>
    <s v="EVS100737"/>
    <x v="2"/>
    <x v="0"/>
    <x v="3"/>
    <x v="0"/>
    <s v="15-05-2023 15:34"/>
    <s v="15-05-2023 17:04"/>
    <x v="77"/>
    <n v="37.1"/>
    <n v="10"/>
    <n v="371"/>
    <s v="UPI"/>
    <x v="4"/>
    <s v="High"/>
    <s v="Low Satisfaction"/>
    <s v="Long Charging"/>
    <n v="3"/>
    <x v="559"/>
    <x v="259"/>
  </r>
  <r>
    <s v="EVS100738"/>
    <x v="1"/>
    <x v="1"/>
    <x v="1"/>
    <x v="0"/>
    <s v="14-10-2024 06:31"/>
    <s v="14-10-2024 07:32"/>
    <x v="57"/>
    <n v="32.96"/>
    <n v="12"/>
    <n v="395.52"/>
    <s v="UPI"/>
    <x v="0"/>
    <s v="High"/>
    <s v="Medium Satisfaction"/>
    <s v="Long Charging"/>
    <n v="1"/>
    <x v="560"/>
    <x v="213"/>
  </r>
  <r>
    <s v="EVS100739"/>
    <x v="2"/>
    <x v="1"/>
    <x v="2"/>
    <x v="1"/>
    <d v="2023-04-08T22:20:00"/>
    <d v="2023-04-08T22:36:00"/>
    <x v="71"/>
    <n v="31.03"/>
    <n v="15"/>
    <n v="465.45"/>
    <s v="UPI"/>
    <x v="2"/>
    <s v="High"/>
    <s v="Low Satisfaction"/>
    <s v="Short Charging"/>
    <n v="1"/>
    <x v="561"/>
    <x v="4"/>
  </r>
  <r>
    <s v="EVS100740"/>
    <x v="5"/>
    <x v="2"/>
    <x v="0"/>
    <x v="1"/>
    <d v="2024-08-10T23:18:00"/>
    <d v="2024-08-10T23:58:00"/>
    <x v="79"/>
    <n v="3.78"/>
    <n v="12"/>
    <n v="45.36"/>
    <s v="UPI"/>
    <x v="0"/>
    <s v="Low"/>
    <s v="Medium Satisfaction"/>
    <s v="Medium Charging"/>
    <n v="2"/>
    <x v="562"/>
    <x v="146"/>
  </r>
  <r>
    <s v="EVS100741"/>
    <x v="1"/>
    <x v="0"/>
    <x v="0"/>
    <x v="1"/>
    <d v="2024-10-01T21:40:00"/>
    <d v="2024-10-01T22:28:00"/>
    <x v="67"/>
    <n v="43.43"/>
    <n v="8"/>
    <n v="347.44"/>
    <s v="Credit Card"/>
    <x v="2"/>
    <s v="High"/>
    <s v="Low Satisfaction"/>
    <s v="Medium Charging"/>
    <n v="3"/>
    <x v="563"/>
    <x v="267"/>
  </r>
  <r>
    <s v="EVS100742"/>
    <x v="1"/>
    <x v="1"/>
    <x v="2"/>
    <x v="0"/>
    <s v="14-09-2023 09:01"/>
    <s v="14-09-2023 10:52"/>
    <x v="2"/>
    <n v="34.5"/>
    <n v="10"/>
    <n v="345"/>
    <s v="Wallet"/>
    <x v="2"/>
    <s v="High"/>
    <s v="Low Satisfaction"/>
    <s v="Long Charging"/>
    <n v="1"/>
    <x v="564"/>
    <x v="444"/>
  </r>
  <r>
    <s v="EVS100743"/>
    <x v="3"/>
    <x v="2"/>
    <x v="1"/>
    <x v="1"/>
    <d v="2024-08-02T20:18:00"/>
    <d v="2024-08-02T21:31:00"/>
    <x v="98"/>
    <n v="8.49"/>
    <n v="12"/>
    <n v="101.88"/>
    <s v="Wallet"/>
    <x v="1"/>
    <s v="Low"/>
    <s v="High Satisfaction"/>
    <s v="Long Charging"/>
    <n v="2"/>
    <x v="565"/>
    <x v="439"/>
  </r>
  <r>
    <s v="EVS100744"/>
    <x v="4"/>
    <x v="0"/>
    <x v="3"/>
    <x v="0"/>
    <s v="23-10-2024 18:51"/>
    <s v="23-10-2024 19:46"/>
    <x v="104"/>
    <n v="21.96"/>
    <n v="10"/>
    <n v="219.6"/>
    <s v="Credit Card"/>
    <x v="1"/>
    <s v="Medium"/>
    <s v="High Satisfaction"/>
    <s v="Medium Charging"/>
    <n v="3"/>
    <x v="152"/>
    <x v="445"/>
  </r>
  <r>
    <s v="EVS100745"/>
    <x v="7"/>
    <x v="2"/>
    <x v="1"/>
    <x v="1"/>
    <d v="2023-12-10T13:38:00"/>
    <d v="2023-12-10T13:59:00"/>
    <x v="86"/>
    <n v="37.700000000000003"/>
    <n v="10"/>
    <n v="377"/>
    <s v="Credit Card"/>
    <x v="3"/>
    <s v="High"/>
    <s v="Medium Satisfaction"/>
    <s v="Short Charging"/>
    <n v="2"/>
    <x v="566"/>
    <x v="425"/>
  </r>
  <r>
    <s v="EVS100746"/>
    <x v="4"/>
    <x v="2"/>
    <x v="1"/>
    <x v="0"/>
    <s v="19-03-2024 08:23"/>
    <s v="19-03-2024 10:21"/>
    <x v="106"/>
    <n v="49.85"/>
    <n v="12"/>
    <n v="598.20000000000005"/>
    <s v="Wallet"/>
    <x v="3"/>
    <s v="High"/>
    <s v="Medium Satisfaction"/>
    <s v="Long Charging"/>
    <n v="2"/>
    <x v="375"/>
    <x v="177"/>
  </r>
  <r>
    <s v="EVS100747"/>
    <x v="2"/>
    <x v="2"/>
    <x v="1"/>
    <x v="0"/>
    <s v="22-02-2024 20:27"/>
    <s v="22-02-2024 20:46"/>
    <x v="11"/>
    <n v="43.9"/>
    <n v="12"/>
    <n v="526.79999999999995"/>
    <s v="UPI"/>
    <x v="1"/>
    <s v="High"/>
    <s v="High Satisfaction"/>
    <s v="Short Charging"/>
    <n v="2"/>
    <x v="567"/>
    <x v="52"/>
  </r>
  <r>
    <s v="EVS100748"/>
    <x v="3"/>
    <x v="0"/>
    <x v="3"/>
    <x v="1"/>
    <s v="14-11-2024 06:17"/>
    <s v="14-11-2024 06:44"/>
    <x v="92"/>
    <n v="21.44"/>
    <n v="8"/>
    <n v="171.52"/>
    <s v="Subscription"/>
    <x v="3"/>
    <s v="Medium"/>
    <s v="Medium Satisfaction"/>
    <s v="Short Charging"/>
    <n v="3"/>
    <x v="568"/>
    <x v="446"/>
  </r>
  <r>
    <s v="EVS100749"/>
    <x v="6"/>
    <x v="0"/>
    <x v="3"/>
    <x v="0"/>
    <d v="2023-11-04T11:52:00"/>
    <d v="2023-11-04T12:08:00"/>
    <x v="71"/>
    <n v="2.39"/>
    <n v="10"/>
    <n v="23.9"/>
    <s v="Credit Card"/>
    <x v="4"/>
    <s v="Low"/>
    <s v="Low Satisfaction"/>
    <s v="Short Charging"/>
    <n v="3"/>
    <x v="351"/>
    <x v="292"/>
  </r>
  <r>
    <s v="EVS100750"/>
    <x v="5"/>
    <x v="2"/>
    <x v="0"/>
    <x v="0"/>
    <s v="18-03-2023 02:46"/>
    <s v="18-03-2023 03:58"/>
    <x v="70"/>
    <n v="17.98"/>
    <n v="12"/>
    <n v="215.76"/>
    <s v="Subscription"/>
    <x v="0"/>
    <s v="Medium"/>
    <s v="Medium Satisfaction"/>
    <s v="Long Charging"/>
    <n v="2"/>
    <x v="313"/>
    <x v="311"/>
  </r>
  <r>
    <s v="EVS100751"/>
    <x v="2"/>
    <x v="1"/>
    <x v="1"/>
    <x v="0"/>
    <s v="13-09-2024 11:05"/>
    <s v="13-09-2024 12:37"/>
    <x v="20"/>
    <n v="28.92"/>
    <n v="12"/>
    <n v="347.04"/>
    <s v="Wallet"/>
    <x v="4"/>
    <s v="Medium"/>
    <s v="Low Satisfaction"/>
    <s v="Long Charging"/>
    <n v="1"/>
    <x v="569"/>
    <x v="61"/>
  </r>
  <r>
    <s v="EVS100752"/>
    <x v="2"/>
    <x v="1"/>
    <x v="1"/>
    <x v="1"/>
    <d v="2023-02-10T21:09:00"/>
    <d v="2023-02-10T21:21:00"/>
    <x v="94"/>
    <n v="12.92"/>
    <n v="15"/>
    <n v="193.8"/>
    <s v="UPI"/>
    <x v="4"/>
    <s v="Medium"/>
    <s v="Low Satisfaction"/>
    <s v="Short Charging"/>
    <n v="1"/>
    <x v="570"/>
    <x v="150"/>
  </r>
  <r>
    <s v="EVS100753"/>
    <x v="2"/>
    <x v="0"/>
    <x v="0"/>
    <x v="1"/>
    <d v="2023-06-02T05:56:00"/>
    <d v="2023-06-02T07:52:00"/>
    <x v="90"/>
    <n v="33.65"/>
    <n v="8"/>
    <n v="269.2"/>
    <s v="Wallet"/>
    <x v="1"/>
    <s v="High"/>
    <s v="High Satisfaction"/>
    <s v="Long Charging"/>
    <n v="3"/>
    <x v="571"/>
    <x v="447"/>
  </r>
  <r>
    <s v="EVS100754"/>
    <x v="3"/>
    <x v="1"/>
    <x v="2"/>
    <x v="0"/>
    <s v="26-02-2023 13:29"/>
    <s v="26-02-2023 13:42"/>
    <x v="58"/>
    <n v="7.98"/>
    <n v="10"/>
    <n v="79.8"/>
    <s v="Credit Card"/>
    <x v="2"/>
    <s v="Low"/>
    <s v="Low Satisfaction"/>
    <s v="Short Charging"/>
    <n v="1"/>
    <x v="421"/>
    <x v="288"/>
  </r>
  <r>
    <s v="EVS100755"/>
    <x v="7"/>
    <x v="0"/>
    <x v="3"/>
    <x v="0"/>
    <d v="2023-07-08T07:34:00"/>
    <d v="2023-07-08T07:51:00"/>
    <x v="18"/>
    <n v="53.19"/>
    <n v="8"/>
    <n v="425.52"/>
    <s v="UPI"/>
    <x v="3"/>
    <s v="High"/>
    <s v="Medium Satisfaction"/>
    <s v="Short Charging"/>
    <n v="3"/>
    <x v="21"/>
    <x v="111"/>
  </r>
  <r>
    <s v="EVS100756"/>
    <x v="4"/>
    <x v="0"/>
    <x v="3"/>
    <x v="1"/>
    <s v="16-07-2023 12:41"/>
    <s v="16-07-2023 14:29"/>
    <x v="47"/>
    <n v="2.5499999999999998"/>
    <n v="10"/>
    <n v="25.5"/>
    <s v="Credit Card"/>
    <x v="2"/>
    <s v="Low"/>
    <s v="Low Satisfaction"/>
    <s v="Long Charging"/>
    <n v="3"/>
    <x v="42"/>
    <x v="448"/>
  </r>
  <r>
    <s v="EVS100757"/>
    <x v="2"/>
    <x v="0"/>
    <x v="2"/>
    <x v="0"/>
    <s v="21-10-2024 17:53"/>
    <s v="21-10-2024 19:09"/>
    <x v="91"/>
    <n v="35.380000000000003"/>
    <n v="8"/>
    <n v="283.04000000000002"/>
    <s v="Credit Card"/>
    <x v="2"/>
    <s v="High"/>
    <s v="Low Satisfaction"/>
    <s v="Long Charging"/>
    <n v="3"/>
    <x v="572"/>
    <x v="449"/>
  </r>
  <r>
    <s v="EVS100758"/>
    <x v="3"/>
    <x v="0"/>
    <x v="0"/>
    <x v="1"/>
    <s v="26-10-2024 23:39"/>
    <s v="26-10-2024 23:51"/>
    <x v="94"/>
    <n v="31.38"/>
    <n v="15"/>
    <n v="470.7"/>
    <s v="Subscription"/>
    <x v="2"/>
    <s v="High"/>
    <s v="Low Satisfaction"/>
    <s v="Short Charging"/>
    <n v="3"/>
    <x v="87"/>
    <x v="450"/>
  </r>
  <r>
    <s v="EVS100759"/>
    <x v="3"/>
    <x v="0"/>
    <x v="3"/>
    <x v="0"/>
    <s v="17-12-2023 16:25"/>
    <s v="17-12-2023 17:28"/>
    <x v="25"/>
    <n v="6.12"/>
    <n v="12"/>
    <n v="73.44"/>
    <s v="Wallet"/>
    <x v="3"/>
    <s v="Low"/>
    <s v="Medium Satisfaction"/>
    <s v="Long Charging"/>
    <n v="3"/>
    <x v="573"/>
    <x v="261"/>
  </r>
  <r>
    <s v="EVS100760"/>
    <x v="3"/>
    <x v="1"/>
    <x v="0"/>
    <x v="1"/>
    <d v="2024-10-11T09:13:00"/>
    <d v="2024-10-11T10:01:00"/>
    <x v="67"/>
    <n v="38.67"/>
    <n v="8"/>
    <n v="309.36"/>
    <s v="Subscription"/>
    <x v="0"/>
    <s v="High"/>
    <s v="Medium Satisfaction"/>
    <s v="Medium Charging"/>
    <n v="1"/>
    <x v="574"/>
    <x v="295"/>
  </r>
  <r>
    <s v="EVS100761"/>
    <x v="5"/>
    <x v="0"/>
    <x v="1"/>
    <x v="1"/>
    <s v="29-07-2023 07:08"/>
    <s v="29-07-2023 07:21"/>
    <x v="58"/>
    <n v="38.270000000000003"/>
    <n v="15"/>
    <n v="574.04999999999995"/>
    <s v="UPI"/>
    <x v="2"/>
    <s v="High"/>
    <s v="Low Satisfaction"/>
    <s v="Short Charging"/>
    <n v="3"/>
    <x v="575"/>
    <x v="6"/>
  </r>
  <r>
    <s v="EVS100762"/>
    <x v="6"/>
    <x v="0"/>
    <x v="3"/>
    <x v="0"/>
    <s v="20-03-2023 17:00"/>
    <s v="20-03-2023 18:23"/>
    <x v="100"/>
    <n v="23.88"/>
    <n v="8"/>
    <n v="191.04"/>
    <s v="Credit Card"/>
    <x v="3"/>
    <s v="Medium"/>
    <s v="Medium Satisfaction"/>
    <s v="Long Charging"/>
    <n v="3"/>
    <x v="293"/>
    <x v="248"/>
  </r>
  <r>
    <s v="EVS100763"/>
    <x v="3"/>
    <x v="0"/>
    <x v="3"/>
    <x v="1"/>
    <d v="2024-08-05T00:44:00"/>
    <d v="2024-08-05T01:46:00"/>
    <x v="51"/>
    <n v="53.1"/>
    <n v="10"/>
    <n v="531"/>
    <s v="Wallet"/>
    <x v="1"/>
    <s v="High"/>
    <s v="High Satisfaction"/>
    <s v="Long Charging"/>
    <n v="3"/>
    <x v="279"/>
    <x v="151"/>
  </r>
  <r>
    <s v="EVS100764"/>
    <x v="5"/>
    <x v="0"/>
    <x v="2"/>
    <x v="1"/>
    <s v="24-11-2024 16:25"/>
    <s v="24-11-2024 16:42"/>
    <x v="18"/>
    <n v="49.32"/>
    <n v="12"/>
    <n v="591.84"/>
    <s v="Subscription"/>
    <x v="1"/>
    <s v="High"/>
    <s v="High Satisfaction"/>
    <s v="Short Charging"/>
    <n v="3"/>
    <x v="573"/>
    <x v="316"/>
  </r>
  <r>
    <s v="EVS100765"/>
    <x v="1"/>
    <x v="1"/>
    <x v="0"/>
    <x v="0"/>
    <s v="18-05-2023 04:45"/>
    <s v="18-05-2023 06:24"/>
    <x v="83"/>
    <n v="30.1"/>
    <n v="12"/>
    <n v="361.2"/>
    <s v="UPI"/>
    <x v="2"/>
    <s v="High"/>
    <s v="Low Satisfaction"/>
    <s v="Long Charging"/>
    <n v="1"/>
    <x v="183"/>
    <x v="28"/>
  </r>
  <r>
    <s v="EVS100766"/>
    <x v="6"/>
    <x v="0"/>
    <x v="0"/>
    <x v="1"/>
    <s v="25-08-2023 09:18"/>
    <s v="25-08-2023 11:16"/>
    <x v="106"/>
    <n v="26.67"/>
    <n v="8"/>
    <n v="213.36"/>
    <s v="Credit Card"/>
    <x v="0"/>
    <s v="Medium"/>
    <s v="Medium Satisfaction"/>
    <s v="Long Charging"/>
    <n v="3"/>
    <x v="479"/>
    <x v="427"/>
  </r>
  <r>
    <s v="EVS100767"/>
    <x v="3"/>
    <x v="1"/>
    <x v="1"/>
    <x v="1"/>
    <s v="27-08-2023 17:49"/>
    <s v="27-08-2023 18:49"/>
    <x v="76"/>
    <n v="7.43"/>
    <n v="8"/>
    <n v="59.44"/>
    <s v="UPI"/>
    <x v="2"/>
    <s v="Low"/>
    <s v="Low Satisfaction"/>
    <s v="Medium Charging"/>
    <n v="1"/>
    <x v="437"/>
    <x v="451"/>
  </r>
  <r>
    <s v="EVS100768"/>
    <x v="5"/>
    <x v="2"/>
    <x v="1"/>
    <x v="0"/>
    <s v="29-10-2023 12:48"/>
    <s v="29-10-2023 14:39"/>
    <x v="2"/>
    <n v="49.56"/>
    <n v="12"/>
    <n v="594.72"/>
    <s v="Subscription"/>
    <x v="3"/>
    <s v="High"/>
    <s v="Medium Satisfaction"/>
    <s v="Long Charging"/>
    <n v="2"/>
    <x v="126"/>
    <x v="430"/>
  </r>
  <r>
    <s v="EVS100769"/>
    <x v="3"/>
    <x v="1"/>
    <x v="0"/>
    <x v="0"/>
    <s v="18-10-2024 03:29"/>
    <s v="18-10-2024 03:46"/>
    <x v="18"/>
    <n v="44.24"/>
    <n v="10"/>
    <n v="442.4"/>
    <s v="Subscription"/>
    <x v="2"/>
    <s v="High"/>
    <s v="Low Satisfaction"/>
    <s v="Short Charging"/>
    <n v="1"/>
    <x v="576"/>
    <x v="452"/>
  </r>
  <r>
    <s v="EVS100770"/>
    <x v="5"/>
    <x v="0"/>
    <x v="3"/>
    <x v="0"/>
    <s v="25-04-2024 02:56"/>
    <s v="25-04-2024 04:34"/>
    <x v="61"/>
    <n v="34.619999999999997"/>
    <n v="8"/>
    <n v="276.95999999999998"/>
    <s v="Credit Card"/>
    <x v="4"/>
    <s v="High"/>
    <s v="Low Satisfaction"/>
    <s v="Long Charging"/>
    <n v="3"/>
    <x v="577"/>
    <x v="453"/>
  </r>
  <r>
    <s v="EVS100771"/>
    <x v="2"/>
    <x v="0"/>
    <x v="0"/>
    <x v="0"/>
    <s v="28-03-2023 14:04"/>
    <s v="28-03-2023 15:27"/>
    <x v="100"/>
    <n v="15.37"/>
    <n v="8"/>
    <n v="122.96"/>
    <s v="Credit Card"/>
    <x v="2"/>
    <s v="Medium"/>
    <s v="Low Satisfaction"/>
    <s v="Long Charging"/>
    <n v="3"/>
    <x v="578"/>
    <x v="139"/>
  </r>
  <r>
    <s v="EVS100772"/>
    <x v="3"/>
    <x v="2"/>
    <x v="1"/>
    <x v="0"/>
    <d v="2023-03-05T12:03:00"/>
    <d v="2023-03-05T12:28:00"/>
    <x v="13"/>
    <n v="14.93"/>
    <n v="15"/>
    <n v="223.95"/>
    <s v="Wallet"/>
    <x v="1"/>
    <s v="Medium"/>
    <s v="High Satisfaction"/>
    <s v="Short Charging"/>
    <n v="2"/>
    <x v="579"/>
    <x v="266"/>
  </r>
  <r>
    <s v="EVS100773"/>
    <x v="7"/>
    <x v="2"/>
    <x v="1"/>
    <x v="0"/>
    <s v="22-12-2023 06:30"/>
    <s v="22-12-2023 07:08"/>
    <x v="28"/>
    <n v="2.92"/>
    <n v="8"/>
    <n v="23.36"/>
    <s v="Wallet"/>
    <x v="1"/>
    <s v="Low"/>
    <s v="High Satisfaction"/>
    <s v="Medium Charging"/>
    <n v="2"/>
    <x v="580"/>
    <x v="454"/>
  </r>
  <r>
    <s v="EVS100774"/>
    <x v="5"/>
    <x v="1"/>
    <x v="2"/>
    <x v="1"/>
    <s v="23-02-2024 14:14"/>
    <s v="23-02-2024 15:44"/>
    <x v="77"/>
    <n v="16.27"/>
    <n v="15"/>
    <n v="244.05"/>
    <s v="Credit Card"/>
    <x v="3"/>
    <s v="Medium"/>
    <s v="Medium Satisfaction"/>
    <s v="Long Charging"/>
    <n v="1"/>
    <x v="581"/>
    <x v="13"/>
  </r>
  <r>
    <s v="EVS100775"/>
    <x v="4"/>
    <x v="2"/>
    <x v="0"/>
    <x v="0"/>
    <d v="2024-05-06T21:11:00"/>
    <d v="2024-05-06T21:51:00"/>
    <x v="79"/>
    <n v="19.86"/>
    <n v="8"/>
    <n v="158.88"/>
    <s v="Credit Card"/>
    <x v="0"/>
    <s v="Medium"/>
    <s v="Medium Satisfaction"/>
    <s v="Medium Charging"/>
    <n v="2"/>
    <x v="247"/>
    <x v="335"/>
  </r>
  <r>
    <s v="EVS100776"/>
    <x v="0"/>
    <x v="2"/>
    <x v="1"/>
    <x v="0"/>
    <d v="2024-02-08T12:38:00"/>
    <d v="2024-02-08T13:18:00"/>
    <x v="79"/>
    <n v="49.1"/>
    <n v="15"/>
    <n v="736.5"/>
    <s v="Subscription"/>
    <x v="1"/>
    <s v="High"/>
    <s v="High Satisfaction"/>
    <s v="Medium Charging"/>
    <n v="2"/>
    <x v="582"/>
    <x v="442"/>
  </r>
  <r>
    <s v="EVS100777"/>
    <x v="5"/>
    <x v="0"/>
    <x v="2"/>
    <x v="1"/>
    <s v="18-04-2023 10:02"/>
    <s v="18-04-2023 11:00"/>
    <x v="22"/>
    <n v="9.11"/>
    <n v="12"/>
    <n v="109.32"/>
    <s v="UPI"/>
    <x v="4"/>
    <s v="Low"/>
    <s v="Low Satisfaction"/>
    <s v="Medium Charging"/>
    <n v="3"/>
    <x v="158"/>
    <x v="455"/>
  </r>
  <r>
    <s v="EVS100778"/>
    <x v="2"/>
    <x v="1"/>
    <x v="2"/>
    <x v="0"/>
    <s v="18-01-2023 13:58"/>
    <s v="18-01-2023 14:19"/>
    <x v="86"/>
    <n v="49.2"/>
    <n v="8"/>
    <n v="393.6"/>
    <s v="Wallet"/>
    <x v="2"/>
    <s v="High"/>
    <s v="Low Satisfaction"/>
    <s v="Short Charging"/>
    <n v="1"/>
    <x v="374"/>
    <x v="325"/>
  </r>
  <r>
    <s v="EVS100779"/>
    <x v="7"/>
    <x v="0"/>
    <x v="0"/>
    <x v="0"/>
    <s v="15-05-2023 04:00"/>
    <s v="15-05-2023 04:31"/>
    <x v="64"/>
    <n v="8.49"/>
    <n v="12"/>
    <n v="101.88"/>
    <s v="Wallet"/>
    <x v="3"/>
    <s v="Low"/>
    <s v="Medium Satisfaction"/>
    <s v="Medium Charging"/>
    <n v="3"/>
    <x v="229"/>
    <x v="259"/>
  </r>
  <r>
    <s v="EVS100780"/>
    <x v="0"/>
    <x v="2"/>
    <x v="1"/>
    <x v="1"/>
    <d v="2023-01-09T17:14:00"/>
    <d v="2023-01-09T17:30:00"/>
    <x v="71"/>
    <n v="8.7799999999999994"/>
    <n v="12"/>
    <n v="105.36"/>
    <s v="UPI"/>
    <x v="1"/>
    <s v="Low"/>
    <s v="High Satisfaction"/>
    <s v="Short Charging"/>
    <n v="2"/>
    <x v="402"/>
    <x v="14"/>
  </r>
  <r>
    <s v="EVS100781"/>
    <x v="4"/>
    <x v="2"/>
    <x v="3"/>
    <x v="0"/>
    <d v="2024-12-09T17:51:00"/>
    <d v="2024-12-09T18:28:00"/>
    <x v="45"/>
    <n v="50.95"/>
    <n v="12"/>
    <n v="611.4"/>
    <s v="Wallet"/>
    <x v="3"/>
    <s v="High"/>
    <s v="Medium Satisfaction"/>
    <s v="Medium Charging"/>
    <n v="2"/>
    <x v="396"/>
    <x v="352"/>
  </r>
  <r>
    <s v="EVS100782"/>
    <x v="2"/>
    <x v="0"/>
    <x v="3"/>
    <x v="1"/>
    <d v="2023-02-05T02:35:00"/>
    <d v="2023-02-05T04:27:00"/>
    <x v="56"/>
    <n v="8.18"/>
    <n v="15"/>
    <n v="122.7"/>
    <s v="Wallet"/>
    <x v="0"/>
    <s v="Low"/>
    <s v="Medium Satisfaction"/>
    <s v="Long Charging"/>
    <n v="3"/>
    <x v="467"/>
    <x v="331"/>
  </r>
  <r>
    <s v="EVS100783"/>
    <x v="4"/>
    <x v="2"/>
    <x v="1"/>
    <x v="1"/>
    <s v="26-09-2023 06:48"/>
    <s v="26-09-2023 07:08"/>
    <x v="21"/>
    <n v="53.14"/>
    <n v="8"/>
    <n v="425.12"/>
    <s v="Credit Card"/>
    <x v="4"/>
    <s v="High"/>
    <s v="Low Satisfaction"/>
    <s v="Short Charging"/>
    <n v="2"/>
    <x v="583"/>
    <x v="456"/>
  </r>
  <r>
    <s v="EVS100784"/>
    <x v="7"/>
    <x v="0"/>
    <x v="1"/>
    <x v="0"/>
    <s v="15-06-2023 11:30"/>
    <s v="15-06-2023 12:17"/>
    <x v="59"/>
    <n v="38.090000000000003"/>
    <n v="12"/>
    <n v="457.08"/>
    <s v="UPI"/>
    <x v="4"/>
    <s v="High"/>
    <s v="Low Satisfaction"/>
    <s v="Medium Charging"/>
    <n v="3"/>
    <x v="584"/>
    <x v="457"/>
  </r>
  <r>
    <s v="EVS100785"/>
    <x v="6"/>
    <x v="0"/>
    <x v="3"/>
    <x v="0"/>
    <d v="2024-09-11T22:44:00"/>
    <d v="2024-10-11T00:27:00"/>
    <x v="95"/>
    <n v="10.6"/>
    <n v="10"/>
    <n v="106"/>
    <s v="UPI"/>
    <x v="2"/>
    <s v="Medium"/>
    <s v="Low Satisfaction"/>
    <s v="Long Charging"/>
    <n v="3"/>
    <x v="585"/>
    <x v="161"/>
  </r>
  <r>
    <s v="EVS100786"/>
    <x v="3"/>
    <x v="1"/>
    <x v="1"/>
    <x v="0"/>
    <d v="2023-09-06T14:17:00"/>
    <d v="2023-09-06T15:33:00"/>
    <x v="91"/>
    <n v="8.27"/>
    <n v="8"/>
    <n v="66.16"/>
    <s v="Subscription"/>
    <x v="1"/>
    <s v="Low"/>
    <s v="High Satisfaction"/>
    <s v="Long Charging"/>
    <n v="1"/>
    <x v="586"/>
    <x v="215"/>
  </r>
  <r>
    <s v="EVS100787"/>
    <x v="4"/>
    <x v="2"/>
    <x v="2"/>
    <x v="1"/>
    <d v="2024-01-10T02:31:00"/>
    <d v="2024-01-10T02:54:00"/>
    <x v="6"/>
    <n v="5.73"/>
    <n v="12"/>
    <n v="68.760000000000005"/>
    <s v="Wallet"/>
    <x v="2"/>
    <s v="Low"/>
    <s v="Low Satisfaction"/>
    <s v="Short Charging"/>
    <n v="2"/>
    <x v="587"/>
    <x v="458"/>
  </r>
  <r>
    <s v="EVS100788"/>
    <x v="2"/>
    <x v="1"/>
    <x v="2"/>
    <x v="0"/>
    <s v="16-11-2023 22:05"/>
    <s v="16-11-2023 22:38"/>
    <x v="50"/>
    <n v="11.24"/>
    <n v="8"/>
    <n v="89.92"/>
    <s v="Wallet"/>
    <x v="1"/>
    <s v="Medium"/>
    <s v="High Satisfaction"/>
    <s v="Medium Charging"/>
    <n v="1"/>
    <x v="90"/>
    <x v="197"/>
  </r>
  <r>
    <s v="EVS100789"/>
    <x v="5"/>
    <x v="1"/>
    <x v="1"/>
    <x v="1"/>
    <s v="31-05-2024 07:52"/>
    <s v="31-05-2024 08:53"/>
    <x v="57"/>
    <n v="27.73"/>
    <n v="10"/>
    <n v="277.3"/>
    <s v="Wallet"/>
    <x v="4"/>
    <s v="Medium"/>
    <s v="Low Satisfaction"/>
    <s v="Long Charging"/>
    <n v="1"/>
    <x v="362"/>
    <x v="155"/>
  </r>
  <r>
    <s v="EVS100790"/>
    <x v="3"/>
    <x v="2"/>
    <x v="0"/>
    <x v="1"/>
    <s v="29-10-2024 04:40"/>
    <s v="29-10-2024 06:25"/>
    <x v="80"/>
    <n v="54.81"/>
    <n v="12"/>
    <n v="657.72"/>
    <s v="Credit Card"/>
    <x v="0"/>
    <s v="High"/>
    <s v="Medium Satisfaction"/>
    <s v="Long Charging"/>
    <n v="2"/>
    <x v="588"/>
    <x v="459"/>
  </r>
  <r>
    <s v="EVS100791"/>
    <x v="4"/>
    <x v="2"/>
    <x v="1"/>
    <x v="1"/>
    <s v="18-08-2023 00:04"/>
    <s v="18-08-2023 00:20"/>
    <x v="71"/>
    <n v="43.97"/>
    <n v="12"/>
    <n v="527.64"/>
    <s v="UPI"/>
    <x v="0"/>
    <s v="High"/>
    <s v="Medium Satisfaction"/>
    <s v="Short Charging"/>
    <n v="2"/>
    <x v="10"/>
    <x v="92"/>
  </r>
  <r>
    <s v="EVS100792"/>
    <x v="3"/>
    <x v="2"/>
    <x v="3"/>
    <x v="1"/>
    <s v="19-02-2024 09:52"/>
    <s v="19-02-2024 11:10"/>
    <x v="89"/>
    <n v="20.03"/>
    <n v="10"/>
    <n v="200.3"/>
    <s v="Wallet"/>
    <x v="0"/>
    <s v="Medium"/>
    <s v="Medium Satisfaction"/>
    <s v="Long Charging"/>
    <n v="2"/>
    <x v="242"/>
    <x v="283"/>
  </r>
  <r>
    <s v="EVS100793"/>
    <x v="0"/>
    <x v="1"/>
    <x v="1"/>
    <x v="1"/>
    <d v="2023-03-11T03:50:00"/>
    <d v="2023-03-11T04:02:00"/>
    <x v="94"/>
    <n v="51.48"/>
    <n v="15"/>
    <n v="772.2"/>
    <s v="Subscription"/>
    <x v="0"/>
    <s v="High"/>
    <s v="Medium Satisfaction"/>
    <s v="Short Charging"/>
    <n v="1"/>
    <x v="589"/>
    <x v="460"/>
  </r>
  <r>
    <s v="EVS100794"/>
    <x v="4"/>
    <x v="1"/>
    <x v="0"/>
    <x v="0"/>
    <d v="2024-07-02T12:24:00"/>
    <d v="2024-07-02T13:11:00"/>
    <x v="59"/>
    <n v="53.5"/>
    <n v="10"/>
    <n v="535"/>
    <s v="Credit Card"/>
    <x v="3"/>
    <s v="High"/>
    <s v="Medium Satisfaction"/>
    <s v="Medium Charging"/>
    <n v="1"/>
    <x v="590"/>
    <x v="461"/>
  </r>
  <r>
    <s v="EVS100795"/>
    <x v="3"/>
    <x v="2"/>
    <x v="1"/>
    <x v="1"/>
    <s v="22-01-2023 05:34"/>
    <s v="22-01-2023 05:58"/>
    <x v="37"/>
    <n v="44.71"/>
    <n v="12"/>
    <n v="536.52"/>
    <s v="Credit Card"/>
    <x v="3"/>
    <s v="High"/>
    <s v="Medium Satisfaction"/>
    <s v="Short Charging"/>
    <n v="2"/>
    <x v="591"/>
    <x v="29"/>
  </r>
  <r>
    <s v="EVS100796"/>
    <x v="4"/>
    <x v="1"/>
    <x v="0"/>
    <x v="1"/>
    <s v="18-06-2024 16:20"/>
    <s v="18-06-2024 17:20"/>
    <x v="76"/>
    <n v="59.9"/>
    <n v="10"/>
    <n v="599"/>
    <s v="Subscription"/>
    <x v="3"/>
    <s v="High"/>
    <s v="Medium Satisfaction"/>
    <s v="Medium Charging"/>
    <n v="1"/>
    <x v="179"/>
    <x v="423"/>
  </r>
  <r>
    <s v="EVS100797"/>
    <x v="3"/>
    <x v="1"/>
    <x v="3"/>
    <x v="1"/>
    <s v="13-08-2023 08:01"/>
    <s v="13-08-2023 08:23"/>
    <x v="103"/>
    <n v="44.49"/>
    <n v="12"/>
    <n v="533.88"/>
    <s v="Wallet"/>
    <x v="3"/>
    <s v="High"/>
    <s v="Medium Satisfaction"/>
    <s v="Short Charging"/>
    <n v="1"/>
    <x v="592"/>
    <x v="462"/>
  </r>
  <r>
    <s v="EVS100798"/>
    <x v="3"/>
    <x v="0"/>
    <x v="1"/>
    <x v="1"/>
    <s v="23-02-2024 14:46"/>
    <s v="23-02-2024 15:54"/>
    <x v="84"/>
    <n v="41.24"/>
    <n v="8"/>
    <n v="329.92"/>
    <s v="Subscription"/>
    <x v="3"/>
    <s v="High"/>
    <s v="Medium Satisfaction"/>
    <s v="Long Charging"/>
    <n v="3"/>
    <x v="29"/>
    <x v="13"/>
  </r>
  <r>
    <s v="EVS100799"/>
    <x v="2"/>
    <x v="2"/>
    <x v="3"/>
    <x v="1"/>
    <d v="2024-04-08T14:37:00"/>
    <d v="2024-04-08T16:06:00"/>
    <x v="29"/>
    <n v="59.46"/>
    <n v="15"/>
    <n v="891.9"/>
    <s v="UPI"/>
    <x v="4"/>
    <s v="High"/>
    <s v="Low Satisfaction"/>
    <s v="Long Charging"/>
    <n v="2"/>
    <x v="593"/>
    <x v="463"/>
  </r>
  <r>
    <s v="EVS100800"/>
    <x v="6"/>
    <x v="1"/>
    <x v="2"/>
    <x v="1"/>
    <d v="2024-12-04T14:43:00"/>
    <d v="2024-12-04T15:55:00"/>
    <x v="70"/>
    <n v="26.48"/>
    <n v="12"/>
    <n v="317.76"/>
    <s v="UPI"/>
    <x v="2"/>
    <s v="Medium"/>
    <s v="Low Satisfaction"/>
    <s v="Long Charging"/>
    <n v="1"/>
    <x v="594"/>
    <x v="127"/>
  </r>
  <r>
    <s v="EVS100801"/>
    <x v="0"/>
    <x v="2"/>
    <x v="2"/>
    <x v="1"/>
    <s v="20-01-2023 22:37"/>
    <s v="20-01-2023 22:47"/>
    <x v="15"/>
    <n v="14.48"/>
    <n v="15"/>
    <n v="217.2"/>
    <s v="Wallet"/>
    <x v="0"/>
    <s v="Medium"/>
    <s v="Medium Satisfaction"/>
    <s v="Short Charging"/>
    <n v="2"/>
    <x v="456"/>
    <x v="464"/>
  </r>
  <r>
    <s v="EVS100802"/>
    <x v="2"/>
    <x v="0"/>
    <x v="0"/>
    <x v="1"/>
    <d v="2023-03-09T16:53:00"/>
    <d v="2023-03-09T18:20:00"/>
    <x v="24"/>
    <n v="59.16"/>
    <n v="8"/>
    <n v="473.28"/>
    <s v="Subscription"/>
    <x v="3"/>
    <s v="High"/>
    <s v="Medium Satisfaction"/>
    <s v="Long Charging"/>
    <n v="3"/>
    <x v="277"/>
    <x v="465"/>
  </r>
  <r>
    <s v="EVS100803"/>
    <x v="2"/>
    <x v="2"/>
    <x v="2"/>
    <x v="0"/>
    <d v="2023-06-03T19:07:00"/>
    <d v="2023-06-03T20:19:00"/>
    <x v="70"/>
    <n v="9.08"/>
    <n v="15"/>
    <n v="136.19999999999999"/>
    <s v="Subscription"/>
    <x v="3"/>
    <s v="Low"/>
    <s v="Medium Satisfaction"/>
    <s v="Long Charging"/>
    <n v="2"/>
    <x v="595"/>
    <x v="143"/>
  </r>
  <r>
    <s v="EVS100804"/>
    <x v="4"/>
    <x v="0"/>
    <x v="2"/>
    <x v="1"/>
    <s v="24-11-2023 19:05"/>
    <s v="24-11-2023 20:34"/>
    <x v="29"/>
    <n v="14.41"/>
    <n v="8"/>
    <n v="115.28"/>
    <s v="Wallet"/>
    <x v="2"/>
    <s v="Medium"/>
    <s v="Low Satisfaction"/>
    <s v="Long Charging"/>
    <n v="3"/>
    <x v="596"/>
    <x v="99"/>
  </r>
  <r>
    <s v="EVS100805"/>
    <x v="4"/>
    <x v="0"/>
    <x v="2"/>
    <x v="0"/>
    <s v="23-02-2023 00:23"/>
    <s v="23-02-2023 00:39"/>
    <x v="71"/>
    <n v="36.4"/>
    <n v="15"/>
    <n v="546"/>
    <s v="UPI"/>
    <x v="0"/>
    <s v="High"/>
    <s v="Medium Satisfaction"/>
    <s v="Short Charging"/>
    <n v="3"/>
    <x v="503"/>
    <x v="38"/>
  </r>
  <r>
    <s v="EVS100806"/>
    <x v="1"/>
    <x v="2"/>
    <x v="1"/>
    <x v="0"/>
    <d v="2024-08-04T03:06:00"/>
    <d v="2024-08-04T04:31:00"/>
    <x v="17"/>
    <n v="38.83"/>
    <n v="8"/>
    <n v="310.64"/>
    <s v="Subscription"/>
    <x v="1"/>
    <s v="High"/>
    <s v="High Satisfaction"/>
    <s v="Long Charging"/>
    <n v="2"/>
    <x v="597"/>
    <x v="415"/>
  </r>
  <r>
    <s v="EVS100807"/>
    <x v="6"/>
    <x v="2"/>
    <x v="3"/>
    <x v="0"/>
    <s v="23-09-2024 08:37"/>
    <s v="23-09-2024 09:49"/>
    <x v="70"/>
    <n v="4.76"/>
    <n v="15"/>
    <n v="71.400000000000006"/>
    <s v="Credit Card"/>
    <x v="1"/>
    <s v="Low"/>
    <s v="High Satisfaction"/>
    <s v="Long Charging"/>
    <n v="2"/>
    <x v="399"/>
    <x v="242"/>
  </r>
  <r>
    <s v="EVS100808"/>
    <x v="7"/>
    <x v="1"/>
    <x v="2"/>
    <x v="1"/>
    <d v="2023-03-05T10:44:00"/>
    <d v="2023-03-05T11:04:00"/>
    <x v="21"/>
    <n v="12.19"/>
    <n v="8"/>
    <n v="97.52"/>
    <s v="Wallet"/>
    <x v="4"/>
    <s v="Medium"/>
    <s v="Low Satisfaction"/>
    <s v="Short Charging"/>
    <n v="1"/>
    <x v="598"/>
    <x v="266"/>
  </r>
  <r>
    <s v="EVS100809"/>
    <x v="6"/>
    <x v="0"/>
    <x v="1"/>
    <x v="1"/>
    <s v="26-03-2024 08:57"/>
    <s v="26-03-2024 09:31"/>
    <x v="8"/>
    <n v="5.2"/>
    <n v="10"/>
    <n v="52"/>
    <s v="UPI"/>
    <x v="2"/>
    <s v="Low"/>
    <s v="Low Satisfaction"/>
    <s v="Medium Charging"/>
    <n v="3"/>
    <x v="599"/>
    <x v="466"/>
  </r>
  <r>
    <s v="EVS100810"/>
    <x v="0"/>
    <x v="0"/>
    <x v="3"/>
    <x v="1"/>
    <s v="25-06-2023 20:27"/>
    <s v="25-06-2023 20:48"/>
    <x v="86"/>
    <n v="53.62"/>
    <n v="15"/>
    <n v="804.3"/>
    <s v="UPI"/>
    <x v="1"/>
    <s v="High"/>
    <s v="High Satisfaction"/>
    <s v="Short Charging"/>
    <n v="3"/>
    <x v="567"/>
    <x v="467"/>
  </r>
  <r>
    <s v="EVS100811"/>
    <x v="7"/>
    <x v="0"/>
    <x v="1"/>
    <x v="0"/>
    <s v="30-01-2023 17:35"/>
    <s v="30-01-2023 18:40"/>
    <x v="75"/>
    <n v="36.869999999999997"/>
    <n v="12"/>
    <n v="442.44"/>
    <s v="UPI"/>
    <x v="0"/>
    <s v="High"/>
    <s v="Medium Satisfaction"/>
    <s v="Long Charging"/>
    <n v="3"/>
    <x v="600"/>
    <x v="263"/>
  </r>
  <r>
    <s v="EVS100812"/>
    <x v="6"/>
    <x v="1"/>
    <x v="2"/>
    <x v="0"/>
    <d v="2023-10-10T23:31:00"/>
    <d v="2023-11-10T01:03:00"/>
    <x v="20"/>
    <n v="39.369999999999997"/>
    <n v="8"/>
    <n v="314.95999999999998"/>
    <s v="Wallet"/>
    <x v="1"/>
    <s v="High"/>
    <s v="High Satisfaction"/>
    <s v="Long Charging"/>
    <n v="1"/>
    <x v="601"/>
    <x v="361"/>
  </r>
  <r>
    <s v="EVS100813"/>
    <x v="2"/>
    <x v="1"/>
    <x v="2"/>
    <x v="1"/>
    <d v="2023-07-01T14:57:00"/>
    <d v="2023-07-01T15:20:00"/>
    <x v="6"/>
    <n v="26.27"/>
    <n v="15"/>
    <n v="394.05"/>
    <s v="UPI"/>
    <x v="1"/>
    <s v="Medium"/>
    <s v="High Satisfaction"/>
    <s v="Short Charging"/>
    <n v="1"/>
    <x v="137"/>
    <x v="468"/>
  </r>
  <r>
    <s v="EVS100814"/>
    <x v="7"/>
    <x v="0"/>
    <x v="2"/>
    <x v="1"/>
    <s v="31-07-2024 20:54"/>
    <s v="31-07-2024 22:10"/>
    <x v="91"/>
    <n v="35.72"/>
    <n v="10"/>
    <n v="357.2"/>
    <s v="Credit Card"/>
    <x v="4"/>
    <s v="High"/>
    <s v="Low Satisfaction"/>
    <s v="Long Charging"/>
    <n v="3"/>
    <x v="22"/>
    <x v="469"/>
  </r>
  <r>
    <s v="EVS100815"/>
    <x v="3"/>
    <x v="1"/>
    <x v="2"/>
    <x v="0"/>
    <s v="28-04-2024 07:16"/>
    <s v="28-04-2024 08:34"/>
    <x v="89"/>
    <n v="37.79"/>
    <n v="15"/>
    <n v="566.85"/>
    <s v="Wallet"/>
    <x v="0"/>
    <s v="High"/>
    <s v="Medium Satisfaction"/>
    <s v="Long Charging"/>
    <n v="1"/>
    <x v="602"/>
    <x v="117"/>
  </r>
  <r>
    <s v="EVS100816"/>
    <x v="3"/>
    <x v="0"/>
    <x v="0"/>
    <x v="1"/>
    <s v="24-05-2023 18:20"/>
    <s v="24-05-2023 19:17"/>
    <x v="110"/>
    <n v="34.68"/>
    <n v="10"/>
    <n v="346.8"/>
    <s v="Credit Card"/>
    <x v="3"/>
    <s v="High"/>
    <s v="Medium Satisfaction"/>
    <s v="Medium Charging"/>
    <n v="3"/>
    <x v="2"/>
    <x v="204"/>
  </r>
  <r>
    <s v="EVS100817"/>
    <x v="6"/>
    <x v="2"/>
    <x v="1"/>
    <x v="1"/>
    <s v="26-11-2024 13:07"/>
    <s v="26-11-2024 13:42"/>
    <x v="10"/>
    <n v="57.47"/>
    <n v="12"/>
    <n v="689.64"/>
    <s v="Wallet"/>
    <x v="1"/>
    <s v="High"/>
    <s v="High Satisfaction"/>
    <s v="Medium Charging"/>
    <n v="2"/>
    <x v="529"/>
    <x v="470"/>
  </r>
  <r>
    <s v="EVS100818"/>
    <x v="1"/>
    <x v="0"/>
    <x v="0"/>
    <x v="1"/>
    <s v="23-10-2023 20:18"/>
    <s v="23-10-2023 21:43"/>
    <x v="17"/>
    <n v="8.2899999999999991"/>
    <n v="15"/>
    <n v="124.35"/>
    <s v="Subscription"/>
    <x v="4"/>
    <s v="Low"/>
    <s v="Low Satisfaction"/>
    <s v="Long Charging"/>
    <n v="3"/>
    <x v="565"/>
    <x v="471"/>
  </r>
  <r>
    <s v="EVS100819"/>
    <x v="5"/>
    <x v="1"/>
    <x v="1"/>
    <x v="0"/>
    <s v="16-01-2024 19:05"/>
    <s v="16-01-2024 19:25"/>
    <x v="21"/>
    <n v="15.59"/>
    <n v="8"/>
    <n v="124.72"/>
    <s v="Subscription"/>
    <x v="0"/>
    <s v="Medium"/>
    <s v="Medium Satisfaction"/>
    <s v="Short Charging"/>
    <n v="1"/>
    <x v="596"/>
    <x v="356"/>
  </r>
  <r>
    <s v="EVS100820"/>
    <x v="2"/>
    <x v="0"/>
    <x v="1"/>
    <x v="0"/>
    <s v="19-03-2024 04:33"/>
    <s v="19-03-2024 05:04"/>
    <x v="64"/>
    <n v="17.64"/>
    <n v="12"/>
    <n v="211.68"/>
    <s v="Wallet"/>
    <x v="0"/>
    <s v="Medium"/>
    <s v="Medium Satisfaction"/>
    <s v="Medium Charging"/>
    <n v="3"/>
    <x v="603"/>
    <x v="177"/>
  </r>
  <r>
    <s v="EVS100821"/>
    <x v="7"/>
    <x v="1"/>
    <x v="3"/>
    <x v="1"/>
    <d v="2024-08-10T21:40:00"/>
    <d v="2024-08-10T22:04:00"/>
    <x v="37"/>
    <n v="11.91"/>
    <n v="10"/>
    <n v="119.1"/>
    <s v="Subscription"/>
    <x v="1"/>
    <s v="Medium"/>
    <s v="High Satisfaction"/>
    <s v="Short Charging"/>
    <n v="1"/>
    <x v="563"/>
    <x v="146"/>
  </r>
  <r>
    <s v="EVS100822"/>
    <x v="2"/>
    <x v="0"/>
    <x v="2"/>
    <x v="0"/>
    <s v="16-06-2023 21:16"/>
    <s v="16-06-2023 23:10"/>
    <x v="48"/>
    <n v="8.7799999999999994"/>
    <n v="10"/>
    <n v="87.8"/>
    <s v="Wallet"/>
    <x v="2"/>
    <s v="Low"/>
    <s v="Low Satisfaction"/>
    <s v="Long Charging"/>
    <n v="3"/>
    <x v="604"/>
    <x v="112"/>
  </r>
  <r>
    <s v="EVS100823"/>
    <x v="1"/>
    <x v="2"/>
    <x v="0"/>
    <x v="0"/>
    <s v="26-07-2024 19:14"/>
    <s v="26-07-2024 20:31"/>
    <x v="68"/>
    <n v="28.67"/>
    <n v="15"/>
    <n v="430.05"/>
    <s v="Wallet"/>
    <x v="2"/>
    <s v="Medium"/>
    <s v="Low Satisfaction"/>
    <s v="Long Charging"/>
    <n v="2"/>
    <x v="605"/>
    <x v="264"/>
  </r>
  <r>
    <s v="EVS100824"/>
    <x v="6"/>
    <x v="2"/>
    <x v="2"/>
    <x v="0"/>
    <s v="23-01-2023 01:34"/>
    <s v="23-01-2023 02:40"/>
    <x v="40"/>
    <n v="23.32"/>
    <n v="8"/>
    <n v="186.56"/>
    <s v="Credit Card"/>
    <x v="0"/>
    <s v="Medium"/>
    <s v="Medium Satisfaction"/>
    <s v="Long Charging"/>
    <n v="2"/>
    <x v="190"/>
    <x v="472"/>
  </r>
  <r>
    <s v="EVS100825"/>
    <x v="5"/>
    <x v="0"/>
    <x v="3"/>
    <x v="1"/>
    <d v="2023-12-02T09:27:00"/>
    <d v="2023-12-02T10:38:00"/>
    <x v="82"/>
    <n v="8.51"/>
    <n v="10"/>
    <n v="85.1"/>
    <s v="UPI"/>
    <x v="3"/>
    <s v="Low"/>
    <s v="Medium Satisfaction"/>
    <s v="Long Charging"/>
    <n v="3"/>
    <x v="606"/>
    <x v="473"/>
  </r>
  <r>
    <s v="EVS100826"/>
    <x v="0"/>
    <x v="1"/>
    <x v="2"/>
    <x v="1"/>
    <d v="2024-06-07T07:26:00"/>
    <d v="2024-06-07T08:19:00"/>
    <x v="73"/>
    <n v="11.54"/>
    <n v="8"/>
    <n v="92.32"/>
    <s v="Credit Card"/>
    <x v="2"/>
    <s v="Medium"/>
    <s v="Low Satisfaction"/>
    <s v="Medium Charging"/>
    <n v="1"/>
    <x v="607"/>
    <x v="383"/>
  </r>
  <r>
    <s v="EVS100827"/>
    <x v="2"/>
    <x v="0"/>
    <x v="0"/>
    <x v="1"/>
    <d v="2024-01-04T19:58:00"/>
    <d v="2024-01-04T20:23:00"/>
    <x v="13"/>
    <n v="53"/>
    <n v="8"/>
    <n v="424"/>
    <s v="Credit Card"/>
    <x v="0"/>
    <s v="High"/>
    <s v="Medium Satisfaction"/>
    <s v="Short Charging"/>
    <n v="3"/>
    <x v="340"/>
    <x v="474"/>
  </r>
  <r>
    <s v="EVS100828"/>
    <x v="0"/>
    <x v="0"/>
    <x v="1"/>
    <x v="0"/>
    <d v="2023-03-06T00:48:00"/>
    <d v="2023-03-06T01:26:00"/>
    <x v="28"/>
    <n v="4.29"/>
    <n v="12"/>
    <n v="51.48"/>
    <s v="Subscription"/>
    <x v="0"/>
    <s v="Low"/>
    <s v="Medium Satisfaction"/>
    <s v="Medium Charging"/>
    <n v="3"/>
    <x v="608"/>
    <x v="475"/>
  </r>
  <r>
    <s v="EVS100829"/>
    <x v="6"/>
    <x v="1"/>
    <x v="3"/>
    <x v="0"/>
    <d v="2024-02-01T13:04:00"/>
    <d v="2024-02-01T14:23:00"/>
    <x v="87"/>
    <n v="29.78"/>
    <n v="12"/>
    <n v="357.36"/>
    <s v="Wallet"/>
    <x v="0"/>
    <s v="Medium"/>
    <s v="Medium Satisfaction"/>
    <s v="Long Charging"/>
    <n v="1"/>
    <x v="211"/>
    <x v="476"/>
  </r>
  <r>
    <s v="EVS100830"/>
    <x v="4"/>
    <x v="2"/>
    <x v="2"/>
    <x v="0"/>
    <s v="22-08-2024 10:19"/>
    <s v="22-08-2024 11:42"/>
    <x v="100"/>
    <n v="33.159999999999997"/>
    <n v="12"/>
    <n v="397.92"/>
    <s v="UPI"/>
    <x v="1"/>
    <s v="High"/>
    <s v="High Satisfaction"/>
    <s v="Long Charging"/>
    <n v="2"/>
    <x v="609"/>
    <x v="477"/>
  </r>
  <r>
    <s v="EVS100831"/>
    <x v="4"/>
    <x v="0"/>
    <x v="3"/>
    <x v="0"/>
    <d v="2024-07-08T08:33:00"/>
    <d v="2024-07-08T08:55:00"/>
    <x v="103"/>
    <n v="36.89"/>
    <n v="10"/>
    <n v="368.9"/>
    <s v="UPI"/>
    <x v="0"/>
    <s v="High"/>
    <s v="Medium Satisfaction"/>
    <s v="Short Charging"/>
    <n v="3"/>
    <x v="610"/>
    <x v="170"/>
  </r>
  <r>
    <s v="EVS100832"/>
    <x v="3"/>
    <x v="1"/>
    <x v="2"/>
    <x v="0"/>
    <d v="2023-03-10T21:39:00"/>
    <d v="2023-03-10T22:20:00"/>
    <x v="54"/>
    <n v="58.29"/>
    <n v="10"/>
    <n v="582.9"/>
    <s v="Subscription"/>
    <x v="4"/>
    <s v="High"/>
    <s v="Low Satisfaction"/>
    <s v="Medium Charging"/>
    <n v="1"/>
    <x v="382"/>
    <x v="46"/>
  </r>
  <r>
    <s v="EVS100833"/>
    <x v="2"/>
    <x v="2"/>
    <x v="1"/>
    <x v="1"/>
    <s v="13-04-2023 06:21"/>
    <s v="13-04-2023 08:05"/>
    <x v="4"/>
    <n v="27.57"/>
    <n v="12"/>
    <n v="330.84"/>
    <s v="UPI"/>
    <x v="0"/>
    <s v="Medium"/>
    <s v="Medium Satisfaction"/>
    <s v="Long Charging"/>
    <n v="2"/>
    <x v="416"/>
    <x v="478"/>
  </r>
  <r>
    <s v="EVS100834"/>
    <x v="6"/>
    <x v="2"/>
    <x v="2"/>
    <x v="1"/>
    <s v="13-10-2024 20:42"/>
    <s v="13-10-2024 22:28"/>
    <x v="107"/>
    <n v="38.53"/>
    <n v="15"/>
    <n v="577.95000000000005"/>
    <s v="UPI"/>
    <x v="1"/>
    <s v="High"/>
    <s v="High Satisfaction"/>
    <s v="Long Charging"/>
    <n v="2"/>
    <x v="611"/>
    <x v="96"/>
  </r>
  <r>
    <s v="EVS100835"/>
    <x v="5"/>
    <x v="1"/>
    <x v="1"/>
    <x v="1"/>
    <s v="14-06-2023 10:17"/>
    <s v="14-06-2023 12:02"/>
    <x v="80"/>
    <n v="22.43"/>
    <n v="8"/>
    <n v="179.44"/>
    <s v="UPI"/>
    <x v="4"/>
    <s v="Medium"/>
    <s v="Low Satisfaction"/>
    <s v="Long Charging"/>
    <n v="1"/>
    <x v="612"/>
    <x v="121"/>
  </r>
  <r>
    <s v="EVS100836"/>
    <x v="4"/>
    <x v="0"/>
    <x v="1"/>
    <x v="1"/>
    <d v="2023-04-09T04:07:00"/>
    <d v="2023-04-09T05:57:00"/>
    <x v="109"/>
    <n v="42.61"/>
    <n v="8"/>
    <n v="340.88"/>
    <s v="Credit Card"/>
    <x v="0"/>
    <s v="High"/>
    <s v="Medium Satisfaction"/>
    <s v="Long Charging"/>
    <n v="3"/>
    <x v="613"/>
    <x v="409"/>
  </r>
  <r>
    <s v="EVS100837"/>
    <x v="0"/>
    <x v="2"/>
    <x v="1"/>
    <x v="0"/>
    <s v="16-11-2024 12:56"/>
    <s v="16-11-2024 13:25"/>
    <x v="102"/>
    <n v="41.06"/>
    <n v="12"/>
    <n v="492.72"/>
    <s v="Credit Card"/>
    <x v="1"/>
    <s v="High"/>
    <s v="High Satisfaction"/>
    <s v="Short Charging"/>
    <n v="2"/>
    <x v="614"/>
    <x v="479"/>
  </r>
  <r>
    <s v="EVS100838"/>
    <x v="1"/>
    <x v="2"/>
    <x v="1"/>
    <x v="1"/>
    <d v="2024-12-11T22:51:00"/>
    <d v="2024-12-11T23:12:00"/>
    <x v="86"/>
    <n v="34.43"/>
    <n v="10"/>
    <n v="344.3"/>
    <s v="Wallet"/>
    <x v="3"/>
    <s v="High"/>
    <s v="Medium Satisfaction"/>
    <s v="Short Charging"/>
    <n v="2"/>
    <x v="130"/>
    <x v="318"/>
  </r>
  <r>
    <s v="EVS100839"/>
    <x v="2"/>
    <x v="2"/>
    <x v="3"/>
    <x v="1"/>
    <d v="2023-02-04T04:10:00"/>
    <d v="2023-02-04T04:40:00"/>
    <x v="19"/>
    <n v="31.06"/>
    <n v="8"/>
    <n v="248.48"/>
    <s v="Subscription"/>
    <x v="4"/>
    <s v="High"/>
    <s v="Low Satisfaction"/>
    <s v="Medium Charging"/>
    <n v="2"/>
    <x v="615"/>
    <x v="223"/>
  </r>
  <r>
    <s v="EVS100840"/>
    <x v="4"/>
    <x v="1"/>
    <x v="3"/>
    <x v="1"/>
    <d v="2023-11-09T06:24:00"/>
    <d v="2023-11-09T07:21:00"/>
    <x v="110"/>
    <n v="28.98"/>
    <n v="8"/>
    <n v="231.84"/>
    <s v="UPI"/>
    <x v="3"/>
    <s v="Medium"/>
    <s v="Medium Satisfaction"/>
    <s v="Medium Charging"/>
    <n v="1"/>
    <x v="616"/>
    <x v="160"/>
  </r>
  <r>
    <s v="EVS100841"/>
    <x v="2"/>
    <x v="0"/>
    <x v="3"/>
    <x v="0"/>
    <s v="25-04-2023 17:46"/>
    <s v="25-04-2023 18:33"/>
    <x v="59"/>
    <n v="58.69"/>
    <n v="10"/>
    <n v="586.9"/>
    <s v="Wallet"/>
    <x v="2"/>
    <s v="High"/>
    <s v="Low Satisfaction"/>
    <s v="Medium Charging"/>
    <n v="3"/>
    <x v="617"/>
    <x v="480"/>
  </r>
  <r>
    <s v="EVS100842"/>
    <x v="5"/>
    <x v="2"/>
    <x v="0"/>
    <x v="1"/>
    <s v="28-04-2023 03:50"/>
    <s v="28-04-2023 05:03"/>
    <x v="98"/>
    <n v="59.45"/>
    <n v="15"/>
    <n v="891.75"/>
    <s v="Wallet"/>
    <x v="1"/>
    <s v="High"/>
    <s v="High Satisfaction"/>
    <s v="Long Charging"/>
    <n v="2"/>
    <x v="589"/>
    <x v="130"/>
  </r>
  <r>
    <s v="EVS100843"/>
    <x v="4"/>
    <x v="0"/>
    <x v="2"/>
    <x v="1"/>
    <s v="26-06-2023 19:06"/>
    <s v="26-06-2023 20:19"/>
    <x v="98"/>
    <n v="14.27"/>
    <n v="8"/>
    <n v="114.16"/>
    <s v="Credit Card"/>
    <x v="4"/>
    <s v="Medium"/>
    <s v="Low Satisfaction"/>
    <s v="Long Charging"/>
    <n v="3"/>
    <x v="618"/>
    <x v="209"/>
  </r>
  <r>
    <s v="EVS100844"/>
    <x v="3"/>
    <x v="0"/>
    <x v="1"/>
    <x v="1"/>
    <d v="2024-11-02T16:34:00"/>
    <d v="2024-11-02T17:06:00"/>
    <x v="105"/>
    <n v="53.48"/>
    <n v="8"/>
    <n v="427.84"/>
    <s v="Wallet"/>
    <x v="3"/>
    <s v="High"/>
    <s v="Medium Satisfaction"/>
    <s v="Medium Charging"/>
    <n v="3"/>
    <x v="462"/>
    <x v="481"/>
  </r>
  <r>
    <s v="EVS100845"/>
    <x v="2"/>
    <x v="0"/>
    <x v="2"/>
    <x v="1"/>
    <d v="2023-11-07T10:46:00"/>
    <d v="2023-11-07T12:24:00"/>
    <x v="61"/>
    <n v="48.65"/>
    <n v="15"/>
    <n v="729.75"/>
    <s v="UPI"/>
    <x v="0"/>
    <s v="High"/>
    <s v="Medium Satisfaction"/>
    <s v="Long Charging"/>
    <n v="3"/>
    <x v="14"/>
    <x v="140"/>
  </r>
  <r>
    <s v="EVS100846"/>
    <x v="2"/>
    <x v="2"/>
    <x v="3"/>
    <x v="0"/>
    <d v="2023-02-09T22:14:00"/>
    <d v="2023-02-09T22:26:00"/>
    <x v="94"/>
    <n v="8.25"/>
    <n v="8"/>
    <n v="66"/>
    <s v="Credit Card"/>
    <x v="0"/>
    <s v="Low"/>
    <s v="Medium Satisfaction"/>
    <s v="Short Charging"/>
    <n v="2"/>
    <x v="218"/>
    <x v="482"/>
  </r>
  <r>
    <s v="EVS100847"/>
    <x v="2"/>
    <x v="0"/>
    <x v="3"/>
    <x v="1"/>
    <s v="27-09-2023 06:00"/>
    <s v="27-09-2023 07:21"/>
    <x v="7"/>
    <n v="59.83"/>
    <n v="10"/>
    <n v="598.29999999999995"/>
    <s v="UPI"/>
    <x v="1"/>
    <s v="High"/>
    <s v="High Satisfaction"/>
    <s v="Long Charging"/>
    <n v="3"/>
    <x v="537"/>
    <x v="100"/>
  </r>
  <r>
    <s v="EVS100848"/>
    <x v="6"/>
    <x v="0"/>
    <x v="1"/>
    <x v="1"/>
    <d v="2023-05-04T22:16:00"/>
    <d v="2023-05-04T23:28:00"/>
    <x v="70"/>
    <n v="49.11"/>
    <n v="12"/>
    <n v="589.32000000000005"/>
    <s v="Wallet"/>
    <x v="4"/>
    <s v="High"/>
    <s v="Low Satisfaction"/>
    <s v="Long Charging"/>
    <n v="3"/>
    <x v="619"/>
    <x v="195"/>
  </r>
  <r>
    <s v="EVS100849"/>
    <x v="1"/>
    <x v="1"/>
    <x v="2"/>
    <x v="1"/>
    <d v="2023-01-07T07:39:00"/>
    <d v="2023-01-07T08:07:00"/>
    <x v="53"/>
    <n v="35.83"/>
    <n v="8"/>
    <n v="286.64"/>
    <s v="Wallet"/>
    <x v="1"/>
    <s v="High"/>
    <s v="High Satisfaction"/>
    <s v="Short Charging"/>
    <n v="1"/>
    <x v="620"/>
    <x v="308"/>
  </r>
  <r>
    <s v="EVS100850"/>
    <x v="6"/>
    <x v="1"/>
    <x v="1"/>
    <x v="1"/>
    <s v="16-07-2024 03:53"/>
    <s v="16-07-2024 04:46"/>
    <x v="73"/>
    <n v="40.06"/>
    <n v="10"/>
    <n v="400.6"/>
    <s v="UPI"/>
    <x v="2"/>
    <s v="High"/>
    <s v="Low Satisfaction"/>
    <s v="Medium Charging"/>
    <n v="1"/>
    <x v="434"/>
    <x v="483"/>
  </r>
  <r>
    <s v="EVS100851"/>
    <x v="1"/>
    <x v="1"/>
    <x v="2"/>
    <x v="0"/>
    <s v="17-12-2023 22:10"/>
    <s v="17-12-2023 23:25"/>
    <x v="99"/>
    <n v="49.17"/>
    <n v="10"/>
    <n v="491.7"/>
    <s v="Wallet"/>
    <x v="0"/>
    <s v="High"/>
    <s v="Medium Satisfaction"/>
    <s v="Long Charging"/>
    <n v="1"/>
    <x v="398"/>
    <x v="261"/>
  </r>
  <r>
    <s v="EVS100852"/>
    <x v="6"/>
    <x v="1"/>
    <x v="2"/>
    <x v="0"/>
    <d v="2024-10-01T20:56:00"/>
    <d v="2024-10-01T21:46:00"/>
    <x v="97"/>
    <n v="44.61"/>
    <n v="12"/>
    <n v="535.32000000000005"/>
    <s v="UPI"/>
    <x v="0"/>
    <s v="High"/>
    <s v="Medium Satisfaction"/>
    <s v="Medium Charging"/>
    <n v="1"/>
    <x v="433"/>
    <x v="267"/>
  </r>
  <r>
    <s v="EVS100853"/>
    <x v="2"/>
    <x v="1"/>
    <x v="0"/>
    <x v="1"/>
    <s v="14-08-2023 13:46"/>
    <s v="14-08-2023 14:57"/>
    <x v="82"/>
    <n v="3.79"/>
    <n v="12"/>
    <n v="45.48"/>
    <s v="Credit Card"/>
    <x v="2"/>
    <s v="Low"/>
    <s v="Low Satisfaction"/>
    <s v="Long Charging"/>
    <n v="1"/>
    <x v="621"/>
    <x v="63"/>
  </r>
  <r>
    <s v="EVS100854"/>
    <x v="2"/>
    <x v="1"/>
    <x v="3"/>
    <x v="1"/>
    <s v="18-03-2023 13:40"/>
    <s v="18-03-2023 13:55"/>
    <x v="63"/>
    <n v="10.91"/>
    <n v="8"/>
    <n v="87.28"/>
    <s v="Wallet"/>
    <x v="2"/>
    <s v="Medium"/>
    <s v="Low Satisfaction"/>
    <s v="Short Charging"/>
    <n v="1"/>
    <x v="622"/>
    <x v="311"/>
  </r>
  <r>
    <s v="EVS100855"/>
    <x v="3"/>
    <x v="0"/>
    <x v="0"/>
    <x v="1"/>
    <d v="2024-04-02T15:48:00"/>
    <d v="2024-04-02T16:28:00"/>
    <x v="79"/>
    <n v="16.760000000000002"/>
    <n v="15"/>
    <n v="251.4"/>
    <s v="Subscription"/>
    <x v="1"/>
    <s v="Medium"/>
    <s v="High Satisfaction"/>
    <s v="Medium Charging"/>
    <n v="3"/>
    <x v="623"/>
    <x v="393"/>
  </r>
  <r>
    <s v="EVS100856"/>
    <x v="6"/>
    <x v="2"/>
    <x v="2"/>
    <x v="1"/>
    <d v="2023-10-06T18:29:00"/>
    <d v="2023-10-06T19:50:00"/>
    <x v="7"/>
    <n v="31.06"/>
    <n v="10"/>
    <n v="310.60000000000002"/>
    <s v="Subscription"/>
    <x v="3"/>
    <s v="High"/>
    <s v="Medium Satisfaction"/>
    <s v="Long Charging"/>
    <n v="2"/>
    <x v="624"/>
    <x v="484"/>
  </r>
  <r>
    <s v="EVS100857"/>
    <x v="4"/>
    <x v="1"/>
    <x v="0"/>
    <x v="0"/>
    <d v="2023-11-03T08:35:00"/>
    <d v="2023-11-03T10:34:00"/>
    <x v="9"/>
    <n v="31.09"/>
    <n v="15"/>
    <n v="466.35"/>
    <s v="Subscription"/>
    <x v="2"/>
    <s v="High"/>
    <s v="Low Satisfaction"/>
    <s v="Long Charging"/>
    <n v="1"/>
    <x v="162"/>
    <x v="350"/>
  </r>
  <r>
    <s v="EVS100858"/>
    <x v="4"/>
    <x v="2"/>
    <x v="0"/>
    <x v="1"/>
    <d v="2024-04-06T03:01:00"/>
    <d v="2024-04-06T03:45:00"/>
    <x v="72"/>
    <n v="4.41"/>
    <n v="10"/>
    <n v="44.1"/>
    <s v="UPI"/>
    <x v="3"/>
    <s v="Low"/>
    <s v="Medium Satisfaction"/>
    <s v="Medium Charging"/>
    <n v="2"/>
    <x v="261"/>
    <x v="368"/>
  </r>
  <r>
    <s v="EVS100859"/>
    <x v="5"/>
    <x v="1"/>
    <x v="1"/>
    <x v="1"/>
    <s v="15-02-2023 17:33"/>
    <s v="15-02-2023 19:15"/>
    <x v="36"/>
    <n v="28.65"/>
    <n v="10"/>
    <n v="286.5"/>
    <s v="Subscription"/>
    <x v="1"/>
    <s v="Medium"/>
    <s v="High Satisfaction"/>
    <s v="Long Charging"/>
    <n v="1"/>
    <x v="625"/>
    <x v="106"/>
  </r>
  <r>
    <s v="EVS100860"/>
    <x v="1"/>
    <x v="1"/>
    <x v="2"/>
    <x v="1"/>
    <d v="2024-01-06T12:09:00"/>
    <d v="2024-01-06T13:00:00"/>
    <x v="69"/>
    <n v="45"/>
    <n v="15"/>
    <n v="675"/>
    <s v="Wallet"/>
    <x v="4"/>
    <s v="High"/>
    <s v="Low Satisfaction"/>
    <s v="Medium Charging"/>
    <n v="1"/>
    <x v="155"/>
    <x v="202"/>
  </r>
  <r>
    <s v="EVS100861"/>
    <x v="4"/>
    <x v="2"/>
    <x v="2"/>
    <x v="0"/>
    <s v="26-05-2024 02:41"/>
    <s v="26-05-2024 04:08"/>
    <x v="24"/>
    <n v="28.36"/>
    <n v="10"/>
    <n v="283.60000000000002"/>
    <s v="Subscription"/>
    <x v="4"/>
    <s v="Medium"/>
    <s v="Low Satisfaction"/>
    <s v="Long Charging"/>
    <n v="2"/>
    <x v="502"/>
    <x v="64"/>
  </r>
  <r>
    <s v="EVS100862"/>
    <x v="3"/>
    <x v="2"/>
    <x v="1"/>
    <x v="1"/>
    <s v="15-10-2024 09:11"/>
    <s v="15-10-2024 09:22"/>
    <x v="78"/>
    <n v="3.27"/>
    <n v="15"/>
    <n v="49.05"/>
    <s v="UPI"/>
    <x v="0"/>
    <s v="Low"/>
    <s v="Medium Satisfaction"/>
    <s v="Short Charging"/>
    <n v="2"/>
    <x v="626"/>
    <x v="485"/>
  </r>
  <r>
    <s v="EVS100863"/>
    <x v="3"/>
    <x v="1"/>
    <x v="3"/>
    <x v="1"/>
    <d v="2023-08-01T22:11:00"/>
    <d v="2023-08-01T23:50:00"/>
    <x v="83"/>
    <n v="4.1399999999999997"/>
    <n v="15"/>
    <n v="62.1"/>
    <s v="Wallet"/>
    <x v="1"/>
    <s v="Low"/>
    <s v="High Satisfaction"/>
    <s v="Long Charging"/>
    <n v="1"/>
    <x v="627"/>
    <x v="486"/>
  </r>
  <r>
    <s v="EVS100864"/>
    <x v="1"/>
    <x v="1"/>
    <x v="2"/>
    <x v="1"/>
    <s v="18-03-2024 12:40"/>
    <s v="18-03-2024 13:13"/>
    <x v="50"/>
    <n v="5.27"/>
    <n v="10"/>
    <n v="52.7"/>
    <s v="Subscription"/>
    <x v="0"/>
    <s v="Low"/>
    <s v="Medium Satisfaction"/>
    <s v="Medium Charging"/>
    <n v="1"/>
    <x v="628"/>
    <x v="65"/>
  </r>
  <r>
    <s v="EVS100865"/>
    <x v="4"/>
    <x v="1"/>
    <x v="3"/>
    <x v="0"/>
    <d v="2023-01-10T22:01:00"/>
    <d v="2023-01-10T22:16:00"/>
    <x v="63"/>
    <n v="19.07"/>
    <n v="12"/>
    <n v="228.84"/>
    <s v="Credit Card"/>
    <x v="0"/>
    <s v="Medium"/>
    <s v="Medium Satisfaction"/>
    <s v="Short Charging"/>
    <n v="1"/>
    <x v="629"/>
    <x v="329"/>
  </r>
  <r>
    <s v="EVS100866"/>
    <x v="7"/>
    <x v="2"/>
    <x v="1"/>
    <x v="1"/>
    <s v="22-06-2023 05:29"/>
    <s v="22-06-2023 06:35"/>
    <x v="40"/>
    <n v="41.38"/>
    <n v="15"/>
    <n v="620.70000000000005"/>
    <s v="Credit Card"/>
    <x v="0"/>
    <s v="High"/>
    <s v="Medium Satisfaction"/>
    <s v="Long Charging"/>
    <n v="2"/>
    <x v="630"/>
    <x v="487"/>
  </r>
  <r>
    <s v="EVS100867"/>
    <x v="2"/>
    <x v="2"/>
    <x v="1"/>
    <x v="0"/>
    <s v="24-11-2024 09:17"/>
    <s v="24-11-2024 09:39"/>
    <x v="103"/>
    <n v="6.8"/>
    <n v="8"/>
    <n v="54.4"/>
    <s v="Subscription"/>
    <x v="3"/>
    <s v="Low"/>
    <s v="Medium Satisfaction"/>
    <s v="Short Charging"/>
    <n v="2"/>
    <x v="631"/>
    <x v="316"/>
  </r>
  <r>
    <s v="EVS100868"/>
    <x v="2"/>
    <x v="1"/>
    <x v="1"/>
    <x v="0"/>
    <s v="20-01-2023 01:57"/>
    <s v="20-01-2023 03:08"/>
    <x v="82"/>
    <n v="5.65"/>
    <n v="8"/>
    <n v="45.2"/>
    <s v="UPI"/>
    <x v="4"/>
    <s v="Low"/>
    <s v="Low Satisfaction"/>
    <s v="Long Charging"/>
    <n v="1"/>
    <x v="490"/>
    <x v="464"/>
  </r>
  <r>
    <s v="EVS100869"/>
    <x v="1"/>
    <x v="0"/>
    <x v="3"/>
    <x v="0"/>
    <d v="2024-07-02T23:34:00"/>
    <d v="2024-08-02T01:26:00"/>
    <x v="56"/>
    <n v="4.6399999999999997"/>
    <n v="15"/>
    <n v="69.599999999999994"/>
    <s v="Credit Card"/>
    <x v="0"/>
    <s v="Low"/>
    <s v="Medium Satisfaction"/>
    <s v="Long Charging"/>
    <n v="3"/>
    <x v="632"/>
    <x v="461"/>
  </r>
  <r>
    <s v="EVS100870"/>
    <x v="7"/>
    <x v="1"/>
    <x v="3"/>
    <x v="0"/>
    <s v="16-01-2023 22:27"/>
    <s v="16-01-2023 23:00"/>
    <x v="50"/>
    <n v="8.98"/>
    <n v="10"/>
    <n v="89.8"/>
    <s v="Subscription"/>
    <x v="0"/>
    <s v="Low"/>
    <s v="Medium Satisfaction"/>
    <s v="Medium Charging"/>
    <n v="1"/>
    <x v="391"/>
    <x v="10"/>
  </r>
  <r>
    <s v="EVS100871"/>
    <x v="5"/>
    <x v="2"/>
    <x v="3"/>
    <x v="1"/>
    <s v="15-05-2024 01:09"/>
    <s v="15-05-2024 02:03"/>
    <x v="38"/>
    <n v="14.91"/>
    <n v="12"/>
    <n v="178.92"/>
    <s v="Credit Card"/>
    <x v="4"/>
    <s v="Medium"/>
    <s v="Low Satisfaction"/>
    <s v="Medium Charging"/>
    <n v="2"/>
    <x v="633"/>
    <x v="278"/>
  </r>
  <r>
    <s v="EVS100872"/>
    <x v="7"/>
    <x v="1"/>
    <x v="3"/>
    <x v="0"/>
    <d v="2023-03-05T07:17:00"/>
    <d v="2023-03-05T08:31:00"/>
    <x v="33"/>
    <n v="38.979999999999997"/>
    <n v="15"/>
    <n v="584.70000000000005"/>
    <s v="Subscription"/>
    <x v="1"/>
    <s v="High"/>
    <s v="High Satisfaction"/>
    <s v="Long Charging"/>
    <n v="1"/>
    <x v="634"/>
    <x v="266"/>
  </r>
  <r>
    <s v="EVS100873"/>
    <x v="4"/>
    <x v="1"/>
    <x v="0"/>
    <x v="1"/>
    <s v="26-02-2024 05:51"/>
    <s v="26-02-2024 07:24"/>
    <x v="12"/>
    <n v="24.57"/>
    <n v="15"/>
    <n v="368.55"/>
    <s v="UPI"/>
    <x v="1"/>
    <s v="Medium"/>
    <s v="High Satisfaction"/>
    <s v="Long Charging"/>
    <n v="1"/>
    <x v="533"/>
    <x v="255"/>
  </r>
  <r>
    <s v="EVS100874"/>
    <x v="7"/>
    <x v="0"/>
    <x v="3"/>
    <x v="0"/>
    <d v="2024-09-06T11:54:00"/>
    <d v="2024-09-06T13:34:00"/>
    <x v="60"/>
    <n v="17.38"/>
    <n v="12"/>
    <n v="208.56"/>
    <s v="UPI"/>
    <x v="1"/>
    <s v="Medium"/>
    <s v="High Satisfaction"/>
    <s v="Long Charging"/>
    <n v="3"/>
    <x v="635"/>
    <x v="428"/>
  </r>
  <r>
    <s v="EVS100875"/>
    <x v="3"/>
    <x v="2"/>
    <x v="2"/>
    <x v="0"/>
    <s v="13-05-2023 02:31"/>
    <s v="13-05-2023 03:39"/>
    <x v="84"/>
    <n v="43.55"/>
    <n v="8"/>
    <n v="348.4"/>
    <s v="UPI"/>
    <x v="2"/>
    <s v="High"/>
    <s v="Low Satisfaction"/>
    <s v="Long Charging"/>
    <n v="2"/>
    <x v="587"/>
    <x v="434"/>
  </r>
  <r>
    <s v="EVS100876"/>
    <x v="7"/>
    <x v="0"/>
    <x v="2"/>
    <x v="0"/>
    <s v="13-08-2023 18:42"/>
    <s v="13-08-2023 19:46"/>
    <x v="34"/>
    <n v="7.95"/>
    <n v="10"/>
    <n v="79.5"/>
    <s v="Wallet"/>
    <x v="1"/>
    <s v="Low"/>
    <s v="High Satisfaction"/>
    <s v="Long Charging"/>
    <n v="3"/>
    <x v="636"/>
    <x v="462"/>
  </r>
  <r>
    <s v="EVS100877"/>
    <x v="5"/>
    <x v="1"/>
    <x v="3"/>
    <x v="0"/>
    <d v="2024-03-01T07:06:00"/>
    <d v="2024-03-01T07:32:00"/>
    <x v="1"/>
    <n v="3.49"/>
    <n v="8"/>
    <n v="27.92"/>
    <s v="Subscription"/>
    <x v="3"/>
    <s v="Low"/>
    <s v="Medium Satisfaction"/>
    <s v="Short Charging"/>
    <n v="1"/>
    <x v="85"/>
    <x v="339"/>
  </r>
  <r>
    <s v="EVS100878"/>
    <x v="1"/>
    <x v="0"/>
    <x v="3"/>
    <x v="0"/>
    <s v="27-10-2024 17:47"/>
    <s v="27-10-2024 18:08"/>
    <x v="86"/>
    <n v="13.59"/>
    <n v="15"/>
    <n v="203.85"/>
    <s v="Subscription"/>
    <x v="0"/>
    <s v="Medium"/>
    <s v="Medium Satisfaction"/>
    <s v="Short Charging"/>
    <n v="3"/>
    <x v="332"/>
    <x v="11"/>
  </r>
  <r>
    <s v="EVS100879"/>
    <x v="0"/>
    <x v="0"/>
    <x v="2"/>
    <x v="1"/>
    <s v="16-05-2024 09:23"/>
    <s v="16-05-2024 10:06"/>
    <x v="27"/>
    <n v="24.1"/>
    <n v="12"/>
    <n v="289.2"/>
    <s v="Credit Card"/>
    <x v="2"/>
    <s v="Medium"/>
    <s v="Low Satisfaction"/>
    <s v="Medium Charging"/>
    <n v="3"/>
    <x v="637"/>
    <x v="412"/>
  </r>
  <r>
    <s v="EVS100880"/>
    <x v="2"/>
    <x v="0"/>
    <x v="1"/>
    <x v="1"/>
    <d v="2024-05-03T22:45:00"/>
    <d v="2024-05-03T23:20:00"/>
    <x v="10"/>
    <n v="18.34"/>
    <n v="10"/>
    <n v="183.4"/>
    <s v="Credit Card"/>
    <x v="0"/>
    <s v="Medium"/>
    <s v="Medium Satisfaction"/>
    <s v="Medium Charging"/>
    <n v="3"/>
    <x v="372"/>
    <x v="488"/>
  </r>
  <r>
    <s v="EVS100881"/>
    <x v="6"/>
    <x v="2"/>
    <x v="2"/>
    <x v="0"/>
    <d v="2024-02-11T23:33:00"/>
    <d v="2024-03-11T00:36:00"/>
    <x v="25"/>
    <n v="26.81"/>
    <n v="12"/>
    <n v="321.72000000000003"/>
    <s v="Wallet"/>
    <x v="3"/>
    <s v="Medium"/>
    <s v="Medium Satisfaction"/>
    <s v="Long Charging"/>
    <n v="2"/>
    <x v="358"/>
    <x v="344"/>
  </r>
  <r>
    <s v="EVS100882"/>
    <x v="0"/>
    <x v="0"/>
    <x v="3"/>
    <x v="0"/>
    <d v="2023-03-05T19:51:00"/>
    <d v="2023-03-05T21:50:00"/>
    <x v="9"/>
    <n v="11.16"/>
    <n v="8"/>
    <n v="89.28"/>
    <s v="UPI"/>
    <x v="0"/>
    <s v="Medium"/>
    <s v="Medium Satisfaction"/>
    <s v="Long Charging"/>
    <n v="3"/>
    <x v="638"/>
    <x v="266"/>
  </r>
  <r>
    <s v="EVS100883"/>
    <x v="0"/>
    <x v="0"/>
    <x v="2"/>
    <x v="1"/>
    <d v="2024-02-06T20:01:00"/>
    <d v="2024-02-06T20:19:00"/>
    <x v="88"/>
    <n v="19.04"/>
    <n v="10"/>
    <n v="190.4"/>
    <s v="Wallet"/>
    <x v="1"/>
    <s v="Medium"/>
    <s v="High Satisfaction"/>
    <s v="Short Charging"/>
    <n v="3"/>
    <x v="217"/>
    <x v="489"/>
  </r>
  <r>
    <s v="EVS100884"/>
    <x v="3"/>
    <x v="1"/>
    <x v="0"/>
    <x v="0"/>
    <s v="15-12-2023 07:06"/>
    <s v="15-12-2023 09:00"/>
    <x v="48"/>
    <n v="54.34"/>
    <n v="8"/>
    <n v="434.72"/>
    <s v="Subscription"/>
    <x v="2"/>
    <s v="High"/>
    <s v="Low Satisfaction"/>
    <s v="Long Charging"/>
    <n v="1"/>
    <x v="85"/>
    <x v="490"/>
  </r>
  <r>
    <s v="EVS100885"/>
    <x v="3"/>
    <x v="0"/>
    <x v="2"/>
    <x v="0"/>
    <d v="2023-06-03T02:26:00"/>
    <d v="2023-06-03T04:23:00"/>
    <x v="62"/>
    <n v="47.42"/>
    <n v="12"/>
    <n v="569.04"/>
    <s v="Subscription"/>
    <x v="0"/>
    <s v="High"/>
    <s v="Medium Satisfaction"/>
    <s v="Long Charging"/>
    <n v="3"/>
    <x v="639"/>
    <x v="143"/>
  </r>
  <r>
    <s v="EVS100886"/>
    <x v="7"/>
    <x v="2"/>
    <x v="3"/>
    <x v="0"/>
    <s v="20-10-2024 07:44"/>
    <s v="20-10-2024 07:59"/>
    <x v="63"/>
    <n v="45.33"/>
    <n v="8"/>
    <n v="362.64"/>
    <s v="UPI"/>
    <x v="3"/>
    <s v="High"/>
    <s v="Medium Satisfaction"/>
    <s v="Short Charging"/>
    <n v="2"/>
    <x v="640"/>
    <x v="145"/>
  </r>
  <r>
    <s v="EVS100887"/>
    <x v="1"/>
    <x v="1"/>
    <x v="3"/>
    <x v="0"/>
    <d v="2023-08-10T15:57:00"/>
    <d v="2023-08-10T16:46:00"/>
    <x v="42"/>
    <n v="57.86"/>
    <n v="15"/>
    <n v="867.9"/>
    <s v="Subscription"/>
    <x v="0"/>
    <s v="High"/>
    <s v="Medium Satisfaction"/>
    <s v="Medium Charging"/>
    <n v="1"/>
    <x v="177"/>
    <x v="174"/>
  </r>
  <r>
    <s v="EVS100888"/>
    <x v="4"/>
    <x v="0"/>
    <x v="0"/>
    <x v="0"/>
    <d v="2024-05-06T05:08:00"/>
    <d v="2024-05-06T06:27:00"/>
    <x v="87"/>
    <n v="16.059999999999999"/>
    <n v="12"/>
    <n v="192.72"/>
    <s v="Credit Card"/>
    <x v="3"/>
    <s v="Medium"/>
    <s v="Medium Satisfaction"/>
    <s v="Long Charging"/>
    <n v="3"/>
    <x v="289"/>
    <x v="335"/>
  </r>
  <r>
    <s v="EVS100889"/>
    <x v="0"/>
    <x v="2"/>
    <x v="1"/>
    <x v="1"/>
    <d v="2024-08-11T22:41:00"/>
    <d v="2024-09-11T00:06:00"/>
    <x v="17"/>
    <n v="38.520000000000003"/>
    <n v="8"/>
    <n v="308.16000000000003"/>
    <s v="Credit Card"/>
    <x v="0"/>
    <s v="High"/>
    <s v="Medium Satisfaction"/>
    <s v="Long Charging"/>
    <n v="2"/>
    <x v="641"/>
    <x v="281"/>
  </r>
  <r>
    <s v="EVS100890"/>
    <x v="2"/>
    <x v="2"/>
    <x v="1"/>
    <x v="1"/>
    <s v="24-11-2023 02:40"/>
    <s v="24-11-2023 03:42"/>
    <x v="51"/>
    <n v="27.69"/>
    <n v="10"/>
    <n v="276.89999999999998"/>
    <s v="Subscription"/>
    <x v="4"/>
    <s v="Medium"/>
    <s v="Low Satisfaction"/>
    <s v="Long Charging"/>
    <n v="2"/>
    <x v="290"/>
    <x v="99"/>
  </r>
  <r>
    <s v="EVS100891"/>
    <x v="4"/>
    <x v="2"/>
    <x v="2"/>
    <x v="0"/>
    <s v="19-11-2023 12:58"/>
    <s v="19-11-2023 14:34"/>
    <x v="101"/>
    <n v="31.72"/>
    <n v="8"/>
    <n v="253.76"/>
    <s v="Credit Card"/>
    <x v="4"/>
    <s v="High"/>
    <s v="Low Satisfaction"/>
    <s v="Long Charging"/>
    <n v="2"/>
    <x v="642"/>
    <x v="31"/>
  </r>
  <r>
    <s v="EVS100892"/>
    <x v="7"/>
    <x v="0"/>
    <x v="3"/>
    <x v="1"/>
    <s v="27-08-2023 13:55"/>
    <s v="27-08-2023 14:37"/>
    <x v="14"/>
    <n v="44.05"/>
    <n v="15"/>
    <n v="660.75"/>
    <s v="UPI"/>
    <x v="3"/>
    <s v="High"/>
    <s v="Medium Satisfaction"/>
    <s v="Medium Charging"/>
    <n v="3"/>
    <x v="643"/>
    <x v="451"/>
  </r>
  <r>
    <s v="EVS100893"/>
    <x v="4"/>
    <x v="2"/>
    <x v="2"/>
    <x v="0"/>
    <d v="2023-01-03T02:53:00"/>
    <d v="2023-01-03T03:30:00"/>
    <x v="45"/>
    <n v="23.28"/>
    <n v="10"/>
    <n v="232.8"/>
    <s v="UPI"/>
    <x v="4"/>
    <s v="Medium"/>
    <s v="Low Satisfaction"/>
    <s v="Medium Charging"/>
    <n v="2"/>
    <x v="644"/>
    <x v="258"/>
  </r>
  <r>
    <s v="EVS100894"/>
    <x v="7"/>
    <x v="1"/>
    <x v="0"/>
    <x v="0"/>
    <d v="2024-09-11T08:22:00"/>
    <d v="2024-09-11T09:36:00"/>
    <x v="33"/>
    <n v="37.229999999999997"/>
    <n v="12"/>
    <n v="446.76"/>
    <s v="Subscription"/>
    <x v="0"/>
    <s v="High"/>
    <s v="Medium Satisfaction"/>
    <s v="Long Charging"/>
    <n v="1"/>
    <x v="11"/>
    <x v="161"/>
  </r>
  <r>
    <s v="EVS100895"/>
    <x v="0"/>
    <x v="1"/>
    <x v="1"/>
    <x v="1"/>
    <s v="17-01-2024 05:02"/>
    <s v="17-01-2024 05:19"/>
    <x v="18"/>
    <n v="26.09"/>
    <n v="12"/>
    <n v="313.08"/>
    <s v="Subscription"/>
    <x v="3"/>
    <s v="Medium"/>
    <s v="Medium Satisfaction"/>
    <s v="Short Charging"/>
    <n v="1"/>
    <x v="63"/>
    <x v="216"/>
  </r>
  <r>
    <s v="EVS100896"/>
    <x v="6"/>
    <x v="0"/>
    <x v="1"/>
    <x v="1"/>
    <d v="2023-05-04T17:27:00"/>
    <d v="2023-05-04T19:10:00"/>
    <x v="95"/>
    <n v="43.18"/>
    <n v="8"/>
    <n v="345.44"/>
    <s v="UPI"/>
    <x v="1"/>
    <s v="High"/>
    <s v="High Satisfaction"/>
    <s v="Long Charging"/>
    <n v="3"/>
    <x v="525"/>
    <x v="195"/>
  </r>
  <r>
    <s v="EVS100897"/>
    <x v="0"/>
    <x v="0"/>
    <x v="1"/>
    <x v="1"/>
    <s v="26-11-2023 04:46"/>
    <s v="26-11-2023 06:15"/>
    <x v="29"/>
    <n v="18.11"/>
    <n v="10"/>
    <n v="181.1"/>
    <s v="Subscription"/>
    <x v="4"/>
    <s v="Medium"/>
    <s v="Low Satisfaction"/>
    <s v="Long Charging"/>
    <n v="3"/>
    <x v="645"/>
    <x v="437"/>
  </r>
  <r>
    <s v="EVS100898"/>
    <x v="3"/>
    <x v="1"/>
    <x v="0"/>
    <x v="0"/>
    <d v="2024-01-02T23:33:00"/>
    <d v="2024-01-02T23:52:00"/>
    <x v="11"/>
    <n v="43.21"/>
    <n v="15"/>
    <n v="648.15"/>
    <s v="Credit Card"/>
    <x v="0"/>
    <s v="High"/>
    <s v="Medium Satisfaction"/>
    <s v="Short Charging"/>
    <n v="1"/>
    <x v="358"/>
    <x v="75"/>
  </r>
  <r>
    <s v="EVS100899"/>
    <x v="3"/>
    <x v="2"/>
    <x v="3"/>
    <x v="1"/>
    <s v="14-05-2023 05:42"/>
    <s v="14-05-2023 05:55"/>
    <x v="58"/>
    <n v="39.07"/>
    <n v="12"/>
    <n v="468.84"/>
    <s v="Subscription"/>
    <x v="1"/>
    <s v="High"/>
    <s v="High Satisfaction"/>
    <s v="Short Charging"/>
    <n v="2"/>
    <x v="646"/>
    <x v="342"/>
  </r>
  <r>
    <s v="EVS100900"/>
    <x v="4"/>
    <x v="0"/>
    <x v="0"/>
    <x v="1"/>
    <d v="2023-10-11T01:02:00"/>
    <d v="2023-10-11T02:31:00"/>
    <x v="29"/>
    <n v="6.85"/>
    <n v="15"/>
    <n v="102.75"/>
    <s v="Credit Card"/>
    <x v="3"/>
    <s v="Low"/>
    <s v="Medium Satisfaction"/>
    <s v="Long Charging"/>
    <n v="3"/>
    <x v="647"/>
    <x v="8"/>
  </r>
  <r>
    <s v="EVS100901"/>
    <x v="2"/>
    <x v="2"/>
    <x v="2"/>
    <x v="1"/>
    <d v="2024-12-06T01:53:00"/>
    <d v="2024-12-06T03:48:00"/>
    <x v="65"/>
    <n v="51.39"/>
    <n v="12"/>
    <n v="616.67999999999995"/>
    <s v="UPI"/>
    <x v="4"/>
    <s v="High"/>
    <s v="Low Satisfaction"/>
    <s v="Long Charging"/>
    <n v="2"/>
    <x v="23"/>
    <x v="491"/>
  </r>
  <r>
    <s v="EVS100902"/>
    <x v="4"/>
    <x v="2"/>
    <x v="0"/>
    <x v="1"/>
    <s v="26-07-2023 16:26"/>
    <s v="26-07-2023 16:36"/>
    <x v="15"/>
    <n v="18.5"/>
    <n v="10"/>
    <n v="185"/>
    <s v="Subscription"/>
    <x v="1"/>
    <s v="Medium"/>
    <s v="High Satisfaction"/>
    <s v="Short Charging"/>
    <n v="2"/>
    <x v="648"/>
    <x v="492"/>
  </r>
  <r>
    <s v="EVS100903"/>
    <x v="4"/>
    <x v="1"/>
    <x v="1"/>
    <x v="0"/>
    <s v="23-05-2024 05:16"/>
    <s v="23-05-2024 06:47"/>
    <x v="44"/>
    <n v="41.76"/>
    <n v="10"/>
    <n v="417.6"/>
    <s v="Credit Card"/>
    <x v="1"/>
    <s v="High"/>
    <s v="High Satisfaction"/>
    <s v="Long Charging"/>
    <n v="1"/>
    <x v="649"/>
    <x v="19"/>
  </r>
  <r>
    <s v="EVS100904"/>
    <x v="2"/>
    <x v="0"/>
    <x v="0"/>
    <x v="1"/>
    <s v="24-01-2023 12:40"/>
    <s v="24-01-2023 13:40"/>
    <x v="76"/>
    <n v="6.47"/>
    <n v="15"/>
    <n v="97.05"/>
    <s v="UPI"/>
    <x v="1"/>
    <s v="Low"/>
    <s v="High Satisfaction"/>
    <s v="Medium Charging"/>
    <n v="3"/>
    <x v="628"/>
    <x v="493"/>
  </r>
  <r>
    <s v="EVS100905"/>
    <x v="1"/>
    <x v="2"/>
    <x v="2"/>
    <x v="0"/>
    <s v="22-09-2023 02:42"/>
    <s v="22-09-2023 03:09"/>
    <x v="92"/>
    <n v="22.47"/>
    <n v="12"/>
    <n v="269.64"/>
    <s v="UPI"/>
    <x v="3"/>
    <s v="Medium"/>
    <s v="Medium Satisfaction"/>
    <s v="Short Charging"/>
    <n v="2"/>
    <x v="650"/>
    <x v="494"/>
  </r>
  <r>
    <s v="EVS100906"/>
    <x v="7"/>
    <x v="2"/>
    <x v="0"/>
    <x v="0"/>
    <s v="21-02-2023 22:27"/>
    <s v="21-02-2023 23:21"/>
    <x v="38"/>
    <n v="48.96"/>
    <n v="8"/>
    <n v="391.68"/>
    <s v="Wallet"/>
    <x v="1"/>
    <s v="High"/>
    <s v="High Satisfaction"/>
    <s v="Medium Charging"/>
    <n v="2"/>
    <x v="391"/>
    <x v="398"/>
  </r>
  <r>
    <s v="EVS100907"/>
    <x v="3"/>
    <x v="0"/>
    <x v="1"/>
    <x v="0"/>
    <s v="20-05-2023 14:36"/>
    <s v="20-05-2023 15:07"/>
    <x v="64"/>
    <n v="29.01"/>
    <n v="10"/>
    <n v="290.10000000000002"/>
    <s v="Subscription"/>
    <x v="2"/>
    <s v="Medium"/>
    <s v="Low Satisfaction"/>
    <s v="Medium Charging"/>
    <n v="3"/>
    <x v="651"/>
    <x v="495"/>
  </r>
  <r>
    <s v="EVS100908"/>
    <x v="5"/>
    <x v="1"/>
    <x v="1"/>
    <x v="1"/>
    <s v="25-08-2024 21:12"/>
    <s v="25-08-2024 22:07"/>
    <x v="104"/>
    <n v="37.200000000000003"/>
    <n v="15"/>
    <n v="558"/>
    <s v="Subscription"/>
    <x v="1"/>
    <s v="High"/>
    <s v="High Satisfaction"/>
    <s v="Medium Charging"/>
    <n v="1"/>
    <x v="485"/>
    <x v="357"/>
  </r>
  <r>
    <s v="EVS100909"/>
    <x v="3"/>
    <x v="1"/>
    <x v="0"/>
    <x v="1"/>
    <d v="2023-12-10T07:02:00"/>
    <d v="2023-12-10T07:59:00"/>
    <x v="110"/>
    <n v="30.58"/>
    <n v="10"/>
    <n v="305.8"/>
    <s v="UPI"/>
    <x v="3"/>
    <s v="High"/>
    <s v="Medium Satisfaction"/>
    <s v="Medium Charging"/>
    <n v="1"/>
    <x v="231"/>
    <x v="425"/>
  </r>
  <r>
    <s v="EVS100910"/>
    <x v="4"/>
    <x v="0"/>
    <x v="0"/>
    <x v="1"/>
    <s v="31-08-2023 04:18"/>
    <s v="31-08-2023 05:41"/>
    <x v="100"/>
    <n v="31.02"/>
    <n v="15"/>
    <n v="465.3"/>
    <s v="UPI"/>
    <x v="1"/>
    <s v="High"/>
    <s v="High Satisfaction"/>
    <s v="Long Charging"/>
    <n v="3"/>
    <x v="652"/>
    <x v="159"/>
  </r>
  <r>
    <s v="EVS100911"/>
    <x v="4"/>
    <x v="0"/>
    <x v="0"/>
    <x v="0"/>
    <s v="13-07-2024 06:15"/>
    <s v="13-07-2024 07:40"/>
    <x v="17"/>
    <n v="38.69"/>
    <n v="12"/>
    <n v="464.28"/>
    <s v="Subscription"/>
    <x v="2"/>
    <s v="High"/>
    <s v="Low Satisfaction"/>
    <s v="Long Charging"/>
    <n v="3"/>
    <x v="653"/>
    <x v="496"/>
  </r>
  <r>
    <s v="EVS100912"/>
    <x v="2"/>
    <x v="2"/>
    <x v="1"/>
    <x v="0"/>
    <d v="2023-11-07T06:54:00"/>
    <d v="2023-11-07T07:46:00"/>
    <x v="55"/>
    <n v="43.6"/>
    <n v="10"/>
    <n v="436"/>
    <s v="Subscription"/>
    <x v="1"/>
    <s v="High"/>
    <s v="High Satisfaction"/>
    <s v="Medium Charging"/>
    <n v="2"/>
    <x v="654"/>
    <x v="140"/>
  </r>
  <r>
    <s v="EVS100913"/>
    <x v="5"/>
    <x v="1"/>
    <x v="2"/>
    <x v="0"/>
    <s v="21-04-2023 16:47"/>
    <s v="21-04-2023 16:57"/>
    <x v="15"/>
    <n v="42.02"/>
    <n v="15"/>
    <n v="630.29999999999995"/>
    <s v="Subscription"/>
    <x v="0"/>
    <s v="High"/>
    <s v="Medium Satisfaction"/>
    <s v="Short Charging"/>
    <n v="1"/>
    <x v="655"/>
    <x v="497"/>
  </r>
  <r>
    <s v="EVS100914"/>
    <x v="1"/>
    <x v="0"/>
    <x v="1"/>
    <x v="0"/>
    <s v="23-10-2024 22:51"/>
    <s v="24-10-2024 00:31"/>
    <x v="60"/>
    <n v="19.010000000000002"/>
    <n v="10"/>
    <n v="190.1"/>
    <s v="Subscription"/>
    <x v="0"/>
    <s v="Medium"/>
    <s v="Medium Satisfaction"/>
    <s v="Long Charging"/>
    <n v="3"/>
    <x v="130"/>
    <x v="445"/>
  </r>
  <r>
    <s v="EVS100915"/>
    <x v="3"/>
    <x v="2"/>
    <x v="2"/>
    <x v="1"/>
    <d v="2023-09-01T12:01:00"/>
    <d v="2023-09-01T12:20:00"/>
    <x v="11"/>
    <n v="11.62"/>
    <n v="12"/>
    <n v="139.44"/>
    <s v="Wallet"/>
    <x v="4"/>
    <s v="Medium"/>
    <s v="Low Satisfaction"/>
    <s v="Short Charging"/>
    <n v="2"/>
    <x v="656"/>
    <x v="406"/>
  </r>
  <r>
    <s v="EVS100916"/>
    <x v="0"/>
    <x v="0"/>
    <x v="2"/>
    <x v="0"/>
    <d v="2024-03-07T11:06:00"/>
    <d v="2024-03-07T12:07:00"/>
    <x v="57"/>
    <n v="5.81"/>
    <n v="12"/>
    <n v="69.72"/>
    <s v="UPI"/>
    <x v="3"/>
    <s v="Low"/>
    <s v="Medium Satisfaction"/>
    <s v="Long Charging"/>
    <n v="3"/>
    <x v="25"/>
    <x v="66"/>
  </r>
  <r>
    <s v="EVS100917"/>
    <x v="2"/>
    <x v="0"/>
    <x v="0"/>
    <x v="1"/>
    <s v="26-11-2023 05:57"/>
    <s v="26-11-2023 06:25"/>
    <x v="53"/>
    <n v="45.23"/>
    <n v="15"/>
    <n v="678.45"/>
    <s v="UPI"/>
    <x v="3"/>
    <s v="High"/>
    <s v="Medium Satisfaction"/>
    <s v="Short Charging"/>
    <n v="3"/>
    <x v="12"/>
    <x v="437"/>
  </r>
  <r>
    <s v="EVS100918"/>
    <x v="7"/>
    <x v="2"/>
    <x v="0"/>
    <x v="0"/>
    <d v="2024-12-09T18:21:00"/>
    <d v="2024-12-09T20:04:00"/>
    <x v="95"/>
    <n v="29.99"/>
    <n v="8"/>
    <n v="239.92"/>
    <s v="UPI"/>
    <x v="4"/>
    <s v="Medium"/>
    <s v="Low Satisfaction"/>
    <s v="Long Charging"/>
    <n v="2"/>
    <x v="657"/>
    <x v="352"/>
  </r>
  <r>
    <s v="EVS100919"/>
    <x v="1"/>
    <x v="1"/>
    <x v="3"/>
    <x v="0"/>
    <d v="2024-05-08T12:16:00"/>
    <d v="2024-05-08T14:08:00"/>
    <x v="56"/>
    <n v="5.52"/>
    <n v="15"/>
    <n v="82.8"/>
    <s v="Wallet"/>
    <x v="1"/>
    <s v="Low"/>
    <s v="High Satisfaction"/>
    <s v="Long Charging"/>
    <n v="1"/>
    <x v="205"/>
    <x v="157"/>
  </r>
  <r>
    <s v="EVS100920"/>
    <x v="6"/>
    <x v="0"/>
    <x v="3"/>
    <x v="0"/>
    <s v="18-04-2023 12:44"/>
    <s v="18-04-2023 13:41"/>
    <x v="110"/>
    <n v="7.31"/>
    <n v="12"/>
    <n v="87.72"/>
    <s v="Wallet"/>
    <x v="1"/>
    <s v="Low"/>
    <s v="High Satisfaction"/>
    <s v="Medium Charging"/>
    <n v="3"/>
    <x v="357"/>
    <x v="455"/>
  </r>
  <r>
    <s v="EVS100921"/>
    <x v="6"/>
    <x v="1"/>
    <x v="0"/>
    <x v="1"/>
    <d v="2024-11-03T20:02:00"/>
    <d v="2024-11-03T20:58:00"/>
    <x v="46"/>
    <n v="49.89"/>
    <n v="8"/>
    <n v="399.12"/>
    <s v="Credit Card"/>
    <x v="3"/>
    <s v="High"/>
    <s v="Medium Satisfaction"/>
    <s v="Medium Charging"/>
    <n v="1"/>
    <x v="658"/>
    <x v="390"/>
  </r>
  <r>
    <s v="EVS100922"/>
    <x v="1"/>
    <x v="2"/>
    <x v="3"/>
    <x v="0"/>
    <d v="2024-06-09T04:45:00"/>
    <d v="2024-06-09T05:09:00"/>
    <x v="37"/>
    <n v="3.28"/>
    <n v="10"/>
    <n v="32.799999999999997"/>
    <s v="Credit Card"/>
    <x v="1"/>
    <s v="Low"/>
    <s v="High Satisfaction"/>
    <s v="Short Charging"/>
    <n v="2"/>
    <x v="183"/>
    <x v="498"/>
  </r>
  <r>
    <s v="EVS100923"/>
    <x v="6"/>
    <x v="2"/>
    <x v="1"/>
    <x v="0"/>
    <s v="25-09-2023 18:08"/>
    <s v="25-09-2023 19:26"/>
    <x v="89"/>
    <n v="3.51"/>
    <n v="12"/>
    <n v="42.12"/>
    <s v="Credit Card"/>
    <x v="4"/>
    <s v="Low"/>
    <s v="Low Satisfaction"/>
    <s v="Long Charging"/>
    <n v="2"/>
    <x v="659"/>
    <x v="499"/>
  </r>
  <r>
    <s v="EVS100924"/>
    <x v="3"/>
    <x v="1"/>
    <x v="2"/>
    <x v="1"/>
    <s v="24-03-2023 03:12"/>
    <s v="24-03-2023 04:43"/>
    <x v="44"/>
    <n v="23.57"/>
    <n v="15"/>
    <n v="353.55"/>
    <s v="Subscription"/>
    <x v="3"/>
    <s v="Medium"/>
    <s v="Medium Satisfaction"/>
    <s v="Long Charging"/>
    <n v="1"/>
    <x v="660"/>
    <x v="227"/>
  </r>
  <r>
    <s v="EVS100925"/>
    <x v="1"/>
    <x v="2"/>
    <x v="2"/>
    <x v="1"/>
    <s v="16-05-2024 06:21"/>
    <s v="16-05-2024 06:56"/>
    <x v="10"/>
    <n v="27.95"/>
    <n v="12"/>
    <n v="335.4"/>
    <s v="UPI"/>
    <x v="1"/>
    <s v="Medium"/>
    <s v="High Satisfaction"/>
    <s v="Medium Charging"/>
    <n v="2"/>
    <x v="416"/>
    <x v="412"/>
  </r>
  <r>
    <s v="EVS100926"/>
    <x v="0"/>
    <x v="0"/>
    <x v="0"/>
    <x v="0"/>
    <s v="16-05-2024 04:01"/>
    <s v="16-05-2024 05:40"/>
    <x v="83"/>
    <n v="31.76"/>
    <n v="10"/>
    <n v="317.60000000000002"/>
    <s v="Subscription"/>
    <x v="2"/>
    <s v="High"/>
    <s v="Low Satisfaction"/>
    <s v="Long Charging"/>
    <n v="3"/>
    <x v="535"/>
    <x v="412"/>
  </r>
  <r>
    <s v="EVS100927"/>
    <x v="0"/>
    <x v="1"/>
    <x v="1"/>
    <x v="0"/>
    <s v="27-03-2024 02:42"/>
    <s v="27-03-2024 03:46"/>
    <x v="34"/>
    <n v="53.43"/>
    <n v="8"/>
    <n v="427.44"/>
    <s v="UPI"/>
    <x v="1"/>
    <s v="High"/>
    <s v="High Satisfaction"/>
    <s v="Long Charging"/>
    <n v="1"/>
    <x v="650"/>
    <x v="39"/>
  </r>
  <r>
    <s v="EVS100928"/>
    <x v="2"/>
    <x v="0"/>
    <x v="0"/>
    <x v="0"/>
    <s v="26-12-2023 23:09"/>
    <s v="26-12-2023 23:27"/>
    <x v="88"/>
    <n v="55.26"/>
    <n v="15"/>
    <n v="828.9"/>
    <s v="Wallet"/>
    <x v="4"/>
    <s v="High"/>
    <s v="Low Satisfaction"/>
    <s v="Short Charging"/>
    <n v="3"/>
    <x v="661"/>
    <x v="251"/>
  </r>
  <r>
    <s v="EVS100929"/>
    <x v="7"/>
    <x v="1"/>
    <x v="2"/>
    <x v="1"/>
    <d v="2024-12-05T13:05:00"/>
    <d v="2024-12-05T13:35:00"/>
    <x v="19"/>
    <n v="20.9"/>
    <n v="15"/>
    <n v="313.5"/>
    <s v="Wallet"/>
    <x v="2"/>
    <s v="Medium"/>
    <s v="Low Satisfaction"/>
    <s v="Medium Charging"/>
    <n v="1"/>
    <x v="454"/>
    <x v="285"/>
  </r>
  <r>
    <s v="EVS100930"/>
    <x v="6"/>
    <x v="1"/>
    <x v="0"/>
    <x v="1"/>
    <s v="23-03-2024 23:39"/>
    <s v="24-03-2024 01:32"/>
    <x v="41"/>
    <n v="21.65"/>
    <n v="8"/>
    <n v="173.2"/>
    <s v="Credit Card"/>
    <x v="4"/>
    <s v="Medium"/>
    <s v="Low Satisfaction"/>
    <s v="Long Charging"/>
    <n v="1"/>
    <x v="87"/>
    <x v="93"/>
  </r>
  <r>
    <s v="EVS100931"/>
    <x v="4"/>
    <x v="0"/>
    <x v="0"/>
    <x v="0"/>
    <s v="14-09-2024 13:49"/>
    <s v="14-09-2024 14:41"/>
    <x v="55"/>
    <n v="55.4"/>
    <n v="8"/>
    <n v="443.2"/>
    <s v="UPI"/>
    <x v="0"/>
    <s v="High"/>
    <s v="Medium Satisfaction"/>
    <s v="Medium Charging"/>
    <n v="3"/>
    <x v="662"/>
    <x v="500"/>
  </r>
  <r>
    <s v="EVS100932"/>
    <x v="5"/>
    <x v="0"/>
    <x v="3"/>
    <x v="0"/>
    <s v="29-11-2024 01:21"/>
    <s v="29-11-2024 01:57"/>
    <x v="30"/>
    <n v="44.79"/>
    <n v="12"/>
    <n v="537.48"/>
    <s v="Wallet"/>
    <x v="0"/>
    <s v="High"/>
    <s v="Medium Satisfaction"/>
    <s v="Medium Charging"/>
    <n v="3"/>
    <x v="663"/>
    <x v="501"/>
  </r>
  <r>
    <s v="EVS100933"/>
    <x v="2"/>
    <x v="2"/>
    <x v="3"/>
    <x v="0"/>
    <d v="2023-06-07T01:06:00"/>
    <d v="2023-06-07T01:43:00"/>
    <x v="45"/>
    <n v="40.78"/>
    <n v="10"/>
    <n v="407.8"/>
    <s v="Wallet"/>
    <x v="3"/>
    <s v="High"/>
    <s v="Medium Satisfaction"/>
    <s v="Medium Charging"/>
    <n v="2"/>
    <x v="67"/>
    <x v="394"/>
  </r>
  <r>
    <s v="EVS100934"/>
    <x v="4"/>
    <x v="1"/>
    <x v="2"/>
    <x v="0"/>
    <s v="19-07-2024 11:24"/>
    <s v="19-07-2024 11:56"/>
    <x v="105"/>
    <n v="6.43"/>
    <n v="8"/>
    <n v="51.44"/>
    <s v="Subscription"/>
    <x v="0"/>
    <s v="Low"/>
    <s v="Medium Satisfaction"/>
    <s v="Medium Charging"/>
    <n v="1"/>
    <x v="664"/>
    <x v="134"/>
  </r>
  <r>
    <s v="EVS100935"/>
    <x v="7"/>
    <x v="2"/>
    <x v="3"/>
    <x v="1"/>
    <s v="17-01-2024 03:23"/>
    <s v="17-01-2024 04:27"/>
    <x v="34"/>
    <n v="2.09"/>
    <n v="12"/>
    <n v="25.08"/>
    <s v="Credit Card"/>
    <x v="0"/>
    <s v="Low"/>
    <s v="Medium Satisfaction"/>
    <s v="Long Charging"/>
    <n v="2"/>
    <x v="665"/>
    <x v="216"/>
  </r>
  <r>
    <s v="EVS100936"/>
    <x v="2"/>
    <x v="2"/>
    <x v="2"/>
    <x v="1"/>
    <d v="2023-04-06T23:24:00"/>
    <d v="2023-04-06T23:39:00"/>
    <x v="63"/>
    <n v="37.380000000000003"/>
    <n v="10"/>
    <n v="373.8"/>
    <s v="Subscription"/>
    <x v="4"/>
    <s v="High"/>
    <s v="Low Satisfaction"/>
    <s v="Short Charging"/>
    <n v="2"/>
    <x v="666"/>
    <x v="310"/>
  </r>
  <r>
    <s v="EVS100937"/>
    <x v="0"/>
    <x v="1"/>
    <x v="1"/>
    <x v="0"/>
    <s v="16-08-2024 03:57"/>
    <s v="16-08-2024 05:12"/>
    <x v="99"/>
    <n v="4.18"/>
    <n v="10"/>
    <n v="41.8"/>
    <s v="Credit Card"/>
    <x v="0"/>
    <s v="Low"/>
    <s v="Medium Satisfaction"/>
    <s v="Long Charging"/>
    <n v="1"/>
    <x v="667"/>
    <x v="320"/>
  </r>
  <r>
    <s v="EVS100938"/>
    <x v="0"/>
    <x v="0"/>
    <x v="3"/>
    <x v="0"/>
    <d v="2024-01-05T01:59:00"/>
    <d v="2024-01-05T02:27:00"/>
    <x v="53"/>
    <n v="13.39"/>
    <n v="15"/>
    <n v="200.85"/>
    <s v="UPI"/>
    <x v="0"/>
    <s v="Medium"/>
    <s v="Medium Satisfaction"/>
    <s v="Short Charging"/>
    <n v="3"/>
    <x v="668"/>
    <x v="502"/>
  </r>
  <r>
    <s v="EVS100939"/>
    <x v="0"/>
    <x v="2"/>
    <x v="2"/>
    <x v="1"/>
    <s v="19-09-2023 07:52"/>
    <s v="19-09-2023 08:16"/>
    <x v="37"/>
    <n v="57.32"/>
    <n v="8"/>
    <n v="458.56"/>
    <s v="Wallet"/>
    <x v="4"/>
    <s v="High"/>
    <s v="Low Satisfaction"/>
    <s v="Short Charging"/>
    <n v="2"/>
    <x v="362"/>
    <x v="262"/>
  </r>
  <r>
    <s v="EVS100940"/>
    <x v="1"/>
    <x v="0"/>
    <x v="1"/>
    <x v="0"/>
    <s v="24-02-2023 19:18"/>
    <s v="24-02-2023 20:52"/>
    <x v="23"/>
    <n v="46.04"/>
    <n v="12"/>
    <n v="552.48"/>
    <s v="Subscription"/>
    <x v="3"/>
    <s v="High"/>
    <s v="Medium Satisfaction"/>
    <s v="Long Charging"/>
    <n v="3"/>
    <x v="556"/>
    <x v="319"/>
  </r>
  <r>
    <s v="EVS100941"/>
    <x v="7"/>
    <x v="0"/>
    <x v="3"/>
    <x v="1"/>
    <d v="2023-12-08T16:10:00"/>
    <d v="2023-12-08T17:50:00"/>
    <x v="60"/>
    <n v="12.37"/>
    <n v="8"/>
    <n v="98.96"/>
    <s v="UPI"/>
    <x v="4"/>
    <s v="Medium"/>
    <s v="Low Satisfaction"/>
    <s v="Long Charging"/>
    <n v="3"/>
    <x v="669"/>
    <x v="503"/>
  </r>
  <r>
    <s v="EVS100942"/>
    <x v="4"/>
    <x v="1"/>
    <x v="2"/>
    <x v="0"/>
    <d v="2023-12-10T11:03:00"/>
    <d v="2023-12-10T12:05:00"/>
    <x v="51"/>
    <n v="3.61"/>
    <n v="8"/>
    <n v="28.88"/>
    <s v="Subscription"/>
    <x v="1"/>
    <s v="Low"/>
    <s v="High Satisfaction"/>
    <s v="Long Charging"/>
    <n v="1"/>
    <x v="141"/>
    <x v="425"/>
  </r>
  <r>
    <s v="EVS100943"/>
    <x v="4"/>
    <x v="0"/>
    <x v="3"/>
    <x v="0"/>
    <d v="2023-01-04T05:57:00"/>
    <d v="2023-01-04T07:50:00"/>
    <x v="41"/>
    <n v="57.77"/>
    <n v="10"/>
    <n v="577.70000000000005"/>
    <s v="Subscription"/>
    <x v="0"/>
    <s v="High"/>
    <s v="Medium Satisfaction"/>
    <s v="Long Charging"/>
    <n v="3"/>
    <x v="12"/>
    <x v="504"/>
  </r>
  <r>
    <s v="EVS100944"/>
    <x v="2"/>
    <x v="0"/>
    <x v="1"/>
    <x v="1"/>
    <d v="2023-04-05T10:03:00"/>
    <d v="2023-04-05T10:52:00"/>
    <x v="42"/>
    <n v="25.96"/>
    <n v="12"/>
    <n v="311.52"/>
    <s v="Wallet"/>
    <x v="3"/>
    <s v="Medium"/>
    <s v="Medium Satisfaction"/>
    <s v="Medium Charging"/>
    <n v="3"/>
    <x v="670"/>
    <x v="47"/>
  </r>
  <r>
    <s v="EVS100945"/>
    <x v="6"/>
    <x v="1"/>
    <x v="0"/>
    <x v="1"/>
    <s v="22-03-2024 08:46"/>
    <s v="22-03-2024 10:00"/>
    <x v="33"/>
    <n v="51.02"/>
    <n v="10"/>
    <n v="510.2"/>
    <s v="Wallet"/>
    <x v="0"/>
    <s v="High"/>
    <s v="Medium Satisfaction"/>
    <s v="Long Charging"/>
    <n v="1"/>
    <x v="184"/>
    <x v="250"/>
  </r>
  <r>
    <s v="EVS100946"/>
    <x v="0"/>
    <x v="1"/>
    <x v="0"/>
    <x v="1"/>
    <d v="2024-12-03T14:47:00"/>
    <d v="2024-12-03T16:45:00"/>
    <x v="106"/>
    <n v="39.049999999999997"/>
    <n v="8"/>
    <n v="312.39999999999998"/>
    <s v="Credit Card"/>
    <x v="1"/>
    <s v="High"/>
    <s v="High Satisfaction"/>
    <s v="Long Charging"/>
    <n v="1"/>
    <x v="671"/>
    <x v="505"/>
  </r>
  <r>
    <s v="EVS100947"/>
    <x v="1"/>
    <x v="0"/>
    <x v="1"/>
    <x v="1"/>
    <d v="2024-05-10T22:31:00"/>
    <d v="2024-06-10T00:16:00"/>
    <x v="80"/>
    <n v="48.63"/>
    <n v="15"/>
    <n v="729.45"/>
    <s v="UPI"/>
    <x v="3"/>
    <s v="High"/>
    <s v="Medium Satisfaction"/>
    <s v="Long Charging"/>
    <n v="3"/>
    <x v="672"/>
    <x v="55"/>
  </r>
  <r>
    <s v="EVS100948"/>
    <x v="4"/>
    <x v="2"/>
    <x v="1"/>
    <x v="0"/>
    <d v="2023-01-12T23:18:00"/>
    <d v="2023-02-12T01:02:00"/>
    <x v="4"/>
    <n v="54.31"/>
    <n v="15"/>
    <n v="814.65"/>
    <s v="Subscription"/>
    <x v="2"/>
    <s v="High"/>
    <s v="Low Satisfaction"/>
    <s v="Long Charging"/>
    <n v="2"/>
    <x v="562"/>
    <x v="82"/>
  </r>
  <r>
    <s v="EVS100949"/>
    <x v="2"/>
    <x v="1"/>
    <x v="0"/>
    <x v="1"/>
    <s v="20-07-2024 10:50"/>
    <s v="20-07-2024 12:17"/>
    <x v="24"/>
    <n v="36.76"/>
    <n v="15"/>
    <n v="551.4"/>
    <s v="Credit Card"/>
    <x v="3"/>
    <s v="High"/>
    <s v="Medium Satisfaction"/>
    <s v="Long Charging"/>
    <n v="1"/>
    <x v="409"/>
    <x v="86"/>
  </r>
  <r>
    <s v="EVS100950"/>
    <x v="7"/>
    <x v="2"/>
    <x v="2"/>
    <x v="0"/>
    <s v="17-05-2024 04:37"/>
    <s v="17-05-2024 05:23"/>
    <x v="43"/>
    <n v="40.08"/>
    <n v="8"/>
    <n v="320.64"/>
    <s v="Wallet"/>
    <x v="3"/>
    <s v="High"/>
    <s v="Medium Satisfaction"/>
    <s v="Medium Charging"/>
    <n v="2"/>
    <x v="673"/>
    <x v="506"/>
  </r>
  <r>
    <s v="EVS100951"/>
    <x v="5"/>
    <x v="1"/>
    <x v="3"/>
    <x v="1"/>
    <s v="19-09-2024 20:26"/>
    <s v="19-09-2024 21:48"/>
    <x v="0"/>
    <n v="54.86"/>
    <n v="15"/>
    <n v="822.9"/>
    <s v="UPI"/>
    <x v="0"/>
    <s v="High"/>
    <s v="Medium Satisfaction"/>
    <s v="Long Charging"/>
    <n v="1"/>
    <x v="674"/>
    <x v="507"/>
  </r>
  <r>
    <s v="EVS100952"/>
    <x v="1"/>
    <x v="0"/>
    <x v="2"/>
    <x v="1"/>
    <d v="2024-07-03T02:12:00"/>
    <d v="2024-07-03T03:15:00"/>
    <x v="25"/>
    <n v="24.1"/>
    <n v="12"/>
    <n v="289.2"/>
    <s v="UPI"/>
    <x v="4"/>
    <s v="Medium"/>
    <s v="Low Satisfaction"/>
    <s v="Long Charging"/>
    <n v="3"/>
    <x v="675"/>
    <x v="359"/>
  </r>
  <r>
    <s v="EVS100953"/>
    <x v="0"/>
    <x v="1"/>
    <x v="3"/>
    <x v="1"/>
    <s v="30-12-2023 16:20"/>
    <s v="30-12-2023 16:37"/>
    <x v="18"/>
    <n v="58.43"/>
    <n v="10"/>
    <n v="584.29999999999995"/>
    <s v="Credit Card"/>
    <x v="1"/>
    <s v="High"/>
    <s v="High Satisfaction"/>
    <s v="Short Charging"/>
    <n v="1"/>
    <x v="179"/>
    <x v="326"/>
  </r>
  <r>
    <s v="EVS100954"/>
    <x v="7"/>
    <x v="0"/>
    <x v="1"/>
    <x v="1"/>
    <d v="2024-03-09T05:43:00"/>
    <d v="2024-03-09T06:08:00"/>
    <x v="13"/>
    <n v="52.06"/>
    <n v="8"/>
    <n v="416.48"/>
    <s v="UPI"/>
    <x v="1"/>
    <s v="High"/>
    <s v="High Satisfaction"/>
    <s v="Short Charging"/>
    <n v="3"/>
    <x v="115"/>
    <x v="419"/>
  </r>
  <r>
    <s v="EVS100955"/>
    <x v="6"/>
    <x v="0"/>
    <x v="3"/>
    <x v="0"/>
    <s v="22-09-2023 16:36"/>
    <s v="22-09-2023 17:52"/>
    <x v="91"/>
    <n v="4.68"/>
    <n v="15"/>
    <n v="70.2"/>
    <s v="Credit Card"/>
    <x v="0"/>
    <s v="Low"/>
    <s v="Medium Satisfaction"/>
    <s v="Long Charging"/>
    <n v="3"/>
    <x v="280"/>
    <x v="494"/>
  </r>
  <r>
    <s v="EVS100956"/>
    <x v="7"/>
    <x v="2"/>
    <x v="2"/>
    <x v="0"/>
    <s v="22-06-2023 06:11"/>
    <s v="22-06-2023 06:50"/>
    <x v="3"/>
    <n v="48.26"/>
    <n v="15"/>
    <n v="723.9"/>
    <s v="Wallet"/>
    <x v="1"/>
    <s v="High"/>
    <s v="High Satisfaction"/>
    <s v="Medium Charging"/>
    <n v="2"/>
    <x v="325"/>
    <x v="487"/>
  </r>
  <r>
    <s v="EVS100957"/>
    <x v="5"/>
    <x v="0"/>
    <x v="2"/>
    <x v="1"/>
    <d v="2024-03-10T06:04:00"/>
    <d v="2024-03-10T06:46:00"/>
    <x v="14"/>
    <n v="38.18"/>
    <n v="12"/>
    <n v="458.16"/>
    <s v="Credit Card"/>
    <x v="4"/>
    <s v="High"/>
    <s v="Low Satisfaction"/>
    <s v="Medium Charging"/>
    <n v="3"/>
    <x v="676"/>
    <x v="309"/>
  </r>
  <r>
    <s v="EVS100958"/>
    <x v="2"/>
    <x v="1"/>
    <x v="1"/>
    <x v="1"/>
    <s v="30-05-2024 12:03"/>
    <s v="30-05-2024 12:24"/>
    <x v="86"/>
    <n v="9.61"/>
    <n v="15"/>
    <n v="144.15"/>
    <s v="UPI"/>
    <x v="0"/>
    <s v="Low"/>
    <s v="Medium Satisfaction"/>
    <s v="Short Charging"/>
    <n v="1"/>
    <x v="579"/>
    <x v="508"/>
  </r>
  <r>
    <s v="EVS100959"/>
    <x v="4"/>
    <x v="1"/>
    <x v="1"/>
    <x v="1"/>
    <s v="13-09-2024 01:36"/>
    <s v="13-09-2024 03:26"/>
    <x v="109"/>
    <n v="59.35"/>
    <n v="8"/>
    <n v="474.8"/>
    <s v="Credit Card"/>
    <x v="3"/>
    <s v="High"/>
    <s v="Medium Satisfaction"/>
    <s v="Long Charging"/>
    <n v="1"/>
    <x v="677"/>
    <x v="61"/>
  </r>
  <r>
    <s v="EVS100960"/>
    <x v="3"/>
    <x v="2"/>
    <x v="2"/>
    <x v="1"/>
    <s v="29-04-2023 15:41"/>
    <s v="29-04-2023 16:04"/>
    <x v="6"/>
    <n v="22.06"/>
    <n v="10"/>
    <n v="220.6"/>
    <s v="Subscription"/>
    <x v="0"/>
    <s v="Medium"/>
    <s v="Medium Satisfaction"/>
    <s v="Short Charging"/>
    <n v="2"/>
    <x v="517"/>
    <x v="509"/>
  </r>
  <r>
    <s v="EVS100961"/>
    <x v="2"/>
    <x v="1"/>
    <x v="1"/>
    <x v="1"/>
    <s v="24-07-2023 19:07"/>
    <s v="24-07-2023 20:12"/>
    <x v="75"/>
    <n v="45.37"/>
    <n v="8"/>
    <n v="362.96"/>
    <s v="Wallet"/>
    <x v="4"/>
    <s v="High"/>
    <s v="Low Satisfaction"/>
    <s v="Long Charging"/>
    <n v="1"/>
    <x v="595"/>
    <x v="198"/>
  </r>
  <r>
    <s v="EVS100962"/>
    <x v="1"/>
    <x v="1"/>
    <x v="3"/>
    <x v="0"/>
    <d v="2023-08-01T12:05:00"/>
    <d v="2023-08-01T13:01:00"/>
    <x v="46"/>
    <n v="35.340000000000003"/>
    <n v="10"/>
    <n v="353.4"/>
    <s v="Wallet"/>
    <x v="3"/>
    <s v="High"/>
    <s v="Medium Satisfaction"/>
    <s v="Medium Charging"/>
    <n v="1"/>
    <x v="678"/>
    <x v="486"/>
  </r>
  <r>
    <s v="EVS100963"/>
    <x v="4"/>
    <x v="2"/>
    <x v="0"/>
    <x v="1"/>
    <d v="2023-10-12T00:23:00"/>
    <d v="2023-10-12T02:20:00"/>
    <x v="62"/>
    <n v="44.18"/>
    <n v="10"/>
    <n v="441.8"/>
    <s v="UPI"/>
    <x v="1"/>
    <s v="High"/>
    <s v="High Satisfaction"/>
    <s v="Long Charging"/>
    <n v="2"/>
    <x v="503"/>
    <x v="317"/>
  </r>
  <r>
    <s v="EVS100964"/>
    <x v="2"/>
    <x v="2"/>
    <x v="0"/>
    <x v="0"/>
    <s v="28-04-2023 11:24"/>
    <s v="28-04-2023 11:52"/>
    <x v="53"/>
    <n v="3.26"/>
    <n v="12"/>
    <n v="39.119999999999997"/>
    <s v="UPI"/>
    <x v="4"/>
    <s v="Low"/>
    <s v="Low Satisfaction"/>
    <s v="Short Charging"/>
    <n v="2"/>
    <x v="664"/>
    <x v="130"/>
  </r>
  <r>
    <s v="EVS100965"/>
    <x v="1"/>
    <x v="0"/>
    <x v="3"/>
    <x v="1"/>
    <d v="2024-12-07T20:30:00"/>
    <d v="2024-12-07T20:41:00"/>
    <x v="78"/>
    <n v="3.77"/>
    <n v="10"/>
    <n v="37.700000000000003"/>
    <s v="Wallet"/>
    <x v="2"/>
    <s v="Low"/>
    <s v="Low Satisfaction"/>
    <s v="Short Charging"/>
    <n v="3"/>
    <x v="53"/>
    <x v="510"/>
  </r>
  <r>
    <s v="EVS100966"/>
    <x v="4"/>
    <x v="1"/>
    <x v="3"/>
    <x v="0"/>
    <d v="2024-05-08T02:09:00"/>
    <d v="2024-05-08T02:23:00"/>
    <x v="52"/>
    <n v="17.98"/>
    <n v="15"/>
    <n v="269.7"/>
    <s v="UPI"/>
    <x v="4"/>
    <s v="Medium"/>
    <s v="Low Satisfaction"/>
    <s v="Short Charging"/>
    <n v="1"/>
    <x v="679"/>
    <x v="157"/>
  </r>
  <r>
    <s v="EVS100967"/>
    <x v="3"/>
    <x v="2"/>
    <x v="2"/>
    <x v="0"/>
    <d v="2023-01-04T16:10:00"/>
    <d v="2023-01-04T17:30:00"/>
    <x v="93"/>
    <n v="13.49"/>
    <n v="8"/>
    <n v="107.92"/>
    <s v="Wallet"/>
    <x v="0"/>
    <s v="Medium"/>
    <s v="Medium Satisfaction"/>
    <s v="Long Charging"/>
    <n v="2"/>
    <x v="669"/>
    <x v="504"/>
  </r>
  <r>
    <s v="EVS100968"/>
    <x v="1"/>
    <x v="0"/>
    <x v="0"/>
    <x v="1"/>
    <s v="30-07-2024 02:08"/>
    <s v="30-07-2024 03:22"/>
    <x v="33"/>
    <n v="45.67"/>
    <n v="15"/>
    <n v="685.05"/>
    <s v="Wallet"/>
    <x v="2"/>
    <s v="High"/>
    <s v="Low Satisfaction"/>
    <s v="Long Charging"/>
    <n v="3"/>
    <x v="680"/>
    <x v="119"/>
  </r>
  <r>
    <s v="EVS100969"/>
    <x v="2"/>
    <x v="0"/>
    <x v="3"/>
    <x v="1"/>
    <s v="14-07-2023 01:43"/>
    <s v="14-07-2023 02:57"/>
    <x v="33"/>
    <n v="22.98"/>
    <n v="15"/>
    <n v="344.7"/>
    <s v="Credit Card"/>
    <x v="2"/>
    <s v="Medium"/>
    <s v="Low Satisfaction"/>
    <s v="Long Charging"/>
    <n v="3"/>
    <x v="681"/>
    <x v="511"/>
  </r>
  <r>
    <s v="EVS100970"/>
    <x v="3"/>
    <x v="1"/>
    <x v="0"/>
    <x v="1"/>
    <s v="16-11-2024 22:57"/>
    <s v="17-11-2024 00:44"/>
    <x v="108"/>
    <n v="2.82"/>
    <n v="15"/>
    <n v="42.3"/>
    <s v="Wallet"/>
    <x v="2"/>
    <s v="Low"/>
    <s v="Low Satisfaction"/>
    <s v="Long Charging"/>
    <n v="1"/>
    <x v="494"/>
    <x v="479"/>
  </r>
  <r>
    <s v="EVS100971"/>
    <x v="7"/>
    <x v="2"/>
    <x v="3"/>
    <x v="1"/>
    <d v="2024-07-03T18:23:00"/>
    <d v="2024-07-03T18:59:00"/>
    <x v="30"/>
    <n v="29.73"/>
    <n v="12"/>
    <n v="356.76"/>
    <s v="Credit Card"/>
    <x v="4"/>
    <s v="Medium"/>
    <s v="Low Satisfaction"/>
    <s v="Medium Charging"/>
    <n v="2"/>
    <x v="449"/>
    <x v="359"/>
  </r>
  <r>
    <s v="EVS100972"/>
    <x v="4"/>
    <x v="2"/>
    <x v="2"/>
    <x v="0"/>
    <s v="23-05-2023 06:06"/>
    <s v="23-05-2023 08:02"/>
    <x v="90"/>
    <n v="58.47"/>
    <n v="8"/>
    <n v="467.76"/>
    <s v="Wallet"/>
    <x v="0"/>
    <s v="High"/>
    <s v="Medium Satisfaction"/>
    <s v="Long Charging"/>
    <n v="2"/>
    <x v="682"/>
    <x v="512"/>
  </r>
  <r>
    <s v="EVS100973"/>
    <x v="4"/>
    <x v="0"/>
    <x v="2"/>
    <x v="1"/>
    <s v="27-07-2023 19:40"/>
    <s v="27-07-2023 20:11"/>
    <x v="64"/>
    <n v="36.770000000000003"/>
    <n v="10"/>
    <n v="367.7"/>
    <s v="Subscription"/>
    <x v="4"/>
    <s v="High"/>
    <s v="Low Satisfaction"/>
    <s v="Medium Charging"/>
    <n v="3"/>
    <x v="526"/>
    <x v="244"/>
  </r>
  <r>
    <s v="EVS100974"/>
    <x v="4"/>
    <x v="1"/>
    <x v="1"/>
    <x v="0"/>
    <d v="2023-06-10T16:21:00"/>
    <d v="2023-06-10T17:42:00"/>
    <x v="7"/>
    <n v="9.9499999999999993"/>
    <n v="12"/>
    <n v="119.4"/>
    <s v="Wallet"/>
    <x v="1"/>
    <s v="Low"/>
    <s v="High Satisfaction"/>
    <s v="Long Charging"/>
    <n v="1"/>
    <x v="683"/>
    <x v="132"/>
  </r>
  <r>
    <s v="EVS100975"/>
    <x v="6"/>
    <x v="0"/>
    <x v="2"/>
    <x v="1"/>
    <s v="22-07-2024 18:01"/>
    <s v="22-07-2024 19:59"/>
    <x v="106"/>
    <n v="35.619999999999997"/>
    <n v="12"/>
    <n v="427.44"/>
    <s v="Credit Card"/>
    <x v="1"/>
    <s v="High"/>
    <s v="High Satisfaction"/>
    <s v="Long Charging"/>
    <n v="3"/>
    <x v="684"/>
    <x v="291"/>
  </r>
  <r>
    <s v="EVS100976"/>
    <x v="6"/>
    <x v="1"/>
    <x v="2"/>
    <x v="0"/>
    <d v="2024-03-02T12:29:00"/>
    <d v="2024-03-02T13:05:00"/>
    <x v="30"/>
    <n v="8.84"/>
    <n v="10"/>
    <n v="88.4"/>
    <s v="Credit Card"/>
    <x v="3"/>
    <s v="Low"/>
    <s v="Medium Satisfaction"/>
    <s v="Medium Charging"/>
    <n v="1"/>
    <x v="685"/>
    <x v="240"/>
  </r>
  <r>
    <s v="EVS100977"/>
    <x v="3"/>
    <x v="2"/>
    <x v="0"/>
    <x v="1"/>
    <d v="2024-10-05T10:49:00"/>
    <d v="2024-10-05T11:25:00"/>
    <x v="30"/>
    <n v="49.33"/>
    <n v="10"/>
    <n v="493.3"/>
    <s v="Wallet"/>
    <x v="0"/>
    <s v="High"/>
    <s v="Medium Satisfaction"/>
    <s v="Medium Charging"/>
    <n v="2"/>
    <x v="686"/>
    <x v="513"/>
  </r>
  <r>
    <s v="EVS100978"/>
    <x v="6"/>
    <x v="0"/>
    <x v="2"/>
    <x v="0"/>
    <s v="16-01-2023 13:58"/>
    <s v="16-01-2023 14:32"/>
    <x v="8"/>
    <n v="6.86"/>
    <n v="12"/>
    <n v="82.32"/>
    <s v="Subscription"/>
    <x v="2"/>
    <s v="Low"/>
    <s v="Low Satisfaction"/>
    <s v="Medium Charging"/>
    <n v="3"/>
    <x v="374"/>
    <x v="10"/>
  </r>
  <r>
    <s v="EVS100979"/>
    <x v="5"/>
    <x v="1"/>
    <x v="0"/>
    <x v="0"/>
    <d v="2024-01-05T06:45:00"/>
    <d v="2024-01-05T08:13:00"/>
    <x v="81"/>
    <n v="40.53"/>
    <n v="10"/>
    <n v="405.3"/>
    <s v="Credit Card"/>
    <x v="4"/>
    <s v="High"/>
    <s v="Low Satisfaction"/>
    <s v="Long Charging"/>
    <n v="1"/>
    <x v="687"/>
    <x v="502"/>
  </r>
  <r>
    <s v="EVS100980"/>
    <x v="3"/>
    <x v="0"/>
    <x v="2"/>
    <x v="1"/>
    <s v="20-03-2024 10:52"/>
    <s v="20-03-2024 12:29"/>
    <x v="85"/>
    <n v="35.869999999999997"/>
    <n v="8"/>
    <n v="286.95999999999998"/>
    <s v="UPI"/>
    <x v="1"/>
    <s v="High"/>
    <s v="High Satisfaction"/>
    <s v="Long Charging"/>
    <n v="3"/>
    <x v="688"/>
    <x v="514"/>
  </r>
  <r>
    <s v="EVS100981"/>
    <x v="6"/>
    <x v="0"/>
    <x v="1"/>
    <x v="1"/>
    <s v="28-02-2023 05:12"/>
    <s v="28-02-2023 06:56"/>
    <x v="4"/>
    <n v="46.19"/>
    <n v="10"/>
    <n v="461.9"/>
    <s v="UPI"/>
    <x v="4"/>
    <s v="High"/>
    <s v="Low Satisfaction"/>
    <s v="Long Charging"/>
    <n v="3"/>
    <x v="689"/>
    <x v="515"/>
  </r>
  <r>
    <s v="EVS100982"/>
    <x v="0"/>
    <x v="2"/>
    <x v="2"/>
    <x v="1"/>
    <s v="20-05-2024 03:46"/>
    <s v="20-05-2024 04:00"/>
    <x v="52"/>
    <n v="8.8000000000000007"/>
    <n v="15"/>
    <n v="132"/>
    <s v="UPI"/>
    <x v="0"/>
    <s v="Low"/>
    <s v="Medium Satisfaction"/>
    <s v="Short Charging"/>
    <n v="2"/>
    <x v="497"/>
    <x v="396"/>
  </r>
  <r>
    <s v="EVS100983"/>
    <x v="1"/>
    <x v="2"/>
    <x v="1"/>
    <x v="0"/>
    <s v="15-06-2024 04:27"/>
    <s v="15-06-2024 06:04"/>
    <x v="85"/>
    <n v="11.9"/>
    <n v="8"/>
    <n v="95.2"/>
    <s v="UPI"/>
    <x v="4"/>
    <s v="Medium"/>
    <s v="Low Satisfaction"/>
    <s v="Long Charging"/>
    <n v="2"/>
    <x v="690"/>
    <x v="196"/>
  </r>
  <r>
    <s v="EVS100984"/>
    <x v="3"/>
    <x v="1"/>
    <x v="0"/>
    <x v="1"/>
    <s v="30-07-2023 12:53"/>
    <s v="30-07-2023 13:57"/>
    <x v="34"/>
    <n v="15.23"/>
    <n v="10"/>
    <n v="152.30000000000001"/>
    <s v="Subscription"/>
    <x v="0"/>
    <s v="Medium"/>
    <s v="Medium Satisfaction"/>
    <s v="Long Charging"/>
    <n v="1"/>
    <x v="691"/>
    <x v="129"/>
  </r>
  <r>
    <s v="EVS100985"/>
    <x v="7"/>
    <x v="1"/>
    <x v="3"/>
    <x v="0"/>
    <d v="2023-07-06T13:21:00"/>
    <d v="2023-07-06T14:07:00"/>
    <x v="43"/>
    <n v="32.11"/>
    <n v="12"/>
    <n v="385.32"/>
    <s v="Credit Card"/>
    <x v="4"/>
    <s v="High"/>
    <s v="Low Satisfaction"/>
    <s v="Medium Charging"/>
    <n v="1"/>
    <x v="692"/>
    <x v="387"/>
  </r>
  <r>
    <s v="EVS100986"/>
    <x v="6"/>
    <x v="2"/>
    <x v="1"/>
    <x v="1"/>
    <s v="13-03-2023 12:08"/>
    <s v="13-03-2023 12:39"/>
    <x v="64"/>
    <n v="29.01"/>
    <n v="15"/>
    <n v="435.15"/>
    <s v="Credit Card"/>
    <x v="1"/>
    <s v="Medium"/>
    <s v="High Satisfaction"/>
    <s v="Medium Charging"/>
    <n v="2"/>
    <x v="693"/>
    <x v="516"/>
  </r>
  <r>
    <s v="EVS100987"/>
    <x v="3"/>
    <x v="0"/>
    <x v="3"/>
    <x v="1"/>
    <d v="2024-07-02T18:54:00"/>
    <d v="2024-07-02T20:18:00"/>
    <x v="32"/>
    <n v="39.950000000000003"/>
    <n v="10"/>
    <n v="399.5"/>
    <s v="Wallet"/>
    <x v="4"/>
    <s v="High"/>
    <s v="Low Satisfaction"/>
    <s v="Long Charging"/>
    <n v="3"/>
    <x v="694"/>
    <x v="461"/>
  </r>
  <r>
    <s v="EVS100988"/>
    <x v="3"/>
    <x v="0"/>
    <x v="3"/>
    <x v="0"/>
    <s v="14-10-2023 14:05"/>
    <s v="14-10-2023 15:53"/>
    <x v="47"/>
    <n v="57.38"/>
    <n v="8"/>
    <n v="459.04"/>
    <s v="Wallet"/>
    <x v="4"/>
    <s v="High"/>
    <s v="Low Satisfaction"/>
    <s v="Long Charging"/>
    <n v="3"/>
    <x v="695"/>
    <x v="517"/>
  </r>
  <r>
    <s v="EVS100989"/>
    <x v="7"/>
    <x v="0"/>
    <x v="0"/>
    <x v="1"/>
    <d v="2024-06-02T23:11:00"/>
    <d v="2024-07-02T00:54:00"/>
    <x v="95"/>
    <n v="23.88"/>
    <n v="12"/>
    <n v="286.56"/>
    <s v="Wallet"/>
    <x v="0"/>
    <s v="Medium"/>
    <s v="Medium Satisfaction"/>
    <s v="Long Charging"/>
    <n v="3"/>
    <x v="696"/>
    <x v="302"/>
  </r>
  <r>
    <s v="EVS100990"/>
    <x v="0"/>
    <x v="2"/>
    <x v="3"/>
    <x v="1"/>
    <d v="2024-09-05T06:59:00"/>
    <d v="2024-09-05T08:44:00"/>
    <x v="80"/>
    <n v="35.6"/>
    <n v="12"/>
    <n v="427.2"/>
    <s v="Subscription"/>
    <x v="0"/>
    <s v="High"/>
    <s v="Medium Satisfaction"/>
    <s v="Long Charging"/>
    <n v="2"/>
    <x v="697"/>
    <x v="518"/>
  </r>
  <r>
    <s v="EVS100991"/>
    <x v="6"/>
    <x v="0"/>
    <x v="3"/>
    <x v="0"/>
    <s v="13-10-2023 00:53"/>
    <s v="13-10-2023 02:40"/>
    <x v="108"/>
    <n v="21.83"/>
    <n v="15"/>
    <n v="327.45"/>
    <s v="Credit Card"/>
    <x v="1"/>
    <s v="Medium"/>
    <s v="High Satisfaction"/>
    <s v="Long Charging"/>
    <n v="3"/>
    <x v="528"/>
    <x v="353"/>
  </r>
  <r>
    <s v="EVS100992"/>
    <x v="1"/>
    <x v="1"/>
    <x v="2"/>
    <x v="1"/>
    <s v="30-05-2024 05:57"/>
    <s v="30-05-2024 07:35"/>
    <x v="61"/>
    <n v="29.07"/>
    <n v="10"/>
    <n v="290.7"/>
    <s v="UPI"/>
    <x v="3"/>
    <s v="Medium"/>
    <s v="Medium Satisfaction"/>
    <s v="Long Charging"/>
    <n v="1"/>
    <x v="12"/>
    <x v="508"/>
  </r>
  <r>
    <s v="EVS100993"/>
    <x v="6"/>
    <x v="1"/>
    <x v="0"/>
    <x v="0"/>
    <s v="13-09-2024 02:05"/>
    <s v="13-09-2024 03:31"/>
    <x v="16"/>
    <n v="24.7"/>
    <n v="8"/>
    <n v="197.6"/>
    <s v="UPI"/>
    <x v="3"/>
    <s v="Medium"/>
    <s v="Medium Satisfaction"/>
    <s v="Long Charging"/>
    <n v="1"/>
    <x v="521"/>
    <x v="61"/>
  </r>
  <r>
    <s v="EVS100994"/>
    <x v="5"/>
    <x v="2"/>
    <x v="3"/>
    <x v="1"/>
    <d v="2023-09-05T04:10:00"/>
    <d v="2023-09-05T04:39:00"/>
    <x v="102"/>
    <n v="44.38"/>
    <n v="12"/>
    <n v="532.55999999999995"/>
    <s v="UPI"/>
    <x v="4"/>
    <s v="High"/>
    <s v="Low Satisfaction"/>
    <s v="Short Charging"/>
    <n v="2"/>
    <x v="615"/>
    <x v="236"/>
  </r>
  <r>
    <s v="EVS100995"/>
    <x v="0"/>
    <x v="2"/>
    <x v="2"/>
    <x v="1"/>
    <s v="17-09-2023 20:51"/>
    <s v="17-09-2023 22:33"/>
    <x v="36"/>
    <n v="21.43"/>
    <n v="15"/>
    <n v="321.45"/>
    <s v="UPI"/>
    <x v="4"/>
    <s v="Medium"/>
    <s v="Low Satisfaction"/>
    <s v="Long Charging"/>
    <n v="2"/>
    <x v="698"/>
    <x v="214"/>
  </r>
  <r>
    <s v="EVS100996"/>
    <x v="0"/>
    <x v="1"/>
    <x v="1"/>
    <x v="0"/>
    <d v="2023-03-03T10:19:00"/>
    <d v="2023-03-03T10:56:00"/>
    <x v="45"/>
    <n v="44.51"/>
    <n v="8"/>
    <n v="356.08"/>
    <s v="UPI"/>
    <x v="4"/>
    <s v="High"/>
    <s v="Low Satisfaction"/>
    <s v="Medium Charging"/>
    <n v="1"/>
    <x v="609"/>
    <x v="369"/>
  </r>
  <r>
    <s v="EVS100997"/>
    <x v="7"/>
    <x v="2"/>
    <x v="2"/>
    <x v="1"/>
    <s v="24-02-2024 21:08"/>
    <s v="24-02-2024 21:39"/>
    <x v="64"/>
    <n v="27.93"/>
    <n v="15"/>
    <n v="418.95"/>
    <s v="Credit Card"/>
    <x v="1"/>
    <s v="Medium"/>
    <s v="High Satisfaction"/>
    <s v="Medium Charging"/>
    <n v="2"/>
    <x v="699"/>
    <x v="154"/>
  </r>
  <r>
    <s v="EVS100998"/>
    <x v="1"/>
    <x v="2"/>
    <x v="2"/>
    <x v="1"/>
    <d v="2024-01-02T19:22:00"/>
    <d v="2024-01-02T19:52:00"/>
    <x v="19"/>
    <n v="28.67"/>
    <n v="15"/>
    <n v="430.05"/>
    <s v="Credit Card"/>
    <x v="4"/>
    <s v="Medium"/>
    <s v="Low Satisfaction"/>
    <s v="Medium Charging"/>
    <n v="2"/>
    <x v="500"/>
    <x v="75"/>
  </r>
  <r>
    <s v="EVS100999"/>
    <x v="2"/>
    <x v="1"/>
    <x v="2"/>
    <x v="1"/>
    <s v="28-09-2024 18:31"/>
    <s v="28-09-2024 18:42"/>
    <x v="78"/>
    <n v="32.24"/>
    <n v="12"/>
    <n v="386.88"/>
    <s v="Wallet"/>
    <x v="3"/>
    <s v="High"/>
    <s v="Medium Satisfaction"/>
    <s v="Short Charging"/>
    <n v="1"/>
    <x v="168"/>
    <x v="257"/>
  </r>
  <r>
    <s v="EVS101000"/>
    <x v="4"/>
    <x v="0"/>
    <x v="0"/>
    <x v="1"/>
    <d v="2023-07-01T03:17:00"/>
    <d v="2023-07-01T03:31:00"/>
    <x v="52"/>
    <n v="8.9"/>
    <n v="10"/>
    <n v="89"/>
    <s v="UPI"/>
    <x v="3"/>
    <s v="Low"/>
    <s v="Medium Satisfaction"/>
    <s v="Short Charging"/>
    <n v="3"/>
    <x v="40"/>
    <x v="468"/>
  </r>
  <r>
    <s v="EVS101001"/>
    <x v="1"/>
    <x v="1"/>
    <x v="2"/>
    <x v="1"/>
    <s v="15-01-2023 04:20"/>
    <s v="15-01-2023 06:03"/>
    <x v="95"/>
    <n v="36.72"/>
    <n v="15"/>
    <n v="550.79999999999995"/>
    <s v="Credit Card"/>
    <x v="4"/>
    <s v="High"/>
    <s v="Low Satisfaction"/>
    <s v="Long Charging"/>
    <n v="1"/>
    <x v="700"/>
    <x v="519"/>
  </r>
  <r>
    <s v="EVS101002"/>
    <x v="7"/>
    <x v="2"/>
    <x v="0"/>
    <x v="0"/>
    <d v="2023-04-12T17:44:00"/>
    <d v="2023-04-12T19:00:00"/>
    <x v="91"/>
    <n v="28.89"/>
    <n v="8"/>
    <n v="231.12"/>
    <s v="Wallet"/>
    <x v="1"/>
    <s v="Medium"/>
    <s v="High Satisfaction"/>
    <s v="Long Charging"/>
    <n v="2"/>
    <x v="701"/>
    <x v="313"/>
  </r>
  <r>
    <s v="EVS101003"/>
    <x v="0"/>
    <x v="1"/>
    <x v="3"/>
    <x v="1"/>
    <d v="2023-02-02T08:32:00"/>
    <d v="2023-02-02T09:56:00"/>
    <x v="32"/>
    <n v="30.92"/>
    <n v="15"/>
    <n v="463.8"/>
    <s v="Credit Card"/>
    <x v="0"/>
    <s v="High"/>
    <s v="Medium Satisfaction"/>
    <s v="Long Charging"/>
    <n v="1"/>
    <x v="702"/>
    <x v="440"/>
  </r>
  <r>
    <s v="EVS101004"/>
    <x v="4"/>
    <x v="0"/>
    <x v="1"/>
    <x v="0"/>
    <s v="13-01-2024 17:11"/>
    <s v="13-01-2024 17:32"/>
    <x v="86"/>
    <n v="16.04"/>
    <n v="12"/>
    <n v="192.48"/>
    <s v="Wallet"/>
    <x v="4"/>
    <s v="Medium"/>
    <s v="Low Satisfaction"/>
    <s v="Short Charging"/>
    <n v="3"/>
    <x v="507"/>
    <x v="377"/>
  </r>
  <r>
    <s v="EVS101005"/>
    <x v="1"/>
    <x v="0"/>
    <x v="1"/>
    <x v="0"/>
    <d v="2024-11-10T08:50:00"/>
    <d v="2024-11-10T10:29:00"/>
    <x v="83"/>
    <n v="9.5"/>
    <n v="12"/>
    <n v="114"/>
    <s v="Wallet"/>
    <x v="2"/>
    <s v="Low"/>
    <s v="Low Satisfaction"/>
    <s v="Long Charging"/>
    <n v="3"/>
    <x v="703"/>
    <x v="304"/>
  </r>
  <r>
    <s v="EVS101006"/>
    <x v="7"/>
    <x v="1"/>
    <x v="1"/>
    <x v="0"/>
    <d v="2023-01-09T12:12:00"/>
    <d v="2023-01-09T12:33:00"/>
    <x v="86"/>
    <n v="22.95"/>
    <n v="15"/>
    <n v="344.25"/>
    <s v="Wallet"/>
    <x v="2"/>
    <s v="Medium"/>
    <s v="Low Satisfaction"/>
    <s v="Short Charging"/>
    <n v="1"/>
    <x v="49"/>
    <x v="14"/>
  </r>
  <r>
    <s v="EVS101007"/>
    <x v="6"/>
    <x v="0"/>
    <x v="0"/>
    <x v="1"/>
    <d v="2024-04-03T03:21:00"/>
    <d v="2024-04-03T04:35:00"/>
    <x v="33"/>
    <n v="23.63"/>
    <n v="12"/>
    <n v="283.56"/>
    <s v="Credit Card"/>
    <x v="1"/>
    <s v="Medium"/>
    <s v="High Satisfaction"/>
    <s v="Long Charging"/>
    <n v="3"/>
    <x v="350"/>
    <x v="314"/>
  </r>
  <r>
    <s v="EVS101008"/>
    <x v="7"/>
    <x v="1"/>
    <x v="1"/>
    <x v="1"/>
    <d v="2023-08-05T22:59:00"/>
    <d v="2023-08-05T23:24:00"/>
    <x v="13"/>
    <n v="20.14"/>
    <n v="12"/>
    <n v="241.68"/>
    <s v="UPI"/>
    <x v="2"/>
    <s v="Medium"/>
    <s v="Low Satisfaction"/>
    <s v="Short Charging"/>
    <n v="1"/>
    <x v="704"/>
    <x v="424"/>
  </r>
  <r>
    <s v="EVS101009"/>
    <x v="7"/>
    <x v="2"/>
    <x v="3"/>
    <x v="1"/>
    <s v="24-03-2023 13:04"/>
    <s v="24-03-2023 13:45"/>
    <x v="54"/>
    <n v="25.51"/>
    <n v="8"/>
    <n v="204.08"/>
    <s v="Credit Card"/>
    <x v="3"/>
    <s v="Medium"/>
    <s v="Medium Satisfaction"/>
    <s v="Medium Charging"/>
    <n v="2"/>
    <x v="211"/>
    <x v="227"/>
  </r>
  <r>
    <s v="EVS101010"/>
    <x v="0"/>
    <x v="1"/>
    <x v="3"/>
    <x v="0"/>
    <d v="2023-05-06T11:58:00"/>
    <d v="2023-05-06T12:16:00"/>
    <x v="88"/>
    <n v="29.74"/>
    <n v="12"/>
    <n v="356.88"/>
    <s v="Credit Card"/>
    <x v="3"/>
    <s v="Medium"/>
    <s v="Medium Satisfaction"/>
    <s v="Short Charging"/>
    <n v="1"/>
    <x v="705"/>
    <x v="12"/>
  </r>
  <r>
    <s v="EVS101011"/>
    <x v="6"/>
    <x v="1"/>
    <x v="2"/>
    <x v="1"/>
    <s v="26-09-2023 12:02"/>
    <s v="26-09-2023 13:37"/>
    <x v="66"/>
    <n v="37.25"/>
    <n v="15"/>
    <n v="558.75"/>
    <s v="Subscription"/>
    <x v="2"/>
    <s v="High"/>
    <s v="Low Satisfaction"/>
    <s v="Long Charging"/>
    <n v="1"/>
    <x v="75"/>
    <x v="456"/>
  </r>
  <r>
    <s v="EVS101012"/>
    <x v="2"/>
    <x v="2"/>
    <x v="3"/>
    <x v="0"/>
    <s v="31-10-2023 14:00"/>
    <s v="31-10-2023 15:02"/>
    <x v="51"/>
    <n v="35.08"/>
    <n v="8"/>
    <n v="280.64"/>
    <s v="Subscription"/>
    <x v="4"/>
    <s v="High"/>
    <s v="Low Satisfaction"/>
    <s v="Long Charging"/>
    <n v="2"/>
    <x v="541"/>
    <x v="252"/>
  </r>
  <r>
    <s v="EVS101013"/>
    <x v="4"/>
    <x v="2"/>
    <x v="2"/>
    <x v="0"/>
    <d v="2024-10-07T07:29:00"/>
    <d v="2024-10-07T08:27:00"/>
    <x v="22"/>
    <n v="4.18"/>
    <n v="15"/>
    <n v="62.7"/>
    <s v="Subscription"/>
    <x v="3"/>
    <s v="Low"/>
    <s v="Medium Satisfaction"/>
    <s v="Medium Charging"/>
    <n v="2"/>
    <x v="706"/>
    <x v="520"/>
  </r>
  <r>
    <s v="EVS101014"/>
    <x v="3"/>
    <x v="2"/>
    <x v="3"/>
    <x v="0"/>
    <s v="13-08-2023 00:14"/>
    <s v="13-08-2023 00:25"/>
    <x v="78"/>
    <n v="51.9"/>
    <n v="10"/>
    <n v="519"/>
    <s v="Wallet"/>
    <x v="4"/>
    <s v="High"/>
    <s v="Low Satisfaction"/>
    <s v="Short Charging"/>
    <n v="2"/>
    <x v="266"/>
    <x v="462"/>
  </r>
  <r>
    <s v="EVS101015"/>
    <x v="7"/>
    <x v="1"/>
    <x v="3"/>
    <x v="1"/>
    <s v="16-01-2024 12:21"/>
    <s v="16-01-2024 13:55"/>
    <x v="23"/>
    <n v="10.6"/>
    <n v="15"/>
    <n v="159"/>
    <s v="Wallet"/>
    <x v="1"/>
    <s v="Medium"/>
    <s v="High Satisfaction"/>
    <s v="Long Charging"/>
    <n v="1"/>
    <x v="707"/>
    <x v="356"/>
  </r>
  <r>
    <s v="EVS101016"/>
    <x v="7"/>
    <x v="1"/>
    <x v="1"/>
    <x v="0"/>
    <s v="22-07-2024 02:27"/>
    <s v="22-07-2024 04:05"/>
    <x v="61"/>
    <n v="47.61"/>
    <n v="10"/>
    <n v="476.1"/>
    <s v="Wallet"/>
    <x v="4"/>
    <s v="High"/>
    <s v="Low Satisfaction"/>
    <s v="Long Charging"/>
    <n v="1"/>
    <x v="708"/>
    <x v="291"/>
  </r>
  <r>
    <s v="EVS101017"/>
    <x v="0"/>
    <x v="0"/>
    <x v="2"/>
    <x v="1"/>
    <s v="18-05-2023 11:20"/>
    <s v="18-05-2023 12:29"/>
    <x v="39"/>
    <n v="34.75"/>
    <n v="10"/>
    <n v="347.5"/>
    <s v="UPI"/>
    <x v="0"/>
    <s v="High"/>
    <s v="Medium Satisfaction"/>
    <s v="Long Charging"/>
    <n v="3"/>
    <x v="709"/>
    <x v="28"/>
  </r>
  <r>
    <s v="EVS101018"/>
    <x v="1"/>
    <x v="2"/>
    <x v="1"/>
    <x v="0"/>
    <d v="2024-03-01T00:45:00"/>
    <d v="2024-03-01T01:14:00"/>
    <x v="102"/>
    <n v="11.36"/>
    <n v="12"/>
    <n v="136.32"/>
    <s v="Wallet"/>
    <x v="3"/>
    <s v="Medium"/>
    <s v="Medium Satisfaction"/>
    <s v="Short Charging"/>
    <n v="2"/>
    <x v="361"/>
    <x v="339"/>
  </r>
  <r>
    <s v="EVS101019"/>
    <x v="6"/>
    <x v="0"/>
    <x v="2"/>
    <x v="0"/>
    <s v="13-01-2024 09:19"/>
    <s v="13-01-2024 10:15"/>
    <x v="46"/>
    <n v="35.56"/>
    <n v="10"/>
    <n v="355.6"/>
    <s v="UPI"/>
    <x v="2"/>
    <s v="High"/>
    <s v="Low Satisfaction"/>
    <s v="Medium Charging"/>
    <n v="3"/>
    <x v="196"/>
    <x v="377"/>
  </r>
  <r>
    <s v="EVS101020"/>
    <x v="0"/>
    <x v="2"/>
    <x v="2"/>
    <x v="0"/>
    <d v="2024-06-08T01:53:00"/>
    <d v="2024-06-08T03:02:00"/>
    <x v="39"/>
    <n v="27.85"/>
    <n v="12"/>
    <n v="334.2"/>
    <s v="Credit Card"/>
    <x v="2"/>
    <s v="Medium"/>
    <s v="Low Satisfaction"/>
    <s v="Long Charging"/>
    <n v="2"/>
    <x v="23"/>
    <x v="330"/>
  </r>
  <r>
    <s v="EVS101021"/>
    <x v="4"/>
    <x v="2"/>
    <x v="1"/>
    <x v="1"/>
    <d v="2024-01-07T04:07:00"/>
    <d v="2024-01-07T05:56:00"/>
    <x v="74"/>
    <n v="51.6"/>
    <n v="10"/>
    <n v="516"/>
    <s v="Wallet"/>
    <x v="4"/>
    <s v="High"/>
    <s v="Low Satisfaction"/>
    <s v="Long Charging"/>
    <n v="2"/>
    <x v="613"/>
    <x v="32"/>
  </r>
  <r>
    <s v="EVS101022"/>
    <x v="0"/>
    <x v="0"/>
    <x v="2"/>
    <x v="0"/>
    <d v="2023-07-12T04:23:00"/>
    <d v="2023-07-12T04:54:00"/>
    <x v="64"/>
    <n v="25.08"/>
    <n v="15"/>
    <n v="376.2"/>
    <s v="Wallet"/>
    <x v="0"/>
    <s v="Medium"/>
    <s v="Medium Satisfaction"/>
    <s v="Medium Charging"/>
    <n v="3"/>
    <x v="45"/>
    <x v="431"/>
  </r>
  <r>
    <s v="EVS101023"/>
    <x v="1"/>
    <x v="1"/>
    <x v="0"/>
    <x v="0"/>
    <d v="2023-04-01T04:06:00"/>
    <d v="2023-04-01T05:59:00"/>
    <x v="41"/>
    <n v="11.45"/>
    <n v="10"/>
    <n v="114.5"/>
    <s v="Subscription"/>
    <x v="2"/>
    <s v="Medium"/>
    <s v="Low Satisfaction"/>
    <s v="Long Charging"/>
    <n v="1"/>
    <x v="710"/>
    <x v="373"/>
  </r>
  <r>
    <s v="EVS101024"/>
    <x v="1"/>
    <x v="1"/>
    <x v="2"/>
    <x v="0"/>
    <s v="20-10-2023 10:29"/>
    <s v="20-10-2023 12:09"/>
    <x v="60"/>
    <n v="30.18"/>
    <n v="12"/>
    <n v="362.16"/>
    <s v="Subscription"/>
    <x v="2"/>
    <s v="High"/>
    <s v="Low Satisfaction"/>
    <s v="Long Charging"/>
    <n v="1"/>
    <x v="711"/>
    <x v="328"/>
  </r>
  <r>
    <s v="EVS101025"/>
    <x v="7"/>
    <x v="2"/>
    <x v="0"/>
    <x v="1"/>
    <s v="23-03-2023 13:10"/>
    <s v="23-03-2023 13:35"/>
    <x v="13"/>
    <n v="3.53"/>
    <n v="15"/>
    <n v="52.95"/>
    <s v="UPI"/>
    <x v="1"/>
    <s v="Low"/>
    <s v="High Satisfaction"/>
    <s v="Short Charging"/>
    <n v="2"/>
    <x v="262"/>
    <x v="374"/>
  </r>
  <r>
    <s v="EVS101026"/>
    <x v="5"/>
    <x v="1"/>
    <x v="2"/>
    <x v="0"/>
    <d v="2024-06-01T05:25:00"/>
    <d v="2024-06-01T06:47:00"/>
    <x v="0"/>
    <n v="31.13"/>
    <n v="15"/>
    <n v="466.95"/>
    <s v="Credit Card"/>
    <x v="1"/>
    <s v="High"/>
    <s v="High Satisfaction"/>
    <s v="Long Charging"/>
    <n v="1"/>
    <x v="712"/>
    <x v="521"/>
  </r>
  <r>
    <s v="EVS101027"/>
    <x v="7"/>
    <x v="0"/>
    <x v="2"/>
    <x v="0"/>
    <s v="22-04-2023 22:52"/>
    <s v="23-04-2023 00:20"/>
    <x v="81"/>
    <n v="26.79"/>
    <n v="10"/>
    <n v="267.89999999999998"/>
    <s v="UPI"/>
    <x v="4"/>
    <s v="Medium"/>
    <s v="Low Satisfaction"/>
    <s v="Long Charging"/>
    <n v="3"/>
    <x v="713"/>
    <x v="421"/>
  </r>
  <r>
    <s v="EVS101028"/>
    <x v="0"/>
    <x v="0"/>
    <x v="1"/>
    <x v="1"/>
    <d v="2024-06-06T19:29:00"/>
    <d v="2024-06-06T20:31:00"/>
    <x v="51"/>
    <n v="8.17"/>
    <n v="8"/>
    <n v="65.36"/>
    <s v="Wallet"/>
    <x v="0"/>
    <s v="Low"/>
    <s v="Medium Satisfaction"/>
    <s v="Long Charging"/>
    <n v="3"/>
    <x v="321"/>
    <x v="187"/>
  </r>
  <r>
    <s v="EVS101029"/>
    <x v="2"/>
    <x v="1"/>
    <x v="1"/>
    <x v="0"/>
    <s v="13-11-2024 23:56"/>
    <s v="14-11-2024 01:41"/>
    <x v="80"/>
    <n v="14.78"/>
    <n v="15"/>
    <n v="221.7"/>
    <s v="Subscription"/>
    <x v="0"/>
    <s v="Medium"/>
    <s v="Medium Satisfaction"/>
    <s v="Long Charging"/>
    <n v="1"/>
    <x v="714"/>
    <x v="188"/>
  </r>
  <r>
    <s v="EVS101030"/>
    <x v="7"/>
    <x v="0"/>
    <x v="1"/>
    <x v="1"/>
    <d v="2023-08-12T08:30:00"/>
    <d v="2023-08-12T08:41:00"/>
    <x v="78"/>
    <n v="20.03"/>
    <n v="8"/>
    <n v="160.24"/>
    <s v="Subscription"/>
    <x v="2"/>
    <s v="Medium"/>
    <s v="Low Satisfaction"/>
    <s v="Short Charging"/>
    <n v="3"/>
    <x v="7"/>
    <x v="522"/>
  </r>
  <r>
    <s v="EVS101031"/>
    <x v="1"/>
    <x v="2"/>
    <x v="2"/>
    <x v="0"/>
    <d v="2024-12-03T21:15:00"/>
    <d v="2024-12-03T22:20:00"/>
    <x v="75"/>
    <n v="29.78"/>
    <n v="8"/>
    <n v="238.24"/>
    <s v="UPI"/>
    <x v="1"/>
    <s v="Medium"/>
    <s v="High Satisfaction"/>
    <s v="Long Charging"/>
    <n v="2"/>
    <x v="461"/>
    <x v="505"/>
  </r>
  <r>
    <s v="EVS101032"/>
    <x v="3"/>
    <x v="1"/>
    <x v="1"/>
    <x v="0"/>
    <d v="2023-07-11T13:07:00"/>
    <d v="2023-07-11T13:32:00"/>
    <x v="13"/>
    <n v="5.09"/>
    <n v="10"/>
    <n v="50.9"/>
    <s v="UPI"/>
    <x v="0"/>
    <s v="Low"/>
    <s v="Medium Satisfaction"/>
    <s v="Short Charging"/>
    <n v="1"/>
    <x v="529"/>
    <x v="523"/>
  </r>
  <r>
    <s v="EVS101033"/>
    <x v="1"/>
    <x v="2"/>
    <x v="1"/>
    <x v="1"/>
    <s v="28-08-2023 11:26"/>
    <s v="28-08-2023 12:51"/>
    <x v="17"/>
    <n v="58.98"/>
    <n v="12"/>
    <n v="707.76"/>
    <s v="Wallet"/>
    <x v="0"/>
    <s v="High"/>
    <s v="Medium Satisfaction"/>
    <s v="Long Charging"/>
    <n v="2"/>
    <x v="51"/>
    <x v="303"/>
  </r>
  <r>
    <s v="EVS101034"/>
    <x v="1"/>
    <x v="1"/>
    <x v="3"/>
    <x v="0"/>
    <s v="13-10-2023 04:43"/>
    <s v="13-10-2023 05:53"/>
    <x v="31"/>
    <n v="59.45"/>
    <n v="10"/>
    <n v="594.5"/>
    <s v="UPI"/>
    <x v="3"/>
    <s v="High"/>
    <s v="Medium Satisfaction"/>
    <s v="Long Charging"/>
    <n v="1"/>
    <x v="715"/>
    <x v="353"/>
  </r>
  <r>
    <s v="EVS101035"/>
    <x v="6"/>
    <x v="1"/>
    <x v="3"/>
    <x v="1"/>
    <d v="2023-01-12T23:08:00"/>
    <d v="2023-02-12T01:03:00"/>
    <x v="65"/>
    <n v="41.45"/>
    <n v="12"/>
    <n v="497.4"/>
    <s v="Credit Card"/>
    <x v="0"/>
    <s v="High"/>
    <s v="Medium Satisfaction"/>
    <s v="Long Charging"/>
    <n v="1"/>
    <x v="716"/>
    <x v="82"/>
  </r>
  <r>
    <s v="EVS101036"/>
    <x v="4"/>
    <x v="1"/>
    <x v="0"/>
    <x v="0"/>
    <s v="29-01-2024 11:56"/>
    <s v="29-01-2024 13:10"/>
    <x v="33"/>
    <n v="4.5999999999999996"/>
    <n v="8"/>
    <n v="36.799999999999997"/>
    <s v="Subscription"/>
    <x v="2"/>
    <s v="Low"/>
    <s v="Low Satisfaction"/>
    <s v="Long Charging"/>
    <n v="1"/>
    <x v="717"/>
    <x v="5"/>
  </r>
  <r>
    <s v="EVS101037"/>
    <x v="2"/>
    <x v="2"/>
    <x v="3"/>
    <x v="0"/>
    <d v="2024-04-02T22:19:00"/>
    <d v="2024-04-02T23:48:00"/>
    <x v="29"/>
    <n v="25.78"/>
    <n v="8"/>
    <n v="206.24"/>
    <s v="Credit Card"/>
    <x v="1"/>
    <s v="Medium"/>
    <s v="High Satisfaction"/>
    <s v="Long Charging"/>
    <n v="2"/>
    <x v="718"/>
    <x v="393"/>
  </r>
  <r>
    <s v="EVS101038"/>
    <x v="2"/>
    <x v="2"/>
    <x v="0"/>
    <x v="0"/>
    <s v="23-03-2023 00:36"/>
    <s v="23-03-2023 01:13"/>
    <x v="45"/>
    <n v="34.42"/>
    <n v="8"/>
    <n v="275.36"/>
    <s v="UPI"/>
    <x v="1"/>
    <s v="High"/>
    <s v="High Satisfaction"/>
    <s v="Medium Charging"/>
    <n v="2"/>
    <x v="719"/>
    <x v="374"/>
  </r>
  <r>
    <s v="EVS101039"/>
    <x v="0"/>
    <x v="0"/>
    <x v="0"/>
    <x v="0"/>
    <d v="2024-09-01T15:11:00"/>
    <d v="2024-09-01T16:31:00"/>
    <x v="93"/>
    <n v="34.61"/>
    <n v="10"/>
    <n v="346.1"/>
    <s v="Wallet"/>
    <x v="1"/>
    <s v="High"/>
    <s v="High Satisfaction"/>
    <s v="Long Charging"/>
    <n v="3"/>
    <x v="165"/>
    <x v="74"/>
  </r>
  <r>
    <s v="EVS101040"/>
    <x v="1"/>
    <x v="0"/>
    <x v="3"/>
    <x v="0"/>
    <d v="2024-12-03T04:02:00"/>
    <d v="2024-12-03T05:58:00"/>
    <x v="90"/>
    <n v="37.21"/>
    <n v="15"/>
    <n v="558.15"/>
    <s v="Subscription"/>
    <x v="3"/>
    <s v="High"/>
    <s v="Medium Satisfaction"/>
    <s v="Long Charging"/>
    <n v="3"/>
    <x v="418"/>
    <x v="505"/>
  </r>
  <r>
    <s v="EVS101041"/>
    <x v="3"/>
    <x v="0"/>
    <x v="2"/>
    <x v="1"/>
    <s v="22-01-2023 12:42"/>
    <s v="22-01-2023 13:34"/>
    <x v="55"/>
    <n v="47.44"/>
    <n v="15"/>
    <n v="711.6"/>
    <s v="Wallet"/>
    <x v="1"/>
    <s v="High"/>
    <s v="High Satisfaction"/>
    <s v="Medium Charging"/>
    <n v="3"/>
    <x v="307"/>
    <x v="29"/>
  </r>
  <r>
    <s v="EVS101042"/>
    <x v="3"/>
    <x v="0"/>
    <x v="3"/>
    <x v="0"/>
    <s v="19-02-2023 20:19"/>
    <s v="19-02-2023 21:02"/>
    <x v="27"/>
    <n v="31.16"/>
    <n v="8"/>
    <n v="249.28"/>
    <s v="Wallet"/>
    <x v="1"/>
    <s v="High"/>
    <s v="High Satisfaction"/>
    <s v="Medium Charging"/>
    <n v="3"/>
    <x v="720"/>
    <x v="524"/>
  </r>
  <r>
    <s v="EVS101043"/>
    <x v="6"/>
    <x v="2"/>
    <x v="3"/>
    <x v="0"/>
    <s v="15-02-2023 02:35"/>
    <s v="15-02-2023 04:13"/>
    <x v="61"/>
    <n v="9.0399999999999991"/>
    <n v="12"/>
    <n v="108.48"/>
    <s v="Subscription"/>
    <x v="1"/>
    <s v="Low"/>
    <s v="High Satisfaction"/>
    <s v="Long Charging"/>
    <n v="2"/>
    <x v="467"/>
    <x v="106"/>
  </r>
  <r>
    <s v="EVS101044"/>
    <x v="5"/>
    <x v="1"/>
    <x v="2"/>
    <x v="0"/>
    <d v="2024-07-11T06:41:00"/>
    <d v="2024-07-11T07:06:00"/>
    <x v="13"/>
    <n v="43.88"/>
    <n v="10"/>
    <n v="438.8"/>
    <s v="Subscription"/>
    <x v="2"/>
    <s v="High"/>
    <s v="Low Satisfaction"/>
    <s v="Short Charging"/>
    <n v="1"/>
    <x v="721"/>
    <x v="162"/>
  </r>
  <r>
    <s v="EVS101045"/>
    <x v="2"/>
    <x v="2"/>
    <x v="3"/>
    <x v="0"/>
    <d v="2024-12-04T10:25:00"/>
    <d v="2024-12-04T11:41:00"/>
    <x v="91"/>
    <n v="33.21"/>
    <n v="15"/>
    <n v="498.15"/>
    <s v="UPI"/>
    <x v="3"/>
    <s v="High"/>
    <s v="Medium Satisfaction"/>
    <s v="Long Charging"/>
    <n v="2"/>
    <x v="722"/>
    <x v="127"/>
  </r>
  <r>
    <s v="EVS101046"/>
    <x v="7"/>
    <x v="1"/>
    <x v="3"/>
    <x v="1"/>
    <d v="2024-05-07T20:00:00"/>
    <d v="2024-05-07T20:20:00"/>
    <x v="21"/>
    <n v="2.27"/>
    <n v="8"/>
    <n v="18.16"/>
    <s v="Subscription"/>
    <x v="4"/>
    <s v="Low"/>
    <s v="Low Satisfaction"/>
    <s v="Short Charging"/>
    <n v="1"/>
    <x v="723"/>
    <x v="525"/>
  </r>
  <r>
    <s v="EVS101047"/>
    <x v="4"/>
    <x v="2"/>
    <x v="1"/>
    <x v="1"/>
    <s v="26-05-2024 13:23"/>
    <s v="26-05-2024 13:59"/>
    <x v="30"/>
    <n v="48.25"/>
    <n v="15"/>
    <n v="723.75"/>
    <s v="Credit Card"/>
    <x v="2"/>
    <s v="High"/>
    <s v="Low Satisfaction"/>
    <s v="Medium Charging"/>
    <n v="2"/>
    <x v="28"/>
    <x v="64"/>
  </r>
  <r>
    <s v="EVS101048"/>
    <x v="6"/>
    <x v="1"/>
    <x v="0"/>
    <x v="0"/>
    <d v="2024-08-04T22:58:00"/>
    <d v="2024-08-04T23:52:00"/>
    <x v="38"/>
    <n v="56.85"/>
    <n v="8"/>
    <n v="454.8"/>
    <s v="Wallet"/>
    <x v="4"/>
    <s v="High"/>
    <s v="Low Satisfaction"/>
    <s v="Medium Charging"/>
    <n v="1"/>
    <x v="431"/>
    <x v="415"/>
  </r>
  <r>
    <s v="EVS101049"/>
    <x v="5"/>
    <x v="2"/>
    <x v="3"/>
    <x v="1"/>
    <d v="2024-11-01T12:19:00"/>
    <d v="2024-11-01T13:53:00"/>
    <x v="23"/>
    <n v="13.72"/>
    <n v="8"/>
    <n v="109.76"/>
    <s v="UPI"/>
    <x v="3"/>
    <s v="Medium"/>
    <s v="Medium Satisfaction"/>
    <s v="Long Charging"/>
    <n v="2"/>
    <x v="430"/>
    <x v="392"/>
  </r>
  <r>
    <s v="EVS101050"/>
    <x v="4"/>
    <x v="0"/>
    <x v="1"/>
    <x v="1"/>
    <s v="29-11-2023 05:39"/>
    <s v="29-11-2023 07:35"/>
    <x v="90"/>
    <n v="41.31"/>
    <n v="10"/>
    <n v="413.1"/>
    <s v="UPI"/>
    <x v="0"/>
    <s v="High"/>
    <s v="Medium Satisfaction"/>
    <s v="Long Charging"/>
    <n v="3"/>
    <x v="724"/>
    <x v="526"/>
  </r>
  <r>
    <s v="EVS101051"/>
    <x v="3"/>
    <x v="1"/>
    <x v="2"/>
    <x v="1"/>
    <s v="24-10-2024 07:21"/>
    <s v="24-10-2024 08:50"/>
    <x v="29"/>
    <n v="15.17"/>
    <n v="12"/>
    <n v="182.04"/>
    <s v="Subscription"/>
    <x v="0"/>
    <s v="Medium"/>
    <s v="Medium Satisfaction"/>
    <s v="Long Charging"/>
    <n v="1"/>
    <x v="725"/>
    <x v="69"/>
  </r>
  <r>
    <s v="EVS101052"/>
    <x v="2"/>
    <x v="1"/>
    <x v="3"/>
    <x v="1"/>
    <s v="13-03-2023 05:59"/>
    <s v="13-03-2023 06:44"/>
    <x v="96"/>
    <n v="59.32"/>
    <n v="12"/>
    <n v="711.84"/>
    <s v="Subscription"/>
    <x v="3"/>
    <s v="High"/>
    <s v="Medium Satisfaction"/>
    <s v="Medium Charging"/>
    <n v="1"/>
    <x v="726"/>
    <x v="516"/>
  </r>
  <r>
    <s v="EVS101053"/>
    <x v="2"/>
    <x v="1"/>
    <x v="0"/>
    <x v="0"/>
    <s v="13-09-2023 15:26"/>
    <s v="13-09-2023 15:41"/>
    <x v="63"/>
    <n v="39.659999999999997"/>
    <n v="15"/>
    <n v="594.9"/>
    <s v="Subscription"/>
    <x v="4"/>
    <s v="High"/>
    <s v="Low Satisfaction"/>
    <s v="Short Charging"/>
    <n v="1"/>
    <x v="727"/>
    <x v="429"/>
  </r>
  <r>
    <s v="EVS101054"/>
    <x v="2"/>
    <x v="1"/>
    <x v="0"/>
    <x v="1"/>
    <d v="2024-01-02T09:27:00"/>
    <d v="2024-01-02T11:08:00"/>
    <x v="26"/>
    <n v="35.950000000000003"/>
    <n v="8"/>
    <n v="287.60000000000002"/>
    <s v="UPI"/>
    <x v="2"/>
    <s v="High"/>
    <s v="Low Satisfaction"/>
    <s v="Long Charging"/>
    <n v="1"/>
    <x v="606"/>
    <x v="75"/>
  </r>
  <r>
    <s v="EVS101055"/>
    <x v="4"/>
    <x v="0"/>
    <x v="3"/>
    <x v="0"/>
    <s v="26-06-2024 01:57"/>
    <s v="26-06-2024 02:20"/>
    <x v="6"/>
    <n v="7.48"/>
    <n v="10"/>
    <n v="74.8"/>
    <s v="UPI"/>
    <x v="3"/>
    <s v="Low"/>
    <s v="Medium Satisfaction"/>
    <s v="Short Charging"/>
    <n v="3"/>
    <x v="490"/>
    <x v="18"/>
  </r>
  <r>
    <s v="EVS101056"/>
    <x v="0"/>
    <x v="1"/>
    <x v="1"/>
    <x v="0"/>
    <s v="17-07-2024 15:07"/>
    <s v="17-07-2024 17:05"/>
    <x v="106"/>
    <n v="13.77"/>
    <n v="12"/>
    <n v="165.24"/>
    <s v="UPI"/>
    <x v="1"/>
    <s v="Medium"/>
    <s v="High Satisfaction"/>
    <s v="Long Charging"/>
    <n v="1"/>
    <x v="93"/>
    <x v="527"/>
  </r>
  <r>
    <s v="EVS101057"/>
    <x v="0"/>
    <x v="1"/>
    <x v="1"/>
    <x v="0"/>
    <d v="2024-08-06T21:41:00"/>
    <d v="2024-08-06T23:33:00"/>
    <x v="56"/>
    <n v="46.76"/>
    <n v="15"/>
    <n v="701.4"/>
    <s v="Wallet"/>
    <x v="1"/>
    <s v="High"/>
    <s v="High Satisfaction"/>
    <s v="Long Charging"/>
    <n v="1"/>
    <x v="728"/>
    <x v="528"/>
  </r>
  <r>
    <s v="EVS101058"/>
    <x v="5"/>
    <x v="2"/>
    <x v="3"/>
    <x v="1"/>
    <d v="2023-01-03T07:45:00"/>
    <d v="2023-01-03T08:28:00"/>
    <x v="27"/>
    <n v="12.75"/>
    <n v="12"/>
    <n v="153"/>
    <s v="Credit Card"/>
    <x v="2"/>
    <s v="Medium"/>
    <s v="Low Satisfaction"/>
    <s v="Medium Charging"/>
    <n v="2"/>
    <x v="373"/>
    <x v="258"/>
  </r>
  <r>
    <s v="EVS101059"/>
    <x v="3"/>
    <x v="2"/>
    <x v="1"/>
    <x v="0"/>
    <s v="21-07-2023 01:20"/>
    <s v="21-07-2023 02:08"/>
    <x v="67"/>
    <n v="51.32"/>
    <n v="15"/>
    <n v="769.8"/>
    <s v="UPI"/>
    <x v="1"/>
    <s v="High"/>
    <s v="High Satisfaction"/>
    <s v="Medium Charging"/>
    <n v="2"/>
    <x v="132"/>
    <x v="400"/>
  </r>
  <r>
    <s v="EVS101060"/>
    <x v="3"/>
    <x v="0"/>
    <x v="3"/>
    <x v="0"/>
    <s v="21-05-2023 10:04"/>
    <s v="21-05-2023 10:39"/>
    <x v="10"/>
    <n v="32.369999999999997"/>
    <n v="15"/>
    <n v="485.55"/>
    <s v="Wallet"/>
    <x v="4"/>
    <s v="High"/>
    <s v="Low Satisfaction"/>
    <s v="Medium Charging"/>
    <n v="3"/>
    <x v="729"/>
    <x v="73"/>
  </r>
  <r>
    <s v="EVS101061"/>
    <x v="0"/>
    <x v="0"/>
    <x v="3"/>
    <x v="1"/>
    <s v="26-08-2023 22:57"/>
    <s v="27-08-2023 00:03"/>
    <x v="40"/>
    <n v="35.9"/>
    <n v="10"/>
    <n v="359"/>
    <s v="Subscription"/>
    <x v="3"/>
    <s v="High"/>
    <s v="Medium Satisfaction"/>
    <s v="Long Charging"/>
    <n v="3"/>
    <x v="494"/>
    <x v="138"/>
  </r>
  <r>
    <s v="EVS101062"/>
    <x v="4"/>
    <x v="1"/>
    <x v="1"/>
    <x v="0"/>
    <s v="14-05-2023 21:37"/>
    <s v="14-05-2023 23:27"/>
    <x v="109"/>
    <n v="53.74"/>
    <n v="10"/>
    <n v="537.4"/>
    <s v="UPI"/>
    <x v="2"/>
    <s v="High"/>
    <s v="Low Satisfaction"/>
    <s v="Long Charging"/>
    <n v="1"/>
    <x v="339"/>
    <x v="342"/>
  </r>
  <r>
    <s v="EVS101063"/>
    <x v="4"/>
    <x v="2"/>
    <x v="1"/>
    <x v="0"/>
    <s v="16-12-2023 22:33"/>
    <s v="16-12-2023 23:33"/>
    <x v="76"/>
    <n v="20.53"/>
    <n v="8"/>
    <n v="164.24"/>
    <s v="UPI"/>
    <x v="2"/>
    <s v="Medium"/>
    <s v="Low Satisfaction"/>
    <s v="Medium Charging"/>
    <n v="2"/>
    <x v="222"/>
    <x v="529"/>
  </r>
  <r>
    <s v="EVS101064"/>
    <x v="2"/>
    <x v="2"/>
    <x v="1"/>
    <x v="1"/>
    <s v="28-03-2024 17:38"/>
    <s v="28-03-2024 18:09"/>
    <x v="64"/>
    <n v="14.21"/>
    <n v="12"/>
    <n v="170.52"/>
    <s v="UPI"/>
    <x v="4"/>
    <s v="Medium"/>
    <s v="Low Satisfaction"/>
    <s v="Medium Charging"/>
    <n v="2"/>
    <x v="730"/>
    <x v="232"/>
  </r>
  <r>
    <s v="EVS101065"/>
    <x v="3"/>
    <x v="2"/>
    <x v="0"/>
    <x v="1"/>
    <d v="2023-03-11T19:19:00"/>
    <d v="2023-03-11T20:21:00"/>
    <x v="51"/>
    <n v="18.89"/>
    <n v="8"/>
    <n v="151.12"/>
    <s v="UPI"/>
    <x v="0"/>
    <s v="Medium"/>
    <s v="Medium Satisfaction"/>
    <s v="Long Charging"/>
    <n v="2"/>
    <x v="731"/>
    <x v="460"/>
  </r>
  <r>
    <s v="EVS101066"/>
    <x v="0"/>
    <x v="1"/>
    <x v="2"/>
    <x v="1"/>
    <d v="2023-07-10T12:35:00"/>
    <d v="2023-07-10T13:57:00"/>
    <x v="0"/>
    <n v="40.130000000000003"/>
    <n v="15"/>
    <n v="601.95000000000005"/>
    <s v="Credit Card"/>
    <x v="4"/>
    <s v="High"/>
    <s v="Low Satisfaction"/>
    <s v="Long Charging"/>
    <n v="1"/>
    <x v="260"/>
    <x v="401"/>
  </r>
  <r>
    <s v="EVS101067"/>
    <x v="5"/>
    <x v="2"/>
    <x v="3"/>
    <x v="1"/>
    <s v="18-04-2024 19:48"/>
    <s v="18-04-2024 20:47"/>
    <x v="49"/>
    <n v="24.01"/>
    <n v="15"/>
    <n v="360.15"/>
    <s v="Wallet"/>
    <x v="4"/>
    <s v="Medium"/>
    <s v="Low Satisfaction"/>
    <s v="Medium Charging"/>
    <n v="2"/>
    <x v="732"/>
    <x v="349"/>
  </r>
  <r>
    <s v="EVS101068"/>
    <x v="5"/>
    <x v="2"/>
    <x v="3"/>
    <x v="1"/>
    <s v="31-08-2023 03:50"/>
    <s v="31-08-2023 04:32"/>
    <x v="14"/>
    <n v="14.06"/>
    <n v="10"/>
    <n v="140.6"/>
    <s v="Subscription"/>
    <x v="0"/>
    <s v="Medium"/>
    <s v="Medium Satisfaction"/>
    <s v="Medium Charging"/>
    <n v="2"/>
    <x v="589"/>
    <x v="159"/>
  </r>
  <r>
    <s v="EVS101069"/>
    <x v="6"/>
    <x v="1"/>
    <x v="0"/>
    <x v="1"/>
    <s v="18-08-2024 13:45"/>
    <s v="18-08-2024 14:03"/>
    <x v="88"/>
    <n v="48.8"/>
    <n v="10"/>
    <n v="488"/>
    <s v="UPI"/>
    <x v="2"/>
    <s v="High"/>
    <s v="Low Satisfaction"/>
    <s v="Short Charging"/>
    <n v="1"/>
    <x v="733"/>
    <x v="332"/>
  </r>
  <r>
    <s v="EVS101070"/>
    <x v="2"/>
    <x v="0"/>
    <x v="2"/>
    <x v="0"/>
    <d v="2024-10-02T05:07:00"/>
    <d v="2024-10-02T05:24:00"/>
    <x v="18"/>
    <n v="42.05"/>
    <n v="10"/>
    <n v="420.5"/>
    <s v="Subscription"/>
    <x v="0"/>
    <s v="High"/>
    <s v="Medium Satisfaction"/>
    <s v="Short Charging"/>
    <n v="3"/>
    <x v="342"/>
    <x v="26"/>
  </r>
  <r>
    <s v="EVS101071"/>
    <x v="1"/>
    <x v="2"/>
    <x v="3"/>
    <x v="1"/>
    <d v="2023-10-08T07:29:00"/>
    <d v="2023-10-08T09:16:00"/>
    <x v="108"/>
    <n v="4.32"/>
    <n v="8"/>
    <n v="34.56"/>
    <s v="Credit Card"/>
    <x v="0"/>
    <s v="Low"/>
    <s v="Medium Satisfaction"/>
    <s v="Long Charging"/>
    <n v="2"/>
    <x v="706"/>
    <x v="225"/>
  </r>
  <r>
    <s v="EVS101072"/>
    <x v="3"/>
    <x v="2"/>
    <x v="2"/>
    <x v="0"/>
    <s v="28-04-2023 15:02"/>
    <s v="28-04-2023 15:54"/>
    <x v="55"/>
    <n v="53.83"/>
    <n v="8"/>
    <n v="430.64"/>
    <s v="Credit Card"/>
    <x v="0"/>
    <s v="High"/>
    <s v="Medium Satisfaction"/>
    <s v="Medium Charging"/>
    <n v="2"/>
    <x v="734"/>
    <x v="130"/>
  </r>
  <r>
    <s v="EVS101073"/>
    <x v="4"/>
    <x v="1"/>
    <x v="0"/>
    <x v="0"/>
    <s v="28-02-2023 15:18"/>
    <s v="28-02-2023 16:11"/>
    <x v="73"/>
    <n v="33.07"/>
    <n v="10"/>
    <n v="330.7"/>
    <s v="Subscription"/>
    <x v="1"/>
    <s v="High"/>
    <s v="High Satisfaction"/>
    <s v="Medium Charging"/>
    <n v="1"/>
    <x v="735"/>
    <x v="515"/>
  </r>
  <r>
    <s v="EVS101074"/>
    <x v="7"/>
    <x v="2"/>
    <x v="1"/>
    <x v="0"/>
    <s v="29-11-2024 18:02"/>
    <s v="29-11-2024 19:16"/>
    <x v="33"/>
    <n v="37.33"/>
    <n v="8"/>
    <n v="298.64"/>
    <s v="UPI"/>
    <x v="1"/>
    <s v="High"/>
    <s v="High Satisfaction"/>
    <s v="Long Charging"/>
    <n v="2"/>
    <x v="360"/>
    <x v="501"/>
  </r>
  <r>
    <s v="EVS101075"/>
    <x v="6"/>
    <x v="1"/>
    <x v="0"/>
    <x v="0"/>
    <d v="2023-11-11T15:26:00"/>
    <d v="2023-11-11T15:59:00"/>
    <x v="50"/>
    <n v="31.31"/>
    <n v="12"/>
    <n v="375.72"/>
    <s v="Subscription"/>
    <x v="4"/>
    <s v="High"/>
    <s v="Low Satisfaction"/>
    <s v="Medium Charging"/>
    <n v="1"/>
    <x v="727"/>
    <x v="180"/>
  </r>
  <r>
    <s v="EVS101076"/>
    <x v="7"/>
    <x v="1"/>
    <x v="3"/>
    <x v="1"/>
    <d v="2023-04-01T18:54:00"/>
    <d v="2023-04-01T19:12:00"/>
    <x v="88"/>
    <n v="11.06"/>
    <n v="10"/>
    <n v="110.6"/>
    <s v="UPI"/>
    <x v="2"/>
    <s v="Medium"/>
    <s v="Low Satisfaction"/>
    <s v="Short Charging"/>
    <n v="1"/>
    <x v="694"/>
    <x v="373"/>
  </r>
  <r>
    <s v="EVS101077"/>
    <x v="7"/>
    <x v="0"/>
    <x v="2"/>
    <x v="0"/>
    <s v="20-11-2023 23:20"/>
    <s v="20-11-2023 23:30"/>
    <x v="15"/>
    <n v="13.76"/>
    <n v="8"/>
    <n v="110.08"/>
    <s v="Subscription"/>
    <x v="2"/>
    <s v="Medium"/>
    <s v="Low Satisfaction"/>
    <s v="Short Charging"/>
    <n v="3"/>
    <x v="736"/>
    <x v="234"/>
  </r>
  <r>
    <s v="EVS101078"/>
    <x v="1"/>
    <x v="0"/>
    <x v="3"/>
    <x v="0"/>
    <d v="2023-09-12T09:25:00"/>
    <d v="2023-09-12T10:07:00"/>
    <x v="14"/>
    <n v="34.72"/>
    <n v="12"/>
    <n v="416.64"/>
    <s v="Subscription"/>
    <x v="1"/>
    <s v="High"/>
    <s v="High Satisfaction"/>
    <s v="Medium Charging"/>
    <n v="3"/>
    <x v="534"/>
    <x v="90"/>
  </r>
  <r>
    <s v="EVS101079"/>
    <x v="3"/>
    <x v="0"/>
    <x v="3"/>
    <x v="0"/>
    <d v="2024-03-01T09:41:00"/>
    <d v="2024-03-01T10:23:00"/>
    <x v="14"/>
    <n v="52.98"/>
    <n v="15"/>
    <n v="794.7"/>
    <s v="Subscription"/>
    <x v="1"/>
    <s v="High"/>
    <s v="High Satisfaction"/>
    <s v="Medium Charging"/>
    <n v="3"/>
    <x v="180"/>
    <x v="339"/>
  </r>
  <r>
    <s v="EVS101080"/>
    <x v="6"/>
    <x v="2"/>
    <x v="0"/>
    <x v="0"/>
    <d v="2023-03-09T20:12:00"/>
    <d v="2023-03-09T21:26:00"/>
    <x v="33"/>
    <n v="51.81"/>
    <n v="12"/>
    <n v="621.72"/>
    <s v="Subscription"/>
    <x v="4"/>
    <s v="High"/>
    <s v="Low Satisfaction"/>
    <s v="Long Charging"/>
    <n v="2"/>
    <x v="737"/>
    <x v="465"/>
  </r>
  <r>
    <s v="EVS101081"/>
    <x v="0"/>
    <x v="2"/>
    <x v="0"/>
    <x v="0"/>
    <s v="24-03-2024 16:04"/>
    <s v="24-03-2024 17:40"/>
    <x v="101"/>
    <n v="54.81"/>
    <n v="15"/>
    <n v="822.15"/>
    <s v="Subscription"/>
    <x v="4"/>
    <s v="High"/>
    <s v="Low Satisfaction"/>
    <s v="Long Charging"/>
    <n v="2"/>
    <x v="738"/>
    <x v="247"/>
  </r>
  <r>
    <s v="EVS101082"/>
    <x v="3"/>
    <x v="0"/>
    <x v="3"/>
    <x v="1"/>
    <s v="23-10-2024 15:34"/>
    <s v="23-10-2024 16:02"/>
    <x v="53"/>
    <n v="3.62"/>
    <n v="10"/>
    <n v="36.200000000000003"/>
    <s v="Credit Card"/>
    <x v="0"/>
    <s v="Low"/>
    <s v="Medium Satisfaction"/>
    <s v="Short Charging"/>
    <n v="3"/>
    <x v="559"/>
    <x v="445"/>
  </r>
  <r>
    <s v="EVS101083"/>
    <x v="6"/>
    <x v="2"/>
    <x v="3"/>
    <x v="0"/>
    <d v="2023-03-03T22:26:00"/>
    <d v="2023-03-03T23:44:00"/>
    <x v="89"/>
    <n v="26.55"/>
    <n v="10"/>
    <n v="265.5"/>
    <s v="UPI"/>
    <x v="0"/>
    <s v="Medium"/>
    <s v="Medium Satisfaction"/>
    <s v="Long Charging"/>
    <n v="2"/>
    <x v="453"/>
    <x v="369"/>
  </r>
  <r>
    <s v="EVS101084"/>
    <x v="0"/>
    <x v="1"/>
    <x v="0"/>
    <x v="1"/>
    <s v="19-03-2024 08:02"/>
    <s v="19-03-2024 09:32"/>
    <x v="77"/>
    <n v="49.14"/>
    <n v="15"/>
    <n v="737.1"/>
    <s v="Subscription"/>
    <x v="4"/>
    <s v="High"/>
    <s v="Low Satisfaction"/>
    <s v="Long Charging"/>
    <n v="1"/>
    <x v="291"/>
    <x v="177"/>
  </r>
  <r>
    <s v="EVS101085"/>
    <x v="1"/>
    <x v="0"/>
    <x v="1"/>
    <x v="1"/>
    <s v="24-04-2024 17:44"/>
    <s v="24-04-2024 18:14"/>
    <x v="19"/>
    <n v="3.8"/>
    <n v="8"/>
    <n v="30.4"/>
    <s v="Wallet"/>
    <x v="0"/>
    <s v="Low"/>
    <s v="Medium Satisfaction"/>
    <s v="Medium Charging"/>
    <n v="3"/>
    <x v="701"/>
    <x v="530"/>
  </r>
  <r>
    <s v="EVS101086"/>
    <x v="3"/>
    <x v="1"/>
    <x v="1"/>
    <x v="1"/>
    <d v="2023-06-08T07:18:00"/>
    <d v="2023-06-08T08:16:00"/>
    <x v="22"/>
    <n v="51.98"/>
    <n v="10"/>
    <n v="519.79999999999995"/>
    <s v="Subscription"/>
    <x v="3"/>
    <s v="High"/>
    <s v="Medium Satisfaction"/>
    <s v="Medium Charging"/>
    <n v="1"/>
    <x v="739"/>
    <x v="378"/>
  </r>
  <r>
    <s v="EVS101087"/>
    <x v="7"/>
    <x v="0"/>
    <x v="0"/>
    <x v="1"/>
    <d v="2023-12-05T06:59:00"/>
    <d v="2023-12-05T08:14:00"/>
    <x v="99"/>
    <n v="34.69"/>
    <n v="10"/>
    <n v="346.9"/>
    <s v="UPI"/>
    <x v="3"/>
    <s v="High"/>
    <s v="Medium Satisfaction"/>
    <s v="Long Charging"/>
    <n v="3"/>
    <x v="697"/>
    <x v="48"/>
  </r>
  <r>
    <s v="EVS101088"/>
    <x v="1"/>
    <x v="2"/>
    <x v="3"/>
    <x v="1"/>
    <s v="24-02-2024 02:38"/>
    <s v="24-02-2024 03:53"/>
    <x v="99"/>
    <n v="16.260000000000002"/>
    <n v="15"/>
    <n v="243.9"/>
    <s v="UPI"/>
    <x v="2"/>
    <s v="Medium"/>
    <s v="Low Satisfaction"/>
    <s v="Long Charging"/>
    <n v="2"/>
    <x v="740"/>
    <x v="154"/>
  </r>
  <r>
    <s v="EVS101089"/>
    <x v="5"/>
    <x v="0"/>
    <x v="3"/>
    <x v="0"/>
    <d v="2024-01-05T19:20:00"/>
    <d v="2024-01-05T20:40:00"/>
    <x v="93"/>
    <n v="58.01"/>
    <n v="12"/>
    <n v="696.12"/>
    <s v="Subscription"/>
    <x v="2"/>
    <s v="High"/>
    <s v="Low Satisfaction"/>
    <s v="Long Charging"/>
    <n v="3"/>
    <x v="406"/>
    <x v="502"/>
  </r>
  <r>
    <s v="EVS101090"/>
    <x v="7"/>
    <x v="1"/>
    <x v="1"/>
    <x v="0"/>
    <d v="2023-08-11T21:31:00"/>
    <d v="2023-08-11T22:40:00"/>
    <x v="39"/>
    <n v="11.8"/>
    <n v="8"/>
    <n v="94.4"/>
    <s v="Credit Card"/>
    <x v="1"/>
    <s v="Medium"/>
    <s v="High Satisfaction"/>
    <s v="Long Charging"/>
    <n v="1"/>
    <x v="741"/>
    <x v="531"/>
  </r>
  <r>
    <s v="EVS101091"/>
    <x v="3"/>
    <x v="0"/>
    <x v="0"/>
    <x v="1"/>
    <s v="15-08-2024 12:16"/>
    <s v="15-08-2024 12:44"/>
    <x v="53"/>
    <n v="55.73"/>
    <n v="10"/>
    <n v="557.29999999999995"/>
    <s v="Subscription"/>
    <x v="1"/>
    <s v="High"/>
    <s v="High Satisfaction"/>
    <s v="Short Charging"/>
    <n v="3"/>
    <x v="205"/>
    <x v="532"/>
  </r>
  <r>
    <s v="EVS101092"/>
    <x v="3"/>
    <x v="1"/>
    <x v="0"/>
    <x v="1"/>
    <s v="30-11-2024 14:07"/>
    <s v="30-11-2024 15:54"/>
    <x v="108"/>
    <n v="40.58"/>
    <n v="10"/>
    <n v="405.8"/>
    <s v="UPI"/>
    <x v="3"/>
    <s v="High"/>
    <s v="Medium Satisfaction"/>
    <s v="Long Charging"/>
    <n v="1"/>
    <x v="742"/>
    <x v="135"/>
  </r>
  <r>
    <s v="EVS101093"/>
    <x v="2"/>
    <x v="1"/>
    <x v="0"/>
    <x v="1"/>
    <s v="17-11-2023 15:13"/>
    <s v="17-11-2023 16:41"/>
    <x v="81"/>
    <n v="26.41"/>
    <n v="12"/>
    <n v="316.92"/>
    <s v="Wallet"/>
    <x v="0"/>
    <s v="Medium"/>
    <s v="Medium Satisfaction"/>
    <s v="Long Charging"/>
    <n v="1"/>
    <x v="743"/>
    <x v="533"/>
  </r>
  <r>
    <s v="EVS101094"/>
    <x v="2"/>
    <x v="0"/>
    <x v="0"/>
    <x v="1"/>
    <s v="24-03-2023 01:06"/>
    <s v="24-03-2023 02:04"/>
    <x v="22"/>
    <n v="5.29"/>
    <n v="8"/>
    <n v="42.32"/>
    <s v="UPI"/>
    <x v="0"/>
    <s v="Low"/>
    <s v="Medium Satisfaction"/>
    <s v="Medium Charging"/>
    <n v="3"/>
    <x v="67"/>
    <x v="227"/>
  </r>
  <r>
    <s v="EVS101095"/>
    <x v="5"/>
    <x v="1"/>
    <x v="3"/>
    <x v="1"/>
    <s v="15-04-2024 17:58"/>
    <s v="15-04-2024 19:42"/>
    <x v="4"/>
    <n v="51.84"/>
    <n v="12"/>
    <n v="622.08000000000004"/>
    <s v="UPI"/>
    <x v="0"/>
    <s v="High"/>
    <s v="Medium Satisfaction"/>
    <s v="Long Charging"/>
    <n v="1"/>
    <x v="71"/>
    <x v="23"/>
  </r>
  <r>
    <s v="EVS101096"/>
    <x v="4"/>
    <x v="0"/>
    <x v="3"/>
    <x v="0"/>
    <d v="2024-11-09T17:58:00"/>
    <d v="2024-11-09T18:51:00"/>
    <x v="73"/>
    <n v="27.72"/>
    <n v="12"/>
    <n v="332.64"/>
    <s v="Wallet"/>
    <x v="0"/>
    <s v="Medium"/>
    <s v="Medium Satisfaction"/>
    <s v="Medium Charging"/>
    <n v="3"/>
    <x v="71"/>
    <x v="534"/>
  </r>
  <r>
    <s v="EVS101097"/>
    <x v="5"/>
    <x v="0"/>
    <x v="0"/>
    <x v="0"/>
    <s v="16-05-2024 06:57"/>
    <s v="16-05-2024 07:25"/>
    <x v="53"/>
    <n v="57.7"/>
    <n v="15"/>
    <n v="865.5"/>
    <s v="Credit Card"/>
    <x v="2"/>
    <s v="High"/>
    <s v="Low Satisfaction"/>
    <s v="Short Charging"/>
    <n v="3"/>
    <x v="192"/>
    <x v="412"/>
  </r>
  <r>
    <s v="EVS101098"/>
    <x v="6"/>
    <x v="0"/>
    <x v="1"/>
    <x v="0"/>
    <d v="2024-07-03T08:10:00"/>
    <d v="2024-07-03T09:32:00"/>
    <x v="0"/>
    <n v="42.27"/>
    <n v="8"/>
    <n v="338.16"/>
    <s v="Wallet"/>
    <x v="3"/>
    <s v="High"/>
    <s v="Medium Satisfaction"/>
    <s v="Long Charging"/>
    <n v="3"/>
    <x v="134"/>
    <x v="359"/>
  </r>
  <r>
    <s v="EVS101099"/>
    <x v="4"/>
    <x v="1"/>
    <x v="1"/>
    <x v="1"/>
    <s v="23-01-2024 21:57"/>
    <s v="23-01-2024 22:51"/>
    <x v="38"/>
    <n v="57.12"/>
    <n v="12"/>
    <n v="685.44"/>
    <s v="UPI"/>
    <x v="4"/>
    <s v="High"/>
    <s v="Low Satisfaction"/>
    <s v="Medium Charging"/>
    <n v="1"/>
    <x v="744"/>
    <x v="535"/>
  </r>
  <r>
    <s v="EVS101100"/>
    <x v="3"/>
    <x v="1"/>
    <x v="1"/>
    <x v="1"/>
    <d v="2023-09-10T13:10:00"/>
    <d v="2023-09-10T14:13:00"/>
    <x v="25"/>
    <n v="47.59"/>
    <n v="10"/>
    <n v="475.9"/>
    <s v="UPI"/>
    <x v="4"/>
    <s v="High"/>
    <s v="Low Satisfaction"/>
    <s v="Long Charging"/>
    <n v="1"/>
    <x v="262"/>
    <x v="239"/>
  </r>
  <r>
    <s v="EVS101101"/>
    <x v="6"/>
    <x v="1"/>
    <x v="1"/>
    <x v="0"/>
    <s v="28-07-2023 17:18"/>
    <s v="28-07-2023 19:02"/>
    <x v="4"/>
    <n v="40.869999999999997"/>
    <n v="8"/>
    <n v="326.95999999999998"/>
    <s v="UPI"/>
    <x v="1"/>
    <s v="High"/>
    <s v="High Satisfaction"/>
    <s v="Long Charging"/>
    <n v="1"/>
    <x v="214"/>
    <x v="536"/>
  </r>
  <r>
    <s v="EVS101102"/>
    <x v="1"/>
    <x v="2"/>
    <x v="0"/>
    <x v="0"/>
    <s v="24-05-2023 04:35"/>
    <s v="24-05-2023 04:59"/>
    <x v="37"/>
    <n v="50.3"/>
    <n v="12"/>
    <n v="603.6"/>
    <s v="Subscription"/>
    <x v="1"/>
    <s v="High"/>
    <s v="High Satisfaction"/>
    <s v="Short Charging"/>
    <n v="2"/>
    <x v="745"/>
    <x v="204"/>
  </r>
  <r>
    <s v="EVS101103"/>
    <x v="2"/>
    <x v="2"/>
    <x v="3"/>
    <x v="1"/>
    <d v="2023-07-12T20:21:00"/>
    <d v="2023-07-12T22:15:00"/>
    <x v="48"/>
    <n v="34.54"/>
    <n v="12"/>
    <n v="414.48"/>
    <s v="Credit Card"/>
    <x v="1"/>
    <s v="High"/>
    <s v="High Satisfaction"/>
    <s v="Long Charging"/>
    <n v="2"/>
    <x v="746"/>
    <x v="431"/>
  </r>
  <r>
    <s v="EVS101104"/>
    <x v="0"/>
    <x v="0"/>
    <x v="1"/>
    <x v="0"/>
    <d v="2023-05-10T11:47:00"/>
    <d v="2023-05-10T12:34:00"/>
    <x v="59"/>
    <n v="58.57"/>
    <n v="10"/>
    <n v="585.70000000000005"/>
    <s v="Subscription"/>
    <x v="2"/>
    <s v="High"/>
    <s v="Low Satisfaction"/>
    <s v="Medium Charging"/>
    <n v="3"/>
    <x v="403"/>
    <x v="366"/>
  </r>
  <r>
    <s v="EVS101105"/>
    <x v="7"/>
    <x v="0"/>
    <x v="2"/>
    <x v="0"/>
    <s v="18-06-2023 12:30"/>
    <s v="18-06-2023 13:11"/>
    <x v="54"/>
    <n v="5.37"/>
    <n v="10"/>
    <n v="53.7"/>
    <s v="Credit Card"/>
    <x v="3"/>
    <s v="Low"/>
    <s v="Medium Satisfaction"/>
    <s v="Medium Charging"/>
    <n v="3"/>
    <x v="747"/>
    <x v="72"/>
  </r>
  <r>
    <s v="EVS101106"/>
    <x v="5"/>
    <x v="2"/>
    <x v="2"/>
    <x v="1"/>
    <s v="29-09-2024 20:14"/>
    <s v="29-09-2024 20:51"/>
    <x v="45"/>
    <n v="44.37"/>
    <n v="15"/>
    <n v="665.55"/>
    <s v="Subscription"/>
    <x v="1"/>
    <s v="High"/>
    <s v="High Satisfaction"/>
    <s v="Medium Charging"/>
    <n v="2"/>
    <x v="748"/>
    <x v="306"/>
  </r>
  <r>
    <s v="EVS101107"/>
    <x v="3"/>
    <x v="1"/>
    <x v="3"/>
    <x v="0"/>
    <s v="14-03-2024 16:47"/>
    <s v="14-03-2024 17:40"/>
    <x v="73"/>
    <n v="48.35"/>
    <n v="8"/>
    <n v="386.8"/>
    <s v="UPI"/>
    <x v="0"/>
    <s v="High"/>
    <s v="Medium Satisfaction"/>
    <s v="Medium Charging"/>
    <n v="1"/>
    <x v="655"/>
    <x v="50"/>
  </r>
  <r>
    <s v="EVS101108"/>
    <x v="1"/>
    <x v="2"/>
    <x v="2"/>
    <x v="0"/>
    <s v="17-11-2024 19:15"/>
    <s v="17-11-2024 20:23"/>
    <x v="84"/>
    <n v="55.28"/>
    <n v="10"/>
    <n v="552.79999999999995"/>
    <s v="UPI"/>
    <x v="2"/>
    <s v="High"/>
    <s v="Low Satisfaction"/>
    <s v="Long Charging"/>
    <n v="2"/>
    <x v="209"/>
    <x v="537"/>
  </r>
  <r>
    <s v="EVS101109"/>
    <x v="4"/>
    <x v="2"/>
    <x v="1"/>
    <x v="1"/>
    <d v="2023-10-09T21:13:00"/>
    <d v="2023-10-09T21:53:00"/>
    <x v="79"/>
    <n v="41.14"/>
    <n v="8"/>
    <n v="329.12"/>
    <s v="UPI"/>
    <x v="0"/>
    <s v="High"/>
    <s v="Medium Satisfaction"/>
    <s v="Medium Charging"/>
    <n v="2"/>
    <x v="749"/>
    <x v="3"/>
  </r>
  <r>
    <s v="EVS101110"/>
    <x v="2"/>
    <x v="0"/>
    <x v="1"/>
    <x v="1"/>
    <s v="21-04-2024 11:29"/>
    <s v="21-04-2024 13:09"/>
    <x v="60"/>
    <n v="26.78"/>
    <n v="10"/>
    <n v="267.8"/>
    <s v="Credit Card"/>
    <x v="3"/>
    <s v="Medium"/>
    <s v="Medium Satisfaction"/>
    <s v="Long Charging"/>
    <n v="3"/>
    <x v="750"/>
    <x v="253"/>
  </r>
  <r>
    <s v="EVS101111"/>
    <x v="5"/>
    <x v="1"/>
    <x v="2"/>
    <x v="1"/>
    <s v="30-10-2024 09:45"/>
    <s v="30-10-2024 10:47"/>
    <x v="51"/>
    <n v="47.28"/>
    <n v="12"/>
    <n v="567.36"/>
    <s v="Wallet"/>
    <x v="4"/>
    <s v="High"/>
    <s v="Low Satisfaction"/>
    <s v="Long Charging"/>
    <n v="1"/>
    <x v="65"/>
    <x v="538"/>
  </r>
  <r>
    <s v="EVS101112"/>
    <x v="5"/>
    <x v="1"/>
    <x v="1"/>
    <x v="0"/>
    <s v="29-03-2023 00:23"/>
    <s v="29-03-2023 00:49"/>
    <x v="1"/>
    <n v="20.02"/>
    <n v="8"/>
    <n v="160.16"/>
    <s v="Credit Card"/>
    <x v="0"/>
    <s v="Medium"/>
    <s v="Medium Satisfaction"/>
    <s v="Short Charging"/>
    <n v="1"/>
    <x v="503"/>
    <x v="40"/>
  </r>
  <r>
    <s v="EVS101113"/>
    <x v="4"/>
    <x v="0"/>
    <x v="0"/>
    <x v="0"/>
    <s v="15-05-2023 11:36"/>
    <s v="15-05-2023 12:27"/>
    <x v="69"/>
    <n v="36.840000000000003"/>
    <n v="12"/>
    <n v="442.08"/>
    <s v="UPI"/>
    <x v="1"/>
    <s v="High"/>
    <s v="High Satisfaction"/>
    <s v="Medium Charging"/>
    <n v="3"/>
    <x v="751"/>
    <x v="259"/>
  </r>
  <r>
    <s v="EVS101114"/>
    <x v="7"/>
    <x v="1"/>
    <x v="2"/>
    <x v="1"/>
    <d v="2024-08-09T02:23:00"/>
    <d v="2024-08-09T03:58:00"/>
    <x v="66"/>
    <n v="50.72"/>
    <n v="10"/>
    <n v="507.2"/>
    <s v="Credit Card"/>
    <x v="3"/>
    <s v="High"/>
    <s v="Medium Satisfaction"/>
    <s v="Long Charging"/>
    <n v="1"/>
    <x v="445"/>
    <x v="199"/>
  </r>
  <r>
    <s v="EVS101115"/>
    <x v="3"/>
    <x v="1"/>
    <x v="3"/>
    <x v="1"/>
    <d v="2023-12-05T08:09:00"/>
    <d v="2023-12-05T09:03:00"/>
    <x v="38"/>
    <n v="51.63"/>
    <n v="15"/>
    <n v="774.45"/>
    <s v="Wallet"/>
    <x v="3"/>
    <s v="High"/>
    <s v="Medium Satisfaction"/>
    <s v="Medium Charging"/>
    <n v="1"/>
    <x v="752"/>
    <x v="48"/>
  </r>
  <r>
    <s v="EVS101116"/>
    <x v="2"/>
    <x v="1"/>
    <x v="3"/>
    <x v="0"/>
    <s v="14-07-2024 23:05"/>
    <s v="15-07-2024 01:04"/>
    <x v="9"/>
    <n v="43.59"/>
    <n v="10"/>
    <n v="435.9"/>
    <s v="UPI"/>
    <x v="3"/>
    <s v="High"/>
    <s v="Medium Satisfaction"/>
    <s v="Long Charging"/>
    <n v="1"/>
    <x v="753"/>
    <x v="539"/>
  </r>
  <r>
    <s v="EVS101117"/>
    <x v="2"/>
    <x v="2"/>
    <x v="3"/>
    <x v="1"/>
    <s v="28-11-2023 07:27"/>
    <s v="28-11-2023 09:18"/>
    <x v="2"/>
    <n v="39.69"/>
    <n v="12"/>
    <n v="476.28"/>
    <s v="Credit Card"/>
    <x v="2"/>
    <s v="High"/>
    <s v="Low Satisfaction"/>
    <s v="Long Charging"/>
    <n v="2"/>
    <x v="319"/>
    <x v="441"/>
  </r>
  <r>
    <s v="EVS101118"/>
    <x v="0"/>
    <x v="1"/>
    <x v="0"/>
    <x v="0"/>
    <s v="20-10-2024 01:37"/>
    <s v="20-10-2024 02:55"/>
    <x v="89"/>
    <n v="6.37"/>
    <n v="15"/>
    <n v="95.55"/>
    <s v="Wallet"/>
    <x v="2"/>
    <s v="Low"/>
    <s v="Low Satisfaction"/>
    <s v="Long Charging"/>
    <n v="1"/>
    <x v="171"/>
    <x v="145"/>
  </r>
  <r>
    <s v="EVS101119"/>
    <x v="5"/>
    <x v="0"/>
    <x v="3"/>
    <x v="1"/>
    <d v="2024-01-11T19:38:00"/>
    <d v="2024-01-11T21:24:00"/>
    <x v="107"/>
    <n v="30.53"/>
    <n v="8"/>
    <n v="244.24"/>
    <s v="Credit Card"/>
    <x v="2"/>
    <s v="High"/>
    <s v="Low Satisfaction"/>
    <s v="Long Charging"/>
    <n v="3"/>
    <x v="754"/>
    <x v="41"/>
  </r>
  <r>
    <s v="EVS101120"/>
    <x v="5"/>
    <x v="2"/>
    <x v="1"/>
    <x v="0"/>
    <s v="28-11-2023 08:05"/>
    <s v="28-11-2023 09:41"/>
    <x v="101"/>
    <n v="7.83"/>
    <n v="12"/>
    <n v="93.96"/>
    <s v="UPI"/>
    <x v="1"/>
    <s v="Low"/>
    <s v="High Satisfaction"/>
    <s v="Long Charging"/>
    <n v="2"/>
    <x v="550"/>
    <x v="441"/>
  </r>
  <r>
    <s v="EVS101121"/>
    <x v="0"/>
    <x v="2"/>
    <x v="1"/>
    <x v="0"/>
    <s v="28-11-2023 22:39"/>
    <s v="29-11-2023 00:22"/>
    <x v="95"/>
    <n v="48.93"/>
    <n v="8"/>
    <n v="391.44"/>
    <s v="Credit Card"/>
    <x v="1"/>
    <s v="High"/>
    <s v="High Satisfaction"/>
    <s v="Long Charging"/>
    <n v="2"/>
    <x v="755"/>
    <x v="441"/>
  </r>
  <r>
    <s v="EVS101122"/>
    <x v="1"/>
    <x v="0"/>
    <x v="2"/>
    <x v="0"/>
    <d v="2023-07-04T17:08:00"/>
    <d v="2023-07-04T18:57:00"/>
    <x v="74"/>
    <n v="12.99"/>
    <n v="10"/>
    <n v="129.9"/>
    <s v="Credit Card"/>
    <x v="4"/>
    <s v="Medium"/>
    <s v="Low Satisfaction"/>
    <s v="Long Charging"/>
    <n v="3"/>
    <x v="142"/>
    <x v="109"/>
  </r>
  <r>
    <s v="EVS101123"/>
    <x v="0"/>
    <x v="1"/>
    <x v="0"/>
    <x v="0"/>
    <s v="14-06-2023 12:43"/>
    <s v="14-06-2023 14:12"/>
    <x v="29"/>
    <n v="49.79"/>
    <n v="12"/>
    <n v="597.48"/>
    <s v="UPI"/>
    <x v="0"/>
    <s v="High"/>
    <s v="Medium Satisfaction"/>
    <s v="Long Charging"/>
    <n v="1"/>
    <x v="756"/>
    <x v="121"/>
  </r>
  <r>
    <s v="EVS101124"/>
    <x v="5"/>
    <x v="2"/>
    <x v="0"/>
    <x v="0"/>
    <d v="2023-06-04T19:04:00"/>
    <d v="2023-06-04T19:29:00"/>
    <x v="13"/>
    <n v="40.299999999999997"/>
    <n v="15"/>
    <n v="604.5"/>
    <s v="UPI"/>
    <x v="0"/>
    <s v="High"/>
    <s v="Medium Satisfaction"/>
    <s v="Short Charging"/>
    <n v="2"/>
    <x v="274"/>
    <x v="540"/>
  </r>
  <r>
    <s v="EVS101125"/>
    <x v="6"/>
    <x v="0"/>
    <x v="3"/>
    <x v="1"/>
    <s v="13-02-2023 00:36"/>
    <s v="13-02-2023 01:58"/>
    <x v="0"/>
    <n v="21.31"/>
    <n v="15"/>
    <n v="319.64999999999998"/>
    <s v="Wallet"/>
    <x v="1"/>
    <s v="Medium"/>
    <s v="High Satisfaction"/>
    <s v="Long Charging"/>
    <n v="3"/>
    <x v="719"/>
    <x v="142"/>
  </r>
  <r>
    <s v="EVS101126"/>
    <x v="4"/>
    <x v="1"/>
    <x v="0"/>
    <x v="0"/>
    <d v="2024-01-02T10:54:00"/>
    <d v="2024-01-02T12:52:00"/>
    <x v="106"/>
    <n v="31.62"/>
    <n v="15"/>
    <n v="474.3"/>
    <s v="Credit Card"/>
    <x v="0"/>
    <s v="High"/>
    <s v="Medium Satisfaction"/>
    <s v="Long Charging"/>
    <n v="1"/>
    <x v="757"/>
    <x v="75"/>
  </r>
  <r>
    <s v="EVS101127"/>
    <x v="1"/>
    <x v="2"/>
    <x v="3"/>
    <x v="1"/>
    <d v="2023-05-04T10:38:00"/>
    <d v="2023-05-04T12:24:00"/>
    <x v="107"/>
    <n v="45.16"/>
    <n v="10"/>
    <n v="451.6"/>
    <s v="Wallet"/>
    <x v="3"/>
    <s v="High"/>
    <s v="Medium Satisfaction"/>
    <s v="Long Charging"/>
    <n v="2"/>
    <x v="758"/>
    <x v="195"/>
  </r>
  <r>
    <s v="EVS101128"/>
    <x v="4"/>
    <x v="1"/>
    <x v="0"/>
    <x v="1"/>
    <d v="2024-09-11T12:00:00"/>
    <d v="2024-09-11T13:39:00"/>
    <x v="83"/>
    <n v="15.14"/>
    <n v="8"/>
    <n v="121.12"/>
    <s v="UPI"/>
    <x v="0"/>
    <s v="Medium"/>
    <s v="Medium Satisfaction"/>
    <s v="Long Charging"/>
    <n v="1"/>
    <x v="759"/>
    <x v="161"/>
  </r>
  <r>
    <s v="EVS101129"/>
    <x v="5"/>
    <x v="1"/>
    <x v="2"/>
    <x v="1"/>
    <s v="24-04-2023 03:31"/>
    <s v="24-04-2023 03:41"/>
    <x v="15"/>
    <n v="53.22"/>
    <n v="12"/>
    <n v="638.64"/>
    <s v="Subscription"/>
    <x v="1"/>
    <s v="High"/>
    <s v="High Satisfaction"/>
    <s v="Short Charging"/>
    <n v="1"/>
    <x v="223"/>
    <x v="541"/>
  </r>
  <r>
    <s v="EVS101130"/>
    <x v="3"/>
    <x v="0"/>
    <x v="0"/>
    <x v="0"/>
    <s v="29-09-2024 19:13"/>
    <s v="29-09-2024 20:52"/>
    <x v="83"/>
    <n v="4.8499999999999996"/>
    <n v="12"/>
    <n v="58.2"/>
    <s v="Credit Card"/>
    <x v="1"/>
    <s v="Low"/>
    <s v="High Satisfaction"/>
    <s v="Long Charging"/>
    <n v="3"/>
    <x v="78"/>
    <x v="306"/>
  </r>
  <r>
    <s v="EVS101131"/>
    <x v="7"/>
    <x v="0"/>
    <x v="2"/>
    <x v="1"/>
    <s v="28-01-2023 07:26"/>
    <s v="28-01-2023 07:53"/>
    <x v="92"/>
    <n v="18.739999999999998"/>
    <n v="12"/>
    <n v="224.88"/>
    <s v="UPI"/>
    <x v="1"/>
    <s v="Medium"/>
    <s v="High Satisfaction"/>
    <s v="Short Charging"/>
    <n v="3"/>
    <x v="607"/>
    <x v="414"/>
  </r>
  <r>
    <s v="EVS101132"/>
    <x v="2"/>
    <x v="0"/>
    <x v="0"/>
    <x v="1"/>
    <s v="21-06-2023 22:41"/>
    <s v="21-06-2023 23:29"/>
    <x v="67"/>
    <n v="38.03"/>
    <n v="15"/>
    <n v="570.45000000000005"/>
    <s v="Wallet"/>
    <x v="1"/>
    <s v="High"/>
    <s v="High Satisfaction"/>
    <s v="Medium Charging"/>
    <n v="3"/>
    <x v="641"/>
    <x v="411"/>
  </r>
  <r>
    <s v="EVS101133"/>
    <x v="0"/>
    <x v="0"/>
    <x v="1"/>
    <x v="1"/>
    <d v="2023-11-12T18:01:00"/>
    <d v="2023-11-12T18:20:00"/>
    <x v="11"/>
    <n v="21.73"/>
    <n v="15"/>
    <n v="325.95"/>
    <s v="UPI"/>
    <x v="1"/>
    <s v="Medium"/>
    <s v="High Satisfaction"/>
    <s v="Short Charging"/>
    <n v="3"/>
    <x v="684"/>
    <x v="249"/>
  </r>
  <r>
    <s v="EVS101134"/>
    <x v="0"/>
    <x v="1"/>
    <x v="1"/>
    <x v="1"/>
    <d v="2024-09-10T16:18:00"/>
    <d v="2024-09-10T16:31:00"/>
    <x v="58"/>
    <n v="51.22"/>
    <n v="12"/>
    <n v="614.64"/>
    <s v="Subscription"/>
    <x v="2"/>
    <s v="High"/>
    <s v="Low Satisfaction"/>
    <s v="Short Charging"/>
    <n v="1"/>
    <x v="343"/>
    <x v="276"/>
  </r>
  <r>
    <s v="EVS101135"/>
    <x v="3"/>
    <x v="1"/>
    <x v="3"/>
    <x v="0"/>
    <s v="17-09-2024 09:22"/>
    <s v="17-09-2024 09:44"/>
    <x v="103"/>
    <n v="38.630000000000003"/>
    <n v="10"/>
    <n v="386.3"/>
    <s v="Credit Card"/>
    <x v="3"/>
    <s v="High"/>
    <s v="Medium Satisfaction"/>
    <s v="Short Charging"/>
    <n v="1"/>
    <x v="760"/>
    <x v="542"/>
  </r>
  <r>
    <s v="EVS101136"/>
    <x v="0"/>
    <x v="0"/>
    <x v="2"/>
    <x v="0"/>
    <s v="30-10-2023 18:36"/>
    <s v="30-10-2023 19:15"/>
    <x v="3"/>
    <n v="12.79"/>
    <n v="8"/>
    <n v="102.32"/>
    <s v="Subscription"/>
    <x v="2"/>
    <s v="Medium"/>
    <s v="Low Satisfaction"/>
    <s v="Medium Charging"/>
    <n v="3"/>
    <x v="86"/>
    <x v="543"/>
  </r>
  <r>
    <s v="EVS101137"/>
    <x v="7"/>
    <x v="1"/>
    <x v="1"/>
    <x v="0"/>
    <d v="2024-07-01T08:10:00"/>
    <d v="2024-07-01T09:32:00"/>
    <x v="0"/>
    <n v="26.98"/>
    <n v="10"/>
    <n v="269.8"/>
    <s v="Credit Card"/>
    <x v="2"/>
    <s v="Medium"/>
    <s v="Low Satisfaction"/>
    <s v="Long Charging"/>
    <n v="1"/>
    <x v="134"/>
    <x v="185"/>
  </r>
  <r>
    <s v="EVS101138"/>
    <x v="0"/>
    <x v="0"/>
    <x v="2"/>
    <x v="0"/>
    <s v="21-02-2024 04:01"/>
    <s v="21-02-2024 05:37"/>
    <x v="101"/>
    <n v="9.32"/>
    <n v="12"/>
    <n v="111.84"/>
    <s v="Wallet"/>
    <x v="4"/>
    <s v="Low"/>
    <s v="Low Satisfaction"/>
    <s v="Long Charging"/>
    <n v="3"/>
    <x v="535"/>
    <x v="290"/>
  </r>
  <r>
    <s v="EVS101139"/>
    <x v="0"/>
    <x v="2"/>
    <x v="0"/>
    <x v="0"/>
    <s v="17-06-2024 00:48"/>
    <s v="17-06-2024 02:26"/>
    <x v="61"/>
    <n v="21.99"/>
    <n v="15"/>
    <n v="329.85"/>
    <s v="UPI"/>
    <x v="2"/>
    <s v="Medium"/>
    <s v="Low Satisfaction"/>
    <s v="Long Charging"/>
    <n v="2"/>
    <x v="608"/>
    <x v="78"/>
  </r>
  <r>
    <s v="EVS101140"/>
    <x v="7"/>
    <x v="0"/>
    <x v="1"/>
    <x v="0"/>
    <s v="16-07-2024 16:31"/>
    <s v="16-07-2024 17:00"/>
    <x v="102"/>
    <n v="59.46"/>
    <n v="15"/>
    <n v="891.9"/>
    <s v="Subscription"/>
    <x v="4"/>
    <s v="High"/>
    <s v="Low Satisfaction"/>
    <s v="Short Charging"/>
    <n v="3"/>
    <x v="761"/>
    <x v="483"/>
  </r>
  <r>
    <s v="EVS101141"/>
    <x v="4"/>
    <x v="0"/>
    <x v="1"/>
    <x v="1"/>
    <d v="2023-06-11T06:01:00"/>
    <d v="2023-06-11T07:01:00"/>
    <x v="76"/>
    <n v="20.51"/>
    <n v="10"/>
    <n v="205.1"/>
    <s v="Wallet"/>
    <x v="1"/>
    <s v="Medium"/>
    <s v="High Satisfaction"/>
    <s v="Medium Charging"/>
    <n v="3"/>
    <x v="124"/>
    <x v="544"/>
  </r>
  <r>
    <s v="EVS101142"/>
    <x v="3"/>
    <x v="0"/>
    <x v="2"/>
    <x v="1"/>
    <s v="17-10-2024 09:41"/>
    <s v="17-10-2024 10:32"/>
    <x v="69"/>
    <n v="51.41"/>
    <n v="12"/>
    <n v="616.91999999999996"/>
    <s v="Credit Card"/>
    <x v="4"/>
    <s v="High"/>
    <s v="Low Satisfaction"/>
    <s v="Medium Charging"/>
    <n v="3"/>
    <x v="180"/>
    <x v="200"/>
  </r>
  <r>
    <s v="EVS101143"/>
    <x v="1"/>
    <x v="2"/>
    <x v="1"/>
    <x v="0"/>
    <s v="22-07-2023 15:19"/>
    <s v="22-07-2023 15:58"/>
    <x v="3"/>
    <n v="33.31"/>
    <n v="15"/>
    <n v="499.65"/>
    <s v="UPI"/>
    <x v="2"/>
    <s v="High"/>
    <s v="Low Satisfaction"/>
    <s v="Medium Charging"/>
    <n v="2"/>
    <x v="762"/>
    <x v="545"/>
  </r>
  <r>
    <s v="EVS101144"/>
    <x v="6"/>
    <x v="0"/>
    <x v="0"/>
    <x v="0"/>
    <s v="30-03-2024 03:03"/>
    <s v="30-03-2024 05:00"/>
    <x v="62"/>
    <n v="13.27"/>
    <n v="12"/>
    <n v="159.24"/>
    <s v="Credit Card"/>
    <x v="4"/>
    <s v="Medium"/>
    <s v="Low Satisfaction"/>
    <s v="Long Charging"/>
    <n v="3"/>
    <x v="387"/>
    <x v="372"/>
  </r>
  <r>
    <s v="EVS101145"/>
    <x v="6"/>
    <x v="0"/>
    <x v="3"/>
    <x v="0"/>
    <s v="15-05-2023 23:57"/>
    <s v="16-05-2023 01:55"/>
    <x v="106"/>
    <n v="24.21"/>
    <n v="8"/>
    <n v="193.68"/>
    <s v="Subscription"/>
    <x v="0"/>
    <s v="Medium"/>
    <s v="Medium Satisfaction"/>
    <s v="Long Charging"/>
    <n v="3"/>
    <x v="377"/>
    <x v="259"/>
  </r>
  <r>
    <s v="EVS101146"/>
    <x v="6"/>
    <x v="2"/>
    <x v="0"/>
    <x v="1"/>
    <s v="25-06-2024 12:11"/>
    <s v="25-06-2024 13:02"/>
    <x v="69"/>
    <n v="23.49"/>
    <n v="15"/>
    <n v="352.35"/>
    <s v="Wallet"/>
    <x v="2"/>
    <s v="Medium"/>
    <s v="Low Satisfaction"/>
    <s v="Medium Charging"/>
    <n v="2"/>
    <x v="763"/>
    <x v="397"/>
  </r>
  <r>
    <s v="EVS101147"/>
    <x v="5"/>
    <x v="2"/>
    <x v="0"/>
    <x v="0"/>
    <d v="2024-10-06T19:37:00"/>
    <d v="2024-10-06T21:17:00"/>
    <x v="60"/>
    <n v="9.8000000000000007"/>
    <n v="15"/>
    <n v="147"/>
    <s v="Subscription"/>
    <x v="1"/>
    <s v="Low"/>
    <s v="High Satisfaction"/>
    <s v="Long Charging"/>
    <n v="2"/>
    <x v="37"/>
    <x v="49"/>
  </r>
  <r>
    <s v="EVS101148"/>
    <x v="1"/>
    <x v="2"/>
    <x v="0"/>
    <x v="0"/>
    <d v="2024-09-03T19:20:00"/>
    <d v="2024-09-03T20:24:00"/>
    <x v="34"/>
    <n v="54.22"/>
    <n v="15"/>
    <n v="813.3"/>
    <s v="UPI"/>
    <x v="0"/>
    <s v="High"/>
    <s v="Medium Satisfaction"/>
    <s v="Long Charging"/>
    <n v="2"/>
    <x v="406"/>
    <x v="190"/>
  </r>
  <r>
    <s v="EVS101149"/>
    <x v="3"/>
    <x v="1"/>
    <x v="1"/>
    <x v="1"/>
    <s v="21-11-2024 20:36"/>
    <s v="21-11-2024 21:27"/>
    <x v="69"/>
    <n v="49.96"/>
    <n v="12"/>
    <n v="599.52"/>
    <s v="UPI"/>
    <x v="1"/>
    <s v="High"/>
    <s v="High Satisfaction"/>
    <s v="Medium Charging"/>
    <n v="1"/>
    <x v="764"/>
    <x v="44"/>
  </r>
  <r>
    <s v="EVS101150"/>
    <x v="2"/>
    <x v="0"/>
    <x v="2"/>
    <x v="0"/>
    <s v="25-03-2023 06:42"/>
    <s v="25-03-2023 07:16"/>
    <x v="8"/>
    <n v="32.58"/>
    <n v="15"/>
    <n v="488.7"/>
    <s v="Subscription"/>
    <x v="4"/>
    <s v="High"/>
    <s v="Low Satisfaction"/>
    <s v="Medium Charging"/>
    <n v="3"/>
    <x v="269"/>
    <x v="211"/>
  </r>
  <r>
    <s v="EVS101151"/>
    <x v="7"/>
    <x v="2"/>
    <x v="1"/>
    <x v="1"/>
    <d v="2023-02-08T08:09:00"/>
    <d v="2023-02-08T08:47:00"/>
    <x v="28"/>
    <n v="27.87"/>
    <n v="10"/>
    <n v="278.7"/>
    <s v="Credit Card"/>
    <x v="2"/>
    <s v="Medium"/>
    <s v="Low Satisfaction"/>
    <s v="Medium Charging"/>
    <n v="2"/>
    <x v="752"/>
    <x v="546"/>
  </r>
  <r>
    <s v="EVS101152"/>
    <x v="1"/>
    <x v="2"/>
    <x v="3"/>
    <x v="0"/>
    <s v="29-01-2024 19:00"/>
    <s v="29-01-2024 20:22"/>
    <x v="0"/>
    <n v="23.52"/>
    <n v="8"/>
    <n v="188.16"/>
    <s v="UPI"/>
    <x v="1"/>
    <s v="Medium"/>
    <s v="High Satisfaction"/>
    <s v="Long Charging"/>
    <n v="2"/>
    <x v="765"/>
    <x v="5"/>
  </r>
  <r>
    <s v="EVS101153"/>
    <x v="3"/>
    <x v="0"/>
    <x v="1"/>
    <x v="0"/>
    <s v="28-12-2023 05:41"/>
    <s v="28-12-2023 06:20"/>
    <x v="3"/>
    <n v="5.78"/>
    <n v="12"/>
    <n v="69.36"/>
    <s v="Wallet"/>
    <x v="2"/>
    <s v="Low"/>
    <s v="Low Satisfaction"/>
    <s v="Medium Charging"/>
    <n v="3"/>
    <x v="484"/>
    <x v="208"/>
  </r>
  <r>
    <s v="EVS101154"/>
    <x v="4"/>
    <x v="2"/>
    <x v="1"/>
    <x v="1"/>
    <s v="16-01-2023 21:51"/>
    <s v="16-01-2023 22:41"/>
    <x v="97"/>
    <n v="42.63"/>
    <n v="12"/>
    <n v="511.56"/>
    <s v="UPI"/>
    <x v="4"/>
    <s v="High"/>
    <s v="Low Satisfaction"/>
    <s v="Medium Charging"/>
    <n v="2"/>
    <x v="257"/>
    <x v="10"/>
  </r>
  <r>
    <s v="EVS101155"/>
    <x v="0"/>
    <x v="2"/>
    <x v="0"/>
    <x v="0"/>
    <d v="2023-02-03T09:36:00"/>
    <d v="2023-02-03T10:45:00"/>
    <x v="39"/>
    <n v="18.75"/>
    <n v="15"/>
    <n v="281.25"/>
    <s v="Subscription"/>
    <x v="2"/>
    <s v="Medium"/>
    <s v="Low Satisfaction"/>
    <s v="Long Charging"/>
    <n v="2"/>
    <x v="156"/>
    <x v="547"/>
  </r>
  <r>
    <s v="EVS101156"/>
    <x v="0"/>
    <x v="1"/>
    <x v="3"/>
    <x v="0"/>
    <s v="18-06-2024 15:23"/>
    <s v="18-06-2024 15:46"/>
    <x v="6"/>
    <n v="41.87"/>
    <n v="10"/>
    <n v="418.7"/>
    <s v="UPI"/>
    <x v="0"/>
    <s v="High"/>
    <s v="Medium Satisfaction"/>
    <s v="Short Charging"/>
    <n v="1"/>
    <x v="308"/>
    <x v="423"/>
  </r>
  <r>
    <s v="EVS101157"/>
    <x v="0"/>
    <x v="2"/>
    <x v="2"/>
    <x v="0"/>
    <d v="2023-03-01T21:08:00"/>
    <d v="2023-03-01T21:23:00"/>
    <x v="63"/>
    <n v="2.29"/>
    <n v="8"/>
    <n v="18.32"/>
    <s v="Wallet"/>
    <x v="0"/>
    <s v="Low"/>
    <s v="Medium Satisfaction"/>
    <s v="Short Charging"/>
    <n v="2"/>
    <x v="699"/>
    <x v="548"/>
  </r>
  <r>
    <s v="EVS101158"/>
    <x v="7"/>
    <x v="0"/>
    <x v="1"/>
    <x v="0"/>
    <s v="13-06-2023 08:01"/>
    <s v="13-06-2023 09:02"/>
    <x v="57"/>
    <n v="56.1"/>
    <n v="8"/>
    <n v="448.8"/>
    <s v="UPI"/>
    <x v="0"/>
    <s v="High"/>
    <s v="Medium Satisfaction"/>
    <s v="Long Charging"/>
    <n v="3"/>
    <x v="592"/>
    <x v="173"/>
  </r>
  <r>
    <s v="EVS101159"/>
    <x v="3"/>
    <x v="1"/>
    <x v="0"/>
    <x v="0"/>
    <s v="21-02-2023 04:04"/>
    <s v="21-02-2023 04:21"/>
    <x v="18"/>
    <n v="44.2"/>
    <n v="10"/>
    <n v="442"/>
    <s v="Subscription"/>
    <x v="4"/>
    <s v="High"/>
    <s v="Low Satisfaction"/>
    <s v="Short Charging"/>
    <n v="1"/>
    <x v="766"/>
    <x v="398"/>
  </r>
  <r>
    <s v="EVS101160"/>
    <x v="7"/>
    <x v="1"/>
    <x v="0"/>
    <x v="1"/>
    <d v="2024-10-04T10:15:00"/>
    <d v="2024-10-04T11:44:00"/>
    <x v="29"/>
    <n v="23.6"/>
    <n v="12"/>
    <n v="283.2"/>
    <s v="UPI"/>
    <x v="3"/>
    <s v="Medium"/>
    <s v="Medium Satisfaction"/>
    <s v="Long Charging"/>
    <n v="1"/>
    <x v="767"/>
    <x v="228"/>
  </r>
  <r>
    <s v="EVS101161"/>
    <x v="7"/>
    <x v="0"/>
    <x v="2"/>
    <x v="1"/>
    <s v="22-01-2023 05:01"/>
    <s v="22-01-2023 05:25"/>
    <x v="37"/>
    <n v="51.89"/>
    <n v="8"/>
    <n v="415.12"/>
    <s v="Subscription"/>
    <x v="3"/>
    <s v="High"/>
    <s v="Medium Satisfaction"/>
    <s v="Short Charging"/>
    <n v="3"/>
    <x v="768"/>
    <x v="29"/>
  </r>
  <r>
    <s v="EVS101162"/>
    <x v="3"/>
    <x v="1"/>
    <x v="1"/>
    <x v="1"/>
    <d v="2023-05-02T21:38:00"/>
    <d v="2023-05-02T22:45:00"/>
    <x v="5"/>
    <n v="7.57"/>
    <n v="15"/>
    <n v="113.55"/>
    <s v="Wallet"/>
    <x v="4"/>
    <s v="Low"/>
    <s v="Low Satisfaction"/>
    <s v="Long Charging"/>
    <n v="1"/>
    <x v="769"/>
    <x v="229"/>
  </r>
  <r>
    <s v="EVS101163"/>
    <x v="4"/>
    <x v="2"/>
    <x v="3"/>
    <x v="0"/>
    <s v="29-04-2023 16:17"/>
    <s v="29-04-2023 17:11"/>
    <x v="38"/>
    <n v="33.520000000000003"/>
    <n v="12"/>
    <n v="402.24"/>
    <s v="UPI"/>
    <x v="3"/>
    <s v="High"/>
    <s v="Medium Satisfaction"/>
    <s v="Medium Charging"/>
    <n v="2"/>
    <x v="96"/>
    <x v="509"/>
  </r>
  <r>
    <s v="EVS101164"/>
    <x v="2"/>
    <x v="0"/>
    <x v="2"/>
    <x v="1"/>
    <s v="19-08-2024 23:52"/>
    <s v="20-08-2024 00:35"/>
    <x v="27"/>
    <n v="21.03"/>
    <n v="15"/>
    <n v="315.45"/>
    <s v="Subscription"/>
    <x v="1"/>
    <s v="Medium"/>
    <s v="High Satisfaction"/>
    <s v="Medium Charging"/>
    <n v="3"/>
    <x v="770"/>
    <x v="35"/>
  </r>
  <r>
    <s v="EVS101165"/>
    <x v="6"/>
    <x v="1"/>
    <x v="0"/>
    <x v="0"/>
    <s v="19-03-2024 06:31"/>
    <s v="19-03-2024 07:58"/>
    <x v="24"/>
    <n v="47.02"/>
    <n v="8"/>
    <n v="376.16"/>
    <s v="UPI"/>
    <x v="3"/>
    <s v="High"/>
    <s v="Medium Satisfaction"/>
    <s v="Long Charging"/>
    <n v="1"/>
    <x v="560"/>
    <x v="177"/>
  </r>
  <r>
    <s v="EVS101166"/>
    <x v="5"/>
    <x v="1"/>
    <x v="3"/>
    <x v="0"/>
    <d v="2023-06-06T23:17:00"/>
    <d v="2023-06-06T23:32:00"/>
    <x v="63"/>
    <n v="46.36"/>
    <n v="12"/>
    <n v="556.32000000000005"/>
    <s v="UPI"/>
    <x v="0"/>
    <s v="High"/>
    <s v="Medium Satisfaction"/>
    <s v="Short Charging"/>
    <n v="1"/>
    <x v="438"/>
    <x v="166"/>
  </r>
  <r>
    <s v="EVS101167"/>
    <x v="5"/>
    <x v="0"/>
    <x v="3"/>
    <x v="1"/>
    <s v="13-07-2024 23:40"/>
    <s v="14-07-2024 00:07"/>
    <x v="92"/>
    <n v="11.75"/>
    <n v="12"/>
    <n v="141"/>
    <s v="Subscription"/>
    <x v="0"/>
    <s v="Medium"/>
    <s v="Medium Satisfaction"/>
    <s v="Short Charging"/>
    <n v="3"/>
    <x v="771"/>
    <x v="496"/>
  </r>
  <r>
    <s v="EVS101168"/>
    <x v="4"/>
    <x v="1"/>
    <x v="1"/>
    <x v="0"/>
    <d v="2023-09-09T18:37:00"/>
    <d v="2023-09-09T20:36:00"/>
    <x v="9"/>
    <n v="25.34"/>
    <n v="12"/>
    <n v="304.08"/>
    <s v="Wallet"/>
    <x v="2"/>
    <s v="Medium"/>
    <s v="Low Satisfaction"/>
    <s v="Long Charging"/>
    <n v="1"/>
    <x v="772"/>
    <x v="171"/>
  </r>
  <r>
    <s v="EVS101169"/>
    <x v="5"/>
    <x v="1"/>
    <x v="2"/>
    <x v="1"/>
    <s v="20-05-2023 16:25"/>
    <s v="20-05-2023 17:47"/>
    <x v="0"/>
    <n v="51.97"/>
    <n v="10"/>
    <n v="519.70000000000005"/>
    <s v="UPI"/>
    <x v="1"/>
    <s v="High"/>
    <s v="High Satisfaction"/>
    <s v="Long Charging"/>
    <n v="1"/>
    <x v="573"/>
    <x v="495"/>
  </r>
  <r>
    <s v="EVS101170"/>
    <x v="4"/>
    <x v="2"/>
    <x v="2"/>
    <x v="1"/>
    <s v="18-02-2024 12:20"/>
    <s v="18-02-2024 14:02"/>
    <x v="36"/>
    <n v="34.85"/>
    <n v="15"/>
    <n v="522.75"/>
    <s v="Credit Card"/>
    <x v="1"/>
    <s v="High"/>
    <s v="High Satisfaction"/>
    <s v="Long Charging"/>
    <n v="2"/>
    <x v="397"/>
    <x v="549"/>
  </r>
  <r>
    <s v="EVS101171"/>
    <x v="7"/>
    <x v="1"/>
    <x v="1"/>
    <x v="1"/>
    <s v="27-12-2023 22:29"/>
    <s v="28-12-2023 00:02"/>
    <x v="12"/>
    <n v="29.35"/>
    <n v="12"/>
    <n v="352.2"/>
    <s v="UPI"/>
    <x v="1"/>
    <s v="Medium"/>
    <s v="High Satisfaction"/>
    <s v="Long Charging"/>
    <n v="1"/>
    <x v="57"/>
    <x v="107"/>
  </r>
  <r>
    <s v="EVS101172"/>
    <x v="1"/>
    <x v="1"/>
    <x v="1"/>
    <x v="0"/>
    <s v="27-06-2023 14:39"/>
    <s v="27-06-2023 15:55"/>
    <x v="91"/>
    <n v="5.19"/>
    <n v="8"/>
    <n v="41.52"/>
    <s v="Subscription"/>
    <x v="0"/>
    <s v="Low"/>
    <s v="Medium Satisfaction"/>
    <s v="Long Charging"/>
    <n v="1"/>
    <x v="773"/>
    <x v="388"/>
  </r>
  <r>
    <s v="EVS101173"/>
    <x v="1"/>
    <x v="0"/>
    <x v="1"/>
    <x v="0"/>
    <d v="2024-02-05T02:15:00"/>
    <d v="2024-02-05T03:25:00"/>
    <x v="31"/>
    <n v="30.72"/>
    <n v="15"/>
    <n v="460.8"/>
    <s v="UPI"/>
    <x v="3"/>
    <s v="High"/>
    <s v="Medium Satisfaction"/>
    <s v="Long Charging"/>
    <n v="3"/>
    <x v="774"/>
    <x v="191"/>
  </r>
  <r>
    <s v="EVS101174"/>
    <x v="0"/>
    <x v="1"/>
    <x v="1"/>
    <x v="1"/>
    <s v="16-01-2023 18:36"/>
    <s v="16-01-2023 19:24"/>
    <x v="67"/>
    <n v="51.32"/>
    <n v="10"/>
    <n v="513.20000000000005"/>
    <s v="Subscription"/>
    <x v="0"/>
    <s v="High"/>
    <s v="Medium Satisfaction"/>
    <s v="Medium Charging"/>
    <n v="1"/>
    <x v="86"/>
    <x v="10"/>
  </r>
  <r>
    <s v="EVS101175"/>
    <x v="7"/>
    <x v="2"/>
    <x v="1"/>
    <x v="1"/>
    <s v="20-02-2023 21:10"/>
    <s v="20-02-2023 21:32"/>
    <x v="103"/>
    <n v="35.729999999999997"/>
    <n v="12"/>
    <n v="428.76"/>
    <s v="Credit Card"/>
    <x v="3"/>
    <s v="High"/>
    <s v="Medium Satisfaction"/>
    <s v="Short Charging"/>
    <n v="2"/>
    <x v="486"/>
    <x v="122"/>
  </r>
  <r>
    <s v="EVS101176"/>
    <x v="0"/>
    <x v="2"/>
    <x v="3"/>
    <x v="0"/>
    <s v="22-04-2024 02:54"/>
    <s v="22-04-2024 04:34"/>
    <x v="60"/>
    <n v="58.06"/>
    <n v="8"/>
    <n v="464.48"/>
    <s v="UPI"/>
    <x v="0"/>
    <s v="High"/>
    <s v="Medium Satisfaction"/>
    <s v="Long Charging"/>
    <n v="2"/>
    <x v="775"/>
    <x v="550"/>
  </r>
  <r>
    <s v="EVS101177"/>
    <x v="3"/>
    <x v="0"/>
    <x v="3"/>
    <x v="1"/>
    <d v="2023-09-10T23:50:00"/>
    <d v="2023-10-10T00:21:00"/>
    <x v="64"/>
    <n v="58.33"/>
    <n v="12"/>
    <n v="699.96"/>
    <s v="UPI"/>
    <x v="4"/>
    <s v="High"/>
    <s v="Low Satisfaction"/>
    <s v="Medium Charging"/>
    <n v="3"/>
    <x v="776"/>
    <x v="239"/>
  </r>
  <r>
    <s v="EVS101178"/>
    <x v="5"/>
    <x v="0"/>
    <x v="2"/>
    <x v="0"/>
    <s v="21-01-2024 06:14"/>
    <s v="21-01-2024 06:44"/>
    <x v="19"/>
    <n v="40.01"/>
    <n v="12"/>
    <n v="480.12"/>
    <s v="Credit Card"/>
    <x v="3"/>
    <s v="High"/>
    <s v="Medium Satisfaction"/>
    <s v="Medium Charging"/>
    <n v="3"/>
    <x v="777"/>
    <x v="551"/>
  </r>
  <r>
    <s v="EVS101179"/>
    <x v="1"/>
    <x v="2"/>
    <x v="3"/>
    <x v="0"/>
    <s v="26-01-2023 10:47"/>
    <s v="26-01-2023 12:34"/>
    <x v="108"/>
    <n v="50.75"/>
    <n v="15"/>
    <n v="761.25"/>
    <s v="UPI"/>
    <x v="0"/>
    <s v="High"/>
    <s v="Medium Satisfaction"/>
    <s v="Long Charging"/>
    <n v="2"/>
    <x v="125"/>
    <x v="389"/>
  </r>
  <r>
    <s v="EVS101180"/>
    <x v="1"/>
    <x v="1"/>
    <x v="1"/>
    <x v="1"/>
    <s v="27-09-2024 09:19"/>
    <s v="27-09-2024 10:12"/>
    <x v="73"/>
    <n v="17.3"/>
    <n v="8"/>
    <n v="138.4"/>
    <s v="Credit Card"/>
    <x v="3"/>
    <s v="Medium"/>
    <s v="Medium Satisfaction"/>
    <s v="Medium Charging"/>
    <n v="1"/>
    <x v="196"/>
    <x v="152"/>
  </r>
  <r>
    <s v="EVS101181"/>
    <x v="0"/>
    <x v="2"/>
    <x v="3"/>
    <x v="0"/>
    <s v="21-09-2023 06:33"/>
    <s v="21-09-2023 08:12"/>
    <x v="83"/>
    <n v="11.04"/>
    <n v="8"/>
    <n v="88.32"/>
    <s v="Credit Card"/>
    <x v="4"/>
    <s v="Medium"/>
    <s v="Low Satisfaction"/>
    <s v="Long Charging"/>
    <n v="2"/>
    <x v="163"/>
    <x v="17"/>
  </r>
  <r>
    <s v="EVS101182"/>
    <x v="2"/>
    <x v="1"/>
    <x v="3"/>
    <x v="1"/>
    <s v="14-12-2023 00:15"/>
    <s v="14-12-2023 01:36"/>
    <x v="7"/>
    <n v="30.74"/>
    <n v="15"/>
    <n v="461.1"/>
    <s v="Subscription"/>
    <x v="2"/>
    <s v="High"/>
    <s v="Low Satisfaction"/>
    <s v="Long Charging"/>
    <n v="1"/>
    <x v="778"/>
    <x v="348"/>
  </r>
  <r>
    <s v="EVS101183"/>
    <x v="7"/>
    <x v="2"/>
    <x v="2"/>
    <x v="0"/>
    <s v="30-06-2023 15:53"/>
    <s v="30-06-2023 16:51"/>
    <x v="22"/>
    <n v="11.38"/>
    <n v="12"/>
    <n v="136.56"/>
    <s v="Subscription"/>
    <x v="0"/>
    <s v="Medium"/>
    <s v="Medium Satisfaction"/>
    <s v="Medium Charging"/>
    <n v="2"/>
    <x v="779"/>
    <x v="386"/>
  </r>
  <r>
    <s v="EVS101184"/>
    <x v="0"/>
    <x v="1"/>
    <x v="3"/>
    <x v="0"/>
    <d v="2024-06-06T21:50:00"/>
    <d v="2024-06-06T23:10:00"/>
    <x v="93"/>
    <n v="4.0599999999999996"/>
    <n v="15"/>
    <n v="60.9"/>
    <s v="UPI"/>
    <x v="2"/>
    <s v="Low"/>
    <s v="Low Satisfaction"/>
    <s v="Long Charging"/>
    <n v="1"/>
    <x v="236"/>
    <x v="187"/>
  </r>
  <r>
    <s v="EVS101185"/>
    <x v="1"/>
    <x v="0"/>
    <x v="2"/>
    <x v="0"/>
    <s v="13-06-2024 12:37"/>
    <s v="13-06-2024 13:15"/>
    <x v="28"/>
    <n v="41.38"/>
    <n v="12"/>
    <n v="496.56"/>
    <s v="UPI"/>
    <x v="2"/>
    <s v="High"/>
    <s v="Low Satisfaction"/>
    <s v="Medium Charging"/>
    <n v="3"/>
    <x v="268"/>
    <x v="552"/>
  </r>
  <r>
    <s v="EVS101186"/>
    <x v="5"/>
    <x v="2"/>
    <x v="1"/>
    <x v="1"/>
    <d v="2024-08-11T22:23:00"/>
    <d v="2024-08-11T23:58:00"/>
    <x v="66"/>
    <n v="18.61"/>
    <n v="8"/>
    <n v="148.88"/>
    <s v="Credit Card"/>
    <x v="3"/>
    <s v="Medium"/>
    <s v="Medium Satisfaction"/>
    <s v="Long Charging"/>
    <n v="2"/>
    <x v="235"/>
    <x v="281"/>
  </r>
  <r>
    <s v="EVS101187"/>
    <x v="0"/>
    <x v="2"/>
    <x v="0"/>
    <x v="0"/>
    <d v="2024-06-06T19:42:00"/>
    <d v="2024-06-06T20:55:00"/>
    <x v="98"/>
    <n v="16.52"/>
    <n v="10"/>
    <n v="165.2"/>
    <s v="UPI"/>
    <x v="4"/>
    <s v="Medium"/>
    <s v="Low Satisfaction"/>
    <s v="Long Charging"/>
    <n v="2"/>
    <x v="780"/>
    <x v="187"/>
  </r>
  <r>
    <s v="EVS101188"/>
    <x v="2"/>
    <x v="0"/>
    <x v="0"/>
    <x v="0"/>
    <d v="2023-11-12T20:53:00"/>
    <d v="2023-11-12T21:37:00"/>
    <x v="72"/>
    <n v="10.79"/>
    <n v="12"/>
    <n v="129.47999999999999"/>
    <s v="Wallet"/>
    <x v="4"/>
    <s v="Medium"/>
    <s v="Low Satisfaction"/>
    <s v="Medium Charging"/>
    <n v="3"/>
    <x v="441"/>
    <x v="249"/>
  </r>
  <r>
    <s v="EVS101189"/>
    <x v="0"/>
    <x v="0"/>
    <x v="1"/>
    <x v="1"/>
    <s v="17-06-2024 07:06"/>
    <s v="17-06-2024 08:26"/>
    <x v="93"/>
    <n v="16.61"/>
    <n v="12"/>
    <n v="199.32"/>
    <s v="Credit Card"/>
    <x v="1"/>
    <s v="Medium"/>
    <s v="High Satisfaction"/>
    <s v="Long Charging"/>
    <n v="3"/>
    <x v="85"/>
    <x v="78"/>
  </r>
  <r>
    <s v="EVS101190"/>
    <x v="2"/>
    <x v="2"/>
    <x v="2"/>
    <x v="1"/>
    <d v="2024-05-10T17:02:00"/>
    <d v="2024-05-10T17:53:00"/>
    <x v="69"/>
    <n v="38.200000000000003"/>
    <n v="8"/>
    <n v="305.60000000000002"/>
    <s v="UPI"/>
    <x v="2"/>
    <s v="High"/>
    <s v="Low Satisfaction"/>
    <s v="Medium Charging"/>
    <n v="2"/>
    <x v="781"/>
    <x v="55"/>
  </r>
  <r>
    <s v="EVS101191"/>
    <x v="2"/>
    <x v="2"/>
    <x v="0"/>
    <x v="1"/>
    <s v="13-06-2023 10:55"/>
    <s v="13-06-2023 12:04"/>
    <x v="39"/>
    <n v="19.5"/>
    <n v="8"/>
    <n v="156"/>
    <s v="UPI"/>
    <x v="2"/>
    <s v="Medium"/>
    <s v="Low Satisfaction"/>
    <s v="Long Charging"/>
    <n v="2"/>
    <x v="782"/>
    <x v="173"/>
  </r>
  <r>
    <s v="EVS101192"/>
    <x v="3"/>
    <x v="0"/>
    <x v="3"/>
    <x v="0"/>
    <s v="28-01-2023 16:12"/>
    <s v="28-01-2023 17:50"/>
    <x v="61"/>
    <n v="34.340000000000003"/>
    <n v="8"/>
    <n v="274.72000000000003"/>
    <s v="Credit Card"/>
    <x v="3"/>
    <s v="High"/>
    <s v="Medium Satisfaction"/>
    <s v="Long Charging"/>
    <n v="3"/>
    <x v="783"/>
    <x v="414"/>
  </r>
  <r>
    <s v="EVS101193"/>
    <x v="6"/>
    <x v="2"/>
    <x v="1"/>
    <x v="0"/>
    <s v="25-07-2023 09:54"/>
    <s v="25-07-2023 10:49"/>
    <x v="104"/>
    <n v="18.66"/>
    <n v="8"/>
    <n v="149.28"/>
    <s v="UPI"/>
    <x v="1"/>
    <s v="Medium"/>
    <s v="High Satisfaction"/>
    <s v="Medium Charging"/>
    <n v="2"/>
    <x v="784"/>
    <x v="553"/>
  </r>
  <r>
    <s v="EVS101194"/>
    <x v="0"/>
    <x v="2"/>
    <x v="3"/>
    <x v="1"/>
    <s v="21-12-2023 21:56"/>
    <s v="21-12-2023 23:23"/>
    <x v="24"/>
    <n v="37.92"/>
    <n v="12"/>
    <n v="455.04"/>
    <s v="Subscription"/>
    <x v="4"/>
    <s v="High"/>
    <s v="Low Satisfaction"/>
    <s v="Long Charging"/>
    <n v="2"/>
    <x v="785"/>
    <x v="186"/>
  </r>
  <r>
    <s v="EVS101195"/>
    <x v="2"/>
    <x v="0"/>
    <x v="2"/>
    <x v="0"/>
    <s v="23-01-2023 20:47"/>
    <s v="23-01-2023 22:01"/>
    <x v="33"/>
    <n v="48.45"/>
    <n v="10"/>
    <n v="484.5"/>
    <s v="Credit Card"/>
    <x v="2"/>
    <s v="High"/>
    <s v="Low Satisfaction"/>
    <s v="Long Charging"/>
    <n v="3"/>
    <x v="786"/>
    <x v="472"/>
  </r>
  <r>
    <s v="EVS101196"/>
    <x v="7"/>
    <x v="2"/>
    <x v="0"/>
    <x v="0"/>
    <s v="13-06-2023 09:37"/>
    <s v="13-06-2023 09:56"/>
    <x v="11"/>
    <n v="14.24"/>
    <n v="15"/>
    <n v="213.6"/>
    <s v="Credit Card"/>
    <x v="4"/>
    <s v="Medium"/>
    <s v="Low Satisfaction"/>
    <s v="Short Charging"/>
    <n v="2"/>
    <x v="787"/>
    <x v="173"/>
  </r>
  <r>
    <s v="EVS101197"/>
    <x v="0"/>
    <x v="2"/>
    <x v="1"/>
    <x v="1"/>
    <d v="2023-04-03T09:26:00"/>
    <d v="2023-04-03T10:45:00"/>
    <x v="87"/>
    <n v="14.39"/>
    <n v="8"/>
    <n v="115.12"/>
    <s v="Wallet"/>
    <x v="1"/>
    <s v="Medium"/>
    <s v="High Satisfaction"/>
    <s v="Long Charging"/>
    <n v="2"/>
    <x v="788"/>
    <x v="554"/>
  </r>
  <r>
    <s v="EVS101198"/>
    <x v="1"/>
    <x v="2"/>
    <x v="1"/>
    <x v="1"/>
    <d v="2023-07-02T01:48:00"/>
    <d v="2023-07-02T03:34:00"/>
    <x v="107"/>
    <n v="3.17"/>
    <n v="10"/>
    <n v="31.7"/>
    <s v="Subscription"/>
    <x v="0"/>
    <s v="Low"/>
    <s v="Medium Satisfaction"/>
    <s v="Long Charging"/>
    <n v="2"/>
    <x v="789"/>
    <x v="0"/>
  </r>
  <r>
    <s v="EVS101199"/>
    <x v="1"/>
    <x v="1"/>
    <x v="0"/>
    <x v="1"/>
    <d v="2023-10-03T12:09:00"/>
    <d v="2023-10-03T13:50:00"/>
    <x v="26"/>
    <n v="16.2"/>
    <n v="15"/>
    <n v="243"/>
    <s v="Subscription"/>
    <x v="2"/>
    <s v="Medium"/>
    <s v="Low Satisfaction"/>
    <s v="Long Charging"/>
    <n v="1"/>
    <x v="155"/>
    <x v="153"/>
  </r>
  <r>
    <s v="EVS101200"/>
    <x v="3"/>
    <x v="1"/>
    <x v="3"/>
    <x v="1"/>
    <s v="19-06-2023 03:08"/>
    <s v="19-06-2023 03:19"/>
    <x v="78"/>
    <n v="10.84"/>
    <n v="10"/>
    <n v="108.4"/>
    <s v="UPI"/>
    <x v="2"/>
    <s v="Medium"/>
    <s v="Low Satisfaction"/>
    <s v="Short Charging"/>
    <n v="1"/>
    <x v="790"/>
    <x v="555"/>
  </r>
  <r>
    <s v="EVS101201"/>
    <x v="7"/>
    <x v="2"/>
    <x v="1"/>
    <x v="0"/>
    <d v="2023-06-06T19:34:00"/>
    <d v="2023-06-06T20:10:00"/>
    <x v="30"/>
    <n v="57.18"/>
    <n v="12"/>
    <n v="686.16"/>
    <s v="UPI"/>
    <x v="2"/>
    <s v="High"/>
    <s v="Low Satisfaction"/>
    <s v="Medium Charging"/>
    <n v="2"/>
    <x v="791"/>
    <x v="166"/>
  </r>
  <r>
    <s v="EVS101202"/>
    <x v="1"/>
    <x v="2"/>
    <x v="0"/>
    <x v="0"/>
    <d v="2024-12-02T03:53:00"/>
    <d v="2024-12-02T04:24:00"/>
    <x v="64"/>
    <n v="13.54"/>
    <n v="8"/>
    <n v="108.32"/>
    <s v="Wallet"/>
    <x v="4"/>
    <s v="Medium"/>
    <s v="Low Satisfaction"/>
    <s v="Medium Charging"/>
    <n v="2"/>
    <x v="434"/>
    <x v="300"/>
  </r>
  <r>
    <s v="EVS101203"/>
    <x v="4"/>
    <x v="1"/>
    <x v="2"/>
    <x v="1"/>
    <d v="2024-03-05T16:22:00"/>
    <d v="2024-03-05T16:48:00"/>
    <x v="1"/>
    <n v="36.32"/>
    <n v="10"/>
    <n v="363.2"/>
    <s v="Credit Card"/>
    <x v="3"/>
    <s v="High"/>
    <s v="Medium Satisfaction"/>
    <s v="Short Charging"/>
    <n v="1"/>
    <x v="792"/>
    <x v="321"/>
  </r>
  <r>
    <s v="EVS101204"/>
    <x v="0"/>
    <x v="0"/>
    <x v="1"/>
    <x v="1"/>
    <s v="13-10-2023 16:40"/>
    <s v="13-10-2023 17:33"/>
    <x v="73"/>
    <n v="33.25"/>
    <n v="10"/>
    <n v="332.5"/>
    <s v="Wallet"/>
    <x v="2"/>
    <s v="High"/>
    <s v="Low Satisfaction"/>
    <s v="Medium Charging"/>
    <n v="3"/>
    <x v="793"/>
    <x v="353"/>
  </r>
  <r>
    <s v="EVS101205"/>
    <x v="5"/>
    <x v="2"/>
    <x v="2"/>
    <x v="1"/>
    <s v="24-12-2023 04:04"/>
    <s v="24-12-2023 04:34"/>
    <x v="19"/>
    <n v="31.31"/>
    <n v="8"/>
    <n v="250.48"/>
    <s v="Wallet"/>
    <x v="3"/>
    <s v="High"/>
    <s v="Medium Satisfaction"/>
    <s v="Medium Charging"/>
    <n v="2"/>
    <x v="766"/>
    <x v="556"/>
  </r>
  <r>
    <s v="EVS101206"/>
    <x v="6"/>
    <x v="1"/>
    <x v="2"/>
    <x v="1"/>
    <s v="30-04-2024 02:32"/>
    <s v="30-04-2024 03:04"/>
    <x v="105"/>
    <n v="52.03"/>
    <n v="15"/>
    <n v="780.45"/>
    <s v="Credit Card"/>
    <x v="1"/>
    <s v="High"/>
    <s v="High Satisfaction"/>
    <s v="Medium Charging"/>
    <n v="1"/>
    <x v="199"/>
    <x v="70"/>
  </r>
  <r>
    <s v="EVS101207"/>
    <x v="4"/>
    <x v="0"/>
    <x v="0"/>
    <x v="1"/>
    <s v="30-01-2023 20:18"/>
    <s v="30-01-2023 22:05"/>
    <x v="108"/>
    <n v="59.86"/>
    <n v="12"/>
    <n v="718.32"/>
    <s v="Wallet"/>
    <x v="2"/>
    <s v="High"/>
    <s v="Low Satisfaction"/>
    <s v="Long Charging"/>
    <n v="3"/>
    <x v="565"/>
    <x v="263"/>
  </r>
  <r>
    <s v="EVS101208"/>
    <x v="5"/>
    <x v="2"/>
    <x v="0"/>
    <x v="0"/>
    <s v="29-06-2023 09:25"/>
    <s v="29-06-2023 10:29"/>
    <x v="34"/>
    <n v="52.13"/>
    <n v="8"/>
    <n v="417.04"/>
    <s v="UPI"/>
    <x v="0"/>
    <s v="High"/>
    <s v="Medium Satisfaction"/>
    <s v="Long Charging"/>
    <n v="2"/>
    <x v="534"/>
    <x v="206"/>
  </r>
  <r>
    <s v="EVS101209"/>
    <x v="1"/>
    <x v="2"/>
    <x v="2"/>
    <x v="1"/>
    <s v="13-05-2024 02:31"/>
    <s v="13-05-2024 04:00"/>
    <x v="29"/>
    <n v="7.74"/>
    <n v="12"/>
    <n v="92.88"/>
    <s v="UPI"/>
    <x v="3"/>
    <s v="Low"/>
    <s v="Medium Satisfaction"/>
    <s v="Long Charging"/>
    <n v="2"/>
    <x v="587"/>
    <x v="391"/>
  </r>
  <r>
    <s v="EVS101210"/>
    <x v="3"/>
    <x v="0"/>
    <x v="1"/>
    <x v="1"/>
    <s v="28-07-2024 02:06"/>
    <s v="28-07-2024 02:21"/>
    <x v="63"/>
    <n v="19.55"/>
    <n v="8"/>
    <n v="156.4"/>
    <s v="Credit Card"/>
    <x v="4"/>
    <s v="Medium"/>
    <s v="Low Satisfaction"/>
    <s v="Short Charging"/>
    <n v="3"/>
    <x v="794"/>
    <x v="172"/>
  </r>
  <r>
    <s v="EVS101211"/>
    <x v="7"/>
    <x v="1"/>
    <x v="1"/>
    <x v="1"/>
    <s v="26-07-2023 23:41"/>
    <s v="27-07-2023 01:36"/>
    <x v="65"/>
    <n v="14.65"/>
    <n v="8"/>
    <n v="117.2"/>
    <s v="Credit Card"/>
    <x v="4"/>
    <s v="Medium"/>
    <s v="Low Satisfaction"/>
    <s v="Long Charging"/>
    <n v="1"/>
    <x v="4"/>
    <x v="492"/>
  </r>
  <r>
    <s v="EVS101212"/>
    <x v="1"/>
    <x v="1"/>
    <x v="1"/>
    <x v="0"/>
    <d v="2023-03-05T07:37:00"/>
    <d v="2023-03-05T07:47:00"/>
    <x v="15"/>
    <n v="4.26"/>
    <n v="10"/>
    <n v="42.6"/>
    <s v="UPI"/>
    <x v="0"/>
    <s v="Low"/>
    <s v="Medium Satisfaction"/>
    <s v="Short Charging"/>
    <n v="1"/>
    <x v="795"/>
    <x v="266"/>
  </r>
  <r>
    <s v="EVS101213"/>
    <x v="3"/>
    <x v="2"/>
    <x v="1"/>
    <x v="1"/>
    <s v="24-05-2023 18:05"/>
    <s v="24-05-2023 19:19"/>
    <x v="33"/>
    <n v="46.51"/>
    <n v="8"/>
    <n v="372.08"/>
    <s v="Wallet"/>
    <x v="1"/>
    <s v="High"/>
    <s v="High Satisfaction"/>
    <s v="Long Charging"/>
    <n v="2"/>
    <x v="796"/>
    <x v="204"/>
  </r>
  <r>
    <s v="EVS101214"/>
    <x v="3"/>
    <x v="1"/>
    <x v="3"/>
    <x v="0"/>
    <s v="19-02-2023 14:19"/>
    <s v="19-02-2023 15:42"/>
    <x v="100"/>
    <n v="32.58"/>
    <n v="10"/>
    <n v="325.8"/>
    <s v="Wallet"/>
    <x v="0"/>
    <s v="High"/>
    <s v="Medium Satisfaction"/>
    <s v="Long Charging"/>
    <n v="1"/>
    <x v="112"/>
    <x v="524"/>
  </r>
  <r>
    <s v="EVS101215"/>
    <x v="0"/>
    <x v="2"/>
    <x v="3"/>
    <x v="1"/>
    <d v="2023-05-07T15:03:00"/>
    <d v="2023-05-07T16:18:00"/>
    <x v="99"/>
    <n v="13.4"/>
    <n v="15"/>
    <n v="201"/>
    <s v="Credit Card"/>
    <x v="4"/>
    <s v="Medium"/>
    <s v="Low Satisfaction"/>
    <s v="Long Charging"/>
    <n v="2"/>
    <x v="797"/>
    <x v="557"/>
  </r>
  <r>
    <s v="EVS101216"/>
    <x v="0"/>
    <x v="1"/>
    <x v="3"/>
    <x v="0"/>
    <d v="2023-05-04T07:56:00"/>
    <d v="2023-05-04T08:17:00"/>
    <x v="86"/>
    <n v="14.36"/>
    <n v="8"/>
    <n v="114.88"/>
    <s v="UPI"/>
    <x v="1"/>
    <s v="Medium"/>
    <s v="High Satisfaction"/>
    <s v="Short Charging"/>
    <n v="1"/>
    <x v="798"/>
    <x v="195"/>
  </r>
  <r>
    <s v="EVS101217"/>
    <x v="1"/>
    <x v="1"/>
    <x v="3"/>
    <x v="0"/>
    <d v="2024-11-09T17:56:00"/>
    <d v="2024-11-09T18:53:00"/>
    <x v="110"/>
    <n v="47.78"/>
    <n v="8"/>
    <n v="382.24"/>
    <s v="UPI"/>
    <x v="0"/>
    <s v="High"/>
    <s v="Medium Satisfaction"/>
    <s v="Medium Charging"/>
    <n v="1"/>
    <x v="799"/>
    <x v="534"/>
  </r>
  <r>
    <s v="EVS101218"/>
    <x v="7"/>
    <x v="1"/>
    <x v="3"/>
    <x v="0"/>
    <d v="2023-06-02T01:00:00"/>
    <d v="2023-06-02T01:33:00"/>
    <x v="50"/>
    <n v="57.61"/>
    <n v="10"/>
    <n v="576.1"/>
    <s v="Credit Card"/>
    <x v="4"/>
    <s v="High"/>
    <s v="Low Satisfaction"/>
    <s v="Medium Charging"/>
    <n v="1"/>
    <x v="422"/>
    <x v="447"/>
  </r>
  <r>
    <s v="EVS101219"/>
    <x v="4"/>
    <x v="2"/>
    <x v="3"/>
    <x v="1"/>
    <d v="2023-07-03T00:25:00"/>
    <d v="2023-07-03T01:49:00"/>
    <x v="32"/>
    <n v="36.26"/>
    <n v="15"/>
    <n v="543.9"/>
    <s v="Credit Card"/>
    <x v="0"/>
    <s v="High"/>
    <s v="Medium Satisfaction"/>
    <s v="Long Charging"/>
    <n v="2"/>
    <x v="800"/>
    <x v="558"/>
  </r>
  <r>
    <s v="EVS101220"/>
    <x v="6"/>
    <x v="2"/>
    <x v="1"/>
    <x v="1"/>
    <d v="2023-01-11T04:56:00"/>
    <d v="2023-01-11T05:09:00"/>
    <x v="58"/>
    <n v="19.510000000000002"/>
    <n v="12"/>
    <n v="234.12"/>
    <s v="Subscription"/>
    <x v="2"/>
    <s v="Medium"/>
    <s v="Low Satisfaction"/>
    <s v="Short Charging"/>
    <n v="2"/>
    <x v="417"/>
    <x v="559"/>
  </r>
  <r>
    <s v="EVS101221"/>
    <x v="7"/>
    <x v="0"/>
    <x v="2"/>
    <x v="1"/>
    <s v="16-09-2024 07:13"/>
    <s v="16-09-2024 08:38"/>
    <x v="17"/>
    <n v="31.32"/>
    <n v="10"/>
    <n v="313.2"/>
    <s v="Credit Card"/>
    <x v="4"/>
    <s v="High"/>
    <s v="Low Satisfaction"/>
    <s v="Long Charging"/>
    <n v="3"/>
    <x v="801"/>
    <x v="347"/>
  </r>
  <r>
    <s v="EVS101222"/>
    <x v="5"/>
    <x v="1"/>
    <x v="2"/>
    <x v="1"/>
    <d v="2024-02-11T14:06:00"/>
    <d v="2024-02-11T16:00:00"/>
    <x v="48"/>
    <n v="14.09"/>
    <n v="12"/>
    <n v="169.08"/>
    <s v="Wallet"/>
    <x v="1"/>
    <s v="Medium"/>
    <s v="High Satisfaction"/>
    <s v="Long Charging"/>
    <n v="1"/>
    <x v="468"/>
    <x v="344"/>
  </r>
  <r>
    <s v="EVS101223"/>
    <x v="6"/>
    <x v="1"/>
    <x v="2"/>
    <x v="0"/>
    <d v="2023-02-09T00:57:00"/>
    <d v="2023-02-09T01:39:00"/>
    <x v="14"/>
    <n v="30.26"/>
    <n v="12"/>
    <n v="363.12"/>
    <s v="Credit Card"/>
    <x v="2"/>
    <s v="High"/>
    <s v="Low Satisfaction"/>
    <s v="Medium Charging"/>
    <n v="1"/>
    <x v="802"/>
    <x v="482"/>
  </r>
  <r>
    <s v="EVS101224"/>
    <x v="3"/>
    <x v="1"/>
    <x v="1"/>
    <x v="1"/>
    <s v="24-12-2023 11:35"/>
    <s v="24-12-2023 12:54"/>
    <x v="87"/>
    <n v="36.659999999999997"/>
    <n v="8"/>
    <n v="293.27999999999997"/>
    <s v="Credit Card"/>
    <x v="2"/>
    <s v="High"/>
    <s v="Low Satisfaction"/>
    <s v="Long Charging"/>
    <n v="1"/>
    <x v="803"/>
    <x v="556"/>
  </r>
  <r>
    <s v="EVS101225"/>
    <x v="7"/>
    <x v="2"/>
    <x v="0"/>
    <x v="1"/>
    <d v="2024-04-07T04:37:00"/>
    <d v="2024-04-07T06:28:00"/>
    <x v="2"/>
    <n v="30.9"/>
    <n v="15"/>
    <n v="463.5"/>
    <s v="Subscription"/>
    <x v="2"/>
    <s v="High"/>
    <s v="Low Satisfaction"/>
    <s v="Long Charging"/>
    <n v="2"/>
    <x v="673"/>
    <x v="194"/>
  </r>
  <r>
    <s v="EVS101226"/>
    <x v="7"/>
    <x v="0"/>
    <x v="0"/>
    <x v="0"/>
    <s v="18-01-2023 08:15"/>
    <s v="18-01-2023 08:54"/>
    <x v="3"/>
    <n v="9.5500000000000007"/>
    <n v="12"/>
    <n v="114.6"/>
    <s v="Credit Card"/>
    <x v="0"/>
    <s v="Low"/>
    <s v="Medium Satisfaction"/>
    <s v="Medium Charging"/>
    <n v="3"/>
    <x v="804"/>
    <x v="325"/>
  </r>
  <r>
    <s v="EVS101227"/>
    <x v="5"/>
    <x v="1"/>
    <x v="2"/>
    <x v="0"/>
    <s v="25-08-2023 01:52"/>
    <s v="25-08-2023 02:22"/>
    <x v="19"/>
    <n v="10.86"/>
    <n v="10"/>
    <n v="108.6"/>
    <s v="UPI"/>
    <x v="3"/>
    <s v="Medium"/>
    <s v="Medium Satisfaction"/>
    <s v="Medium Charging"/>
    <n v="1"/>
    <x v="805"/>
    <x v="427"/>
  </r>
  <r>
    <s v="EVS101228"/>
    <x v="1"/>
    <x v="1"/>
    <x v="3"/>
    <x v="1"/>
    <s v="24-04-2023 11:55"/>
    <s v="24-04-2023 12:09"/>
    <x v="52"/>
    <n v="35.380000000000003"/>
    <n v="15"/>
    <n v="530.70000000000005"/>
    <s v="Subscription"/>
    <x v="0"/>
    <s v="High"/>
    <s v="Medium Satisfaction"/>
    <s v="Short Charging"/>
    <n v="1"/>
    <x v="806"/>
    <x v="541"/>
  </r>
  <r>
    <s v="EVS101229"/>
    <x v="3"/>
    <x v="0"/>
    <x v="3"/>
    <x v="0"/>
    <s v="19-07-2024 09:25"/>
    <s v="19-07-2024 09:56"/>
    <x v="64"/>
    <n v="24.95"/>
    <n v="12"/>
    <n v="299.39999999999998"/>
    <s v="Subscription"/>
    <x v="1"/>
    <s v="Medium"/>
    <s v="High Satisfaction"/>
    <s v="Medium Charging"/>
    <n v="3"/>
    <x v="534"/>
    <x v="134"/>
  </r>
  <r>
    <s v="EVS101230"/>
    <x v="0"/>
    <x v="0"/>
    <x v="3"/>
    <x v="0"/>
    <s v="15-07-2024 02:52"/>
    <s v="15-07-2024 04:39"/>
    <x v="108"/>
    <n v="6.94"/>
    <n v="12"/>
    <n v="83.28"/>
    <s v="Wallet"/>
    <x v="3"/>
    <s v="Low"/>
    <s v="Medium Satisfaction"/>
    <s v="Long Charging"/>
    <n v="3"/>
    <x v="807"/>
    <x v="560"/>
  </r>
  <r>
    <s v="EVS101231"/>
    <x v="3"/>
    <x v="2"/>
    <x v="0"/>
    <x v="1"/>
    <s v="20-12-2023 17:34"/>
    <s v="20-12-2023 18:04"/>
    <x v="19"/>
    <n v="38.270000000000003"/>
    <n v="15"/>
    <n v="574.04999999999995"/>
    <s v="Subscription"/>
    <x v="0"/>
    <s v="High"/>
    <s v="Medium Satisfaction"/>
    <s v="Medium Charging"/>
    <n v="2"/>
    <x v="92"/>
    <x v="436"/>
  </r>
  <r>
    <s v="EVS101232"/>
    <x v="0"/>
    <x v="1"/>
    <x v="0"/>
    <x v="0"/>
    <s v="26-05-2024 11:21"/>
    <s v="26-05-2024 13:17"/>
    <x v="90"/>
    <n v="8.77"/>
    <n v="10"/>
    <n v="87.7"/>
    <s v="Credit Card"/>
    <x v="3"/>
    <s v="Low"/>
    <s v="Medium Satisfaction"/>
    <s v="Long Charging"/>
    <n v="1"/>
    <x v="401"/>
    <x v="64"/>
  </r>
  <r>
    <s v="EVS101233"/>
    <x v="6"/>
    <x v="2"/>
    <x v="3"/>
    <x v="0"/>
    <s v="27-03-2023 02:22"/>
    <s v="27-03-2023 03:14"/>
    <x v="55"/>
    <n v="41.96"/>
    <n v="8"/>
    <n v="335.68"/>
    <s v="UPI"/>
    <x v="0"/>
    <s v="High"/>
    <s v="Medium Satisfaction"/>
    <s v="Medium Charging"/>
    <n v="2"/>
    <x v="138"/>
    <x v="426"/>
  </r>
  <r>
    <s v="EVS101234"/>
    <x v="1"/>
    <x v="1"/>
    <x v="2"/>
    <x v="1"/>
    <d v="2024-03-02T12:02:00"/>
    <d v="2024-03-02T13:14:00"/>
    <x v="70"/>
    <n v="2.97"/>
    <n v="8"/>
    <n v="23.76"/>
    <s v="Subscription"/>
    <x v="2"/>
    <s v="Low"/>
    <s v="Low Satisfaction"/>
    <s v="Long Charging"/>
    <n v="1"/>
    <x v="75"/>
    <x v="240"/>
  </r>
  <r>
    <s v="EVS101235"/>
    <x v="6"/>
    <x v="0"/>
    <x v="2"/>
    <x v="0"/>
    <d v="2023-05-10T11:19:00"/>
    <d v="2023-05-10T12:48:00"/>
    <x v="29"/>
    <n v="56.21"/>
    <n v="12"/>
    <n v="674.52"/>
    <s v="Wallet"/>
    <x v="0"/>
    <s v="High"/>
    <s v="Medium Satisfaction"/>
    <s v="Long Charging"/>
    <n v="3"/>
    <x v="248"/>
    <x v="366"/>
  </r>
  <r>
    <s v="EVS101236"/>
    <x v="0"/>
    <x v="1"/>
    <x v="1"/>
    <x v="1"/>
    <s v="29-01-2024 16:01"/>
    <s v="29-01-2024 17:54"/>
    <x v="41"/>
    <n v="37.99"/>
    <n v="15"/>
    <n v="569.85"/>
    <s v="Wallet"/>
    <x v="2"/>
    <s v="High"/>
    <s v="Low Satisfaction"/>
    <s v="Long Charging"/>
    <n v="1"/>
    <x v="808"/>
    <x v="5"/>
  </r>
  <r>
    <s v="EVS101237"/>
    <x v="4"/>
    <x v="1"/>
    <x v="2"/>
    <x v="1"/>
    <s v="16-10-2024 05:57"/>
    <s v="16-10-2024 07:40"/>
    <x v="95"/>
    <n v="11.61"/>
    <n v="8"/>
    <n v="92.88"/>
    <s v="UPI"/>
    <x v="3"/>
    <s v="Medium"/>
    <s v="Medium Satisfaction"/>
    <s v="Long Charging"/>
    <n v="1"/>
    <x v="12"/>
    <x v="67"/>
  </r>
  <r>
    <s v="EVS101238"/>
    <x v="3"/>
    <x v="0"/>
    <x v="1"/>
    <x v="1"/>
    <s v="26-07-2023 09:16"/>
    <s v="26-07-2023 09:48"/>
    <x v="105"/>
    <n v="10.64"/>
    <n v="10"/>
    <n v="106.4"/>
    <s v="Subscription"/>
    <x v="1"/>
    <s v="Medium"/>
    <s v="High Satisfaction"/>
    <s v="Medium Charging"/>
    <n v="3"/>
    <x v="809"/>
    <x v="492"/>
  </r>
  <r>
    <s v="EVS101239"/>
    <x v="7"/>
    <x v="1"/>
    <x v="2"/>
    <x v="0"/>
    <d v="2023-09-06T03:30:00"/>
    <d v="2023-09-06T04:56:00"/>
    <x v="16"/>
    <n v="28.6"/>
    <n v="15"/>
    <n v="429"/>
    <s v="Subscription"/>
    <x v="0"/>
    <s v="Medium"/>
    <s v="Medium Satisfaction"/>
    <s v="Long Charging"/>
    <n v="1"/>
    <x v="810"/>
    <x v="215"/>
  </r>
  <r>
    <s v="EVS101240"/>
    <x v="0"/>
    <x v="1"/>
    <x v="3"/>
    <x v="0"/>
    <s v="28-03-2024 19:34"/>
    <s v="28-03-2024 20:25"/>
    <x v="69"/>
    <n v="42.04"/>
    <n v="10"/>
    <n v="420.4"/>
    <s v="Credit Card"/>
    <x v="2"/>
    <s v="High"/>
    <s v="Low Satisfaction"/>
    <s v="Medium Charging"/>
    <n v="1"/>
    <x v="791"/>
    <x v="232"/>
  </r>
  <r>
    <s v="EVS101241"/>
    <x v="0"/>
    <x v="2"/>
    <x v="2"/>
    <x v="0"/>
    <s v="28-06-2023 21:19"/>
    <s v="28-06-2023 21:50"/>
    <x v="64"/>
    <n v="49.35"/>
    <n v="10"/>
    <n v="493.5"/>
    <s v="Wallet"/>
    <x v="1"/>
    <s v="High"/>
    <s v="High Satisfaction"/>
    <s v="Medium Charging"/>
    <n v="2"/>
    <x v="415"/>
    <x v="245"/>
  </r>
  <r>
    <s v="EVS101242"/>
    <x v="1"/>
    <x v="1"/>
    <x v="1"/>
    <x v="1"/>
    <d v="2024-05-02T09:25:00"/>
    <d v="2024-05-02T10:38:00"/>
    <x v="98"/>
    <n v="4.71"/>
    <n v="8"/>
    <n v="37.68"/>
    <s v="Wallet"/>
    <x v="0"/>
    <s v="Low"/>
    <s v="Medium Satisfaction"/>
    <s v="Long Charging"/>
    <n v="1"/>
    <x v="534"/>
    <x v="561"/>
  </r>
  <r>
    <s v="EVS101243"/>
    <x v="6"/>
    <x v="0"/>
    <x v="3"/>
    <x v="1"/>
    <d v="2024-02-03T11:33:00"/>
    <d v="2024-02-03T13:03:00"/>
    <x v="77"/>
    <n v="33.53"/>
    <n v="12"/>
    <n v="402.36"/>
    <s v="Wallet"/>
    <x v="3"/>
    <s v="High"/>
    <s v="Medium Satisfaction"/>
    <s v="Long Charging"/>
    <n v="3"/>
    <x v="811"/>
    <x v="562"/>
  </r>
  <r>
    <s v="EVS101244"/>
    <x v="7"/>
    <x v="1"/>
    <x v="3"/>
    <x v="0"/>
    <s v="27-09-2024 06:49"/>
    <s v="27-09-2024 07:18"/>
    <x v="102"/>
    <n v="16.88"/>
    <n v="8"/>
    <n v="135.04"/>
    <s v="Credit Card"/>
    <x v="2"/>
    <s v="Medium"/>
    <s v="Low Satisfaction"/>
    <s v="Short Charging"/>
    <n v="1"/>
    <x v="123"/>
    <x v="152"/>
  </r>
  <r>
    <s v="EVS101245"/>
    <x v="6"/>
    <x v="1"/>
    <x v="0"/>
    <x v="0"/>
    <d v="2023-10-08T03:26:00"/>
    <d v="2023-10-08T05:06:00"/>
    <x v="60"/>
    <n v="59.8"/>
    <n v="8"/>
    <n v="478.4"/>
    <s v="Wallet"/>
    <x v="1"/>
    <s v="High"/>
    <s v="High Satisfaction"/>
    <s v="Long Charging"/>
    <n v="1"/>
    <x v="812"/>
    <x v="225"/>
  </r>
  <r>
    <s v="EVS101246"/>
    <x v="3"/>
    <x v="1"/>
    <x v="1"/>
    <x v="0"/>
    <s v="16-03-2024 02:35"/>
    <s v="16-03-2024 03:55"/>
    <x v="93"/>
    <n v="21.71"/>
    <n v="8"/>
    <n v="173.68"/>
    <s v="UPI"/>
    <x v="1"/>
    <s v="Medium"/>
    <s v="High Satisfaction"/>
    <s v="Long Charging"/>
    <n v="1"/>
    <x v="467"/>
    <x v="136"/>
  </r>
  <r>
    <s v="EVS101247"/>
    <x v="0"/>
    <x v="1"/>
    <x v="1"/>
    <x v="0"/>
    <s v="15-11-2024 18:22"/>
    <s v="15-11-2024 18:36"/>
    <x v="52"/>
    <n v="46.83"/>
    <n v="12"/>
    <n v="561.96"/>
    <s v="UPI"/>
    <x v="3"/>
    <s v="High"/>
    <s v="Medium Satisfaction"/>
    <s v="Short Charging"/>
    <n v="1"/>
    <x v="153"/>
    <x v="94"/>
  </r>
  <r>
    <s v="EVS101248"/>
    <x v="6"/>
    <x v="1"/>
    <x v="0"/>
    <x v="0"/>
    <s v="25-03-2023 21:22"/>
    <s v="25-03-2023 22:26"/>
    <x v="34"/>
    <n v="50.53"/>
    <n v="12"/>
    <n v="606.36"/>
    <s v="Subscription"/>
    <x v="0"/>
    <s v="High"/>
    <s v="Medium Satisfaction"/>
    <s v="Long Charging"/>
    <n v="1"/>
    <x v="813"/>
    <x v="211"/>
  </r>
  <r>
    <s v="EVS101249"/>
    <x v="2"/>
    <x v="0"/>
    <x v="3"/>
    <x v="1"/>
    <d v="2024-05-01T03:57:00"/>
    <d v="2024-05-01T05:00:00"/>
    <x v="25"/>
    <n v="47.77"/>
    <n v="15"/>
    <n v="716.55"/>
    <s v="Wallet"/>
    <x v="4"/>
    <s v="High"/>
    <s v="Low Satisfaction"/>
    <s v="Long Charging"/>
    <n v="3"/>
    <x v="667"/>
    <x v="15"/>
  </r>
  <r>
    <s v="EVS101250"/>
    <x v="6"/>
    <x v="2"/>
    <x v="3"/>
    <x v="1"/>
    <d v="2024-11-06T14:53:00"/>
    <d v="2024-11-06T15:31:00"/>
    <x v="28"/>
    <n v="6.3"/>
    <n v="10"/>
    <n v="63"/>
    <s v="Wallet"/>
    <x v="3"/>
    <s v="Low"/>
    <s v="Medium Satisfaction"/>
    <s v="Medium Charging"/>
    <n v="2"/>
    <x v="814"/>
    <x v="563"/>
  </r>
  <r>
    <s v="EVS101251"/>
    <x v="0"/>
    <x v="0"/>
    <x v="2"/>
    <x v="1"/>
    <d v="2024-05-01T02:00:00"/>
    <d v="2024-05-01T03:10:00"/>
    <x v="31"/>
    <n v="3.1"/>
    <n v="15"/>
    <n v="46.5"/>
    <s v="UPI"/>
    <x v="0"/>
    <s v="Low"/>
    <s v="Medium Satisfaction"/>
    <s v="Long Charging"/>
    <n v="3"/>
    <x v="470"/>
    <x v="15"/>
  </r>
  <r>
    <s v="EVS101252"/>
    <x v="5"/>
    <x v="0"/>
    <x v="0"/>
    <x v="1"/>
    <d v="2024-06-02T21:49:00"/>
    <d v="2024-06-02T23:18:00"/>
    <x v="29"/>
    <n v="38.909999999999997"/>
    <n v="10"/>
    <n v="389.1"/>
    <s v="Wallet"/>
    <x v="4"/>
    <s v="High"/>
    <s v="Low Satisfaction"/>
    <s v="Long Charging"/>
    <n v="3"/>
    <x v="815"/>
    <x v="302"/>
  </r>
  <r>
    <s v="EVS101253"/>
    <x v="2"/>
    <x v="2"/>
    <x v="2"/>
    <x v="1"/>
    <d v="2023-08-08T13:39:00"/>
    <d v="2023-08-08T15:23:00"/>
    <x v="4"/>
    <n v="44.83"/>
    <n v="8"/>
    <n v="358.64"/>
    <s v="Wallet"/>
    <x v="4"/>
    <s v="High"/>
    <s v="Low Satisfaction"/>
    <s v="Long Charging"/>
    <n v="2"/>
    <x v="816"/>
    <x v="564"/>
  </r>
  <r>
    <s v="EVS101254"/>
    <x v="7"/>
    <x v="2"/>
    <x v="2"/>
    <x v="0"/>
    <s v="31-08-2023 19:03"/>
    <s v="31-08-2023 19:14"/>
    <x v="78"/>
    <n v="36.65"/>
    <n v="15"/>
    <n v="549.75"/>
    <s v="Wallet"/>
    <x v="1"/>
    <s v="High"/>
    <s v="High Satisfaction"/>
    <s v="Short Charging"/>
    <n v="2"/>
    <x v="400"/>
    <x v="159"/>
  </r>
  <r>
    <s v="EVS101255"/>
    <x v="0"/>
    <x v="0"/>
    <x v="2"/>
    <x v="0"/>
    <s v="30-05-2023 15:24"/>
    <s v="30-05-2023 17:10"/>
    <x v="107"/>
    <n v="10.17"/>
    <n v="12"/>
    <n v="122.04"/>
    <s v="Credit Card"/>
    <x v="1"/>
    <s v="Medium"/>
    <s v="High Satisfaction"/>
    <s v="Long Charging"/>
    <n v="3"/>
    <x v="817"/>
    <x v="355"/>
  </r>
  <r>
    <s v="EVS101256"/>
    <x v="2"/>
    <x v="1"/>
    <x v="1"/>
    <x v="0"/>
    <s v="13-08-2023 14:27"/>
    <s v="13-08-2023 15:08"/>
    <x v="54"/>
    <n v="39.79"/>
    <n v="15"/>
    <n v="596.85"/>
    <s v="Wallet"/>
    <x v="1"/>
    <s v="High"/>
    <s v="High Satisfaction"/>
    <s v="Medium Charging"/>
    <n v="1"/>
    <x v="66"/>
    <x v="462"/>
  </r>
  <r>
    <s v="EVS101257"/>
    <x v="0"/>
    <x v="1"/>
    <x v="1"/>
    <x v="1"/>
    <d v="2024-08-11T10:28:00"/>
    <d v="2024-08-11T12:13:00"/>
    <x v="80"/>
    <n v="47.36"/>
    <n v="12"/>
    <n v="568.32000000000005"/>
    <s v="Credit Card"/>
    <x v="2"/>
    <s v="High"/>
    <s v="Low Satisfaction"/>
    <s v="Long Charging"/>
    <n v="1"/>
    <x v="3"/>
    <x v="281"/>
  </r>
  <r>
    <s v="EVS101258"/>
    <x v="3"/>
    <x v="2"/>
    <x v="3"/>
    <x v="0"/>
    <s v="27-05-2024 12:27"/>
    <s v="27-05-2024 12:42"/>
    <x v="63"/>
    <n v="6.77"/>
    <n v="15"/>
    <n v="101.55"/>
    <s v="Credit Card"/>
    <x v="2"/>
    <s v="Low"/>
    <s v="Low Satisfaction"/>
    <s v="Short Charging"/>
    <n v="2"/>
    <x v="818"/>
    <x v="327"/>
  </r>
  <r>
    <s v="EVS101259"/>
    <x v="5"/>
    <x v="2"/>
    <x v="0"/>
    <x v="0"/>
    <d v="2024-09-10T05:58:00"/>
    <d v="2024-09-10T07:46:00"/>
    <x v="47"/>
    <n v="45.53"/>
    <n v="12"/>
    <n v="546.36"/>
    <s v="Credit Card"/>
    <x v="2"/>
    <s v="High"/>
    <s v="Low Satisfaction"/>
    <s v="Long Charging"/>
    <n v="2"/>
    <x v="513"/>
    <x v="276"/>
  </r>
  <r>
    <s v="EVS101260"/>
    <x v="5"/>
    <x v="0"/>
    <x v="3"/>
    <x v="0"/>
    <s v="24-08-2024 17:31"/>
    <s v="24-08-2024 18:32"/>
    <x v="57"/>
    <n v="33.159999999999997"/>
    <n v="15"/>
    <n v="497.4"/>
    <s v="Wallet"/>
    <x v="2"/>
    <s v="High"/>
    <s v="Low Satisfaction"/>
    <s v="Long Charging"/>
    <n v="3"/>
    <x v="819"/>
    <x v="53"/>
  </r>
  <r>
    <s v="EVS101261"/>
    <x v="5"/>
    <x v="0"/>
    <x v="0"/>
    <x v="0"/>
    <s v="13-11-2024 02:56"/>
    <s v="13-11-2024 04:24"/>
    <x v="81"/>
    <n v="45.53"/>
    <n v="10"/>
    <n v="455.3"/>
    <s v="Credit Card"/>
    <x v="2"/>
    <s v="High"/>
    <s v="Low Satisfaction"/>
    <s v="Long Charging"/>
    <n v="3"/>
    <x v="577"/>
    <x v="188"/>
  </r>
  <r>
    <s v="EVS101262"/>
    <x v="3"/>
    <x v="2"/>
    <x v="0"/>
    <x v="0"/>
    <s v="30-11-2024 02:41"/>
    <s v="30-11-2024 03:24"/>
    <x v="27"/>
    <n v="49.06"/>
    <n v="10"/>
    <n v="490.6"/>
    <s v="Credit Card"/>
    <x v="1"/>
    <s v="High"/>
    <s v="High Satisfaction"/>
    <s v="Medium Charging"/>
    <n v="2"/>
    <x v="502"/>
    <x v="135"/>
  </r>
  <r>
    <s v="EVS101263"/>
    <x v="2"/>
    <x v="0"/>
    <x v="2"/>
    <x v="1"/>
    <s v="16-06-2023 10:49"/>
    <s v="16-06-2023 11:15"/>
    <x v="1"/>
    <n v="31.44"/>
    <n v="8"/>
    <n v="251.52"/>
    <s v="UPI"/>
    <x v="4"/>
    <s v="High"/>
    <s v="Low Satisfaction"/>
    <s v="Short Charging"/>
    <n v="3"/>
    <x v="686"/>
    <x v="112"/>
  </r>
  <r>
    <s v="EVS101264"/>
    <x v="7"/>
    <x v="2"/>
    <x v="0"/>
    <x v="1"/>
    <s v="18-04-2023 06:15"/>
    <s v="18-04-2023 07:55"/>
    <x v="60"/>
    <n v="16.940000000000001"/>
    <n v="10"/>
    <n v="169.4"/>
    <s v="UPI"/>
    <x v="1"/>
    <s v="Medium"/>
    <s v="High Satisfaction"/>
    <s v="Long Charging"/>
    <n v="2"/>
    <x v="653"/>
    <x v="455"/>
  </r>
  <r>
    <s v="EVS101265"/>
    <x v="2"/>
    <x v="2"/>
    <x v="2"/>
    <x v="0"/>
    <d v="2024-03-08T03:01:00"/>
    <d v="2024-03-08T04:35:00"/>
    <x v="23"/>
    <n v="46.63"/>
    <n v="10"/>
    <n v="466.3"/>
    <s v="UPI"/>
    <x v="4"/>
    <s v="High"/>
    <s v="Low Satisfaction"/>
    <s v="Long Charging"/>
    <n v="2"/>
    <x v="261"/>
    <x v="380"/>
  </r>
  <r>
    <s v="EVS101266"/>
    <x v="1"/>
    <x v="0"/>
    <x v="1"/>
    <x v="0"/>
    <d v="2023-09-07T13:14:00"/>
    <d v="2023-09-07T13:50:00"/>
    <x v="30"/>
    <n v="59.1"/>
    <n v="15"/>
    <n v="886.5"/>
    <s v="Credit Card"/>
    <x v="0"/>
    <s v="High"/>
    <s v="Medium Satisfaction"/>
    <s v="Medium Charging"/>
    <n v="3"/>
    <x v="820"/>
    <x v="241"/>
  </r>
  <r>
    <s v="EVS101267"/>
    <x v="1"/>
    <x v="0"/>
    <x v="0"/>
    <x v="0"/>
    <s v="24-04-2024 16:46"/>
    <s v="24-04-2024 17:10"/>
    <x v="37"/>
    <n v="14.07"/>
    <n v="8"/>
    <n v="112.56"/>
    <s v="UPI"/>
    <x v="4"/>
    <s v="Medium"/>
    <s v="Low Satisfaction"/>
    <s v="Short Charging"/>
    <n v="3"/>
    <x v="46"/>
    <x v="530"/>
  </r>
  <r>
    <s v="EVS101268"/>
    <x v="6"/>
    <x v="2"/>
    <x v="3"/>
    <x v="0"/>
    <s v="22-07-2024 22:25"/>
    <s v="22-07-2024 22:50"/>
    <x v="13"/>
    <n v="34.47"/>
    <n v="15"/>
    <n v="517.04999999999995"/>
    <s v="Subscription"/>
    <x v="3"/>
    <s v="High"/>
    <s v="Medium Satisfaction"/>
    <s v="Short Charging"/>
    <n v="2"/>
    <x v="324"/>
    <x v="291"/>
  </r>
  <r>
    <s v="EVS101269"/>
    <x v="3"/>
    <x v="2"/>
    <x v="0"/>
    <x v="0"/>
    <d v="2024-11-11T02:05:00"/>
    <d v="2024-11-11T02:45:00"/>
    <x v="79"/>
    <n v="35.57"/>
    <n v="15"/>
    <n v="533.54999999999995"/>
    <s v="Credit Card"/>
    <x v="4"/>
    <s v="High"/>
    <s v="Low Satisfaction"/>
    <s v="Medium Charging"/>
    <n v="2"/>
    <x v="521"/>
    <x v="565"/>
  </r>
  <r>
    <s v="EVS101270"/>
    <x v="1"/>
    <x v="2"/>
    <x v="1"/>
    <x v="0"/>
    <s v="28-06-2024 16:26"/>
    <s v="28-06-2024 17:35"/>
    <x v="39"/>
    <n v="23.09"/>
    <n v="15"/>
    <n v="346.35"/>
    <s v="Subscription"/>
    <x v="2"/>
    <s v="Medium"/>
    <s v="Low Satisfaction"/>
    <s v="Long Charging"/>
    <n v="2"/>
    <x v="648"/>
    <x v="68"/>
  </r>
  <r>
    <s v="EVS101271"/>
    <x v="5"/>
    <x v="1"/>
    <x v="1"/>
    <x v="1"/>
    <s v="30-06-2024 23:38"/>
    <d v="2024-01-07T00:59:00"/>
    <x v="7"/>
    <n v="12.51"/>
    <n v="10"/>
    <n v="125.1"/>
    <s v="Subscription"/>
    <x v="2"/>
    <s v="Medium"/>
    <s v="Low Satisfaction"/>
    <s v="Long Charging"/>
    <n v="1"/>
    <x v="821"/>
    <x v="212"/>
  </r>
  <r>
    <s v="EVS101272"/>
    <x v="7"/>
    <x v="1"/>
    <x v="3"/>
    <x v="0"/>
    <s v="29-08-2023 08:46"/>
    <s v="29-08-2023 09:40"/>
    <x v="38"/>
    <n v="40.869999999999997"/>
    <n v="15"/>
    <n v="613.04999999999995"/>
    <s v="Subscription"/>
    <x v="4"/>
    <s v="High"/>
    <s v="Low Satisfaction"/>
    <s v="Medium Charging"/>
    <n v="1"/>
    <x v="184"/>
    <x v="95"/>
  </r>
  <r>
    <s v="EVS101273"/>
    <x v="1"/>
    <x v="2"/>
    <x v="1"/>
    <x v="0"/>
    <d v="2023-10-11T23:11:00"/>
    <d v="2023-11-11T00:15:00"/>
    <x v="34"/>
    <n v="44.34"/>
    <n v="8"/>
    <n v="354.72"/>
    <s v="Wallet"/>
    <x v="1"/>
    <s v="High"/>
    <s v="High Satisfaction"/>
    <s v="Long Charging"/>
    <n v="2"/>
    <x v="696"/>
    <x v="8"/>
  </r>
  <r>
    <s v="EVS101274"/>
    <x v="4"/>
    <x v="0"/>
    <x v="1"/>
    <x v="1"/>
    <d v="2023-03-05T06:37:00"/>
    <d v="2023-03-05T07:58:00"/>
    <x v="7"/>
    <n v="24.16"/>
    <n v="12"/>
    <n v="289.92"/>
    <s v="Wallet"/>
    <x v="0"/>
    <s v="Medium"/>
    <s v="Medium Satisfaction"/>
    <s v="Long Charging"/>
    <n v="3"/>
    <x v="822"/>
    <x v="266"/>
  </r>
  <r>
    <s v="EVS101275"/>
    <x v="5"/>
    <x v="0"/>
    <x v="1"/>
    <x v="0"/>
    <s v="13-02-2023 04:56"/>
    <s v="13-02-2023 05:35"/>
    <x v="3"/>
    <n v="36.549999999999997"/>
    <n v="10"/>
    <n v="365.5"/>
    <s v="UPI"/>
    <x v="4"/>
    <s v="High"/>
    <s v="Low Satisfaction"/>
    <s v="Medium Charging"/>
    <n v="3"/>
    <x v="417"/>
    <x v="142"/>
  </r>
  <r>
    <s v="EVS101276"/>
    <x v="5"/>
    <x v="0"/>
    <x v="2"/>
    <x v="1"/>
    <s v="25-05-2024 14:51"/>
    <s v="25-05-2024 16:42"/>
    <x v="2"/>
    <n v="58.18"/>
    <n v="12"/>
    <n v="698.16"/>
    <s v="Wallet"/>
    <x v="4"/>
    <s v="High"/>
    <s v="Low Satisfaction"/>
    <s v="Long Charging"/>
    <n v="3"/>
    <x v="823"/>
    <x v="110"/>
  </r>
  <r>
    <s v="EVS101277"/>
    <x v="3"/>
    <x v="0"/>
    <x v="2"/>
    <x v="0"/>
    <s v="25-07-2023 16:26"/>
    <s v="25-07-2023 18:03"/>
    <x v="85"/>
    <n v="59.87"/>
    <n v="8"/>
    <n v="478.96"/>
    <s v="Credit Card"/>
    <x v="4"/>
    <s v="High"/>
    <s v="Low Satisfaction"/>
    <s v="Long Charging"/>
    <n v="3"/>
    <x v="648"/>
    <x v="553"/>
  </r>
  <r>
    <s v="EVS101278"/>
    <x v="3"/>
    <x v="2"/>
    <x v="1"/>
    <x v="0"/>
    <s v="22-03-2023 11:48"/>
    <s v="22-03-2023 12:26"/>
    <x v="28"/>
    <n v="33.39"/>
    <n v="10"/>
    <n v="333.9"/>
    <s v="Wallet"/>
    <x v="4"/>
    <s v="High"/>
    <s v="Low Satisfaction"/>
    <s v="Medium Charging"/>
    <n v="2"/>
    <x v="824"/>
    <x v="362"/>
  </r>
  <r>
    <s v="EVS101279"/>
    <x v="0"/>
    <x v="0"/>
    <x v="1"/>
    <x v="1"/>
    <s v="13-06-2023 10:07"/>
    <s v="13-06-2023 11:22"/>
    <x v="99"/>
    <n v="36.56"/>
    <n v="12"/>
    <n v="438.72"/>
    <s v="Subscription"/>
    <x v="0"/>
    <s v="High"/>
    <s v="Medium Satisfaction"/>
    <s v="Long Charging"/>
    <n v="3"/>
    <x v="825"/>
    <x v="173"/>
  </r>
  <r>
    <s v="EVS101280"/>
    <x v="5"/>
    <x v="0"/>
    <x v="0"/>
    <x v="0"/>
    <d v="2023-02-06T14:09:00"/>
    <d v="2023-02-06T15:05:00"/>
    <x v="46"/>
    <n v="27.7"/>
    <n v="12"/>
    <n v="332.4"/>
    <s v="UPI"/>
    <x v="3"/>
    <s v="Medium"/>
    <s v="Medium Satisfaction"/>
    <s v="Medium Charging"/>
    <n v="3"/>
    <x v="826"/>
    <x v="20"/>
  </r>
  <r>
    <s v="EVS101281"/>
    <x v="1"/>
    <x v="1"/>
    <x v="3"/>
    <x v="0"/>
    <s v="19-08-2023 14:59"/>
    <s v="19-08-2023 15:33"/>
    <x v="8"/>
    <n v="15.15"/>
    <n v="12"/>
    <n v="181.8"/>
    <s v="Subscription"/>
    <x v="2"/>
    <s v="Medium"/>
    <s v="Low Satisfaction"/>
    <s v="Medium Charging"/>
    <n v="1"/>
    <x v="827"/>
    <x v="566"/>
  </r>
  <r>
    <s v="EVS101282"/>
    <x v="3"/>
    <x v="0"/>
    <x v="3"/>
    <x v="1"/>
    <s v="15-09-2024 04:46"/>
    <s v="15-09-2024 06:32"/>
    <x v="107"/>
    <n v="11.63"/>
    <n v="8"/>
    <n v="93.04"/>
    <s v="UPI"/>
    <x v="1"/>
    <s v="Medium"/>
    <s v="High Satisfaction"/>
    <s v="Long Charging"/>
    <n v="3"/>
    <x v="645"/>
    <x v="567"/>
  </r>
  <r>
    <s v="EVS101283"/>
    <x v="6"/>
    <x v="1"/>
    <x v="0"/>
    <x v="0"/>
    <d v="2023-06-03T05:38:00"/>
    <d v="2023-06-03T06:36:00"/>
    <x v="22"/>
    <n v="32.6"/>
    <n v="15"/>
    <n v="489"/>
    <s v="Wallet"/>
    <x v="1"/>
    <s v="High"/>
    <s v="High Satisfaction"/>
    <s v="Medium Charging"/>
    <n v="1"/>
    <x v="267"/>
    <x v="143"/>
  </r>
  <r>
    <s v="EVS101284"/>
    <x v="6"/>
    <x v="2"/>
    <x v="1"/>
    <x v="0"/>
    <s v="30-03-2024 17:36"/>
    <s v="30-03-2024 18:58"/>
    <x v="0"/>
    <n v="46.45"/>
    <n v="10"/>
    <n v="464.5"/>
    <s v="Subscription"/>
    <x v="4"/>
    <s v="High"/>
    <s v="Low Satisfaction"/>
    <s v="Long Charging"/>
    <n v="2"/>
    <x v="442"/>
    <x v="372"/>
  </r>
  <r>
    <s v="EVS101285"/>
    <x v="1"/>
    <x v="1"/>
    <x v="0"/>
    <x v="0"/>
    <s v="26-10-2024 19:50"/>
    <s v="26-10-2024 21:30"/>
    <x v="60"/>
    <n v="9.81"/>
    <n v="8"/>
    <n v="78.48"/>
    <s v="Wallet"/>
    <x v="1"/>
    <s v="Low"/>
    <s v="High Satisfaction"/>
    <s v="Long Charging"/>
    <n v="1"/>
    <x v="404"/>
    <x v="450"/>
  </r>
  <r>
    <s v="EVS101286"/>
    <x v="1"/>
    <x v="2"/>
    <x v="2"/>
    <x v="1"/>
    <d v="2023-10-11T03:02:00"/>
    <d v="2023-10-11T03:40:00"/>
    <x v="28"/>
    <n v="22.76"/>
    <n v="10"/>
    <n v="227.6"/>
    <s v="Subscription"/>
    <x v="1"/>
    <s v="Medium"/>
    <s v="High Satisfaction"/>
    <s v="Medium Charging"/>
    <n v="2"/>
    <x v="828"/>
    <x v="8"/>
  </r>
  <r>
    <s v="EVS101287"/>
    <x v="2"/>
    <x v="1"/>
    <x v="2"/>
    <x v="1"/>
    <s v="24-09-2024 06:04"/>
    <s v="24-09-2024 06:51"/>
    <x v="59"/>
    <n v="55.93"/>
    <n v="8"/>
    <n v="447.44"/>
    <s v="Credit Card"/>
    <x v="1"/>
    <s v="High"/>
    <s v="High Satisfaction"/>
    <s v="Medium Charging"/>
    <n v="1"/>
    <x v="676"/>
    <x v="301"/>
  </r>
  <r>
    <s v="EVS101288"/>
    <x v="5"/>
    <x v="2"/>
    <x v="2"/>
    <x v="0"/>
    <s v="24-11-2024 17:49"/>
    <s v="24-11-2024 18:12"/>
    <x v="6"/>
    <n v="25.42"/>
    <n v="15"/>
    <n v="381.3"/>
    <s v="Wallet"/>
    <x v="0"/>
    <s v="Medium"/>
    <s v="Medium Satisfaction"/>
    <s v="Short Charging"/>
    <n v="2"/>
    <x v="437"/>
    <x v="316"/>
  </r>
  <r>
    <s v="EVS101289"/>
    <x v="1"/>
    <x v="2"/>
    <x v="2"/>
    <x v="0"/>
    <d v="2024-06-10T11:48:00"/>
    <d v="2024-06-10T12:08:00"/>
    <x v="21"/>
    <n v="9.58"/>
    <n v="8"/>
    <n v="76.64"/>
    <s v="Credit Card"/>
    <x v="2"/>
    <s v="Low"/>
    <s v="Low Satisfaction"/>
    <s v="Short Charging"/>
    <n v="2"/>
    <x v="824"/>
    <x v="568"/>
  </r>
  <r>
    <s v="EVS101290"/>
    <x v="6"/>
    <x v="0"/>
    <x v="3"/>
    <x v="1"/>
    <d v="2023-08-05T17:58:00"/>
    <d v="2023-08-05T19:49:00"/>
    <x v="2"/>
    <n v="52.28"/>
    <n v="10"/>
    <n v="522.79999999999995"/>
    <s v="Wallet"/>
    <x v="4"/>
    <s v="High"/>
    <s v="Low Satisfaction"/>
    <s v="Long Charging"/>
    <n v="3"/>
    <x v="71"/>
    <x v="424"/>
  </r>
  <r>
    <s v="EVS101291"/>
    <x v="3"/>
    <x v="0"/>
    <x v="3"/>
    <x v="1"/>
    <d v="2023-10-11T07:28:00"/>
    <d v="2023-10-11T08:48:00"/>
    <x v="93"/>
    <n v="7.71"/>
    <n v="8"/>
    <n v="61.68"/>
    <s v="UPI"/>
    <x v="3"/>
    <s v="Low"/>
    <s v="Medium Satisfaction"/>
    <s v="Long Charging"/>
    <n v="3"/>
    <x v="829"/>
    <x v="8"/>
  </r>
  <r>
    <s v="EVS101292"/>
    <x v="3"/>
    <x v="2"/>
    <x v="3"/>
    <x v="1"/>
    <s v="20-10-2024 08:40"/>
    <s v="20-10-2024 09:20"/>
    <x v="79"/>
    <n v="54.71"/>
    <n v="15"/>
    <n v="820.65"/>
    <s v="Credit Card"/>
    <x v="2"/>
    <s v="High"/>
    <s v="Low Satisfaction"/>
    <s v="Medium Charging"/>
    <n v="2"/>
    <x v="830"/>
    <x v="145"/>
  </r>
  <r>
    <s v="EVS101293"/>
    <x v="1"/>
    <x v="1"/>
    <x v="0"/>
    <x v="1"/>
    <s v="22-03-2024 11:13"/>
    <s v="22-03-2024 11:57"/>
    <x v="72"/>
    <n v="43.71"/>
    <n v="12"/>
    <n v="524.52"/>
    <s v="Wallet"/>
    <x v="2"/>
    <s v="High"/>
    <s v="Low Satisfaction"/>
    <s v="Medium Charging"/>
    <n v="1"/>
    <x v="831"/>
    <x v="250"/>
  </r>
  <r>
    <s v="EVS101294"/>
    <x v="6"/>
    <x v="0"/>
    <x v="2"/>
    <x v="1"/>
    <s v="13-07-2023 02:20"/>
    <s v="13-07-2023 03:39"/>
    <x v="87"/>
    <n v="5.09"/>
    <n v="10"/>
    <n v="50.9"/>
    <s v="UPI"/>
    <x v="3"/>
    <s v="Low"/>
    <s v="Medium Satisfaction"/>
    <s v="Long Charging"/>
    <n v="3"/>
    <x v="832"/>
    <x v="569"/>
  </r>
  <r>
    <s v="EVS101295"/>
    <x v="0"/>
    <x v="2"/>
    <x v="0"/>
    <x v="0"/>
    <s v="14-09-2023 13:30"/>
    <s v="14-09-2023 14:35"/>
    <x v="75"/>
    <n v="21.52"/>
    <n v="10"/>
    <n v="215.2"/>
    <s v="UPI"/>
    <x v="0"/>
    <s v="Medium"/>
    <s v="Medium Satisfaction"/>
    <s v="Long Charging"/>
    <n v="2"/>
    <x v="538"/>
    <x v="444"/>
  </r>
  <r>
    <s v="EVS101296"/>
    <x v="2"/>
    <x v="0"/>
    <x v="1"/>
    <x v="1"/>
    <d v="2024-12-09T18:51:00"/>
    <d v="2024-12-09T19:12:00"/>
    <x v="86"/>
    <n v="3.63"/>
    <n v="8"/>
    <n v="29.04"/>
    <s v="Credit Card"/>
    <x v="2"/>
    <s v="Low"/>
    <s v="Low Satisfaction"/>
    <s v="Short Charging"/>
    <n v="3"/>
    <x v="152"/>
    <x v="352"/>
  </r>
  <r>
    <s v="EVS101297"/>
    <x v="0"/>
    <x v="0"/>
    <x v="2"/>
    <x v="0"/>
    <s v="18-11-2023 12:07"/>
    <s v="18-11-2023 13:16"/>
    <x v="39"/>
    <n v="45.2"/>
    <n v="15"/>
    <n v="678"/>
    <s v="Credit Card"/>
    <x v="0"/>
    <s v="High"/>
    <s v="Medium Satisfaction"/>
    <s v="Long Charging"/>
    <n v="3"/>
    <x v="436"/>
    <x v="570"/>
  </r>
  <r>
    <s v="EVS101298"/>
    <x v="6"/>
    <x v="1"/>
    <x v="1"/>
    <x v="1"/>
    <d v="2024-05-04T22:46:00"/>
    <d v="2024-05-04T23:29:00"/>
    <x v="27"/>
    <n v="56.9"/>
    <n v="8"/>
    <n v="455.2"/>
    <s v="UPI"/>
    <x v="4"/>
    <s v="High"/>
    <s v="Low Satisfaction"/>
    <s v="Medium Charging"/>
    <n v="1"/>
    <x v="833"/>
    <x v="51"/>
  </r>
  <r>
    <s v="EVS101299"/>
    <x v="2"/>
    <x v="1"/>
    <x v="1"/>
    <x v="1"/>
    <s v="19-07-2024 11:30"/>
    <s v="19-07-2024 12:10"/>
    <x v="79"/>
    <n v="49.11"/>
    <n v="10"/>
    <n v="491.1"/>
    <s v="Wallet"/>
    <x v="4"/>
    <s v="High"/>
    <s v="Low Satisfaction"/>
    <s v="Medium Charging"/>
    <n v="1"/>
    <x v="584"/>
    <x v="134"/>
  </r>
  <r>
    <s v="EVS101300"/>
    <x v="0"/>
    <x v="1"/>
    <x v="2"/>
    <x v="1"/>
    <d v="2024-03-11T20:40:00"/>
    <d v="2024-03-11T21:21:00"/>
    <x v="54"/>
    <n v="21.84"/>
    <n v="15"/>
    <n v="327.60000000000002"/>
    <s v="UPI"/>
    <x v="1"/>
    <s v="Medium"/>
    <s v="High Satisfaction"/>
    <s v="Medium Charging"/>
    <n v="1"/>
    <x v="213"/>
    <x v="231"/>
  </r>
  <r>
    <s v="EVS101301"/>
    <x v="3"/>
    <x v="0"/>
    <x v="1"/>
    <x v="1"/>
    <s v="23-02-2024 10:15"/>
    <s v="23-02-2024 12:09"/>
    <x v="48"/>
    <n v="25.7"/>
    <n v="15"/>
    <n v="385.5"/>
    <s v="Subscription"/>
    <x v="3"/>
    <s v="Medium"/>
    <s v="Medium Satisfaction"/>
    <s v="Long Charging"/>
    <n v="3"/>
    <x v="767"/>
    <x v="13"/>
  </r>
  <r>
    <s v="EVS101302"/>
    <x v="4"/>
    <x v="2"/>
    <x v="3"/>
    <x v="0"/>
    <d v="2024-10-10T17:48:00"/>
    <d v="2024-10-10T19:13:00"/>
    <x v="17"/>
    <n v="4.5999999999999996"/>
    <n v="10"/>
    <n v="46"/>
    <s v="Subscription"/>
    <x v="4"/>
    <s v="Low"/>
    <s v="Low Satisfaction"/>
    <s v="Long Charging"/>
    <n v="2"/>
    <x v="834"/>
    <x v="371"/>
  </r>
  <r>
    <s v="EVS101303"/>
    <x v="5"/>
    <x v="1"/>
    <x v="2"/>
    <x v="1"/>
    <s v="25-09-2024 21:45"/>
    <s v="25-09-2024 22:28"/>
    <x v="27"/>
    <n v="26.54"/>
    <n v="12"/>
    <n v="318.48"/>
    <s v="Subscription"/>
    <x v="2"/>
    <s v="Medium"/>
    <s v="Low Satisfaction"/>
    <s v="Medium Charging"/>
    <n v="1"/>
    <x v="499"/>
    <x v="7"/>
  </r>
  <r>
    <s v="EVS101304"/>
    <x v="2"/>
    <x v="0"/>
    <x v="1"/>
    <x v="1"/>
    <s v="20-11-2023 20:29"/>
    <s v="20-11-2023 21:32"/>
    <x v="25"/>
    <n v="48.06"/>
    <n v="10"/>
    <n v="480.6"/>
    <s v="Subscription"/>
    <x v="2"/>
    <s v="High"/>
    <s v="Low Satisfaction"/>
    <s v="Long Charging"/>
    <n v="3"/>
    <x v="510"/>
    <x v="234"/>
  </r>
  <r>
    <s v="EVS101305"/>
    <x v="7"/>
    <x v="0"/>
    <x v="2"/>
    <x v="1"/>
    <s v="23-07-2024 16:53"/>
    <s v="23-07-2024 17:30"/>
    <x v="45"/>
    <n v="13.54"/>
    <n v="10"/>
    <n v="135.4"/>
    <s v="Credit Card"/>
    <x v="0"/>
    <s v="Medium"/>
    <s v="Medium Satisfaction"/>
    <s v="Medium Charging"/>
    <n v="3"/>
    <x v="277"/>
    <x v="333"/>
  </r>
  <r>
    <s v="EVS101306"/>
    <x v="6"/>
    <x v="2"/>
    <x v="0"/>
    <x v="0"/>
    <d v="2024-01-04T21:09:00"/>
    <d v="2024-01-04T21:34:00"/>
    <x v="13"/>
    <n v="51.4"/>
    <n v="15"/>
    <n v="771"/>
    <s v="Credit Card"/>
    <x v="3"/>
    <s v="High"/>
    <s v="Medium Satisfaction"/>
    <s v="Short Charging"/>
    <n v="2"/>
    <x v="570"/>
    <x v="474"/>
  </r>
  <r>
    <s v="EVS101307"/>
    <x v="4"/>
    <x v="2"/>
    <x v="0"/>
    <x v="1"/>
    <s v="24-08-2023 15:05"/>
    <s v="24-08-2023 16:39"/>
    <x v="23"/>
    <n v="32.619999999999997"/>
    <n v="10"/>
    <n v="326.2"/>
    <s v="Credit Card"/>
    <x v="1"/>
    <s v="High"/>
    <s v="High Satisfaction"/>
    <s v="Long Charging"/>
    <n v="2"/>
    <x v="405"/>
    <x v="341"/>
  </r>
  <r>
    <s v="EVS101308"/>
    <x v="5"/>
    <x v="2"/>
    <x v="3"/>
    <x v="1"/>
    <d v="2023-03-12T08:07:00"/>
    <d v="2023-03-12T08:41:00"/>
    <x v="8"/>
    <n v="5.3"/>
    <n v="15"/>
    <n v="79.5"/>
    <s v="UPI"/>
    <x v="2"/>
    <s v="Low"/>
    <s v="Low Satisfaction"/>
    <s v="Medium Charging"/>
    <n v="2"/>
    <x v="101"/>
    <x v="286"/>
  </r>
  <r>
    <s v="EVS101309"/>
    <x v="4"/>
    <x v="2"/>
    <x v="1"/>
    <x v="0"/>
    <s v="19-04-2024 12:02"/>
    <s v="19-04-2024 14:01"/>
    <x v="9"/>
    <n v="13.27"/>
    <n v="12"/>
    <n v="159.24"/>
    <s v="Wallet"/>
    <x v="4"/>
    <s v="Medium"/>
    <s v="Low Satisfaction"/>
    <s v="Long Charging"/>
    <n v="2"/>
    <x v="75"/>
    <x v="323"/>
  </r>
  <r>
    <s v="EVS101310"/>
    <x v="6"/>
    <x v="0"/>
    <x v="2"/>
    <x v="1"/>
    <s v="15-06-2023 21:46"/>
    <s v="15-06-2023 23:26"/>
    <x v="60"/>
    <n v="46.3"/>
    <n v="8"/>
    <n v="370.4"/>
    <s v="Subscription"/>
    <x v="0"/>
    <s v="High"/>
    <s v="Medium Satisfaction"/>
    <s v="Long Charging"/>
    <n v="3"/>
    <x v="835"/>
    <x v="457"/>
  </r>
  <r>
    <s v="EVS101311"/>
    <x v="3"/>
    <x v="1"/>
    <x v="3"/>
    <x v="0"/>
    <d v="2024-08-02T11:01:00"/>
    <d v="2024-08-02T12:38:00"/>
    <x v="85"/>
    <n v="32.130000000000003"/>
    <n v="15"/>
    <n v="481.95"/>
    <s v="Wallet"/>
    <x v="3"/>
    <s v="High"/>
    <s v="Medium Satisfaction"/>
    <s v="Long Charging"/>
    <n v="1"/>
    <x v="52"/>
    <x v="439"/>
  </r>
  <r>
    <s v="EVS101312"/>
    <x v="5"/>
    <x v="0"/>
    <x v="3"/>
    <x v="1"/>
    <d v="2024-02-11T15:24:00"/>
    <d v="2024-02-11T16:44:00"/>
    <x v="93"/>
    <n v="15.78"/>
    <n v="10"/>
    <n v="157.80000000000001"/>
    <s v="Subscription"/>
    <x v="1"/>
    <s v="Medium"/>
    <s v="High Satisfaction"/>
    <s v="Long Charging"/>
    <n v="3"/>
    <x v="817"/>
    <x v="344"/>
  </r>
  <r>
    <s v="EVS101313"/>
    <x v="0"/>
    <x v="1"/>
    <x v="1"/>
    <x v="1"/>
    <d v="2024-08-03T21:34:00"/>
    <d v="2024-08-03T22:58:00"/>
    <x v="32"/>
    <n v="38.770000000000003"/>
    <n v="8"/>
    <n v="310.16000000000003"/>
    <s v="Subscription"/>
    <x v="2"/>
    <s v="High"/>
    <s v="Low Satisfaction"/>
    <s v="Long Charging"/>
    <n v="1"/>
    <x v="836"/>
    <x v="571"/>
  </r>
  <r>
    <s v="EVS101314"/>
    <x v="0"/>
    <x v="1"/>
    <x v="0"/>
    <x v="0"/>
    <d v="2023-10-01T23:18:00"/>
    <d v="2023-10-01T23:36:00"/>
    <x v="88"/>
    <n v="25.57"/>
    <n v="12"/>
    <n v="306.83999999999997"/>
    <s v="Subscription"/>
    <x v="3"/>
    <s v="Medium"/>
    <s v="Medium Satisfaction"/>
    <s v="Short Charging"/>
    <n v="1"/>
    <x v="562"/>
    <x v="256"/>
  </r>
  <r>
    <s v="EVS101315"/>
    <x v="6"/>
    <x v="2"/>
    <x v="2"/>
    <x v="1"/>
    <s v="17-07-2023 01:33"/>
    <s v="17-07-2023 02:38"/>
    <x v="75"/>
    <n v="40.43"/>
    <n v="8"/>
    <n v="323.44"/>
    <s v="Wallet"/>
    <x v="0"/>
    <s v="High"/>
    <s v="Medium Satisfaction"/>
    <s v="Long Charging"/>
    <n v="2"/>
    <x v="496"/>
    <x v="572"/>
  </r>
  <r>
    <s v="EVS101316"/>
    <x v="5"/>
    <x v="0"/>
    <x v="2"/>
    <x v="1"/>
    <s v="28-01-2024 17:49"/>
    <s v="28-01-2024 19:18"/>
    <x v="29"/>
    <n v="33.35"/>
    <n v="15"/>
    <n v="500.25"/>
    <s v="Subscription"/>
    <x v="1"/>
    <s v="High"/>
    <s v="High Satisfaction"/>
    <s v="Long Charging"/>
    <n v="3"/>
    <x v="437"/>
    <x v="573"/>
  </r>
  <r>
    <s v="EVS101317"/>
    <x v="4"/>
    <x v="0"/>
    <x v="3"/>
    <x v="0"/>
    <s v="13-06-2023 02:35"/>
    <s v="13-06-2023 03:01"/>
    <x v="1"/>
    <n v="48.05"/>
    <n v="10"/>
    <n v="480.5"/>
    <s v="Wallet"/>
    <x v="3"/>
    <s v="High"/>
    <s v="Medium Satisfaction"/>
    <s v="Short Charging"/>
    <n v="3"/>
    <x v="467"/>
    <x v="173"/>
  </r>
  <r>
    <s v="EVS101318"/>
    <x v="4"/>
    <x v="2"/>
    <x v="0"/>
    <x v="0"/>
    <d v="2024-11-06T06:17:00"/>
    <d v="2024-11-06T07:55:00"/>
    <x v="61"/>
    <n v="58.29"/>
    <n v="10"/>
    <n v="582.9"/>
    <s v="Subscription"/>
    <x v="0"/>
    <s v="High"/>
    <s v="Medium Satisfaction"/>
    <s v="Long Charging"/>
    <n v="2"/>
    <x v="568"/>
    <x v="563"/>
  </r>
  <r>
    <s v="EVS101319"/>
    <x v="4"/>
    <x v="2"/>
    <x v="0"/>
    <x v="0"/>
    <d v="2024-12-08T03:30:00"/>
    <d v="2024-12-08T03:45:00"/>
    <x v="63"/>
    <n v="20.98"/>
    <n v="12"/>
    <n v="251.76"/>
    <s v="Subscription"/>
    <x v="1"/>
    <s v="Medium"/>
    <s v="High Satisfaction"/>
    <s v="Short Charging"/>
    <n v="2"/>
    <x v="810"/>
    <x v="574"/>
  </r>
  <r>
    <s v="EVS101320"/>
    <x v="4"/>
    <x v="2"/>
    <x v="2"/>
    <x v="0"/>
    <s v="19-07-2024 16:10"/>
    <s v="19-07-2024 17:06"/>
    <x v="46"/>
    <n v="31.39"/>
    <n v="15"/>
    <n v="470.85"/>
    <s v="Subscription"/>
    <x v="4"/>
    <s v="High"/>
    <s v="Low Satisfaction"/>
    <s v="Medium Charging"/>
    <n v="2"/>
    <x v="669"/>
    <x v="134"/>
  </r>
  <r>
    <s v="EVS101321"/>
    <x v="1"/>
    <x v="0"/>
    <x v="2"/>
    <x v="0"/>
    <s v="21-03-2024 17:47"/>
    <s v="21-03-2024 18:42"/>
    <x v="104"/>
    <n v="5.53"/>
    <n v="8"/>
    <n v="44.24"/>
    <s v="Credit Card"/>
    <x v="4"/>
    <s v="Low"/>
    <s v="Low Satisfaction"/>
    <s v="Medium Charging"/>
    <n v="3"/>
    <x v="332"/>
    <x v="167"/>
  </r>
  <r>
    <s v="EVS101322"/>
    <x v="5"/>
    <x v="0"/>
    <x v="1"/>
    <x v="1"/>
    <s v="23-10-2023 01:55"/>
    <s v="23-10-2023 02:41"/>
    <x v="43"/>
    <n v="28.58"/>
    <n v="12"/>
    <n v="342.96"/>
    <s v="UPI"/>
    <x v="1"/>
    <s v="Medium"/>
    <s v="High Satisfaction"/>
    <s v="Medium Charging"/>
    <n v="3"/>
    <x v="837"/>
    <x v="471"/>
  </r>
  <r>
    <s v="EVS101323"/>
    <x v="7"/>
    <x v="2"/>
    <x v="2"/>
    <x v="0"/>
    <d v="2024-11-07T20:45:00"/>
    <d v="2024-11-07T22:00:00"/>
    <x v="99"/>
    <n v="16.64"/>
    <n v="15"/>
    <n v="249.6"/>
    <s v="Wallet"/>
    <x v="4"/>
    <s v="Medium"/>
    <s v="Low Satisfaction"/>
    <s v="Long Charging"/>
    <n v="2"/>
    <x v="302"/>
    <x v="293"/>
  </r>
  <r>
    <s v="EVS101324"/>
    <x v="1"/>
    <x v="2"/>
    <x v="3"/>
    <x v="0"/>
    <d v="2024-03-06T06:19:00"/>
    <d v="2024-03-06T07:21:00"/>
    <x v="51"/>
    <n v="47.48"/>
    <n v="15"/>
    <n v="712.2"/>
    <s v="Wallet"/>
    <x v="4"/>
    <s v="High"/>
    <s v="Low Satisfaction"/>
    <s v="Long Charging"/>
    <n v="2"/>
    <x v="166"/>
    <x v="218"/>
  </r>
  <r>
    <s v="EVS101325"/>
    <x v="6"/>
    <x v="0"/>
    <x v="2"/>
    <x v="0"/>
    <s v="24-06-2024 06:53"/>
    <s v="24-06-2024 08:46"/>
    <x v="41"/>
    <n v="38.64"/>
    <n v="15"/>
    <n v="579.6"/>
    <s v="Credit Card"/>
    <x v="3"/>
    <s v="High"/>
    <s v="Medium Satisfaction"/>
    <s v="Long Charging"/>
    <n v="3"/>
    <x v="838"/>
    <x v="360"/>
  </r>
  <r>
    <s v="EVS101326"/>
    <x v="1"/>
    <x v="1"/>
    <x v="2"/>
    <x v="1"/>
    <s v="22-04-2024 03:14"/>
    <s v="22-04-2024 04:49"/>
    <x v="66"/>
    <n v="16.149999999999999"/>
    <n v="15"/>
    <n v="242.25"/>
    <s v="UPI"/>
    <x v="3"/>
    <s v="Medium"/>
    <s v="Medium Satisfaction"/>
    <s v="Long Charging"/>
    <n v="1"/>
    <x v="839"/>
    <x v="550"/>
  </r>
  <r>
    <s v="EVS101327"/>
    <x v="0"/>
    <x v="1"/>
    <x v="3"/>
    <x v="0"/>
    <d v="2024-04-01T10:55:00"/>
    <d v="2024-04-01T12:36:00"/>
    <x v="26"/>
    <n v="53.1"/>
    <n v="8"/>
    <n v="424.8"/>
    <s v="UPI"/>
    <x v="2"/>
    <s v="High"/>
    <s v="Low Satisfaction"/>
    <s v="Long Charging"/>
    <n v="1"/>
    <x v="782"/>
    <x v="575"/>
  </r>
  <r>
    <s v="EVS101328"/>
    <x v="4"/>
    <x v="1"/>
    <x v="1"/>
    <x v="0"/>
    <d v="2024-12-10T13:13:00"/>
    <d v="2024-12-10T13:41:00"/>
    <x v="53"/>
    <n v="33.56"/>
    <n v="12"/>
    <n v="402.72"/>
    <s v="Wallet"/>
    <x v="3"/>
    <s v="High"/>
    <s v="Medium Satisfaction"/>
    <s v="Short Charging"/>
    <n v="1"/>
    <x v="487"/>
    <x v="576"/>
  </r>
  <r>
    <s v="EVS101329"/>
    <x v="3"/>
    <x v="1"/>
    <x v="2"/>
    <x v="0"/>
    <s v="25-04-2024 00:33"/>
    <s v="25-04-2024 02:09"/>
    <x v="101"/>
    <n v="59.29"/>
    <n v="15"/>
    <n v="889.35"/>
    <s v="Wallet"/>
    <x v="3"/>
    <s v="High"/>
    <s v="Medium Satisfaction"/>
    <s v="Long Charging"/>
    <n v="1"/>
    <x v="283"/>
    <x v="453"/>
  </r>
  <r>
    <s v="EVS101330"/>
    <x v="3"/>
    <x v="0"/>
    <x v="1"/>
    <x v="1"/>
    <d v="2023-03-01T01:59:00"/>
    <d v="2023-03-01T03:33:00"/>
    <x v="23"/>
    <n v="49.54"/>
    <n v="12"/>
    <n v="594.48"/>
    <s v="Credit Card"/>
    <x v="2"/>
    <s v="High"/>
    <s v="Low Satisfaction"/>
    <s v="Long Charging"/>
    <n v="3"/>
    <x v="668"/>
    <x v="548"/>
  </r>
  <r>
    <s v="EVS101331"/>
    <x v="3"/>
    <x v="1"/>
    <x v="2"/>
    <x v="1"/>
    <d v="2023-06-01T09:17:00"/>
    <d v="2023-06-01T10:54:00"/>
    <x v="85"/>
    <n v="52.11"/>
    <n v="15"/>
    <n v="781.65"/>
    <s v="UPI"/>
    <x v="1"/>
    <s v="High"/>
    <s v="High Satisfaction"/>
    <s v="Long Charging"/>
    <n v="1"/>
    <x v="631"/>
    <x v="137"/>
  </r>
  <r>
    <s v="EVS101332"/>
    <x v="6"/>
    <x v="2"/>
    <x v="1"/>
    <x v="0"/>
    <s v="23-07-2023 05:09"/>
    <s v="23-07-2023 06:02"/>
    <x v="73"/>
    <n v="55.57"/>
    <n v="8"/>
    <n v="444.56"/>
    <s v="Credit Card"/>
    <x v="4"/>
    <s v="High"/>
    <s v="Low Satisfaction"/>
    <s v="Medium Charging"/>
    <n v="2"/>
    <x v="840"/>
    <x v="577"/>
  </r>
  <r>
    <s v="EVS101333"/>
    <x v="4"/>
    <x v="0"/>
    <x v="1"/>
    <x v="1"/>
    <s v="21-08-2023 23:01"/>
    <s v="22-08-2023 00:28"/>
    <x v="24"/>
    <n v="36.86"/>
    <n v="10"/>
    <n v="368.6"/>
    <s v="Wallet"/>
    <x v="2"/>
    <s v="High"/>
    <s v="Low Satisfaction"/>
    <s v="Long Charging"/>
    <n v="3"/>
    <x v="841"/>
    <x v="578"/>
  </r>
  <r>
    <s v="EVS101334"/>
    <x v="7"/>
    <x v="1"/>
    <x v="2"/>
    <x v="1"/>
    <d v="2024-06-05T05:24:00"/>
    <d v="2024-06-05T05:59:00"/>
    <x v="10"/>
    <n v="16.46"/>
    <n v="10"/>
    <n v="164.6"/>
    <s v="UPI"/>
    <x v="2"/>
    <s v="Medium"/>
    <s v="Low Satisfaction"/>
    <s v="Medium Charging"/>
    <n v="1"/>
    <x v="842"/>
    <x v="579"/>
  </r>
  <r>
    <s v="EVS101335"/>
    <x v="7"/>
    <x v="0"/>
    <x v="0"/>
    <x v="0"/>
    <s v="28-06-2024 15:07"/>
    <s v="28-06-2024 16:15"/>
    <x v="84"/>
    <n v="57.47"/>
    <n v="8"/>
    <n v="459.76"/>
    <s v="UPI"/>
    <x v="4"/>
    <s v="High"/>
    <s v="Low Satisfaction"/>
    <s v="Long Charging"/>
    <n v="3"/>
    <x v="93"/>
    <x v="68"/>
  </r>
  <r>
    <s v="EVS101336"/>
    <x v="7"/>
    <x v="0"/>
    <x v="1"/>
    <x v="1"/>
    <d v="2024-02-08T16:04:00"/>
    <d v="2024-02-08T17:11:00"/>
    <x v="5"/>
    <n v="31.82"/>
    <n v="12"/>
    <n v="381.84"/>
    <s v="UPI"/>
    <x v="2"/>
    <s v="High"/>
    <s v="Low Satisfaction"/>
    <s v="Long Charging"/>
    <n v="3"/>
    <x v="738"/>
    <x v="442"/>
  </r>
  <r>
    <s v="EVS101337"/>
    <x v="3"/>
    <x v="2"/>
    <x v="2"/>
    <x v="1"/>
    <s v="19-11-2024 00:52"/>
    <s v="19-11-2024 01:44"/>
    <x v="55"/>
    <n v="51.32"/>
    <n v="15"/>
    <n v="769.8"/>
    <s v="Credit Card"/>
    <x v="2"/>
    <s v="High"/>
    <s v="Low Satisfaction"/>
    <s v="Medium Charging"/>
    <n v="2"/>
    <x v="843"/>
    <x v="80"/>
  </r>
  <r>
    <s v="EVS101338"/>
    <x v="5"/>
    <x v="0"/>
    <x v="0"/>
    <x v="0"/>
    <d v="2024-12-10T14:32:00"/>
    <d v="2024-12-10T14:48:00"/>
    <x v="71"/>
    <n v="7.33"/>
    <n v="12"/>
    <n v="87.96"/>
    <s v="Credit Card"/>
    <x v="0"/>
    <s v="Low"/>
    <s v="Medium Satisfaction"/>
    <s v="Short Charging"/>
    <n v="3"/>
    <x v="844"/>
    <x v="576"/>
  </r>
  <r>
    <s v="EVS101339"/>
    <x v="5"/>
    <x v="0"/>
    <x v="3"/>
    <x v="1"/>
    <s v="13-02-2023 03:58"/>
    <s v="13-02-2023 04:53"/>
    <x v="104"/>
    <n v="14.46"/>
    <n v="10"/>
    <n v="144.6"/>
    <s v="Subscription"/>
    <x v="0"/>
    <s v="Medium"/>
    <s v="Medium Satisfaction"/>
    <s v="Medium Charging"/>
    <n v="3"/>
    <x v="845"/>
    <x v="142"/>
  </r>
  <r>
    <s v="EVS101340"/>
    <x v="3"/>
    <x v="0"/>
    <x v="2"/>
    <x v="1"/>
    <s v="29-09-2023 09:49"/>
    <s v="29-09-2023 11:33"/>
    <x v="4"/>
    <n v="16.510000000000002"/>
    <n v="10"/>
    <n v="165.1"/>
    <s v="Subscription"/>
    <x v="1"/>
    <s v="Medium"/>
    <s v="High Satisfaction"/>
    <s v="Long Charging"/>
    <n v="3"/>
    <x v="846"/>
    <x v="580"/>
  </r>
  <r>
    <s v="EVS101341"/>
    <x v="2"/>
    <x v="0"/>
    <x v="3"/>
    <x v="0"/>
    <d v="2024-07-01T21:02:00"/>
    <d v="2024-07-01T22:12:00"/>
    <x v="31"/>
    <n v="37.17"/>
    <n v="10"/>
    <n v="371.7"/>
    <s v="Subscription"/>
    <x v="2"/>
    <s v="High"/>
    <s v="Low Satisfaction"/>
    <s v="Long Charging"/>
    <n v="3"/>
    <x v="847"/>
    <x v="185"/>
  </r>
  <r>
    <s v="EVS101342"/>
    <x v="2"/>
    <x v="2"/>
    <x v="3"/>
    <x v="0"/>
    <d v="2024-06-08T17:20:00"/>
    <d v="2024-06-08T19:04:00"/>
    <x v="4"/>
    <n v="2.5"/>
    <n v="15"/>
    <n v="37.5"/>
    <s v="Credit Card"/>
    <x v="3"/>
    <s v="Low"/>
    <s v="Medium Satisfaction"/>
    <s v="Long Charging"/>
    <n v="2"/>
    <x v="848"/>
    <x v="330"/>
  </r>
  <r>
    <s v="EVS101343"/>
    <x v="7"/>
    <x v="2"/>
    <x v="3"/>
    <x v="0"/>
    <d v="2023-08-01T16:03:00"/>
    <d v="2023-08-01T16:42:00"/>
    <x v="3"/>
    <n v="2.21"/>
    <n v="15"/>
    <n v="33.15"/>
    <s v="Wallet"/>
    <x v="0"/>
    <s v="Low"/>
    <s v="Medium Satisfaction"/>
    <s v="Medium Charging"/>
    <n v="2"/>
    <x v="383"/>
    <x v="486"/>
  </r>
  <r>
    <s v="EVS101344"/>
    <x v="1"/>
    <x v="1"/>
    <x v="3"/>
    <x v="0"/>
    <s v="14-12-2023 02:47"/>
    <s v="14-12-2023 03:55"/>
    <x v="84"/>
    <n v="5.24"/>
    <n v="12"/>
    <n v="62.88"/>
    <s v="Credit Card"/>
    <x v="3"/>
    <s v="Low"/>
    <s v="Medium Satisfaction"/>
    <s v="Long Charging"/>
    <n v="1"/>
    <x v="849"/>
    <x v="348"/>
  </r>
  <r>
    <s v="EVS101345"/>
    <x v="5"/>
    <x v="0"/>
    <x v="0"/>
    <x v="0"/>
    <d v="2023-01-01T07:31:00"/>
    <d v="2023-01-01T08:23:00"/>
    <x v="55"/>
    <n v="36.26"/>
    <n v="15"/>
    <n v="543.9"/>
    <s v="Credit Card"/>
    <x v="1"/>
    <s v="High"/>
    <s v="High Satisfaction"/>
    <s v="Medium Charging"/>
    <n v="3"/>
    <x v="850"/>
    <x v="103"/>
  </r>
  <r>
    <s v="EVS101346"/>
    <x v="1"/>
    <x v="0"/>
    <x v="3"/>
    <x v="1"/>
    <s v="24-10-2023 10:34"/>
    <s v="24-10-2023 12:30"/>
    <x v="90"/>
    <n v="20.65"/>
    <n v="15"/>
    <n v="309.75"/>
    <s v="Wallet"/>
    <x v="4"/>
    <s v="Medium"/>
    <s v="Low Satisfaction"/>
    <s v="Long Charging"/>
    <n v="3"/>
    <x v="851"/>
    <x v="81"/>
  </r>
  <r>
    <s v="EVS101347"/>
    <x v="0"/>
    <x v="0"/>
    <x v="1"/>
    <x v="1"/>
    <s v="26-11-2023 12:01"/>
    <s v="26-11-2023 12:23"/>
    <x v="103"/>
    <n v="40.26"/>
    <n v="8"/>
    <n v="322.08"/>
    <s v="Wallet"/>
    <x v="1"/>
    <s v="High"/>
    <s v="High Satisfaction"/>
    <s v="Short Charging"/>
    <n v="3"/>
    <x v="656"/>
    <x v="437"/>
  </r>
  <r>
    <s v="EVS101348"/>
    <x v="7"/>
    <x v="2"/>
    <x v="0"/>
    <x v="1"/>
    <d v="2023-08-07T12:39:00"/>
    <d v="2023-08-07T13:44:00"/>
    <x v="75"/>
    <n v="39.26"/>
    <n v="10"/>
    <n v="392.6"/>
    <s v="Subscription"/>
    <x v="1"/>
    <s v="High"/>
    <s v="High Satisfaction"/>
    <s v="Long Charging"/>
    <n v="2"/>
    <x v="511"/>
    <x v="581"/>
  </r>
  <r>
    <s v="EVS101349"/>
    <x v="3"/>
    <x v="2"/>
    <x v="0"/>
    <x v="0"/>
    <d v="2023-12-08T14:18:00"/>
    <d v="2023-12-08T15:13:00"/>
    <x v="104"/>
    <n v="26.07"/>
    <n v="10"/>
    <n v="260.7"/>
    <s v="Wallet"/>
    <x v="3"/>
    <s v="Medium"/>
    <s v="Medium Satisfaction"/>
    <s v="Medium Charging"/>
    <n v="2"/>
    <x v="852"/>
    <x v="503"/>
  </r>
  <r>
    <s v="EVS101350"/>
    <x v="3"/>
    <x v="0"/>
    <x v="1"/>
    <x v="1"/>
    <s v="17-10-2023 05:31"/>
    <s v="17-10-2023 05:44"/>
    <x v="58"/>
    <n v="25.8"/>
    <n v="12"/>
    <n v="309.60000000000002"/>
    <s v="Subscription"/>
    <x v="0"/>
    <s v="Medium"/>
    <s v="Medium Satisfaction"/>
    <s v="Short Charging"/>
    <n v="3"/>
    <x v="853"/>
    <x v="582"/>
  </r>
  <r>
    <s v="EVS101351"/>
    <x v="6"/>
    <x v="0"/>
    <x v="1"/>
    <x v="0"/>
    <s v="26-03-2024 10:39"/>
    <s v="26-03-2024 12:01"/>
    <x v="0"/>
    <n v="59.06"/>
    <n v="10"/>
    <n v="590.6"/>
    <s v="Credit Card"/>
    <x v="2"/>
    <s v="High"/>
    <s v="Low Satisfaction"/>
    <s v="Long Charging"/>
    <n v="3"/>
    <x v="446"/>
    <x v="466"/>
  </r>
  <r>
    <s v="EVS101352"/>
    <x v="4"/>
    <x v="0"/>
    <x v="0"/>
    <x v="0"/>
    <s v="21-02-2023 19:22"/>
    <s v="21-02-2023 19:48"/>
    <x v="1"/>
    <n v="26.93"/>
    <n v="15"/>
    <n v="403.95"/>
    <s v="UPI"/>
    <x v="2"/>
    <s v="Medium"/>
    <s v="Low Satisfaction"/>
    <s v="Short Charging"/>
    <n v="3"/>
    <x v="500"/>
    <x v="398"/>
  </r>
  <r>
    <s v="EVS101353"/>
    <x v="7"/>
    <x v="0"/>
    <x v="3"/>
    <x v="1"/>
    <s v="29-03-2024 05:01"/>
    <s v="29-03-2024 06:28"/>
    <x v="24"/>
    <n v="3.46"/>
    <n v="8"/>
    <n v="27.68"/>
    <s v="Credit Card"/>
    <x v="4"/>
    <s v="Low"/>
    <s v="Low Satisfaction"/>
    <s v="Long Charging"/>
    <n v="3"/>
    <x v="768"/>
    <x v="583"/>
  </r>
  <r>
    <s v="EVS101354"/>
    <x v="0"/>
    <x v="1"/>
    <x v="2"/>
    <x v="1"/>
    <s v="20-07-2024 09:16"/>
    <s v="20-07-2024 10:18"/>
    <x v="51"/>
    <n v="52.22"/>
    <n v="10"/>
    <n v="522.20000000000005"/>
    <s v="Subscription"/>
    <x v="2"/>
    <s v="High"/>
    <s v="Low Satisfaction"/>
    <s v="Long Charging"/>
    <n v="1"/>
    <x v="809"/>
    <x v="86"/>
  </r>
  <r>
    <s v="EVS101355"/>
    <x v="0"/>
    <x v="0"/>
    <x v="1"/>
    <x v="1"/>
    <s v="26-01-2023 17:54"/>
    <s v="26-01-2023 18:55"/>
    <x v="57"/>
    <n v="45.04"/>
    <n v="8"/>
    <n v="360.32"/>
    <s v="Wallet"/>
    <x v="2"/>
    <s v="High"/>
    <s v="Low Satisfaction"/>
    <s v="Long Charging"/>
    <n v="3"/>
    <x v="315"/>
    <x v="389"/>
  </r>
  <r>
    <s v="EVS101356"/>
    <x v="4"/>
    <x v="2"/>
    <x v="3"/>
    <x v="0"/>
    <s v="28-06-2024 05:38"/>
    <s v="28-06-2024 05:51"/>
    <x v="58"/>
    <n v="2.16"/>
    <n v="12"/>
    <n v="25.92"/>
    <s v="Credit Card"/>
    <x v="0"/>
    <s v="Low"/>
    <s v="Medium Satisfaction"/>
    <s v="Short Charging"/>
    <n v="2"/>
    <x v="267"/>
    <x v="68"/>
  </r>
  <r>
    <s v="EVS101357"/>
    <x v="2"/>
    <x v="0"/>
    <x v="1"/>
    <x v="0"/>
    <d v="2024-08-10T22:25:00"/>
    <d v="2024-08-10T23:18:00"/>
    <x v="73"/>
    <n v="38.39"/>
    <n v="12"/>
    <n v="460.68"/>
    <s v="Subscription"/>
    <x v="3"/>
    <s v="High"/>
    <s v="Medium Satisfaction"/>
    <s v="Medium Charging"/>
    <n v="3"/>
    <x v="324"/>
    <x v="146"/>
  </r>
  <r>
    <s v="EVS101358"/>
    <x v="2"/>
    <x v="1"/>
    <x v="3"/>
    <x v="1"/>
    <s v="16-09-2024 03:23"/>
    <s v="16-09-2024 04:59"/>
    <x v="101"/>
    <n v="33.42"/>
    <n v="12"/>
    <n v="401.04"/>
    <s v="Subscription"/>
    <x v="4"/>
    <s v="High"/>
    <s v="Low Satisfaction"/>
    <s v="Long Charging"/>
    <n v="1"/>
    <x v="665"/>
    <x v="347"/>
  </r>
  <r>
    <s v="EVS101359"/>
    <x v="4"/>
    <x v="1"/>
    <x v="2"/>
    <x v="0"/>
    <s v="30-09-2024 11:10"/>
    <s v="30-09-2024 12:42"/>
    <x v="20"/>
    <n v="27.4"/>
    <n v="15"/>
    <n v="411"/>
    <s v="UPI"/>
    <x v="1"/>
    <s v="Medium"/>
    <s v="High Satisfaction"/>
    <s v="Long Charging"/>
    <n v="1"/>
    <x v="140"/>
    <x v="584"/>
  </r>
  <r>
    <s v="EVS101360"/>
    <x v="5"/>
    <x v="1"/>
    <x v="0"/>
    <x v="0"/>
    <d v="2024-03-06T12:42:00"/>
    <d v="2024-03-06T13:35:00"/>
    <x v="73"/>
    <n v="15.63"/>
    <n v="12"/>
    <n v="187.56"/>
    <s v="Subscription"/>
    <x v="4"/>
    <s v="Medium"/>
    <s v="Low Satisfaction"/>
    <s v="Medium Charging"/>
    <n v="1"/>
    <x v="307"/>
    <x v="218"/>
  </r>
  <r>
    <s v="EVS101361"/>
    <x v="1"/>
    <x v="0"/>
    <x v="1"/>
    <x v="0"/>
    <d v="2024-06-05T10:21:00"/>
    <d v="2024-06-05T12:02:00"/>
    <x v="26"/>
    <n v="53.63"/>
    <n v="10"/>
    <n v="536.29999999999995"/>
    <s v="Wallet"/>
    <x v="1"/>
    <s v="High"/>
    <s v="High Satisfaction"/>
    <s v="Long Charging"/>
    <n v="3"/>
    <x v="854"/>
    <x v="579"/>
  </r>
  <r>
    <s v="EVS101362"/>
    <x v="6"/>
    <x v="1"/>
    <x v="0"/>
    <x v="0"/>
    <d v="2023-08-10T08:26:00"/>
    <d v="2023-08-10T10:25:00"/>
    <x v="9"/>
    <n v="45.59"/>
    <n v="8"/>
    <n v="364.72"/>
    <s v="Wallet"/>
    <x v="3"/>
    <s v="High"/>
    <s v="Medium Satisfaction"/>
    <s v="Long Charging"/>
    <n v="1"/>
    <x v="554"/>
    <x v="174"/>
  </r>
  <r>
    <s v="EVS101363"/>
    <x v="5"/>
    <x v="1"/>
    <x v="1"/>
    <x v="1"/>
    <s v="26-12-2023 00:17"/>
    <s v="26-12-2023 01:42"/>
    <x v="17"/>
    <n v="50.71"/>
    <n v="12"/>
    <n v="608.52"/>
    <s v="Subscription"/>
    <x v="0"/>
    <s v="High"/>
    <s v="Medium Satisfaction"/>
    <s v="Long Charging"/>
    <n v="1"/>
    <x v="855"/>
    <x v="251"/>
  </r>
  <r>
    <s v="EVS101364"/>
    <x v="5"/>
    <x v="0"/>
    <x v="2"/>
    <x v="0"/>
    <d v="2023-10-04T10:44:00"/>
    <d v="2023-10-04T11:46:00"/>
    <x v="51"/>
    <n v="15.48"/>
    <n v="15"/>
    <n v="232.2"/>
    <s v="Credit Card"/>
    <x v="4"/>
    <s v="Medium"/>
    <s v="Low Satisfaction"/>
    <s v="Long Charging"/>
    <n v="3"/>
    <x v="598"/>
    <x v="585"/>
  </r>
  <r>
    <s v="EVS101365"/>
    <x v="4"/>
    <x v="0"/>
    <x v="3"/>
    <x v="0"/>
    <d v="2024-02-10T03:15:00"/>
    <d v="2024-02-10T04:58:00"/>
    <x v="95"/>
    <n v="22.52"/>
    <n v="8"/>
    <n v="180.16"/>
    <s v="UPI"/>
    <x v="0"/>
    <s v="Medium"/>
    <s v="Medium Satisfaction"/>
    <s v="Long Charging"/>
    <n v="3"/>
    <x v="856"/>
    <x v="176"/>
  </r>
  <r>
    <s v="EVS101366"/>
    <x v="7"/>
    <x v="1"/>
    <x v="2"/>
    <x v="1"/>
    <s v="13-01-2023 19:29"/>
    <s v="13-01-2023 21:09"/>
    <x v="60"/>
    <n v="59.74"/>
    <n v="10"/>
    <n v="597.4"/>
    <s v="Wallet"/>
    <x v="2"/>
    <s v="High"/>
    <s v="Low Satisfaction"/>
    <s v="Long Charging"/>
    <n v="1"/>
    <x v="321"/>
    <x v="586"/>
  </r>
  <r>
    <s v="EVS101367"/>
    <x v="4"/>
    <x v="0"/>
    <x v="1"/>
    <x v="1"/>
    <s v="20-02-2023 02:21"/>
    <s v="20-02-2023 03:15"/>
    <x v="38"/>
    <n v="27.1"/>
    <n v="10"/>
    <n v="271"/>
    <s v="Subscription"/>
    <x v="0"/>
    <s v="Medium"/>
    <s v="Medium Satisfaction"/>
    <s v="Medium Charging"/>
    <n v="3"/>
    <x v="256"/>
    <x v="122"/>
  </r>
  <r>
    <s v="EVS101368"/>
    <x v="1"/>
    <x v="1"/>
    <x v="3"/>
    <x v="1"/>
    <s v="19-10-2024 20:48"/>
    <s v="19-10-2024 22:03"/>
    <x v="99"/>
    <n v="58.49"/>
    <n v="15"/>
    <n v="877.35"/>
    <s v="Wallet"/>
    <x v="3"/>
    <s v="High"/>
    <s v="Medium Satisfaction"/>
    <s v="Long Charging"/>
    <n v="1"/>
    <x v="857"/>
    <x v="222"/>
  </r>
  <r>
    <s v="EVS101369"/>
    <x v="2"/>
    <x v="2"/>
    <x v="2"/>
    <x v="1"/>
    <d v="2024-03-11T01:20:00"/>
    <d v="2024-03-11T01:45:00"/>
    <x v="13"/>
    <n v="54.88"/>
    <n v="8"/>
    <n v="439.04"/>
    <s v="Credit Card"/>
    <x v="3"/>
    <s v="High"/>
    <s v="Medium Satisfaction"/>
    <s v="Short Charging"/>
    <n v="2"/>
    <x v="132"/>
    <x v="231"/>
  </r>
  <r>
    <s v="EVS101370"/>
    <x v="5"/>
    <x v="0"/>
    <x v="0"/>
    <x v="1"/>
    <s v="17-03-2024 03:11"/>
    <s v="17-03-2024 04:24"/>
    <x v="98"/>
    <n v="51.06"/>
    <n v="8"/>
    <n v="408.48"/>
    <s v="Wallet"/>
    <x v="0"/>
    <s v="High"/>
    <s v="Medium Satisfaction"/>
    <s v="Long Charging"/>
    <n v="3"/>
    <x v="858"/>
    <x v="587"/>
  </r>
  <r>
    <s v="EVS101371"/>
    <x v="7"/>
    <x v="2"/>
    <x v="0"/>
    <x v="1"/>
    <s v="30-08-2024 02:11"/>
    <s v="30-08-2024 03:57"/>
    <x v="107"/>
    <n v="57.02"/>
    <n v="15"/>
    <n v="855.3"/>
    <s v="UPI"/>
    <x v="2"/>
    <s v="High"/>
    <s v="Low Satisfaction"/>
    <s v="Long Charging"/>
    <n v="2"/>
    <x v="859"/>
    <x v="588"/>
  </r>
  <r>
    <s v="EVS101372"/>
    <x v="0"/>
    <x v="1"/>
    <x v="2"/>
    <x v="1"/>
    <d v="2024-09-03T21:54:00"/>
    <d v="2024-09-03T22:44:00"/>
    <x v="97"/>
    <n v="14.71"/>
    <n v="12"/>
    <n v="176.52"/>
    <s v="Wallet"/>
    <x v="4"/>
    <s v="Medium"/>
    <s v="Low Satisfaction"/>
    <s v="Medium Charging"/>
    <n v="1"/>
    <x v="121"/>
    <x v="190"/>
  </r>
  <r>
    <s v="EVS101373"/>
    <x v="3"/>
    <x v="2"/>
    <x v="2"/>
    <x v="0"/>
    <s v="28-07-2024 20:23"/>
    <s v="28-07-2024 21:43"/>
    <x v="93"/>
    <n v="33.89"/>
    <n v="15"/>
    <n v="508.35"/>
    <s v="Credit Card"/>
    <x v="4"/>
    <s v="High"/>
    <s v="Low Satisfaction"/>
    <s v="Long Charging"/>
    <n v="2"/>
    <x v="860"/>
    <x v="172"/>
  </r>
  <r>
    <s v="EVS101374"/>
    <x v="5"/>
    <x v="2"/>
    <x v="0"/>
    <x v="1"/>
    <d v="2024-09-11T01:00:00"/>
    <d v="2024-09-11T01:46:00"/>
    <x v="43"/>
    <n v="27.42"/>
    <n v="8"/>
    <n v="219.36"/>
    <s v="Credit Card"/>
    <x v="3"/>
    <s v="Medium"/>
    <s v="Medium Satisfaction"/>
    <s v="Medium Charging"/>
    <n v="2"/>
    <x v="422"/>
    <x v="161"/>
  </r>
  <r>
    <s v="EVS101375"/>
    <x v="7"/>
    <x v="2"/>
    <x v="1"/>
    <x v="0"/>
    <s v="23-08-2024 16:04"/>
    <s v="23-08-2024 17:07"/>
    <x v="25"/>
    <n v="8.27"/>
    <n v="8"/>
    <n v="66.16"/>
    <s v="UPI"/>
    <x v="0"/>
    <s v="Low"/>
    <s v="Medium Satisfaction"/>
    <s v="Long Charging"/>
    <n v="2"/>
    <x v="738"/>
    <x v="589"/>
  </r>
  <r>
    <s v="EVS101376"/>
    <x v="1"/>
    <x v="2"/>
    <x v="0"/>
    <x v="1"/>
    <s v="19-02-2023 19:05"/>
    <s v="19-02-2023 20:08"/>
    <x v="25"/>
    <n v="34.979999999999997"/>
    <n v="12"/>
    <n v="419.76"/>
    <s v="Credit Card"/>
    <x v="1"/>
    <s v="High"/>
    <s v="High Satisfaction"/>
    <s v="Long Charging"/>
    <n v="2"/>
    <x v="596"/>
    <x v="524"/>
  </r>
  <r>
    <s v="EVS101377"/>
    <x v="5"/>
    <x v="0"/>
    <x v="0"/>
    <x v="1"/>
    <d v="2024-01-01T19:47:00"/>
    <d v="2024-01-01T20:24:00"/>
    <x v="45"/>
    <n v="23.46"/>
    <n v="10"/>
    <n v="234.6"/>
    <s v="Credit Card"/>
    <x v="4"/>
    <s v="Medium"/>
    <s v="Low Satisfaction"/>
    <s v="Medium Charging"/>
    <n v="3"/>
    <x v="861"/>
    <x v="58"/>
  </r>
  <r>
    <s v="EVS101378"/>
    <x v="7"/>
    <x v="0"/>
    <x v="1"/>
    <x v="0"/>
    <s v="21-04-2023 00:25"/>
    <s v="21-04-2023 01:07"/>
    <x v="14"/>
    <n v="28.21"/>
    <n v="10"/>
    <n v="282.10000000000002"/>
    <s v="Credit Card"/>
    <x v="3"/>
    <s v="Medium"/>
    <s v="Medium Satisfaction"/>
    <s v="Medium Charging"/>
    <n v="3"/>
    <x v="800"/>
    <x v="497"/>
  </r>
  <r>
    <s v="EVS101379"/>
    <x v="0"/>
    <x v="1"/>
    <x v="1"/>
    <x v="0"/>
    <s v="13-08-2024 06:42"/>
    <s v="13-08-2024 07:04"/>
    <x v="103"/>
    <n v="8.99"/>
    <n v="12"/>
    <n v="107.88"/>
    <s v="Wallet"/>
    <x v="2"/>
    <s v="Low"/>
    <s v="Low Satisfaction"/>
    <s v="Short Charging"/>
    <n v="1"/>
    <x v="269"/>
    <x v="265"/>
  </r>
  <r>
    <s v="EVS101380"/>
    <x v="7"/>
    <x v="1"/>
    <x v="1"/>
    <x v="1"/>
    <s v="15-04-2023 13:26"/>
    <s v="15-04-2023 15:14"/>
    <x v="47"/>
    <n v="52.61"/>
    <n v="15"/>
    <n v="789.15"/>
    <s v="UPI"/>
    <x v="2"/>
    <s v="High"/>
    <s v="Low Satisfaction"/>
    <s v="Long Charging"/>
    <n v="1"/>
    <x v="862"/>
    <x v="270"/>
  </r>
  <r>
    <s v="EVS101381"/>
    <x v="1"/>
    <x v="0"/>
    <x v="3"/>
    <x v="1"/>
    <s v="31-10-2024 09:41"/>
    <s v="31-10-2024 09:54"/>
    <x v="58"/>
    <n v="23.49"/>
    <n v="8"/>
    <n v="187.92"/>
    <s v="Credit Card"/>
    <x v="1"/>
    <s v="Medium"/>
    <s v="High Satisfaction"/>
    <s v="Short Charging"/>
    <n v="3"/>
    <x v="180"/>
    <x v="71"/>
  </r>
  <r>
    <s v="EVS101382"/>
    <x v="1"/>
    <x v="1"/>
    <x v="0"/>
    <x v="1"/>
    <d v="2024-10-01T06:45:00"/>
    <d v="2024-10-01T07:44:00"/>
    <x v="49"/>
    <n v="57.95"/>
    <n v="8"/>
    <n v="463.6"/>
    <s v="Wallet"/>
    <x v="4"/>
    <s v="High"/>
    <s v="Low Satisfaction"/>
    <s v="Medium Charging"/>
    <n v="1"/>
    <x v="687"/>
    <x v="267"/>
  </r>
  <r>
    <s v="EVS101383"/>
    <x v="6"/>
    <x v="1"/>
    <x v="3"/>
    <x v="1"/>
    <d v="2023-11-04T05:51:00"/>
    <d v="2023-11-04T07:29:00"/>
    <x v="61"/>
    <n v="22.24"/>
    <n v="15"/>
    <n v="333.6"/>
    <s v="Wallet"/>
    <x v="2"/>
    <s v="Medium"/>
    <s v="Low Satisfaction"/>
    <s v="Long Charging"/>
    <n v="1"/>
    <x v="533"/>
    <x v="292"/>
  </r>
  <r>
    <s v="EVS101384"/>
    <x v="1"/>
    <x v="1"/>
    <x v="0"/>
    <x v="0"/>
    <s v="19-10-2023 18:05"/>
    <s v="19-10-2023 18:29"/>
    <x v="37"/>
    <n v="28.88"/>
    <n v="15"/>
    <n v="433.2"/>
    <s v="Credit Card"/>
    <x v="3"/>
    <s v="Medium"/>
    <s v="Medium Satisfaction"/>
    <s v="Short Charging"/>
    <n v="1"/>
    <x v="796"/>
    <x v="169"/>
  </r>
  <r>
    <s v="EVS101385"/>
    <x v="2"/>
    <x v="2"/>
    <x v="3"/>
    <x v="1"/>
    <d v="2023-06-10T08:27:00"/>
    <d v="2023-06-10T08:47:00"/>
    <x v="21"/>
    <n v="45.78"/>
    <n v="15"/>
    <n v="686.7"/>
    <s v="Wallet"/>
    <x v="1"/>
    <s v="High"/>
    <s v="High Satisfaction"/>
    <s v="Short Charging"/>
    <n v="2"/>
    <x v="863"/>
    <x v="132"/>
  </r>
  <r>
    <s v="EVS101386"/>
    <x v="2"/>
    <x v="0"/>
    <x v="0"/>
    <x v="1"/>
    <s v="19-04-2023 06:25"/>
    <s v="19-04-2023 08:09"/>
    <x v="4"/>
    <n v="13.65"/>
    <n v="12"/>
    <n v="163.80000000000001"/>
    <s v="UPI"/>
    <x v="3"/>
    <s v="Medium"/>
    <s v="Medium Satisfaction"/>
    <s v="Long Charging"/>
    <n v="3"/>
    <x v="864"/>
    <x v="590"/>
  </r>
  <r>
    <s v="EVS101387"/>
    <x v="2"/>
    <x v="0"/>
    <x v="3"/>
    <x v="1"/>
    <s v="14-10-2024 23:36"/>
    <s v="15-10-2024 00:55"/>
    <x v="87"/>
    <n v="29.87"/>
    <n v="8"/>
    <n v="238.96"/>
    <s v="UPI"/>
    <x v="0"/>
    <s v="Medium"/>
    <s v="Medium Satisfaction"/>
    <s v="Long Charging"/>
    <n v="3"/>
    <x v="865"/>
    <x v="213"/>
  </r>
  <r>
    <s v="EVS101388"/>
    <x v="1"/>
    <x v="0"/>
    <x v="0"/>
    <x v="0"/>
    <s v="16-02-2023 14:43"/>
    <s v="16-02-2023 15:43"/>
    <x v="76"/>
    <n v="9.19"/>
    <n v="10"/>
    <n v="91.9"/>
    <s v="Subscription"/>
    <x v="4"/>
    <s v="Low"/>
    <s v="Low Satisfaction"/>
    <s v="Medium Charging"/>
    <n v="3"/>
    <x v="594"/>
    <x v="105"/>
  </r>
  <r>
    <s v="EVS101389"/>
    <x v="5"/>
    <x v="1"/>
    <x v="3"/>
    <x v="0"/>
    <d v="2023-07-06T02:07:00"/>
    <d v="2023-07-06T02:17:00"/>
    <x v="15"/>
    <n v="52.69"/>
    <n v="8"/>
    <n v="421.52"/>
    <s v="Wallet"/>
    <x v="1"/>
    <s v="High"/>
    <s v="High Satisfaction"/>
    <s v="Short Charging"/>
    <n v="1"/>
    <x v="26"/>
    <x v="387"/>
  </r>
  <r>
    <s v="EVS101390"/>
    <x v="1"/>
    <x v="1"/>
    <x v="0"/>
    <x v="1"/>
    <s v="19-05-2023 09:38"/>
    <s v="19-05-2023 10:40"/>
    <x v="51"/>
    <n v="17.850000000000001"/>
    <n v="15"/>
    <n v="267.75"/>
    <s v="Credit Card"/>
    <x v="2"/>
    <s v="Medium"/>
    <s v="Low Satisfaction"/>
    <s v="Long Charging"/>
    <n v="1"/>
    <x v="299"/>
    <x v="591"/>
  </r>
  <r>
    <s v="EVS101391"/>
    <x v="2"/>
    <x v="2"/>
    <x v="0"/>
    <x v="0"/>
    <s v="13-01-2023 10:41"/>
    <s v="13-01-2023 12:35"/>
    <x v="48"/>
    <n v="4.9000000000000004"/>
    <n v="15"/>
    <n v="73.5"/>
    <s v="Wallet"/>
    <x v="2"/>
    <s v="Low"/>
    <s v="Low Satisfaction"/>
    <s v="Long Charging"/>
    <n v="2"/>
    <x v="866"/>
    <x v="586"/>
  </r>
  <r>
    <s v="EVS101392"/>
    <x v="0"/>
    <x v="0"/>
    <x v="3"/>
    <x v="1"/>
    <d v="2024-04-04T23:50:00"/>
    <d v="2024-05-04T00:54:00"/>
    <x v="34"/>
    <n v="3.83"/>
    <n v="8"/>
    <n v="30.64"/>
    <s v="UPI"/>
    <x v="3"/>
    <s v="Low"/>
    <s v="Medium Satisfaction"/>
    <s v="Long Charging"/>
    <n v="3"/>
    <x v="776"/>
    <x v="592"/>
  </r>
  <r>
    <s v="EVS101393"/>
    <x v="3"/>
    <x v="2"/>
    <x v="1"/>
    <x v="1"/>
    <s v="17-05-2023 00:05"/>
    <s v="17-05-2023 01:30"/>
    <x v="17"/>
    <n v="57"/>
    <n v="12"/>
    <n v="684"/>
    <s v="Credit Card"/>
    <x v="1"/>
    <s v="High"/>
    <s v="High Satisfaction"/>
    <s v="Long Charging"/>
    <n v="2"/>
    <x v="207"/>
    <x v="593"/>
  </r>
  <r>
    <s v="EVS101394"/>
    <x v="4"/>
    <x v="1"/>
    <x v="3"/>
    <x v="1"/>
    <s v="27-07-2024 13:42"/>
    <s v="27-07-2024 15:29"/>
    <x v="108"/>
    <n v="33.11"/>
    <n v="10"/>
    <n v="331.1"/>
    <s v="Credit Card"/>
    <x v="0"/>
    <s v="High"/>
    <s v="Medium Satisfaction"/>
    <s v="Long Charging"/>
    <n v="1"/>
    <x v="440"/>
    <x v="594"/>
  </r>
  <r>
    <s v="EVS101395"/>
    <x v="3"/>
    <x v="1"/>
    <x v="0"/>
    <x v="0"/>
    <d v="2023-04-07T15:51:00"/>
    <d v="2023-04-07T17:26:00"/>
    <x v="66"/>
    <n v="53.12"/>
    <n v="15"/>
    <n v="796.8"/>
    <s v="Wallet"/>
    <x v="4"/>
    <s v="High"/>
    <s v="Low Satisfaction"/>
    <s v="Long Charging"/>
    <n v="1"/>
    <x v="328"/>
    <x v="87"/>
  </r>
  <r>
    <s v="EVS101396"/>
    <x v="2"/>
    <x v="0"/>
    <x v="3"/>
    <x v="1"/>
    <d v="2024-09-10T10:59:00"/>
    <d v="2024-09-10T12:11:00"/>
    <x v="70"/>
    <n v="48.36"/>
    <n v="15"/>
    <n v="725.4"/>
    <s v="UPI"/>
    <x v="1"/>
    <s v="High"/>
    <s v="High Satisfaction"/>
    <s v="Long Charging"/>
    <n v="3"/>
    <x v="867"/>
    <x v="276"/>
  </r>
  <r>
    <s v="EVS101397"/>
    <x v="1"/>
    <x v="0"/>
    <x v="3"/>
    <x v="1"/>
    <d v="2023-12-04T19:07:00"/>
    <d v="2023-12-04T19:19:00"/>
    <x v="94"/>
    <n v="5.26"/>
    <n v="15"/>
    <n v="78.900000000000006"/>
    <s v="Subscription"/>
    <x v="4"/>
    <s v="Low"/>
    <s v="Low Satisfaction"/>
    <s v="Short Charging"/>
    <n v="3"/>
    <x v="595"/>
    <x v="246"/>
  </r>
  <r>
    <s v="EVS101398"/>
    <x v="0"/>
    <x v="0"/>
    <x v="2"/>
    <x v="1"/>
    <s v="19-11-2024 02:06"/>
    <s v="19-11-2024 03:30"/>
    <x v="32"/>
    <n v="34.43"/>
    <n v="8"/>
    <n v="275.44"/>
    <s v="Subscription"/>
    <x v="4"/>
    <s v="High"/>
    <s v="Low Satisfaction"/>
    <s v="Long Charging"/>
    <n v="3"/>
    <x v="794"/>
    <x v="80"/>
  </r>
  <r>
    <s v="EVS101399"/>
    <x v="5"/>
    <x v="0"/>
    <x v="1"/>
    <x v="1"/>
    <s v="13-05-2023 11:10"/>
    <s v="13-05-2023 12:10"/>
    <x v="76"/>
    <n v="58.95"/>
    <n v="10"/>
    <n v="589.5"/>
    <s v="Wallet"/>
    <x v="3"/>
    <s v="High"/>
    <s v="Medium Satisfaction"/>
    <s v="Medium Charging"/>
    <n v="3"/>
    <x v="140"/>
    <x v="434"/>
  </r>
  <r>
    <s v="EVS101400"/>
    <x v="6"/>
    <x v="0"/>
    <x v="3"/>
    <x v="1"/>
    <s v="14-05-2024 07:44"/>
    <s v="14-05-2024 09:00"/>
    <x v="91"/>
    <n v="28.55"/>
    <n v="15"/>
    <n v="428.25"/>
    <s v="UPI"/>
    <x v="3"/>
    <s v="Medium"/>
    <s v="Medium Satisfaction"/>
    <s v="Long Charging"/>
    <n v="3"/>
    <x v="640"/>
    <x v="37"/>
  </r>
  <r>
    <s v="EVS101401"/>
    <x v="5"/>
    <x v="1"/>
    <x v="2"/>
    <x v="0"/>
    <s v="13-05-2024 04:51"/>
    <s v="13-05-2024 06:43"/>
    <x v="56"/>
    <n v="42.69"/>
    <n v="10"/>
    <n v="426.9"/>
    <s v="Wallet"/>
    <x v="1"/>
    <s v="High"/>
    <s v="High Satisfaction"/>
    <s v="Long Charging"/>
    <n v="1"/>
    <x v="868"/>
    <x v="391"/>
  </r>
  <r>
    <s v="EVS101402"/>
    <x v="3"/>
    <x v="1"/>
    <x v="3"/>
    <x v="0"/>
    <s v="24-12-2023 04:43"/>
    <s v="24-12-2023 05:58"/>
    <x v="99"/>
    <n v="39.200000000000003"/>
    <n v="12"/>
    <n v="470.4"/>
    <s v="Subscription"/>
    <x v="0"/>
    <s v="High"/>
    <s v="Medium Satisfaction"/>
    <s v="Long Charging"/>
    <n v="1"/>
    <x v="715"/>
    <x v="556"/>
  </r>
  <r>
    <s v="EVS101403"/>
    <x v="4"/>
    <x v="0"/>
    <x v="2"/>
    <x v="0"/>
    <s v="24-04-2023 02:36"/>
    <s v="24-04-2023 04:29"/>
    <x v="41"/>
    <n v="58.96"/>
    <n v="10"/>
    <n v="589.6"/>
    <s v="Subscription"/>
    <x v="1"/>
    <s v="High"/>
    <s v="High Satisfaction"/>
    <s v="Long Charging"/>
    <n v="3"/>
    <x v="869"/>
    <x v="541"/>
  </r>
  <r>
    <s v="EVS101404"/>
    <x v="3"/>
    <x v="1"/>
    <x v="0"/>
    <x v="1"/>
    <d v="2024-04-01T19:13:00"/>
    <d v="2024-04-01T20:09:00"/>
    <x v="46"/>
    <n v="13.48"/>
    <n v="15"/>
    <n v="202.2"/>
    <s v="Wallet"/>
    <x v="1"/>
    <s v="Medium"/>
    <s v="High Satisfaction"/>
    <s v="Medium Charging"/>
    <n v="1"/>
    <x v="78"/>
    <x v="575"/>
  </r>
  <r>
    <s v="EVS101405"/>
    <x v="7"/>
    <x v="1"/>
    <x v="0"/>
    <x v="0"/>
    <s v="23-06-2023 16:02"/>
    <s v="23-06-2023 16:24"/>
    <x v="103"/>
    <n v="23.13"/>
    <n v="8"/>
    <n v="185.04"/>
    <s v="Wallet"/>
    <x v="0"/>
    <s v="Medium"/>
    <s v="Medium Satisfaction"/>
    <s v="Short Charging"/>
    <n v="1"/>
    <x v="870"/>
    <x v="183"/>
  </r>
  <r>
    <s v="EVS101406"/>
    <x v="0"/>
    <x v="0"/>
    <x v="1"/>
    <x v="0"/>
    <d v="2023-04-03T22:54:00"/>
    <d v="2023-04-03T23:39:00"/>
    <x v="96"/>
    <n v="17.66"/>
    <n v="10"/>
    <n v="176.6"/>
    <s v="Credit Card"/>
    <x v="0"/>
    <s v="Medium"/>
    <s v="Medium Satisfaction"/>
    <s v="Medium Charging"/>
    <n v="3"/>
    <x v="243"/>
    <x v="554"/>
  </r>
  <r>
    <s v="EVS101407"/>
    <x v="6"/>
    <x v="1"/>
    <x v="3"/>
    <x v="1"/>
    <s v="25-03-2024 09:23"/>
    <s v="25-03-2024 10:21"/>
    <x v="22"/>
    <n v="41.05"/>
    <n v="10"/>
    <n v="410.5"/>
    <s v="Credit Card"/>
    <x v="2"/>
    <s v="High"/>
    <s v="Low Satisfaction"/>
    <s v="Medium Charging"/>
    <n v="1"/>
    <x v="637"/>
    <x v="595"/>
  </r>
  <r>
    <s v="EVS101408"/>
    <x v="4"/>
    <x v="1"/>
    <x v="1"/>
    <x v="0"/>
    <d v="2023-03-12T20:45:00"/>
    <d v="2023-03-12T22:30:00"/>
    <x v="80"/>
    <n v="42.58"/>
    <n v="8"/>
    <n v="340.64"/>
    <s v="UPI"/>
    <x v="2"/>
    <s v="High"/>
    <s v="Low Satisfaction"/>
    <s v="Long Charging"/>
    <n v="1"/>
    <x v="302"/>
    <x v="286"/>
  </r>
  <r>
    <s v="EVS101409"/>
    <x v="2"/>
    <x v="2"/>
    <x v="0"/>
    <x v="1"/>
    <d v="2024-08-08T07:00:00"/>
    <d v="2024-08-08T07:24:00"/>
    <x v="37"/>
    <n v="39.74"/>
    <n v="15"/>
    <n v="596.1"/>
    <s v="UPI"/>
    <x v="3"/>
    <s v="High"/>
    <s v="Medium Satisfaction"/>
    <s v="Short Charging"/>
    <n v="2"/>
    <x v="871"/>
    <x v="596"/>
  </r>
  <r>
    <s v="EVS101410"/>
    <x v="6"/>
    <x v="0"/>
    <x v="0"/>
    <x v="0"/>
    <s v="18-11-2024 11:53"/>
    <s v="18-11-2024 12:25"/>
    <x v="105"/>
    <n v="23.5"/>
    <n v="8"/>
    <n v="188"/>
    <s v="Subscription"/>
    <x v="2"/>
    <s v="Medium"/>
    <s v="Low Satisfaction"/>
    <s v="Medium Charging"/>
    <n v="3"/>
    <x v="872"/>
    <x v="597"/>
  </r>
  <r>
    <s v="EVS101411"/>
    <x v="2"/>
    <x v="1"/>
    <x v="0"/>
    <x v="0"/>
    <d v="2024-06-02T16:06:00"/>
    <d v="2024-06-02T16:49:00"/>
    <x v="27"/>
    <n v="2.81"/>
    <n v="12"/>
    <n v="33.72"/>
    <s v="UPI"/>
    <x v="4"/>
    <s v="Low"/>
    <s v="Low Satisfaction"/>
    <s v="Medium Charging"/>
    <n v="1"/>
    <x v="873"/>
    <x v="302"/>
  </r>
  <r>
    <s v="EVS101412"/>
    <x v="6"/>
    <x v="2"/>
    <x v="0"/>
    <x v="0"/>
    <s v="18-07-2024 17:52"/>
    <s v="18-07-2024 18:32"/>
    <x v="79"/>
    <n v="31.98"/>
    <n v="8"/>
    <n v="255.84"/>
    <s v="Wallet"/>
    <x v="3"/>
    <s v="High"/>
    <s v="Medium Satisfaction"/>
    <s v="Medium Charging"/>
    <n v="2"/>
    <x v="874"/>
    <x v="275"/>
  </r>
  <r>
    <s v="EVS101413"/>
    <x v="0"/>
    <x v="2"/>
    <x v="2"/>
    <x v="1"/>
    <s v="27-11-2024 02:01"/>
    <s v="27-11-2024 03:37"/>
    <x v="101"/>
    <n v="7.34"/>
    <n v="10"/>
    <n v="73.400000000000006"/>
    <s v="UPI"/>
    <x v="4"/>
    <s v="Low"/>
    <s v="Low Satisfaction"/>
    <s v="Long Charging"/>
    <n v="2"/>
    <x v="875"/>
    <x v="233"/>
  </r>
  <r>
    <s v="EVS101414"/>
    <x v="5"/>
    <x v="0"/>
    <x v="2"/>
    <x v="1"/>
    <s v="13-09-2023 15:11"/>
    <s v="13-09-2023 17:01"/>
    <x v="109"/>
    <n v="40.17"/>
    <n v="15"/>
    <n v="602.54999999999995"/>
    <s v="Subscription"/>
    <x v="1"/>
    <s v="High"/>
    <s v="High Satisfaction"/>
    <s v="Long Charging"/>
    <n v="3"/>
    <x v="165"/>
    <x v="429"/>
  </r>
  <r>
    <s v="EVS101415"/>
    <x v="1"/>
    <x v="0"/>
    <x v="1"/>
    <x v="0"/>
    <d v="2023-04-01T07:59:00"/>
    <d v="2023-04-01T09:20:00"/>
    <x v="7"/>
    <n v="55.66"/>
    <n v="15"/>
    <n v="834.9"/>
    <s v="UPI"/>
    <x v="2"/>
    <s v="High"/>
    <s v="Low Satisfaction"/>
    <s v="Long Charging"/>
    <n v="3"/>
    <x v="182"/>
    <x v="373"/>
  </r>
  <r>
    <s v="EVS101416"/>
    <x v="7"/>
    <x v="2"/>
    <x v="0"/>
    <x v="0"/>
    <s v="21-04-2023 07:23"/>
    <s v="21-04-2023 07:55"/>
    <x v="105"/>
    <n v="48.57"/>
    <n v="10"/>
    <n v="485.7"/>
    <s v="Subscription"/>
    <x v="4"/>
    <s v="High"/>
    <s v="Low Satisfaction"/>
    <s v="Medium Charging"/>
    <n v="2"/>
    <x v="876"/>
    <x v="497"/>
  </r>
  <r>
    <s v="EVS101417"/>
    <x v="6"/>
    <x v="1"/>
    <x v="2"/>
    <x v="0"/>
    <s v="16-07-2023 18:32"/>
    <s v="16-07-2023 18:53"/>
    <x v="86"/>
    <n v="10.49"/>
    <n v="15"/>
    <n v="157.35"/>
    <s v="UPI"/>
    <x v="1"/>
    <s v="Medium"/>
    <s v="High Satisfaction"/>
    <s v="Short Charging"/>
    <n v="1"/>
    <x v="19"/>
    <x v="448"/>
  </r>
  <r>
    <s v="EVS101418"/>
    <x v="5"/>
    <x v="0"/>
    <x v="0"/>
    <x v="1"/>
    <s v="24-05-2023 10:29"/>
    <s v="24-05-2023 12:26"/>
    <x v="62"/>
    <n v="40.79"/>
    <n v="12"/>
    <n v="489.48"/>
    <s v="Subscription"/>
    <x v="0"/>
    <s v="High"/>
    <s v="Medium Satisfaction"/>
    <s v="Long Charging"/>
    <n v="3"/>
    <x v="711"/>
    <x v="204"/>
  </r>
  <r>
    <s v="EVS101419"/>
    <x v="5"/>
    <x v="0"/>
    <x v="0"/>
    <x v="0"/>
    <d v="2024-08-04T03:05:00"/>
    <d v="2024-08-04T03:20:00"/>
    <x v="63"/>
    <n v="50.6"/>
    <n v="8"/>
    <n v="404.8"/>
    <s v="UPI"/>
    <x v="1"/>
    <s v="High"/>
    <s v="High Satisfaction"/>
    <s v="Short Charging"/>
    <n v="3"/>
    <x v="877"/>
    <x v="415"/>
  </r>
  <r>
    <s v="EVS101420"/>
    <x v="5"/>
    <x v="0"/>
    <x v="2"/>
    <x v="0"/>
    <s v="30-08-2023 19:28"/>
    <s v="30-08-2023 19:39"/>
    <x v="78"/>
    <n v="44.25"/>
    <n v="12"/>
    <n v="531"/>
    <s v="UPI"/>
    <x v="2"/>
    <s v="High"/>
    <s v="Low Satisfaction"/>
    <s v="Short Charging"/>
    <n v="3"/>
    <x v="878"/>
    <x v="322"/>
  </r>
  <r>
    <s v="EVS101421"/>
    <x v="5"/>
    <x v="0"/>
    <x v="3"/>
    <x v="1"/>
    <d v="2023-07-10T08:59:00"/>
    <d v="2023-07-10T09:44:00"/>
    <x v="96"/>
    <n v="37.450000000000003"/>
    <n v="8"/>
    <n v="299.60000000000002"/>
    <s v="Subscription"/>
    <x v="0"/>
    <s v="High"/>
    <s v="Medium Satisfaction"/>
    <s v="Medium Charging"/>
    <n v="3"/>
    <x v="879"/>
    <x v="401"/>
  </r>
  <r>
    <s v="EVS101422"/>
    <x v="6"/>
    <x v="0"/>
    <x v="2"/>
    <x v="0"/>
    <s v="24-02-2024 09:49"/>
    <s v="24-02-2024 10:27"/>
    <x v="28"/>
    <n v="36.96"/>
    <n v="8"/>
    <n v="295.68"/>
    <s v="Credit Card"/>
    <x v="4"/>
    <s v="High"/>
    <s v="Low Satisfaction"/>
    <s v="Medium Charging"/>
    <n v="3"/>
    <x v="846"/>
    <x v="154"/>
  </r>
  <r>
    <s v="EVS101423"/>
    <x v="2"/>
    <x v="2"/>
    <x v="1"/>
    <x v="1"/>
    <s v="19-01-2024 22:50"/>
    <s v="20-01-2024 00:04"/>
    <x v="33"/>
    <n v="32.17"/>
    <n v="15"/>
    <n v="482.55"/>
    <s v="Credit Card"/>
    <x v="1"/>
    <s v="High"/>
    <s v="High Satisfaction"/>
    <s v="Long Charging"/>
    <n v="2"/>
    <x v="880"/>
    <x v="598"/>
  </r>
  <r>
    <s v="EVS101424"/>
    <x v="5"/>
    <x v="1"/>
    <x v="1"/>
    <x v="1"/>
    <s v="30-04-2024 06:58"/>
    <s v="30-04-2024 07:18"/>
    <x v="21"/>
    <n v="32.31"/>
    <n v="8"/>
    <n v="258.48"/>
    <s v="Subscription"/>
    <x v="1"/>
    <s v="High"/>
    <s v="High Satisfaction"/>
    <s v="Short Charging"/>
    <n v="1"/>
    <x v="881"/>
    <x v="70"/>
  </r>
  <r>
    <s v="EVS101425"/>
    <x v="0"/>
    <x v="0"/>
    <x v="0"/>
    <x v="0"/>
    <d v="2024-06-03T21:23:00"/>
    <d v="2024-06-03T22:16:00"/>
    <x v="73"/>
    <n v="41.71"/>
    <n v="15"/>
    <n v="625.65"/>
    <s v="Credit Card"/>
    <x v="4"/>
    <s v="High"/>
    <s v="Low Satisfaction"/>
    <s v="Medium Charging"/>
    <n v="3"/>
    <x v="388"/>
    <x v="599"/>
  </r>
  <r>
    <s v="EVS101426"/>
    <x v="0"/>
    <x v="1"/>
    <x v="1"/>
    <x v="1"/>
    <s v="23-08-2023 00:00"/>
    <s v="23-08-2023 01:24"/>
    <x v="32"/>
    <n v="47.99"/>
    <n v="15"/>
    <n v="719.85"/>
    <s v="Wallet"/>
    <x v="0"/>
    <s v="High"/>
    <s v="Medium Satisfaction"/>
    <s v="Long Charging"/>
    <n v="1"/>
    <x v="43"/>
    <x v="149"/>
  </r>
  <r>
    <s v="EVS101427"/>
    <x v="5"/>
    <x v="2"/>
    <x v="3"/>
    <x v="1"/>
    <d v="2023-09-05T18:31:00"/>
    <d v="2023-09-05T19:55:00"/>
    <x v="32"/>
    <n v="15.14"/>
    <n v="12"/>
    <n v="181.68"/>
    <s v="Wallet"/>
    <x v="0"/>
    <s v="Medium"/>
    <s v="Medium Satisfaction"/>
    <s v="Long Charging"/>
    <n v="2"/>
    <x v="168"/>
    <x v="236"/>
  </r>
  <r>
    <s v="EVS101428"/>
    <x v="2"/>
    <x v="2"/>
    <x v="3"/>
    <x v="0"/>
    <d v="2024-10-08T05:19:00"/>
    <d v="2024-10-08T05:59:00"/>
    <x v="79"/>
    <n v="44.44"/>
    <n v="12"/>
    <n v="533.28"/>
    <s v="Credit Card"/>
    <x v="2"/>
    <s v="High"/>
    <s v="Low Satisfaction"/>
    <s v="Medium Charging"/>
    <n v="2"/>
    <x v="311"/>
    <x v="600"/>
  </r>
  <r>
    <s v="EVS101429"/>
    <x v="1"/>
    <x v="1"/>
    <x v="1"/>
    <x v="0"/>
    <d v="2023-11-03T10:29:00"/>
    <d v="2023-11-03T12:09:00"/>
    <x v="60"/>
    <n v="48.12"/>
    <n v="15"/>
    <n v="721.8"/>
    <s v="Wallet"/>
    <x v="3"/>
    <s v="High"/>
    <s v="Medium Satisfaction"/>
    <s v="Long Charging"/>
    <n v="1"/>
    <x v="711"/>
    <x v="350"/>
  </r>
  <r>
    <s v="EVS101430"/>
    <x v="5"/>
    <x v="1"/>
    <x v="3"/>
    <x v="0"/>
    <s v="22-09-2024 14:46"/>
    <s v="22-09-2024 16:20"/>
    <x v="23"/>
    <n v="18.5"/>
    <n v="8"/>
    <n v="148"/>
    <s v="Credit Card"/>
    <x v="0"/>
    <s v="Medium"/>
    <s v="Medium Satisfaction"/>
    <s v="Long Charging"/>
    <n v="1"/>
    <x v="29"/>
    <x v="220"/>
  </r>
  <r>
    <s v="EVS101431"/>
    <x v="3"/>
    <x v="0"/>
    <x v="1"/>
    <x v="0"/>
    <s v="14-09-2023 02:55"/>
    <s v="14-09-2023 03:10"/>
    <x v="63"/>
    <n v="37.68"/>
    <n v="10"/>
    <n v="376.8"/>
    <s v="Subscription"/>
    <x v="4"/>
    <s v="High"/>
    <s v="Low Satisfaction"/>
    <s v="Short Charging"/>
    <n v="3"/>
    <x v="389"/>
    <x v="444"/>
  </r>
  <r>
    <s v="EVS101432"/>
    <x v="3"/>
    <x v="1"/>
    <x v="2"/>
    <x v="0"/>
    <d v="2023-12-07T10:09:00"/>
    <d v="2023-12-07T11:47:00"/>
    <x v="61"/>
    <n v="29.2"/>
    <n v="10"/>
    <n v="292"/>
    <s v="Credit Card"/>
    <x v="4"/>
    <s v="Medium"/>
    <s v="Low Satisfaction"/>
    <s v="Long Charging"/>
    <n v="1"/>
    <x v="882"/>
    <x v="336"/>
  </r>
  <r>
    <s v="EVS101433"/>
    <x v="3"/>
    <x v="0"/>
    <x v="2"/>
    <x v="1"/>
    <d v="2023-10-02T01:15:00"/>
    <d v="2023-10-02T03:07:00"/>
    <x v="56"/>
    <n v="11.14"/>
    <n v="10"/>
    <n v="111.4"/>
    <s v="Wallet"/>
    <x v="3"/>
    <s v="Medium"/>
    <s v="Medium Satisfaction"/>
    <s v="Long Charging"/>
    <n v="3"/>
    <x v="883"/>
    <x v="601"/>
  </r>
  <r>
    <s v="EVS101434"/>
    <x v="2"/>
    <x v="2"/>
    <x v="3"/>
    <x v="1"/>
    <d v="2023-08-06T15:44:00"/>
    <d v="2023-08-06T16:26:00"/>
    <x v="14"/>
    <n v="6.49"/>
    <n v="8"/>
    <n v="51.92"/>
    <s v="UPI"/>
    <x v="0"/>
    <s v="Low"/>
    <s v="Medium Satisfaction"/>
    <s v="Medium Charging"/>
    <n v="2"/>
    <x v="408"/>
    <x v="237"/>
  </r>
  <r>
    <s v="EVS101435"/>
    <x v="7"/>
    <x v="2"/>
    <x v="2"/>
    <x v="0"/>
    <s v="14-02-2023 04:41"/>
    <s v="14-02-2023 05:06"/>
    <x v="13"/>
    <n v="10.02"/>
    <n v="15"/>
    <n v="150.30000000000001"/>
    <s v="Subscription"/>
    <x v="4"/>
    <s v="Medium"/>
    <s v="Low Satisfaction"/>
    <s v="Short Charging"/>
    <n v="2"/>
    <x v="884"/>
    <x v="324"/>
  </r>
  <r>
    <s v="EVS101436"/>
    <x v="3"/>
    <x v="1"/>
    <x v="0"/>
    <x v="0"/>
    <s v="31-05-2023 15:50"/>
    <s v="31-05-2023 17:39"/>
    <x v="74"/>
    <n v="18.88"/>
    <n v="8"/>
    <n v="151.04"/>
    <s v="UPI"/>
    <x v="3"/>
    <s v="Medium"/>
    <s v="Medium Satisfaction"/>
    <s v="Long Charging"/>
    <n v="1"/>
    <x v="411"/>
    <x v="602"/>
  </r>
  <r>
    <s v="EVS101437"/>
    <x v="3"/>
    <x v="1"/>
    <x v="0"/>
    <x v="1"/>
    <d v="2024-10-06T06:54:00"/>
    <d v="2024-10-06T07:18:00"/>
    <x v="37"/>
    <n v="16.13"/>
    <n v="12"/>
    <n v="193.56"/>
    <s v="Subscription"/>
    <x v="3"/>
    <s v="Medium"/>
    <s v="Medium Satisfaction"/>
    <s v="Short Charging"/>
    <n v="1"/>
    <x v="654"/>
    <x v="49"/>
  </r>
  <r>
    <s v="EVS101438"/>
    <x v="4"/>
    <x v="0"/>
    <x v="0"/>
    <x v="1"/>
    <d v="2024-11-08T02:38:00"/>
    <d v="2024-11-08T03:59:00"/>
    <x v="7"/>
    <n v="35.049999999999997"/>
    <n v="15"/>
    <n v="525.75"/>
    <s v="Subscription"/>
    <x v="4"/>
    <s v="High"/>
    <s v="Low Satisfaction"/>
    <s v="Long Charging"/>
    <n v="3"/>
    <x v="740"/>
    <x v="98"/>
  </r>
  <r>
    <s v="EVS101439"/>
    <x v="4"/>
    <x v="1"/>
    <x v="2"/>
    <x v="1"/>
    <s v="28-09-2023 15:03"/>
    <s v="28-09-2023 16:25"/>
    <x v="0"/>
    <n v="8.2899999999999991"/>
    <n v="10"/>
    <n v="82.9"/>
    <s v="Subscription"/>
    <x v="0"/>
    <s v="Low"/>
    <s v="Medium Satisfaction"/>
    <s v="Long Charging"/>
    <n v="1"/>
    <x v="797"/>
    <x v="603"/>
  </r>
  <r>
    <s v="EVS101440"/>
    <x v="5"/>
    <x v="2"/>
    <x v="1"/>
    <x v="0"/>
    <s v="20-12-2023 21:13"/>
    <s v="20-12-2023 22:32"/>
    <x v="87"/>
    <n v="23.77"/>
    <n v="10"/>
    <n v="237.7"/>
    <s v="Wallet"/>
    <x v="1"/>
    <s v="Medium"/>
    <s v="High Satisfaction"/>
    <s v="Long Charging"/>
    <n v="2"/>
    <x v="749"/>
    <x v="436"/>
  </r>
  <r>
    <s v="EVS101441"/>
    <x v="1"/>
    <x v="2"/>
    <x v="3"/>
    <x v="1"/>
    <d v="2024-09-01T04:57:00"/>
    <d v="2024-09-01T05:32:00"/>
    <x v="10"/>
    <n v="23.01"/>
    <n v="12"/>
    <n v="276.12"/>
    <s v="Subscription"/>
    <x v="3"/>
    <s v="Medium"/>
    <s v="Medium Satisfaction"/>
    <s v="Medium Charging"/>
    <n v="2"/>
    <x v="167"/>
    <x v="74"/>
  </r>
  <r>
    <s v="EVS101442"/>
    <x v="7"/>
    <x v="0"/>
    <x v="2"/>
    <x v="1"/>
    <s v="25-10-2024 06:24"/>
    <s v="25-10-2024 07:56"/>
    <x v="20"/>
    <n v="56.08"/>
    <n v="8"/>
    <n v="448.64"/>
    <s v="Subscription"/>
    <x v="4"/>
    <s v="High"/>
    <s v="Low Satisfaction"/>
    <s v="Long Charging"/>
    <n v="3"/>
    <x v="616"/>
    <x v="604"/>
  </r>
  <r>
    <s v="EVS101443"/>
    <x v="7"/>
    <x v="1"/>
    <x v="1"/>
    <x v="1"/>
    <d v="2024-07-08T07:50:00"/>
    <d v="2024-07-08T08:47:00"/>
    <x v="110"/>
    <n v="14.79"/>
    <n v="15"/>
    <n v="221.85"/>
    <s v="Credit Card"/>
    <x v="2"/>
    <s v="Medium"/>
    <s v="Low Satisfaction"/>
    <s v="Medium Charging"/>
    <n v="1"/>
    <x v="478"/>
    <x v="170"/>
  </r>
  <r>
    <s v="EVS101444"/>
    <x v="3"/>
    <x v="1"/>
    <x v="0"/>
    <x v="1"/>
    <s v="29-01-2023 13:14"/>
    <s v="29-01-2023 14:23"/>
    <x v="39"/>
    <n v="29.64"/>
    <n v="15"/>
    <n v="444.6"/>
    <s v="Credit Card"/>
    <x v="0"/>
    <s v="Medium"/>
    <s v="Medium Satisfaction"/>
    <s v="Long Charging"/>
    <n v="1"/>
    <x v="820"/>
    <x v="367"/>
  </r>
  <r>
    <s v="EVS101445"/>
    <x v="3"/>
    <x v="2"/>
    <x v="0"/>
    <x v="0"/>
    <d v="2024-03-01T20:22:00"/>
    <d v="2024-03-01T21:09:00"/>
    <x v="59"/>
    <n v="20.52"/>
    <n v="12"/>
    <n v="246.24"/>
    <s v="Subscription"/>
    <x v="1"/>
    <s v="Medium"/>
    <s v="High Satisfaction"/>
    <s v="Medium Charging"/>
    <n v="2"/>
    <x v="169"/>
    <x v="339"/>
  </r>
  <r>
    <s v="EVS101446"/>
    <x v="5"/>
    <x v="2"/>
    <x v="0"/>
    <x v="1"/>
    <d v="2024-01-08T20:15:00"/>
    <d v="2024-01-08T20:27:00"/>
    <x v="94"/>
    <n v="27.92"/>
    <n v="12"/>
    <n v="335.04"/>
    <s v="Subscription"/>
    <x v="2"/>
    <s v="Medium"/>
    <s v="Low Satisfaction"/>
    <s v="Short Charging"/>
    <n v="2"/>
    <x v="885"/>
    <x v="605"/>
  </r>
  <r>
    <s v="EVS101447"/>
    <x v="7"/>
    <x v="1"/>
    <x v="2"/>
    <x v="1"/>
    <d v="2023-08-04T22:45:00"/>
    <d v="2023-08-04T23:38:00"/>
    <x v="73"/>
    <n v="9.08"/>
    <n v="15"/>
    <n v="136.19999999999999"/>
    <s v="Credit Card"/>
    <x v="1"/>
    <s v="Low"/>
    <s v="High Satisfaction"/>
    <s v="Medium Charging"/>
    <n v="1"/>
    <x v="372"/>
    <x v="168"/>
  </r>
  <r>
    <s v="EVS101448"/>
    <x v="6"/>
    <x v="0"/>
    <x v="1"/>
    <x v="1"/>
    <s v="28-02-2024 14:04"/>
    <s v="28-02-2024 14:19"/>
    <x v="63"/>
    <n v="41.38"/>
    <n v="12"/>
    <n v="496.56"/>
    <s v="Credit Card"/>
    <x v="2"/>
    <s v="High"/>
    <s v="Low Satisfaction"/>
    <s v="Short Charging"/>
    <n v="3"/>
    <x v="578"/>
    <x v="243"/>
  </r>
  <r>
    <s v="EVS101449"/>
    <x v="3"/>
    <x v="1"/>
    <x v="1"/>
    <x v="1"/>
    <s v="23-07-2024 10:57"/>
    <s v="23-07-2024 12:18"/>
    <x v="7"/>
    <n v="9.52"/>
    <n v="10"/>
    <n v="95.2"/>
    <s v="Subscription"/>
    <x v="1"/>
    <s v="Low"/>
    <s v="High Satisfaction"/>
    <s v="Long Charging"/>
    <n v="1"/>
    <x v="187"/>
    <x v="333"/>
  </r>
  <r>
    <s v="EVS101450"/>
    <x v="3"/>
    <x v="1"/>
    <x v="2"/>
    <x v="1"/>
    <s v="14-11-2023 19:46"/>
    <s v="14-11-2023 19:57"/>
    <x v="78"/>
    <n v="8"/>
    <n v="15"/>
    <n v="120"/>
    <s v="Subscription"/>
    <x v="4"/>
    <s v="Low"/>
    <s v="Low Satisfaction"/>
    <s v="Short Charging"/>
    <n v="1"/>
    <x v="204"/>
    <x v="56"/>
  </r>
  <r>
    <s v="EVS101451"/>
    <x v="5"/>
    <x v="0"/>
    <x v="1"/>
    <x v="1"/>
    <s v="24-10-2023 07:48"/>
    <s v="24-10-2023 09:34"/>
    <x v="107"/>
    <n v="39.49"/>
    <n v="12"/>
    <n v="473.88"/>
    <s v="Credit Card"/>
    <x v="0"/>
    <s v="High"/>
    <s v="Medium Satisfaction"/>
    <s v="Long Charging"/>
    <n v="3"/>
    <x v="305"/>
    <x v="81"/>
  </r>
  <r>
    <s v="EVS101452"/>
    <x v="3"/>
    <x v="0"/>
    <x v="1"/>
    <x v="0"/>
    <s v="20-05-2024 03:02"/>
    <s v="20-05-2024 04:19"/>
    <x v="68"/>
    <n v="54.11"/>
    <n v="15"/>
    <n v="811.65"/>
    <s v="UPI"/>
    <x v="0"/>
    <s v="High"/>
    <s v="Medium Satisfaction"/>
    <s v="Long Charging"/>
    <n v="3"/>
    <x v="828"/>
    <x v="396"/>
  </r>
  <r>
    <s v="EVS101453"/>
    <x v="2"/>
    <x v="1"/>
    <x v="3"/>
    <x v="1"/>
    <s v="16-02-2024 08:14"/>
    <s v="16-02-2024 08:41"/>
    <x v="92"/>
    <n v="43.33"/>
    <n v="10"/>
    <n v="433.3"/>
    <s v="UPI"/>
    <x v="0"/>
    <s v="High"/>
    <s v="Medium Satisfaction"/>
    <s v="Short Charging"/>
    <n v="1"/>
    <x v="886"/>
    <x v="606"/>
  </r>
  <r>
    <s v="EVS101454"/>
    <x v="2"/>
    <x v="0"/>
    <x v="2"/>
    <x v="0"/>
    <s v="18-04-2024 14:10"/>
    <s v="18-04-2024 14:27"/>
    <x v="18"/>
    <n v="35.950000000000003"/>
    <n v="8"/>
    <n v="287.60000000000002"/>
    <s v="Credit Card"/>
    <x v="3"/>
    <s v="High"/>
    <s v="Medium Satisfaction"/>
    <s v="Short Charging"/>
    <n v="3"/>
    <x v="887"/>
    <x v="349"/>
  </r>
  <r>
    <s v="EVS101455"/>
    <x v="0"/>
    <x v="0"/>
    <x v="2"/>
    <x v="1"/>
    <s v="20-11-2023 06:56"/>
    <s v="20-11-2023 07:49"/>
    <x v="73"/>
    <n v="45.59"/>
    <n v="8"/>
    <n v="364.72"/>
    <s v="Credit Card"/>
    <x v="1"/>
    <s v="High"/>
    <s v="High Satisfaction"/>
    <s v="Medium Charging"/>
    <n v="3"/>
    <x v="888"/>
    <x v="234"/>
  </r>
  <r>
    <s v="EVS101456"/>
    <x v="5"/>
    <x v="2"/>
    <x v="3"/>
    <x v="1"/>
    <d v="2023-02-06T01:25:00"/>
    <d v="2023-02-06T02:38:00"/>
    <x v="98"/>
    <n v="34.81"/>
    <n v="15"/>
    <n v="522.15"/>
    <s v="UPI"/>
    <x v="3"/>
    <s v="High"/>
    <s v="Medium Satisfaction"/>
    <s v="Long Charging"/>
    <n v="2"/>
    <x v="889"/>
    <x v="20"/>
  </r>
  <r>
    <s v="EVS101457"/>
    <x v="2"/>
    <x v="0"/>
    <x v="1"/>
    <x v="0"/>
    <s v="18-11-2024 06:13"/>
    <s v="18-11-2024 07:38"/>
    <x v="17"/>
    <n v="16.47"/>
    <n v="8"/>
    <n v="131.76"/>
    <s v="Wallet"/>
    <x v="4"/>
    <s v="Medium"/>
    <s v="Low Satisfaction"/>
    <s v="Long Charging"/>
    <n v="3"/>
    <x v="55"/>
    <x v="597"/>
  </r>
  <r>
    <s v="EVS101458"/>
    <x v="6"/>
    <x v="1"/>
    <x v="2"/>
    <x v="1"/>
    <d v="2024-02-09T05:40:00"/>
    <d v="2024-02-09T05:50:00"/>
    <x v="15"/>
    <n v="40.85"/>
    <n v="15"/>
    <n v="612.75"/>
    <s v="Subscription"/>
    <x v="3"/>
    <s v="High"/>
    <s v="Medium Satisfaction"/>
    <s v="Short Charging"/>
    <n v="1"/>
    <x v="890"/>
    <x v="607"/>
  </r>
  <r>
    <s v="EVS101459"/>
    <x v="2"/>
    <x v="2"/>
    <x v="3"/>
    <x v="1"/>
    <s v="26-06-2023 11:14"/>
    <s v="26-06-2023 13:12"/>
    <x v="106"/>
    <n v="5.7"/>
    <n v="8"/>
    <n v="45.6"/>
    <s v="UPI"/>
    <x v="1"/>
    <s v="Low"/>
    <s v="High Satisfaction"/>
    <s v="Long Charging"/>
    <n v="2"/>
    <x v="891"/>
    <x v="209"/>
  </r>
  <r>
    <s v="EVS101460"/>
    <x v="2"/>
    <x v="1"/>
    <x v="2"/>
    <x v="1"/>
    <s v="28-09-2023 07:32"/>
    <s v="28-09-2023 09:04"/>
    <x v="20"/>
    <n v="24.28"/>
    <n v="8"/>
    <n v="194.24"/>
    <s v="UPI"/>
    <x v="1"/>
    <s v="Medium"/>
    <s v="High Satisfaction"/>
    <s v="Long Charging"/>
    <n v="1"/>
    <x v="24"/>
    <x v="603"/>
  </r>
  <r>
    <s v="EVS101461"/>
    <x v="4"/>
    <x v="1"/>
    <x v="0"/>
    <x v="0"/>
    <s v="30-09-2024 00:54"/>
    <s v="30-09-2024 02:02"/>
    <x v="84"/>
    <n v="26.62"/>
    <n v="15"/>
    <n v="399.3"/>
    <s v="Wallet"/>
    <x v="0"/>
    <s v="Medium"/>
    <s v="Medium Satisfaction"/>
    <s v="Long Charging"/>
    <n v="1"/>
    <x v="892"/>
    <x v="584"/>
  </r>
  <r>
    <s v="EVS101462"/>
    <x v="5"/>
    <x v="0"/>
    <x v="2"/>
    <x v="0"/>
    <s v="23-06-2023 02:53"/>
    <s v="23-06-2023 03:47"/>
    <x v="38"/>
    <n v="9.34"/>
    <n v="10"/>
    <n v="93.4"/>
    <s v="Subscription"/>
    <x v="1"/>
    <s v="Low"/>
    <s v="High Satisfaction"/>
    <s v="Medium Charging"/>
    <n v="3"/>
    <x v="644"/>
    <x v="183"/>
  </r>
  <r>
    <s v="EVS101463"/>
    <x v="1"/>
    <x v="2"/>
    <x v="1"/>
    <x v="0"/>
    <s v="25-05-2023 06:31"/>
    <s v="25-05-2023 07:31"/>
    <x v="76"/>
    <n v="18"/>
    <n v="12"/>
    <n v="216"/>
    <s v="Subscription"/>
    <x v="2"/>
    <s v="Medium"/>
    <s v="Low Satisfaction"/>
    <s v="Medium Charging"/>
    <n v="2"/>
    <x v="560"/>
    <x v="104"/>
  </r>
  <r>
    <s v="EVS101464"/>
    <x v="5"/>
    <x v="2"/>
    <x v="1"/>
    <x v="0"/>
    <d v="2024-12-05T18:14:00"/>
    <d v="2024-12-05T19:53:00"/>
    <x v="83"/>
    <n v="27.74"/>
    <n v="12"/>
    <n v="332.88"/>
    <s v="Subscription"/>
    <x v="3"/>
    <s v="Medium"/>
    <s v="Medium Satisfaction"/>
    <s v="Long Charging"/>
    <n v="2"/>
    <x v="297"/>
    <x v="285"/>
  </r>
  <r>
    <s v="EVS101465"/>
    <x v="3"/>
    <x v="1"/>
    <x v="3"/>
    <x v="0"/>
    <s v="29-08-2024 13:28"/>
    <s v="29-08-2024 14:32"/>
    <x v="34"/>
    <n v="7.88"/>
    <n v="10"/>
    <n v="78.8"/>
    <s v="Wallet"/>
    <x v="1"/>
    <s v="Low"/>
    <s v="High Satisfaction"/>
    <s v="Long Charging"/>
    <n v="1"/>
    <x v="893"/>
    <x v="21"/>
  </r>
  <r>
    <s v="EVS101466"/>
    <x v="5"/>
    <x v="2"/>
    <x v="3"/>
    <x v="1"/>
    <s v="22-06-2024 01:39"/>
    <s v="22-06-2024 02:08"/>
    <x v="102"/>
    <n v="2.72"/>
    <n v="8"/>
    <n v="21.76"/>
    <s v="Subscription"/>
    <x v="0"/>
    <s v="Low"/>
    <s v="Medium Satisfaction"/>
    <s v="Short Charging"/>
    <n v="2"/>
    <x v="894"/>
    <x v="608"/>
  </r>
  <r>
    <s v="EVS101467"/>
    <x v="3"/>
    <x v="0"/>
    <x v="1"/>
    <x v="0"/>
    <s v="25-07-2024 19:35"/>
    <s v="25-07-2024 21:14"/>
    <x v="83"/>
    <n v="25.35"/>
    <n v="8"/>
    <n v="202.8"/>
    <s v="Wallet"/>
    <x v="1"/>
    <s v="Medium"/>
    <s v="High Satisfaction"/>
    <s v="Long Charging"/>
    <n v="3"/>
    <x v="439"/>
    <x v="609"/>
  </r>
  <r>
    <s v="EVS101468"/>
    <x v="5"/>
    <x v="2"/>
    <x v="0"/>
    <x v="1"/>
    <d v="2023-10-02T11:51:00"/>
    <d v="2023-10-02T13:19:00"/>
    <x v="81"/>
    <n v="40.31"/>
    <n v="12"/>
    <n v="483.72"/>
    <s v="Credit Card"/>
    <x v="2"/>
    <s v="High"/>
    <s v="Low Satisfaction"/>
    <s v="Long Charging"/>
    <n v="2"/>
    <x v="895"/>
    <x v="601"/>
  </r>
  <r>
    <s v="EVS101469"/>
    <x v="4"/>
    <x v="0"/>
    <x v="2"/>
    <x v="0"/>
    <s v="23-05-2023 00:43"/>
    <s v="23-05-2023 01:57"/>
    <x v="33"/>
    <n v="54"/>
    <n v="10"/>
    <n v="540"/>
    <s v="Subscription"/>
    <x v="4"/>
    <s v="High"/>
    <s v="Low Satisfaction"/>
    <s v="Long Charging"/>
    <n v="3"/>
    <x v="896"/>
    <x v="512"/>
  </r>
  <r>
    <s v="EVS101470"/>
    <x v="5"/>
    <x v="2"/>
    <x v="1"/>
    <x v="0"/>
    <s v="25-12-2023 04:45"/>
    <s v="25-12-2023 05:46"/>
    <x v="57"/>
    <n v="42.08"/>
    <n v="12"/>
    <n v="504.96"/>
    <s v="Wallet"/>
    <x v="3"/>
    <s v="High"/>
    <s v="Medium Satisfaction"/>
    <s v="Long Charging"/>
    <n v="2"/>
    <x v="183"/>
    <x v="279"/>
  </r>
  <r>
    <s v="EVS101471"/>
    <x v="3"/>
    <x v="0"/>
    <x v="1"/>
    <x v="0"/>
    <s v="21-08-2023 20:58"/>
    <s v="21-08-2023 22:14"/>
    <x v="91"/>
    <n v="30.09"/>
    <n v="12"/>
    <n v="361.08"/>
    <s v="Subscription"/>
    <x v="1"/>
    <s v="High"/>
    <s v="High Satisfaction"/>
    <s v="Long Charging"/>
    <n v="3"/>
    <x v="337"/>
    <x v="578"/>
  </r>
  <r>
    <s v="EVS101472"/>
    <x v="4"/>
    <x v="0"/>
    <x v="0"/>
    <x v="0"/>
    <s v="28-03-2024 12:32"/>
    <s v="28-03-2024 13:41"/>
    <x v="39"/>
    <n v="46.19"/>
    <n v="8"/>
    <n v="369.52"/>
    <s v="Subscription"/>
    <x v="2"/>
    <s v="High"/>
    <s v="Low Satisfaction"/>
    <s v="Long Charging"/>
    <n v="3"/>
    <x v="443"/>
    <x v="232"/>
  </r>
  <r>
    <s v="EVS101473"/>
    <x v="7"/>
    <x v="0"/>
    <x v="2"/>
    <x v="1"/>
    <s v="28-07-2023 13:01"/>
    <s v="28-07-2023 14:39"/>
    <x v="61"/>
    <n v="9.34"/>
    <n v="15"/>
    <n v="140.1"/>
    <s v="Wallet"/>
    <x v="3"/>
    <s v="Low"/>
    <s v="Medium Satisfaction"/>
    <s v="Long Charging"/>
    <n v="3"/>
    <x v="203"/>
    <x v="536"/>
  </r>
  <r>
    <s v="EVS101474"/>
    <x v="3"/>
    <x v="2"/>
    <x v="1"/>
    <x v="0"/>
    <s v="27-10-2024 04:40"/>
    <s v="27-10-2024 05:56"/>
    <x v="91"/>
    <n v="52.06"/>
    <n v="8"/>
    <n v="416.48"/>
    <s v="UPI"/>
    <x v="2"/>
    <s v="High"/>
    <s v="Low Satisfaction"/>
    <s v="Long Charging"/>
    <n v="2"/>
    <x v="588"/>
    <x v="11"/>
  </r>
  <r>
    <s v="EVS101475"/>
    <x v="3"/>
    <x v="2"/>
    <x v="0"/>
    <x v="1"/>
    <s v="28-11-2024 11:37"/>
    <s v="28-11-2024 12:45"/>
    <x v="84"/>
    <n v="12.32"/>
    <n v="12"/>
    <n v="147.84"/>
    <s v="Wallet"/>
    <x v="0"/>
    <s v="Medium"/>
    <s v="Medium Satisfaction"/>
    <s v="Long Charging"/>
    <n v="2"/>
    <x v="316"/>
    <x v="287"/>
  </r>
  <r>
    <s v="EVS101476"/>
    <x v="3"/>
    <x v="1"/>
    <x v="1"/>
    <x v="0"/>
    <d v="2024-08-08T11:24:00"/>
    <d v="2024-08-08T12:13:00"/>
    <x v="42"/>
    <n v="7.13"/>
    <n v="8"/>
    <n v="57.04"/>
    <s v="UPI"/>
    <x v="2"/>
    <s v="Low"/>
    <s v="Low Satisfaction"/>
    <s v="Medium Charging"/>
    <n v="1"/>
    <x v="664"/>
    <x v="596"/>
  </r>
  <r>
    <s v="EVS101477"/>
    <x v="0"/>
    <x v="2"/>
    <x v="1"/>
    <x v="1"/>
    <s v="25-10-2023 11:27"/>
    <s v="25-10-2023 12:03"/>
    <x v="30"/>
    <n v="35.46"/>
    <n v="8"/>
    <n v="283.68"/>
    <s v="UPI"/>
    <x v="4"/>
    <s v="High"/>
    <s v="Low Satisfaction"/>
    <s v="Medium Charging"/>
    <n v="2"/>
    <x v="897"/>
    <x v="610"/>
  </r>
  <r>
    <s v="EVS101478"/>
    <x v="5"/>
    <x v="2"/>
    <x v="2"/>
    <x v="1"/>
    <d v="2024-07-08T07:55:00"/>
    <d v="2024-07-08T09:20:00"/>
    <x v="17"/>
    <n v="24.74"/>
    <n v="8"/>
    <n v="197.92"/>
    <s v="Credit Card"/>
    <x v="0"/>
    <s v="Medium"/>
    <s v="Medium Satisfaction"/>
    <s v="Long Charging"/>
    <n v="2"/>
    <x v="898"/>
    <x v="170"/>
  </r>
  <r>
    <s v="EVS101479"/>
    <x v="1"/>
    <x v="2"/>
    <x v="2"/>
    <x v="1"/>
    <s v="22-07-2023 05:53"/>
    <s v="22-07-2023 07:30"/>
    <x v="85"/>
    <n v="6.1"/>
    <n v="10"/>
    <n v="61"/>
    <s v="Credit Card"/>
    <x v="0"/>
    <s v="Low"/>
    <s v="Medium Satisfaction"/>
    <s v="Long Charging"/>
    <n v="2"/>
    <x v="899"/>
    <x v="545"/>
  </r>
  <r>
    <s v="EVS101480"/>
    <x v="4"/>
    <x v="0"/>
    <x v="2"/>
    <x v="0"/>
    <s v="30-09-2023 05:35"/>
    <s v="30-09-2023 06:08"/>
    <x v="50"/>
    <n v="17.260000000000002"/>
    <n v="10"/>
    <n v="172.6"/>
    <s v="UPI"/>
    <x v="3"/>
    <s v="Medium"/>
    <s v="Medium Satisfaction"/>
    <s v="Medium Charging"/>
    <n v="3"/>
    <x v="900"/>
    <x v="273"/>
  </r>
  <r>
    <s v="EVS101481"/>
    <x v="4"/>
    <x v="0"/>
    <x v="2"/>
    <x v="1"/>
    <d v="2023-07-06T08:57:00"/>
    <d v="2023-07-06T10:42:00"/>
    <x v="80"/>
    <n v="43.75"/>
    <n v="10"/>
    <n v="437.5"/>
    <s v="Wallet"/>
    <x v="3"/>
    <s v="High"/>
    <s v="Medium Satisfaction"/>
    <s v="Long Charging"/>
    <n v="3"/>
    <x v="599"/>
    <x v="387"/>
  </r>
  <r>
    <s v="EVS101482"/>
    <x v="1"/>
    <x v="0"/>
    <x v="3"/>
    <x v="1"/>
    <d v="2023-12-05T22:53:00"/>
    <s v="13-05-2023 00:28"/>
    <x v="66"/>
    <n v="47.05"/>
    <n v="15"/>
    <n v="705.75"/>
    <s v="Credit Card"/>
    <x v="0"/>
    <s v="High"/>
    <s v="Medium Satisfaction"/>
    <s v="Long Charging"/>
    <n v="3"/>
    <x v="901"/>
    <x v="48"/>
  </r>
  <r>
    <s v="EVS101483"/>
    <x v="6"/>
    <x v="1"/>
    <x v="0"/>
    <x v="1"/>
    <s v="27-11-2024 08:39"/>
    <s v="27-11-2024 09:33"/>
    <x v="38"/>
    <n v="56.4"/>
    <n v="10"/>
    <n v="564"/>
    <s v="Wallet"/>
    <x v="3"/>
    <s v="High"/>
    <s v="Medium Satisfaction"/>
    <s v="Medium Charging"/>
    <n v="1"/>
    <x v="181"/>
    <x v="233"/>
  </r>
  <r>
    <s v="EVS101484"/>
    <x v="0"/>
    <x v="0"/>
    <x v="3"/>
    <x v="1"/>
    <s v="24-08-2023 12:28"/>
    <s v="24-08-2023 13:44"/>
    <x v="91"/>
    <n v="34.549999999999997"/>
    <n v="10"/>
    <n v="345.5"/>
    <s v="UPI"/>
    <x v="3"/>
    <s v="High"/>
    <s v="Medium Satisfaction"/>
    <s v="Long Charging"/>
    <n v="3"/>
    <x v="902"/>
    <x v="341"/>
  </r>
  <r>
    <s v="EVS101485"/>
    <x v="3"/>
    <x v="1"/>
    <x v="1"/>
    <x v="0"/>
    <s v="15-11-2023 10:42"/>
    <s v="15-11-2023 10:54"/>
    <x v="94"/>
    <n v="39.93"/>
    <n v="15"/>
    <n v="598.95000000000005"/>
    <s v="Subscription"/>
    <x v="3"/>
    <s v="High"/>
    <s v="Medium Satisfaction"/>
    <s v="Short Charging"/>
    <n v="1"/>
    <x v="903"/>
    <x v="611"/>
  </r>
  <r>
    <s v="EVS101486"/>
    <x v="1"/>
    <x v="0"/>
    <x v="2"/>
    <x v="1"/>
    <d v="2023-08-11T17:54:00"/>
    <d v="2023-08-11T18:13:00"/>
    <x v="11"/>
    <n v="40.22"/>
    <n v="15"/>
    <n v="603.29999999999995"/>
    <s v="Credit Card"/>
    <x v="1"/>
    <s v="High"/>
    <s v="High Satisfaction"/>
    <s v="Short Charging"/>
    <n v="3"/>
    <x v="315"/>
    <x v="531"/>
  </r>
  <r>
    <s v="EVS101487"/>
    <x v="1"/>
    <x v="0"/>
    <x v="2"/>
    <x v="0"/>
    <d v="2024-04-01T12:32:00"/>
    <d v="2024-04-01T14:09:00"/>
    <x v="85"/>
    <n v="14.24"/>
    <n v="8"/>
    <n v="113.92"/>
    <s v="UPI"/>
    <x v="4"/>
    <s v="Medium"/>
    <s v="Low Satisfaction"/>
    <s v="Long Charging"/>
    <n v="3"/>
    <x v="443"/>
    <x v="575"/>
  </r>
  <r>
    <s v="EVS101488"/>
    <x v="7"/>
    <x v="1"/>
    <x v="2"/>
    <x v="1"/>
    <s v="15-01-2024 02:51"/>
    <s v="15-01-2024 03:29"/>
    <x v="28"/>
    <n v="21.89"/>
    <n v="8"/>
    <n v="175.12"/>
    <s v="Subscription"/>
    <x v="1"/>
    <s v="Medium"/>
    <s v="High Satisfaction"/>
    <s v="Medium Charging"/>
    <n v="1"/>
    <x v="128"/>
    <x v="612"/>
  </r>
  <r>
    <s v="EVS101489"/>
    <x v="6"/>
    <x v="2"/>
    <x v="1"/>
    <x v="0"/>
    <d v="2024-12-07T17:35:00"/>
    <d v="2024-12-07T18:33:00"/>
    <x v="22"/>
    <n v="3.15"/>
    <n v="12"/>
    <n v="37.799999999999997"/>
    <s v="Credit Card"/>
    <x v="0"/>
    <s v="Low"/>
    <s v="Medium Satisfaction"/>
    <s v="Medium Charging"/>
    <n v="2"/>
    <x v="600"/>
    <x v="510"/>
  </r>
  <r>
    <s v="EVS101490"/>
    <x v="0"/>
    <x v="0"/>
    <x v="2"/>
    <x v="1"/>
    <s v="28-04-2023 02:52"/>
    <s v="28-04-2023 04:32"/>
    <x v="60"/>
    <n v="5.1100000000000003"/>
    <n v="8"/>
    <n v="40.880000000000003"/>
    <s v="UPI"/>
    <x v="0"/>
    <s v="Low"/>
    <s v="Medium Satisfaction"/>
    <s v="Long Charging"/>
    <n v="3"/>
    <x v="807"/>
    <x v="130"/>
  </r>
  <r>
    <s v="EVS101491"/>
    <x v="7"/>
    <x v="2"/>
    <x v="2"/>
    <x v="1"/>
    <s v="16-09-2023 23:39"/>
    <s v="17-09-2023 01:35"/>
    <x v="90"/>
    <n v="59.15"/>
    <n v="15"/>
    <n v="887.25"/>
    <s v="Credit Card"/>
    <x v="0"/>
    <s v="High"/>
    <s v="Medium Satisfaction"/>
    <s v="Long Charging"/>
    <n v="2"/>
    <x v="87"/>
    <x v="282"/>
  </r>
  <r>
    <s v="EVS101492"/>
    <x v="6"/>
    <x v="1"/>
    <x v="2"/>
    <x v="1"/>
    <s v="25-07-2024 16:06"/>
    <s v="25-07-2024 16:19"/>
    <x v="58"/>
    <n v="10.52"/>
    <n v="15"/>
    <n v="157.80000000000001"/>
    <s v="Wallet"/>
    <x v="2"/>
    <s v="Medium"/>
    <s v="Low Satisfaction"/>
    <s v="Short Charging"/>
    <n v="1"/>
    <x v="873"/>
    <x v="609"/>
  </r>
  <r>
    <s v="EVS101493"/>
    <x v="0"/>
    <x v="0"/>
    <x v="1"/>
    <x v="0"/>
    <d v="2024-12-10T15:14:00"/>
    <d v="2024-12-10T15:55:00"/>
    <x v="54"/>
    <n v="19.760000000000002"/>
    <n v="10"/>
    <n v="197.6"/>
    <s v="Subscription"/>
    <x v="1"/>
    <s v="Medium"/>
    <s v="High Satisfaction"/>
    <s v="Medium Charging"/>
    <n v="3"/>
    <x v="464"/>
    <x v="576"/>
  </r>
  <r>
    <s v="EVS101494"/>
    <x v="6"/>
    <x v="1"/>
    <x v="0"/>
    <x v="0"/>
    <s v="20-09-2024 23:38"/>
    <s v="21-09-2024 00:59"/>
    <x v="7"/>
    <n v="46.97"/>
    <n v="10"/>
    <n v="469.7"/>
    <s v="Credit Card"/>
    <x v="1"/>
    <s v="High"/>
    <s v="High Satisfaction"/>
    <s v="Long Charging"/>
    <n v="1"/>
    <x v="821"/>
    <x v="27"/>
  </r>
  <r>
    <s v="EVS101495"/>
    <x v="5"/>
    <x v="1"/>
    <x v="0"/>
    <x v="0"/>
    <s v="13-08-2023 11:34"/>
    <s v="13-08-2023 13:27"/>
    <x v="41"/>
    <n v="10.1"/>
    <n v="10"/>
    <n v="101"/>
    <s v="Credit Card"/>
    <x v="0"/>
    <s v="Medium"/>
    <s v="Medium Satisfaction"/>
    <s v="Long Charging"/>
    <n v="1"/>
    <x v="148"/>
    <x v="462"/>
  </r>
  <r>
    <s v="EVS101496"/>
    <x v="1"/>
    <x v="0"/>
    <x v="1"/>
    <x v="1"/>
    <d v="2023-01-05T10:53:00"/>
    <d v="2023-01-05T12:36:00"/>
    <x v="95"/>
    <n v="7.52"/>
    <n v="10"/>
    <n v="75.2"/>
    <s v="UPI"/>
    <x v="1"/>
    <s v="Low"/>
    <s v="High Satisfaction"/>
    <s v="Long Charging"/>
    <n v="3"/>
    <x v="395"/>
    <x v="435"/>
  </r>
  <r>
    <s v="EVS101497"/>
    <x v="2"/>
    <x v="2"/>
    <x v="0"/>
    <x v="1"/>
    <d v="2024-12-07T00:34:00"/>
    <d v="2024-12-07T02:17:00"/>
    <x v="95"/>
    <n v="21.54"/>
    <n v="8"/>
    <n v="172.32"/>
    <s v="UPI"/>
    <x v="4"/>
    <s v="Medium"/>
    <s v="Low Satisfaction"/>
    <s v="Long Charging"/>
    <n v="2"/>
    <x v="412"/>
    <x v="510"/>
  </r>
  <r>
    <s v="EVS101498"/>
    <x v="4"/>
    <x v="1"/>
    <x v="2"/>
    <x v="0"/>
    <s v="14-01-2023 10:26"/>
    <s v="14-01-2023 11:31"/>
    <x v="75"/>
    <n v="37.76"/>
    <n v="10"/>
    <n v="377.6"/>
    <s v="UPI"/>
    <x v="1"/>
    <s v="High"/>
    <s v="High Satisfaction"/>
    <s v="Long Charging"/>
    <n v="1"/>
    <x v="64"/>
    <x v="613"/>
  </r>
  <r>
    <s v="EVS101499"/>
    <x v="0"/>
    <x v="1"/>
    <x v="1"/>
    <x v="1"/>
    <d v="2023-04-10T05:23:00"/>
    <d v="2023-04-10T06:33:00"/>
    <x v="31"/>
    <n v="14.62"/>
    <n v="8"/>
    <n v="116.96"/>
    <s v="UPI"/>
    <x v="1"/>
    <s v="Medium"/>
    <s v="High Satisfaction"/>
    <s v="Long Charging"/>
    <n v="1"/>
    <x v="904"/>
    <x v="614"/>
  </r>
  <r>
    <s v="EVS101500"/>
    <x v="0"/>
    <x v="2"/>
    <x v="1"/>
    <x v="0"/>
    <d v="2024-07-08T22:38:00"/>
    <d v="2024-07-08T23:09:00"/>
    <x v="64"/>
    <n v="52.93"/>
    <n v="8"/>
    <n v="423.44"/>
    <s v="Credit Card"/>
    <x v="2"/>
    <s v="High"/>
    <s v="Low Satisfaction"/>
    <s v="Medium Charging"/>
    <n v="2"/>
    <x v="905"/>
    <x v="170"/>
  </r>
  <r>
    <s v="EVS101501"/>
    <x v="1"/>
    <x v="0"/>
    <x v="0"/>
    <x v="1"/>
    <d v="2023-10-07T11:53:00"/>
    <d v="2023-10-07T12:14:00"/>
    <x v="86"/>
    <n v="55.92"/>
    <n v="15"/>
    <n v="838.8"/>
    <s v="UPI"/>
    <x v="0"/>
    <s v="High"/>
    <s v="Medium Satisfaction"/>
    <s v="Short Charging"/>
    <n v="3"/>
    <x v="872"/>
    <x v="254"/>
  </r>
  <r>
    <s v="EVS101502"/>
    <x v="5"/>
    <x v="0"/>
    <x v="2"/>
    <x v="1"/>
    <s v="30-10-2024 16:14"/>
    <s v="30-10-2024 17:11"/>
    <x v="110"/>
    <n v="20.91"/>
    <n v="8"/>
    <n v="167.28"/>
    <s v="UPI"/>
    <x v="2"/>
    <s v="Medium"/>
    <s v="Low Satisfaction"/>
    <s v="Medium Charging"/>
    <n v="3"/>
    <x v="906"/>
    <x v="538"/>
  </r>
  <r>
    <s v="EVS101503"/>
    <x v="0"/>
    <x v="0"/>
    <x v="3"/>
    <x v="1"/>
    <d v="2023-10-04T13:23:00"/>
    <d v="2023-10-04T14:51:00"/>
    <x v="81"/>
    <n v="52.98"/>
    <n v="15"/>
    <n v="794.7"/>
    <s v="Wallet"/>
    <x v="1"/>
    <s v="High"/>
    <s v="High Satisfaction"/>
    <s v="Long Charging"/>
    <n v="3"/>
    <x v="28"/>
    <x v="585"/>
  </r>
  <r>
    <s v="EVS101504"/>
    <x v="7"/>
    <x v="2"/>
    <x v="0"/>
    <x v="1"/>
    <s v="28-04-2024 00:53"/>
    <s v="28-04-2024 02:27"/>
    <x v="23"/>
    <n v="21.98"/>
    <n v="15"/>
    <n v="329.7"/>
    <s v="Wallet"/>
    <x v="1"/>
    <s v="Medium"/>
    <s v="High Satisfaction"/>
    <s v="Long Charging"/>
    <n v="2"/>
    <x v="528"/>
    <x v="117"/>
  </r>
  <r>
    <s v="EVS101505"/>
    <x v="6"/>
    <x v="1"/>
    <x v="0"/>
    <x v="0"/>
    <d v="2023-07-10T03:45:00"/>
    <d v="2023-07-10T05:13:00"/>
    <x v="81"/>
    <n v="3.28"/>
    <n v="12"/>
    <n v="39.36"/>
    <s v="Credit Card"/>
    <x v="4"/>
    <s v="Low"/>
    <s v="Low Satisfaction"/>
    <s v="Long Charging"/>
    <n v="1"/>
    <x v="907"/>
    <x v="401"/>
  </r>
  <r>
    <s v="EVS101506"/>
    <x v="1"/>
    <x v="1"/>
    <x v="0"/>
    <x v="0"/>
    <s v="29-02-2024 16:22"/>
    <s v="29-02-2024 17:09"/>
    <x v="59"/>
    <n v="57.49"/>
    <n v="12"/>
    <n v="689.88"/>
    <s v="Wallet"/>
    <x v="2"/>
    <s v="High"/>
    <s v="Low Satisfaction"/>
    <s v="Medium Charging"/>
    <n v="1"/>
    <x v="792"/>
    <x v="226"/>
  </r>
  <r>
    <s v="EVS101507"/>
    <x v="5"/>
    <x v="2"/>
    <x v="1"/>
    <x v="0"/>
    <d v="2023-07-12T15:35:00"/>
    <d v="2023-07-12T15:55:00"/>
    <x v="21"/>
    <n v="44.85"/>
    <n v="12"/>
    <n v="538.20000000000005"/>
    <s v="Subscription"/>
    <x v="3"/>
    <s v="High"/>
    <s v="Medium Satisfaction"/>
    <s v="Short Charging"/>
    <n v="2"/>
    <x v="908"/>
    <x v="431"/>
  </r>
  <r>
    <s v="EVS101508"/>
    <x v="2"/>
    <x v="0"/>
    <x v="3"/>
    <x v="0"/>
    <s v="27-09-2023 18:24"/>
    <s v="27-09-2023 19:06"/>
    <x v="14"/>
    <n v="16.420000000000002"/>
    <n v="12"/>
    <n v="197.04"/>
    <s v="Wallet"/>
    <x v="1"/>
    <s v="Medium"/>
    <s v="High Satisfaction"/>
    <s v="Medium Charging"/>
    <n v="3"/>
    <x v="909"/>
    <x v="100"/>
  </r>
  <r>
    <s v="EVS101509"/>
    <x v="1"/>
    <x v="1"/>
    <x v="1"/>
    <x v="1"/>
    <d v="2023-08-10T21:08:00"/>
    <d v="2023-08-10T22:26:00"/>
    <x v="89"/>
    <n v="26.02"/>
    <n v="8"/>
    <n v="208.16"/>
    <s v="UPI"/>
    <x v="3"/>
    <s v="Medium"/>
    <s v="Medium Satisfaction"/>
    <s v="Long Charging"/>
    <n v="1"/>
    <x v="699"/>
    <x v="174"/>
  </r>
  <r>
    <s v="EVS101510"/>
    <x v="5"/>
    <x v="1"/>
    <x v="3"/>
    <x v="1"/>
    <d v="2024-06-02T11:33:00"/>
    <d v="2024-06-02T13:12:00"/>
    <x v="83"/>
    <n v="26.27"/>
    <n v="15"/>
    <n v="394.05"/>
    <s v="UPI"/>
    <x v="1"/>
    <s v="Medium"/>
    <s v="High Satisfaction"/>
    <s v="Long Charging"/>
    <n v="1"/>
    <x v="811"/>
    <x v="302"/>
  </r>
  <r>
    <s v="EVS101511"/>
    <x v="6"/>
    <x v="2"/>
    <x v="1"/>
    <x v="0"/>
    <d v="2023-08-03T18:36:00"/>
    <d v="2023-08-03T20:02:00"/>
    <x v="16"/>
    <n v="30.65"/>
    <n v="8"/>
    <n v="245.2"/>
    <s v="UPI"/>
    <x v="0"/>
    <s v="High"/>
    <s v="Medium Satisfaction"/>
    <s v="Long Charging"/>
    <n v="2"/>
    <x v="86"/>
    <x v="381"/>
  </r>
  <r>
    <s v="EVS101512"/>
    <x v="5"/>
    <x v="0"/>
    <x v="3"/>
    <x v="1"/>
    <s v="31-12-2023 05:32"/>
    <s v="31-12-2023 06:42"/>
    <x v="31"/>
    <n v="36.770000000000003"/>
    <n v="15"/>
    <n v="551.54999999999995"/>
    <s v="UPI"/>
    <x v="0"/>
    <s v="High"/>
    <s v="Medium Satisfaction"/>
    <s v="Long Charging"/>
    <n v="3"/>
    <x v="910"/>
    <x v="615"/>
  </r>
  <r>
    <s v="EVS101513"/>
    <x v="3"/>
    <x v="1"/>
    <x v="2"/>
    <x v="1"/>
    <d v="2024-02-06T05:40:00"/>
    <d v="2024-02-06T06:04:00"/>
    <x v="37"/>
    <n v="23.27"/>
    <n v="10"/>
    <n v="232.7"/>
    <s v="Credit Card"/>
    <x v="1"/>
    <s v="Medium"/>
    <s v="High Satisfaction"/>
    <s v="Short Charging"/>
    <n v="1"/>
    <x v="890"/>
    <x v="489"/>
  </r>
  <r>
    <s v="EVS101514"/>
    <x v="5"/>
    <x v="2"/>
    <x v="1"/>
    <x v="1"/>
    <d v="2024-10-11T15:12:00"/>
    <d v="2024-10-11T16:16:00"/>
    <x v="34"/>
    <n v="10.11"/>
    <n v="15"/>
    <n v="151.65"/>
    <s v="Credit Card"/>
    <x v="3"/>
    <s v="Medium"/>
    <s v="Medium Satisfaction"/>
    <s v="Long Charging"/>
    <n v="2"/>
    <x v="911"/>
    <x v="295"/>
  </r>
  <r>
    <s v="EVS101515"/>
    <x v="4"/>
    <x v="1"/>
    <x v="0"/>
    <x v="1"/>
    <d v="2024-08-07T23:47:00"/>
    <d v="2024-09-07T00:57:00"/>
    <x v="31"/>
    <n v="26.88"/>
    <n v="10"/>
    <n v="268.8"/>
    <s v="Wallet"/>
    <x v="3"/>
    <s v="Medium"/>
    <s v="Medium Satisfaction"/>
    <s v="Long Charging"/>
    <n v="1"/>
    <x v="912"/>
    <x v="616"/>
  </r>
  <r>
    <s v="EVS101516"/>
    <x v="1"/>
    <x v="1"/>
    <x v="3"/>
    <x v="1"/>
    <s v="24-11-2023 23:09"/>
    <s v="25-11-2023 00:43"/>
    <x v="23"/>
    <n v="42.86"/>
    <n v="15"/>
    <n v="642.9"/>
    <s v="Credit Card"/>
    <x v="4"/>
    <s v="High"/>
    <s v="Low Satisfaction"/>
    <s v="Long Charging"/>
    <n v="1"/>
    <x v="661"/>
    <x v="99"/>
  </r>
  <r>
    <s v="EVS101517"/>
    <x v="7"/>
    <x v="0"/>
    <x v="2"/>
    <x v="1"/>
    <s v="20-02-2023 13:36"/>
    <s v="20-02-2023 14:28"/>
    <x v="55"/>
    <n v="55.17"/>
    <n v="10"/>
    <n v="551.70000000000005"/>
    <s v="Credit Card"/>
    <x v="4"/>
    <s v="High"/>
    <s v="Low Satisfaction"/>
    <s v="Medium Charging"/>
    <n v="3"/>
    <x v="913"/>
    <x v="122"/>
  </r>
  <r>
    <s v="EVS101518"/>
    <x v="4"/>
    <x v="2"/>
    <x v="2"/>
    <x v="0"/>
    <d v="2024-11-01T03:29:00"/>
    <d v="2024-11-01T04:38:00"/>
    <x v="39"/>
    <n v="14.12"/>
    <n v="12"/>
    <n v="169.44"/>
    <s v="Wallet"/>
    <x v="3"/>
    <s v="Medium"/>
    <s v="Medium Satisfaction"/>
    <s v="Long Charging"/>
    <n v="2"/>
    <x v="576"/>
    <x v="392"/>
  </r>
  <r>
    <s v="EVS101519"/>
    <x v="0"/>
    <x v="1"/>
    <x v="2"/>
    <x v="1"/>
    <s v="15-06-2023 22:30"/>
    <s v="15-06-2023 23:23"/>
    <x v="73"/>
    <n v="34.33"/>
    <n v="8"/>
    <n v="274.64"/>
    <s v="Credit Card"/>
    <x v="1"/>
    <s v="High"/>
    <s v="High Satisfaction"/>
    <s v="Medium Charging"/>
    <n v="1"/>
    <x v="914"/>
    <x v="457"/>
  </r>
  <r>
    <s v="EVS101520"/>
    <x v="2"/>
    <x v="0"/>
    <x v="2"/>
    <x v="0"/>
    <s v="31-07-2023 06:52"/>
    <s v="31-07-2023 07:06"/>
    <x v="52"/>
    <n v="59.87"/>
    <n v="15"/>
    <n v="898.05"/>
    <s v="Credit Card"/>
    <x v="1"/>
    <s v="High"/>
    <s v="High Satisfaction"/>
    <s v="Short Charging"/>
    <n v="3"/>
    <x v="161"/>
    <x v="36"/>
  </r>
  <r>
    <s v="EVS101521"/>
    <x v="6"/>
    <x v="2"/>
    <x v="1"/>
    <x v="0"/>
    <d v="2023-06-12T14:54:00"/>
    <d v="2023-06-12T15:11:00"/>
    <x v="18"/>
    <n v="3.88"/>
    <n v="8"/>
    <n v="31.04"/>
    <s v="Subscription"/>
    <x v="3"/>
    <s v="Low"/>
    <s v="Medium Satisfaction"/>
    <s v="Short Charging"/>
    <n v="2"/>
    <x v="915"/>
    <x v="407"/>
  </r>
  <r>
    <s v="EVS101522"/>
    <x v="4"/>
    <x v="2"/>
    <x v="2"/>
    <x v="1"/>
    <d v="2024-09-02T18:02:00"/>
    <d v="2024-09-02T19:33:00"/>
    <x v="44"/>
    <n v="15.49"/>
    <n v="12"/>
    <n v="185.88"/>
    <s v="Credit Card"/>
    <x v="0"/>
    <s v="Medium"/>
    <s v="Medium Satisfaction"/>
    <s v="Long Charging"/>
    <n v="2"/>
    <x v="360"/>
    <x v="617"/>
  </r>
  <r>
    <s v="EVS101523"/>
    <x v="2"/>
    <x v="1"/>
    <x v="3"/>
    <x v="0"/>
    <s v="27-08-2024 16:33"/>
    <s v="27-08-2024 17:36"/>
    <x v="25"/>
    <n v="35.590000000000003"/>
    <n v="12"/>
    <n v="427.08"/>
    <s v="Credit Card"/>
    <x v="0"/>
    <s v="High"/>
    <s v="Medium Satisfaction"/>
    <s v="Long Charging"/>
    <n v="1"/>
    <x v="916"/>
    <x v="618"/>
  </r>
  <r>
    <s v="EVS101524"/>
    <x v="7"/>
    <x v="1"/>
    <x v="3"/>
    <x v="1"/>
    <s v="24-01-2024 03:24"/>
    <s v="24-01-2024 03:36"/>
    <x v="94"/>
    <n v="56.59"/>
    <n v="10"/>
    <n v="565.9"/>
    <s v="UPI"/>
    <x v="1"/>
    <s v="High"/>
    <s v="High Satisfaction"/>
    <s v="Short Charging"/>
    <n v="1"/>
    <x v="917"/>
    <x v="125"/>
  </r>
  <r>
    <s v="EVS101525"/>
    <x v="0"/>
    <x v="0"/>
    <x v="0"/>
    <x v="0"/>
    <s v="16-02-2024 09:50"/>
    <s v="16-02-2024 10:39"/>
    <x v="42"/>
    <n v="30.73"/>
    <n v="10"/>
    <n v="307.3"/>
    <s v="Wallet"/>
    <x v="0"/>
    <s v="High"/>
    <s v="Medium Satisfaction"/>
    <s v="Medium Charging"/>
    <n v="3"/>
    <x v="425"/>
    <x v="606"/>
  </r>
  <r>
    <s v="EVS101526"/>
    <x v="2"/>
    <x v="1"/>
    <x v="2"/>
    <x v="0"/>
    <d v="2024-02-11T16:51:00"/>
    <d v="2024-02-11T17:05:00"/>
    <x v="52"/>
    <n v="44.18"/>
    <n v="10"/>
    <n v="441.8"/>
    <s v="Subscription"/>
    <x v="4"/>
    <s v="High"/>
    <s v="Low Satisfaction"/>
    <s v="Short Charging"/>
    <n v="1"/>
    <x v="918"/>
    <x v="344"/>
  </r>
  <r>
    <s v="EVS101527"/>
    <x v="1"/>
    <x v="2"/>
    <x v="1"/>
    <x v="0"/>
    <s v="26-01-2023 03:43"/>
    <s v="26-01-2023 04:57"/>
    <x v="33"/>
    <n v="17.34"/>
    <n v="10"/>
    <n v="173.4"/>
    <s v="UPI"/>
    <x v="2"/>
    <s v="Medium"/>
    <s v="Low Satisfaction"/>
    <s v="Long Charging"/>
    <n v="2"/>
    <x v="919"/>
    <x v="389"/>
  </r>
  <r>
    <s v="EVS101528"/>
    <x v="5"/>
    <x v="0"/>
    <x v="3"/>
    <x v="1"/>
    <d v="2024-02-11T23:53:00"/>
    <d v="2024-03-11T01:47:00"/>
    <x v="48"/>
    <n v="44.63"/>
    <n v="8"/>
    <n v="357.04"/>
    <s v="UPI"/>
    <x v="4"/>
    <s v="High"/>
    <s v="Low Satisfaction"/>
    <s v="Long Charging"/>
    <n v="3"/>
    <x v="197"/>
    <x v="344"/>
  </r>
  <r>
    <s v="EVS101529"/>
    <x v="0"/>
    <x v="2"/>
    <x v="3"/>
    <x v="0"/>
    <s v="20-12-2023 07:42"/>
    <s v="20-12-2023 09:21"/>
    <x v="83"/>
    <n v="3.3"/>
    <n v="8"/>
    <n v="26.4"/>
    <s v="Credit Card"/>
    <x v="3"/>
    <s v="Low"/>
    <s v="Medium Satisfaction"/>
    <s v="Long Charging"/>
    <n v="2"/>
    <x v="520"/>
    <x v="436"/>
  </r>
  <r>
    <s v="EVS101530"/>
    <x v="7"/>
    <x v="2"/>
    <x v="0"/>
    <x v="1"/>
    <s v="14-10-2024 17:34"/>
    <s v="14-10-2024 19:03"/>
    <x v="29"/>
    <n v="16.28"/>
    <n v="10"/>
    <n v="162.80000000000001"/>
    <s v="UPI"/>
    <x v="1"/>
    <s v="Medium"/>
    <s v="High Satisfaction"/>
    <s v="Long Charging"/>
    <n v="2"/>
    <x v="92"/>
    <x v="213"/>
  </r>
  <r>
    <s v="EVS101531"/>
    <x v="1"/>
    <x v="1"/>
    <x v="1"/>
    <x v="1"/>
    <s v="21-05-2023 00:35"/>
    <s v="21-05-2023 00:57"/>
    <x v="103"/>
    <n v="59.06"/>
    <n v="15"/>
    <n v="885.9"/>
    <s v="UPI"/>
    <x v="3"/>
    <s v="High"/>
    <s v="Medium Satisfaction"/>
    <s v="Short Charging"/>
    <n v="1"/>
    <x v="920"/>
    <x v="73"/>
  </r>
  <r>
    <s v="EVS101532"/>
    <x v="0"/>
    <x v="2"/>
    <x v="3"/>
    <x v="1"/>
    <s v="31-03-2024 13:20"/>
    <s v="31-03-2024 14:24"/>
    <x v="34"/>
    <n v="49.3"/>
    <n v="10"/>
    <n v="493"/>
    <s v="Credit Card"/>
    <x v="3"/>
    <s v="High"/>
    <s v="Medium Satisfaction"/>
    <s v="Long Charging"/>
    <n v="2"/>
    <x v="921"/>
    <x v="124"/>
  </r>
  <r>
    <s v="EVS101533"/>
    <x v="5"/>
    <x v="2"/>
    <x v="3"/>
    <x v="1"/>
    <s v="26-04-2024 15:22"/>
    <s v="26-04-2024 15:38"/>
    <x v="71"/>
    <n v="27.09"/>
    <n v="8"/>
    <n v="216.72"/>
    <s v="Wallet"/>
    <x v="1"/>
    <s v="Medium"/>
    <s v="High Satisfaction"/>
    <s v="Short Charging"/>
    <n v="2"/>
    <x v="922"/>
    <x v="619"/>
  </r>
  <r>
    <s v="EVS101534"/>
    <x v="5"/>
    <x v="2"/>
    <x v="2"/>
    <x v="1"/>
    <s v="20-11-2024 00:41"/>
    <s v="20-11-2024 01:02"/>
    <x v="86"/>
    <n v="52.88"/>
    <n v="15"/>
    <n v="793.2"/>
    <s v="Subscription"/>
    <x v="2"/>
    <s v="High"/>
    <s v="Low Satisfaction"/>
    <s v="Short Charging"/>
    <n v="2"/>
    <x v="414"/>
    <x v="620"/>
  </r>
  <r>
    <s v="EVS101535"/>
    <x v="3"/>
    <x v="2"/>
    <x v="3"/>
    <x v="1"/>
    <s v="13-06-2024 11:04"/>
    <s v="13-06-2024 11:33"/>
    <x v="102"/>
    <n v="22.87"/>
    <n v="8"/>
    <n v="182.96"/>
    <s v="Wallet"/>
    <x v="2"/>
    <s v="Medium"/>
    <s v="Low Satisfaction"/>
    <s v="Short Charging"/>
    <n v="2"/>
    <x v="923"/>
    <x v="552"/>
  </r>
  <r>
    <s v="EVS101536"/>
    <x v="0"/>
    <x v="2"/>
    <x v="2"/>
    <x v="0"/>
    <d v="2023-10-06T09:19:00"/>
    <d v="2023-10-06T09:41:00"/>
    <x v="103"/>
    <n v="28.06"/>
    <n v="15"/>
    <n v="420.9"/>
    <s v="Credit Card"/>
    <x v="0"/>
    <s v="Medium"/>
    <s v="Medium Satisfaction"/>
    <s v="Short Charging"/>
    <n v="2"/>
    <x v="196"/>
    <x v="484"/>
  </r>
  <r>
    <s v="EVS101537"/>
    <x v="0"/>
    <x v="2"/>
    <x v="0"/>
    <x v="1"/>
    <s v="30-11-2024 09:19"/>
    <s v="30-11-2024 09:44"/>
    <x v="13"/>
    <n v="2.71"/>
    <n v="10"/>
    <n v="27.1"/>
    <s v="Subscription"/>
    <x v="1"/>
    <s v="Low"/>
    <s v="High Satisfaction"/>
    <s v="Short Charging"/>
    <n v="2"/>
    <x v="196"/>
    <x v="135"/>
  </r>
  <r>
    <s v="EVS101538"/>
    <x v="3"/>
    <x v="1"/>
    <x v="2"/>
    <x v="1"/>
    <s v="19-11-2023 03:53"/>
    <s v="19-11-2023 05:41"/>
    <x v="47"/>
    <n v="3.05"/>
    <n v="8"/>
    <n v="24.4"/>
    <s v="Credit Card"/>
    <x v="0"/>
    <s v="Low"/>
    <s v="Medium Satisfaction"/>
    <s v="Long Charging"/>
    <n v="1"/>
    <x v="434"/>
    <x v="31"/>
  </r>
  <r>
    <s v="EVS101539"/>
    <x v="0"/>
    <x v="0"/>
    <x v="2"/>
    <x v="1"/>
    <s v="22-09-2023 09:27"/>
    <s v="22-09-2023 10:17"/>
    <x v="97"/>
    <n v="36.340000000000003"/>
    <n v="8"/>
    <n v="290.72000000000003"/>
    <s v="UPI"/>
    <x v="1"/>
    <s v="High"/>
    <s v="High Satisfaction"/>
    <s v="Medium Charging"/>
    <n v="3"/>
    <x v="606"/>
    <x v="494"/>
  </r>
  <r>
    <s v="EVS101540"/>
    <x v="4"/>
    <x v="1"/>
    <x v="0"/>
    <x v="1"/>
    <s v="22-10-2024 05:26"/>
    <s v="22-10-2024 07:08"/>
    <x v="36"/>
    <n v="12.41"/>
    <n v="10"/>
    <n v="124.1"/>
    <s v="UPI"/>
    <x v="1"/>
    <s v="Medium"/>
    <s v="High Satisfaction"/>
    <s v="Long Charging"/>
    <n v="1"/>
    <x v="924"/>
    <x v="272"/>
  </r>
  <r>
    <s v="EVS101541"/>
    <x v="5"/>
    <x v="1"/>
    <x v="0"/>
    <x v="0"/>
    <d v="2024-09-02T18:44:00"/>
    <d v="2024-09-02T19:37:00"/>
    <x v="73"/>
    <n v="14.39"/>
    <n v="10"/>
    <n v="143.9"/>
    <s v="Wallet"/>
    <x v="3"/>
    <s v="Medium"/>
    <s v="Medium Satisfaction"/>
    <s v="Medium Charging"/>
    <n v="1"/>
    <x v="925"/>
    <x v="617"/>
  </r>
  <r>
    <s v="EVS101542"/>
    <x v="0"/>
    <x v="0"/>
    <x v="3"/>
    <x v="1"/>
    <s v="27-05-2023 18:21"/>
    <s v="27-05-2023 18:32"/>
    <x v="78"/>
    <n v="27.88"/>
    <n v="8"/>
    <n v="223.04"/>
    <s v="Wallet"/>
    <x v="4"/>
    <s v="Medium"/>
    <s v="Low Satisfaction"/>
    <s v="Short Charging"/>
    <n v="3"/>
    <x v="657"/>
    <x v="443"/>
  </r>
  <r>
    <s v="EVS101543"/>
    <x v="2"/>
    <x v="0"/>
    <x v="3"/>
    <x v="1"/>
    <s v="24-05-2024 09:45"/>
    <s v="24-05-2024 11:13"/>
    <x v="81"/>
    <n v="44.33"/>
    <n v="8"/>
    <n v="354.64"/>
    <s v="Wallet"/>
    <x v="2"/>
    <s v="High"/>
    <s v="Low Satisfaction"/>
    <s v="Long Charging"/>
    <n v="3"/>
    <x v="65"/>
    <x v="315"/>
  </r>
  <r>
    <s v="EVS101544"/>
    <x v="6"/>
    <x v="2"/>
    <x v="1"/>
    <x v="1"/>
    <s v="27-03-2024 04:06"/>
    <s v="27-03-2024 05:12"/>
    <x v="40"/>
    <n v="14.15"/>
    <n v="12"/>
    <n v="169.8"/>
    <s v="UPI"/>
    <x v="3"/>
    <s v="Medium"/>
    <s v="Medium Satisfaction"/>
    <s v="Long Charging"/>
    <n v="2"/>
    <x v="710"/>
    <x v="39"/>
  </r>
  <r>
    <s v="EVS101545"/>
    <x v="2"/>
    <x v="1"/>
    <x v="3"/>
    <x v="1"/>
    <d v="2023-11-10T22:21:00"/>
    <d v="2023-12-10T00:09:00"/>
    <x v="47"/>
    <n v="46.43"/>
    <n v="8"/>
    <n v="371.44"/>
    <s v="UPI"/>
    <x v="0"/>
    <s v="High"/>
    <s v="Medium Satisfaction"/>
    <s v="Long Charging"/>
    <n v="1"/>
    <x v="473"/>
    <x v="621"/>
  </r>
  <r>
    <s v="EVS101546"/>
    <x v="1"/>
    <x v="2"/>
    <x v="1"/>
    <x v="1"/>
    <d v="2023-04-08T21:14:00"/>
    <d v="2023-04-08T22:29:00"/>
    <x v="99"/>
    <n v="37.31"/>
    <n v="15"/>
    <n v="559.65"/>
    <s v="Credit Card"/>
    <x v="3"/>
    <s v="High"/>
    <s v="Medium Satisfaction"/>
    <s v="Long Charging"/>
    <n v="2"/>
    <x v="926"/>
    <x v="4"/>
  </r>
  <r>
    <s v="EVS101547"/>
    <x v="5"/>
    <x v="0"/>
    <x v="2"/>
    <x v="0"/>
    <s v="20-10-2023 14:31"/>
    <s v="20-10-2023 15:23"/>
    <x v="55"/>
    <n v="19.22"/>
    <n v="12"/>
    <n v="230.64"/>
    <s v="Credit Card"/>
    <x v="0"/>
    <s v="Medium"/>
    <s v="Medium Satisfaction"/>
    <s v="Medium Charging"/>
    <n v="3"/>
    <x v="498"/>
    <x v="328"/>
  </r>
  <r>
    <s v="EVS101548"/>
    <x v="7"/>
    <x v="0"/>
    <x v="3"/>
    <x v="0"/>
    <s v="21-11-2024 21:50"/>
    <s v="21-11-2024 23:47"/>
    <x v="62"/>
    <n v="50.48"/>
    <n v="12"/>
    <n v="605.76"/>
    <s v="Wallet"/>
    <x v="0"/>
    <s v="High"/>
    <s v="Medium Satisfaction"/>
    <s v="Long Charging"/>
    <n v="3"/>
    <x v="236"/>
    <x v="44"/>
  </r>
  <r>
    <s v="EVS101549"/>
    <x v="2"/>
    <x v="0"/>
    <x v="3"/>
    <x v="1"/>
    <d v="2024-02-06T07:12:00"/>
    <d v="2024-02-06T07:30:00"/>
    <x v="88"/>
    <n v="41.86"/>
    <n v="10"/>
    <n v="418.6"/>
    <s v="Wallet"/>
    <x v="3"/>
    <s v="High"/>
    <s v="Medium Satisfaction"/>
    <s v="Short Charging"/>
    <n v="3"/>
    <x v="927"/>
    <x v="489"/>
  </r>
  <r>
    <s v="EVS101550"/>
    <x v="1"/>
    <x v="2"/>
    <x v="3"/>
    <x v="0"/>
    <d v="2023-08-11T16:30:00"/>
    <d v="2023-08-11T16:45:00"/>
    <x v="63"/>
    <n v="7.97"/>
    <n v="8"/>
    <n v="63.76"/>
    <s v="Wallet"/>
    <x v="0"/>
    <s v="Low"/>
    <s v="Medium Satisfaction"/>
    <s v="Short Charging"/>
    <n v="2"/>
    <x v="70"/>
    <x v="531"/>
  </r>
  <r>
    <s v="EVS101551"/>
    <x v="1"/>
    <x v="2"/>
    <x v="3"/>
    <x v="0"/>
    <d v="2024-03-05T16:27:00"/>
    <d v="2024-03-05T17:10:00"/>
    <x v="27"/>
    <n v="34.68"/>
    <n v="12"/>
    <n v="416.16"/>
    <s v="UPI"/>
    <x v="0"/>
    <s v="High"/>
    <s v="Medium Satisfaction"/>
    <s v="Medium Charging"/>
    <n v="2"/>
    <x v="928"/>
    <x v="321"/>
  </r>
  <r>
    <s v="EVS101552"/>
    <x v="4"/>
    <x v="1"/>
    <x v="0"/>
    <x v="1"/>
    <s v="29-09-2023 08:51"/>
    <s v="29-09-2023 09:37"/>
    <x v="43"/>
    <n v="35.9"/>
    <n v="10"/>
    <n v="359"/>
    <s v="Subscription"/>
    <x v="2"/>
    <s v="High"/>
    <s v="Low Satisfaction"/>
    <s v="Medium Charging"/>
    <n v="1"/>
    <x v="151"/>
    <x v="580"/>
  </r>
  <r>
    <s v="EVS101553"/>
    <x v="1"/>
    <x v="1"/>
    <x v="2"/>
    <x v="0"/>
    <d v="2024-04-09T12:30:00"/>
    <d v="2024-04-09T13:21:00"/>
    <x v="69"/>
    <n v="16.600000000000001"/>
    <n v="15"/>
    <n v="249"/>
    <s v="Subscription"/>
    <x v="0"/>
    <s v="Medium"/>
    <s v="Medium Satisfaction"/>
    <s v="Medium Charging"/>
    <n v="1"/>
    <x v="747"/>
    <x v="269"/>
  </r>
  <r>
    <s v="EVS101554"/>
    <x v="0"/>
    <x v="1"/>
    <x v="1"/>
    <x v="1"/>
    <s v="18-06-2024 16:27"/>
    <s v="18-06-2024 17:49"/>
    <x v="0"/>
    <n v="7.3"/>
    <n v="12"/>
    <n v="87.6"/>
    <s v="Subscription"/>
    <x v="0"/>
    <s v="Low"/>
    <s v="Medium Satisfaction"/>
    <s v="Long Charging"/>
    <n v="1"/>
    <x v="928"/>
    <x v="423"/>
  </r>
  <r>
    <s v="EVS101555"/>
    <x v="6"/>
    <x v="2"/>
    <x v="2"/>
    <x v="1"/>
    <d v="2024-08-04T14:44:00"/>
    <d v="2024-08-04T16:41:00"/>
    <x v="62"/>
    <n v="28.44"/>
    <n v="8"/>
    <n v="227.52"/>
    <s v="Credit Card"/>
    <x v="0"/>
    <s v="Medium"/>
    <s v="Medium Satisfaction"/>
    <s v="Long Charging"/>
    <n v="2"/>
    <x v="118"/>
    <x v="415"/>
  </r>
  <r>
    <s v="EVS101556"/>
    <x v="2"/>
    <x v="1"/>
    <x v="2"/>
    <x v="1"/>
    <s v="18-10-2023 05:44"/>
    <s v="18-10-2023 06:23"/>
    <x v="3"/>
    <n v="18.579999999999998"/>
    <n v="8"/>
    <n v="148.63999999999999"/>
    <s v="Credit Card"/>
    <x v="4"/>
    <s v="Medium"/>
    <s v="Low Satisfaction"/>
    <s v="Medium Charging"/>
    <n v="1"/>
    <x v="312"/>
    <x v="622"/>
  </r>
  <r>
    <s v="EVS101557"/>
    <x v="1"/>
    <x v="2"/>
    <x v="2"/>
    <x v="1"/>
    <s v="17-11-2023 15:16"/>
    <s v="17-11-2023 16:34"/>
    <x v="89"/>
    <n v="7.56"/>
    <n v="8"/>
    <n v="60.48"/>
    <s v="Wallet"/>
    <x v="2"/>
    <s v="Low"/>
    <s v="Low Satisfaction"/>
    <s v="Long Charging"/>
    <n v="2"/>
    <x v="929"/>
    <x v="533"/>
  </r>
  <r>
    <s v="EVS101558"/>
    <x v="2"/>
    <x v="1"/>
    <x v="2"/>
    <x v="0"/>
    <s v="26-03-2024 09:09"/>
    <s v="26-03-2024 10:40"/>
    <x v="44"/>
    <n v="53.27"/>
    <n v="12"/>
    <n v="639.24"/>
    <s v="Credit Card"/>
    <x v="4"/>
    <s v="High"/>
    <s v="Low Satisfaction"/>
    <s v="Long Charging"/>
    <n v="1"/>
    <x v="930"/>
    <x v="466"/>
  </r>
  <r>
    <s v="EVS101559"/>
    <x v="3"/>
    <x v="1"/>
    <x v="1"/>
    <x v="0"/>
    <d v="2023-03-09T20:10:00"/>
    <d v="2023-03-09T21:00:00"/>
    <x v="97"/>
    <n v="21.92"/>
    <n v="15"/>
    <n v="328.8"/>
    <s v="Credit Card"/>
    <x v="1"/>
    <s v="Medium"/>
    <s v="High Satisfaction"/>
    <s v="Medium Charging"/>
    <n v="1"/>
    <x v="931"/>
    <x v="465"/>
  </r>
  <r>
    <s v="EVS101560"/>
    <x v="6"/>
    <x v="2"/>
    <x v="1"/>
    <x v="0"/>
    <s v="16-02-2024 23:04"/>
    <s v="16-02-2024 23:25"/>
    <x v="86"/>
    <n v="13.13"/>
    <n v="15"/>
    <n v="196.95"/>
    <s v="Credit Card"/>
    <x v="1"/>
    <s v="Medium"/>
    <s v="High Satisfaction"/>
    <s v="Short Charging"/>
    <n v="2"/>
    <x v="172"/>
    <x v="606"/>
  </r>
  <r>
    <s v="EVS101561"/>
    <x v="1"/>
    <x v="1"/>
    <x v="1"/>
    <x v="1"/>
    <s v="27-07-2024 16:04"/>
    <s v="27-07-2024 16:35"/>
    <x v="64"/>
    <n v="42.81"/>
    <n v="10"/>
    <n v="428.1"/>
    <s v="Credit Card"/>
    <x v="2"/>
    <s v="High"/>
    <s v="Low Satisfaction"/>
    <s v="Medium Charging"/>
    <n v="1"/>
    <x v="738"/>
    <x v="594"/>
  </r>
  <r>
    <s v="EVS101562"/>
    <x v="0"/>
    <x v="0"/>
    <x v="3"/>
    <x v="1"/>
    <s v="25-11-2023 07:16"/>
    <s v="25-11-2023 08:05"/>
    <x v="42"/>
    <n v="23.78"/>
    <n v="15"/>
    <n v="356.7"/>
    <s v="Wallet"/>
    <x v="0"/>
    <s v="Medium"/>
    <s v="Medium Satisfaction"/>
    <s v="Medium Charging"/>
    <n v="3"/>
    <x v="602"/>
    <x v="416"/>
  </r>
  <r>
    <s v="EVS101563"/>
    <x v="7"/>
    <x v="1"/>
    <x v="3"/>
    <x v="1"/>
    <s v="26-09-2024 10:10"/>
    <s v="26-09-2024 10:23"/>
    <x v="58"/>
    <n v="52.34"/>
    <n v="15"/>
    <n v="785.1"/>
    <s v="Subscription"/>
    <x v="2"/>
    <s v="High"/>
    <s v="Low Satisfaction"/>
    <s v="Short Charging"/>
    <n v="1"/>
    <x v="932"/>
    <x v="57"/>
  </r>
  <r>
    <s v="EVS101564"/>
    <x v="7"/>
    <x v="0"/>
    <x v="1"/>
    <x v="0"/>
    <s v="26-06-2024 19:17"/>
    <s v="26-06-2024 20:46"/>
    <x v="29"/>
    <n v="51.82"/>
    <n v="15"/>
    <n v="777.3"/>
    <s v="Subscription"/>
    <x v="2"/>
    <s v="High"/>
    <s v="Low Satisfaction"/>
    <s v="Long Charging"/>
    <n v="3"/>
    <x v="933"/>
    <x v="18"/>
  </r>
  <r>
    <s v="EVS101565"/>
    <x v="4"/>
    <x v="2"/>
    <x v="2"/>
    <x v="0"/>
    <s v="28-05-2023 14:41"/>
    <s v="28-05-2023 16:24"/>
    <x v="95"/>
    <n v="37.200000000000003"/>
    <n v="15"/>
    <n v="558"/>
    <s v="Credit Card"/>
    <x v="2"/>
    <s v="High"/>
    <s v="Low Satisfaction"/>
    <s v="Long Charging"/>
    <n v="2"/>
    <x v="934"/>
    <x v="91"/>
  </r>
  <r>
    <s v="EVS101566"/>
    <x v="1"/>
    <x v="1"/>
    <x v="3"/>
    <x v="1"/>
    <d v="2024-05-08T03:48:00"/>
    <d v="2024-05-08T05:02:00"/>
    <x v="33"/>
    <n v="40.42"/>
    <n v="8"/>
    <n v="323.36"/>
    <s v="Wallet"/>
    <x v="2"/>
    <s v="High"/>
    <s v="Low Satisfaction"/>
    <s v="Long Charging"/>
    <n v="1"/>
    <x v="935"/>
    <x v="157"/>
  </r>
  <r>
    <s v="EVS101567"/>
    <x v="3"/>
    <x v="2"/>
    <x v="3"/>
    <x v="0"/>
    <d v="2023-01-04T11:59:00"/>
    <d v="2023-01-04T13:40:00"/>
    <x v="26"/>
    <n v="20.84"/>
    <n v="8"/>
    <n v="166.72"/>
    <s v="Subscription"/>
    <x v="1"/>
    <s v="Medium"/>
    <s v="High Satisfaction"/>
    <s v="Long Charging"/>
    <n v="2"/>
    <x v="69"/>
    <x v="504"/>
  </r>
  <r>
    <s v="EVS101568"/>
    <x v="7"/>
    <x v="0"/>
    <x v="1"/>
    <x v="1"/>
    <d v="2024-11-08T07:19:00"/>
    <d v="2024-11-08T08:33:00"/>
    <x v="33"/>
    <n v="58.74"/>
    <n v="12"/>
    <n v="704.88"/>
    <s v="UPI"/>
    <x v="4"/>
    <s v="High"/>
    <s v="Low Satisfaction"/>
    <s v="Long Charging"/>
    <n v="3"/>
    <x v="936"/>
    <x v="98"/>
  </r>
  <r>
    <s v="EVS101569"/>
    <x v="1"/>
    <x v="1"/>
    <x v="2"/>
    <x v="1"/>
    <d v="2024-04-09T05:25:00"/>
    <d v="2024-04-09T06:42:00"/>
    <x v="68"/>
    <n v="5.2"/>
    <n v="10"/>
    <n v="52"/>
    <s v="Wallet"/>
    <x v="1"/>
    <s v="Low"/>
    <s v="High Satisfaction"/>
    <s v="Long Charging"/>
    <n v="1"/>
    <x v="712"/>
    <x v="269"/>
  </r>
  <r>
    <s v="EVS101570"/>
    <x v="4"/>
    <x v="2"/>
    <x v="2"/>
    <x v="1"/>
    <d v="2023-09-04T01:39:00"/>
    <d v="2023-09-04T02:20:00"/>
    <x v="54"/>
    <n v="20.63"/>
    <n v="12"/>
    <n v="247.56"/>
    <s v="Subscription"/>
    <x v="2"/>
    <s v="Medium"/>
    <s v="Low Satisfaction"/>
    <s v="Medium Charging"/>
    <n v="2"/>
    <x v="894"/>
    <x v="623"/>
  </r>
  <r>
    <s v="EVS101571"/>
    <x v="6"/>
    <x v="0"/>
    <x v="1"/>
    <x v="0"/>
    <d v="2023-06-12T22:34:00"/>
    <d v="2023-06-12T23:59:00"/>
    <x v="17"/>
    <n v="41.98"/>
    <n v="12"/>
    <n v="503.76"/>
    <s v="Credit Card"/>
    <x v="2"/>
    <s v="High"/>
    <s v="Low Satisfaction"/>
    <s v="Long Charging"/>
    <n v="3"/>
    <x v="937"/>
    <x v="407"/>
  </r>
  <r>
    <s v="EVS101572"/>
    <x v="5"/>
    <x v="0"/>
    <x v="3"/>
    <x v="1"/>
    <d v="2023-04-04T00:30:00"/>
    <d v="2023-04-04T00:46:00"/>
    <x v="71"/>
    <n v="49.39"/>
    <n v="15"/>
    <n v="740.85"/>
    <s v="Subscription"/>
    <x v="3"/>
    <s v="High"/>
    <s v="Medium Satisfaction"/>
    <s v="Short Charging"/>
    <n v="3"/>
    <x v="301"/>
    <x v="624"/>
  </r>
  <r>
    <s v="EVS101573"/>
    <x v="4"/>
    <x v="1"/>
    <x v="1"/>
    <x v="1"/>
    <s v="24-08-2024 03:48"/>
    <s v="24-08-2024 04:56"/>
    <x v="84"/>
    <n v="57.86"/>
    <n v="12"/>
    <n v="694.32"/>
    <s v="Credit Card"/>
    <x v="4"/>
    <s v="High"/>
    <s v="Low Satisfaction"/>
    <s v="Long Charging"/>
    <n v="1"/>
    <x v="935"/>
    <x v="53"/>
  </r>
  <r>
    <s v="EVS101574"/>
    <x v="1"/>
    <x v="1"/>
    <x v="3"/>
    <x v="1"/>
    <d v="2024-07-08T18:16:00"/>
    <d v="2024-07-08T18:33:00"/>
    <x v="18"/>
    <n v="19.98"/>
    <n v="12"/>
    <n v="239.76"/>
    <s v="Credit Card"/>
    <x v="0"/>
    <s v="Medium"/>
    <s v="Medium Satisfaction"/>
    <s v="Short Charging"/>
    <n v="1"/>
    <x v="230"/>
    <x v="170"/>
  </r>
  <r>
    <s v="EVS101575"/>
    <x v="4"/>
    <x v="1"/>
    <x v="3"/>
    <x v="0"/>
    <d v="2024-03-03T00:25:00"/>
    <d v="2024-03-03T01:48:00"/>
    <x v="100"/>
    <n v="52.1"/>
    <n v="15"/>
    <n v="781.5"/>
    <s v="Subscription"/>
    <x v="4"/>
    <s v="High"/>
    <s v="Low Satisfaction"/>
    <s v="Long Charging"/>
    <n v="1"/>
    <x v="800"/>
    <x v="625"/>
  </r>
  <r>
    <s v="EVS101576"/>
    <x v="3"/>
    <x v="2"/>
    <x v="3"/>
    <x v="0"/>
    <s v="20-12-2023 11:31"/>
    <s v="20-12-2023 13:16"/>
    <x v="80"/>
    <n v="41.49"/>
    <n v="15"/>
    <n v="622.35"/>
    <s v="Credit Card"/>
    <x v="2"/>
    <s v="High"/>
    <s v="Low Satisfaction"/>
    <s v="Long Charging"/>
    <n v="2"/>
    <x v="154"/>
    <x v="436"/>
  </r>
  <r>
    <s v="EVS101577"/>
    <x v="7"/>
    <x v="1"/>
    <x v="0"/>
    <x v="0"/>
    <s v="20-06-2023 14:48"/>
    <s v="20-06-2023 15:36"/>
    <x v="67"/>
    <n v="38.96"/>
    <n v="8"/>
    <n v="311.68"/>
    <s v="Wallet"/>
    <x v="1"/>
    <s v="High"/>
    <s v="High Satisfaction"/>
    <s v="Medium Charging"/>
    <n v="1"/>
    <x v="306"/>
    <x v="24"/>
  </r>
  <r>
    <s v="EVS101578"/>
    <x v="1"/>
    <x v="1"/>
    <x v="0"/>
    <x v="1"/>
    <d v="2023-05-01T00:25:00"/>
    <d v="2023-05-01T02:17:00"/>
    <x v="56"/>
    <n v="42.42"/>
    <n v="15"/>
    <n v="636.29999999999995"/>
    <s v="Wallet"/>
    <x v="1"/>
    <s v="High"/>
    <s v="High Satisfaction"/>
    <s v="Long Charging"/>
    <n v="1"/>
    <x v="800"/>
    <x v="358"/>
  </r>
  <r>
    <s v="EVS101579"/>
    <x v="4"/>
    <x v="1"/>
    <x v="1"/>
    <x v="0"/>
    <s v="25-02-2023 09:11"/>
    <s v="25-02-2023 10:52"/>
    <x v="26"/>
    <n v="19.46"/>
    <n v="12"/>
    <n v="233.52"/>
    <s v="Wallet"/>
    <x v="4"/>
    <s v="Medium"/>
    <s v="Low Satisfaction"/>
    <s v="Long Charging"/>
    <n v="1"/>
    <x v="626"/>
    <x v="626"/>
  </r>
  <r>
    <s v="EVS101580"/>
    <x v="6"/>
    <x v="0"/>
    <x v="2"/>
    <x v="0"/>
    <s v="15-02-2023 00:53"/>
    <s v="15-02-2023 01:17"/>
    <x v="37"/>
    <n v="58.75"/>
    <n v="10"/>
    <n v="587.5"/>
    <s v="UPI"/>
    <x v="4"/>
    <s v="High"/>
    <s v="Low Satisfaction"/>
    <s v="Short Charging"/>
    <n v="3"/>
    <x v="528"/>
    <x v="106"/>
  </r>
  <r>
    <s v="EVS101581"/>
    <x v="2"/>
    <x v="1"/>
    <x v="0"/>
    <x v="0"/>
    <s v="24-03-2023 11:35"/>
    <s v="24-03-2023 13:17"/>
    <x v="36"/>
    <n v="9.73"/>
    <n v="12"/>
    <n v="116.76"/>
    <s v="Credit Card"/>
    <x v="1"/>
    <s v="Low"/>
    <s v="High Satisfaction"/>
    <s v="Long Charging"/>
    <n v="1"/>
    <x v="803"/>
    <x v="227"/>
  </r>
  <r>
    <s v="EVS101582"/>
    <x v="7"/>
    <x v="0"/>
    <x v="1"/>
    <x v="0"/>
    <s v="20-04-2023 15:24"/>
    <s v="20-04-2023 17:05"/>
    <x v="26"/>
    <n v="58.1"/>
    <n v="15"/>
    <n v="871.5"/>
    <s v="UPI"/>
    <x v="4"/>
    <s v="High"/>
    <s v="Low Satisfaction"/>
    <s v="Long Charging"/>
    <n v="3"/>
    <x v="817"/>
    <x v="627"/>
  </r>
  <r>
    <s v="EVS101583"/>
    <x v="6"/>
    <x v="1"/>
    <x v="0"/>
    <x v="0"/>
    <s v="26-02-2023 21:28"/>
    <s v="26-02-2023 23:22"/>
    <x v="48"/>
    <n v="24.57"/>
    <n v="15"/>
    <n v="368.55"/>
    <s v="Wallet"/>
    <x v="3"/>
    <s v="Medium"/>
    <s v="Medium Satisfaction"/>
    <s v="Long Charging"/>
    <n v="1"/>
    <x v="369"/>
    <x v="288"/>
  </r>
  <r>
    <s v="EVS101584"/>
    <x v="3"/>
    <x v="1"/>
    <x v="2"/>
    <x v="0"/>
    <d v="2023-10-09T07:41:00"/>
    <d v="2023-10-09T08:23:00"/>
    <x v="14"/>
    <n v="25.79"/>
    <n v="12"/>
    <n v="309.48"/>
    <s v="UPI"/>
    <x v="4"/>
    <s v="Medium"/>
    <s v="Low Satisfaction"/>
    <s v="Medium Charging"/>
    <n v="1"/>
    <x v="938"/>
    <x v="3"/>
  </r>
  <r>
    <s v="EVS101585"/>
    <x v="1"/>
    <x v="2"/>
    <x v="1"/>
    <x v="0"/>
    <s v="28-08-2023 22:16"/>
    <s v="29-08-2023 00:06"/>
    <x v="109"/>
    <n v="9.8699999999999992"/>
    <n v="8"/>
    <n v="78.959999999999994"/>
    <s v="Wallet"/>
    <x v="1"/>
    <s v="Low"/>
    <s v="High Satisfaction"/>
    <s v="Long Charging"/>
    <n v="2"/>
    <x v="619"/>
    <x v="303"/>
  </r>
  <r>
    <s v="EVS101586"/>
    <x v="2"/>
    <x v="1"/>
    <x v="2"/>
    <x v="0"/>
    <d v="2024-04-03T04:27:00"/>
    <d v="2024-04-03T05:06:00"/>
    <x v="3"/>
    <n v="58.44"/>
    <n v="12"/>
    <n v="701.28"/>
    <s v="Subscription"/>
    <x v="2"/>
    <s v="High"/>
    <s v="Low Satisfaction"/>
    <s v="Medium Charging"/>
    <n v="1"/>
    <x v="690"/>
    <x v="314"/>
  </r>
  <r>
    <s v="EVS101587"/>
    <x v="3"/>
    <x v="1"/>
    <x v="2"/>
    <x v="0"/>
    <s v="29-05-2023 21:38"/>
    <s v="29-05-2023 22:50"/>
    <x v="70"/>
    <n v="32.89"/>
    <n v="8"/>
    <n v="263.12"/>
    <s v="Wallet"/>
    <x v="2"/>
    <s v="High"/>
    <s v="Low Satisfaction"/>
    <s v="Long Charging"/>
    <n v="1"/>
    <x v="769"/>
    <x v="628"/>
  </r>
  <r>
    <s v="EVS101588"/>
    <x v="3"/>
    <x v="0"/>
    <x v="1"/>
    <x v="1"/>
    <s v="23-05-2024 19:23"/>
    <s v="23-05-2024 20:46"/>
    <x v="100"/>
    <n v="5.14"/>
    <n v="10"/>
    <n v="51.4"/>
    <s v="Wallet"/>
    <x v="3"/>
    <s v="Low"/>
    <s v="Medium Satisfaction"/>
    <s v="Long Charging"/>
    <n v="3"/>
    <x v="504"/>
    <x v="19"/>
  </r>
  <r>
    <s v="EVS101589"/>
    <x v="3"/>
    <x v="2"/>
    <x v="0"/>
    <x v="1"/>
    <s v="15-01-2024 03:55"/>
    <s v="15-01-2024 04:31"/>
    <x v="30"/>
    <n v="15.67"/>
    <n v="15"/>
    <n v="235.05"/>
    <s v="Credit Card"/>
    <x v="1"/>
    <s v="Medium"/>
    <s v="High Satisfaction"/>
    <s v="Medium Charging"/>
    <n v="2"/>
    <x v="186"/>
    <x v="612"/>
  </r>
  <r>
    <s v="EVS101590"/>
    <x v="2"/>
    <x v="0"/>
    <x v="2"/>
    <x v="1"/>
    <s v="24-01-2024 19:53"/>
    <s v="24-01-2024 21:37"/>
    <x v="4"/>
    <n v="41.55"/>
    <n v="10"/>
    <n v="415.5"/>
    <s v="Subscription"/>
    <x v="0"/>
    <s v="High"/>
    <s v="Medium Satisfaction"/>
    <s v="Long Charging"/>
    <n v="3"/>
    <x v="939"/>
    <x v="125"/>
  </r>
  <r>
    <s v="EVS101591"/>
    <x v="4"/>
    <x v="2"/>
    <x v="3"/>
    <x v="0"/>
    <s v="16-07-2023 14:28"/>
    <s v="16-07-2023 14:38"/>
    <x v="15"/>
    <n v="11.29"/>
    <n v="15"/>
    <n v="169.35"/>
    <s v="UPI"/>
    <x v="2"/>
    <s v="Medium"/>
    <s v="Low Satisfaction"/>
    <s v="Short Charging"/>
    <n v="2"/>
    <x v="940"/>
    <x v="448"/>
  </r>
  <r>
    <s v="EVS101592"/>
    <x v="2"/>
    <x v="2"/>
    <x v="1"/>
    <x v="1"/>
    <d v="2023-03-04T08:42:00"/>
    <d v="2023-03-04T09:06:00"/>
    <x v="37"/>
    <n v="58.42"/>
    <n v="8"/>
    <n v="467.36"/>
    <s v="Credit Card"/>
    <x v="0"/>
    <s v="High"/>
    <s v="Medium Satisfaction"/>
    <s v="Short Charging"/>
    <n v="2"/>
    <x v="941"/>
    <x v="629"/>
  </r>
  <r>
    <s v="EVS101593"/>
    <x v="6"/>
    <x v="2"/>
    <x v="3"/>
    <x v="0"/>
    <d v="2023-04-02T13:45:00"/>
    <d v="2023-04-02T14:41:00"/>
    <x v="46"/>
    <n v="11.39"/>
    <n v="15"/>
    <n v="170.85"/>
    <s v="Wallet"/>
    <x v="1"/>
    <s v="Medium"/>
    <s v="High Satisfaction"/>
    <s v="Medium Charging"/>
    <n v="2"/>
    <x v="733"/>
    <x v="201"/>
  </r>
  <r>
    <s v="EVS101594"/>
    <x v="5"/>
    <x v="0"/>
    <x v="0"/>
    <x v="1"/>
    <d v="2023-06-11T23:22:00"/>
    <d v="2023-07-11T01:09:00"/>
    <x v="108"/>
    <n v="22.25"/>
    <n v="10"/>
    <n v="222.5"/>
    <s v="UPI"/>
    <x v="0"/>
    <s v="Medium"/>
    <s v="Medium Satisfaction"/>
    <s v="Long Charging"/>
    <n v="3"/>
    <x v="495"/>
    <x v="544"/>
  </r>
  <r>
    <s v="EVS101595"/>
    <x v="7"/>
    <x v="0"/>
    <x v="2"/>
    <x v="0"/>
    <d v="2024-04-06T07:31:00"/>
    <d v="2024-04-06T08:37:00"/>
    <x v="40"/>
    <n v="27.68"/>
    <n v="10"/>
    <n v="276.8"/>
    <s v="Wallet"/>
    <x v="4"/>
    <s v="Medium"/>
    <s v="Low Satisfaction"/>
    <s v="Long Charging"/>
    <n v="3"/>
    <x v="850"/>
    <x v="368"/>
  </r>
  <r>
    <s v="EVS101596"/>
    <x v="0"/>
    <x v="0"/>
    <x v="2"/>
    <x v="0"/>
    <d v="2024-06-11T08:29:00"/>
    <d v="2024-06-11T09:55:00"/>
    <x v="16"/>
    <n v="32.409999999999997"/>
    <n v="10"/>
    <n v="324.10000000000002"/>
    <s v="UPI"/>
    <x v="0"/>
    <s v="High"/>
    <s v="Medium Satisfaction"/>
    <s v="Long Charging"/>
    <n v="3"/>
    <x v="942"/>
    <x v="408"/>
  </r>
  <r>
    <s v="EVS101597"/>
    <x v="6"/>
    <x v="0"/>
    <x v="3"/>
    <x v="1"/>
    <s v="20-10-2024 12:02"/>
    <s v="20-10-2024 12:30"/>
    <x v="53"/>
    <n v="54.04"/>
    <n v="10"/>
    <n v="540.4"/>
    <s v="UPI"/>
    <x v="4"/>
    <s v="High"/>
    <s v="Low Satisfaction"/>
    <s v="Short Charging"/>
    <n v="3"/>
    <x v="75"/>
    <x v="145"/>
  </r>
  <r>
    <s v="EVS101598"/>
    <x v="1"/>
    <x v="1"/>
    <x v="2"/>
    <x v="1"/>
    <s v="15-06-2024 12:24"/>
    <s v="15-06-2024 14:21"/>
    <x v="62"/>
    <n v="6.33"/>
    <n v="15"/>
    <n v="94.95"/>
    <s v="Wallet"/>
    <x v="0"/>
    <s v="Low"/>
    <s v="Medium Satisfaction"/>
    <s v="Long Charging"/>
    <n v="1"/>
    <x v="590"/>
    <x v="196"/>
  </r>
  <r>
    <s v="EVS101599"/>
    <x v="1"/>
    <x v="2"/>
    <x v="0"/>
    <x v="1"/>
    <d v="2023-04-02T23:44:00"/>
    <d v="2023-04-02T23:54:00"/>
    <x v="15"/>
    <n v="55.92"/>
    <n v="12"/>
    <n v="671.04"/>
    <s v="UPI"/>
    <x v="0"/>
    <s v="High"/>
    <s v="Medium Satisfaction"/>
    <s v="Short Charging"/>
    <n v="2"/>
    <x v="943"/>
    <x v="201"/>
  </r>
  <r>
    <s v="EVS101600"/>
    <x v="4"/>
    <x v="2"/>
    <x v="3"/>
    <x v="0"/>
    <s v="27-09-2024 23:05"/>
    <s v="27-09-2024 23:24"/>
    <x v="11"/>
    <n v="15.34"/>
    <n v="8"/>
    <n v="122.72"/>
    <s v="Subscription"/>
    <x v="1"/>
    <s v="Medium"/>
    <s v="High Satisfaction"/>
    <s v="Short Charging"/>
    <n v="2"/>
    <x v="753"/>
    <x v="152"/>
  </r>
  <r>
    <s v="EVS101601"/>
    <x v="5"/>
    <x v="2"/>
    <x v="1"/>
    <x v="1"/>
    <d v="2024-06-09T16:55:00"/>
    <d v="2024-06-09T18:16:00"/>
    <x v="7"/>
    <n v="32.26"/>
    <n v="12"/>
    <n v="387.12"/>
    <s v="Wallet"/>
    <x v="1"/>
    <s v="High"/>
    <s v="High Satisfaction"/>
    <s v="Long Charging"/>
    <n v="2"/>
    <x v="273"/>
    <x v="498"/>
  </r>
  <r>
    <s v="EVS101602"/>
    <x v="3"/>
    <x v="0"/>
    <x v="2"/>
    <x v="1"/>
    <d v="2024-02-01T18:53:00"/>
    <d v="2024-02-01T20:20:00"/>
    <x v="24"/>
    <n v="17.940000000000001"/>
    <n v="12"/>
    <n v="215.28"/>
    <s v="Credit Card"/>
    <x v="1"/>
    <s v="Medium"/>
    <s v="High Satisfaction"/>
    <s v="Long Charging"/>
    <n v="3"/>
    <x v="523"/>
    <x v="476"/>
  </r>
  <r>
    <s v="EVS101603"/>
    <x v="2"/>
    <x v="0"/>
    <x v="0"/>
    <x v="0"/>
    <d v="2023-09-02T16:56:00"/>
    <d v="2023-09-02T18:24:00"/>
    <x v="81"/>
    <n v="30.91"/>
    <n v="10"/>
    <n v="309.10000000000002"/>
    <s v="Subscription"/>
    <x v="1"/>
    <s v="High"/>
    <s v="High Satisfaction"/>
    <s v="Long Charging"/>
    <n v="3"/>
    <x v="944"/>
    <x v="296"/>
  </r>
  <r>
    <s v="EVS101604"/>
    <x v="5"/>
    <x v="2"/>
    <x v="2"/>
    <x v="0"/>
    <d v="2024-11-04T17:51:00"/>
    <d v="2024-11-04T19:41:00"/>
    <x v="109"/>
    <n v="6.09"/>
    <n v="12"/>
    <n v="73.08"/>
    <s v="Wallet"/>
    <x v="1"/>
    <s v="Low"/>
    <s v="High Satisfaction"/>
    <s v="Long Charging"/>
    <n v="2"/>
    <x v="396"/>
    <x v="630"/>
  </r>
  <r>
    <s v="EVS101605"/>
    <x v="2"/>
    <x v="0"/>
    <x v="1"/>
    <x v="1"/>
    <s v="27-05-2023 20:29"/>
    <s v="27-05-2023 20:51"/>
    <x v="103"/>
    <n v="51.75"/>
    <n v="12"/>
    <n v="621"/>
    <s v="Credit Card"/>
    <x v="0"/>
    <s v="High"/>
    <s v="Medium Satisfaction"/>
    <s v="Short Charging"/>
    <n v="3"/>
    <x v="510"/>
    <x v="443"/>
  </r>
  <r>
    <s v="EVS101606"/>
    <x v="5"/>
    <x v="1"/>
    <x v="3"/>
    <x v="0"/>
    <d v="2023-08-01T17:02:00"/>
    <d v="2023-08-01T18:24:00"/>
    <x v="0"/>
    <n v="58.75"/>
    <n v="10"/>
    <n v="587.5"/>
    <s v="Subscription"/>
    <x v="0"/>
    <s v="High"/>
    <s v="Medium Satisfaction"/>
    <s v="Long Charging"/>
    <n v="1"/>
    <x v="781"/>
    <x v="486"/>
  </r>
  <r>
    <s v="EVS101607"/>
    <x v="4"/>
    <x v="1"/>
    <x v="0"/>
    <x v="1"/>
    <d v="2024-12-01T14:08:00"/>
    <d v="2024-12-01T15:39:00"/>
    <x v="44"/>
    <n v="33.08"/>
    <n v="15"/>
    <n v="496.2"/>
    <s v="Subscription"/>
    <x v="3"/>
    <s v="High"/>
    <s v="Medium Satisfaction"/>
    <s v="Long Charging"/>
    <n v="1"/>
    <x v="945"/>
    <x v="631"/>
  </r>
  <r>
    <s v="EVS101608"/>
    <x v="5"/>
    <x v="0"/>
    <x v="2"/>
    <x v="0"/>
    <s v="18-07-2024 05:07"/>
    <s v="18-07-2024 06:29"/>
    <x v="0"/>
    <n v="47.45"/>
    <n v="12"/>
    <n v="569.4"/>
    <s v="Subscription"/>
    <x v="3"/>
    <s v="High"/>
    <s v="Medium Satisfaction"/>
    <s v="Long Charging"/>
    <n v="3"/>
    <x v="342"/>
    <x v="275"/>
  </r>
  <r>
    <s v="EVS101609"/>
    <x v="7"/>
    <x v="2"/>
    <x v="3"/>
    <x v="1"/>
    <s v="17-01-2024 03:58"/>
    <s v="17-01-2024 04:54"/>
    <x v="46"/>
    <n v="31.35"/>
    <n v="12"/>
    <n v="376.2"/>
    <s v="UPI"/>
    <x v="4"/>
    <s v="High"/>
    <s v="Low Satisfaction"/>
    <s v="Medium Charging"/>
    <n v="2"/>
    <x v="845"/>
    <x v="216"/>
  </r>
  <r>
    <s v="EVS101610"/>
    <x v="2"/>
    <x v="0"/>
    <x v="3"/>
    <x v="0"/>
    <s v="28-05-2024 11:23"/>
    <s v="28-05-2024 12:14"/>
    <x v="69"/>
    <n v="42.89"/>
    <n v="8"/>
    <n v="343.12"/>
    <s v="UPI"/>
    <x v="1"/>
    <s v="High"/>
    <s v="High Satisfaction"/>
    <s v="Medium Charging"/>
    <n v="3"/>
    <x v="946"/>
    <x v="370"/>
  </r>
  <r>
    <s v="EVS101611"/>
    <x v="6"/>
    <x v="1"/>
    <x v="1"/>
    <x v="0"/>
    <s v="15-06-2024 14:53"/>
    <s v="15-06-2024 15:39"/>
    <x v="43"/>
    <n v="3.69"/>
    <n v="15"/>
    <n v="55.35"/>
    <s v="UPI"/>
    <x v="2"/>
    <s v="Low"/>
    <s v="Low Satisfaction"/>
    <s v="Medium Charging"/>
    <n v="1"/>
    <x v="814"/>
    <x v="196"/>
  </r>
  <r>
    <s v="EVS101612"/>
    <x v="1"/>
    <x v="0"/>
    <x v="2"/>
    <x v="1"/>
    <s v="20-06-2024 07:10"/>
    <s v="20-06-2024 08:25"/>
    <x v="99"/>
    <n v="54.41"/>
    <n v="10"/>
    <n v="544.1"/>
    <s v="Credit Card"/>
    <x v="4"/>
    <s v="High"/>
    <s v="Low Satisfaction"/>
    <s v="Long Charging"/>
    <n v="3"/>
    <x v="947"/>
    <x v="260"/>
  </r>
  <r>
    <s v="EVS101613"/>
    <x v="6"/>
    <x v="1"/>
    <x v="2"/>
    <x v="1"/>
    <d v="2024-05-06T07:06:00"/>
    <d v="2024-05-06T08:06:00"/>
    <x v="76"/>
    <n v="14.98"/>
    <n v="8"/>
    <n v="119.84"/>
    <s v="Credit Card"/>
    <x v="4"/>
    <s v="Medium"/>
    <s v="Low Satisfaction"/>
    <s v="Medium Charging"/>
    <n v="1"/>
    <x v="85"/>
    <x v="335"/>
  </r>
  <r>
    <s v="EVS101614"/>
    <x v="6"/>
    <x v="2"/>
    <x v="3"/>
    <x v="1"/>
    <d v="2023-12-02T14:34:00"/>
    <d v="2023-12-02T15:26:00"/>
    <x v="55"/>
    <n v="54.35"/>
    <n v="8"/>
    <n v="434.8"/>
    <s v="UPI"/>
    <x v="3"/>
    <s v="High"/>
    <s v="Medium Satisfaction"/>
    <s v="Medium Charging"/>
    <n v="2"/>
    <x v="948"/>
    <x v="473"/>
  </r>
  <r>
    <s v="EVS101615"/>
    <x v="3"/>
    <x v="2"/>
    <x v="2"/>
    <x v="0"/>
    <s v="19-09-2024 10:48"/>
    <s v="19-09-2024 11:31"/>
    <x v="27"/>
    <n v="20.38"/>
    <n v="15"/>
    <n v="305.7"/>
    <s v="Credit Card"/>
    <x v="1"/>
    <s v="Medium"/>
    <s v="High Satisfaction"/>
    <s v="Medium Charging"/>
    <n v="2"/>
    <x v="515"/>
    <x v="507"/>
  </r>
  <r>
    <s v="EVS101616"/>
    <x v="3"/>
    <x v="2"/>
    <x v="1"/>
    <x v="0"/>
    <s v="17-11-2024 21:39"/>
    <s v="17-11-2024 23:22"/>
    <x v="95"/>
    <n v="8.4600000000000009"/>
    <n v="12"/>
    <n v="101.52"/>
    <s v="Credit Card"/>
    <x v="4"/>
    <s v="Low"/>
    <s v="Low Satisfaction"/>
    <s v="Long Charging"/>
    <n v="2"/>
    <x v="382"/>
    <x v="537"/>
  </r>
  <r>
    <s v="EVS101617"/>
    <x v="2"/>
    <x v="1"/>
    <x v="1"/>
    <x v="0"/>
    <s v="25-02-2024 17:36"/>
    <s v="25-02-2024 19:22"/>
    <x v="107"/>
    <n v="45.1"/>
    <n v="15"/>
    <n v="676.5"/>
    <s v="Subscription"/>
    <x v="0"/>
    <s v="High"/>
    <s v="Medium Satisfaction"/>
    <s v="Long Charging"/>
    <n v="1"/>
    <x v="442"/>
    <x v="114"/>
  </r>
  <r>
    <s v="EVS101618"/>
    <x v="7"/>
    <x v="0"/>
    <x v="1"/>
    <x v="1"/>
    <d v="2024-03-04T00:19:00"/>
    <d v="2024-03-04T02:11:00"/>
    <x v="56"/>
    <n v="19.190000000000001"/>
    <n v="15"/>
    <n v="287.85000000000002"/>
    <s v="Subscription"/>
    <x v="0"/>
    <s v="Medium"/>
    <s v="Medium Satisfaction"/>
    <s v="Long Charging"/>
    <n v="3"/>
    <x v="471"/>
    <x v="43"/>
  </r>
  <r>
    <s v="EVS101619"/>
    <x v="4"/>
    <x v="1"/>
    <x v="2"/>
    <x v="1"/>
    <s v="15-01-2024 08:58"/>
    <s v="15-01-2024 09:36"/>
    <x v="28"/>
    <n v="22.54"/>
    <n v="8"/>
    <n v="180.32"/>
    <s v="Wallet"/>
    <x v="3"/>
    <s v="Medium"/>
    <s v="Medium Satisfaction"/>
    <s v="Medium Charging"/>
    <n v="1"/>
    <x v="364"/>
    <x v="612"/>
  </r>
  <r>
    <s v="EVS101620"/>
    <x v="7"/>
    <x v="1"/>
    <x v="0"/>
    <x v="0"/>
    <s v="27-12-2023 08:05"/>
    <s v="27-12-2023 08:22"/>
    <x v="18"/>
    <n v="40.31"/>
    <n v="15"/>
    <n v="604.65"/>
    <s v="Credit Card"/>
    <x v="2"/>
    <s v="High"/>
    <s v="Low Satisfaction"/>
    <s v="Short Charging"/>
    <n v="1"/>
    <x v="550"/>
    <x v="107"/>
  </r>
  <r>
    <s v="EVS101621"/>
    <x v="6"/>
    <x v="1"/>
    <x v="1"/>
    <x v="1"/>
    <d v="2023-02-02T16:12:00"/>
    <d v="2023-02-02T16:46:00"/>
    <x v="8"/>
    <n v="7.51"/>
    <n v="15"/>
    <n v="112.65"/>
    <s v="Credit Card"/>
    <x v="0"/>
    <s v="Low"/>
    <s v="Medium Satisfaction"/>
    <s v="Medium Charging"/>
    <n v="1"/>
    <x v="783"/>
    <x v="440"/>
  </r>
  <r>
    <s v="EVS101622"/>
    <x v="5"/>
    <x v="0"/>
    <x v="0"/>
    <x v="0"/>
    <d v="2024-08-05T17:43:00"/>
    <d v="2024-08-05T18:23:00"/>
    <x v="79"/>
    <n v="42.8"/>
    <n v="15"/>
    <n v="642"/>
    <s v="Credit Card"/>
    <x v="2"/>
    <s v="High"/>
    <s v="Low Satisfaction"/>
    <s v="Medium Charging"/>
    <n v="3"/>
    <x v="949"/>
    <x v="151"/>
  </r>
  <r>
    <s v="EVS101623"/>
    <x v="3"/>
    <x v="0"/>
    <x v="3"/>
    <x v="0"/>
    <s v="21-06-2023 13:39"/>
    <s v="21-06-2023 13:59"/>
    <x v="21"/>
    <n v="45.19"/>
    <n v="8"/>
    <n v="361.52"/>
    <s v="Credit Card"/>
    <x v="0"/>
    <s v="High"/>
    <s v="Medium Satisfaction"/>
    <s v="Short Charging"/>
    <n v="3"/>
    <x v="816"/>
    <x v="411"/>
  </r>
  <r>
    <s v="EVS101624"/>
    <x v="4"/>
    <x v="0"/>
    <x v="1"/>
    <x v="0"/>
    <s v="13-10-2024 23:52"/>
    <s v="14-10-2024 01:18"/>
    <x v="16"/>
    <n v="3.69"/>
    <n v="15"/>
    <n v="55.35"/>
    <s v="Subscription"/>
    <x v="3"/>
    <s v="Low"/>
    <s v="Medium Satisfaction"/>
    <s v="Long Charging"/>
    <n v="3"/>
    <x v="770"/>
    <x v="96"/>
  </r>
  <r>
    <s v="EVS101625"/>
    <x v="2"/>
    <x v="2"/>
    <x v="0"/>
    <x v="1"/>
    <d v="2023-03-08T08:06:00"/>
    <d v="2023-03-08T09:43:00"/>
    <x v="85"/>
    <n v="9.6199999999999992"/>
    <n v="15"/>
    <n v="144.30000000000001"/>
    <s v="Wallet"/>
    <x v="1"/>
    <s v="Low"/>
    <s v="High Satisfaction"/>
    <s v="Long Charging"/>
    <n v="2"/>
    <x v="950"/>
    <x v="632"/>
  </r>
  <r>
    <s v="EVS101626"/>
    <x v="3"/>
    <x v="2"/>
    <x v="1"/>
    <x v="0"/>
    <d v="2023-08-04T16:09:00"/>
    <d v="2023-08-04T17:23:00"/>
    <x v="33"/>
    <n v="48.36"/>
    <n v="12"/>
    <n v="580.32000000000005"/>
    <s v="Credit Card"/>
    <x v="4"/>
    <s v="High"/>
    <s v="Low Satisfaction"/>
    <s v="Long Charging"/>
    <n v="2"/>
    <x v="951"/>
    <x v="168"/>
  </r>
  <r>
    <s v="EVS101627"/>
    <x v="5"/>
    <x v="1"/>
    <x v="3"/>
    <x v="1"/>
    <d v="2023-12-02T18:54:00"/>
    <d v="2023-12-02T20:15:00"/>
    <x v="7"/>
    <n v="7.72"/>
    <n v="10"/>
    <n v="77.2"/>
    <s v="Credit Card"/>
    <x v="2"/>
    <s v="Low"/>
    <s v="Low Satisfaction"/>
    <s v="Long Charging"/>
    <n v="1"/>
    <x v="694"/>
    <x v="473"/>
  </r>
  <r>
    <s v="EVS101628"/>
    <x v="0"/>
    <x v="2"/>
    <x v="0"/>
    <x v="1"/>
    <s v="16-02-2023 03:04"/>
    <s v="16-02-2023 03:56"/>
    <x v="55"/>
    <n v="51.44"/>
    <n v="15"/>
    <n v="771.6"/>
    <s v="Wallet"/>
    <x v="0"/>
    <s v="High"/>
    <s v="Medium Satisfaction"/>
    <s v="Medium Charging"/>
    <n v="2"/>
    <x v="8"/>
    <x v="105"/>
  </r>
  <r>
    <s v="EVS101629"/>
    <x v="1"/>
    <x v="2"/>
    <x v="2"/>
    <x v="1"/>
    <s v="13-08-2024 00:04"/>
    <s v="13-08-2024 00:33"/>
    <x v="102"/>
    <n v="6.66"/>
    <n v="12"/>
    <n v="79.92"/>
    <s v="UPI"/>
    <x v="4"/>
    <s v="Low"/>
    <s v="Low Satisfaction"/>
    <s v="Short Charging"/>
    <n v="2"/>
    <x v="10"/>
    <x v="265"/>
  </r>
  <r>
    <s v="EVS101630"/>
    <x v="5"/>
    <x v="2"/>
    <x v="3"/>
    <x v="0"/>
    <s v="23-12-2023 07:44"/>
    <s v="23-12-2023 09:12"/>
    <x v="81"/>
    <n v="11.95"/>
    <n v="12"/>
    <n v="143.4"/>
    <s v="Credit Card"/>
    <x v="1"/>
    <s v="Medium"/>
    <s v="High Satisfaction"/>
    <s v="Long Charging"/>
    <n v="2"/>
    <x v="640"/>
    <x v="217"/>
  </r>
  <r>
    <s v="EVS101631"/>
    <x v="1"/>
    <x v="2"/>
    <x v="3"/>
    <x v="0"/>
    <s v="19-03-2024 08:07"/>
    <s v="19-03-2024 09:44"/>
    <x v="85"/>
    <n v="58.05"/>
    <n v="15"/>
    <n v="870.75"/>
    <s v="Subscription"/>
    <x v="1"/>
    <s v="High"/>
    <s v="High Satisfaction"/>
    <s v="Long Charging"/>
    <n v="2"/>
    <x v="101"/>
    <x v="177"/>
  </r>
  <r>
    <s v="EVS101632"/>
    <x v="3"/>
    <x v="1"/>
    <x v="2"/>
    <x v="1"/>
    <s v="22-04-2023 20:53"/>
    <s v="22-04-2023 21:05"/>
    <x v="94"/>
    <n v="7.46"/>
    <n v="12"/>
    <n v="89.52"/>
    <s v="UPI"/>
    <x v="4"/>
    <s v="Low"/>
    <s v="Low Satisfaction"/>
    <s v="Short Charging"/>
    <n v="1"/>
    <x v="441"/>
    <x v="421"/>
  </r>
  <r>
    <s v="EVS101633"/>
    <x v="3"/>
    <x v="0"/>
    <x v="3"/>
    <x v="1"/>
    <s v="18-10-2024 05:48"/>
    <s v="18-10-2024 07:08"/>
    <x v="93"/>
    <n v="46.87"/>
    <n v="10"/>
    <n v="468.7"/>
    <s v="UPI"/>
    <x v="1"/>
    <s v="High"/>
    <s v="High Satisfaction"/>
    <s v="Long Charging"/>
    <n v="3"/>
    <x v="460"/>
    <x v="452"/>
  </r>
  <r>
    <s v="EVS101634"/>
    <x v="0"/>
    <x v="2"/>
    <x v="1"/>
    <x v="1"/>
    <s v="24-11-2024 01:39"/>
    <s v="24-11-2024 02:52"/>
    <x v="98"/>
    <n v="2.39"/>
    <n v="8"/>
    <n v="19.12"/>
    <s v="UPI"/>
    <x v="1"/>
    <s v="Low"/>
    <s v="High Satisfaction"/>
    <s v="Long Charging"/>
    <n v="2"/>
    <x v="894"/>
    <x v="316"/>
  </r>
  <r>
    <s v="EVS101635"/>
    <x v="0"/>
    <x v="1"/>
    <x v="0"/>
    <x v="0"/>
    <s v="28-03-2023 15:58"/>
    <s v="28-03-2023 17:05"/>
    <x v="5"/>
    <n v="45.51"/>
    <n v="8"/>
    <n v="364.08"/>
    <s v="UPI"/>
    <x v="4"/>
    <s v="High"/>
    <s v="Low Satisfaction"/>
    <s v="Long Charging"/>
    <n v="1"/>
    <x v="952"/>
    <x v="139"/>
  </r>
  <r>
    <s v="EVS101636"/>
    <x v="3"/>
    <x v="0"/>
    <x v="0"/>
    <x v="1"/>
    <d v="2024-08-08T13:07:00"/>
    <d v="2024-08-08T14:29:00"/>
    <x v="0"/>
    <n v="53.59"/>
    <n v="8"/>
    <n v="428.72"/>
    <s v="Credit Card"/>
    <x v="0"/>
    <s v="High"/>
    <s v="Medium Satisfaction"/>
    <s v="Long Charging"/>
    <n v="3"/>
    <x v="529"/>
    <x v="596"/>
  </r>
  <r>
    <s v="EVS101637"/>
    <x v="5"/>
    <x v="0"/>
    <x v="2"/>
    <x v="1"/>
    <s v="31-03-2024 00:08"/>
    <s v="31-03-2024 00:21"/>
    <x v="58"/>
    <n v="51.42"/>
    <n v="15"/>
    <n v="771.3"/>
    <s v="Subscription"/>
    <x v="2"/>
    <s v="High"/>
    <s v="Low Satisfaction"/>
    <s v="Short Charging"/>
    <n v="3"/>
    <x v="953"/>
    <x v="124"/>
  </r>
  <r>
    <s v="EVS101638"/>
    <x v="1"/>
    <x v="1"/>
    <x v="3"/>
    <x v="0"/>
    <s v="31-01-2023 11:11"/>
    <s v="31-01-2023 12:33"/>
    <x v="0"/>
    <n v="47.22"/>
    <n v="12"/>
    <n v="566.64"/>
    <s v="Credit Card"/>
    <x v="4"/>
    <s v="High"/>
    <s v="Low Satisfaction"/>
    <s v="Long Charging"/>
    <n v="1"/>
    <x v="150"/>
    <x v="633"/>
  </r>
  <r>
    <s v="EVS101639"/>
    <x v="3"/>
    <x v="1"/>
    <x v="0"/>
    <x v="1"/>
    <s v="23-12-2023 13:50"/>
    <s v="23-12-2023 14:42"/>
    <x v="55"/>
    <n v="16.98"/>
    <n v="8"/>
    <n v="135.84"/>
    <s v="Credit Card"/>
    <x v="2"/>
    <s v="Medium"/>
    <s v="Low Satisfaction"/>
    <s v="Medium Charging"/>
    <n v="1"/>
    <x v="33"/>
    <x v="217"/>
  </r>
  <r>
    <s v="EVS101640"/>
    <x v="7"/>
    <x v="1"/>
    <x v="2"/>
    <x v="0"/>
    <s v="30-09-2024 12:23"/>
    <s v="30-09-2024 12:43"/>
    <x v="21"/>
    <n v="44.38"/>
    <n v="10"/>
    <n v="443.8"/>
    <s v="Credit Card"/>
    <x v="1"/>
    <s v="High"/>
    <s v="High Satisfaction"/>
    <s v="Short Charging"/>
    <n v="1"/>
    <x v="216"/>
    <x v="584"/>
  </r>
  <r>
    <s v="EVS101641"/>
    <x v="4"/>
    <x v="1"/>
    <x v="1"/>
    <x v="0"/>
    <d v="2024-05-10T19:41:00"/>
    <d v="2024-05-10T21:00:00"/>
    <x v="87"/>
    <n v="40.53"/>
    <n v="8"/>
    <n v="324.24"/>
    <s v="UPI"/>
    <x v="3"/>
    <s v="High"/>
    <s v="Medium Satisfaction"/>
    <s v="Long Charging"/>
    <n v="1"/>
    <x v="954"/>
    <x v="55"/>
  </r>
  <r>
    <s v="EVS101642"/>
    <x v="1"/>
    <x v="1"/>
    <x v="0"/>
    <x v="0"/>
    <d v="2024-03-05T00:33:00"/>
    <d v="2024-03-05T01:35:00"/>
    <x v="51"/>
    <n v="33.17"/>
    <n v="8"/>
    <n v="265.36"/>
    <s v="UPI"/>
    <x v="2"/>
    <s v="High"/>
    <s v="Low Satisfaction"/>
    <s v="Long Charging"/>
    <n v="1"/>
    <x v="283"/>
    <x v="321"/>
  </r>
  <r>
    <s v="EVS101643"/>
    <x v="7"/>
    <x v="0"/>
    <x v="3"/>
    <x v="1"/>
    <s v="28-03-2024 20:26"/>
    <s v="28-03-2024 20:57"/>
    <x v="64"/>
    <n v="34.44"/>
    <n v="8"/>
    <n v="275.52"/>
    <s v="Wallet"/>
    <x v="4"/>
    <s v="High"/>
    <s v="Low Satisfaction"/>
    <s v="Medium Charging"/>
    <n v="3"/>
    <x v="674"/>
    <x v="232"/>
  </r>
  <r>
    <s v="EVS101644"/>
    <x v="6"/>
    <x v="2"/>
    <x v="3"/>
    <x v="0"/>
    <s v="25-11-2024 23:56"/>
    <s v="26-11-2024 01:13"/>
    <x v="68"/>
    <n v="43.86"/>
    <n v="12"/>
    <n v="526.32000000000005"/>
    <s v="UPI"/>
    <x v="0"/>
    <s v="High"/>
    <s v="Medium Satisfaction"/>
    <s v="Long Charging"/>
    <n v="2"/>
    <x v="714"/>
    <x v="131"/>
  </r>
  <r>
    <s v="EVS101645"/>
    <x v="2"/>
    <x v="2"/>
    <x v="1"/>
    <x v="1"/>
    <s v="21-02-2024 13:32"/>
    <s v="21-02-2024 14:06"/>
    <x v="8"/>
    <n v="53.08"/>
    <n v="12"/>
    <n v="636.96"/>
    <s v="Credit Card"/>
    <x v="4"/>
    <s v="High"/>
    <s v="Low Satisfaction"/>
    <s v="Medium Charging"/>
    <n v="2"/>
    <x v="103"/>
    <x v="290"/>
  </r>
  <r>
    <s v="EVS101646"/>
    <x v="0"/>
    <x v="0"/>
    <x v="1"/>
    <x v="0"/>
    <s v="31-03-2023 16:19"/>
    <s v="31-03-2023 16:53"/>
    <x v="8"/>
    <n v="53.16"/>
    <n v="15"/>
    <n v="797.4"/>
    <s v="Subscription"/>
    <x v="0"/>
    <s v="High"/>
    <s v="Medium Satisfaction"/>
    <s v="Medium Charging"/>
    <n v="3"/>
    <x v="955"/>
    <x v="97"/>
  </r>
  <r>
    <s v="EVS101647"/>
    <x v="0"/>
    <x v="0"/>
    <x v="0"/>
    <x v="0"/>
    <s v="23-09-2023 15:29"/>
    <s v="23-09-2023 17:22"/>
    <x v="41"/>
    <n v="39.590000000000003"/>
    <n v="15"/>
    <n v="593.85"/>
    <s v="Subscription"/>
    <x v="2"/>
    <s v="High"/>
    <s v="Low Satisfaction"/>
    <s v="Long Charging"/>
    <n v="3"/>
    <x v="956"/>
    <x v="148"/>
  </r>
  <r>
    <s v="EVS101648"/>
    <x v="0"/>
    <x v="0"/>
    <x v="1"/>
    <x v="0"/>
    <s v="30-03-2023 11:46"/>
    <s v="30-03-2023 13:02"/>
    <x v="91"/>
    <n v="23.99"/>
    <n v="8"/>
    <n v="191.92"/>
    <s v="Wallet"/>
    <x v="1"/>
    <s v="Medium"/>
    <s v="High Satisfaction"/>
    <s v="Long Charging"/>
    <n v="3"/>
    <x v="506"/>
    <x v="634"/>
  </r>
  <r>
    <s v="EVS101649"/>
    <x v="7"/>
    <x v="0"/>
    <x v="1"/>
    <x v="1"/>
    <d v="2024-02-09T08:40:00"/>
    <d v="2024-02-09T08:58:00"/>
    <x v="88"/>
    <n v="47.39"/>
    <n v="8"/>
    <n v="379.12"/>
    <s v="Wallet"/>
    <x v="3"/>
    <s v="High"/>
    <s v="Medium Satisfaction"/>
    <s v="Short Charging"/>
    <n v="3"/>
    <x v="830"/>
    <x v="607"/>
  </r>
  <r>
    <s v="EVS101650"/>
    <x v="4"/>
    <x v="1"/>
    <x v="0"/>
    <x v="0"/>
    <s v="14-08-2023 14:18"/>
    <s v="14-08-2023 14:41"/>
    <x v="6"/>
    <n v="17.71"/>
    <n v="10"/>
    <n v="177.1"/>
    <s v="Wallet"/>
    <x v="1"/>
    <s v="Medium"/>
    <s v="High Satisfaction"/>
    <s v="Short Charging"/>
    <n v="1"/>
    <x v="852"/>
    <x v="63"/>
  </r>
  <r>
    <s v="EVS101651"/>
    <x v="6"/>
    <x v="2"/>
    <x v="0"/>
    <x v="0"/>
    <d v="2024-03-04T04:14:00"/>
    <d v="2024-03-04T05:33:00"/>
    <x v="87"/>
    <n v="9.16"/>
    <n v="10"/>
    <n v="91.6"/>
    <s v="Credit Card"/>
    <x v="3"/>
    <s v="Low"/>
    <s v="Medium Satisfaction"/>
    <s v="Long Charging"/>
    <n v="2"/>
    <x v="957"/>
    <x v="43"/>
  </r>
  <r>
    <s v="EVS101652"/>
    <x v="7"/>
    <x v="1"/>
    <x v="1"/>
    <x v="1"/>
    <d v="2023-09-05T03:07:00"/>
    <d v="2023-09-05T04:25:00"/>
    <x v="89"/>
    <n v="36.53"/>
    <n v="8"/>
    <n v="292.24"/>
    <s v="UPI"/>
    <x v="4"/>
    <s v="High"/>
    <s v="Low Satisfaction"/>
    <s v="Long Charging"/>
    <n v="1"/>
    <x v="356"/>
    <x v="236"/>
  </r>
  <r>
    <s v="EVS101653"/>
    <x v="2"/>
    <x v="0"/>
    <x v="1"/>
    <x v="1"/>
    <d v="2024-09-11T00:23:00"/>
    <d v="2024-09-11T01:30:00"/>
    <x v="5"/>
    <n v="34"/>
    <n v="15"/>
    <n v="510"/>
    <s v="Credit Card"/>
    <x v="3"/>
    <s v="High"/>
    <s v="Medium Satisfaction"/>
    <s v="Long Charging"/>
    <n v="3"/>
    <x v="503"/>
    <x v="161"/>
  </r>
  <r>
    <s v="EVS101654"/>
    <x v="1"/>
    <x v="2"/>
    <x v="2"/>
    <x v="1"/>
    <s v="29-04-2023 09:46"/>
    <s v="29-04-2023 11:17"/>
    <x v="44"/>
    <n v="22.06"/>
    <n v="15"/>
    <n v="330.9"/>
    <s v="UPI"/>
    <x v="1"/>
    <s v="Medium"/>
    <s v="High Satisfaction"/>
    <s v="Long Charging"/>
    <n v="2"/>
    <x v="958"/>
    <x v="509"/>
  </r>
  <r>
    <s v="EVS101655"/>
    <x v="6"/>
    <x v="2"/>
    <x v="3"/>
    <x v="1"/>
    <d v="2024-04-08T20:33:00"/>
    <d v="2024-04-08T22:15:00"/>
    <x v="36"/>
    <n v="27.54"/>
    <n v="15"/>
    <n v="413.1"/>
    <s v="Subscription"/>
    <x v="2"/>
    <s v="Medium"/>
    <s v="Low Satisfaction"/>
    <s v="Long Charging"/>
    <n v="2"/>
    <x v="959"/>
    <x v="463"/>
  </r>
  <r>
    <s v="EVS101656"/>
    <x v="5"/>
    <x v="0"/>
    <x v="0"/>
    <x v="0"/>
    <d v="2023-05-07T00:09:00"/>
    <d v="2023-05-07T00:20:00"/>
    <x v="78"/>
    <n v="5.41"/>
    <n v="15"/>
    <n v="81.150000000000006"/>
    <s v="UPI"/>
    <x v="4"/>
    <s v="Low"/>
    <s v="Low Satisfaction"/>
    <s v="Short Charging"/>
    <n v="3"/>
    <x v="394"/>
    <x v="557"/>
  </r>
  <r>
    <s v="EVS101657"/>
    <x v="1"/>
    <x v="1"/>
    <x v="1"/>
    <x v="1"/>
    <s v="31-07-2023 23:51"/>
    <d v="2023-01-08T01:05:00"/>
    <x v="33"/>
    <n v="8.3699999999999992"/>
    <n v="8"/>
    <n v="66.959999999999994"/>
    <s v="Wallet"/>
    <x v="1"/>
    <s v="Low"/>
    <s v="High Satisfaction"/>
    <s v="Long Charging"/>
    <n v="1"/>
    <x v="164"/>
    <x v="36"/>
  </r>
  <r>
    <s v="EVS101658"/>
    <x v="5"/>
    <x v="0"/>
    <x v="1"/>
    <x v="0"/>
    <d v="2024-05-06T18:43:00"/>
    <d v="2024-05-06T20:41:00"/>
    <x v="106"/>
    <n v="47.69"/>
    <n v="8"/>
    <n v="381.52"/>
    <s v="Subscription"/>
    <x v="2"/>
    <s v="High"/>
    <s v="Low Satisfaction"/>
    <s v="Long Charging"/>
    <n v="3"/>
    <x v="960"/>
    <x v="335"/>
  </r>
  <r>
    <s v="EVS101659"/>
    <x v="0"/>
    <x v="0"/>
    <x v="0"/>
    <x v="0"/>
    <d v="2023-04-09T02:30:00"/>
    <d v="2023-04-09T02:53:00"/>
    <x v="6"/>
    <n v="5.25"/>
    <n v="10"/>
    <n v="52.5"/>
    <s v="UPI"/>
    <x v="2"/>
    <s v="Low"/>
    <s v="Low Satisfaction"/>
    <s v="Short Charging"/>
    <n v="3"/>
    <x v="303"/>
    <x v="409"/>
  </r>
  <r>
    <s v="EVS101660"/>
    <x v="0"/>
    <x v="1"/>
    <x v="2"/>
    <x v="0"/>
    <s v="29-02-2024 01:03"/>
    <s v="29-02-2024 02:25"/>
    <x v="0"/>
    <n v="18.95"/>
    <n v="12"/>
    <n v="227.4"/>
    <s v="Subscription"/>
    <x v="3"/>
    <s v="Medium"/>
    <s v="Medium Satisfaction"/>
    <s v="Long Charging"/>
    <n v="1"/>
    <x v="961"/>
    <x v="226"/>
  </r>
  <r>
    <s v="EVS101661"/>
    <x v="3"/>
    <x v="1"/>
    <x v="3"/>
    <x v="1"/>
    <s v="29-03-2023 02:00"/>
    <s v="29-03-2023 03:53"/>
    <x v="41"/>
    <n v="24.19"/>
    <n v="8"/>
    <n v="193.52"/>
    <s v="UPI"/>
    <x v="0"/>
    <s v="Medium"/>
    <s v="Medium Satisfaction"/>
    <s v="Long Charging"/>
    <n v="1"/>
    <x v="470"/>
    <x v="40"/>
  </r>
  <r>
    <s v="EVS101662"/>
    <x v="4"/>
    <x v="2"/>
    <x v="1"/>
    <x v="1"/>
    <d v="2023-11-04T16:07:00"/>
    <d v="2023-11-04T16:54:00"/>
    <x v="59"/>
    <n v="26.21"/>
    <n v="10"/>
    <n v="262.10000000000002"/>
    <s v="Credit Card"/>
    <x v="0"/>
    <s v="Medium"/>
    <s v="Medium Satisfaction"/>
    <s v="Medium Charging"/>
    <n v="2"/>
    <x v="962"/>
    <x v="292"/>
  </r>
  <r>
    <s v="EVS101663"/>
    <x v="5"/>
    <x v="0"/>
    <x v="3"/>
    <x v="0"/>
    <s v="20-05-2024 21:33"/>
    <s v="20-05-2024 23:09"/>
    <x v="101"/>
    <n v="2.39"/>
    <n v="12"/>
    <n v="28.68"/>
    <s v="Credit Card"/>
    <x v="4"/>
    <s v="Low"/>
    <s v="Low Satisfaction"/>
    <s v="Long Charging"/>
    <n v="3"/>
    <x v="963"/>
    <x v="396"/>
  </r>
  <r>
    <s v="EVS101664"/>
    <x v="7"/>
    <x v="0"/>
    <x v="3"/>
    <x v="1"/>
    <s v="25-07-2024 18:02"/>
    <s v="25-07-2024 18:23"/>
    <x v="86"/>
    <n v="16.46"/>
    <n v="12"/>
    <n v="197.52"/>
    <s v="UPI"/>
    <x v="2"/>
    <s v="Medium"/>
    <s v="Low Satisfaction"/>
    <s v="Short Charging"/>
    <n v="3"/>
    <x v="360"/>
    <x v="609"/>
  </r>
  <r>
    <s v="EVS101665"/>
    <x v="3"/>
    <x v="2"/>
    <x v="3"/>
    <x v="0"/>
    <d v="2023-10-02T06:37:00"/>
    <d v="2023-10-02T07:29:00"/>
    <x v="55"/>
    <n v="23.2"/>
    <n v="10"/>
    <n v="232"/>
    <s v="Subscription"/>
    <x v="4"/>
    <s v="Medium"/>
    <s v="Low Satisfaction"/>
    <s v="Medium Charging"/>
    <n v="2"/>
    <x v="822"/>
    <x v="601"/>
  </r>
  <r>
    <s v="EVS101666"/>
    <x v="0"/>
    <x v="2"/>
    <x v="1"/>
    <x v="1"/>
    <d v="2023-10-06T09:19:00"/>
    <d v="2023-10-06T11:13:00"/>
    <x v="48"/>
    <n v="31.19"/>
    <n v="15"/>
    <n v="467.85"/>
    <s v="Wallet"/>
    <x v="3"/>
    <s v="High"/>
    <s v="Medium Satisfaction"/>
    <s v="Long Charging"/>
    <n v="2"/>
    <x v="196"/>
    <x v="484"/>
  </r>
  <r>
    <s v="EVS101667"/>
    <x v="6"/>
    <x v="1"/>
    <x v="0"/>
    <x v="1"/>
    <s v="17-07-2023 12:33"/>
    <s v="17-07-2023 14:18"/>
    <x v="80"/>
    <n v="16.03"/>
    <n v="15"/>
    <n v="240.45"/>
    <s v="Credit Card"/>
    <x v="1"/>
    <s v="Medium"/>
    <s v="High Satisfaction"/>
    <s v="Long Charging"/>
    <n v="1"/>
    <x v="964"/>
    <x v="572"/>
  </r>
  <r>
    <s v="EVS101668"/>
    <x v="2"/>
    <x v="2"/>
    <x v="3"/>
    <x v="1"/>
    <s v="18-10-2023 12:38"/>
    <s v="18-10-2023 13:24"/>
    <x v="43"/>
    <n v="31.21"/>
    <n v="15"/>
    <n v="468.15"/>
    <s v="Subscription"/>
    <x v="1"/>
    <s v="High"/>
    <s v="High Satisfaction"/>
    <s v="Medium Charging"/>
    <n v="2"/>
    <x v="582"/>
    <x v="622"/>
  </r>
  <r>
    <s v="EVS101669"/>
    <x v="1"/>
    <x v="2"/>
    <x v="0"/>
    <x v="1"/>
    <d v="2024-08-09T20:30:00"/>
    <d v="2024-08-09T20:45:00"/>
    <x v="63"/>
    <n v="17.75"/>
    <n v="10"/>
    <n v="177.5"/>
    <s v="Wallet"/>
    <x v="3"/>
    <s v="Medium"/>
    <s v="Medium Satisfaction"/>
    <s v="Short Charging"/>
    <n v="2"/>
    <x v="53"/>
    <x v="199"/>
  </r>
  <r>
    <s v="EVS101670"/>
    <x v="3"/>
    <x v="2"/>
    <x v="1"/>
    <x v="0"/>
    <d v="2024-10-09T01:27:00"/>
    <d v="2024-10-09T02:48:00"/>
    <x v="7"/>
    <n v="30.72"/>
    <n v="8"/>
    <n v="245.76"/>
    <s v="Wallet"/>
    <x v="1"/>
    <s v="High"/>
    <s v="High Satisfaction"/>
    <s v="Long Charging"/>
    <n v="2"/>
    <x v="82"/>
    <x v="635"/>
  </r>
  <r>
    <s v="EVS101671"/>
    <x v="6"/>
    <x v="0"/>
    <x v="1"/>
    <x v="1"/>
    <d v="2023-09-10T04:18:00"/>
    <d v="2023-09-10T04:54:00"/>
    <x v="30"/>
    <n v="11.4"/>
    <n v="15"/>
    <n v="171"/>
    <s v="Subscription"/>
    <x v="4"/>
    <s v="Medium"/>
    <s v="Low Satisfaction"/>
    <s v="Medium Charging"/>
    <n v="3"/>
    <x v="652"/>
    <x v="239"/>
  </r>
  <r>
    <s v="EVS101672"/>
    <x v="2"/>
    <x v="1"/>
    <x v="0"/>
    <x v="0"/>
    <d v="2024-10-04T16:49:00"/>
    <d v="2024-10-04T18:11:00"/>
    <x v="0"/>
    <n v="47.38"/>
    <n v="8"/>
    <n v="379.04"/>
    <s v="Credit Card"/>
    <x v="2"/>
    <s v="High"/>
    <s v="Low Satisfaction"/>
    <s v="Long Charging"/>
    <n v="1"/>
    <x v="253"/>
    <x v="228"/>
  </r>
  <r>
    <s v="EVS101673"/>
    <x v="2"/>
    <x v="1"/>
    <x v="1"/>
    <x v="1"/>
    <d v="2023-11-06T06:17:00"/>
    <d v="2023-11-06T06:43:00"/>
    <x v="1"/>
    <n v="16.22"/>
    <n v="10"/>
    <n v="162.19999999999999"/>
    <s v="Wallet"/>
    <x v="3"/>
    <s v="Medium"/>
    <s v="Medium Satisfaction"/>
    <s v="Short Charging"/>
    <n v="1"/>
    <x v="568"/>
    <x v="101"/>
  </r>
  <r>
    <s v="EVS101674"/>
    <x v="6"/>
    <x v="1"/>
    <x v="1"/>
    <x v="0"/>
    <s v="17-11-2024 08:15"/>
    <s v="17-11-2024 08:26"/>
    <x v="78"/>
    <n v="21.21"/>
    <n v="15"/>
    <n v="318.14999999999998"/>
    <s v="Credit Card"/>
    <x v="4"/>
    <s v="Medium"/>
    <s v="Low Satisfaction"/>
    <s v="Short Charging"/>
    <n v="1"/>
    <x v="804"/>
    <x v="537"/>
  </r>
  <r>
    <s v="EVS101675"/>
    <x v="0"/>
    <x v="2"/>
    <x v="0"/>
    <x v="0"/>
    <s v="19-01-2023 21:06"/>
    <s v="19-01-2023 22:43"/>
    <x v="85"/>
    <n v="16.37"/>
    <n v="15"/>
    <n v="245.55"/>
    <s v="UPI"/>
    <x v="0"/>
    <s v="Medium"/>
    <s v="Medium Satisfaction"/>
    <s v="Long Charging"/>
    <n v="2"/>
    <x v="965"/>
    <x v="636"/>
  </r>
  <r>
    <s v="EVS101676"/>
    <x v="5"/>
    <x v="2"/>
    <x v="2"/>
    <x v="0"/>
    <d v="2024-12-02T22:53:00"/>
    <d v="2024-12-02T23:35:00"/>
    <x v="14"/>
    <n v="40.98"/>
    <n v="8"/>
    <n v="327.84"/>
    <s v="Credit Card"/>
    <x v="3"/>
    <s v="High"/>
    <s v="Medium Satisfaction"/>
    <s v="Medium Charging"/>
    <n v="2"/>
    <x v="901"/>
    <x v="300"/>
  </r>
  <r>
    <s v="EVS101677"/>
    <x v="5"/>
    <x v="0"/>
    <x v="2"/>
    <x v="1"/>
    <s v="19-10-2023 15:29"/>
    <s v="19-10-2023 17:04"/>
    <x v="66"/>
    <n v="15.73"/>
    <n v="15"/>
    <n v="235.95"/>
    <s v="UPI"/>
    <x v="1"/>
    <s v="Medium"/>
    <s v="High Satisfaction"/>
    <s v="Long Charging"/>
    <n v="3"/>
    <x v="956"/>
    <x v="169"/>
  </r>
  <r>
    <s v="EVS101678"/>
    <x v="0"/>
    <x v="0"/>
    <x v="2"/>
    <x v="1"/>
    <d v="2024-09-10T03:29:00"/>
    <d v="2024-09-10T04:31:00"/>
    <x v="51"/>
    <n v="20.02"/>
    <n v="10"/>
    <n v="200.2"/>
    <s v="Subscription"/>
    <x v="1"/>
    <s v="Medium"/>
    <s v="High Satisfaction"/>
    <s v="Long Charging"/>
    <n v="3"/>
    <x v="576"/>
    <x v="276"/>
  </r>
  <r>
    <s v="EVS101679"/>
    <x v="0"/>
    <x v="0"/>
    <x v="0"/>
    <x v="0"/>
    <s v="25-02-2024 03:13"/>
    <s v="25-02-2024 03:59"/>
    <x v="43"/>
    <n v="52.46"/>
    <n v="15"/>
    <n v="786.9"/>
    <s v="UPI"/>
    <x v="4"/>
    <s v="High"/>
    <s v="Low Satisfaction"/>
    <s v="Medium Charging"/>
    <n v="3"/>
    <x v="447"/>
    <x v="114"/>
  </r>
  <r>
    <s v="EVS101680"/>
    <x v="6"/>
    <x v="0"/>
    <x v="3"/>
    <x v="1"/>
    <d v="2023-06-09T18:40:00"/>
    <d v="2023-06-09T20:13:00"/>
    <x v="12"/>
    <n v="48.9"/>
    <n v="12"/>
    <n v="586.79999999999995"/>
    <s v="Credit Card"/>
    <x v="0"/>
    <s v="High"/>
    <s v="Medium Satisfaction"/>
    <s v="Long Charging"/>
    <n v="3"/>
    <x v="111"/>
    <x v="334"/>
  </r>
  <r>
    <s v="EVS101681"/>
    <x v="7"/>
    <x v="0"/>
    <x v="0"/>
    <x v="1"/>
    <s v="29-06-2023 16:07"/>
    <s v="29-06-2023 16:19"/>
    <x v="94"/>
    <n v="30.7"/>
    <n v="8"/>
    <n v="245.6"/>
    <s v="Subscription"/>
    <x v="1"/>
    <s v="High"/>
    <s v="High Satisfaction"/>
    <s v="Short Charging"/>
    <n v="3"/>
    <x v="962"/>
    <x v="206"/>
  </r>
  <r>
    <s v="EVS101682"/>
    <x v="3"/>
    <x v="1"/>
    <x v="0"/>
    <x v="0"/>
    <d v="2024-03-03T10:49:00"/>
    <d v="2024-03-03T11:28:00"/>
    <x v="3"/>
    <n v="40.22"/>
    <n v="15"/>
    <n v="603.29999999999995"/>
    <s v="Wallet"/>
    <x v="4"/>
    <s v="High"/>
    <s v="Low Satisfaction"/>
    <s v="Medium Charging"/>
    <n v="1"/>
    <x v="686"/>
    <x v="625"/>
  </r>
  <r>
    <s v="EVS101683"/>
    <x v="1"/>
    <x v="1"/>
    <x v="3"/>
    <x v="0"/>
    <s v="27-03-2024 09:40"/>
    <s v="27-03-2024 10:27"/>
    <x v="59"/>
    <n v="31.06"/>
    <n v="15"/>
    <n v="465.9"/>
    <s v="Credit Card"/>
    <x v="4"/>
    <s v="High"/>
    <s v="Low Satisfaction"/>
    <s v="Medium Charging"/>
    <n v="1"/>
    <x v="966"/>
    <x v="39"/>
  </r>
  <r>
    <s v="EVS101684"/>
    <x v="4"/>
    <x v="1"/>
    <x v="3"/>
    <x v="0"/>
    <s v="27-08-2023 12:36"/>
    <s v="27-08-2023 13:23"/>
    <x v="59"/>
    <n v="16.350000000000001"/>
    <n v="8"/>
    <n v="130.80000000000001"/>
    <s v="Wallet"/>
    <x v="1"/>
    <s v="Medium"/>
    <s v="High Satisfaction"/>
    <s v="Medium Charging"/>
    <n v="1"/>
    <x v="552"/>
    <x v="451"/>
  </r>
  <r>
    <s v="EVS101685"/>
    <x v="0"/>
    <x v="2"/>
    <x v="3"/>
    <x v="0"/>
    <s v="16-07-2023 02:08"/>
    <s v="16-07-2023 03:01"/>
    <x v="73"/>
    <n v="58.28"/>
    <n v="15"/>
    <n v="874.2"/>
    <s v="Wallet"/>
    <x v="2"/>
    <s v="High"/>
    <s v="Low Satisfaction"/>
    <s v="Medium Charging"/>
    <n v="2"/>
    <x v="680"/>
    <x v="448"/>
  </r>
  <r>
    <s v="EVS101686"/>
    <x v="0"/>
    <x v="1"/>
    <x v="2"/>
    <x v="0"/>
    <d v="2023-07-06T04:10:00"/>
    <d v="2023-07-06T05:19:00"/>
    <x v="39"/>
    <n v="45.18"/>
    <n v="10"/>
    <n v="451.8"/>
    <s v="Subscription"/>
    <x v="0"/>
    <s v="High"/>
    <s v="Medium Satisfaction"/>
    <s v="Long Charging"/>
    <n v="1"/>
    <x v="615"/>
    <x v="387"/>
  </r>
  <r>
    <s v="EVS101687"/>
    <x v="7"/>
    <x v="2"/>
    <x v="2"/>
    <x v="0"/>
    <d v="2023-04-10T22:50:00"/>
    <d v="2023-04-10T23:00:00"/>
    <x v="15"/>
    <n v="9.85"/>
    <n v="15"/>
    <n v="147.75"/>
    <s v="Subscription"/>
    <x v="3"/>
    <s v="Low"/>
    <s v="Medium Satisfaction"/>
    <s v="Short Charging"/>
    <n v="2"/>
    <x v="880"/>
    <x v="614"/>
  </r>
  <r>
    <s v="EVS101688"/>
    <x v="4"/>
    <x v="2"/>
    <x v="2"/>
    <x v="1"/>
    <s v="14-02-2024 15:31"/>
    <s v="14-02-2024 16:43"/>
    <x v="70"/>
    <n v="5.39"/>
    <n v="8"/>
    <n v="43.12"/>
    <s v="Subscription"/>
    <x v="4"/>
    <s v="Low"/>
    <s v="Low Satisfaction"/>
    <s v="Long Charging"/>
    <n v="2"/>
    <x v="967"/>
    <x v="637"/>
  </r>
  <r>
    <s v="EVS101689"/>
    <x v="1"/>
    <x v="0"/>
    <x v="1"/>
    <x v="1"/>
    <s v="30-10-2024 03:37"/>
    <s v="30-10-2024 05:09"/>
    <x v="20"/>
    <n v="46.15"/>
    <n v="10"/>
    <n v="461.5"/>
    <s v="Credit Card"/>
    <x v="2"/>
    <s v="High"/>
    <s v="Low Satisfaction"/>
    <s v="Long Charging"/>
    <n v="3"/>
    <x v="178"/>
    <x v="538"/>
  </r>
  <r>
    <s v="EVS101690"/>
    <x v="7"/>
    <x v="2"/>
    <x v="3"/>
    <x v="0"/>
    <s v="27-07-2024 04:49"/>
    <s v="27-07-2024 05:27"/>
    <x v="28"/>
    <n v="28.08"/>
    <n v="12"/>
    <n v="336.96"/>
    <s v="Subscription"/>
    <x v="4"/>
    <s v="Medium"/>
    <s v="Low Satisfaction"/>
    <s v="Medium Charging"/>
    <n v="2"/>
    <x v="968"/>
    <x v="594"/>
  </r>
  <r>
    <s v="EVS101691"/>
    <x v="4"/>
    <x v="1"/>
    <x v="3"/>
    <x v="1"/>
    <s v="31-01-2024 06:47"/>
    <s v="31-01-2024 08:01"/>
    <x v="33"/>
    <n v="2.27"/>
    <n v="10"/>
    <n v="22.7"/>
    <s v="Credit Card"/>
    <x v="3"/>
    <s v="Low"/>
    <s v="Medium Satisfaction"/>
    <s v="Long Charging"/>
    <n v="1"/>
    <x v="969"/>
    <x v="638"/>
  </r>
  <r>
    <s v="EVS101692"/>
    <x v="2"/>
    <x v="2"/>
    <x v="3"/>
    <x v="1"/>
    <s v="19-08-2024 08:52"/>
    <s v="19-08-2024 10:48"/>
    <x v="90"/>
    <n v="18.850000000000001"/>
    <n v="8"/>
    <n v="150.80000000000001"/>
    <s v="Wallet"/>
    <x v="2"/>
    <s v="Medium"/>
    <s v="Low Satisfaction"/>
    <s v="Long Charging"/>
    <n v="2"/>
    <x v="970"/>
    <x v="35"/>
  </r>
  <r>
    <s v="EVS101693"/>
    <x v="4"/>
    <x v="1"/>
    <x v="0"/>
    <x v="1"/>
    <s v="23-10-2024 05:30"/>
    <s v="23-10-2024 06:43"/>
    <x v="98"/>
    <n v="29.07"/>
    <n v="12"/>
    <n v="348.84"/>
    <s v="Credit Card"/>
    <x v="0"/>
    <s v="Medium"/>
    <s v="Medium Satisfaction"/>
    <s v="Long Charging"/>
    <n v="1"/>
    <x v="971"/>
    <x v="445"/>
  </r>
  <r>
    <s v="EVS101694"/>
    <x v="1"/>
    <x v="0"/>
    <x v="0"/>
    <x v="0"/>
    <s v="26-05-2023 01:37"/>
    <s v="26-05-2023 02:09"/>
    <x v="105"/>
    <n v="4.0599999999999996"/>
    <n v="12"/>
    <n v="48.72"/>
    <s v="UPI"/>
    <x v="3"/>
    <s v="Low"/>
    <s v="Medium Satisfaction"/>
    <s v="Medium Charging"/>
    <n v="3"/>
    <x v="171"/>
    <x v="639"/>
  </r>
  <r>
    <s v="EVS101695"/>
    <x v="1"/>
    <x v="1"/>
    <x v="0"/>
    <x v="1"/>
    <d v="2023-05-05T20:02:00"/>
    <d v="2023-05-05T20:56:00"/>
    <x v="38"/>
    <n v="48.25"/>
    <n v="8"/>
    <n v="386"/>
    <s v="Subscription"/>
    <x v="0"/>
    <s v="High"/>
    <s v="Medium Satisfaction"/>
    <s v="Medium Charging"/>
    <n v="1"/>
    <x v="658"/>
    <x v="640"/>
  </r>
  <r>
    <s v="EVS101696"/>
    <x v="0"/>
    <x v="0"/>
    <x v="2"/>
    <x v="0"/>
    <s v="21-08-2023 04:21"/>
    <s v="21-08-2023 05:13"/>
    <x v="55"/>
    <n v="2.98"/>
    <n v="15"/>
    <n v="44.7"/>
    <s v="Credit Card"/>
    <x v="3"/>
    <s v="Low"/>
    <s v="Medium Satisfaction"/>
    <s v="Medium Charging"/>
    <n v="3"/>
    <x v="972"/>
    <x v="578"/>
  </r>
  <r>
    <s v="EVS101697"/>
    <x v="0"/>
    <x v="0"/>
    <x v="2"/>
    <x v="1"/>
    <s v="13-01-2024 16:29"/>
    <s v="13-01-2024 17:09"/>
    <x v="79"/>
    <n v="47.61"/>
    <n v="10"/>
    <n v="476.1"/>
    <s v="UPI"/>
    <x v="3"/>
    <s v="High"/>
    <s v="Medium Satisfaction"/>
    <s v="Medium Charging"/>
    <n v="3"/>
    <x v="973"/>
    <x v="377"/>
  </r>
  <r>
    <s v="EVS101698"/>
    <x v="0"/>
    <x v="2"/>
    <x v="0"/>
    <x v="1"/>
    <s v="13-08-2024 16:02"/>
    <s v="13-08-2024 17:28"/>
    <x v="16"/>
    <n v="26.26"/>
    <n v="8"/>
    <n v="210.08"/>
    <s v="Wallet"/>
    <x v="0"/>
    <s v="Medium"/>
    <s v="Medium Satisfaction"/>
    <s v="Long Charging"/>
    <n v="2"/>
    <x v="870"/>
    <x v="265"/>
  </r>
  <r>
    <s v="EVS101699"/>
    <x v="5"/>
    <x v="2"/>
    <x v="3"/>
    <x v="1"/>
    <s v="30-04-2024 05:35"/>
    <s v="30-04-2024 05:57"/>
    <x v="103"/>
    <n v="31.13"/>
    <n v="12"/>
    <n v="373.56"/>
    <s v="Subscription"/>
    <x v="3"/>
    <s v="High"/>
    <s v="Medium Satisfaction"/>
    <s v="Short Charging"/>
    <n v="2"/>
    <x v="900"/>
    <x v="70"/>
  </r>
  <r>
    <s v="EVS101700"/>
    <x v="0"/>
    <x v="1"/>
    <x v="3"/>
    <x v="0"/>
    <d v="2023-05-09T02:06:00"/>
    <d v="2023-05-09T03:12:00"/>
    <x v="40"/>
    <n v="15.43"/>
    <n v="8"/>
    <n v="123.44"/>
    <s v="UPI"/>
    <x v="4"/>
    <s v="Medium"/>
    <s v="Low Satisfaction"/>
    <s v="Long Charging"/>
    <n v="1"/>
    <x v="794"/>
    <x v="641"/>
  </r>
  <r>
    <s v="EVS101701"/>
    <x v="0"/>
    <x v="1"/>
    <x v="3"/>
    <x v="0"/>
    <s v="29-08-2024 23:03"/>
    <s v="30-08-2024 00:21"/>
    <x v="89"/>
    <n v="29"/>
    <n v="12"/>
    <n v="348"/>
    <s v="UPI"/>
    <x v="2"/>
    <s v="Medium"/>
    <s v="Low Satisfaction"/>
    <s v="Long Charging"/>
    <n v="1"/>
    <x v="974"/>
    <x v="21"/>
  </r>
  <r>
    <s v="EVS101702"/>
    <x v="1"/>
    <x v="0"/>
    <x v="3"/>
    <x v="0"/>
    <s v="13-02-2024 09:57"/>
    <s v="13-02-2024 11:03"/>
    <x v="40"/>
    <n v="43.08"/>
    <n v="15"/>
    <n v="646.20000000000005"/>
    <s v="Credit Card"/>
    <x v="3"/>
    <s v="High"/>
    <s v="Medium Satisfaction"/>
    <s v="Long Charging"/>
    <n v="3"/>
    <x v="61"/>
    <x v="438"/>
  </r>
  <r>
    <s v="EVS101703"/>
    <x v="0"/>
    <x v="1"/>
    <x v="0"/>
    <x v="1"/>
    <s v="26-05-2023 01:52"/>
    <s v="26-05-2023 02:26"/>
    <x v="8"/>
    <n v="36.79"/>
    <n v="12"/>
    <n v="441.48"/>
    <s v="Subscription"/>
    <x v="2"/>
    <s v="High"/>
    <s v="Low Satisfaction"/>
    <s v="Medium Charging"/>
    <n v="1"/>
    <x v="805"/>
    <x v="639"/>
  </r>
  <r>
    <s v="EVS101704"/>
    <x v="5"/>
    <x v="1"/>
    <x v="3"/>
    <x v="1"/>
    <s v="27-09-2023 06:34"/>
    <s v="27-09-2023 08:03"/>
    <x v="29"/>
    <n v="2.38"/>
    <n v="10"/>
    <n v="23.8"/>
    <s v="Credit Card"/>
    <x v="1"/>
    <s v="Low"/>
    <s v="High Satisfaction"/>
    <s v="Long Charging"/>
    <n v="1"/>
    <x v="975"/>
    <x v="100"/>
  </r>
  <r>
    <s v="EVS101705"/>
    <x v="7"/>
    <x v="2"/>
    <x v="0"/>
    <x v="0"/>
    <d v="2023-10-10T12:41:00"/>
    <d v="2023-10-10T14:34:00"/>
    <x v="41"/>
    <n v="5.19"/>
    <n v="10"/>
    <n v="51.9"/>
    <s v="Wallet"/>
    <x v="2"/>
    <s v="Low"/>
    <s v="Low Satisfaction"/>
    <s v="Long Charging"/>
    <n v="2"/>
    <x v="42"/>
    <x v="361"/>
  </r>
  <r>
    <s v="EVS101706"/>
    <x v="5"/>
    <x v="1"/>
    <x v="2"/>
    <x v="1"/>
    <s v="16-07-2023 06:29"/>
    <s v="16-07-2023 07:47"/>
    <x v="89"/>
    <n v="19.91"/>
    <n v="12"/>
    <n v="238.92"/>
    <s v="UPI"/>
    <x v="2"/>
    <s v="Medium"/>
    <s v="Low Satisfaction"/>
    <s v="Long Charging"/>
    <n v="1"/>
    <x v="976"/>
    <x v="448"/>
  </r>
  <r>
    <s v="EVS101707"/>
    <x v="5"/>
    <x v="1"/>
    <x v="0"/>
    <x v="1"/>
    <s v="26-06-2023 11:42"/>
    <s v="26-06-2023 13:29"/>
    <x v="108"/>
    <n v="16.78"/>
    <n v="10"/>
    <n v="167.8"/>
    <s v="Subscription"/>
    <x v="2"/>
    <s v="Medium"/>
    <s v="Low Satisfaction"/>
    <s v="Long Charging"/>
    <n v="1"/>
    <x v="977"/>
    <x v="209"/>
  </r>
  <r>
    <s v="EVS101708"/>
    <x v="1"/>
    <x v="2"/>
    <x v="0"/>
    <x v="1"/>
    <s v="15-12-2023 19:18"/>
    <s v="15-12-2023 19:53"/>
    <x v="10"/>
    <n v="18.73"/>
    <n v="15"/>
    <n v="280.95"/>
    <s v="Subscription"/>
    <x v="1"/>
    <s v="Medium"/>
    <s v="High Satisfaction"/>
    <s v="Medium Charging"/>
    <n v="2"/>
    <x v="556"/>
    <x v="490"/>
  </r>
  <r>
    <s v="EVS101709"/>
    <x v="7"/>
    <x v="2"/>
    <x v="0"/>
    <x v="0"/>
    <s v="23-07-2024 17:37"/>
    <s v="23-07-2024 18:46"/>
    <x v="39"/>
    <n v="57.81"/>
    <n v="12"/>
    <n v="693.72"/>
    <s v="Credit Card"/>
    <x v="4"/>
    <s v="High"/>
    <s v="Low Satisfaction"/>
    <s v="Long Charging"/>
    <n v="2"/>
    <x v="557"/>
    <x v="333"/>
  </r>
  <r>
    <s v="EVS101710"/>
    <x v="3"/>
    <x v="2"/>
    <x v="3"/>
    <x v="0"/>
    <s v="18-09-2023 14:33"/>
    <s v="18-09-2023 15:20"/>
    <x v="59"/>
    <n v="7.77"/>
    <n v="12"/>
    <n v="93.24"/>
    <s v="UPI"/>
    <x v="4"/>
    <s v="Low"/>
    <s v="Low Satisfaction"/>
    <s v="Medium Charging"/>
    <n v="2"/>
    <x v="978"/>
    <x v="141"/>
  </r>
  <r>
    <s v="EVS101711"/>
    <x v="1"/>
    <x v="0"/>
    <x v="1"/>
    <x v="1"/>
    <d v="2023-06-10T20:21:00"/>
    <d v="2023-06-10T20:55:00"/>
    <x v="8"/>
    <n v="56.53"/>
    <n v="10"/>
    <n v="565.29999999999995"/>
    <s v="Subscription"/>
    <x v="2"/>
    <s v="High"/>
    <s v="Low Satisfaction"/>
    <s v="Medium Charging"/>
    <n v="3"/>
    <x v="746"/>
    <x v="132"/>
  </r>
  <r>
    <s v="EVS101712"/>
    <x v="6"/>
    <x v="1"/>
    <x v="3"/>
    <x v="1"/>
    <s v="18-07-2023 12:58"/>
    <s v="18-07-2023 13:17"/>
    <x v="11"/>
    <n v="30.43"/>
    <n v="15"/>
    <n v="456.45"/>
    <s v="UPI"/>
    <x v="0"/>
    <s v="High"/>
    <s v="Medium Satisfaction"/>
    <s v="Short Charging"/>
    <n v="1"/>
    <x v="642"/>
    <x v="410"/>
  </r>
  <r>
    <s v="EVS101713"/>
    <x v="7"/>
    <x v="2"/>
    <x v="1"/>
    <x v="1"/>
    <s v="18-09-2023 05:50"/>
    <s v="18-09-2023 06:53"/>
    <x v="25"/>
    <n v="7.06"/>
    <n v="8"/>
    <n v="56.48"/>
    <s v="UPI"/>
    <x v="3"/>
    <s v="Low"/>
    <s v="Medium Satisfaction"/>
    <s v="Long Charging"/>
    <n v="2"/>
    <x v="365"/>
    <x v="141"/>
  </r>
  <r>
    <s v="EVS101714"/>
    <x v="6"/>
    <x v="0"/>
    <x v="1"/>
    <x v="1"/>
    <s v="13-08-2024 08:44"/>
    <s v="13-08-2024 09:26"/>
    <x v="14"/>
    <n v="24.37"/>
    <n v="10"/>
    <n v="243.7"/>
    <s v="Wallet"/>
    <x v="2"/>
    <s v="Medium"/>
    <s v="Low Satisfaction"/>
    <s v="Medium Charging"/>
    <n v="3"/>
    <x v="979"/>
    <x v="265"/>
  </r>
  <r>
    <s v="EVS101715"/>
    <x v="6"/>
    <x v="2"/>
    <x v="3"/>
    <x v="0"/>
    <d v="2023-12-01T10:51:00"/>
    <d v="2023-12-01T11:16:00"/>
    <x v="13"/>
    <n v="55.5"/>
    <n v="10"/>
    <n v="555"/>
    <s v="Subscription"/>
    <x v="3"/>
    <s v="High"/>
    <s v="Medium Satisfaction"/>
    <s v="Short Charging"/>
    <n v="2"/>
    <x v="980"/>
    <x v="128"/>
  </r>
  <r>
    <s v="EVS101716"/>
    <x v="3"/>
    <x v="1"/>
    <x v="2"/>
    <x v="1"/>
    <s v="22-03-2023 19:29"/>
    <s v="22-03-2023 20:58"/>
    <x v="29"/>
    <n v="19.16"/>
    <n v="8"/>
    <n v="153.28"/>
    <s v="Subscription"/>
    <x v="1"/>
    <s v="Medium"/>
    <s v="High Satisfaction"/>
    <s v="Long Charging"/>
    <n v="1"/>
    <x v="321"/>
    <x v="362"/>
  </r>
  <r>
    <s v="EVS101717"/>
    <x v="1"/>
    <x v="1"/>
    <x v="3"/>
    <x v="1"/>
    <s v="16-10-2023 03:32"/>
    <s v="16-10-2023 04:20"/>
    <x v="67"/>
    <n v="27.4"/>
    <n v="12"/>
    <n v="328.8"/>
    <s v="UPI"/>
    <x v="3"/>
    <s v="Medium"/>
    <s v="Medium Satisfaction"/>
    <s v="Medium Charging"/>
    <n v="1"/>
    <x v="354"/>
    <x v="642"/>
  </r>
  <r>
    <s v="EVS101718"/>
    <x v="7"/>
    <x v="2"/>
    <x v="1"/>
    <x v="0"/>
    <s v="24-09-2024 03:29"/>
    <s v="24-09-2024 04:36"/>
    <x v="5"/>
    <n v="51.37"/>
    <n v="8"/>
    <n v="410.96"/>
    <s v="Credit Card"/>
    <x v="0"/>
    <s v="High"/>
    <s v="Medium Satisfaction"/>
    <s v="Long Charging"/>
    <n v="2"/>
    <x v="576"/>
    <x v="301"/>
  </r>
  <r>
    <s v="EVS101719"/>
    <x v="7"/>
    <x v="2"/>
    <x v="3"/>
    <x v="0"/>
    <s v="26-01-2023 07:09"/>
    <s v="26-01-2023 08:12"/>
    <x v="25"/>
    <n v="56.44"/>
    <n v="12"/>
    <n v="677.28"/>
    <s v="UPI"/>
    <x v="2"/>
    <s v="High"/>
    <s v="Low Satisfaction"/>
    <s v="Long Charging"/>
    <n v="2"/>
    <x v="451"/>
    <x v="389"/>
  </r>
  <r>
    <s v="EVS101720"/>
    <x v="4"/>
    <x v="1"/>
    <x v="3"/>
    <x v="0"/>
    <d v="2024-09-06T12:13:00"/>
    <d v="2024-09-06T13:33:00"/>
    <x v="93"/>
    <n v="25.11"/>
    <n v="8"/>
    <n v="200.88"/>
    <s v="Subscription"/>
    <x v="0"/>
    <s v="Medium"/>
    <s v="Medium Satisfaction"/>
    <s v="Long Charging"/>
    <n v="1"/>
    <x v="981"/>
    <x v="428"/>
  </r>
  <r>
    <s v="EVS101721"/>
    <x v="2"/>
    <x v="1"/>
    <x v="2"/>
    <x v="1"/>
    <s v="23-05-2024 14:58"/>
    <s v="23-05-2024 16:21"/>
    <x v="100"/>
    <n v="58.81"/>
    <n v="12"/>
    <n v="705.72"/>
    <s v="UPI"/>
    <x v="3"/>
    <s v="High"/>
    <s v="Medium Satisfaction"/>
    <s v="Long Charging"/>
    <n v="1"/>
    <x v="492"/>
    <x v="19"/>
  </r>
  <r>
    <s v="EVS101722"/>
    <x v="4"/>
    <x v="1"/>
    <x v="3"/>
    <x v="0"/>
    <s v="13-04-2024 20:47"/>
    <s v="13-04-2024 22:02"/>
    <x v="99"/>
    <n v="24.26"/>
    <n v="8"/>
    <n v="194.08"/>
    <s v="UPI"/>
    <x v="1"/>
    <s v="Medium"/>
    <s v="High Satisfaction"/>
    <s v="Long Charging"/>
    <n v="1"/>
    <x v="786"/>
    <x v="268"/>
  </r>
  <r>
    <s v="EVS101723"/>
    <x v="0"/>
    <x v="2"/>
    <x v="3"/>
    <x v="1"/>
    <d v="2024-11-01T08:32:00"/>
    <d v="2024-11-01T10:10:00"/>
    <x v="61"/>
    <n v="55.28"/>
    <n v="10"/>
    <n v="552.79999999999995"/>
    <s v="Subscription"/>
    <x v="1"/>
    <s v="High"/>
    <s v="High Satisfaction"/>
    <s v="Long Charging"/>
    <n v="2"/>
    <x v="702"/>
    <x v="392"/>
  </r>
  <r>
    <s v="EVS101724"/>
    <x v="2"/>
    <x v="2"/>
    <x v="2"/>
    <x v="1"/>
    <s v="20-06-2023 05:03"/>
    <s v="20-06-2023 05:49"/>
    <x v="43"/>
    <n v="16.7"/>
    <n v="10"/>
    <n v="167"/>
    <s v="UPI"/>
    <x v="2"/>
    <s v="Medium"/>
    <s v="Low Satisfaction"/>
    <s v="Medium Charging"/>
    <n v="2"/>
    <x v="982"/>
    <x v="24"/>
  </r>
  <r>
    <s v="EVS101725"/>
    <x v="6"/>
    <x v="2"/>
    <x v="0"/>
    <x v="0"/>
    <s v="30-11-2023 07:21"/>
    <s v="30-11-2023 09:10"/>
    <x v="74"/>
    <n v="28.6"/>
    <n v="15"/>
    <n v="429"/>
    <s v="Subscription"/>
    <x v="3"/>
    <s v="Medium"/>
    <s v="Medium Satisfaction"/>
    <s v="Long Charging"/>
    <n v="2"/>
    <x v="725"/>
    <x v="182"/>
  </r>
  <r>
    <s v="EVS101726"/>
    <x v="4"/>
    <x v="2"/>
    <x v="2"/>
    <x v="0"/>
    <d v="2023-02-11T05:05:00"/>
    <d v="2023-02-11T06:55:00"/>
    <x v="109"/>
    <n v="35"/>
    <n v="12"/>
    <n v="420"/>
    <s v="Subscription"/>
    <x v="4"/>
    <s v="High"/>
    <s v="Low Satisfaction"/>
    <s v="Long Charging"/>
    <n v="2"/>
    <x v="81"/>
    <x v="205"/>
  </r>
  <r>
    <s v="EVS101727"/>
    <x v="1"/>
    <x v="0"/>
    <x v="3"/>
    <x v="0"/>
    <d v="2024-10-02T10:56:00"/>
    <d v="2024-10-02T11:59:00"/>
    <x v="25"/>
    <n v="50.34"/>
    <n v="12"/>
    <n v="604.08000000000004"/>
    <s v="Wallet"/>
    <x v="4"/>
    <s v="High"/>
    <s v="Low Satisfaction"/>
    <s v="Long Charging"/>
    <n v="3"/>
    <x v="983"/>
    <x v="26"/>
  </r>
  <r>
    <s v="EVS101728"/>
    <x v="6"/>
    <x v="2"/>
    <x v="3"/>
    <x v="0"/>
    <d v="2023-11-04T11:32:00"/>
    <d v="2023-11-04T12:03:00"/>
    <x v="64"/>
    <n v="23.98"/>
    <n v="15"/>
    <n v="359.7"/>
    <s v="UPI"/>
    <x v="4"/>
    <s v="Medium"/>
    <s v="Low Satisfaction"/>
    <s v="Medium Charging"/>
    <n v="2"/>
    <x v="984"/>
    <x v="292"/>
  </r>
  <r>
    <s v="EVS101729"/>
    <x v="5"/>
    <x v="2"/>
    <x v="3"/>
    <x v="1"/>
    <s v="26-07-2023 12:16"/>
    <s v="26-07-2023 12:33"/>
    <x v="18"/>
    <n v="56.65"/>
    <n v="10"/>
    <n v="566.5"/>
    <s v="Wallet"/>
    <x v="2"/>
    <s v="High"/>
    <s v="Low Satisfaction"/>
    <s v="Short Charging"/>
    <n v="2"/>
    <x v="205"/>
    <x v="492"/>
  </r>
  <r>
    <s v="EVS101730"/>
    <x v="1"/>
    <x v="1"/>
    <x v="1"/>
    <x v="1"/>
    <d v="2023-07-07T19:55:00"/>
    <d v="2023-07-07T20:17:00"/>
    <x v="103"/>
    <n v="43.19"/>
    <n v="8"/>
    <n v="345.52"/>
    <s v="Subscription"/>
    <x v="1"/>
    <s v="High"/>
    <s v="High Satisfaction"/>
    <s v="Short Charging"/>
    <n v="1"/>
    <x v="985"/>
    <x v="643"/>
  </r>
  <r>
    <s v="EVS101731"/>
    <x v="7"/>
    <x v="1"/>
    <x v="3"/>
    <x v="0"/>
    <s v="13-10-2024 14:56"/>
    <s v="13-10-2024 16:08"/>
    <x v="70"/>
    <n v="34.26"/>
    <n v="8"/>
    <n v="274.08"/>
    <s v="UPI"/>
    <x v="4"/>
    <s v="High"/>
    <s v="Low Satisfaction"/>
    <s v="Long Charging"/>
    <n v="1"/>
    <x v="986"/>
    <x v="96"/>
  </r>
  <r>
    <s v="EVS101732"/>
    <x v="1"/>
    <x v="2"/>
    <x v="2"/>
    <x v="0"/>
    <d v="2023-01-12T18:17:00"/>
    <d v="2023-01-12T19:22:00"/>
    <x v="75"/>
    <n v="14.11"/>
    <n v="10"/>
    <n v="141.1"/>
    <s v="Subscription"/>
    <x v="4"/>
    <s v="Medium"/>
    <s v="Low Satisfaction"/>
    <s v="Long Charging"/>
    <n v="2"/>
    <x v="987"/>
    <x v="82"/>
  </r>
  <r>
    <s v="EVS101733"/>
    <x v="3"/>
    <x v="2"/>
    <x v="1"/>
    <x v="1"/>
    <s v="24-07-2024 15:48"/>
    <s v="24-07-2024 16:19"/>
    <x v="64"/>
    <n v="48.35"/>
    <n v="15"/>
    <n v="725.25"/>
    <s v="Wallet"/>
    <x v="0"/>
    <s v="High"/>
    <s v="Medium Satisfaction"/>
    <s v="Medium Charging"/>
    <n v="2"/>
    <x v="623"/>
    <x v="644"/>
  </r>
  <r>
    <s v="EVS101734"/>
    <x v="5"/>
    <x v="0"/>
    <x v="3"/>
    <x v="1"/>
    <s v="13-11-2024 11:51"/>
    <s v="13-11-2024 12:22"/>
    <x v="64"/>
    <n v="21.22"/>
    <n v="15"/>
    <n v="318.3"/>
    <s v="Subscription"/>
    <x v="3"/>
    <s v="Medium"/>
    <s v="Medium Satisfaction"/>
    <s v="Medium Charging"/>
    <n v="3"/>
    <x v="895"/>
    <x v="188"/>
  </r>
  <r>
    <s v="EVS101735"/>
    <x v="5"/>
    <x v="2"/>
    <x v="3"/>
    <x v="1"/>
    <d v="2024-05-01T05:37:00"/>
    <d v="2024-05-01T07:02:00"/>
    <x v="17"/>
    <n v="44.03"/>
    <n v="10"/>
    <n v="440.3"/>
    <s v="Subscription"/>
    <x v="2"/>
    <s v="High"/>
    <s v="Low Satisfaction"/>
    <s v="Long Charging"/>
    <n v="2"/>
    <x v="988"/>
    <x v="15"/>
  </r>
  <r>
    <s v="EVS101736"/>
    <x v="4"/>
    <x v="1"/>
    <x v="3"/>
    <x v="1"/>
    <s v="24-03-2023 14:52"/>
    <s v="24-03-2023 16:38"/>
    <x v="107"/>
    <n v="21.75"/>
    <n v="12"/>
    <n v="261"/>
    <s v="Credit Card"/>
    <x v="3"/>
    <s v="Medium"/>
    <s v="Medium Satisfaction"/>
    <s v="Long Charging"/>
    <n v="1"/>
    <x v="989"/>
    <x v="227"/>
  </r>
  <r>
    <s v="EVS101737"/>
    <x v="3"/>
    <x v="1"/>
    <x v="2"/>
    <x v="1"/>
    <d v="2024-11-06T02:10:00"/>
    <d v="2024-11-06T03:50:00"/>
    <x v="60"/>
    <n v="13.54"/>
    <n v="8"/>
    <n v="108.32"/>
    <s v="UPI"/>
    <x v="4"/>
    <s v="Medium"/>
    <s v="Low Satisfaction"/>
    <s v="Long Charging"/>
    <n v="1"/>
    <x v="117"/>
    <x v="563"/>
  </r>
  <r>
    <s v="EVS101738"/>
    <x v="0"/>
    <x v="1"/>
    <x v="0"/>
    <x v="0"/>
    <d v="2024-11-01T12:17:00"/>
    <d v="2024-11-01T13:55:00"/>
    <x v="61"/>
    <n v="16.079999999999998"/>
    <n v="10"/>
    <n v="160.80000000000001"/>
    <s v="Subscription"/>
    <x v="2"/>
    <s v="Medium"/>
    <s v="Low Satisfaction"/>
    <s v="Long Charging"/>
    <n v="1"/>
    <x v="990"/>
    <x v="392"/>
  </r>
  <r>
    <s v="EVS101739"/>
    <x v="2"/>
    <x v="2"/>
    <x v="3"/>
    <x v="0"/>
    <s v="13-03-2024 20:34"/>
    <s v="13-03-2024 22:29"/>
    <x v="65"/>
    <n v="32.979999999999997"/>
    <n v="8"/>
    <n v="263.83999999999997"/>
    <s v="Credit Card"/>
    <x v="4"/>
    <s v="High"/>
    <s v="Low Satisfaction"/>
    <s v="Long Charging"/>
    <n v="2"/>
    <x v="338"/>
    <x v="203"/>
  </r>
  <r>
    <s v="EVS101740"/>
    <x v="6"/>
    <x v="2"/>
    <x v="1"/>
    <x v="1"/>
    <d v="2024-01-10T12:59:00"/>
    <d v="2024-01-10T13:44:00"/>
    <x v="96"/>
    <n v="20.74"/>
    <n v="15"/>
    <n v="311.10000000000002"/>
    <s v="Credit Card"/>
    <x v="3"/>
    <s v="Medium"/>
    <s v="Medium Satisfaction"/>
    <s v="Medium Charging"/>
    <n v="2"/>
    <x v="991"/>
    <x v="458"/>
  </r>
  <r>
    <s v="EVS101741"/>
    <x v="5"/>
    <x v="0"/>
    <x v="0"/>
    <x v="1"/>
    <d v="2024-05-06T08:06:00"/>
    <d v="2024-05-06T08:30:00"/>
    <x v="37"/>
    <n v="56.76"/>
    <n v="12"/>
    <n v="681.12"/>
    <s v="Credit Card"/>
    <x v="2"/>
    <s v="High"/>
    <s v="Low Satisfaction"/>
    <s v="Short Charging"/>
    <n v="3"/>
    <x v="950"/>
    <x v="335"/>
  </r>
  <r>
    <s v="EVS101742"/>
    <x v="5"/>
    <x v="0"/>
    <x v="1"/>
    <x v="1"/>
    <s v="27-10-2024 04:21"/>
    <s v="27-10-2024 05:02"/>
    <x v="54"/>
    <n v="34.619999999999997"/>
    <n v="8"/>
    <n v="276.95999999999998"/>
    <s v="Subscription"/>
    <x v="0"/>
    <s v="High"/>
    <s v="Medium Satisfaction"/>
    <s v="Medium Charging"/>
    <n v="3"/>
    <x v="972"/>
    <x v="11"/>
  </r>
  <r>
    <s v="EVS101743"/>
    <x v="1"/>
    <x v="1"/>
    <x v="1"/>
    <x v="0"/>
    <s v="14-02-2023 01:48"/>
    <s v="14-02-2023 02:19"/>
    <x v="64"/>
    <n v="30.48"/>
    <n v="12"/>
    <n v="365.76"/>
    <s v="Credit Card"/>
    <x v="2"/>
    <s v="High"/>
    <s v="Low Satisfaction"/>
    <s v="Medium Charging"/>
    <n v="1"/>
    <x v="789"/>
    <x v="324"/>
  </r>
  <r>
    <s v="EVS101744"/>
    <x v="5"/>
    <x v="1"/>
    <x v="2"/>
    <x v="1"/>
    <d v="2023-04-12T08:57:00"/>
    <d v="2023-04-12T10:27:00"/>
    <x v="77"/>
    <n v="9.9"/>
    <n v="15"/>
    <n v="148.5"/>
    <s v="UPI"/>
    <x v="4"/>
    <s v="Low"/>
    <s v="Low Satisfaction"/>
    <s v="Long Charging"/>
    <n v="1"/>
    <x v="599"/>
    <x v="313"/>
  </r>
  <r>
    <s v="EVS101745"/>
    <x v="0"/>
    <x v="2"/>
    <x v="3"/>
    <x v="0"/>
    <d v="2024-03-02T05:05:00"/>
    <d v="2024-03-02T05:35:00"/>
    <x v="19"/>
    <n v="4.78"/>
    <n v="8"/>
    <n v="38.24"/>
    <s v="UPI"/>
    <x v="2"/>
    <s v="Low"/>
    <s v="Low Satisfaction"/>
    <s v="Medium Charging"/>
    <n v="2"/>
    <x v="81"/>
    <x v="240"/>
  </r>
  <r>
    <s v="EVS101746"/>
    <x v="5"/>
    <x v="0"/>
    <x v="3"/>
    <x v="0"/>
    <s v="30-05-2024 18:59"/>
    <s v="30-05-2024 19:12"/>
    <x v="58"/>
    <n v="50.62"/>
    <n v="8"/>
    <n v="404.96"/>
    <s v="Wallet"/>
    <x v="1"/>
    <s v="High"/>
    <s v="High Satisfaction"/>
    <s v="Short Charging"/>
    <n v="3"/>
    <x v="992"/>
    <x v="508"/>
  </r>
  <r>
    <s v="EVS101747"/>
    <x v="5"/>
    <x v="1"/>
    <x v="0"/>
    <x v="1"/>
    <d v="2023-08-02T12:00:00"/>
    <d v="2023-08-02T13:57:00"/>
    <x v="62"/>
    <n v="26.87"/>
    <n v="10"/>
    <n v="268.7"/>
    <s v="Wallet"/>
    <x v="2"/>
    <s v="Medium"/>
    <s v="Low Satisfaction"/>
    <s v="Long Charging"/>
    <n v="1"/>
    <x v="759"/>
    <x v="120"/>
  </r>
  <r>
    <s v="EVS101748"/>
    <x v="3"/>
    <x v="1"/>
    <x v="0"/>
    <x v="0"/>
    <d v="2024-01-05T16:54:00"/>
    <d v="2024-01-05T18:48:00"/>
    <x v="48"/>
    <n v="13.03"/>
    <n v="15"/>
    <n v="195.45"/>
    <s v="Wallet"/>
    <x v="0"/>
    <s v="Medium"/>
    <s v="Medium Satisfaction"/>
    <s v="Long Charging"/>
    <n v="1"/>
    <x v="993"/>
    <x v="502"/>
  </r>
  <r>
    <s v="EVS101749"/>
    <x v="7"/>
    <x v="0"/>
    <x v="2"/>
    <x v="1"/>
    <s v="24-04-2023 02:53"/>
    <s v="24-04-2023 04:06"/>
    <x v="98"/>
    <n v="5.45"/>
    <n v="15"/>
    <n v="81.75"/>
    <s v="Credit Card"/>
    <x v="4"/>
    <s v="Low"/>
    <s v="Low Satisfaction"/>
    <s v="Long Charging"/>
    <n v="3"/>
    <x v="644"/>
    <x v="541"/>
  </r>
  <r>
    <s v="EVS101750"/>
    <x v="2"/>
    <x v="0"/>
    <x v="3"/>
    <x v="0"/>
    <s v="24-07-2024 09:05"/>
    <s v="24-07-2024 09:30"/>
    <x v="13"/>
    <n v="2.58"/>
    <n v="12"/>
    <n v="30.96"/>
    <s v="Subscription"/>
    <x v="3"/>
    <s v="Low"/>
    <s v="Medium Satisfaction"/>
    <s v="Short Charging"/>
    <n v="3"/>
    <x v="994"/>
    <x v="644"/>
  </r>
  <r>
    <s v="EVS101751"/>
    <x v="7"/>
    <x v="0"/>
    <x v="3"/>
    <x v="1"/>
    <s v="22-01-2023 23:33"/>
    <s v="22-01-2023 23:55"/>
    <x v="103"/>
    <n v="8.25"/>
    <n v="15"/>
    <n v="123.75"/>
    <s v="Wallet"/>
    <x v="0"/>
    <s v="Low"/>
    <s v="Medium Satisfaction"/>
    <s v="Short Charging"/>
    <n v="3"/>
    <x v="358"/>
    <x v="29"/>
  </r>
  <r>
    <s v="EVS101752"/>
    <x v="5"/>
    <x v="1"/>
    <x v="0"/>
    <x v="1"/>
    <s v="27-10-2023 01:33"/>
    <s v="27-10-2023 02:02"/>
    <x v="102"/>
    <n v="24.93"/>
    <n v="15"/>
    <n v="373.95"/>
    <s v="Credit Card"/>
    <x v="2"/>
    <s v="Medium"/>
    <s v="Low Satisfaction"/>
    <s v="Short Charging"/>
    <n v="1"/>
    <x v="496"/>
    <x v="645"/>
  </r>
  <r>
    <s v="EVS101753"/>
    <x v="2"/>
    <x v="1"/>
    <x v="2"/>
    <x v="1"/>
    <s v="13-04-2024 10:13"/>
    <s v="13-04-2024 11:36"/>
    <x v="100"/>
    <n v="8.7799999999999994"/>
    <n v="12"/>
    <n v="105.36"/>
    <s v="Credit Card"/>
    <x v="1"/>
    <s v="Low"/>
    <s v="High Satisfaction"/>
    <s v="Long Charging"/>
    <n v="1"/>
    <x v="995"/>
    <x v="268"/>
  </r>
  <r>
    <s v="EVS101754"/>
    <x v="4"/>
    <x v="2"/>
    <x v="3"/>
    <x v="0"/>
    <d v="2024-03-04T21:41:00"/>
    <d v="2024-03-04T22:05:00"/>
    <x v="37"/>
    <n v="21.32"/>
    <n v="10"/>
    <n v="213.2"/>
    <s v="Subscription"/>
    <x v="2"/>
    <s v="Medium"/>
    <s v="Low Satisfaction"/>
    <s v="Short Charging"/>
    <n v="2"/>
    <x v="728"/>
    <x v="43"/>
  </r>
  <r>
    <s v="EVS101755"/>
    <x v="7"/>
    <x v="1"/>
    <x v="3"/>
    <x v="0"/>
    <s v="18-04-2024 17:00"/>
    <s v="18-04-2024 18:21"/>
    <x v="7"/>
    <n v="34.26"/>
    <n v="15"/>
    <n v="513.9"/>
    <s v="UPI"/>
    <x v="4"/>
    <s v="High"/>
    <s v="Low Satisfaction"/>
    <s v="Long Charging"/>
    <n v="1"/>
    <x v="293"/>
    <x v="349"/>
  </r>
  <r>
    <s v="EVS101756"/>
    <x v="4"/>
    <x v="1"/>
    <x v="2"/>
    <x v="1"/>
    <s v="30-06-2023 01:23"/>
    <s v="30-06-2023 01:49"/>
    <x v="1"/>
    <n v="44.13"/>
    <n v="15"/>
    <n v="661.95"/>
    <s v="Subscription"/>
    <x v="3"/>
    <s v="High"/>
    <s v="Medium Satisfaction"/>
    <s v="Short Charging"/>
    <n v="1"/>
    <x v="996"/>
    <x v="386"/>
  </r>
  <r>
    <s v="EVS101757"/>
    <x v="4"/>
    <x v="1"/>
    <x v="3"/>
    <x v="1"/>
    <d v="2024-01-01T07:39:00"/>
    <d v="2024-01-01T09:15:00"/>
    <x v="101"/>
    <n v="33.22"/>
    <n v="15"/>
    <n v="498.3"/>
    <s v="Credit Card"/>
    <x v="3"/>
    <s v="High"/>
    <s v="Medium Satisfaction"/>
    <s v="Long Charging"/>
    <n v="1"/>
    <x v="620"/>
    <x v="58"/>
  </r>
  <r>
    <s v="EVS101758"/>
    <x v="2"/>
    <x v="2"/>
    <x v="1"/>
    <x v="0"/>
    <d v="2023-11-01T22:28:00"/>
    <d v="2023-12-01T00:07:00"/>
    <x v="83"/>
    <n v="15.27"/>
    <n v="8"/>
    <n v="122.16"/>
    <s v="Credit Card"/>
    <x v="3"/>
    <s v="Medium"/>
    <s v="Medium Satisfaction"/>
    <s v="Long Charging"/>
    <n v="2"/>
    <x v="160"/>
    <x v="144"/>
  </r>
  <r>
    <s v="EVS101759"/>
    <x v="0"/>
    <x v="2"/>
    <x v="0"/>
    <x v="1"/>
    <s v="18-12-2023 00:46"/>
    <s v="18-12-2023 01:34"/>
    <x v="67"/>
    <n v="35.51"/>
    <n v="8"/>
    <n v="284.08"/>
    <s v="Credit Card"/>
    <x v="1"/>
    <s v="High"/>
    <s v="High Satisfaction"/>
    <s v="Medium Charging"/>
    <n v="2"/>
    <x v="144"/>
    <x v="646"/>
  </r>
  <r>
    <s v="EVS101760"/>
    <x v="5"/>
    <x v="2"/>
    <x v="2"/>
    <x v="1"/>
    <s v="27-05-2023 09:36"/>
    <s v="27-05-2023 10:24"/>
    <x v="67"/>
    <n v="39.39"/>
    <n v="15"/>
    <n v="590.85"/>
    <s v="Wallet"/>
    <x v="3"/>
    <s v="High"/>
    <s v="Medium Satisfaction"/>
    <s v="Medium Charging"/>
    <n v="2"/>
    <x v="156"/>
    <x v="443"/>
  </r>
  <r>
    <s v="EVS101761"/>
    <x v="2"/>
    <x v="1"/>
    <x v="3"/>
    <x v="0"/>
    <s v="20-11-2024 07:44"/>
    <s v="20-11-2024 07:58"/>
    <x v="52"/>
    <n v="7.81"/>
    <n v="8"/>
    <n v="62.48"/>
    <s v="Credit Card"/>
    <x v="3"/>
    <s v="Low"/>
    <s v="Medium Satisfaction"/>
    <s v="Short Charging"/>
    <n v="1"/>
    <x v="640"/>
    <x v="620"/>
  </r>
  <r>
    <s v="EVS101762"/>
    <x v="0"/>
    <x v="1"/>
    <x v="2"/>
    <x v="0"/>
    <d v="2023-06-02T15:40:00"/>
    <d v="2023-06-02T16:54:00"/>
    <x v="33"/>
    <n v="42.71"/>
    <n v="10"/>
    <n v="427.1"/>
    <s v="Credit Card"/>
    <x v="0"/>
    <s v="High"/>
    <s v="Medium Satisfaction"/>
    <s v="Long Charging"/>
    <n v="1"/>
    <x v="997"/>
    <x v="447"/>
  </r>
  <r>
    <s v="EVS101763"/>
    <x v="3"/>
    <x v="1"/>
    <x v="3"/>
    <x v="0"/>
    <d v="2023-10-03T04:51:00"/>
    <d v="2023-10-03T05:11:00"/>
    <x v="21"/>
    <n v="56.88"/>
    <n v="15"/>
    <n v="853.2"/>
    <s v="Subscription"/>
    <x v="1"/>
    <s v="High"/>
    <s v="High Satisfaction"/>
    <s v="Short Charging"/>
    <n v="1"/>
    <x v="868"/>
    <x v="153"/>
  </r>
  <r>
    <s v="EVS101764"/>
    <x v="2"/>
    <x v="1"/>
    <x v="1"/>
    <x v="1"/>
    <d v="2024-07-01T20:13:00"/>
    <d v="2024-07-01T21:45:00"/>
    <x v="20"/>
    <n v="7.63"/>
    <n v="8"/>
    <n v="61.04"/>
    <s v="Subscription"/>
    <x v="2"/>
    <s v="Low"/>
    <s v="Low Satisfaction"/>
    <s v="Long Charging"/>
    <n v="1"/>
    <x v="998"/>
    <x v="185"/>
  </r>
  <r>
    <s v="EVS101765"/>
    <x v="5"/>
    <x v="0"/>
    <x v="1"/>
    <x v="1"/>
    <s v="21-10-2024 04:09"/>
    <s v="21-10-2024 06:06"/>
    <x v="62"/>
    <n v="45.75"/>
    <n v="8"/>
    <n v="366"/>
    <s v="Subscription"/>
    <x v="3"/>
    <s v="High"/>
    <s v="Medium Satisfaction"/>
    <s v="Long Charging"/>
    <n v="3"/>
    <x v="999"/>
    <x v="449"/>
  </r>
  <r>
    <s v="EVS101766"/>
    <x v="5"/>
    <x v="1"/>
    <x v="3"/>
    <x v="1"/>
    <d v="2024-02-02T05:46:00"/>
    <d v="2024-02-02T07:10:00"/>
    <x v="32"/>
    <n v="14.86"/>
    <n v="12"/>
    <n v="178.32"/>
    <s v="Wallet"/>
    <x v="0"/>
    <s v="Medium"/>
    <s v="Medium Satisfaction"/>
    <s v="Long Charging"/>
    <n v="1"/>
    <x v="107"/>
    <x v="62"/>
  </r>
  <r>
    <s v="EVS101767"/>
    <x v="1"/>
    <x v="1"/>
    <x v="1"/>
    <x v="0"/>
    <d v="2023-08-04T18:29:00"/>
    <d v="2023-08-04T19:40:00"/>
    <x v="82"/>
    <n v="58.53"/>
    <n v="15"/>
    <n v="877.95"/>
    <s v="UPI"/>
    <x v="1"/>
    <s v="High"/>
    <s v="High Satisfaction"/>
    <s v="Long Charging"/>
    <n v="1"/>
    <x v="624"/>
    <x v="168"/>
  </r>
  <r>
    <s v="EVS101768"/>
    <x v="4"/>
    <x v="0"/>
    <x v="3"/>
    <x v="0"/>
    <s v="21-09-2024 18:16"/>
    <s v="21-09-2024 19:22"/>
    <x v="40"/>
    <n v="4.93"/>
    <n v="10"/>
    <n v="49.3"/>
    <s v="Wallet"/>
    <x v="0"/>
    <s v="Low"/>
    <s v="Medium Satisfaction"/>
    <s v="Long Charging"/>
    <n v="3"/>
    <x v="230"/>
    <x v="647"/>
  </r>
  <r>
    <s v="EVS101769"/>
    <x v="2"/>
    <x v="2"/>
    <x v="3"/>
    <x v="0"/>
    <s v="26-12-2023 04:07"/>
    <s v="26-12-2023 05:44"/>
    <x v="85"/>
    <n v="51.35"/>
    <n v="15"/>
    <n v="770.25"/>
    <s v="UPI"/>
    <x v="4"/>
    <s v="High"/>
    <s v="Low Satisfaction"/>
    <s v="Long Charging"/>
    <n v="2"/>
    <x v="613"/>
    <x v="251"/>
  </r>
  <r>
    <s v="EVS101770"/>
    <x v="7"/>
    <x v="0"/>
    <x v="1"/>
    <x v="1"/>
    <d v="2023-04-06T18:01:00"/>
    <d v="2023-04-06T19:57:00"/>
    <x v="90"/>
    <n v="15.07"/>
    <n v="12"/>
    <n v="180.84"/>
    <s v="UPI"/>
    <x v="3"/>
    <s v="Medium"/>
    <s v="Medium Satisfaction"/>
    <s v="Long Charging"/>
    <n v="3"/>
    <x v="684"/>
    <x v="310"/>
  </r>
  <r>
    <s v="EVS101771"/>
    <x v="6"/>
    <x v="0"/>
    <x v="0"/>
    <x v="1"/>
    <s v="21-07-2023 23:09"/>
    <s v="21-07-2023 23:26"/>
    <x v="18"/>
    <n v="30.81"/>
    <n v="15"/>
    <n v="462.15"/>
    <s v="UPI"/>
    <x v="1"/>
    <s v="High"/>
    <s v="High Satisfaction"/>
    <s v="Short Charging"/>
    <n v="3"/>
    <x v="661"/>
    <x v="400"/>
  </r>
  <r>
    <s v="EVS101772"/>
    <x v="3"/>
    <x v="0"/>
    <x v="1"/>
    <x v="0"/>
    <s v="31-07-2024 05:25"/>
    <s v="31-07-2024 06:22"/>
    <x v="110"/>
    <n v="17.579999999999998"/>
    <n v="15"/>
    <n v="263.7"/>
    <s v="UPI"/>
    <x v="3"/>
    <s v="Medium"/>
    <s v="Medium Satisfaction"/>
    <s v="Medium Charging"/>
    <n v="3"/>
    <x v="712"/>
    <x v="469"/>
  </r>
  <r>
    <s v="EVS101773"/>
    <x v="5"/>
    <x v="0"/>
    <x v="0"/>
    <x v="0"/>
    <s v="28-11-2024 18:08"/>
    <s v="28-11-2024 18:35"/>
    <x v="92"/>
    <n v="38.26"/>
    <n v="15"/>
    <n v="573.9"/>
    <s v="Wallet"/>
    <x v="0"/>
    <s v="High"/>
    <s v="Medium Satisfaction"/>
    <s v="Short Charging"/>
    <n v="3"/>
    <x v="659"/>
    <x v="287"/>
  </r>
  <r>
    <s v="EVS101774"/>
    <x v="1"/>
    <x v="0"/>
    <x v="0"/>
    <x v="0"/>
    <d v="2024-06-11T21:47:00"/>
    <d v="2024-06-11T22:45:00"/>
    <x v="22"/>
    <n v="45.05"/>
    <n v="15"/>
    <n v="675.75"/>
    <s v="UPI"/>
    <x v="2"/>
    <s v="High"/>
    <s v="Low Satisfaction"/>
    <s v="Medium Charging"/>
    <n v="3"/>
    <x v="198"/>
    <x v="408"/>
  </r>
  <r>
    <s v="EVS101775"/>
    <x v="7"/>
    <x v="0"/>
    <x v="1"/>
    <x v="1"/>
    <s v="28-10-2023 04:50"/>
    <s v="28-10-2023 05:28"/>
    <x v="28"/>
    <n v="43.16"/>
    <n v="12"/>
    <n v="517.91999999999996"/>
    <s v="Credit Card"/>
    <x v="0"/>
    <s v="High"/>
    <s v="Medium Satisfaction"/>
    <s v="Medium Charging"/>
    <n v="3"/>
    <x v="1000"/>
    <x v="346"/>
  </r>
  <r>
    <s v="EVS101776"/>
    <x v="1"/>
    <x v="1"/>
    <x v="1"/>
    <x v="1"/>
    <d v="2024-06-07T18:25:00"/>
    <d v="2024-06-07T19:27:00"/>
    <x v="51"/>
    <n v="37.479999999999997"/>
    <n v="15"/>
    <n v="562.20000000000005"/>
    <s v="Subscription"/>
    <x v="4"/>
    <s v="High"/>
    <s v="Low Satisfaction"/>
    <s v="Long Charging"/>
    <n v="1"/>
    <x v="1001"/>
    <x v="383"/>
  </r>
  <r>
    <s v="EVS101777"/>
    <x v="5"/>
    <x v="0"/>
    <x v="2"/>
    <x v="0"/>
    <d v="2024-01-10T23:09:00"/>
    <d v="2024-02-10T00:14:00"/>
    <x v="75"/>
    <n v="5.39"/>
    <n v="12"/>
    <n v="64.680000000000007"/>
    <s v="Wallet"/>
    <x v="3"/>
    <s v="Low"/>
    <s v="Medium Satisfaction"/>
    <s v="Long Charging"/>
    <n v="3"/>
    <x v="661"/>
    <x v="458"/>
  </r>
  <r>
    <s v="EVS101778"/>
    <x v="1"/>
    <x v="1"/>
    <x v="0"/>
    <x v="1"/>
    <s v="18-08-2024 13:16"/>
    <s v="18-08-2024 13:38"/>
    <x v="103"/>
    <n v="2.17"/>
    <n v="8"/>
    <n v="17.36"/>
    <s v="Wallet"/>
    <x v="2"/>
    <s v="Low"/>
    <s v="Low Satisfaction"/>
    <s v="Short Charging"/>
    <n v="1"/>
    <x v="74"/>
    <x v="332"/>
  </r>
  <r>
    <s v="EVS101779"/>
    <x v="5"/>
    <x v="2"/>
    <x v="3"/>
    <x v="0"/>
    <d v="2023-06-12T10:11:00"/>
    <d v="2023-06-12T11:33:00"/>
    <x v="0"/>
    <n v="18.559999999999999"/>
    <n v="8"/>
    <n v="148.47999999999999"/>
    <s v="Credit Card"/>
    <x v="3"/>
    <s v="Medium"/>
    <s v="Medium Satisfaction"/>
    <s v="Long Charging"/>
    <n v="2"/>
    <x v="1002"/>
    <x v="407"/>
  </r>
  <r>
    <s v="EVS101780"/>
    <x v="4"/>
    <x v="0"/>
    <x v="3"/>
    <x v="0"/>
    <s v="13-12-2023 08:29"/>
    <s v="13-12-2023 09:15"/>
    <x v="43"/>
    <n v="59.31"/>
    <n v="15"/>
    <n v="889.65"/>
    <s v="UPI"/>
    <x v="2"/>
    <s v="High"/>
    <s v="Low Satisfaction"/>
    <s v="Medium Charging"/>
    <n v="3"/>
    <x v="942"/>
    <x v="648"/>
  </r>
  <r>
    <s v="EVS101781"/>
    <x v="2"/>
    <x v="0"/>
    <x v="1"/>
    <x v="0"/>
    <s v="26-05-2023 05:41"/>
    <s v="26-05-2023 06:56"/>
    <x v="99"/>
    <n v="3.94"/>
    <n v="8"/>
    <n v="31.52"/>
    <s v="Credit Card"/>
    <x v="2"/>
    <s v="Low"/>
    <s v="Low Satisfaction"/>
    <s v="Long Charging"/>
    <n v="3"/>
    <x v="484"/>
    <x v="639"/>
  </r>
  <r>
    <s v="EVS101782"/>
    <x v="2"/>
    <x v="0"/>
    <x v="2"/>
    <x v="1"/>
    <s v="17-08-2024 08:50"/>
    <s v="17-08-2024 09:24"/>
    <x v="8"/>
    <n v="37.58"/>
    <n v="12"/>
    <n v="450.96"/>
    <s v="UPI"/>
    <x v="1"/>
    <s v="High"/>
    <s v="High Satisfaction"/>
    <s v="Medium Charging"/>
    <n v="3"/>
    <x v="703"/>
    <x v="164"/>
  </r>
  <r>
    <s v="EVS101783"/>
    <x v="3"/>
    <x v="0"/>
    <x v="1"/>
    <x v="1"/>
    <d v="2024-05-03T04:46:00"/>
    <d v="2024-05-03T06:14:00"/>
    <x v="81"/>
    <n v="54.51"/>
    <n v="15"/>
    <n v="817.65"/>
    <s v="Wallet"/>
    <x v="0"/>
    <s v="High"/>
    <s v="Medium Satisfaction"/>
    <s v="Long Charging"/>
    <n v="3"/>
    <x v="645"/>
    <x v="488"/>
  </r>
  <r>
    <s v="EVS101784"/>
    <x v="3"/>
    <x v="0"/>
    <x v="1"/>
    <x v="0"/>
    <d v="2024-07-06T20:35:00"/>
    <d v="2024-07-06T22:15:00"/>
    <x v="60"/>
    <n v="41.94"/>
    <n v="10"/>
    <n v="419.4"/>
    <s v="Subscription"/>
    <x v="1"/>
    <s v="High"/>
    <s v="High Satisfaction"/>
    <s v="Long Charging"/>
    <n v="3"/>
    <x v="1003"/>
    <x v="649"/>
  </r>
  <r>
    <s v="EVS101785"/>
    <x v="4"/>
    <x v="1"/>
    <x v="1"/>
    <x v="1"/>
    <s v="30-05-2024 10:59"/>
    <s v="30-05-2024 11:39"/>
    <x v="79"/>
    <n v="48.24"/>
    <n v="8"/>
    <n v="385.92"/>
    <s v="Credit Card"/>
    <x v="0"/>
    <s v="High"/>
    <s v="Medium Satisfaction"/>
    <s v="Medium Charging"/>
    <n v="1"/>
    <x v="867"/>
    <x v="508"/>
  </r>
  <r>
    <s v="EVS101786"/>
    <x v="2"/>
    <x v="0"/>
    <x v="2"/>
    <x v="0"/>
    <s v="29-04-2023 06:22"/>
    <s v="29-04-2023 06:48"/>
    <x v="1"/>
    <n v="28.95"/>
    <n v="12"/>
    <n v="347.4"/>
    <s v="UPI"/>
    <x v="3"/>
    <s v="Medium"/>
    <s v="Medium Satisfaction"/>
    <s v="Short Charging"/>
    <n v="3"/>
    <x v="458"/>
    <x v="509"/>
  </r>
  <r>
    <s v="EVS101787"/>
    <x v="1"/>
    <x v="1"/>
    <x v="2"/>
    <x v="0"/>
    <s v="24-02-2023 23:01"/>
    <s v="24-02-2023 23:33"/>
    <x v="105"/>
    <n v="56.91"/>
    <n v="10"/>
    <n v="569.1"/>
    <s v="UPI"/>
    <x v="2"/>
    <s v="High"/>
    <s v="Low Satisfaction"/>
    <s v="Medium Charging"/>
    <n v="1"/>
    <x v="841"/>
    <x v="319"/>
  </r>
  <r>
    <s v="EVS101788"/>
    <x v="6"/>
    <x v="1"/>
    <x v="0"/>
    <x v="1"/>
    <d v="2024-03-02T01:55:00"/>
    <d v="2024-03-02T03:20:00"/>
    <x v="17"/>
    <n v="31.88"/>
    <n v="12"/>
    <n v="382.56"/>
    <s v="Credit Card"/>
    <x v="1"/>
    <s v="High"/>
    <s v="High Satisfaction"/>
    <s v="Long Charging"/>
    <n v="1"/>
    <x v="837"/>
    <x v="240"/>
  </r>
  <r>
    <s v="EVS101789"/>
    <x v="2"/>
    <x v="2"/>
    <x v="1"/>
    <x v="0"/>
    <s v="28-10-2024 12:53"/>
    <s v="28-10-2024 13:42"/>
    <x v="42"/>
    <n v="20.48"/>
    <n v="15"/>
    <n v="307.2"/>
    <s v="Subscription"/>
    <x v="2"/>
    <s v="Medium"/>
    <s v="Low Satisfaction"/>
    <s v="Medium Charging"/>
    <n v="2"/>
    <x v="691"/>
    <x v="163"/>
  </r>
  <r>
    <s v="EVS101790"/>
    <x v="0"/>
    <x v="1"/>
    <x v="0"/>
    <x v="0"/>
    <s v="31-10-2024 05:36"/>
    <s v="31-10-2024 05:48"/>
    <x v="94"/>
    <n v="29.89"/>
    <n v="10"/>
    <n v="298.89999999999998"/>
    <s v="Subscription"/>
    <x v="3"/>
    <s v="Medium"/>
    <s v="Medium Satisfaction"/>
    <s v="Short Charging"/>
    <n v="1"/>
    <x v="466"/>
    <x v="71"/>
  </r>
  <r>
    <s v="EVS101791"/>
    <x v="5"/>
    <x v="1"/>
    <x v="2"/>
    <x v="0"/>
    <d v="2023-07-11T00:37:00"/>
    <d v="2023-07-11T01:33:00"/>
    <x v="46"/>
    <n v="52.41"/>
    <n v="8"/>
    <n v="419.28"/>
    <s v="UPI"/>
    <x v="0"/>
    <s v="High"/>
    <s v="Medium Satisfaction"/>
    <s v="Medium Charging"/>
    <n v="1"/>
    <x v="233"/>
    <x v="523"/>
  </r>
  <r>
    <s v="EVS101792"/>
    <x v="7"/>
    <x v="0"/>
    <x v="3"/>
    <x v="1"/>
    <d v="2024-05-06T08:04:00"/>
    <d v="2024-05-06T09:40:00"/>
    <x v="101"/>
    <n v="44.81"/>
    <n v="8"/>
    <n v="358.48"/>
    <s v="UPI"/>
    <x v="3"/>
    <s v="High"/>
    <s v="Medium Satisfaction"/>
    <s v="Long Charging"/>
    <n v="3"/>
    <x v="119"/>
    <x v="335"/>
  </r>
  <r>
    <s v="EVS101793"/>
    <x v="3"/>
    <x v="2"/>
    <x v="1"/>
    <x v="1"/>
    <s v="14-05-2024 16:48"/>
    <s v="14-05-2024 17:12"/>
    <x v="37"/>
    <n v="8.36"/>
    <n v="12"/>
    <n v="100.32"/>
    <s v="Subscription"/>
    <x v="2"/>
    <s v="Low"/>
    <s v="Low Satisfaction"/>
    <s v="Short Charging"/>
    <n v="2"/>
    <x v="1004"/>
    <x v="37"/>
  </r>
  <r>
    <s v="EVS101794"/>
    <x v="5"/>
    <x v="1"/>
    <x v="2"/>
    <x v="0"/>
    <s v="24-02-2024 09:47"/>
    <s v="24-02-2024 11:36"/>
    <x v="74"/>
    <n v="9.44"/>
    <n v="15"/>
    <n v="141.6"/>
    <s v="Wallet"/>
    <x v="0"/>
    <s v="Low"/>
    <s v="Medium Satisfaction"/>
    <s v="Long Charging"/>
    <n v="1"/>
    <x v="1005"/>
    <x v="154"/>
  </r>
  <r>
    <s v="EVS101795"/>
    <x v="6"/>
    <x v="2"/>
    <x v="2"/>
    <x v="0"/>
    <d v="2023-02-08T06:41:00"/>
    <d v="2023-02-08T08:31:00"/>
    <x v="109"/>
    <n v="19.829999999999998"/>
    <n v="8"/>
    <n v="158.63999999999999"/>
    <s v="Subscription"/>
    <x v="4"/>
    <s v="Medium"/>
    <s v="Low Satisfaction"/>
    <s v="Long Charging"/>
    <n v="2"/>
    <x v="721"/>
    <x v="546"/>
  </r>
  <r>
    <s v="EVS101796"/>
    <x v="4"/>
    <x v="0"/>
    <x v="2"/>
    <x v="1"/>
    <s v="28-01-2023 23:21"/>
    <s v="29-01-2023 00:06"/>
    <x v="96"/>
    <n v="19.21"/>
    <n v="15"/>
    <n v="288.14999999999998"/>
    <s v="UPI"/>
    <x v="0"/>
    <s v="Medium"/>
    <s v="Medium Satisfaction"/>
    <s v="Medium Charging"/>
    <n v="3"/>
    <x v="202"/>
    <x v="414"/>
  </r>
  <r>
    <s v="EVS101797"/>
    <x v="2"/>
    <x v="1"/>
    <x v="3"/>
    <x v="1"/>
    <s v="26-09-2024 11:55"/>
    <s v="26-09-2024 13:50"/>
    <x v="65"/>
    <n v="28.84"/>
    <n v="10"/>
    <n v="288.39999999999998"/>
    <s v="Credit Card"/>
    <x v="1"/>
    <s v="Medium"/>
    <s v="High Satisfaction"/>
    <s v="Long Charging"/>
    <n v="1"/>
    <x v="806"/>
    <x v="57"/>
  </r>
  <r>
    <s v="EVS101798"/>
    <x v="0"/>
    <x v="2"/>
    <x v="3"/>
    <x v="0"/>
    <s v="18-07-2023 13:18"/>
    <s v="18-07-2023 14:59"/>
    <x v="26"/>
    <n v="59.04"/>
    <n v="10"/>
    <n v="590.4"/>
    <s v="Credit Card"/>
    <x v="0"/>
    <s v="High"/>
    <s v="Medium Satisfaction"/>
    <s v="Long Charging"/>
    <n v="2"/>
    <x v="1006"/>
    <x v="410"/>
  </r>
  <r>
    <s v="EVS101799"/>
    <x v="7"/>
    <x v="2"/>
    <x v="1"/>
    <x v="0"/>
    <s v="21-05-2023 20:58"/>
    <s v="21-05-2023 22:29"/>
    <x v="44"/>
    <n v="12.15"/>
    <n v="8"/>
    <n v="97.2"/>
    <s v="Wallet"/>
    <x v="4"/>
    <s v="Medium"/>
    <s v="Low Satisfaction"/>
    <s v="Long Charging"/>
    <n v="2"/>
    <x v="337"/>
    <x v="73"/>
  </r>
  <r>
    <s v="EVS101800"/>
    <x v="5"/>
    <x v="1"/>
    <x v="2"/>
    <x v="1"/>
    <s v="24-10-2024 16:01"/>
    <s v="24-10-2024 17:16"/>
    <x v="99"/>
    <n v="46.8"/>
    <n v="8"/>
    <n v="374.4"/>
    <s v="Wallet"/>
    <x v="3"/>
    <s v="High"/>
    <s v="Medium Satisfaction"/>
    <s v="Long Charging"/>
    <n v="1"/>
    <x v="808"/>
    <x v="69"/>
  </r>
  <r>
    <s v="EVS101801"/>
    <x v="7"/>
    <x v="0"/>
    <x v="1"/>
    <x v="1"/>
    <d v="2024-05-05T06:39:00"/>
    <d v="2024-05-05T07:13:00"/>
    <x v="8"/>
    <n v="18.98"/>
    <n v="12"/>
    <n v="227.76"/>
    <s v="Subscription"/>
    <x v="1"/>
    <s v="Medium"/>
    <s v="High Satisfaction"/>
    <s v="Medium Charging"/>
    <n v="3"/>
    <x v="370"/>
    <x v="179"/>
  </r>
  <r>
    <s v="EVS101802"/>
    <x v="5"/>
    <x v="1"/>
    <x v="2"/>
    <x v="0"/>
    <s v="17-11-2024 19:34"/>
    <s v="17-11-2024 20:15"/>
    <x v="54"/>
    <n v="47.22"/>
    <n v="10"/>
    <n v="472.2"/>
    <s v="Credit Card"/>
    <x v="3"/>
    <s v="High"/>
    <s v="Medium Satisfaction"/>
    <s v="Medium Charging"/>
    <n v="1"/>
    <x v="791"/>
    <x v="537"/>
  </r>
  <r>
    <s v="EVS101803"/>
    <x v="6"/>
    <x v="0"/>
    <x v="1"/>
    <x v="1"/>
    <s v="19-08-2024 01:30"/>
    <s v="19-08-2024 02:27"/>
    <x v="110"/>
    <n v="58.43"/>
    <n v="10"/>
    <n v="584.29999999999995"/>
    <s v="UPI"/>
    <x v="2"/>
    <s v="High"/>
    <s v="Low Satisfaction"/>
    <s v="Medium Charging"/>
    <n v="3"/>
    <x v="1007"/>
    <x v="35"/>
  </r>
  <r>
    <s v="EVS101804"/>
    <x v="6"/>
    <x v="0"/>
    <x v="1"/>
    <x v="0"/>
    <s v="17-07-2024 10:19"/>
    <s v="17-07-2024 10:56"/>
    <x v="45"/>
    <n v="35.799999999999997"/>
    <n v="10"/>
    <n v="358"/>
    <s v="Wallet"/>
    <x v="1"/>
    <s v="High"/>
    <s v="High Satisfaction"/>
    <s v="Medium Charging"/>
    <n v="3"/>
    <x v="609"/>
    <x v="527"/>
  </r>
  <r>
    <s v="EVS101805"/>
    <x v="7"/>
    <x v="0"/>
    <x v="0"/>
    <x v="1"/>
    <s v="21-03-2024 22:44"/>
    <s v="22-03-2024 00:25"/>
    <x v="26"/>
    <n v="30.62"/>
    <n v="12"/>
    <n v="367.44"/>
    <s v="Wallet"/>
    <x v="3"/>
    <s v="High"/>
    <s v="Medium Satisfaction"/>
    <s v="Long Charging"/>
    <n v="3"/>
    <x v="585"/>
    <x v="167"/>
  </r>
  <r>
    <s v="EVS101806"/>
    <x v="4"/>
    <x v="1"/>
    <x v="3"/>
    <x v="1"/>
    <s v="14-04-2024 11:15"/>
    <s v="14-04-2024 12:26"/>
    <x v="82"/>
    <n v="19.41"/>
    <n v="12"/>
    <n v="232.92"/>
    <s v="Subscription"/>
    <x v="0"/>
    <s v="Medium"/>
    <s v="Medium Satisfaction"/>
    <s v="Long Charging"/>
    <n v="1"/>
    <x v="1008"/>
    <x v="16"/>
  </r>
  <r>
    <s v="EVS101807"/>
    <x v="5"/>
    <x v="2"/>
    <x v="0"/>
    <x v="1"/>
    <s v="27-02-2023 01:57"/>
    <s v="27-02-2023 02:43"/>
    <x v="43"/>
    <n v="18.98"/>
    <n v="15"/>
    <n v="284.7"/>
    <s v="UPI"/>
    <x v="2"/>
    <s v="Medium"/>
    <s v="Low Satisfaction"/>
    <s v="Medium Charging"/>
    <n v="2"/>
    <x v="490"/>
    <x v="650"/>
  </r>
  <r>
    <s v="EVS101808"/>
    <x v="7"/>
    <x v="0"/>
    <x v="0"/>
    <x v="1"/>
    <s v="31-07-2024 11:46"/>
    <s v="31-07-2024 12:43"/>
    <x v="110"/>
    <n v="6.1"/>
    <n v="8"/>
    <n v="48.8"/>
    <s v="Subscription"/>
    <x v="4"/>
    <s v="Low"/>
    <s v="Low Satisfaction"/>
    <s v="Medium Charging"/>
    <n v="3"/>
    <x v="506"/>
    <x v="469"/>
  </r>
  <r>
    <s v="EVS101809"/>
    <x v="3"/>
    <x v="1"/>
    <x v="1"/>
    <x v="1"/>
    <s v="17-05-2023 10:05"/>
    <s v="17-05-2023 11:19"/>
    <x v="33"/>
    <n v="46.75"/>
    <n v="10"/>
    <n v="467.5"/>
    <s v="Subscription"/>
    <x v="1"/>
    <s v="High"/>
    <s v="High Satisfaction"/>
    <s v="Long Charging"/>
    <n v="1"/>
    <x v="491"/>
    <x v="593"/>
  </r>
  <r>
    <s v="EVS101810"/>
    <x v="1"/>
    <x v="2"/>
    <x v="1"/>
    <x v="1"/>
    <s v="29-11-2023 10:10"/>
    <s v="29-11-2023 11:51"/>
    <x v="26"/>
    <n v="50.3"/>
    <n v="8"/>
    <n v="402.4"/>
    <s v="Credit Card"/>
    <x v="0"/>
    <s v="High"/>
    <s v="Medium Satisfaction"/>
    <s v="Long Charging"/>
    <n v="2"/>
    <x v="932"/>
    <x v="526"/>
  </r>
  <r>
    <s v="EVS101811"/>
    <x v="5"/>
    <x v="1"/>
    <x v="2"/>
    <x v="0"/>
    <s v="14-01-2024 00:18"/>
    <s v="14-01-2024 01:02"/>
    <x v="72"/>
    <n v="55.96"/>
    <n v="12"/>
    <n v="671.52"/>
    <s v="Wallet"/>
    <x v="1"/>
    <s v="High"/>
    <s v="High Satisfaction"/>
    <s v="Medium Charging"/>
    <n v="1"/>
    <x v="1009"/>
    <x v="224"/>
  </r>
  <r>
    <s v="EVS101812"/>
    <x v="6"/>
    <x v="1"/>
    <x v="3"/>
    <x v="0"/>
    <d v="2024-09-04T21:27:00"/>
    <d v="2024-09-04T23:18:00"/>
    <x v="2"/>
    <n v="31.38"/>
    <n v="15"/>
    <n v="470.7"/>
    <s v="Wallet"/>
    <x v="4"/>
    <s v="High"/>
    <s v="Low Satisfaction"/>
    <s v="Long Charging"/>
    <n v="1"/>
    <x v="1010"/>
    <x v="651"/>
  </r>
  <r>
    <s v="EVS101813"/>
    <x v="7"/>
    <x v="1"/>
    <x v="3"/>
    <x v="1"/>
    <s v="13-01-2024 23:53"/>
    <s v="14-01-2024 01:12"/>
    <x v="87"/>
    <n v="19.5"/>
    <n v="8"/>
    <n v="156"/>
    <s v="UPI"/>
    <x v="1"/>
    <s v="Medium"/>
    <s v="High Satisfaction"/>
    <s v="Long Charging"/>
    <n v="1"/>
    <x v="197"/>
    <x v="377"/>
  </r>
  <r>
    <s v="EVS101814"/>
    <x v="3"/>
    <x v="0"/>
    <x v="3"/>
    <x v="0"/>
    <s v="18-02-2024 09:36"/>
    <s v="18-02-2024 10:44"/>
    <x v="84"/>
    <n v="14.64"/>
    <n v="12"/>
    <n v="175.68"/>
    <s v="Credit Card"/>
    <x v="1"/>
    <s v="Medium"/>
    <s v="High Satisfaction"/>
    <s v="Long Charging"/>
    <n v="3"/>
    <x v="156"/>
    <x v="549"/>
  </r>
  <r>
    <s v="EVS101815"/>
    <x v="0"/>
    <x v="0"/>
    <x v="1"/>
    <x v="0"/>
    <d v="2023-10-02T10:43:00"/>
    <d v="2023-10-02T11:04:00"/>
    <x v="86"/>
    <n v="24.86"/>
    <n v="12"/>
    <n v="298.32"/>
    <s v="Credit Card"/>
    <x v="4"/>
    <s v="Medium"/>
    <s v="Low Satisfaction"/>
    <s v="Short Charging"/>
    <n v="3"/>
    <x v="1011"/>
    <x v="601"/>
  </r>
  <r>
    <s v="EVS101816"/>
    <x v="5"/>
    <x v="2"/>
    <x v="0"/>
    <x v="0"/>
    <d v="2023-03-03T05:35:00"/>
    <d v="2023-03-03T05:51:00"/>
    <x v="71"/>
    <n v="45.1"/>
    <n v="10"/>
    <n v="451"/>
    <s v="Wallet"/>
    <x v="3"/>
    <s v="High"/>
    <s v="Medium Satisfaction"/>
    <s v="Short Charging"/>
    <n v="2"/>
    <x v="900"/>
    <x v="369"/>
  </r>
  <r>
    <s v="EVS101817"/>
    <x v="2"/>
    <x v="2"/>
    <x v="3"/>
    <x v="1"/>
    <d v="2023-11-08T22:46:00"/>
    <d v="2023-12-08T00:13:00"/>
    <x v="24"/>
    <n v="45.65"/>
    <n v="12"/>
    <n v="547.79999999999995"/>
    <s v="Wallet"/>
    <x v="3"/>
    <s v="High"/>
    <s v="Medium Satisfaction"/>
    <s v="Long Charging"/>
    <n v="2"/>
    <x v="833"/>
    <x v="34"/>
  </r>
  <r>
    <s v="EVS101818"/>
    <x v="1"/>
    <x v="2"/>
    <x v="2"/>
    <x v="0"/>
    <s v="17-09-2023 15:41"/>
    <s v="17-09-2023 17:12"/>
    <x v="44"/>
    <n v="19.350000000000001"/>
    <n v="8"/>
    <n v="154.80000000000001"/>
    <s v="Credit Card"/>
    <x v="0"/>
    <s v="Medium"/>
    <s v="Medium Satisfaction"/>
    <s v="Long Charging"/>
    <n v="2"/>
    <x v="517"/>
    <x v="214"/>
  </r>
  <r>
    <s v="EVS101819"/>
    <x v="7"/>
    <x v="1"/>
    <x v="0"/>
    <x v="1"/>
    <d v="2023-07-11T04:52:00"/>
    <d v="2023-07-11T05:47:00"/>
    <x v="104"/>
    <n v="28.95"/>
    <n v="12"/>
    <n v="347.4"/>
    <s v="UPI"/>
    <x v="4"/>
    <s v="Medium"/>
    <s v="Low Satisfaction"/>
    <s v="Medium Charging"/>
    <n v="1"/>
    <x v="549"/>
    <x v="523"/>
  </r>
  <r>
    <s v="EVS101820"/>
    <x v="7"/>
    <x v="0"/>
    <x v="2"/>
    <x v="1"/>
    <d v="2023-04-01T14:33:00"/>
    <d v="2023-04-01T15:05:00"/>
    <x v="105"/>
    <n v="43.82"/>
    <n v="15"/>
    <n v="657.3"/>
    <s v="Wallet"/>
    <x v="2"/>
    <s v="High"/>
    <s v="Low Satisfaction"/>
    <s v="Medium Charging"/>
    <n v="3"/>
    <x v="978"/>
    <x v="373"/>
  </r>
  <r>
    <s v="EVS101821"/>
    <x v="2"/>
    <x v="1"/>
    <x v="1"/>
    <x v="0"/>
    <s v="17-07-2024 17:03"/>
    <s v="17-07-2024 19:01"/>
    <x v="106"/>
    <n v="29.5"/>
    <n v="10"/>
    <n v="295"/>
    <s v="Credit Card"/>
    <x v="4"/>
    <s v="Medium"/>
    <s v="Low Satisfaction"/>
    <s v="Long Charging"/>
    <n v="1"/>
    <x v="1012"/>
    <x v="527"/>
  </r>
  <r>
    <s v="EVS101822"/>
    <x v="1"/>
    <x v="1"/>
    <x v="2"/>
    <x v="1"/>
    <d v="2023-12-06T05:32:00"/>
    <d v="2023-12-06T06:16:00"/>
    <x v="72"/>
    <n v="51.21"/>
    <n v="8"/>
    <n v="409.68"/>
    <s v="Subscription"/>
    <x v="4"/>
    <s v="High"/>
    <s v="Low Satisfaction"/>
    <s v="Medium Charging"/>
    <n v="1"/>
    <x v="910"/>
    <x v="652"/>
  </r>
  <r>
    <s v="EVS101823"/>
    <x v="0"/>
    <x v="1"/>
    <x v="1"/>
    <x v="0"/>
    <s v="25-11-2023 18:13"/>
    <s v="25-11-2023 18:28"/>
    <x v="63"/>
    <n v="52.66"/>
    <n v="8"/>
    <n v="421.28"/>
    <s v="UPI"/>
    <x v="4"/>
    <s v="High"/>
    <s v="Low Satisfaction"/>
    <s v="Short Charging"/>
    <n v="1"/>
    <x v="1013"/>
    <x v="416"/>
  </r>
  <r>
    <s v="EVS101824"/>
    <x v="3"/>
    <x v="1"/>
    <x v="3"/>
    <x v="0"/>
    <s v="31-07-2024 08:51"/>
    <s v="31-07-2024 09:13"/>
    <x v="103"/>
    <n v="53.73"/>
    <n v="10"/>
    <n v="537.29999999999995"/>
    <s v="Wallet"/>
    <x v="4"/>
    <s v="High"/>
    <s v="Low Satisfaction"/>
    <s v="Short Charging"/>
    <n v="1"/>
    <x v="151"/>
    <x v="469"/>
  </r>
  <r>
    <s v="EVS101825"/>
    <x v="5"/>
    <x v="1"/>
    <x v="3"/>
    <x v="1"/>
    <d v="2023-02-06T17:45:00"/>
    <d v="2023-02-06T18:16:00"/>
    <x v="64"/>
    <n v="21.39"/>
    <n v="8"/>
    <n v="171.12"/>
    <s v="Credit Card"/>
    <x v="0"/>
    <s v="Medium"/>
    <s v="Medium Satisfaction"/>
    <s v="Medium Charging"/>
    <n v="1"/>
    <x v="1014"/>
    <x v="20"/>
  </r>
  <r>
    <s v="EVS101826"/>
    <x v="5"/>
    <x v="2"/>
    <x v="2"/>
    <x v="0"/>
    <s v="31-03-2024 08:58"/>
    <s v="31-03-2024 09:10"/>
    <x v="94"/>
    <n v="2.72"/>
    <n v="8"/>
    <n v="21.76"/>
    <s v="UPI"/>
    <x v="3"/>
    <s v="Low"/>
    <s v="Medium Satisfaction"/>
    <s v="Short Charging"/>
    <n v="2"/>
    <x v="364"/>
    <x v="124"/>
  </r>
  <r>
    <s v="EVS101827"/>
    <x v="1"/>
    <x v="2"/>
    <x v="1"/>
    <x v="1"/>
    <s v="14-05-2024 03:42"/>
    <s v="14-05-2024 05:29"/>
    <x v="108"/>
    <n v="48.95"/>
    <n v="15"/>
    <n v="734.25"/>
    <s v="Wallet"/>
    <x v="2"/>
    <s v="High"/>
    <s v="Low Satisfaction"/>
    <s v="Long Charging"/>
    <n v="2"/>
    <x v="366"/>
    <x v="37"/>
  </r>
  <r>
    <s v="EVS101828"/>
    <x v="1"/>
    <x v="0"/>
    <x v="0"/>
    <x v="1"/>
    <d v="2023-06-10T07:16:00"/>
    <d v="2023-06-10T07:49:00"/>
    <x v="50"/>
    <n v="5.17"/>
    <n v="8"/>
    <n v="41.36"/>
    <s v="Credit Card"/>
    <x v="2"/>
    <s v="Low"/>
    <s v="Low Satisfaction"/>
    <s v="Medium Charging"/>
    <n v="3"/>
    <x v="602"/>
    <x v="132"/>
  </r>
  <r>
    <s v="EVS101829"/>
    <x v="4"/>
    <x v="2"/>
    <x v="1"/>
    <x v="1"/>
    <s v="31-12-2023 21:51"/>
    <s v="31-12-2023 22:11"/>
    <x v="21"/>
    <n v="46.04"/>
    <n v="8"/>
    <n v="368.32"/>
    <s v="Credit Card"/>
    <x v="2"/>
    <s v="High"/>
    <s v="Low Satisfaction"/>
    <s v="Short Charging"/>
    <n v="2"/>
    <x v="257"/>
    <x v="615"/>
  </r>
  <r>
    <s v="EVS101830"/>
    <x v="1"/>
    <x v="2"/>
    <x v="3"/>
    <x v="1"/>
    <d v="2024-09-11T16:10:00"/>
    <d v="2024-09-11T18:01:00"/>
    <x v="2"/>
    <n v="56.89"/>
    <n v="8"/>
    <n v="455.12"/>
    <s v="Wallet"/>
    <x v="1"/>
    <s v="High"/>
    <s v="High Satisfaction"/>
    <s v="Long Charging"/>
    <n v="2"/>
    <x v="669"/>
    <x v="161"/>
  </r>
  <r>
    <s v="EVS101831"/>
    <x v="7"/>
    <x v="0"/>
    <x v="3"/>
    <x v="0"/>
    <s v="14-03-2024 23:14"/>
    <s v="15-03-2024 00:08"/>
    <x v="38"/>
    <n v="11.58"/>
    <n v="15"/>
    <n v="173.7"/>
    <s v="UPI"/>
    <x v="0"/>
    <s v="Medium"/>
    <s v="Medium Satisfaction"/>
    <s v="Medium Charging"/>
    <n v="3"/>
    <x v="1015"/>
    <x v="50"/>
  </r>
  <r>
    <s v="EVS101832"/>
    <x v="3"/>
    <x v="1"/>
    <x v="1"/>
    <x v="0"/>
    <d v="2023-02-10T16:08:00"/>
    <d v="2023-02-10T18:00:00"/>
    <x v="56"/>
    <n v="36.270000000000003"/>
    <n v="12"/>
    <n v="435.24"/>
    <s v="Credit Card"/>
    <x v="1"/>
    <s v="High"/>
    <s v="High Satisfaction"/>
    <s v="Long Charging"/>
    <n v="1"/>
    <x v="228"/>
    <x v="150"/>
  </r>
  <r>
    <s v="EVS101833"/>
    <x v="2"/>
    <x v="0"/>
    <x v="0"/>
    <x v="1"/>
    <d v="2024-12-09T19:04:00"/>
    <d v="2024-12-09T20:55:00"/>
    <x v="2"/>
    <n v="23.36"/>
    <n v="10"/>
    <n v="233.6"/>
    <s v="UPI"/>
    <x v="4"/>
    <s v="Medium"/>
    <s v="Low Satisfaction"/>
    <s v="Long Charging"/>
    <n v="3"/>
    <x v="274"/>
    <x v="352"/>
  </r>
  <r>
    <s v="EVS101834"/>
    <x v="1"/>
    <x v="0"/>
    <x v="1"/>
    <x v="1"/>
    <s v="13-01-2024 01:00"/>
    <s v="13-01-2024 02:45"/>
    <x v="80"/>
    <n v="57.33"/>
    <n v="12"/>
    <n v="687.96"/>
    <s v="Subscription"/>
    <x v="1"/>
    <s v="High"/>
    <s v="High Satisfaction"/>
    <s v="Long Charging"/>
    <n v="3"/>
    <x v="422"/>
    <x v="377"/>
  </r>
  <r>
    <s v="EVS101835"/>
    <x v="4"/>
    <x v="2"/>
    <x v="2"/>
    <x v="1"/>
    <s v="16-10-2024 02:08"/>
    <s v="16-10-2024 02:46"/>
    <x v="28"/>
    <n v="34.380000000000003"/>
    <n v="8"/>
    <n v="275.04000000000002"/>
    <s v="Credit Card"/>
    <x v="3"/>
    <s v="High"/>
    <s v="Medium Satisfaction"/>
    <s v="Medium Charging"/>
    <n v="2"/>
    <x v="680"/>
    <x v="67"/>
  </r>
  <r>
    <s v="EVS101836"/>
    <x v="6"/>
    <x v="2"/>
    <x v="0"/>
    <x v="1"/>
    <d v="2023-05-05T14:38:00"/>
    <d v="2023-05-05T14:53:00"/>
    <x v="63"/>
    <n v="43.84"/>
    <n v="10"/>
    <n v="438.4"/>
    <s v="UPI"/>
    <x v="0"/>
    <s v="High"/>
    <s v="Medium Satisfaction"/>
    <s v="Short Charging"/>
    <n v="2"/>
    <x v="426"/>
    <x v="640"/>
  </r>
  <r>
    <s v="EVS101837"/>
    <x v="6"/>
    <x v="1"/>
    <x v="1"/>
    <x v="1"/>
    <s v="16-03-2024 19:02"/>
    <s v="16-03-2024 20:58"/>
    <x v="90"/>
    <n v="44.22"/>
    <n v="10"/>
    <n v="442.2"/>
    <s v="Subscription"/>
    <x v="4"/>
    <s v="High"/>
    <s v="Low Satisfaction"/>
    <s v="Long Charging"/>
    <n v="1"/>
    <x v="106"/>
    <x v="136"/>
  </r>
  <r>
    <s v="EVS101838"/>
    <x v="3"/>
    <x v="2"/>
    <x v="1"/>
    <x v="1"/>
    <s v="26-12-2023 22:59"/>
    <s v="26-12-2023 23:38"/>
    <x v="3"/>
    <n v="23.95"/>
    <n v="15"/>
    <n v="359.25"/>
    <s v="Subscription"/>
    <x v="2"/>
    <s v="Medium"/>
    <s v="Low Satisfaction"/>
    <s v="Medium Charging"/>
    <n v="2"/>
    <x v="704"/>
    <x v="251"/>
  </r>
  <r>
    <s v="EVS101839"/>
    <x v="7"/>
    <x v="2"/>
    <x v="3"/>
    <x v="1"/>
    <s v="16-11-2024 23:42"/>
    <s v="17-11-2024 01:13"/>
    <x v="44"/>
    <n v="2.11"/>
    <n v="8"/>
    <n v="16.88"/>
    <s v="Wallet"/>
    <x v="0"/>
    <s v="Low"/>
    <s v="Medium Satisfaction"/>
    <s v="Long Charging"/>
    <n v="2"/>
    <x v="1016"/>
    <x v="479"/>
  </r>
  <r>
    <s v="EVS101840"/>
    <x v="3"/>
    <x v="2"/>
    <x v="0"/>
    <x v="1"/>
    <s v="21-07-2024 20:41"/>
    <s v="21-07-2024 22:16"/>
    <x v="66"/>
    <n v="52.22"/>
    <n v="10"/>
    <n v="522.20000000000005"/>
    <s v="Subscription"/>
    <x v="0"/>
    <s v="High"/>
    <s v="Medium Satisfaction"/>
    <s v="Long Charging"/>
    <n v="2"/>
    <x v="149"/>
    <x v="653"/>
  </r>
  <r>
    <s v="EVS101841"/>
    <x v="2"/>
    <x v="1"/>
    <x v="0"/>
    <x v="1"/>
    <s v="25-09-2024 03:12"/>
    <s v="25-09-2024 03:54"/>
    <x v="14"/>
    <n v="45.42"/>
    <n v="12"/>
    <n v="545.04"/>
    <s v="Credit Card"/>
    <x v="0"/>
    <s v="High"/>
    <s v="Medium Satisfaction"/>
    <s v="Medium Charging"/>
    <n v="1"/>
    <x v="660"/>
    <x v="7"/>
  </r>
  <r>
    <s v="EVS101842"/>
    <x v="4"/>
    <x v="1"/>
    <x v="3"/>
    <x v="0"/>
    <d v="2023-10-02T16:11:00"/>
    <d v="2023-10-02T17:01:00"/>
    <x v="97"/>
    <n v="8.76"/>
    <n v="15"/>
    <n v="131.4"/>
    <s v="UPI"/>
    <x v="1"/>
    <s v="Low"/>
    <s v="High Satisfaction"/>
    <s v="Medium Charging"/>
    <n v="1"/>
    <x v="1017"/>
    <x v="601"/>
  </r>
  <r>
    <s v="EVS101843"/>
    <x v="5"/>
    <x v="2"/>
    <x v="3"/>
    <x v="1"/>
    <s v="14-03-2024 17:24"/>
    <s v="14-03-2024 18:27"/>
    <x v="25"/>
    <n v="19.010000000000002"/>
    <n v="12"/>
    <n v="228.12"/>
    <s v="Wallet"/>
    <x v="0"/>
    <s v="Medium"/>
    <s v="Medium Satisfaction"/>
    <s v="Long Charging"/>
    <n v="2"/>
    <x v="238"/>
    <x v="50"/>
  </r>
  <r>
    <s v="EVS101844"/>
    <x v="6"/>
    <x v="1"/>
    <x v="2"/>
    <x v="0"/>
    <s v="29-11-2024 18:25"/>
    <s v="29-11-2024 18:43"/>
    <x v="88"/>
    <n v="33.86"/>
    <n v="15"/>
    <n v="507.9"/>
    <s v="Subscription"/>
    <x v="4"/>
    <s v="High"/>
    <s v="Low Satisfaction"/>
    <s v="Short Charging"/>
    <n v="1"/>
    <x v="1001"/>
    <x v="501"/>
  </r>
  <r>
    <s v="EVS101845"/>
    <x v="2"/>
    <x v="0"/>
    <x v="1"/>
    <x v="0"/>
    <d v="2023-04-07T12:23:00"/>
    <d v="2023-04-07T14:09:00"/>
    <x v="107"/>
    <n v="31.5"/>
    <n v="8"/>
    <n v="252"/>
    <s v="Wallet"/>
    <x v="2"/>
    <s v="High"/>
    <s v="Low Satisfaction"/>
    <s v="Long Charging"/>
    <n v="3"/>
    <x v="216"/>
    <x v="87"/>
  </r>
  <r>
    <s v="EVS101846"/>
    <x v="1"/>
    <x v="1"/>
    <x v="3"/>
    <x v="1"/>
    <s v="20-11-2023 21:54"/>
    <s v="20-11-2023 23:04"/>
    <x v="31"/>
    <n v="7.25"/>
    <n v="8"/>
    <n v="58"/>
    <s v="UPI"/>
    <x v="3"/>
    <s v="Low"/>
    <s v="Medium Satisfaction"/>
    <s v="Long Charging"/>
    <n v="1"/>
    <x v="121"/>
    <x v="234"/>
  </r>
  <r>
    <s v="EVS101847"/>
    <x v="0"/>
    <x v="2"/>
    <x v="1"/>
    <x v="1"/>
    <s v="29-09-2023 08:58"/>
    <s v="29-09-2023 10:20"/>
    <x v="0"/>
    <n v="21.13"/>
    <n v="15"/>
    <n v="316.95"/>
    <s v="Credit Card"/>
    <x v="0"/>
    <s v="Medium"/>
    <s v="Medium Satisfaction"/>
    <s v="Long Charging"/>
    <n v="2"/>
    <x v="364"/>
    <x v="580"/>
  </r>
  <r>
    <s v="EVS101848"/>
    <x v="3"/>
    <x v="1"/>
    <x v="3"/>
    <x v="0"/>
    <s v="28-01-2024 21:32"/>
    <s v="28-01-2024 22:52"/>
    <x v="93"/>
    <n v="2.67"/>
    <n v="10"/>
    <n v="26.7"/>
    <s v="Wallet"/>
    <x v="1"/>
    <s v="Low"/>
    <s v="High Satisfaction"/>
    <s v="Long Charging"/>
    <n v="1"/>
    <x v="1018"/>
    <x v="573"/>
  </r>
  <r>
    <s v="EVS101849"/>
    <x v="6"/>
    <x v="0"/>
    <x v="2"/>
    <x v="0"/>
    <d v="2024-04-01T08:53:00"/>
    <d v="2024-04-01T09:34:00"/>
    <x v="54"/>
    <n v="4.67"/>
    <n v="12"/>
    <n v="56.04"/>
    <s v="Subscription"/>
    <x v="4"/>
    <s v="Low"/>
    <s v="Low Satisfaction"/>
    <s v="Medium Charging"/>
    <n v="3"/>
    <x v="336"/>
    <x v="575"/>
  </r>
  <r>
    <s v="EVS101850"/>
    <x v="3"/>
    <x v="2"/>
    <x v="0"/>
    <x v="1"/>
    <s v="20-08-2024 14:33"/>
    <s v="20-08-2024 15:52"/>
    <x v="87"/>
    <n v="55.02"/>
    <n v="12"/>
    <n v="660.24"/>
    <s v="Credit Card"/>
    <x v="1"/>
    <s v="High"/>
    <s v="High Satisfaction"/>
    <s v="Long Charging"/>
    <n v="2"/>
    <x v="978"/>
    <x v="654"/>
  </r>
  <r>
    <s v="EVS101851"/>
    <x v="7"/>
    <x v="2"/>
    <x v="2"/>
    <x v="1"/>
    <s v="16-03-2023 16:45"/>
    <s v="16-03-2023 17:01"/>
    <x v="71"/>
    <n v="17.420000000000002"/>
    <n v="10"/>
    <n v="174.2"/>
    <s v="Wallet"/>
    <x v="1"/>
    <s v="Medium"/>
    <s v="High Satisfaction"/>
    <s v="Short Charging"/>
    <n v="2"/>
    <x v="1019"/>
    <x v="655"/>
  </r>
  <r>
    <s v="EVS101852"/>
    <x v="5"/>
    <x v="2"/>
    <x v="1"/>
    <x v="0"/>
    <d v="2024-08-02T11:58:00"/>
    <d v="2024-08-02T12:17:00"/>
    <x v="11"/>
    <n v="37.369999999999997"/>
    <n v="10"/>
    <n v="373.7"/>
    <s v="UPI"/>
    <x v="3"/>
    <s v="High"/>
    <s v="Medium Satisfaction"/>
    <s v="Short Charging"/>
    <n v="2"/>
    <x v="705"/>
    <x v="439"/>
  </r>
  <r>
    <s v="EVS101853"/>
    <x v="5"/>
    <x v="0"/>
    <x v="2"/>
    <x v="1"/>
    <d v="2024-09-04T11:59:00"/>
    <d v="2024-09-04T12:17:00"/>
    <x v="88"/>
    <n v="22.12"/>
    <n v="8"/>
    <n v="176.96"/>
    <s v="UPI"/>
    <x v="3"/>
    <s v="Medium"/>
    <s v="Medium Satisfaction"/>
    <s v="Short Charging"/>
    <n v="3"/>
    <x v="69"/>
    <x v="651"/>
  </r>
  <r>
    <s v="EVS101854"/>
    <x v="3"/>
    <x v="0"/>
    <x v="2"/>
    <x v="0"/>
    <d v="2023-12-11T05:12:00"/>
    <d v="2023-12-11T05:39:00"/>
    <x v="92"/>
    <n v="48.11"/>
    <n v="15"/>
    <n v="721.65"/>
    <s v="Wallet"/>
    <x v="0"/>
    <s v="High"/>
    <s v="Medium Satisfaction"/>
    <s v="Short Charging"/>
    <n v="3"/>
    <x v="689"/>
    <x v="284"/>
  </r>
  <r>
    <s v="EVS101855"/>
    <x v="2"/>
    <x v="1"/>
    <x v="0"/>
    <x v="0"/>
    <s v="19-09-2024 13:16"/>
    <s v="19-09-2024 15:09"/>
    <x v="41"/>
    <n v="33.15"/>
    <n v="8"/>
    <n v="265.2"/>
    <s v="Subscription"/>
    <x v="1"/>
    <s v="High"/>
    <s v="High Satisfaction"/>
    <s v="Long Charging"/>
    <n v="1"/>
    <x v="74"/>
    <x v="507"/>
  </r>
  <r>
    <s v="EVS101856"/>
    <x v="1"/>
    <x v="2"/>
    <x v="3"/>
    <x v="1"/>
    <d v="2023-12-06T14:11:00"/>
    <d v="2023-12-06T15:15:00"/>
    <x v="34"/>
    <n v="38.15"/>
    <n v="12"/>
    <n v="457.8"/>
    <s v="Subscription"/>
    <x v="4"/>
    <s v="High"/>
    <s v="Low Satisfaction"/>
    <s v="Long Charging"/>
    <n v="2"/>
    <x v="1020"/>
    <x v="652"/>
  </r>
  <r>
    <s v="EVS101857"/>
    <x v="7"/>
    <x v="0"/>
    <x v="3"/>
    <x v="1"/>
    <s v="27-12-2023 20:36"/>
    <s v="27-12-2023 21:03"/>
    <x v="92"/>
    <n v="54.17"/>
    <n v="10"/>
    <n v="541.70000000000005"/>
    <s v="Subscription"/>
    <x v="1"/>
    <s v="High"/>
    <s v="High Satisfaction"/>
    <s v="Short Charging"/>
    <n v="3"/>
    <x v="764"/>
    <x v="107"/>
  </r>
  <r>
    <s v="EVS101858"/>
    <x v="7"/>
    <x v="0"/>
    <x v="0"/>
    <x v="1"/>
    <d v="2024-03-03T05:26:00"/>
    <d v="2024-03-03T06:35:00"/>
    <x v="39"/>
    <n v="23.15"/>
    <n v="12"/>
    <n v="277.8"/>
    <s v="UPI"/>
    <x v="0"/>
    <s v="Medium"/>
    <s v="Medium Satisfaction"/>
    <s v="Long Charging"/>
    <n v="3"/>
    <x v="924"/>
    <x v="625"/>
  </r>
  <r>
    <s v="EVS101859"/>
    <x v="2"/>
    <x v="2"/>
    <x v="1"/>
    <x v="1"/>
    <s v="29-03-2023 15:32"/>
    <s v="29-03-2023 17:18"/>
    <x v="107"/>
    <n v="54.87"/>
    <n v="10"/>
    <n v="548.70000000000005"/>
    <s v="UPI"/>
    <x v="4"/>
    <s v="High"/>
    <s v="Low Satisfaction"/>
    <s v="Long Charging"/>
    <n v="2"/>
    <x v="428"/>
    <x v="40"/>
  </r>
  <r>
    <s v="EVS101860"/>
    <x v="1"/>
    <x v="0"/>
    <x v="2"/>
    <x v="0"/>
    <d v="2023-02-06T22:29:00"/>
    <d v="2023-03-06T00:15:00"/>
    <x v="107"/>
    <n v="38.69"/>
    <n v="12"/>
    <n v="464.28"/>
    <s v="UPI"/>
    <x v="1"/>
    <s v="High"/>
    <s v="High Satisfaction"/>
    <s v="Long Charging"/>
    <n v="3"/>
    <x v="57"/>
    <x v="20"/>
  </r>
  <r>
    <s v="EVS101861"/>
    <x v="1"/>
    <x v="1"/>
    <x v="1"/>
    <x v="0"/>
    <s v="26-05-2024 22:52"/>
    <s v="26-05-2024 23:03"/>
    <x v="78"/>
    <n v="29.77"/>
    <n v="15"/>
    <n v="446.55"/>
    <s v="Credit Card"/>
    <x v="0"/>
    <s v="Medium"/>
    <s v="Medium Satisfaction"/>
    <s v="Short Charging"/>
    <n v="1"/>
    <x v="713"/>
    <x v="64"/>
  </r>
  <r>
    <s v="EVS101862"/>
    <x v="1"/>
    <x v="1"/>
    <x v="1"/>
    <x v="1"/>
    <s v="30-11-2024 16:33"/>
    <s v="30-11-2024 16:52"/>
    <x v="11"/>
    <n v="48.41"/>
    <n v="12"/>
    <n v="580.91999999999996"/>
    <s v="Credit Card"/>
    <x v="4"/>
    <s v="High"/>
    <s v="Low Satisfaction"/>
    <s v="Short Charging"/>
    <n v="1"/>
    <x v="916"/>
    <x v="135"/>
  </r>
  <r>
    <s v="EVS101863"/>
    <x v="4"/>
    <x v="2"/>
    <x v="1"/>
    <x v="1"/>
    <s v="15-06-2023 20:54"/>
    <s v="15-06-2023 21:46"/>
    <x v="55"/>
    <n v="44.62"/>
    <n v="15"/>
    <n v="669.3"/>
    <s v="UPI"/>
    <x v="3"/>
    <s v="High"/>
    <s v="Medium Satisfaction"/>
    <s v="Medium Charging"/>
    <n v="2"/>
    <x v="22"/>
    <x v="457"/>
  </r>
  <r>
    <s v="EVS101864"/>
    <x v="7"/>
    <x v="0"/>
    <x v="1"/>
    <x v="1"/>
    <d v="2023-08-07T12:23:00"/>
    <d v="2023-08-07T14:22:00"/>
    <x v="9"/>
    <n v="16.489999999999998"/>
    <n v="15"/>
    <n v="247.35"/>
    <s v="Wallet"/>
    <x v="1"/>
    <s v="Medium"/>
    <s v="High Satisfaction"/>
    <s v="Long Charging"/>
    <n v="3"/>
    <x v="216"/>
    <x v="581"/>
  </r>
  <r>
    <s v="EVS101865"/>
    <x v="7"/>
    <x v="2"/>
    <x v="2"/>
    <x v="0"/>
    <d v="2023-10-01T16:32:00"/>
    <d v="2023-10-01T17:56:00"/>
    <x v="32"/>
    <n v="50.36"/>
    <n v="12"/>
    <n v="604.32000000000005"/>
    <s v="Credit Card"/>
    <x v="1"/>
    <s v="High"/>
    <s v="High Satisfaction"/>
    <s v="Long Charging"/>
    <n v="2"/>
    <x v="1021"/>
    <x v="256"/>
  </r>
  <r>
    <s v="EVS101866"/>
    <x v="0"/>
    <x v="2"/>
    <x v="1"/>
    <x v="1"/>
    <s v="29-08-2024 14:54"/>
    <s v="29-08-2024 16:26"/>
    <x v="20"/>
    <n v="56.94"/>
    <n v="10"/>
    <n v="569.4"/>
    <s v="Subscription"/>
    <x v="0"/>
    <s v="High"/>
    <s v="Medium Satisfaction"/>
    <s v="Long Charging"/>
    <n v="2"/>
    <x v="915"/>
    <x v="21"/>
  </r>
  <r>
    <s v="EVS101867"/>
    <x v="0"/>
    <x v="1"/>
    <x v="1"/>
    <x v="1"/>
    <d v="2024-01-07T09:12:00"/>
    <d v="2024-01-07T10:30:00"/>
    <x v="89"/>
    <n v="17.89"/>
    <n v="8"/>
    <n v="143.12"/>
    <s v="Credit Card"/>
    <x v="1"/>
    <s v="Medium"/>
    <s v="High Satisfaction"/>
    <s v="Long Charging"/>
    <n v="1"/>
    <x v="272"/>
    <x v="32"/>
  </r>
  <r>
    <s v="EVS101868"/>
    <x v="4"/>
    <x v="0"/>
    <x v="3"/>
    <x v="0"/>
    <s v="25-11-2024 18:40"/>
    <s v="25-11-2024 19:48"/>
    <x v="84"/>
    <n v="58.93"/>
    <n v="8"/>
    <n v="471.44"/>
    <s v="Credit Card"/>
    <x v="1"/>
    <s v="High"/>
    <s v="High Satisfaction"/>
    <s v="Long Charging"/>
    <n v="3"/>
    <x v="111"/>
    <x v="131"/>
  </r>
  <r>
    <s v="EVS101869"/>
    <x v="7"/>
    <x v="1"/>
    <x v="0"/>
    <x v="1"/>
    <s v="13-04-2024 17:34"/>
    <s v="13-04-2024 19:27"/>
    <x v="41"/>
    <n v="51.36"/>
    <n v="15"/>
    <n v="770.4"/>
    <s v="Credit Card"/>
    <x v="1"/>
    <s v="High"/>
    <s v="High Satisfaction"/>
    <s v="Long Charging"/>
    <n v="1"/>
    <x v="92"/>
    <x v="268"/>
  </r>
  <r>
    <s v="EVS101870"/>
    <x v="1"/>
    <x v="1"/>
    <x v="3"/>
    <x v="1"/>
    <d v="2023-10-12T20:11:00"/>
    <d v="2023-10-12T21:29:00"/>
    <x v="89"/>
    <n v="11.79"/>
    <n v="12"/>
    <n v="141.47999999999999"/>
    <s v="UPI"/>
    <x v="4"/>
    <s v="Medium"/>
    <s v="Low Satisfaction"/>
    <s v="Long Charging"/>
    <n v="1"/>
    <x v="472"/>
    <x v="317"/>
  </r>
  <r>
    <s v="EVS101871"/>
    <x v="2"/>
    <x v="1"/>
    <x v="3"/>
    <x v="1"/>
    <s v="29-06-2023 05:25"/>
    <s v="29-06-2023 05:40"/>
    <x v="63"/>
    <n v="33.47"/>
    <n v="8"/>
    <n v="267.76"/>
    <s v="Subscription"/>
    <x v="0"/>
    <s v="High"/>
    <s v="Medium Satisfaction"/>
    <s v="Short Charging"/>
    <n v="1"/>
    <x v="712"/>
    <x v="206"/>
  </r>
  <r>
    <s v="EVS101872"/>
    <x v="2"/>
    <x v="1"/>
    <x v="1"/>
    <x v="0"/>
    <s v="17-02-2023 15:01"/>
    <s v="17-02-2023 16:17"/>
    <x v="91"/>
    <n v="50.9"/>
    <n v="15"/>
    <n v="763.5"/>
    <s v="Subscription"/>
    <x v="3"/>
    <s v="High"/>
    <s v="Medium Satisfaction"/>
    <s v="Long Charging"/>
    <n v="1"/>
    <x v="1022"/>
    <x v="363"/>
  </r>
  <r>
    <s v="EVS101873"/>
    <x v="2"/>
    <x v="1"/>
    <x v="2"/>
    <x v="0"/>
    <d v="2024-08-04T22:03:00"/>
    <d v="2024-08-04T23:56:00"/>
    <x v="41"/>
    <n v="5.81"/>
    <n v="15"/>
    <n v="87.15"/>
    <s v="UPI"/>
    <x v="3"/>
    <s v="Low"/>
    <s v="Medium Satisfaction"/>
    <s v="Long Charging"/>
    <n v="1"/>
    <x v="1023"/>
    <x v="415"/>
  </r>
  <r>
    <s v="EVS101874"/>
    <x v="4"/>
    <x v="0"/>
    <x v="1"/>
    <x v="1"/>
    <s v="29-01-2023 21:56"/>
    <s v="29-01-2023 23:03"/>
    <x v="5"/>
    <n v="25.42"/>
    <n v="15"/>
    <n v="381.3"/>
    <s v="UPI"/>
    <x v="1"/>
    <s v="Medium"/>
    <s v="High Satisfaction"/>
    <s v="Long Charging"/>
    <n v="3"/>
    <x v="785"/>
    <x v="367"/>
  </r>
  <r>
    <s v="EVS101875"/>
    <x v="4"/>
    <x v="0"/>
    <x v="3"/>
    <x v="0"/>
    <d v="2024-02-02T20:18:00"/>
    <d v="2024-02-02T20:59:00"/>
    <x v="54"/>
    <n v="12.65"/>
    <n v="15"/>
    <n v="189.75"/>
    <s v="Wallet"/>
    <x v="4"/>
    <s v="Medium"/>
    <s v="Low Satisfaction"/>
    <s v="Medium Charging"/>
    <n v="3"/>
    <x v="565"/>
    <x v="62"/>
  </r>
  <r>
    <s v="EVS101876"/>
    <x v="4"/>
    <x v="0"/>
    <x v="3"/>
    <x v="1"/>
    <s v="20-09-2024 16:48"/>
    <s v="20-09-2024 18:07"/>
    <x v="87"/>
    <n v="7.13"/>
    <n v="12"/>
    <n v="85.56"/>
    <s v="Subscription"/>
    <x v="2"/>
    <s v="Low"/>
    <s v="Low Satisfaction"/>
    <s v="Long Charging"/>
    <n v="3"/>
    <x v="1004"/>
    <x v="27"/>
  </r>
  <r>
    <s v="EVS101877"/>
    <x v="1"/>
    <x v="1"/>
    <x v="2"/>
    <x v="0"/>
    <s v="15-09-2023 14:55"/>
    <s v="15-09-2023 15:17"/>
    <x v="103"/>
    <n v="41.32"/>
    <n v="10"/>
    <n v="413.2"/>
    <s v="Wallet"/>
    <x v="2"/>
    <s v="High"/>
    <s v="Low Satisfaction"/>
    <s v="Short Charging"/>
    <n v="1"/>
    <x v="1024"/>
    <x v="656"/>
  </r>
  <r>
    <s v="EVS101878"/>
    <x v="7"/>
    <x v="0"/>
    <x v="1"/>
    <x v="0"/>
    <s v="19-12-2023 07:12"/>
    <s v="19-12-2023 08:17"/>
    <x v="75"/>
    <n v="46.69"/>
    <n v="8"/>
    <n v="373.52"/>
    <s v="Credit Card"/>
    <x v="1"/>
    <s v="High"/>
    <s v="High Satisfaction"/>
    <s v="Long Charging"/>
    <n v="3"/>
    <x v="927"/>
    <x v="219"/>
  </r>
  <r>
    <s v="EVS101879"/>
    <x v="4"/>
    <x v="0"/>
    <x v="0"/>
    <x v="1"/>
    <s v="15-08-2023 19:29"/>
    <s v="15-08-2023 20:23"/>
    <x v="38"/>
    <n v="3.34"/>
    <n v="12"/>
    <n v="40.08"/>
    <s v="Subscription"/>
    <x v="4"/>
    <s v="Low"/>
    <s v="Low Satisfaction"/>
    <s v="Medium Charging"/>
    <n v="3"/>
    <x v="321"/>
    <x v="657"/>
  </r>
  <r>
    <s v="EVS101880"/>
    <x v="2"/>
    <x v="2"/>
    <x v="2"/>
    <x v="0"/>
    <s v="30-10-2024 09:19"/>
    <s v="30-10-2024 10:21"/>
    <x v="51"/>
    <n v="35.57"/>
    <n v="12"/>
    <n v="426.84"/>
    <s v="Credit Card"/>
    <x v="4"/>
    <s v="High"/>
    <s v="Low Satisfaction"/>
    <s v="Long Charging"/>
    <n v="2"/>
    <x v="196"/>
    <x v="538"/>
  </r>
  <r>
    <s v="EVS101881"/>
    <x v="7"/>
    <x v="2"/>
    <x v="0"/>
    <x v="0"/>
    <s v="25-11-2023 00:49"/>
    <s v="25-11-2023 01:54"/>
    <x v="75"/>
    <n v="39.11"/>
    <n v="8"/>
    <n v="312.88"/>
    <s v="Wallet"/>
    <x v="3"/>
    <s v="High"/>
    <s v="Medium Satisfaction"/>
    <s v="Long Charging"/>
    <n v="2"/>
    <x v="1025"/>
    <x v="416"/>
  </r>
  <r>
    <s v="EVS101882"/>
    <x v="1"/>
    <x v="1"/>
    <x v="0"/>
    <x v="1"/>
    <s v="24-07-2024 20:37"/>
    <s v="24-07-2024 21:56"/>
    <x v="87"/>
    <n v="44.92"/>
    <n v="15"/>
    <n v="673.8"/>
    <s v="Credit Card"/>
    <x v="4"/>
    <s v="High"/>
    <s v="Low Satisfaction"/>
    <s v="Long Charging"/>
    <n v="1"/>
    <x v="1026"/>
    <x v="644"/>
  </r>
  <r>
    <s v="EVS101883"/>
    <x v="0"/>
    <x v="1"/>
    <x v="1"/>
    <x v="1"/>
    <s v="29-05-2024 05:39"/>
    <s v="29-05-2024 06:11"/>
    <x v="105"/>
    <n v="55.83"/>
    <n v="8"/>
    <n v="446.64"/>
    <s v="Credit Card"/>
    <x v="1"/>
    <s v="High"/>
    <s v="High Satisfaction"/>
    <s v="Medium Charging"/>
    <n v="1"/>
    <x v="724"/>
    <x v="345"/>
  </r>
  <r>
    <s v="EVS101884"/>
    <x v="0"/>
    <x v="1"/>
    <x v="3"/>
    <x v="0"/>
    <s v="15-07-2024 08:40"/>
    <s v="15-07-2024 09:27"/>
    <x v="59"/>
    <n v="57.37"/>
    <n v="10"/>
    <n v="573.70000000000005"/>
    <s v="Wallet"/>
    <x v="1"/>
    <s v="High"/>
    <s v="High Satisfaction"/>
    <s v="Medium Charging"/>
    <n v="1"/>
    <x v="830"/>
    <x v="560"/>
  </r>
  <r>
    <s v="EVS101885"/>
    <x v="4"/>
    <x v="1"/>
    <x v="2"/>
    <x v="1"/>
    <s v="16-05-2024 11:21"/>
    <s v="16-05-2024 12:11"/>
    <x v="97"/>
    <n v="23.02"/>
    <n v="8"/>
    <n v="184.16"/>
    <s v="Subscription"/>
    <x v="3"/>
    <s v="Medium"/>
    <s v="Medium Satisfaction"/>
    <s v="Medium Charging"/>
    <n v="1"/>
    <x v="401"/>
    <x v="412"/>
  </r>
  <r>
    <s v="EVS101886"/>
    <x v="4"/>
    <x v="1"/>
    <x v="1"/>
    <x v="1"/>
    <s v="30-08-2023 23:27"/>
    <s v="31-08-2023 00:53"/>
    <x v="16"/>
    <n v="17.989999999999998"/>
    <n v="8"/>
    <n v="143.91999999999999"/>
    <s v="Subscription"/>
    <x v="3"/>
    <s v="Medium"/>
    <s v="Medium Satisfaction"/>
    <s v="Long Charging"/>
    <n v="1"/>
    <x v="1027"/>
    <x v="322"/>
  </r>
  <r>
    <s v="EVS101887"/>
    <x v="6"/>
    <x v="0"/>
    <x v="1"/>
    <x v="0"/>
    <d v="2023-06-02T06:13:00"/>
    <d v="2023-06-02T06:35:00"/>
    <x v="103"/>
    <n v="7.48"/>
    <n v="15"/>
    <n v="112.2"/>
    <s v="Subscription"/>
    <x v="1"/>
    <s v="Low"/>
    <s v="High Satisfaction"/>
    <s v="Short Charging"/>
    <n v="3"/>
    <x v="55"/>
    <x v="447"/>
  </r>
  <r>
    <s v="EVS101888"/>
    <x v="7"/>
    <x v="1"/>
    <x v="3"/>
    <x v="0"/>
    <s v="17-12-2023 22:36"/>
    <s v="17-12-2023 22:52"/>
    <x v="71"/>
    <n v="54.44"/>
    <n v="10"/>
    <n v="544.4"/>
    <s v="Wallet"/>
    <x v="3"/>
    <s v="High"/>
    <s v="Medium Satisfaction"/>
    <s v="Short Charging"/>
    <n v="1"/>
    <x v="1028"/>
    <x v="261"/>
  </r>
  <r>
    <s v="EVS101889"/>
    <x v="2"/>
    <x v="0"/>
    <x v="1"/>
    <x v="1"/>
    <s v="13-10-2024 22:28"/>
    <s v="13-10-2024 23:22"/>
    <x v="38"/>
    <n v="15.55"/>
    <n v="12"/>
    <n v="186.6"/>
    <s v="Wallet"/>
    <x v="3"/>
    <s v="Medium"/>
    <s v="Medium Satisfaction"/>
    <s v="Medium Charging"/>
    <n v="3"/>
    <x v="160"/>
    <x v="96"/>
  </r>
  <r>
    <s v="EVS101890"/>
    <x v="4"/>
    <x v="1"/>
    <x v="2"/>
    <x v="0"/>
    <s v="30-06-2024 07:03"/>
    <s v="30-06-2024 08:20"/>
    <x v="68"/>
    <n v="26.23"/>
    <n v="8"/>
    <n v="209.84"/>
    <s v="Credit Card"/>
    <x v="4"/>
    <s v="Medium"/>
    <s v="Low Satisfaction"/>
    <s v="Long Charging"/>
    <n v="1"/>
    <x v="1029"/>
    <x v="212"/>
  </r>
  <r>
    <s v="EVS101891"/>
    <x v="3"/>
    <x v="1"/>
    <x v="1"/>
    <x v="0"/>
    <s v="28-03-2023 22:56"/>
    <s v="29-03-2023 00:10"/>
    <x v="33"/>
    <n v="42.53"/>
    <n v="12"/>
    <n v="510.36"/>
    <s v="UPI"/>
    <x v="2"/>
    <s v="High"/>
    <s v="Low Satisfaction"/>
    <s v="Long Charging"/>
    <n v="1"/>
    <x v="175"/>
    <x v="139"/>
  </r>
  <r>
    <s v="EVS101892"/>
    <x v="6"/>
    <x v="2"/>
    <x v="0"/>
    <x v="0"/>
    <s v="30-07-2023 19:12"/>
    <s v="30-07-2023 19:47"/>
    <x v="10"/>
    <n v="46.37"/>
    <n v="12"/>
    <n v="556.44000000000005"/>
    <s v="Credit Card"/>
    <x v="2"/>
    <s v="High"/>
    <s v="Low Satisfaction"/>
    <s v="Medium Charging"/>
    <n v="2"/>
    <x v="1030"/>
    <x v="129"/>
  </r>
  <r>
    <s v="EVS101893"/>
    <x v="4"/>
    <x v="1"/>
    <x v="1"/>
    <x v="1"/>
    <d v="2023-04-05T06:22:00"/>
    <d v="2023-04-05T07:14:00"/>
    <x v="55"/>
    <n v="15.3"/>
    <n v="10"/>
    <n v="153"/>
    <s v="Credit Card"/>
    <x v="1"/>
    <s v="Medium"/>
    <s v="High Satisfaction"/>
    <s v="Medium Charging"/>
    <n v="1"/>
    <x v="458"/>
    <x v="47"/>
  </r>
  <r>
    <s v="EVS101894"/>
    <x v="6"/>
    <x v="1"/>
    <x v="2"/>
    <x v="0"/>
    <d v="2024-10-08T18:22:00"/>
    <d v="2024-10-08T18:51:00"/>
    <x v="102"/>
    <n v="10.51"/>
    <n v="12"/>
    <n v="126.12"/>
    <s v="Subscription"/>
    <x v="3"/>
    <s v="Medium"/>
    <s v="Medium Satisfaction"/>
    <s v="Short Charging"/>
    <n v="1"/>
    <x v="153"/>
    <x v="600"/>
  </r>
  <r>
    <s v="EVS101895"/>
    <x v="5"/>
    <x v="1"/>
    <x v="3"/>
    <x v="1"/>
    <s v="20-05-2023 05:01"/>
    <s v="20-05-2023 06:33"/>
    <x v="20"/>
    <n v="20.6"/>
    <n v="15"/>
    <n v="309"/>
    <s v="Subscription"/>
    <x v="1"/>
    <s v="Medium"/>
    <s v="High Satisfaction"/>
    <s v="Long Charging"/>
    <n v="1"/>
    <x v="768"/>
    <x v="495"/>
  </r>
  <r>
    <s v="EVS101896"/>
    <x v="7"/>
    <x v="0"/>
    <x v="2"/>
    <x v="0"/>
    <d v="2023-06-12T19:35:00"/>
    <d v="2023-06-12T21:01:00"/>
    <x v="16"/>
    <n v="4.26"/>
    <n v="10"/>
    <n v="42.6"/>
    <s v="Wallet"/>
    <x v="2"/>
    <s v="Low"/>
    <s v="Low Satisfaction"/>
    <s v="Long Charging"/>
    <n v="3"/>
    <x v="439"/>
    <x v="407"/>
  </r>
  <r>
    <s v="EVS101897"/>
    <x v="2"/>
    <x v="2"/>
    <x v="1"/>
    <x v="0"/>
    <d v="2023-06-09T17:09:00"/>
    <d v="2023-06-09T18:16:00"/>
    <x v="5"/>
    <n v="48.64"/>
    <n v="15"/>
    <n v="729.6"/>
    <s v="UPI"/>
    <x v="3"/>
    <s v="High"/>
    <s v="Medium Satisfaction"/>
    <s v="Long Charging"/>
    <n v="2"/>
    <x v="1031"/>
    <x v="334"/>
  </r>
  <r>
    <s v="EVS101898"/>
    <x v="0"/>
    <x v="1"/>
    <x v="0"/>
    <x v="1"/>
    <d v="2024-10-05T14:30:00"/>
    <d v="2024-10-05T16:07:00"/>
    <x v="85"/>
    <n v="56.98"/>
    <n v="15"/>
    <n v="854.7"/>
    <s v="Credit Card"/>
    <x v="0"/>
    <s v="High"/>
    <s v="Medium Satisfaction"/>
    <s v="Long Charging"/>
    <n v="1"/>
    <x v="1032"/>
    <x v="513"/>
  </r>
  <r>
    <s v="EVS101899"/>
    <x v="2"/>
    <x v="0"/>
    <x v="0"/>
    <x v="0"/>
    <s v="18-11-2023 21:00"/>
    <s v="18-11-2023 21:11"/>
    <x v="78"/>
    <n v="48.67"/>
    <n v="12"/>
    <n v="584.04"/>
    <s v="Subscription"/>
    <x v="1"/>
    <s v="High"/>
    <s v="High Satisfaction"/>
    <s v="Short Charging"/>
    <n v="3"/>
    <x v="237"/>
    <x v="570"/>
  </r>
  <r>
    <s v="EVS101900"/>
    <x v="6"/>
    <x v="2"/>
    <x v="2"/>
    <x v="1"/>
    <s v="26-01-2024 12:02"/>
    <s v="26-01-2024 12:16"/>
    <x v="52"/>
    <n v="24.64"/>
    <n v="15"/>
    <n v="369.6"/>
    <s v="UPI"/>
    <x v="1"/>
    <s v="Medium"/>
    <s v="High Satisfaction"/>
    <s v="Short Charging"/>
    <n v="2"/>
    <x v="75"/>
    <x v="2"/>
  </r>
  <r>
    <s v="EVS101901"/>
    <x v="1"/>
    <x v="1"/>
    <x v="1"/>
    <x v="1"/>
    <d v="2023-06-09T12:19:00"/>
    <d v="2023-06-09T13:07:00"/>
    <x v="67"/>
    <n v="41.03"/>
    <n v="15"/>
    <n v="615.45000000000005"/>
    <s v="Wallet"/>
    <x v="2"/>
    <s v="High"/>
    <s v="Low Satisfaction"/>
    <s v="Medium Charging"/>
    <n v="1"/>
    <x v="430"/>
    <x v="334"/>
  </r>
  <r>
    <s v="EVS101902"/>
    <x v="0"/>
    <x v="0"/>
    <x v="0"/>
    <x v="0"/>
    <d v="2023-03-07T19:40:00"/>
    <d v="2023-03-07T21:36:00"/>
    <x v="90"/>
    <n v="34.479999999999997"/>
    <n v="15"/>
    <n v="517.20000000000005"/>
    <s v="Wallet"/>
    <x v="2"/>
    <s v="High"/>
    <s v="Low Satisfaction"/>
    <s v="Long Charging"/>
    <n v="3"/>
    <x v="526"/>
    <x v="658"/>
  </r>
  <r>
    <s v="EVS101903"/>
    <x v="7"/>
    <x v="2"/>
    <x v="3"/>
    <x v="0"/>
    <d v="2024-07-02T22:02:00"/>
    <d v="2024-07-02T23:14:00"/>
    <x v="70"/>
    <n v="7.94"/>
    <n v="15"/>
    <n v="119.1"/>
    <s v="Wallet"/>
    <x v="2"/>
    <s v="Low"/>
    <s v="Low Satisfaction"/>
    <s v="Long Charging"/>
    <n v="2"/>
    <x v="288"/>
    <x v="461"/>
  </r>
  <r>
    <s v="EVS101904"/>
    <x v="2"/>
    <x v="1"/>
    <x v="2"/>
    <x v="0"/>
    <d v="2024-06-04T17:45:00"/>
    <d v="2024-06-04T18:02:00"/>
    <x v="18"/>
    <n v="15.98"/>
    <n v="10"/>
    <n v="159.80000000000001"/>
    <s v="Wallet"/>
    <x v="4"/>
    <s v="Medium"/>
    <s v="Low Satisfaction"/>
    <s v="Short Charging"/>
    <n v="1"/>
    <x v="1014"/>
    <x v="659"/>
  </r>
  <r>
    <s v="EVS101905"/>
    <x v="1"/>
    <x v="1"/>
    <x v="2"/>
    <x v="0"/>
    <s v="15-07-2024 05:20"/>
    <s v="15-07-2024 06:16"/>
    <x v="46"/>
    <n v="11.9"/>
    <n v="12"/>
    <n v="142.80000000000001"/>
    <s v="Wallet"/>
    <x v="2"/>
    <s v="Medium"/>
    <s v="Low Satisfaction"/>
    <s v="Medium Charging"/>
    <n v="1"/>
    <x v="232"/>
    <x v="560"/>
  </r>
  <r>
    <s v="EVS101906"/>
    <x v="2"/>
    <x v="0"/>
    <x v="2"/>
    <x v="0"/>
    <d v="2023-09-01T21:30:00"/>
    <d v="2023-09-01T22:33:00"/>
    <x v="25"/>
    <n v="32.15"/>
    <n v="8"/>
    <n v="257.2"/>
    <s v="Subscription"/>
    <x v="1"/>
    <s v="High"/>
    <s v="High Satisfaction"/>
    <s v="Long Charging"/>
    <n v="3"/>
    <x v="1033"/>
    <x v="406"/>
  </r>
  <r>
    <s v="EVS101907"/>
    <x v="6"/>
    <x v="0"/>
    <x v="2"/>
    <x v="1"/>
    <s v="21-09-2023 01:14"/>
    <s v="21-09-2023 02:19"/>
    <x v="75"/>
    <n v="57.11"/>
    <n v="10"/>
    <n v="571.1"/>
    <s v="Wallet"/>
    <x v="3"/>
    <s v="High"/>
    <s v="Medium Satisfaction"/>
    <s v="Long Charging"/>
    <n v="3"/>
    <x v="1034"/>
    <x v="17"/>
  </r>
  <r>
    <s v="EVS101908"/>
    <x v="3"/>
    <x v="2"/>
    <x v="2"/>
    <x v="0"/>
    <d v="2024-09-07T00:20:00"/>
    <d v="2024-09-07T00:47:00"/>
    <x v="92"/>
    <n v="27.48"/>
    <n v="10"/>
    <n v="274.8"/>
    <s v="Credit Card"/>
    <x v="3"/>
    <s v="Medium"/>
    <s v="Medium Satisfaction"/>
    <s v="Short Charging"/>
    <n v="2"/>
    <x v="1035"/>
    <x v="660"/>
  </r>
  <r>
    <s v="EVS101909"/>
    <x v="5"/>
    <x v="1"/>
    <x v="3"/>
    <x v="1"/>
    <s v="14-01-2024 18:37"/>
    <s v="14-01-2024 20:18"/>
    <x v="26"/>
    <n v="28.96"/>
    <n v="8"/>
    <n v="231.68"/>
    <s v="Wallet"/>
    <x v="3"/>
    <s v="Medium"/>
    <s v="Medium Satisfaction"/>
    <s v="Long Charging"/>
    <n v="1"/>
    <x v="772"/>
    <x v="224"/>
  </r>
  <r>
    <s v="EVS101910"/>
    <x v="0"/>
    <x v="0"/>
    <x v="3"/>
    <x v="0"/>
    <s v="26-06-2024 02:39"/>
    <s v="26-06-2024 04:03"/>
    <x v="32"/>
    <n v="13.21"/>
    <n v="10"/>
    <n v="132.1"/>
    <s v="Wallet"/>
    <x v="0"/>
    <s v="Medium"/>
    <s v="Medium Satisfaction"/>
    <s v="Long Charging"/>
    <n v="3"/>
    <x v="1036"/>
    <x v="18"/>
  </r>
  <r>
    <s v="EVS101911"/>
    <x v="4"/>
    <x v="1"/>
    <x v="3"/>
    <x v="0"/>
    <s v="18-08-2024 06:48"/>
    <s v="18-08-2024 07:51"/>
    <x v="25"/>
    <n v="5.5"/>
    <n v="15"/>
    <n v="82.5"/>
    <s v="Credit Card"/>
    <x v="4"/>
    <s v="Low"/>
    <s v="Low Satisfaction"/>
    <s v="Long Charging"/>
    <n v="1"/>
    <x v="583"/>
    <x v="332"/>
  </r>
  <r>
    <s v="EVS101912"/>
    <x v="5"/>
    <x v="1"/>
    <x v="2"/>
    <x v="1"/>
    <d v="2024-10-01T16:13:00"/>
    <d v="2024-10-01T16:37:00"/>
    <x v="37"/>
    <n v="6.72"/>
    <n v="15"/>
    <n v="100.8"/>
    <s v="Credit Card"/>
    <x v="2"/>
    <s v="Low"/>
    <s v="Low Satisfaction"/>
    <s v="Short Charging"/>
    <n v="1"/>
    <x v="1037"/>
    <x v="267"/>
  </r>
  <r>
    <s v="EVS101913"/>
    <x v="1"/>
    <x v="2"/>
    <x v="3"/>
    <x v="1"/>
    <s v="13-01-2024 17:30"/>
    <s v="13-01-2024 18:22"/>
    <x v="55"/>
    <n v="42.99"/>
    <n v="12"/>
    <n v="515.88"/>
    <s v="Subscription"/>
    <x v="3"/>
    <s v="High"/>
    <s v="Medium Satisfaction"/>
    <s v="Medium Charging"/>
    <n v="2"/>
    <x v="1038"/>
    <x v="377"/>
  </r>
  <r>
    <s v="EVS101914"/>
    <x v="5"/>
    <x v="2"/>
    <x v="2"/>
    <x v="0"/>
    <d v="2023-06-08T04:20:00"/>
    <d v="2023-06-08T05:05:00"/>
    <x v="96"/>
    <n v="10.56"/>
    <n v="8"/>
    <n v="84.48"/>
    <s v="Subscription"/>
    <x v="3"/>
    <s v="Medium"/>
    <s v="Medium Satisfaction"/>
    <s v="Medium Charging"/>
    <n v="2"/>
    <x v="700"/>
    <x v="378"/>
  </r>
  <r>
    <s v="EVS101915"/>
    <x v="6"/>
    <x v="0"/>
    <x v="3"/>
    <x v="1"/>
    <s v="29-09-2024 03:16"/>
    <s v="29-09-2024 04:00"/>
    <x v="72"/>
    <n v="34.78"/>
    <n v="15"/>
    <n v="521.70000000000005"/>
    <s v="UPI"/>
    <x v="3"/>
    <s v="High"/>
    <s v="Medium Satisfaction"/>
    <s v="Medium Charging"/>
    <n v="3"/>
    <x v="1039"/>
    <x v="306"/>
  </r>
  <r>
    <s v="EVS101916"/>
    <x v="6"/>
    <x v="0"/>
    <x v="0"/>
    <x v="1"/>
    <s v="19-11-2024 11:55"/>
    <s v="19-11-2024 12:25"/>
    <x v="19"/>
    <n v="51.97"/>
    <n v="8"/>
    <n v="415.76"/>
    <s v="Subscription"/>
    <x v="2"/>
    <s v="High"/>
    <s v="Low Satisfaction"/>
    <s v="Medium Charging"/>
    <n v="3"/>
    <x v="806"/>
    <x v="80"/>
  </r>
  <r>
    <s v="EVS101917"/>
    <x v="7"/>
    <x v="0"/>
    <x v="0"/>
    <x v="1"/>
    <d v="2024-10-11T17:33:00"/>
    <d v="2024-10-11T19:18:00"/>
    <x v="80"/>
    <n v="13.04"/>
    <n v="15"/>
    <n v="195.6"/>
    <s v="Subscription"/>
    <x v="4"/>
    <s v="Medium"/>
    <s v="Low Satisfaction"/>
    <s v="Long Charging"/>
    <n v="3"/>
    <x v="625"/>
    <x v="295"/>
  </r>
  <r>
    <s v="EVS101918"/>
    <x v="4"/>
    <x v="0"/>
    <x v="1"/>
    <x v="1"/>
    <d v="2023-05-05T00:52:00"/>
    <d v="2023-05-05T02:03:00"/>
    <x v="82"/>
    <n v="5.0199999999999996"/>
    <n v="15"/>
    <n v="75.3"/>
    <s v="UPI"/>
    <x v="3"/>
    <s v="Low"/>
    <s v="Medium Satisfaction"/>
    <s v="Long Charging"/>
    <n v="3"/>
    <x v="843"/>
    <x v="640"/>
  </r>
  <r>
    <s v="EVS101919"/>
    <x v="3"/>
    <x v="0"/>
    <x v="2"/>
    <x v="0"/>
    <d v="2023-05-09T15:19:00"/>
    <d v="2023-05-09T17:02:00"/>
    <x v="95"/>
    <n v="18.55"/>
    <n v="10"/>
    <n v="185.5"/>
    <s v="Wallet"/>
    <x v="4"/>
    <s v="Medium"/>
    <s v="Low Satisfaction"/>
    <s v="Long Charging"/>
    <n v="3"/>
    <x v="762"/>
    <x v="641"/>
  </r>
  <r>
    <s v="EVS101920"/>
    <x v="3"/>
    <x v="0"/>
    <x v="0"/>
    <x v="1"/>
    <d v="2023-02-03T06:07:00"/>
    <d v="2023-02-03T07:26:00"/>
    <x v="87"/>
    <n v="45.61"/>
    <n v="10"/>
    <n v="456.1"/>
    <s v="Wallet"/>
    <x v="3"/>
    <s v="High"/>
    <s v="Medium Satisfaction"/>
    <s v="Long Charging"/>
    <n v="3"/>
    <x v="1040"/>
    <x v="547"/>
  </r>
  <r>
    <s v="EVS101921"/>
    <x v="2"/>
    <x v="1"/>
    <x v="1"/>
    <x v="0"/>
    <s v="13-03-2024 02:28"/>
    <s v="13-03-2024 04:00"/>
    <x v="20"/>
    <n v="57.14"/>
    <n v="10"/>
    <n v="571.4"/>
    <s v="Wallet"/>
    <x v="1"/>
    <s v="High"/>
    <s v="High Satisfaction"/>
    <s v="Long Charging"/>
    <n v="1"/>
    <x v="333"/>
    <x v="203"/>
  </r>
  <r>
    <s v="EVS101922"/>
    <x v="1"/>
    <x v="0"/>
    <x v="0"/>
    <x v="0"/>
    <d v="2023-06-12T03:06:00"/>
    <d v="2023-06-12T04:55:00"/>
    <x v="74"/>
    <n v="39.51"/>
    <n v="15"/>
    <n v="592.65"/>
    <s v="Credit Card"/>
    <x v="3"/>
    <s v="High"/>
    <s v="Medium Satisfaction"/>
    <s v="Long Charging"/>
    <n v="3"/>
    <x v="597"/>
    <x v="407"/>
  </r>
  <r>
    <s v="EVS101923"/>
    <x v="0"/>
    <x v="2"/>
    <x v="1"/>
    <x v="0"/>
    <s v="14-10-2023 05:55"/>
    <s v="14-10-2023 06:41"/>
    <x v="43"/>
    <n v="27.34"/>
    <n v="12"/>
    <n v="328.08"/>
    <s v="UPI"/>
    <x v="0"/>
    <s v="Medium"/>
    <s v="Medium Satisfaction"/>
    <s v="Medium Charging"/>
    <n v="2"/>
    <x v="1041"/>
    <x v="517"/>
  </r>
  <r>
    <s v="EVS101924"/>
    <x v="1"/>
    <x v="1"/>
    <x v="3"/>
    <x v="0"/>
    <s v="27-12-2023 23:45"/>
    <s v="28-12-2023 01:10"/>
    <x v="17"/>
    <n v="51.31"/>
    <n v="10"/>
    <n v="513.1"/>
    <s v="Subscription"/>
    <x v="0"/>
    <s v="High"/>
    <s v="Medium Satisfaction"/>
    <s v="Long Charging"/>
    <n v="1"/>
    <x v="542"/>
    <x v="107"/>
  </r>
  <r>
    <s v="EVS101925"/>
    <x v="6"/>
    <x v="0"/>
    <x v="3"/>
    <x v="0"/>
    <s v="17-03-2023 16:41"/>
    <s v="17-03-2023 18:08"/>
    <x v="24"/>
    <n v="37.22"/>
    <n v="8"/>
    <n v="297.76"/>
    <s v="Subscription"/>
    <x v="0"/>
    <s v="High"/>
    <s v="Medium Satisfaction"/>
    <s v="Long Charging"/>
    <n v="3"/>
    <x v="1042"/>
    <x v="661"/>
  </r>
  <r>
    <s v="EVS101926"/>
    <x v="2"/>
    <x v="0"/>
    <x v="2"/>
    <x v="1"/>
    <s v="15-05-2023 09:02"/>
    <s v="15-05-2023 10:19"/>
    <x v="68"/>
    <n v="7.18"/>
    <n v="15"/>
    <n v="107.7"/>
    <s v="Wallet"/>
    <x v="3"/>
    <s v="Low"/>
    <s v="Medium Satisfaction"/>
    <s v="Long Charging"/>
    <n v="3"/>
    <x v="1043"/>
    <x v="259"/>
  </r>
  <r>
    <s v="EVS101927"/>
    <x v="7"/>
    <x v="2"/>
    <x v="2"/>
    <x v="0"/>
    <d v="2024-06-11T15:56:00"/>
    <d v="2024-06-11T16:50:00"/>
    <x v="38"/>
    <n v="57.33"/>
    <n v="8"/>
    <n v="458.64"/>
    <s v="UPI"/>
    <x v="4"/>
    <s v="High"/>
    <s v="Low Satisfaction"/>
    <s v="Medium Charging"/>
    <n v="2"/>
    <x v="465"/>
    <x v="408"/>
  </r>
  <r>
    <s v="EVS101928"/>
    <x v="0"/>
    <x v="2"/>
    <x v="3"/>
    <x v="0"/>
    <s v="30-11-2023 02:07"/>
    <s v="30-11-2023 03:29"/>
    <x v="0"/>
    <n v="19.18"/>
    <n v="10"/>
    <n v="191.8"/>
    <s v="UPI"/>
    <x v="3"/>
    <s v="Medium"/>
    <s v="Medium Satisfaction"/>
    <s v="Long Charging"/>
    <n v="2"/>
    <x v="26"/>
    <x v="182"/>
  </r>
  <r>
    <s v="EVS101929"/>
    <x v="2"/>
    <x v="0"/>
    <x v="0"/>
    <x v="0"/>
    <d v="2023-03-03T14:01:00"/>
    <d v="2023-03-03T15:06:00"/>
    <x v="75"/>
    <n v="50.11"/>
    <n v="8"/>
    <n v="400.88"/>
    <s v="Wallet"/>
    <x v="0"/>
    <s v="High"/>
    <s v="Medium Satisfaction"/>
    <s v="Long Charging"/>
    <n v="3"/>
    <x v="1044"/>
    <x v="369"/>
  </r>
  <r>
    <s v="EVS101930"/>
    <x v="7"/>
    <x v="2"/>
    <x v="0"/>
    <x v="0"/>
    <s v="13-07-2024 02:19"/>
    <s v="13-07-2024 02:54"/>
    <x v="10"/>
    <n v="33.92"/>
    <n v="15"/>
    <n v="508.8"/>
    <s v="Credit Card"/>
    <x v="4"/>
    <s v="High"/>
    <s v="Low Satisfaction"/>
    <s v="Medium Charging"/>
    <n v="2"/>
    <x v="259"/>
    <x v="496"/>
  </r>
  <r>
    <s v="EVS101931"/>
    <x v="1"/>
    <x v="1"/>
    <x v="1"/>
    <x v="1"/>
    <s v="30-01-2023 10:41"/>
    <s v="30-01-2023 12:23"/>
    <x v="36"/>
    <n v="46.92"/>
    <n v="8"/>
    <n v="375.36"/>
    <s v="Wallet"/>
    <x v="2"/>
    <s v="High"/>
    <s v="Low Satisfaction"/>
    <s v="Long Charging"/>
    <n v="1"/>
    <x v="866"/>
    <x v="263"/>
  </r>
  <r>
    <s v="EVS101932"/>
    <x v="6"/>
    <x v="0"/>
    <x v="0"/>
    <x v="0"/>
    <d v="2024-04-05T06:41:00"/>
    <d v="2024-04-05T08:33:00"/>
    <x v="56"/>
    <n v="49.43"/>
    <n v="10"/>
    <n v="494.3"/>
    <s v="Subscription"/>
    <x v="3"/>
    <s v="High"/>
    <s v="Medium Satisfaction"/>
    <s v="Long Charging"/>
    <n v="3"/>
    <x v="721"/>
    <x v="662"/>
  </r>
  <r>
    <s v="EVS101933"/>
    <x v="4"/>
    <x v="1"/>
    <x v="2"/>
    <x v="0"/>
    <d v="2024-09-05T22:25:00"/>
    <d v="2024-10-05T00:08:00"/>
    <x v="95"/>
    <n v="42.7"/>
    <n v="12"/>
    <n v="512.4"/>
    <s v="UPI"/>
    <x v="3"/>
    <s v="High"/>
    <s v="Medium Satisfaction"/>
    <s v="Long Charging"/>
    <n v="1"/>
    <x v="324"/>
    <x v="518"/>
  </r>
  <r>
    <s v="EVS101934"/>
    <x v="2"/>
    <x v="1"/>
    <x v="0"/>
    <x v="0"/>
    <s v="30-06-2024 04:25"/>
    <s v="30-06-2024 05:06"/>
    <x v="54"/>
    <n v="17.510000000000002"/>
    <n v="12"/>
    <n v="210.12"/>
    <s v="UPI"/>
    <x v="3"/>
    <s v="Medium"/>
    <s v="Medium Satisfaction"/>
    <s v="Medium Charging"/>
    <n v="1"/>
    <x v="1045"/>
    <x v="212"/>
  </r>
  <r>
    <s v="EVS101935"/>
    <x v="2"/>
    <x v="2"/>
    <x v="3"/>
    <x v="1"/>
    <d v="2024-12-01T06:36:00"/>
    <d v="2024-12-01T06:57:00"/>
    <x v="86"/>
    <n v="41.6"/>
    <n v="8"/>
    <n v="332.8"/>
    <s v="Subscription"/>
    <x v="3"/>
    <s v="High"/>
    <s v="Medium Satisfaction"/>
    <s v="Short Charging"/>
    <n v="2"/>
    <x v="543"/>
    <x v="631"/>
  </r>
  <r>
    <s v="EVS101936"/>
    <x v="4"/>
    <x v="0"/>
    <x v="2"/>
    <x v="1"/>
    <s v="14-05-2023 11:19"/>
    <s v="14-05-2023 12:04"/>
    <x v="96"/>
    <n v="39.840000000000003"/>
    <n v="10"/>
    <n v="398.4"/>
    <s v="Credit Card"/>
    <x v="1"/>
    <s v="High"/>
    <s v="High Satisfaction"/>
    <s v="Medium Charging"/>
    <n v="3"/>
    <x v="248"/>
    <x v="342"/>
  </r>
  <r>
    <s v="EVS101937"/>
    <x v="5"/>
    <x v="1"/>
    <x v="2"/>
    <x v="0"/>
    <s v="30-03-2024 01:51"/>
    <s v="30-03-2024 02:01"/>
    <x v="15"/>
    <n v="48.91"/>
    <n v="15"/>
    <n v="733.65"/>
    <s v="Credit Card"/>
    <x v="3"/>
    <s v="High"/>
    <s v="Medium Satisfaction"/>
    <s v="Short Charging"/>
    <n v="1"/>
    <x v="480"/>
    <x v="372"/>
  </r>
  <r>
    <s v="EVS101938"/>
    <x v="5"/>
    <x v="2"/>
    <x v="3"/>
    <x v="0"/>
    <s v="21-09-2024 18:14"/>
    <s v="21-09-2024 19:40"/>
    <x v="16"/>
    <n v="10.7"/>
    <n v="12"/>
    <n v="128.4"/>
    <s v="Credit Card"/>
    <x v="0"/>
    <s v="Medium"/>
    <s v="Medium Satisfaction"/>
    <s v="Long Charging"/>
    <n v="2"/>
    <x v="297"/>
    <x v="647"/>
  </r>
  <r>
    <s v="EVS101939"/>
    <x v="0"/>
    <x v="1"/>
    <x v="0"/>
    <x v="1"/>
    <d v="2024-09-09T12:50:00"/>
    <d v="2024-09-09T13:15:00"/>
    <x v="13"/>
    <n v="13.54"/>
    <n v="8"/>
    <n v="108.32"/>
    <s v="Wallet"/>
    <x v="2"/>
    <s v="Medium"/>
    <s v="Low Satisfaction"/>
    <s v="Short Charging"/>
    <n v="1"/>
    <x v="1046"/>
    <x v="663"/>
  </r>
  <r>
    <s v="EVS101940"/>
    <x v="1"/>
    <x v="0"/>
    <x v="1"/>
    <x v="0"/>
    <s v="20-06-2024 19:57"/>
    <s v="20-06-2024 21:52"/>
    <x v="65"/>
    <n v="44.5"/>
    <n v="10"/>
    <n v="445"/>
    <s v="Credit Card"/>
    <x v="0"/>
    <s v="High"/>
    <s v="Medium Satisfaction"/>
    <s v="Long Charging"/>
    <n v="3"/>
    <x v="512"/>
    <x v="260"/>
  </r>
  <r>
    <s v="EVS101941"/>
    <x v="1"/>
    <x v="1"/>
    <x v="0"/>
    <x v="0"/>
    <s v="26-10-2023 15:50"/>
    <s v="26-10-2023 17:13"/>
    <x v="100"/>
    <n v="32.380000000000003"/>
    <n v="10"/>
    <n v="323.8"/>
    <s v="Subscription"/>
    <x v="0"/>
    <s v="High"/>
    <s v="Medium Satisfaction"/>
    <s v="Long Charging"/>
    <n v="1"/>
    <x v="411"/>
    <x v="189"/>
  </r>
  <r>
    <s v="EVS101942"/>
    <x v="5"/>
    <x v="0"/>
    <x v="0"/>
    <x v="0"/>
    <d v="2023-07-02T19:27:00"/>
    <d v="2023-07-02T21:06:00"/>
    <x v="83"/>
    <n v="53.67"/>
    <n v="15"/>
    <n v="805.05"/>
    <s v="Wallet"/>
    <x v="4"/>
    <s v="High"/>
    <s v="Low Satisfaction"/>
    <s v="Long Charging"/>
    <n v="3"/>
    <x v="1047"/>
    <x v="0"/>
  </r>
  <r>
    <s v="EVS101943"/>
    <x v="3"/>
    <x v="2"/>
    <x v="1"/>
    <x v="1"/>
    <d v="2024-05-10T07:43:00"/>
    <d v="2024-05-10T07:53:00"/>
    <x v="15"/>
    <n v="45.19"/>
    <n v="12"/>
    <n v="542.28"/>
    <s v="Wallet"/>
    <x v="0"/>
    <s v="High"/>
    <s v="Medium Satisfaction"/>
    <s v="Short Charging"/>
    <n v="2"/>
    <x v="1048"/>
    <x v="55"/>
  </r>
  <r>
    <s v="EVS101944"/>
    <x v="1"/>
    <x v="1"/>
    <x v="1"/>
    <x v="0"/>
    <s v="15-11-2024 09:40"/>
    <s v="15-11-2024 10:15"/>
    <x v="10"/>
    <n v="58.7"/>
    <n v="15"/>
    <n v="880.5"/>
    <s v="Credit Card"/>
    <x v="4"/>
    <s v="High"/>
    <s v="Low Satisfaction"/>
    <s v="Medium Charging"/>
    <n v="1"/>
    <x v="966"/>
    <x v="94"/>
  </r>
  <r>
    <s v="EVS101945"/>
    <x v="3"/>
    <x v="2"/>
    <x v="1"/>
    <x v="0"/>
    <s v="21-03-2023 23:59"/>
    <s v="22-03-2023 00:18"/>
    <x v="11"/>
    <n v="51.19"/>
    <n v="15"/>
    <n v="767.85"/>
    <s v="UPI"/>
    <x v="4"/>
    <s v="High"/>
    <s v="Low Satisfaction"/>
    <s v="Short Charging"/>
    <n v="2"/>
    <x v="1049"/>
    <x v="405"/>
  </r>
  <r>
    <s v="EVS101946"/>
    <x v="4"/>
    <x v="1"/>
    <x v="2"/>
    <x v="1"/>
    <s v="15-08-2024 07:16"/>
    <s v="15-08-2024 08:03"/>
    <x v="59"/>
    <n v="14.11"/>
    <n v="15"/>
    <n v="211.65"/>
    <s v="Subscription"/>
    <x v="0"/>
    <s v="Medium"/>
    <s v="Medium Satisfaction"/>
    <s v="Medium Charging"/>
    <n v="1"/>
    <x v="602"/>
    <x v="532"/>
  </r>
  <r>
    <s v="EVS101947"/>
    <x v="5"/>
    <x v="2"/>
    <x v="2"/>
    <x v="0"/>
    <s v="20-02-2024 10:18"/>
    <s v="20-02-2024 11:35"/>
    <x v="68"/>
    <n v="56.11"/>
    <n v="10"/>
    <n v="561.1"/>
    <s v="Subscription"/>
    <x v="3"/>
    <s v="High"/>
    <s v="Medium Satisfaction"/>
    <s v="Long Charging"/>
    <n v="2"/>
    <x v="378"/>
    <x v="126"/>
  </r>
  <r>
    <s v="EVS101948"/>
    <x v="0"/>
    <x v="2"/>
    <x v="3"/>
    <x v="0"/>
    <s v="15-10-2023 01:15"/>
    <s v="15-10-2023 01:46"/>
    <x v="64"/>
    <n v="49.03"/>
    <n v="15"/>
    <n v="735.45"/>
    <s v="Subscription"/>
    <x v="1"/>
    <s v="High"/>
    <s v="High Satisfaction"/>
    <s v="Medium Charging"/>
    <n v="2"/>
    <x v="883"/>
    <x v="294"/>
  </r>
  <r>
    <s v="EVS101949"/>
    <x v="5"/>
    <x v="2"/>
    <x v="3"/>
    <x v="0"/>
    <s v="23-02-2024 16:04"/>
    <s v="23-02-2024 17:00"/>
    <x v="46"/>
    <n v="55.66"/>
    <n v="12"/>
    <n v="667.92"/>
    <s v="Wallet"/>
    <x v="2"/>
    <s v="High"/>
    <s v="Low Satisfaction"/>
    <s v="Medium Charging"/>
    <n v="2"/>
    <x v="738"/>
    <x v="13"/>
  </r>
  <r>
    <s v="EVS101950"/>
    <x v="4"/>
    <x v="0"/>
    <x v="1"/>
    <x v="0"/>
    <s v="25-08-2023 17:43"/>
    <s v="25-08-2023 18:23"/>
    <x v="79"/>
    <n v="31.82"/>
    <n v="8"/>
    <n v="254.56"/>
    <s v="Credit Card"/>
    <x v="1"/>
    <s v="High"/>
    <s v="High Satisfaction"/>
    <s v="Medium Charging"/>
    <n v="3"/>
    <x v="949"/>
    <x v="427"/>
  </r>
  <r>
    <s v="EVS101951"/>
    <x v="4"/>
    <x v="2"/>
    <x v="3"/>
    <x v="1"/>
    <s v="25-04-2023 16:34"/>
    <s v="25-04-2023 18:01"/>
    <x v="24"/>
    <n v="8.59"/>
    <n v="8"/>
    <n v="68.72"/>
    <s v="Subscription"/>
    <x v="1"/>
    <s v="Low"/>
    <s v="High Satisfaction"/>
    <s v="Long Charging"/>
    <n v="2"/>
    <x v="462"/>
    <x v="480"/>
  </r>
  <r>
    <s v="EVS101952"/>
    <x v="6"/>
    <x v="2"/>
    <x v="3"/>
    <x v="1"/>
    <s v="16-08-2024 11:49"/>
    <s v="16-08-2024 12:03"/>
    <x v="52"/>
    <n v="20.65"/>
    <n v="10"/>
    <n v="206.5"/>
    <s v="Subscription"/>
    <x v="2"/>
    <s v="Medium"/>
    <s v="Low Satisfaction"/>
    <s v="Short Charging"/>
    <n v="2"/>
    <x v="1050"/>
    <x v="320"/>
  </r>
  <r>
    <s v="EVS101953"/>
    <x v="3"/>
    <x v="2"/>
    <x v="2"/>
    <x v="1"/>
    <d v="2023-08-01T19:06:00"/>
    <d v="2023-08-01T20:45:00"/>
    <x v="83"/>
    <n v="18.2"/>
    <n v="15"/>
    <n v="273"/>
    <s v="Subscription"/>
    <x v="3"/>
    <s v="Medium"/>
    <s v="Medium Satisfaction"/>
    <s v="Long Charging"/>
    <n v="2"/>
    <x v="618"/>
    <x v="486"/>
  </r>
  <r>
    <s v="EVS101954"/>
    <x v="6"/>
    <x v="2"/>
    <x v="3"/>
    <x v="0"/>
    <d v="2023-03-06T05:29:00"/>
    <d v="2023-03-06T07:09:00"/>
    <x v="60"/>
    <n v="36.700000000000003"/>
    <n v="10"/>
    <n v="367"/>
    <s v="UPI"/>
    <x v="1"/>
    <s v="High"/>
    <s v="High Satisfaction"/>
    <s v="Long Charging"/>
    <n v="2"/>
    <x v="630"/>
    <x v="475"/>
  </r>
  <r>
    <s v="EVS101955"/>
    <x v="6"/>
    <x v="2"/>
    <x v="3"/>
    <x v="1"/>
    <s v="19-07-2024 20:42"/>
    <s v="19-07-2024 21:21"/>
    <x v="3"/>
    <n v="4.74"/>
    <n v="8"/>
    <n v="37.92"/>
    <s v="UPI"/>
    <x v="1"/>
    <s v="Low"/>
    <s v="High Satisfaction"/>
    <s v="Medium Charging"/>
    <n v="2"/>
    <x v="611"/>
    <x v="134"/>
  </r>
  <r>
    <s v="EVS101956"/>
    <x v="2"/>
    <x v="0"/>
    <x v="2"/>
    <x v="1"/>
    <s v="26-04-2023 21:04"/>
    <s v="26-04-2023 21:52"/>
    <x v="67"/>
    <n v="54.72"/>
    <n v="10"/>
    <n v="547.20000000000005"/>
    <s v="Subscription"/>
    <x v="4"/>
    <s v="High"/>
    <s v="Low Satisfaction"/>
    <s v="Medium Charging"/>
    <n v="3"/>
    <x v="1051"/>
    <x v="664"/>
  </r>
  <r>
    <s v="EVS101957"/>
    <x v="5"/>
    <x v="2"/>
    <x v="0"/>
    <x v="0"/>
    <d v="2024-06-01T14:36:00"/>
    <d v="2024-06-01T16:35:00"/>
    <x v="9"/>
    <n v="4.3899999999999997"/>
    <n v="15"/>
    <n v="65.849999999999994"/>
    <s v="UPI"/>
    <x v="4"/>
    <s v="Low"/>
    <s v="Low Satisfaction"/>
    <s v="Long Charging"/>
    <n v="2"/>
    <x v="651"/>
    <x v="521"/>
  </r>
  <r>
    <s v="EVS101958"/>
    <x v="1"/>
    <x v="1"/>
    <x v="0"/>
    <x v="0"/>
    <s v="15-04-2024 05:32"/>
    <s v="15-04-2024 06:22"/>
    <x v="97"/>
    <n v="55.82"/>
    <n v="15"/>
    <n v="837.3"/>
    <s v="Subscription"/>
    <x v="2"/>
    <s v="High"/>
    <s v="Low Satisfaction"/>
    <s v="Medium Charging"/>
    <n v="1"/>
    <x v="910"/>
    <x v="23"/>
  </r>
  <r>
    <s v="EVS101959"/>
    <x v="7"/>
    <x v="2"/>
    <x v="0"/>
    <x v="0"/>
    <s v="13-05-2024 12:17"/>
    <s v="13-05-2024 12:27"/>
    <x v="15"/>
    <n v="6.99"/>
    <n v="15"/>
    <n v="104.85"/>
    <s v="Wallet"/>
    <x v="1"/>
    <s v="Low"/>
    <s v="High Satisfaction"/>
    <s v="Short Charging"/>
    <n v="2"/>
    <x v="990"/>
    <x v="391"/>
  </r>
  <r>
    <s v="EVS101960"/>
    <x v="3"/>
    <x v="1"/>
    <x v="3"/>
    <x v="0"/>
    <s v="21-06-2024 09:59"/>
    <s v="21-06-2024 11:01"/>
    <x v="51"/>
    <n v="20.29"/>
    <n v="12"/>
    <n v="243.48"/>
    <s v="Credit Card"/>
    <x v="3"/>
    <s v="Medium"/>
    <s v="Medium Satisfaction"/>
    <s v="Long Charging"/>
    <n v="1"/>
    <x v="1052"/>
    <x v="235"/>
  </r>
  <r>
    <s v="EVS101961"/>
    <x v="1"/>
    <x v="0"/>
    <x v="0"/>
    <x v="0"/>
    <s v="17-03-2024 00:01"/>
    <s v="17-03-2024 00:26"/>
    <x v="13"/>
    <n v="5.32"/>
    <n v="15"/>
    <n v="79.8"/>
    <s v="Credit Card"/>
    <x v="3"/>
    <s v="Low"/>
    <s v="Medium Satisfaction"/>
    <s v="Short Charging"/>
    <n v="3"/>
    <x v="98"/>
    <x v="587"/>
  </r>
  <r>
    <s v="EVS101962"/>
    <x v="5"/>
    <x v="1"/>
    <x v="0"/>
    <x v="1"/>
    <s v="24-02-2023 22:45"/>
    <s v="24-02-2023 23:48"/>
    <x v="25"/>
    <n v="26.24"/>
    <n v="15"/>
    <n v="393.6"/>
    <s v="UPI"/>
    <x v="4"/>
    <s v="Medium"/>
    <s v="Low Satisfaction"/>
    <s v="Long Charging"/>
    <n v="1"/>
    <x v="372"/>
    <x v="319"/>
  </r>
  <r>
    <s v="EVS101963"/>
    <x v="4"/>
    <x v="1"/>
    <x v="0"/>
    <x v="0"/>
    <d v="2024-12-10T02:04:00"/>
    <d v="2024-12-10T03:11:00"/>
    <x v="5"/>
    <n v="57.45"/>
    <n v="8"/>
    <n v="459.6"/>
    <s v="Wallet"/>
    <x v="0"/>
    <s v="High"/>
    <s v="Medium Satisfaction"/>
    <s v="Long Charging"/>
    <n v="1"/>
    <x v="102"/>
    <x v="576"/>
  </r>
  <r>
    <s v="EVS101964"/>
    <x v="2"/>
    <x v="1"/>
    <x v="2"/>
    <x v="0"/>
    <s v="15-10-2024 01:48"/>
    <s v="15-10-2024 02:17"/>
    <x v="102"/>
    <n v="10.68"/>
    <n v="15"/>
    <n v="160.19999999999999"/>
    <s v="Credit Card"/>
    <x v="4"/>
    <s v="Medium"/>
    <s v="Low Satisfaction"/>
    <s v="Short Charging"/>
    <n v="1"/>
    <x v="789"/>
    <x v="485"/>
  </r>
  <r>
    <s v="EVS101965"/>
    <x v="3"/>
    <x v="1"/>
    <x v="2"/>
    <x v="0"/>
    <d v="2023-12-03T00:02:00"/>
    <d v="2023-12-03T00:17:00"/>
    <x v="63"/>
    <n v="33.409999999999997"/>
    <n v="15"/>
    <n v="501.15"/>
    <s v="UPI"/>
    <x v="3"/>
    <s v="High"/>
    <s v="Medium Satisfaction"/>
    <s v="Short Charging"/>
    <n v="1"/>
    <x v="1053"/>
    <x v="379"/>
  </r>
  <r>
    <s v="EVS101966"/>
    <x v="2"/>
    <x v="0"/>
    <x v="1"/>
    <x v="0"/>
    <d v="2023-07-05T11:48:00"/>
    <d v="2023-07-05T12:22:00"/>
    <x v="8"/>
    <n v="47.78"/>
    <n v="15"/>
    <n v="716.7"/>
    <s v="Wallet"/>
    <x v="4"/>
    <s v="High"/>
    <s v="Low Satisfaction"/>
    <s v="Medium Charging"/>
    <n v="3"/>
    <x v="824"/>
    <x v="418"/>
  </r>
  <r>
    <s v="EVS101967"/>
    <x v="5"/>
    <x v="0"/>
    <x v="0"/>
    <x v="0"/>
    <d v="2024-06-03T22:11:00"/>
    <d v="2024-06-03T23:12:00"/>
    <x v="57"/>
    <n v="57.61"/>
    <n v="15"/>
    <n v="864.15"/>
    <s v="Credit Card"/>
    <x v="2"/>
    <s v="High"/>
    <s v="Low Satisfaction"/>
    <s v="Long Charging"/>
    <n v="3"/>
    <x v="627"/>
    <x v="599"/>
  </r>
  <r>
    <s v="EVS101968"/>
    <x v="2"/>
    <x v="2"/>
    <x v="1"/>
    <x v="0"/>
    <d v="2023-12-05T16:51:00"/>
    <d v="2023-12-05T18:02:00"/>
    <x v="82"/>
    <n v="53.2"/>
    <n v="15"/>
    <n v="798"/>
    <s v="Wallet"/>
    <x v="3"/>
    <s v="High"/>
    <s v="Medium Satisfaction"/>
    <s v="Long Charging"/>
    <n v="2"/>
    <x v="918"/>
    <x v="48"/>
  </r>
  <r>
    <s v="EVS101969"/>
    <x v="3"/>
    <x v="2"/>
    <x v="1"/>
    <x v="0"/>
    <s v="22-06-2023 12:31"/>
    <s v="22-06-2023 14:04"/>
    <x v="12"/>
    <n v="2.0099999999999998"/>
    <n v="12"/>
    <n v="24.12"/>
    <s v="Wallet"/>
    <x v="3"/>
    <s v="Low"/>
    <s v="Medium Satisfaction"/>
    <s v="Long Charging"/>
    <n v="2"/>
    <x v="1054"/>
    <x v="487"/>
  </r>
  <r>
    <s v="EVS101970"/>
    <x v="7"/>
    <x v="0"/>
    <x v="3"/>
    <x v="1"/>
    <s v="23-05-2024 11:26"/>
    <s v="23-05-2024 12:19"/>
    <x v="73"/>
    <n v="41.35"/>
    <n v="8"/>
    <n v="330.8"/>
    <s v="Subscription"/>
    <x v="2"/>
    <s v="High"/>
    <s v="Low Satisfaction"/>
    <s v="Medium Charging"/>
    <n v="3"/>
    <x v="51"/>
    <x v="19"/>
  </r>
  <r>
    <s v="EVS101971"/>
    <x v="0"/>
    <x v="0"/>
    <x v="1"/>
    <x v="1"/>
    <s v="18-10-2024 10:38"/>
    <s v="18-10-2024 11:20"/>
    <x v="14"/>
    <n v="39.26"/>
    <n v="10"/>
    <n v="392.6"/>
    <s v="Subscription"/>
    <x v="1"/>
    <s v="High"/>
    <s v="High Satisfaction"/>
    <s v="Medium Charging"/>
    <n v="3"/>
    <x v="758"/>
    <x v="452"/>
  </r>
  <r>
    <s v="EVS101972"/>
    <x v="3"/>
    <x v="2"/>
    <x v="0"/>
    <x v="1"/>
    <s v="22-04-2023 16:35"/>
    <s v="22-04-2023 16:57"/>
    <x v="103"/>
    <n v="39.619999999999997"/>
    <n v="10"/>
    <n v="396.2"/>
    <s v="UPI"/>
    <x v="0"/>
    <s v="High"/>
    <s v="Medium Satisfaction"/>
    <s v="Short Charging"/>
    <n v="2"/>
    <x v="1055"/>
    <x v="421"/>
  </r>
  <r>
    <s v="EVS101973"/>
    <x v="4"/>
    <x v="1"/>
    <x v="1"/>
    <x v="0"/>
    <s v="16-08-2023 15:45"/>
    <s v="16-08-2023 17:25"/>
    <x v="60"/>
    <n v="45.66"/>
    <n v="15"/>
    <n v="684.9"/>
    <s v="Credit Card"/>
    <x v="1"/>
    <s v="High"/>
    <s v="High Satisfaction"/>
    <s v="Long Charging"/>
    <n v="1"/>
    <x v="1056"/>
    <x v="84"/>
  </r>
  <r>
    <s v="EVS101974"/>
    <x v="6"/>
    <x v="2"/>
    <x v="3"/>
    <x v="1"/>
    <s v="28-08-2024 00:30"/>
    <s v="28-08-2024 01:10"/>
    <x v="79"/>
    <n v="38.11"/>
    <n v="8"/>
    <n v="304.88"/>
    <s v="Subscription"/>
    <x v="3"/>
    <s v="High"/>
    <s v="Medium Satisfaction"/>
    <s v="Medium Charging"/>
    <n v="2"/>
    <x v="301"/>
    <x v="399"/>
  </r>
  <r>
    <s v="EVS101975"/>
    <x v="0"/>
    <x v="2"/>
    <x v="1"/>
    <x v="1"/>
    <s v="20-07-2024 07:04"/>
    <s v="20-07-2024 07:45"/>
    <x v="54"/>
    <n v="59.05"/>
    <n v="10"/>
    <n v="590.5"/>
    <s v="Credit Card"/>
    <x v="4"/>
    <s v="High"/>
    <s v="Low Satisfaction"/>
    <s v="Medium Charging"/>
    <n v="2"/>
    <x v="1057"/>
    <x v="86"/>
  </r>
  <r>
    <s v="EVS101976"/>
    <x v="6"/>
    <x v="2"/>
    <x v="1"/>
    <x v="0"/>
    <d v="2024-09-05T00:26:00"/>
    <d v="2024-09-05T00:46:00"/>
    <x v="21"/>
    <n v="48.21"/>
    <n v="12"/>
    <n v="578.52"/>
    <s v="UPI"/>
    <x v="4"/>
    <s v="High"/>
    <s v="Low Satisfaction"/>
    <s v="Short Charging"/>
    <n v="2"/>
    <x v="346"/>
    <x v="518"/>
  </r>
  <r>
    <s v="EVS101977"/>
    <x v="0"/>
    <x v="2"/>
    <x v="2"/>
    <x v="1"/>
    <s v="23-10-2024 09:29"/>
    <s v="23-10-2024 10:27"/>
    <x v="22"/>
    <n v="13.78"/>
    <n v="10"/>
    <n v="137.80000000000001"/>
    <s v="Credit Card"/>
    <x v="1"/>
    <s v="Medium"/>
    <s v="High Satisfaction"/>
    <s v="Medium Charging"/>
    <n v="2"/>
    <x v="429"/>
    <x v="445"/>
  </r>
  <r>
    <s v="EVS101978"/>
    <x v="0"/>
    <x v="0"/>
    <x v="1"/>
    <x v="1"/>
    <d v="2023-11-11T17:58:00"/>
    <d v="2023-11-11T18:28:00"/>
    <x v="19"/>
    <n v="53.95"/>
    <n v="10"/>
    <n v="539.5"/>
    <s v="Credit Card"/>
    <x v="1"/>
    <s v="High"/>
    <s v="High Satisfaction"/>
    <s v="Medium Charging"/>
    <n v="3"/>
    <x v="71"/>
    <x v="180"/>
  </r>
  <r>
    <s v="EVS101979"/>
    <x v="7"/>
    <x v="2"/>
    <x v="1"/>
    <x v="0"/>
    <d v="2023-07-02T08:42:00"/>
    <d v="2023-07-02T10:18:00"/>
    <x v="101"/>
    <n v="8.7799999999999994"/>
    <n v="12"/>
    <n v="105.36"/>
    <s v="Wallet"/>
    <x v="4"/>
    <s v="Low"/>
    <s v="Low Satisfaction"/>
    <s v="Long Charging"/>
    <n v="2"/>
    <x v="941"/>
    <x v="0"/>
  </r>
  <r>
    <s v="EVS101980"/>
    <x v="3"/>
    <x v="1"/>
    <x v="0"/>
    <x v="1"/>
    <d v="2024-09-11T10:29:00"/>
    <d v="2024-09-11T12:03:00"/>
    <x v="23"/>
    <n v="7.17"/>
    <n v="12"/>
    <n v="86.04"/>
    <s v="UPI"/>
    <x v="1"/>
    <s v="Low"/>
    <s v="High Satisfaction"/>
    <s v="Long Charging"/>
    <n v="1"/>
    <x v="711"/>
    <x v="161"/>
  </r>
  <r>
    <s v="EVS101981"/>
    <x v="1"/>
    <x v="2"/>
    <x v="3"/>
    <x v="0"/>
    <d v="2024-03-08T02:46:00"/>
    <d v="2024-03-08T03:10:00"/>
    <x v="37"/>
    <n v="47.41"/>
    <n v="10"/>
    <n v="474.1"/>
    <s v="UPI"/>
    <x v="1"/>
    <s v="High"/>
    <s v="High Satisfaction"/>
    <s v="Short Charging"/>
    <n v="2"/>
    <x v="313"/>
    <x v="380"/>
  </r>
  <r>
    <s v="EVS101982"/>
    <x v="6"/>
    <x v="1"/>
    <x v="2"/>
    <x v="0"/>
    <s v="22-04-2023 10:22"/>
    <s v="22-04-2023 11:54"/>
    <x v="20"/>
    <n v="10.62"/>
    <n v="15"/>
    <n v="159.30000000000001"/>
    <s v="Credit Card"/>
    <x v="1"/>
    <s v="Medium"/>
    <s v="High Satisfaction"/>
    <s v="Long Charging"/>
    <n v="1"/>
    <x v="72"/>
    <x v="421"/>
  </r>
  <r>
    <s v="EVS101983"/>
    <x v="2"/>
    <x v="0"/>
    <x v="3"/>
    <x v="0"/>
    <d v="2024-08-07T18:40:00"/>
    <d v="2024-08-07T19:12:00"/>
    <x v="105"/>
    <n v="6.51"/>
    <n v="12"/>
    <n v="78.12"/>
    <s v="Subscription"/>
    <x v="4"/>
    <s v="Low"/>
    <s v="Low Satisfaction"/>
    <s v="Medium Charging"/>
    <n v="3"/>
    <x v="111"/>
    <x v="616"/>
  </r>
  <r>
    <s v="EVS101984"/>
    <x v="6"/>
    <x v="0"/>
    <x v="2"/>
    <x v="0"/>
    <s v="26-11-2024 19:57"/>
    <s v="26-11-2024 20:12"/>
    <x v="63"/>
    <n v="53.32"/>
    <n v="8"/>
    <n v="426.56"/>
    <s v="UPI"/>
    <x v="3"/>
    <s v="High"/>
    <s v="Medium Satisfaction"/>
    <s v="Short Charging"/>
    <n v="3"/>
    <x v="512"/>
    <x v="470"/>
  </r>
  <r>
    <s v="EVS101985"/>
    <x v="1"/>
    <x v="0"/>
    <x v="1"/>
    <x v="1"/>
    <s v="15-09-2024 10:15"/>
    <s v="15-09-2024 12:03"/>
    <x v="47"/>
    <n v="26.06"/>
    <n v="15"/>
    <n v="390.9"/>
    <s v="Credit Card"/>
    <x v="3"/>
    <s v="Medium"/>
    <s v="Medium Satisfaction"/>
    <s v="Long Charging"/>
    <n v="3"/>
    <x v="767"/>
    <x v="567"/>
  </r>
  <r>
    <s v="EVS101986"/>
    <x v="2"/>
    <x v="1"/>
    <x v="3"/>
    <x v="1"/>
    <s v="18-12-2023 01:23"/>
    <s v="18-12-2023 02:06"/>
    <x v="27"/>
    <n v="23.87"/>
    <n v="15"/>
    <n v="358.05"/>
    <s v="Credit Card"/>
    <x v="1"/>
    <s v="Medium"/>
    <s v="High Satisfaction"/>
    <s v="Medium Charging"/>
    <n v="1"/>
    <x v="996"/>
    <x v="646"/>
  </r>
  <r>
    <s v="EVS101987"/>
    <x v="7"/>
    <x v="1"/>
    <x v="1"/>
    <x v="0"/>
    <s v="20-08-2024 02:07"/>
    <s v="20-08-2024 03:57"/>
    <x v="109"/>
    <n v="22.51"/>
    <n v="15"/>
    <n v="337.65"/>
    <s v="Credit Card"/>
    <x v="0"/>
    <s v="Medium"/>
    <s v="Medium Satisfaction"/>
    <s v="Long Charging"/>
    <n v="1"/>
    <x v="26"/>
    <x v="654"/>
  </r>
  <r>
    <s v="EVS101988"/>
    <x v="5"/>
    <x v="2"/>
    <x v="0"/>
    <x v="1"/>
    <s v="16-01-2024 17:47"/>
    <s v="16-01-2024 19:29"/>
    <x v="36"/>
    <n v="8.23"/>
    <n v="15"/>
    <n v="123.45"/>
    <s v="Wallet"/>
    <x v="0"/>
    <s v="Low"/>
    <s v="Medium Satisfaction"/>
    <s v="Long Charging"/>
    <n v="2"/>
    <x v="332"/>
    <x v="356"/>
  </r>
  <r>
    <s v="EVS101989"/>
    <x v="0"/>
    <x v="0"/>
    <x v="3"/>
    <x v="1"/>
    <d v="2024-07-11T18:09:00"/>
    <d v="2024-07-11T18:44:00"/>
    <x v="10"/>
    <n v="18.260000000000002"/>
    <n v="15"/>
    <n v="273.89999999999998"/>
    <s v="Credit Card"/>
    <x v="2"/>
    <s v="Medium"/>
    <s v="Low Satisfaction"/>
    <s v="Medium Charging"/>
    <n v="3"/>
    <x v="271"/>
    <x v="162"/>
  </r>
  <r>
    <s v="EVS101990"/>
    <x v="6"/>
    <x v="2"/>
    <x v="1"/>
    <x v="0"/>
    <s v="14-06-2023 09:04"/>
    <s v="14-06-2023 10:34"/>
    <x v="77"/>
    <n v="8.73"/>
    <n v="10"/>
    <n v="87.3"/>
    <s v="Credit Card"/>
    <x v="0"/>
    <s v="Low"/>
    <s v="Medium Satisfaction"/>
    <s v="Long Charging"/>
    <n v="2"/>
    <x v="330"/>
    <x v="121"/>
  </r>
  <r>
    <s v="EVS101991"/>
    <x v="3"/>
    <x v="0"/>
    <x v="2"/>
    <x v="0"/>
    <s v="18-01-2024 14:37"/>
    <s v="18-01-2024 15:38"/>
    <x v="57"/>
    <n v="34.4"/>
    <n v="8"/>
    <n v="275.2"/>
    <s v="Wallet"/>
    <x v="2"/>
    <s v="High"/>
    <s v="Low Satisfaction"/>
    <s v="Long Charging"/>
    <n v="3"/>
    <x v="593"/>
    <x v="665"/>
  </r>
  <r>
    <s v="EVS101992"/>
    <x v="4"/>
    <x v="2"/>
    <x v="2"/>
    <x v="1"/>
    <s v="21-03-2023 00:22"/>
    <s v="21-03-2023 00:52"/>
    <x v="19"/>
    <n v="46.28"/>
    <n v="12"/>
    <n v="555.36"/>
    <s v="UPI"/>
    <x v="4"/>
    <s v="High"/>
    <s v="Low Satisfaction"/>
    <s v="Medium Charging"/>
    <n v="2"/>
    <x v="1058"/>
    <x v="405"/>
  </r>
  <r>
    <s v="EVS101993"/>
    <x v="3"/>
    <x v="2"/>
    <x v="2"/>
    <x v="0"/>
    <s v="30-05-2024 05:53"/>
    <s v="30-05-2024 06:26"/>
    <x v="50"/>
    <n v="53.56"/>
    <n v="15"/>
    <n v="803.4"/>
    <s v="Wallet"/>
    <x v="2"/>
    <s v="High"/>
    <s v="Low Satisfaction"/>
    <s v="Medium Charging"/>
    <n v="2"/>
    <x v="899"/>
    <x v="508"/>
  </r>
  <r>
    <s v="EVS101994"/>
    <x v="5"/>
    <x v="1"/>
    <x v="2"/>
    <x v="1"/>
    <d v="2023-04-11T10:32:00"/>
    <d v="2023-04-11T12:25:00"/>
    <x v="41"/>
    <n v="56.49"/>
    <n v="12"/>
    <n v="677.88"/>
    <s v="Subscription"/>
    <x v="4"/>
    <s v="High"/>
    <s v="Low Satisfaction"/>
    <s v="Long Charging"/>
    <n v="1"/>
    <x v="1059"/>
    <x v="193"/>
  </r>
  <r>
    <s v="EVS101995"/>
    <x v="4"/>
    <x v="0"/>
    <x v="0"/>
    <x v="1"/>
    <d v="2023-06-06T17:35:00"/>
    <d v="2023-06-06T19:32:00"/>
    <x v="62"/>
    <n v="7.6"/>
    <n v="8"/>
    <n v="60.8"/>
    <s v="Credit Card"/>
    <x v="2"/>
    <s v="Low"/>
    <s v="Low Satisfaction"/>
    <s v="Long Charging"/>
    <n v="3"/>
    <x v="600"/>
    <x v="166"/>
  </r>
  <r>
    <s v="EVS101996"/>
    <x v="1"/>
    <x v="1"/>
    <x v="2"/>
    <x v="1"/>
    <d v="2023-12-03T10:13:00"/>
    <d v="2023-12-03T11:44:00"/>
    <x v="44"/>
    <n v="33.619999999999997"/>
    <n v="15"/>
    <n v="504.3"/>
    <s v="UPI"/>
    <x v="4"/>
    <s v="High"/>
    <s v="Low Satisfaction"/>
    <s v="Long Charging"/>
    <n v="1"/>
    <x v="995"/>
    <x v="379"/>
  </r>
  <r>
    <s v="EVS101997"/>
    <x v="7"/>
    <x v="0"/>
    <x v="3"/>
    <x v="1"/>
    <s v="21-02-2024 01:05"/>
    <s v="21-02-2024 01:58"/>
    <x v="73"/>
    <n v="52.77"/>
    <n v="10"/>
    <n v="527.70000000000005"/>
    <s v="UPI"/>
    <x v="2"/>
    <s v="High"/>
    <s v="Low Satisfaction"/>
    <s v="Medium Charging"/>
    <n v="3"/>
    <x v="488"/>
    <x v="290"/>
  </r>
  <r>
    <s v="EVS101998"/>
    <x v="7"/>
    <x v="0"/>
    <x v="0"/>
    <x v="1"/>
    <d v="2024-02-02T22:48:00"/>
    <d v="2024-03-02T00:18:00"/>
    <x v="77"/>
    <n v="8.4499999999999993"/>
    <n v="12"/>
    <n v="101.4"/>
    <s v="Credit Card"/>
    <x v="4"/>
    <s v="Low"/>
    <s v="Low Satisfaction"/>
    <s v="Long Charging"/>
    <n v="3"/>
    <x v="1060"/>
    <x v="62"/>
  </r>
  <r>
    <s v="EVS101999"/>
    <x v="4"/>
    <x v="2"/>
    <x v="3"/>
    <x v="1"/>
    <s v="29-09-2023 04:12"/>
    <s v="29-09-2023 05:30"/>
    <x v="89"/>
    <n v="28.12"/>
    <n v="15"/>
    <n v="421.8"/>
    <s v="UPI"/>
    <x v="3"/>
    <s v="Medium"/>
    <s v="Medium Satisfaction"/>
    <s v="Long Charging"/>
    <n v="2"/>
    <x v="1061"/>
    <x v="580"/>
  </r>
  <r>
    <s v="EVS102000"/>
    <x v="2"/>
    <x v="0"/>
    <x v="1"/>
    <x v="1"/>
    <d v="2023-01-02T18:09:00"/>
    <d v="2023-01-02T18:50:00"/>
    <x v="54"/>
    <n v="23.31"/>
    <n v="8"/>
    <n v="186.48"/>
    <s v="Credit Card"/>
    <x v="0"/>
    <s v="Medium"/>
    <s v="Medium Satisfaction"/>
    <s v="Medium Charging"/>
    <n v="3"/>
    <x v="271"/>
    <x v="102"/>
  </r>
  <r>
    <s v="EVS102001"/>
    <x v="7"/>
    <x v="0"/>
    <x v="2"/>
    <x v="1"/>
    <d v="2024-05-07T02:47:00"/>
    <d v="2024-05-07T04:07:00"/>
    <x v="93"/>
    <n v="13.08"/>
    <n v="8"/>
    <n v="104.64"/>
    <s v="Wallet"/>
    <x v="2"/>
    <s v="Medium"/>
    <s v="Low Satisfaction"/>
    <s v="Long Charging"/>
    <n v="3"/>
    <x v="849"/>
    <x v="525"/>
  </r>
  <r>
    <s v="EVS102002"/>
    <x v="0"/>
    <x v="2"/>
    <x v="1"/>
    <x v="0"/>
    <s v="22-07-2023 14:04"/>
    <s v="22-07-2023 15:21"/>
    <x v="68"/>
    <n v="7.55"/>
    <n v="8"/>
    <n v="60.4"/>
    <s v="Wallet"/>
    <x v="3"/>
    <s v="Low"/>
    <s v="Medium Satisfaction"/>
    <s v="Long Charging"/>
    <n v="2"/>
    <x v="578"/>
    <x v="545"/>
  </r>
  <r>
    <s v="EVS102003"/>
    <x v="6"/>
    <x v="0"/>
    <x v="2"/>
    <x v="0"/>
    <d v="2024-06-01T22:00:00"/>
    <d v="2024-06-01T23:39:00"/>
    <x v="83"/>
    <n v="23.71"/>
    <n v="12"/>
    <n v="284.52"/>
    <s v="Credit Card"/>
    <x v="2"/>
    <s v="Medium"/>
    <s v="Low Satisfaction"/>
    <s v="Long Charging"/>
    <n v="3"/>
    <x v="1062"/>
    <x v="521"/>
  </r>
  <r>
    <s v="EVS102004"/>
    <x v="0"/>
    <x v="1"/>
    <x v="2"/>
    <x v="0"/>
    <d v="2024-06-09T03:42:00"/>
    <d v="2024-06-09T04:02:00"/>
    <x v="21"/>
    <n v="47.99"/>
    <n v="15"/>
    <n v="719.85"/>
    <s v="UPI"/>
    <x v="4"/>
    <s v="High"/>
    <s v="Low Satisfaction"/>
    <s v="Short Charging"/>
    <n v="1"/>
    <x v="366"/>
    <x v="498"/>
  </r>
  <r>
    <s v="EVS102005"/>
    <x v="3"/>
    <x v="2"/>
    <x v="1"/>
    <x v="1"/>
    <s v="19-02-2023 13:44"/>
    <s v="19-02-2023 14:48"/>
    <x v="34"/>
    <n v="2.3199999999999998"/>
    <n v="8"/>
    <n v="18.559999999999999"/>
    <s v="Credit Card"/>
    <x v="4"/>
    <s v="Low"/>
    <s v="Low Satisfaction"/>
    <s v="Long Charging"/>
    <n v="2"/>
    <x v="1063"/>
    <x v="524"/>
  </r>
  <r>
    <s v="EVS102006"/>
    <x v="2"/>
    <x v="2"/>
    <x v="1"/>
    <x v="0"/>
    <s v="30-07-2023 07:04"/>
    <s v="30-07-2023 07:44"/>
    <x v="79"/>
    <n v="45.07"/>
    <n v="15"/>
    <n v="676.05"/>
    <s v="Credit Card"/>
    <x v="4"/>
    <s v="High"/>
    <s v="Low Satisfaction"/>
    <s v="Medium Charging"/>
    <n v="2"/>
    <x v="1057"/>
    <x v="129"/>
  </r>
  <r>
    <s v="EVS102007"/>
    <x v="0"/>
    <x v="0"/>
    <x v="1"/>
    <x v="1"/>
    <s v="18-05-2023 19:28"/>
    <s v="18-05-2023 20:58"/>
    <x v="77"/>
    <n v="30.07"/>
    <n v="12"/>
    <n v="360.84"/>
    <s v="UPI"/>
    <x v="4"/>
    <s v="High"/>
    <s v="Low Satisfaction"/>
    <s v="Long Charging"/>
    <n v="3"/>
    <x v="878"/>
    <x v="28"/>
  </r>
  <r>
    <s v="EVS102008"/>
    <x v="0"/>
    <x v="2"/>
    <x v="1"/>
    <x v="0"/>
    <d v="2024-03-11T21:41:00"/>
    <d v="2024-03-11T22:29:00"/>
    <x v="67"/>
    <n v="19.97"/>
    <n v="10"/>
    <n v="199.7"/>
    <s v="Credit Card"/>
    <x v="4"/>
    <s v="Medium"/>
    <s v="Low Satisfaction"/>
    <s v="Medium Charging"/>
    <n v="2"/>
    <x v="728"/>
    <x v="231"/>
  </r>
  <r>
    <s v="EVS102009"/>
    <x v="5"/>
    <x v="1"/>
    <x v="3"/>
    <x v="0"/>
    <d v="2024-11-05T22:38:00"/>
    <d v="2024-11-05T23:21:00"/>
    <x v="27"/>
    <n v="43.2"/>
    <n v="10"/>
    <n v="432"/>
    <s v="Wallet"/>
    <x v="4"/>
    <s v="High"/>
    <s v="Low Satisfaction"/>
    <s v="Medium Charging"/>
    <n v="1"/>
    <x v="905"/>
    <x v="666"/>
  </r>
  <r>
    <s v="EVS102010"/>
    <x v="0"/>
    <x v="2"/>
    <x v="0"/>
    <x v="1"/>
    <s v="15-04-2024 23:06"/>
    <s v="16-04-2024 01:05"/>
    <x v="9"/>
    <n v="21"/>
    <n v="12"/>
    <n v="252"/>
    <s v="Wallet"/>
    <x v="2"/>
    <s v="Medium"/>
    <s v="Low Satisfaction"/>
    <s v="Long Charging"/>
    <n v="2"/>
    <x v="1064"/>
    <x v="23"/>
  </r>
  <r>
    <s v="EVS102011"/>
    <x v="6"/>
    <x v="1"/>
    <x v="1"/>
    <x v="0"/>
    <s v="29-03-2024 12:07"/>
    <s v="29-03-2024 14:05"/>
    <x v="106"/>
    <n v="41.4"/>
    <n v="15"/>
    <n v="621"/>
    <s v="Wallet"/>
    <x v="3"/>
    <s v="High"/>
    <s v="Medium Satisfaction"/>
    <s v="Long Charging"/>
    <n v="1"/>
    <x v="436"/>
    <x v="583"/>
  </r>
  <r>
    <s v="EVS102012"/>
    <x v="1"/>
    <x v="1"/>
    <x v="0"/>
    <x v="0"/>
    <d v="2023-04-01T13:12:00"/>
    <d v="2023-04-01T14:16:00"/>
    <x v="34"/>
    <n v="37.159999999999997"/>
    <n v="10"/>
    <n v="371.6"/>
    <s v="Wallet"/>
    <x v="4"/>
    <s v="High"/>
    <s v="Low Satisfaction"/>
    <s v="Long Charging"/>
    <n v="1"/>
    <x v="1065"/>
    <x v="373"/>
  </r>
  <r>
    <s v="EVS102013"/>
    <x v="5"/>
    <x v="0"/>
    <x v="3"/>
    <x v="1"/>
    <s v="20-11-2023 18:13"/>
    <s v="20-11-2023 19:57"/>
    <x v="4"/>
    <n v="6.39"/>
    <n v="12"/>
    <n v="76.680000000000007"/>
    <s v="Wallet"/>
    <x v="2"/>
    <s v="Low"/>
    <s v="Low Satisfaction"/>
    <s v="Long Charging"/>
    <n v="3"/>
    <x v="1013"/>
    <x v="234"/>
  </r>
  <r>
    <s v="EVS102014"/>
    <x v="1"/>
    <x v="2"/>
    <x v="1"/>
    <x v="0"/>
    <s v="14-01-2023 00:54"/>
    <s v="14-01-2023 02:52"/>
    <x v="106"/>
    <n v="49.73"/>
    <n v="12"/>
    <n v="596.76"/>
    <s v="UPI"/>
    <x v="1"/>
    <s v="High"/>
    <s v="High Satisfaction"/>
    <s v="Long Charging"/>
    <n v="2"/>
    <x v="892"/>
    <x v="613"/>
  </r>
  <r>
    <s v="EVS102015"/>
    <x v="3"/>
    <x v="1"/>
    <x v="3"/>
    <x v="0"/>
    <s v="14-04-2024 14:32"/>
    <s v="14-04-2024 15:07"/>
    <x v="10"/>
    <n v="18.38"/>
    <n v="12"/>
    <n v="220.56"/>
    <s v="Credit Card"/>
    <x v="2"/>
    <s v="Medium"/>
    <s v="Low Satisfaction"/>
    <s v="Medium Charging"/>
    <n v="1"/>
    <x v="844"/>
    <x v="16"/>
  </r>
  <r>
    <s v="EVS102016"/>
    <x v="7"/>
    <x v="1"/>
    <x v="0"/>
    <x v="1"/>
    <s v="29-12-2023 21:14"/>
    <s v="29-12-2023 23:13"/>
    <x v="9"/>
    <n v="4.91"/>
    <n v="15"/>
    <n v="73.650000000000006"/>
    <s v="Credit Card"/>
    <x v="0"/>
    <s v="Low"/>
    <s v="Medium Satisfaction"/>
    <s v="Long Charging"/>
    <n v="1"/>
    <x v="926"/>
    <x v="667"/>
  </r>
  <r>
    <s v="EVS102017"/>
    <x v="7"/>
    <x v="0"/>
    <x v="1"/>
    <x v="0"/>
    <s v="28-05-2024 20:48"/>
    <s v="28-05-2024 21:25"/>
    <x v="45"/>
    <n v="5.85"/>
    <n v="10"/>
    <n v="58.5"/>
    <s v="Wallet"/>
    <x v="0"/>
    <s v="Low"/>
    <s v="Medium Satisfaction"/>
    <s v="Medium Charging"/>
    <n v="3"/>
    <x v="857"/>
    <x v="370"/>
  </r>
  <r>
    <s v="EVS102018"/>
    <x v="7"/>
    <x v="0"/>
    <x v="2"/>
    <x v="1"/>
    <d v="2023-07-02T16:06:00"/>
    <d v="2023-07-02T18:05:00"/>
    <x v="9"/>
    <n v="50.67"/>
    <n v="8"/>
    <n v="405.36"/>
    <s v="Wallet"/>
    <x v="0"/>
    <s v="High"/>
    <s v="Medium Satisfaction"/>
    <s v="Long Charging"/>
    <n v="3"/>
    <x v="873"/>
    <x v="0"/>
  </r>
  <r>
    <s v="EVS102019"/>
    <x v="6"/>
    <x v="0"/>
    <x v="0"/>
    <x v="1"/>
    <s v="20-07-2024 14:47"/>
    <s v="20-07-2024 15:17"/>
    <x v="19"/>
    <n v="7.47"/>
    <n v="15"/>
    <n v="112.05"/>
    <s v="UPI"/>
    <x v="3"/>
    <s v="Low"/>
    <s v="Medium Satisfaction"/>
    <s v="Medium Charging"/>
    <n v="3"/>
    <x v="671"/>
    <x v="86"/>
  </r>
  <r>
    <s v="EVS102020"/>
    <x v="1"/>
    <x v="1"/>
    <x v="1"/>
    <x v="0"/>
    <d v="2023-07-12T02:49:00"/>
    <d v="2023-07-12T03:54:00"/>
    <x v="75"/>
    <n v="37.51"/>
    <n v="10"/>
    <n v="375.1"/>
    <s v="Credit Card"/>
    <x v="1"/>
    <s v="High"/>
    <s v="High Satisfaction"/>
    <s v="Long Charging"/>
    <n v="1"/>
    <x v="1066"/>
    <x v="431"/>
  </r>
  <r>
    <s v="EVS102021"/>
    <x v="1"/>
    <x v="0"/>
    <x v="3"/>
    <x v="0"/>
    <d v="2024-07-08T15:46:00"/>
    <d v="2024-07-08T16:43:00"/>
    <x v="110"/>
    <n v="14.27"/>
    <n v="10"/>
    <n v="142.69999999999999"/>
    <s v="Wallet"/>
    <x v="3"/>
    <s v="Medium"/>
    <s v="Medium Satisfaction"/>
    <s v="Medium Charging"/>
    <n v="3"/>
    <x v="36"/>
    <x v="170"/>
  </r>
  <r>
    <s v="EVS102022"/>
    <x v="5"/>
    <x v="0"/>
    <x v="2"/>
    <x v="0"/>
    <d v="2024-09-04T12:45:00"/>
    <d v="2024-09-04T14:17:00"/>
    <x v="20"/>
    <n v="2.3199999999999998"/>
    <n v="10"/>
    <n v="23.2"/>
    <s v="Credit Card"/>
    <x v="4"/>
    <s v="Low"/>
    <s v="Low Satisfaction"/>
    <s v="Long Charging"/>
    <n v="3"/>
    <x v="1067"/>
    <x v="651"/>
  </r>
  <r>
    <s v="EVS102023"/>
    <x v="4"/>
    <x v="2"/>
    <x v="0"/>
    <x v="0"/>
    <d v="2023-09-11T12:01:00"/>
    <d v="2023-09-11T12:45:00"/>
    <x v="72"/>
    <n v="27.62"/>
    <n v="8"/>
    <n v="220.96"/>
    <s v="UPI"/>
    <x v="4"/>
    <s v="Medium"/>
    <s v="Low Satisfaction"/>
    <s v="Medium Charging"/>
    <n v="2"/>
    <x v="656"/>
    <x v="668"/>
  </r>
  <r>
    <s v="EVS102024"/>
    <x v="6"/>
    <x v="1"/>
    <x v="2"/>
    <x v="1"/>
    <s v="27-10-2024 08:06"/>
    <s v="27-10-2024 08:19"/>
    <x v="58"/>
    <n v="49.91"/>
    <n v="10"/>
    <n v="499.1"/>
    <s v="Credit Card"/>
    <x v="3"/>
    <s v="High"/>
    <s v="Medium Satisfaction"/>
    <s v="Short Charging"/>
    <n v="1"/>
    <x v="950"/>
    <x v="11"/>
  </r>
  <r>
    <s v="EVS102025"/>
    <x v="1"/>
    <x v="2"/>
    <x v="0"/>
    <x v="1"/>
    <s v="21-06-2024 14:10"/>
    <s v="21-06-2024 14:50"/>
    <x v="79"/>
    <n v="55.36"/>
    <n v="8"/>
    <n v="442.88"/>
    <s v="Subscription"/>
    <x v="2"/>
    <s v="High"/>
    <s v="Low Satisfaction"/>
    <s v="Medium Charging"/>
    <n v="2"/>
    <x v="887"/>
    <x v="235"/>
  </r>
  <r>
    <s v="EVS102026"/>
    <x v="0"/>
    <x v="2"/>
    <x v="0"/>
    <x v="1"/>
    <s v="22-08-2023 02:32"/>
    <s v="22-08-2023 02:57"/>
    <x v="13"/>
    <n v="16.34"/>
    <n v="10"/>
    <n v="163.4"/>
    <s v="UPI"/>
    <x v="1"/>
    <s v="Medium"/>
    <s v="High Satisfaction"/>
    <s v="Short Charging"/>
    <n v="2"/>
    <x v="199"/>
    <x v="312"/>
  </r>
  <r>
    <s v="EVS102027"/>
    <x v="0"/>
    <x v="2"/>
    <x v="0"/>
    <x v="0"/>
    <d v="2023-04-12T08:53:00"/>
    <d v="2023-04-12T09:36:00"/>
    <x v="27"/>
    <n v="4.25"/>
    <n v="12"/>
    <n v="51"/>
    <s v="UPI"/>
    <x v="1"/>
    <s v="Low"/>
    <s v="High Satisfaction"/>
    <s v="Medium Charging"/>
    <n v="2"/>
    <x v="336"/>
    <x v="313"/>
  </r>
  <r>
    <s v="EVS102028"/>
    <x v="1"/>
    <x v="1"/>
    <x v="0"/>
    <x v="1"/>
    <s v="31-05-2023 10:29"/>
    <s v="31-05-2023 12:04"/>
    <x v="66"/>
    <n v="24.59"/>
    <n v="10"/>
    <n v="245.9"/>
    <s v="UPI"/>
    <x v="3"/>
    <s v="Medium"/>
    <s v="Medium Satisfaction"/>
    <s v="Long Charging"/>
    <n v="1"/>
    <x v="711"/>
    <x v="602"/>
  </r>
  <r>
    <s v="EVS102029"/>
    <x v="3"/>
    <x v="2"/>
    <x v="0"/>
    <x v="0"/>
    <s v="28-10-2024 16:42"/>
    <s v="28-10-2024 17:50"/>
    <x v="84"/>
    <n v="59.57"/>
    <n v="12"/>
    <n v="714.84"/>
    <s v="UPI"/>
    <x v="4"/>
    <s v="High"/>
    <s v="Low Satisfaction"/>
    <s v="Long Charging"/>
    <n v="2"/>
    <x v="1068"/>
    <x v="163"/>
  </r>
  <r>
    <s v="EVS102030"/>
    <x v="4"/>
    <x v="0"/>
    <x v="2"/>
    <x v="1"/>
    <s v="23-02-2024 04:42"/>
    <s v="23-02-2024 04:55"/>
    <x v="58"/>
    <n v="14.29"/>
    <n v="10"/>
    <n v="142.9"/>
    <s v="Credit Card"/>
    <x v="0"/>
    <s v="Medium"/>
    <s v="Medium Satisfaction"/>
    <s v="Short Charging"/>
    <n v="3"/>
    <x v="1069"/>
    <x v="13"/>
  </r>
  <r>
    <s v="EVS102031"/>
    <x v="3"/>
    <x v="1"/>
    <x v="3"/>
    <x v="0"/>
    <d v="2023-08-08T10:10:00"/>
    <d v="2023-08-08T11:00:00"/>
    <x v="97"/>
    <n v="8.49"/>
    <n v="10"/>
    <n v="84.9"/>
    <s v="Subscription"/>
    <x v="1"/>
    <s v="Low"/>
    <s v="High Satisfaction"/>
    <s v="Medium Charging"/>
    <n v="1"/>
    <x v="932"/>
    <x v="564"/>
  </r>
  <r>
    <s v="EVS102032"/>
    <x v="0"/>
    <x v="0"/>
    <x v="2"/>
    <x v="1"/>
    <s v="13-10-2023 21:27"/>
    <s v="13-10-2023 21:45"/>
    <x v="88"/>
    <n v="28"/>
    <n v="12"/>
    <n v="336"/>
    <s v="UPI"/>
    <x v="3"/>
    <s v="Medium"/>
    <s v="Medium Satisfaction"/>
    <s v="Short Charging"/>
    <n v="3"/>
    <x v="1010"/>
    <x v="353"/>
  </r>
  <r>
    <s v="EVS102033"/>
    <x v="4"/>
    <x v="2"/>
    <x v="3"/>
    <x v="1"/>
    <d v="2023-12-12T01:58:00"/>
    <d v="2023-12-12T02:40:00"/>
    <x v="14"/>
    <n v="8.73"/>
    <n v="10"/>
    <n v="87.3"/>
    <s v="Subscription"/>
    <x v="1"/>
    <s v="Low"/>
    <s v="High Satisfaction"/>
    <s v="Medium Charging"/>
    <n v="2"/>
    <x v="1070"/>
    <x v="669"/>
  </r>
  <r>
    <s v="EVS102034"/>
    <x v="0"/>
    <x v="1"/>
    <x v="0"/>
    <x v="0"/>
    <s v="17-04-2024 16:21"/>
    <s v="17-04-2024 16:48"/>
    <x v="92"/>
    <n v="17.63"/>
    <n v="10"/>
    <n v="176.3"/>
    <s v="UPI"/>
    <x v="4"/>
    <s v="Medium"/>
    <s v="Low Satisfaction"/>
    <s v="Short Charging"/>
    <n v="1"/>
    <x v="683"/>
    <x v="305"/>
  </r>
  <r>
    <s v="EVS102035"/>
    <x v="6"/>
    <x v="0"/>
    <x v="3"/>
    <x v="1"/>
    <s v="26-08-2024 18:24"/>
    <s v="26-08-2024 19:25"/>
    <x v="57"/>
    <n v="52.57"/>
    <n v="10"/>
    <n v="525.70000000000005"/>
    <s v="Subscription"/>
    <x v="1"/>
    <s v="High"/>
    <s v="High Satisfaction"/>
    <s v="Long Charging"/>
    <n v="3"/>
    <x v="909"/>
    <x v="670"/>
  </r>
  <r>
    <s v="EVS102036"/>
    <x v="2"/>
    <x v="2"/>
    <x v="3"/>
    <x v="0"/>
    <d v="2024-06-08T15:04:00"/>
    <d v="2024-06-08T15:51:00"/>
    <x v="59"/>
    <n v="58.32"/>
    <n v="8"/>
    <n v="466.56"/>
    <s v="Subscription"/>
    <x v="2"/>
    <s v="High"/>
    <s v="Low Satisfaction"/>
    <s v="Medium Charging"/>
    <n v="2"/>
    <x v="1071"/>
    <x v="330"/>
  </r>
  <r>
    <s v="EVS102037"/>
    <x v="1"/>
    <x v="0"/>
    <x v="3"/>
    <x v="1"/>
    <d v="2024-12-06T01:20:00"/>
    <d v="2024-12-06T02:48:00"/>
    <x v="81"/>
    <n v="46.58"/>
    <n v="10"/>
    <n v="465.8"/>
    <s v="Credit Card"/>
    <x v="0"/>
    <s v="High"/>
    <s v="Medium Satisfaction"/>
    <s v="Long Charging"/>
    <n v="3"/>
    <x v="132"/>
    <x v="491"/>
  </r>
  <r>
    <s v="EVS102038"/>
    <x v="1"/>
    <x v="1"/>
    <x v="1"/>
    <x v="1"/>
    <d v="2024-11-08T05:41:00"/>
    <d v="2024-11-08T06:04:00"/>
    <x v="6"/>
    <n v="53.53"/>
    <n v="12"/>
    <n v="642.36"/>
    <s v="UPI"/>
    <x v="0"/>
    <s v="High"/>
    <s v="Medium Satisfaction"/>
    <s v="Short Charging"/>
    <n v="1"/>
    <x v="484"/>
    <x v="98"/>
  </r>
  <r>
    <s v="EVS102039"/>
    <x v="3"/>
    <x v="2"/>
    <x v="0"/>
    <x v="1"/>
    <s v="20-04-2023 23:11"/>
    <s v="20-04-2023 23:42"/>
    <x v="64"/>
    <n v="19.309999999999999"/>
    <n v="10"/>
    <n v="193.1"/>
    <s v="Wallet"/>
    <x v="4"/>
    <s v="Medium"/>
    <s v="Low Satisfaction"/>
    <s v="Medium Charging"/>
    <n v="2"/>
    <x v="696"/>
    <x v="627"/>
  </r>
  <r>
    <s v="EVS102040"/>
    <x v="2"/>
    <x v="2"/>
    <x v="0"/>
    <x v="0"/>
    <s v="14-11-2024 07:31"/>
    <s v="14-11-2024 08:32"/>
    <x v="57"/>
    <n v="34.340000000000003"/>
    <n v="12"/>
    <n v="412.08"/>
    <s v="UPI"/>
    <x v="0"/>
    <s v="High"/>
    <s v="Medium Satisfaction"/>
    <s v="Long Charging"/>
    <n v="2"/>
    <x v="850"/>
    <x v="446"/>
  </r>
  <r>
    <s v="EVS102041"/>
    <x v="3"/>
    <x v="0"/>
    <x v="2"/>
    <x v="0"/>
    <s v="17-04-2023 15:39"/>
    <s v="17-04-2023 16:57"/>
    <x v="89"/>
    <n v="8.02"/>
    <n v="12"/>
    <n v="96.24"/>
    <s v="Credit Card"/>
    <x v="3"/>
    <s v="Low"/>
    <s v="Medium Satisfaction"/>
    <s v="Long Charging"/>
    <n v="3"/>
    <x v="371"/>
    <x v="147"/>
  </r>
  <r>
    <s v="EVS102042"/>
    <x v="2"/>
    <x v="0"/>
    <x v="2"/>
    <x v="0"/>
    <d v="2024-10-02T14:08:00"/>
    <d v="2024-10-02T15:59:00"/>
    <x v="2"/>
    <n v="18.739999999999998"/>
    <n v="12"/>
    <n v="224.88"/>
    <s v="Credit Card"/>
    <x v="0"/>
    <s v="Medium"/>
    <s v="Medium Satisfaction"/>
    <s v="Long Charging"/>
    <n v="3"/>
    <x v="945"/>
    <x v="26"/>
  </r>
  <r>
    <s v="EVS102043"/>
    <x v="1"/>
    <x v="0"/>
    <x v="3"/>
    <x v="1"/>
    <d v="2023-11-03T05:51:00"/>
    <d v="2023-11-03T07:33:00"/>
    <x v="36"/>
    <n v="14.52"/>
    <n v="12"/>
    <n v="174.24"/>
    <s v="Subscription"/>
    <x v="1"/>
    <s v="Medium"/>
    <s v="High Satisfaction"/>
    <s v="Long Charging"/>
    <n v="3"/>
    <x v="533"/>
    <x v="350"/>
  </r>
  <r>
    <s v="EVS102044"/>
    <x v="3"/>
    <x v="0"/>
    <x v="2"/>
    <x v="1"/>
    <s v="20-10-2023 04:40"/>
    <s v="20-10-2023 05:07"/>
    <x v="92"/>
    <n v="45.07"/>
    <n v="12"/>
    <n v="540.84"/>
    <s v="Credit Card"/>
    <x v="3"/>
    <s v="High"/>
    <s v="Medium Satisfaction"/>
    <s v="Short Charging"/>
    <n v="3"/>
    <x v="588"/>
    <x v="328"/>
  </r>
  <r>
    <s v="EVS102045"/>
    <x v="4"/>
    <x v="0"/>
    <x v="1"/>
    <x v="1"/>
    <s v="27-03-2024 13:39"/>
    <s v="27-03-2024 14:01"/>
    <x v="103"/>
    <n v="47.06"/>
    <n v="15"/>
    <n v="705.9"/>
    <s v="UPI"/>
    <x v="4"/>
    <s v="High"/>
    <s v="Low Satisfaction"/>
    <s v="Short Charging"/>
    <n v="3"/>
    <x v="816"/>
    <x v="39"/>
  </r>
  <r>
    <s v="EVS102046"/>
    <x v="7"/>
    <x v="0"/>
    <x v="0"/>
    <x v="1"/>
    <s v="27-04-2024 06:33"/>
    <s v="27-04-2024 07:41"/>
    <x v="84"/>
    <n v="44.96"/>
    <n v="12"/>
    <n v="539.52"/>
    <s v="Subscription"/>
    <x v="1"/>
    <s v="High"/>
    <s v="High Satisfaction"/>
    <s v="Long Charging"/>
    <n v="3"/>
    <x v="163"/>
    <x v="184"/>
  </r>
  <r>
    <s v="EVS102047"/>
    <x v="6"/>
    <x v="2"/>
    <x v="2"/>
    <x v="1"/>
    <d v="2024-11-07T15:00:00"/>
    <d v="2024-11-07T16:50:00"/>
    <x v="109"/>
    <n v="31.25"/>
    <n v="15"/>
    <n v="468.75"/>
    <s v="Wallet"/>
    <x v="0"/>
    <s v="High"/>
    <s v="Medium Satisfaction"/>
    <s v="Long Charging"/>
    <n v="2"/>
    <x v="1"/>
    <x v="293"/>
  </r>
  <r>
    <s v="EVS102048"/>
    <x v="5"/>
    <x v="0"/>
    <x v="1"/>
    <x v="0"/>
    <s v="26-03-2024 21:51"/>
    <s v="26-03-2024 23:17"/>
    <x v="16"/>
    <n v="34.67"/>
    <n v="10"/>
    <n v="346.7"/>
    <s v="UPI"/>
    <x v="0"/>
    <s v="High"/>
    <s v="Medium Satisfaction"/>
    <s v="Long Charging"/>
    <n v="3"/>
    <x v="257"/>
    <x v="466"/>
  </r>
  <r>
    <s v="EVS102049"/>
    <x v="4"/>
    <x v="0"/>
    <x v="2"/>
    <x v="1"/>
    <d v="2023-09-10T21:42:00"/>
    <d v="2023-09-10T22:29:00"/>
    <x v="59"/>
    <n v="24.95"/>
    <n v="15"/>
    <n v="374.25"/>
    <s v="Credit Card"/>
    <x v="3"/>
    <s v="Medium"/>
    <s v="Medium Satisfaction"/>
    <s v="Medium Charging"/>
    <n v="3"/>
    <x v="1072"/>
    <x v="239"/>
  </r>
  <r>
    <s v="EVS102050"/>
    <x v="7"/>
    <x v="1"/>
    <x v="3"/>
    <x v="0"/>
    <s v="16-09-2024 15:56"/>
    <s v="16-09-2024 17:03"/>
    <x v="5"/>
    <n v="10.32"/>
    <n v="15"/>
    <n v="154.80000000000001"/>
    <s v="Wallet"/>
    <x v="0"/>
    <s v="Medium"/>
    <s v="Medium Satisfaction"/>
    <s v="Long Charging"/>
    <n v="1"/>
    <x v="465"/>
    <x v="347"/>
  </r>
  <r>
    <s v="EVS102051"/>
    <x v="3"/>
    <x v="2"/>
    <x v="3"/>
    <x v="0"/>
    <d v="2024-08-01T01:51:00"/>
    <d v="2024-08-01T03:02:00"/>
    <x v="82"/>
    <n v="28.65"/>
    <n v="8"/>
    <n v="229.2"/>
    <s v="Credit Card"/>
    <x v="3"/>
    <s v="Medium"/>
    <s v="Medium Satisfaction"/>
    <s v="Long Charging"/>
    <n v="2"/>
    <x v="480"/>
    <x v="671"/>
  </r>
  <r>
    <s v="EVS102052"/>
    <x v="7"/>
    <x v="1"/>
    <x v="3"/>
    <x v="1"/>
    <d v="2023-06-10T07:09:00"/>
    <d v="2023-06-10T08:02:00"/>
    <x v="73"/>
    <n v="20.05"/>
    <n v="10"/>
    <n v="200.5"/>
    <s v="Credit Card"/>
    <x v="3"/>
    <s v="Medium"/>
    <s v="Medium Satisfaction"/>
    <s v="Medium Charging"/>
    <n v="1"/>
    <x v="451"/>
    <x v="132"/>
  </r>
  <r>
    <s v="EVS102053"/>
    <x v="1"/>
    <x v="1"/>
    <x v="2"/>
    <x v="1"/>
    <s v="30-11-2023 03:33"/>
    <s v="30-11-2023 05:16"/>
    <x v="95"/>
    <n v="41.7"/>
    <n v="10"/>
    <n v="417"/>
    <s v="Credit Card"/>
    <x v="4"/>
    <s v="High"/>
    <s v="Low Satisfaction"/>
    <s v="Long Charging"/>
    <n v="1"/>
    <x v="1073"/>
    <x v="182"/>
  </r>
  <r>
    <s v="EVS102054"/>
    <x v="2"/>
    <x v="2"/>
    <x v="2"/>
    <x v="1"/>
    <s v="22-09-2023 06:51"/>
    <s v="22-09-2023 07:06"/>
    <x v="63"/>
    <n v="34.299999999999997"/>
    <n v="10"/>
    <n v="343"/>
    <s v="Wallet"/>
    <x v="1"/>
    <s v="High"/>
    <s v="High Satisfaction"/>
    <s v="Short Charging"/>
    <n v="2"/>
    <x v="62"/>
    <x v="494"/>
  </r>
  <r>
    <s v="EVS102055"/>
    <x v="4"/>
    <x v="0"/>
    <x v="3"/>
    <x v="1"/>
    <d v="2023-12-03T06:52:00"/>
    <d v="2023-12-03T07:24:00"/>
    <x v="105"/>
    <n v="3.51"/>
    <n v="10"/>
    <n v="35.1"/>
    <s v="Subscription"/>
    <x v="2"/>
    <s v="Low"/>
    <s v="Low Satisfaction"/>
    <s v="Medium Charging"/>
    <n v="3"/>
    <x v="161"/>
    <x v="379"/>
  </r>
  <r>
    <s v="EVS102056"/>
    <x v="4"/>
    <x v="0"/>
    <x v="2"/>
    <x v="0"/>
    <d v="2024-04-10T08:11:00"/>
    <d v="2024-04-10T09:33:00"/>
    <x v="0"/>
    <n v="46.75"/>
    <n v="12"/>
    <n v="561"/>
    <s v="Subscription"/>
    <x v="2"/>
    <s v="High"/>
    <s v="Low Satisfaction"/>
    <s v="Long Charging"/>
    <n v="3"/>
    <x v="1074"/>
    <x v="340"/>
  </r>
  <r>
    <s v="EVS102057"/>
    <x v="6"/>
    <x v="0"/>
    <x v="3"/>
    <x v="0"/>
    <s v="23-09-2024 07:52"/>
    <s v="23-09-2024 09:49"/>
    <x v="62"/>
    <n v="43.27"/>
    <n v="8"/>
    <n v="346.16"/>
    <s v="UPI"/>
    <x v="4"/>
    <s v="High"/>
    <s v="Low Satisfaction"/>
    <s v="Long Charging"/>
    <n v="3"/>
    <x v="362"/>
    <x v="242"/>
  </r>
  <r>
    <s v="EVS102058"/>
    <x v="1"/>
    <x v="0"/>
    <x v="1"/>
    <x v="0"/>
    <d v="2023-10-11T21:04:00"/>
    <d v="2023-10-11T21:23:00"/>
    <x v="11"/>
    <n v="2.66"/>
    <n v="10"/>
    <n v="26.6"/>
    <s v="UPI"/>
    <x v="3"/>
    <s v="Low"/>
    <s v="Medium Satisfaction"/>
    <s v="Short Charging"/>
    <n v="3"/>
    <x v="1051"/>
    <x v="8"/>
  </r>
  <r>
    <s v="EVS102059"/>
    <x v="2"/>
    <x v="2"/>
    <x v="1"/>
    <x v="1"/>
    <s v="19-08-2024 03:51"/>
    <s v="19-08-2024 04:01"/>
    <x v="15"/>
    <n v="27.22"/>
    <n v="10"/>
    <n v="272.2"/>
    <s v="UPI"/>
    <x v="3"/>
    <s v="Medium"/>
    <s v="Medium Satisfaction"/>
    <s v="Short Charging"/>
    <n v="2"/>
    <x v="215"/>
    <x v="35"/>
  </r>
  <r>
    <s v="EVS102060"/>
    <x v="5"/>
    <x v="0"/>
    <x v="3"/>
    <x v="0"/>
    <s v="21-10-2024 06:24"/>
    <s v="21-10-2024 07:49"/>
    <x v="17"/>
    <n v="50.61"/>
    <n v="12"/>
    <n v="607.32000000000005"/>
    <s v="Wallet"/>
    <x v="0"/>
    <s v="High"/>
    <s v="Medium Satisfaction"/>
    <s v="Long Charging"/>
    <n v="3"/>
    <x v="616"/>
    <x v="449"/>
  </r>
  <r>
    <s v="EVS102061"/>
    <x v="0"/>
    <x v="0"/>
    <x v="3"/>
    <x v="1"/>
    <d v="2024-09-01T01:29:00"/>
    <d v="2024-09-01T03:18:00"/>
    <x v="74"/>
    <n v="24.13"/>
    <n v="15"/>
    <n v="361.95"/>
    <s v="Credit Card"/>
    <x v="2"/>
    <s v="Medium"/>
    <s v="Low Satisfaction"/>
    <s v="Long Charging"/>
    <n v="3"/>
    <x v="95"/>
    <x v="74"/>
  </r>
  <r>
    <s v="EVS102062"/>
    <x v="1"/>
    <x v="0"/>
    <x v="2"/>
    <x v="0"/>
    <d v="2024-06-02T16:00:00"/>
    <d v="2024-06-02T16:11:00"/>
    <x v="78"/>
    <n v="3.74"/>
    <n v="10"/>
    <n v="37.4"/>
    <s v="Subscription"/>
    <x v="2"/>
    <s v="Low"/>
    <s v="Low Satisfaction"/>
    <s v="Short Charging"/>
    <n v="3"/>
    <x v="139"/>
    <x v="302"/>
  </r>
  <r>
    <s v="EVS102063"/>
    <x v="4"/>
    <x v="1"/>
    <x v="2"/>
    <x v="0"/>
    <d v="2024-01-09T09:26:00"/>
    <d v="2024-01-09T11:16:00"/>
    <x v="109"/>
    <n v="58.12"/>
    <n v="15"/>
    <n v="871.8"/>
    <s v="UPI"/>
    <x v="0"/>
    <s v="High"/>
    <s v="Medium Satisfaction"/>
    <s v="Long Charging"/>
    <n v="1"/>
    <x v="788"/>
    <x v="123"/>
  </r>
  <r>
    <s v="EVS102064"/>
    <x v="2"/>
    <x v="1"/>
    <x v="0"/>
    <x v="1"/>
    <d v="2023-05-10T17:19:00"/>
    <d v="2023-05-10T18:39:00"/>
    <x v="93"/>
    <n v="38.65"/>
    <n v="10"/>
    <n v="386.5"/>
    <s v="Credit Card"/>
    <x v="1"/>
    <s v="High"/>
    <s v="High Satisfaction"/>
    <s v="Long Charging"/>
    <n v="1"/>
    <x v="1075"/>
    <x v="366"/>
  </r>
  <r>
    <s v="EVS102065"/>
    <x v="5"/>
    <x v="2"/>
    <x v="0"/>
    <x v="1"/>
    <s v="29-11-2023 03:03"/>
    <s v="29-11-2023 03:54"/>
    <x v="69"/>
    <n v="14.69"/>
    <n v="15"/>
    <n v="220.35"/>
    <s v="UPI"/>
    <x v="3"/>
    <s v="Medium"/>
    <s v="Medium Satisfaction"/>
    <s v="Medium Charging"/>
    <n v="2"/>
    <x v="387"/>
    <x v="526"/>
  </r>
  <r>
    <s v="EVS102066"/>
    <x v="7"/>
    <x v="1"/>
    <x v="3"/>
    <x v="1"/>
    <s v="17-03-2024 01:49"/>
    <s v="17-03-2024 02:51"/>
    <x v="51"/>
    <n v="52.58"/>
    <n v="12"/>
    <n v="630.96"/>
    <s v="Wallet"/>
    <x v="1"/>
    <s v="High"/>
    <s v="High Satisfaction"/>
    <s v="Long Charging"/>
    <n v="1"/>
    <x v="1076"/>
    <x v="587"/>
  </r>
  <r>
    <s v="EVS102067"/>
    <x v="2"/>
    <x v="0"/>
    <x v="3"/>
    <x v="0"/>
    <s v="13-05-2024 16:55"/>
    <s v="13-05-2024 18:43"/>
    <x v="47"/>
    <n v="35.65"/>
    <n v="8"/>
    <n v="285.2"/>
    <s v="Wallet"/>
    <x v="1"/>
    <s v="High"/>
    <s v="High Satisfaction"/>
    <s v="Long Charging"/>
    <n v="3"/>
    <x v="273"/>
    <x v="391"/>
  </r>
  <r>
    <s v="EVS102068"/>
    <x v="2"/>
    <x v="1"/>
    <x v="1"/>
    <x v="1"/>
    <s v="19-03-2024 08:48"/>
    <s v="19-03-2024 09:50"/>
    <x v="51"/>
    <n v="27.78"/>
    <n v="12"/>
    <n v="333.36"/>
    <s v="Wallet"/>
    <x v="4"/>
    <s v="Medium"/>
    <s v="Low Satisfaction"/>
    <s v="Long Charging"/>
    <n v="1"/>
    <x v="1077"/>
    <x v="177"/>
  </r>
  <r>
    <s v="EVS102069"/>
    <x v="4"/>
    <x v="2"/>
    <x v="1"/>
    <x v="1"/>
    <d v="2024-01-11T00:16:00"/>
    <d v="2024-01-11T00:42:00"/>
    <x v="1"/>
    <n v="50.7"/>
    <n v="15"/>
    <n v="760.5"/>
    <s v="UPI"/>
    <x v="1"/>
    <s v="High"/>
    <s v="High Satisfaction"/>
    <s v="Short Charging"/>
    <n v="2"/>
    <x v="219"/>
    <x v="41"/>
  </r>
  <r>
    <s v="EVS102070"/>
    <x v="2"/>
    <x v="2"/>
    <x v="1"/>
    <x v="0"/>
    <d v="2023-02-11T05:15:00"/>
    <d v="2023-02-11T06:58:00"/>
    <x v="95"/>
    <n v="57.71"/>
    <n v="10"/>
    <n v="577.1"/>
    <s v="UPI"/>
    <x v="1"/>
    <s v="High"/>
    <s v="High Satisfaction"/>
    <s v="Long Charging"/>
    <n v="2"/>
    <x v="239"/>
    <x v="205"/>
  </r>
  <r>
    <s v="EVS102071"/>
    <x v="1"/>
    <x v="0"/>
    <x v="2"/>
    <x v="1"/>
    <s v="22-08-2024 00:08"/>
    <s v="22-08-2024 00:33"/>
    <x v="13"/>
    <n v="37.67"/>
    <n v="8"/>
    <n v="301.36"/>
    <s v="Credit Card"/>
    <x v="4"/>
    <s v="High"/>
    <s v="Low Satisfaction"/>
    <s v="Short Charging"/>
    <n v="3"/>
    <x v="953"/>
    <x v="477"/>
  </r>
  <r>
    <s v="EVS102072"/>
    <x v="1"/>
    <x v="1"/>
    <x v="0"/>
    <x v="1"/>
    <s v="31-07-2024 08:08"/>
    <s v="31-07-2024 09:27"/>
    <x v="87"/>
    <n v="48.54"/>
    <n v="10"/>
    <n v="485.4"/>
    <s v="UPI"/>
    <x v="3"/>
    <s v="High"/>
    <s v="Medium Satisfaction"/>
    <s v="Long Charging"/>
    <n v="1"/>
    <x v="363"/>
    <x v="469"/>
  </r>
  <r>
    <s v="EVS102073"/>
    <x v="0"/>
    <x v="0"/>
    <x v="3"/>
    <x v="0"/>
    <s v="20-06-2023 20:59"/>
    <s v="20-06-2023 22:10"/>
    <x v="82"/>
    <n v="49.53"/>
    <n v="10"/>
    <n v="495.3"/>
    <s v="UPI"/>
    <x v="3"/>
    <s v="High"/>
    <s v="Medium Satisfaction"/>
    <s v="Long Charging"/>
    <n v="3"/>
    <x v="1078"/>
    <x v="24"/>
  </r>
  <r>
    <s v="EVS102074"/>
    <x v="2"/>
    <x v="2"/>
    <x v="1"/>
    <x v="0"/>
    <s v="27-03-2024 09:52"/>
    <s v="27-03-2024 10:40"/>
    <x v="67"/>
    <n v="42.52"/>
    <n v="8"/>
    <n v="340.16"/>
    <s v="UPI"/>
    <x v="1"/>
    <s v="High"/>
    <s v="High Satisfaction"/>
    <s v="Medium Charging"/>
    <n v="2"/>
    <x v="242"/>
    <x v="39"/>
  </r>
  <r>
    <s v="EVS102075"/>
    <x v="0"/>
    <x v="1"/>
    <x v="0"/>
    <x v="0"/>
    <s v="19-11-2024 07:22"/>
    <s v="19-11-2024 08:03"/>
    <x v="54"/>
    <n v="51.75"/>
    <n v="8"/>
    <n v="414"/>
    <s v="Subscription"/>
    <x v="0"/>
    <s v="High"/>
    <s v="Medium Satisfaction"/>
    <s v="Medium Charging"/>
    <n v="1"/>
    <x v="5"/>
    <x v="80"/>
  </r>
  <r>
    <s v="EVS102076"/>
    <x v="1"/>
    <x v="2"/>
    <x v="3"/>
    <x v="1"/>
    <s v="19-02-2023 21:39"/>
    <s v="19-02-2023 22:25"/>
    <x v="43"/>
    <n v="40.61"/>
    <n v="12"/>
    <n v="487.32"/>
    <s v="Subscription"/>
    <x v="4"/>
    <s v="High"/>
    <s v="Low Satisfaction"/>
    <s v="Medium Charging"/>
    <n v="2"/>
    <x v="382"/>
    <x v="524"/>
  </r>
  <r>
    <s v="EVS102077"/>
    <x v="7"/>
    <x v="1"/>
    <x v="1"/>
    <x v="0"/>
    <d v="2023-12-09T00:46:00"/>
    <d v="2023-12-09T02:27:00"/>
    <x v="26"/>
    <n v="29.11"/>
    <n v="8"/>
    <n v="232.88"/>
    <s v="Credit Card"/>
    <x v="1"/>
    <s v="Medium"/>
    <s v="High Satisfaction"/>
    <s v="Long Charging"/>
    <n v="1"/>
    <x v="144"/>
    <x v="672"/>
  </r>
  <r>
    <s v="EVS102078"/>
    <x v="6"/>
    <x v="2"/>
    <x v="2"/>
    <x v="1"/>
    <d v="2023-01-07T17:38:00"/>
    <d v="2023-01-07T19:22:00"/>
    <x v="4"/>
    <n v="17.760000000000002"/>
    <n v="10"/>
    <n v="177.6"/>
    <s v="Credit Card"/>
    <x v="1"/>
    <s v="Medium"/>
    <s v="High Satisfaction"/>
    <s v="Long Charging"/>
    <n v="2"/>
    <x v="730"/>
    <x v="308"/>
  </r>
  <r>
    <s v="EVS102079"/>
    <x v="4"/>
    <x v="2"/>
    <x v="1"/>
    <x v="1"/>
    <s v="21-02-2023 23:34"/>
    <s v="22-02-2023 00:19"/>
    <x v="96"/>
    <n v="5.46"/>
    <n v="12"/>
    <n v="65.52"/>
    <s v="Credit Card"/>
    <x v="2"/>
    <s v="Low"/>
    <s v="Low Satisfaction"/>
    <s v="Medium Charging"/>
    <n v="2"/>
    <x v="632"/>
    <x v="398"/>
  </r>
  <r>
    <s v="EVS102080"/>
    <x v="7"/>
    <x v="2"/>
    <x v="3"/>
    <x v="0"/>
    <s v="30-09-2024 16:08"/>
    <s v="30-09-2024 18:02"/>
    <x v="48"/>
    <n v="9.3000000000000007"/>
    <n v="12"/>
    <n v="111.6"/>
    <s v="UPI"/>
    <x v="3"/>
    <s v="Low"/>
    <s v="Medium Satisfaction"/>
    <s v="Long Charging"/>
    <n v="2"/>
    <x v="228"/>
    <x v="584"/>
  </r>
  <r>
    <s v="EVS102081"/>
    <x v="4"/>
    <x v="2"/>
    <x v="0"/>
    <x v="1"/>
    <s v="25-09-2024 19:41"/>
    <s v="25-09-2024 21:38"/>
    <x v="62"/>
    <n v="36.01"/>
    <n v="15"/>
    <n v="540.15"/>
    <s v="Subscription"/>
    <x v="4"/>
    <s v="High"/>
    <s v="Low Satisfaction"/>
    <s v="Long Charging"/>
    <n v="2"/>
    <x v="954"/>
    <x v="7"/>
  </r>
  <r>
    <s v="EVS102082"/>
    <x v="7"/>
    <x v="2"/>
    <x v="2"/>
    <x v="1"/>
    <s v="26-09-2024 11:07"/>
    <s v="26-09-2024 12:03"/>
    <x v="46"/>
    <n v="47.7"/>
    <n v="12"/>
    <n v="572.4"/>
    <s v="Subscription"/>
    <x v="1"/>
    <s v="High"/>
    <s v="High Satisfaction"/>
    <s v="Medium Charging"/>
    <n v="2"/>
    <x v="459"/>
    <x v="57"/>
  </r>
  <r>
    <s v="EVS102083"/>
    <x v="5"/>
    <x v="2"/>
    <x v="2"/>
    <x v="1"/>
    <s v="19-11-2023 15:57"/>
    <s v="19-11-2023 16:30"/>
    <x v="50"/>
    <n v="14.14"/>
    <n v="15"/>
    <n v="212.1"/>
    <s v="Subscription"/>
    <x v="3"/>
    <s v="Medium"/>
    <s v="Medium Satisfaction"/>
    <s v="Medium Charging"/>
    <n v="2"/>
    <x v="177"/>
    <x v="31"/>
  </r>
  <r>
    <s v="EVS102084"/>
    <x v="6"/>
    <x v="2"/>
    <x v="1"/>
    <x v="0"/>
    <d v="2023-03-01T00:08:00"/>
    <d v="2023-03-01T02:06:00"/>
    <x v="106"/>
    <n v="33.22"/>
    <n v="8"/>
    <n v="265.76"/>
    <s v="Subscription"/>
    <x v="2"/>
    <s v="High"/>
    <s v="Low Satisfaction"/>
    <s v="Long Charging"/>
    <n v="2"/>
    <x v="953"/>
    <x v="548"/>
  </r>
  <r>
    <s v="EVS102085"/>
    <x v="7"/>
    <x v="0"/>
    <x v="2"/>
    <x v="0"/>
    <s v="30-01-2023 00:28"/>
    <s v="30-01-2023 01:27"/>
    <x v="49"/>
    <n v="52.61"/>
    <n v="12"/>
    <n v="631.32000000000005"/>
    <s v="Wallet"/>
    <x v="4"/>
    <s v="High"/>
    <s v="Low Satisfaction"/>
    <s v="Medium Charging"/>
    <n v="3"/>
    <x v="482"/>
    <x v="263"/>
  </r>
  <r>
    <s v="EVS102086"/>
    <x v="1"/>
    <x v="0"/>
    <x v="2"/>
    <x v="0"/>
    <s v="22-01-2024 11:58"/>
    <s v="22-01-2024 13:39"/>
    <x v="26"/>
    <n v="35.840000000000003"/>
    <n v="10"/>
    <n v="358.4"/>
    <s v="Subscription"/>
    <x v="0"/>
    <s v="High"/>
    <s v="Medium Satisfaction"/>
    <s v="Long Charging"/>
    <n v="3"/>
    <x v="705"/>
    <x v="673"/>
  </r>
  <r>
    <s v="EVS102087"/>
    <x v="6"/>
    <x v="1"/>
    <x v="1"/>
    <x v="1"/>
    <s v="23-02-2023 04:07"/>
    <s v="23-02-2023 05:25"/>
    <x v="89"/>
    <n v="33.619999999999997"/>
    <n v="12"/>
    <n v="403.44"/>
    <s v="UPI"/>
    <x v="3"/>
    <s v="High"/>
    <s v="Medium Satisfaction"/>
    <s v="Long Charging"/>
    <n v="1"/>
    <x v="613"/>
    <x v="38"/>
  </r>
  <r>
    <s v="EVS102088"/>
    <x v="2"/>
    <x v="2"/>
    <x v="3"/>
    <x v="0"/>
    <s v="22-04-2024 05:54"/>
    <s v="22-04-2024 06:53"/>
    <x v="49"/>
    <n v="35.630000000000003"/>
    <n v="12"/>
    <n v="427.56"/>
    <s v="UPI"/>
    <x v="2"/>
    <s v="High"/>
    <s v="Low Satisfaction"/>
    <s v="Medium Charging"/>
    <n v="2"/>
    <x v="1079"/>
    <x v="550"/>
  </r>
  <r>
    <s v="EVS102089"/>
    <x v="7"/>
    <x v="1"/>
    <x v="3"/>
    <x v="1"/>
    <s v="26-10-2023 03:58"/>
    <s v="26-10-2023 04:42"/>
    <x v="72"/>
    <n v="3.88"/>
    <n v="8"/>
    <n v="31.04"/>
    <s v="Wallet"/>
    <x v="0"/>
    <s v="Low"/>
    <s v="Medium Satisfaction"/>
    <s v="Medium Charging"/>
    <n v="1"/>
    <x v="845"/>
    <x v="189"/>
  </r>
  <r>
    <s v="EVS102090"/>
    <x v="3"/>
    <x v="2"/>
    <x v="0"/>
    <x v="1"/>
    <s v="15-03-2024 06:51"/>
    <s v="15-03-2024 07:50"/>
    <x v="49"/>
    <n v="6.35"/>
    <n v="15"/>
    <n v="95.25"/>
    <s v="Wallet"/>
    <x v="3"/>
    <s v="Low"/>
    <s v="Medium Satisfaction"/>
    <s v="Medium Charging"/>
    <n v="2"/>
    <x v="62"/>
    <x v="298"/>
  </r>
  <r>
    <s v="EVS102091"/>
    <x v="7"/>
    <x v="1"/>
    <x v="0"/>
    <x v="0"/>
    <s v="15-04-2023 08:24"/>
    <s v="15-04-2023 09:01"/>
    <x v="45"/>
    <n v="18.46"/>
    <n v="12"/>
    <n v="221.52"/>
    <s v="UPI"/>
    <x v="2"/>
    <s v="Medium"/>
    <s v="Low Satisfaction"/>
    <s v="Medium Charging"/>
    <n v="1"/>
    <x v="6"/>
    <x v="270"/>
  </r>
  <r>
    <s v="EVS102092"/>
    <x v="0"/>
    <x v="2"/>
    <x v="1"/>
    <x v="1"/>
    <s v="13-01-2023 05:39"/>
    <s v="13-01-2023 07:15"/>
    <x v="101"/>
    <n v="35.270000000000003"/>
    <n v="15"/>
    <n v="529.04999999999995"/>
    <s v="UPI"/>
    <x v="3"/>
    <s v="High"/>
    <s v="Medium Satisfaction"/>
    <s v="Long Charging"/>
    <n v="2"/>
    <x v="724"/>
    <x v="586"/>
  </r>
  <r>
    <s v="EVS102093"/>
    <x v="0"/>
    <x v="2"/>
    <x v="3"/>
    <x v="0"/>
    <s v="30-08-2024 14:42"/>
    <s v="30-08-2024 16:35"/>
    <x v="41"/>
    <n v="30.75"/>
    <n v="12"/>
    <n v="369"/>
    <s v="Subscription"/>
    <x v="4"/>
    <s v="High"/>
    <s v="Low Satisfaction"/>
    <s v="Long Charging"/>
    <n v="2"/>
    <x v="1080"/>
    <x v="588"/>
  </r>
  <r>
    <s v="EVS102094"/>
    <x v="7"/>
    <x v="2"/>
    <x v="2"/>
    <x v="1"/>
    <s v="22-07-2024 02:32"/>
    <s v="22-07-2024 04:27"/>
    <x v="65"/>
    <n v="57.8"/>
    <n v="8"/>
    <n v="462.4"/>
    <s v="Credit Card"/>
    <x v="0"/>
    <s v="High"/>
    <s v="Medium Satisfaction"/>
    <s v="Long Charging"/>
    <n v="2"/>
    <x v="199"/>
    <x v="291"/>
  </r>
  <r>
    <s v="EVS102095"/>
    <x v="2"/>
    <x v="0"/>
    <x v="3"/>
    <x v="0"/>
    <d v="2023-01-05T20:52:00"/>
    <d v="2023-01-05T21:26:00"/>
    <x v="8"/>
    <n v="52.81"/>
    <n v="10"/>
    <n v="528.1"/>
    <s v="Subscription"/>
    <x v="3"/>
    <s v="High"/>
    <s v="Medium Satisfaction"/>
    <s v="Medium Charging"/>
    <n v="3"/>
    <x v="1081"/>
    <x v="435"/>
  </r>
  <r>
    <s v="EVS102096"/>
    <x v="1"/>
    <x v="0"/>
    <x v="1"/>
    <x v="0"/>
    <d v="2024-05-08T05:34:00"/>
    <d v="2024-05-08T07:28:00"/>
    <x v="48"/>
    <n v="17.309999999999999"/>
    <n v="12"/>
    <n v="207.72"/>
    <s v="Credit Card"/>
    <x v="4"/>
    <s v="Medium"/>
    <s v="Low Satisfaction"/>
    <s v="Long Charging"/>
    <n v="3"/>
    <x v="591"/>
    <x v="157"/>
  </r>
  <r>
    <s v="EVS102097"/>
    <x v="3"/>
    <x v="0"/>
    <x v="1"/>
    <x v="1"/>
    <s v="31-10-2023 02:41"/>
    <s v="31-10-2023 03:49"/>
    <x v="84"/>
    <n v="30.68"/>
    <n v="10"/>
    <n v="306.8"/>
    <s v="Credit Card"/>
    <x v="2"/>
    <s v="High"/>
    <s v="Low Satisfaction"/>
    <s v="Long Charging"/>
    <n v="3"/>
    <x v="502"/>
    <x v="252"/>
  </r>
  <r>
    <s v="EVS102098"/>
    <x v="1"/>
    <x v="0"/>
    <x v="1"/>
    <x v="0"/>
    <s v="28-02-2024 16:45"/>
    <s v="28-02-2024 18:12"/>
    <x v="24"/>
    <n v="3.51"/>
    <n v="15"/>
    <n v="52.65"/>
    <s v="Wallet"/>
    <x v="2"/>
    <s v="Low"/>
    <s v="Low Satisfaction"/>
    <s v="Long Charging"/>
    <n v="3"/>
    <x v="1019"/>
    <x v="243"/>
  </r>
  <r>
    <s v="EVS102099"/>
    <x v="4"/>
    <x v="0"/>
    <x v="0"/>
    <x v="1"/>
    <s v="17-07-2023 10:08"/>
    <s v="17-07-2023 11:13"/>
    <x v="75"/>
    <n v="2.48"/>
    <n v="8"/>
    <n v="19.84"/>
    <s v="UPI"/>
    <x v="3"/>
    <s v="Low"/>
    <s v="Medium Satisfaction"/>
    <s v="Long Charging"/>
    <n v="3"/>
    <x v="32"/>
    <x v="572"/>
  </r>
  <r>
    <s v="EVS102100"/>
    <x v="6"/>
    <x v="0"/>
    <x v="1"/>
    <x v="0"/>
    <s v="18-06-2023 16:33"/>
    <s v="18-06-2023 16:58"/>
    <x v="13"/>
    <n v="39.619999999999997"/>
    <n v="15"/>
    <n v="594.29999999999995"/>
    <s v="Credit Card"/>
    <x v="2"/>
    <s v="High"/>
    <s v="Low Satisfaction"/>
    <s v="Short Charging"/>
    <n v="3"/>
    <x v="916"/>
    <x v="72"/>
  </r>
  <r>
    <s v="EVS102101"/>
    <x v="5"/>
    <x v="1"/>
    <x v="2"/>
    <x v="1"/>
    <s v="27-04-2023 14:38"/>
    <s v="27-04-2023 16:34"/>
    <x v="90"/>
    <n v="54.5"/>
    <n v="15"/>
    <n v="817.5"/>
    <s v="Wallet"/>
    <x v="1"/>
    <s v="High"/>
    <s v="High Satisfaction"/>
    <s v="Long Charging"/>
    <n v="1"/>
    <x v="426"/>
    <x v="88"/>
  </r>
  <r>
    <s v="EVS102102"/>
    <x v="3"/>
    <x v="2"/>
    <x v="3"/>
    <x v="0"/>
    <d v="2024-12-05T14:24:00"/>
    <d v="2024-12-05T16:10:00"/>
    <x v="107"/>
    <n v="27.8"/>
    <n v="8"/>
    <n v="222.4"/>
    <s v="Credit Card"/>
    <x v="0"/>
    <s v="Medium"/>
    <s v="Medium Satisfaction"/>
    <s v="Long Charging"/>
    <n v="2"/>
    <x v="1082"/>
    <x v="285"/>
  </r>
  <r>
    <s v="EVS102103"/>
    <x v="1"/>
    <x v="1"/>
    <x v="0"/>
    <x v="1"/>
    <s v="26-07-2023 18:03"/>
    <s v="26-07-2023 18:47"/>
    <x v="72"/>
    <n v="6.29"/>
    <n v="15"/>
    <n v="94.35"/>
    <s v="Subscription"/>
    <x v="4"/>
    <s v="Low"/>
    <s v="Low Satisfaction"/>
    <s v="Medium Charging"/>
    <n v="1"/>
    <x v="1083"/>
    <x v="492"/>
  </r>
  <r>
    <s v="EVS102104"/>
    <x v="3"/>
    <x v="2"/>
    <x v="1"/>
    <x v="1"/>
    <d v="2023-01-08T15:33:00"/>
    <d v="2023-01-08T16:03:00"/>
    <x v="19"/>
    <n v="47.53"/>
    <n v="12"/>
    <n v="570.36"/>
    <s v="Wallet"/>
    <x v="4"/>
    <s v="High"/>
    <s v="Low Satisfaction"/>
    <s v="Medium Charging"/>
    <n v="2"/>
    <x v="508"/>
    <x v="60"/>
  </r>
  <r>
    <s v="EVS102105"/>
    <x v="4"/>
    <x v="1"/>
    <x v="1"/>
    <x v="1"/>
    <d v="2023-09-11T03:17:00"/>
    <d v="2023-09-11T03:54:00"/>
    <x v="45"/>
    <n v="43.01"/>
    <n v="15"/>
    <n v="645.15"/>
    <s v="UPI"/>
    <x v="0"/>
    <s v="High"/>
    <s v="Medium Satisfaction"/>
    <s v="Medium Charging"/>
    <n v="1"/>
    <x v="40"/>
    <x v="668"/>
  </r>
  <r>
    <s v="EVS102106"/>
    <x v="0"/>
    <x v="0"/>
    <x v="1"/>
    <x v="1"/>
    <s v="26-02-2023 15:51"/>
    <s v="26-02-2023 16:20"/>
    <x v="102"/>
    <n v="59.92"/>
    <n v="15"/>
    <n v="898.8"/>
    <s v="Subscription"/>
    <x v="4"/>
    <s v="High"/>
    <s v="Low Satisfaction"/>
    <s v="Short Charging"/>
    <n v="3"/>
    <x v="328"/>
    <x v="288"/>
  </r>
  <r>
    <s v="EVS102107"/>
    <x v="7"/>
    <x v="2"/>
    <x v="1"/>
    <x v="0"/>
    <s v="20-05-2024 08:25"/>
    <s v="20-05-2024 08:47"/>
    <x v="103"/>
    <n v="37.799999999999997"/>
    <n v="15"/>
    <n v="567"/>
    <s v="Subscription"/>
    <x v="1"/>
    <s v="High"/>
    <s v="High Satisfaction"/>
    <s v="Short Charging"/>
    <n v="2"/>
    <x v="275"/>
    <x v="396"/>
  </r>
  <r>
    <s v="EVS102108"/>
    <x v="7"/>
    <x v="0"/>
    <x v="2"/>
    <x v="1"/>
    <d v="2024-06-09T08:59:00"/>
    <d v="2024-06-09T09:19:00"/>
    <x v="21"/>
    <n v="33.090000000000003"/>
    <n v="15"/>
    <n v="496.35"/>
    <s v="Credit Card"/>
    <x v="1"/>
    <s v="High"/>
    <s v="High Satisfaction"/>
    <s v="Short Charging"/>
    <n v="3"/>
    <x v="879"/>
    <x v="498"/>
  </r>
  <r>
    <s v="EVS102109"/>
    <x v="0"/>
    <x v="0"/>
    <x v="2"/>
    <x v="1"/>
    <s v="31-08-2023 03:22"/>
    <s v="31-08-2023 04:12"/>
    <x v="97"/>
    <n v="7.32"/>
    <n v="10"/>
    <n v="73.2"/>
    <s v="UPI"/>
    <x v="2"/>
    <s v="Low"/>
    <s v="Low Satisfaction"/>
    <s v="Medium Charging"/>
    <n v="3"/>
    <x v="518"/>
    <x v="159"/>
  </r>
  <r>
    <s v="EVS102110"/>
    <x v="2"/>
    <x v="2"/>
    <x v="2"/>
    <x v="0"/>
    <s v="27-08-2024 17:02"/>
    <s v="27-08-2024 18:12"/>
    <x v="31"/>
    <n v="12.13"/>
    <n v="8"/>
    <n v="97.04"/>
    <s v="UPI"/>
    <x v="1"/>
    <s v="Medium"/>
    <s v="High Satisfaction"/>
    <s v="Long Charging"/>
    <n v="2"/>
    <x v="781"/>
    <x v="618"/>
  </r>
  <r>
    <s v="EVS102111"/>
    <x v="1"/>
    <x v="2"/>
    <x v="2"/>
    <x v="0"/>
    <d v="2024-11-09T07:24:00"/>
    <d v="2024-11-09T08:17:00"/>
    <x v="73"/>
    <n v="48.96"/>
    <n v="15"/>
    <n v="734.4"/>
    <s v="Credit Card"/>
    <x v="0"/>
    <s v="High"/>
    <s v="Medium Satisfaction"/>
    <s v="Medium Charging"/>
    <n v="2"/>
    <x v="1084"/>
    <x v="534"/>
  </r>
  <r>
    <s v="EVS102112"/>
    <x v="6"/>
    <x v="1"/>
    <x v="2"/>
    <x v="1"/>
    <d v="2024-08-11T13:27:00"/>
    <d v="2024-08-11T14:02:00"/>
    <x v="10"/>
    <n v="39.369999999999997"/>
    <n v="8"/>
    <n v="314.95999999999998"/>
    <s v="UPI"/>
    <x v="3"/>
    <s v="High"/>
    <s v="Medium Satisfaction"/>
    <s v="Medium Charging"/>
    <n v="1"/>
    <x v="1085"/>
    <x v="281"/>
  </r>
  <r>
    <s v="EVS102113"/>
    <x v="7"/>
    <x v="0"/>
    <x v="0"/>
    <x v="0"/>
    <d v="2024-11-09T06:59:00"/>
    <d v="2024-11-09T08:30:00"/>
    <x v="44"/>
    <n v="49.23"/>
    <n v="12"/>
    <n v="590.76"/>
    <s v="Wallet"/>
    <x v="4"/>
    <s v="High"/>
    <s v="Low Satisfaction"/>
    <s v="Long Charging"/>
    <n v="3"/>
    <x v="697"/>
    <x v="534"/>
  </r>
  <r>
    <s v="EVS102114"/>
    <x v="4"/>
    <x v="2"/>
    <x v="0"/>
    <x v="0"/>
    <s v="19-11-2023 09:55"/>
    <s v="19-11-2023 10:13"/>
    <x v="88"/>
    <n v="49.03"/>
    <n v="10"/>
    <n v="490.3"/>
    <s v="Credit Card"/>
    <x v="0"/>
    <s v="High"/>
    <s v="Medium Satisfaction"/>
    <s v="Short Charging"/>
    <n v="2"/>
    <x v="1086"/>
    <x v="31"/>
  </r>
  <r>
    <s v="EVS102115"/>
    <x v="7"/>
    <x v="1"/>
    <x v="3"/>
    <x v="0"/>
    <d v="2024-12-02T20:23:00"/>
    <d v="2024-12-02T21:36:00"/>
    <x v="98"/>
    <n v="3.76"/>
    <n v="12"/>
    <n v="45.12"/>
    <s v="Subscription"/>
    <x v="3"/>
    <s v="Low"/>
    <s v="Medium Satisfaction"/>
    <s v="Long Charging"/>
    <n v="1"/>
    <x v="860"/>
    <x v="300"/>
  </r>
  <r>
    <s v="EVS102116"/>
    <x v="5"/>
    <x v="1"/>
    <x v="1"/>
    <x v="1"/>
    <d v="2023-12-06T13:55:00"/>
    <d v="2023-12-06T14:33:00"/>
    <x v="28"/>
    <n v="46.08"/>
    <n v="10"/>
    <n v="460.8"/>
    <s v="UPI"/>
    <x v="0"/>
    <s v="High"/>
    <s v="Medium Satisfaction"/>
    <s v="Medium Charging"/>
    <n v="1"/>
    <x v="643"/>
    <x v="652"/>
  </r>
  <r>
    <s v="EVS102117"/>
    <x v="4"/>
    <x v="0"/>
    <x v="1"/>
    <x v="0"/>
    <s v="13-02-2024 11:11"/>
    <s v="13-02-2024 12:51"/>
    <x v="60"/>
    <n v="6.42"/>
    <n v="8"/>
    <n v="51.36"/>
    <s v="Credit Card"/>
    <x v="4"/>
    <s v="Low"/>
    <s v="Low Satisfaction"/>
    <s v="Long Charging"/>
    <n v="3"/>
    <x v="150"/>
    <x v="438"/>
  </r>
  <r>
    <s v="EVS102118"/>
    <x v="2"/>
    <x v="2"/>
    <x v="3"/>
    <x v="1"/>
    <d v="2024-04-05T08:04:00"/>
    <d v="2024-04-05T09:02:00"/>
    <x v="22"/>
    <n v="8.4499999999999993"/>
    <n v="8"/>
    <n v="67.599999999999994"/>
    <s v="Subscription"/>
    <x v="2"/>
    <s v="Low"/>
    <s v="Low Satisfaction"/>
    <s v="Medium Charging"/>
    <n v="2"/>
    <x v="119"/>
    <x v="662"/>
  </r>
  <r>
    <s v="EVS102119"/>
    <x v="1"/>
    <x v="2"/>
    <x v="0"/>
    <x v="1"/>
    <d v="2024-08-08T14:49:00"/>
    <d v="2024-08-08T16:30:00"/>
    <x v="26"/>
    <n v="44.98"/>
    <n v="10"/>
    <n v="449.8"/>
    <s v="UPI"/>
    <x v="0"/>
    <s v="High"/>
    <s v="Medium Satisfaction"/>
    <s v="Long Charging"/>
    <n v="2"/>
    <x v="1087"/>
    <x v="596"/>
  </r>
  <r>
    <s v="EVS102120"/>
    <x v="6"/>
    <x v="2"/>
    <x v="0"/>
    <x v="1"/>
    <s v="14-02-2023 11:42"/>
    <s v="14-02-2023 12:20"/>
    <x v="28"/>
    <n v="53.13"/>
    <n v="15"/>
    <n v="796.95"/>
    <s v="Credit Card"/>
    <x v="4"/>
    <s v="High"/>
    <s v="Low Satisfaction"/>
    <s v="Medium Charging"/>
    <n v="2"/>
    <x v="977"/>
    <x v="324"/>
  </r>
  <r>
    <s v="EVS102121"/>
    <x v="6"/>
    <x v="0"/>
    <x v="1"/>
    <x v="0"/>
    <d v="2023-01-02T04:18:00"/>
    <d v="2023-01-02T05:10:00"/>
    <x v="55"/>
    <n v="4.7"/>
    <n v="10"/>
    <n v="47"/>
    <s v="UPI"/>
    <x v="4"/>
    <s v="Low"/>
    <s v="Low Satisfaction"/>
    <s v="Medium Charging"/>
    <n v="3"/>
    <x v="652"/>
    <x v="102"/>
  </r>
  <r>
    <s v="EVS102122"/>
    <x v="6"/>
    <x v="2"/>
    <x v="2"/>
    <x v="0"/>
    <d v="2023-12-12T15:34:00"/>
    <d v="2023-12-12T16:38:00"/>
    <x v="34"/>
    <n v="4.72"/>
    <n v="15"/>
    <n v="70.8"/>
    <s v="Wallet"/>
    <x v="1"/>
    <s v="Low"/>
    <s v="High Satisfaction"/>
    <s v="Long Charging"/>
    <n v="2"/>
    <x v="559"/>
    <x v="669"/>
  </r>
  <r>
    <s v="EVS102123"/>
    <x v="4"/>
    <x v="0"/>
    <x v="3"/>
    <x v="1"/>
    <s v="28-10-2023 08:55"/>
    <s v="28-10-2023 09:22"/>
    <x v="92"/>
    <n v="31.22"/>
    <n v="8"/>
    <n v="249.76"/>
    <s v="UPI"/>
    <x v="2"/>
    <s v="High"/>
    <s v="Low Satisfaction"/>
    <s v="Short Charging"/>
    <n v="3"/>
    <x v="133"/>
    <x v="346"/>
  </r>
  <r>
    <s v="EVS102124"/>
    <x v="1"/>
    <x v="2"/>
    <x v="1"/>
    <x v="1"/>
    <d v="2024-04-03T22:30:00"/>
    <d v="2024-04-03T23:48:00"/>
    <x v="89"/>
    <n v="41.02"/>
    <n v="10"/>
    <n v="410.2"/>
    <s v="UPI"/>
    <x v="3"/>
    <s v="High"/>
    <s v="Medium Satisfaction"/>
    <s v="Long Charging"/>
    <n v="2"/>
    <x v="914"/>
    <x v="314"/>
  </r>
  <r>
    <s v="EVS102125"/>
    <x v="5"/>
    <x v="0"/>
    <x v="3"/>
    <x v="0"/>
    <s v="17-06-2023 06:38"/>
    <s v="17-06-2023 07:50"/>
    <x v="70"/>
    <n v="37.450000000000003"/>
    <n v="12"/>
    <n v="449.4"/>
    <s v="Wallet"/>
    <x v="3"/>
    <s v="High"/>
    <s v="Medium Satisfaction"/>
    <s v="Long Charging"/>
    <n v="3"/>
    <x v="1088"/>
    <x v="42"/>
  </r>
  <r>
    <s v="EVS102126"/>
    <x v="3"/>
    <x v="1"/>
    <x v="1"/>
    <x v="1"/>
    <s v="19-06-2023 05:06"/>
    <s v="19-06-2023 06:30"/>
    <x v="32"/>
    <n v="33.619999999999997"/>
    <n v="12"/>
    <n v="403.44"/>
    <s v="Wallet"/>
    <x v="2"/>
    <s v="High"/>
    <s v="Low Satisfaction"/>
    <s v="Long Charging"/>
    <n v="1"/>
    <x v="116"/>
    <x v="555"/>
  </r>
  <r>
    <s v="EVS102127"/>
    <x v="7"/>
    <x v="2"/>
    <x v="3"/>
    <x v="1"/>
    <s v="18-08-2024 22:05"/>
    <s v="18-08-2024 22:22"/>
    <x v="18"/>
    <n v="52.79"/>
    <n v="10"/>
    <n v="527.9"/>
    <s v="Credit Card"/>
    <x v="0"/>
    <s v="High"/>
    <s v="Medium Satisfaction"/>
    <s v="Short Charging"/>
    <n v="2"/>
    <x v="90"/>
    <x v="332"/>
  </r>
  <r>
    <s v="EVS102128"/>
    <x v="2"/>
    <x v="1"/>
    <x v="2"/>
    <x v="1"/>
    <s v="28-07-2023 09:20"/>
    <s v="28-07-2023 10:35"/>
    <x v="99"/>
    <n v="20.64"/>
    <n v="12"/>
    <n v="247.68"/>
    <s v="UPI"/>
    <x v="0"/>
    <s v="Medium"/>
    <s v="Medium Satisfaction"/>
    <s v="Long Charging"/>
    <n v="1"/>
    <x v="407"/>
    <x v="536"/>
  </r>
  <r>
    <s v="EVS102129"/>
    <x v="4"/>
    <x v="2"/>
    <x v="1"/>
    <x v="1"/>
    <d v="2024-07-05T14:06:00"/>
    <d v="2024-07-05T14:45:00"/>
    <x v="3"/>
    <n v="2.66"/>
    <n v="12"/>
    <n v="31.92"/>
    <s v="UPI"/>
    <x v="1"/>
    <s v="Low"/>
    <s v="High Satisfaction"/>
    <s v="Medium Charging"/>
    <n v="2"/>
    <x v="468"/>
    <x v="22"/>
  </r>
  <r>
    <s v="EVS102130"/>
    <x v="4"/>
    <x v="0"/>
    <x v="0"/>
    <x v="1"/>
    <s v="19-09-2023 21:11"/>
    <s v="19-09-2023 21:28"/>
    <x v="18"/>
    <n v="19.84"/>
    <n v="15"/>
    <n v="297.60000000000002"/>
    <s v="Credit Card"/>
    <x v="1"/>
    <s v="Medium"/>
    <s v="High Satisfaction"/>
    <s v="Short Charging"/>
    <n v="3"/>
    <x v="247"/>
    <x v="262"/>
  </r>
  <r>
    <s v="EVS102131"/>
    <x v="4"/>
    <x v="1"/>
    <x v="3"/>
    <x v="0"/>
    <s v="21-09-2024 20:17"/>
    <s v="21-09-2024 21:38"/>
    <x v="7"/>
    <n v="40.81"/>
    <n v="10"/>
    <n v="408.1"/>
    <s v="Subscription"/>
    <x v="4"/>
    <s v="High"/>
    <s v="Low Satisfaction"/>
    <s v="Long Charging"/>
    <n v="1"/>
    <x v="245"/>
    <x v="647"/>
  </r>
  <r>
    <s v="EVS102132"/>
    <x v="6"/>
    <x v="0"/>
    <x v="0"/>
    <x v="1"/>
    <d v="2023-05-09T02:03:00"/>
    <d v="2023-05-09T02:21:00"/>
    <x v="88"/>
    <n v="33.950000000000003"/>
    <n v="8"/>
    <n v="271.60000000000002"/>
    <s v="Credit Card"/>
    <x v="3"/>
    <s v="High"/>
    <s v="Medium Satisfaction"/>
    <s v="Short Charging"/>
    <n v="3"/>
    <x v="393"/>
    <x v="641"/>
  </r>
  <r>
    <s v="EVS102133"/>
    <x v="6"/>
    <x v="2"/>
    <x v="3"/>
    <x v="0"/>
    <s v="20-03-2023 05:57"/>
    <s v="20-03-2023 06:59"/>
    <x v="51"/>
    <n v="47.61"/>
    <n v="12"/>
    <n v="571.32000000000005"/>
    <s v="Credit Card"/>
    <x v="3"/>
    <s v="High"/>
    <s v="Medium Satisfaction"/>
    <s v="Long Charging"/>
    <n v="2"/>
    <x v="12"/>
    <x v="248"/>
  </r>
  <r>
    <s v="EVS102134"/>
    <x v="0"/>
    <x v="1"/>
    <x v="1"/>
    <x v="1"/>
    <s v="30-07-2024 00:30"/>
    <s v="30-07-2024 01:30"/>
    <x v="76"/>
    <n v="10.77"/>
    <n v="12"/>
    <n v="129.24"/>
    <s v="UPI"/>
    <x v="2"/>
    <s v="Medium"/>
    <s v="Low Satisfaction"/>
    <s v="Medium Charging"/>
    <n v="1"/>
    <x v="301"/>
    <x v="119"/>
  </r>
  <r>
    <s v="EVS102135"/>
    <x v="5"/>
    <x v="2"/>
    <x v="0"/>
    <x v="0"/>
    <d v="2024-03-08T02:28:00"/>
    <d v="2024-03-08T03:36:00"/>
    <x v="84"/>
    <n v="11.68"/>
    <n v="10"/>
    <n v="116.8"/>
    <s v="Subscription"/>
    <x v="1"/>
    <s v="Medium"/>
    <s v="High Satisfaction"/>
    <s v="Long Charging"/>
    <n v="2"/>
    <x v="333"/>
    <x v="380"/>
  </r>
  <r>
    <s v="EVS102136"/>
    <x v="0"/>
    <x v="1"/>
    <x v="1"/>
    <x v="0"/>
    <s v="14-08-2023 00:28"/>
    <s v="14-08-2023 00:53"/>
    <x v="13"/>
    <n v="33.520000000000003"/>
    <n v="12"/>
    <n v="402.24"/>
    <s v="Wallet"/>
    <x v="3"/>
    <s v="High"/>
    <s v="Medium Satisfaction"/>
    <s v="Short Charging"/>
    <n v="1"/>
    <x v="482"/>
    <x v="63"/>
  </r>
  <r>
    <s v="EVS102137"/>
    <x v="1"/>
    <x v="0"/>
    <x v="0"/>
    <x v="1"/>
    <s v="27-11-2024 05:56"/>
    <s v="27-11-2024 07:35"/>
    <x v="83"/>
    <n v="46.53"/>
    <n v="12"/>
    <n v="558.36"/>
    <s v="Credit Card"/>
    <x v="1"/>
    <s v="High"/>
    <s v="High Satisfaction"/>
    <s v="Long Charging"/>
    <n v="3"/>
    <x v="571"/>
    <x v="233"/>
  </r>
  <r>
    <s v="EVS102138"/>
    <x v="4"/>
    <x v="0"/>
    <x v="3"/>
    <x v="1"/>
    <s v="26-08-2023 17:51"/>
    <s v="26-08-2023 18:34"/>
    <x v="27"/>
    <n v="25.67"/>
    <n v="12"/>
    <n v="308.04000000000002"/>
    <s v="Credit Card"/>
    <x v="2"/>
    <s v="Medium"/>
    <s v="Low Satisfaction"/>
    <s v="Medium Charging"/>
    <n v="3"/>
    <x v="396"/>
    <x v="138"/>
  </r>
  <r>
    <s v="EVS102139"/>
    <x v="0"/>
    <x v="1"/>
    <x v="0"/>
    <x v="1"/>
    <d v="2023-02-05T19:28:00"/>
    <d v="2023-02-05T21:23:00"/>
    <x v="65"/>
    <n v="30.79"/>
    <n v="10"/>
    <n v="307.89999999999998"/>
    <s v="Wallet"/>
    <x v="1"/>
    <s v="High"/>
    <s v="High Satisfaction"/>
    <s v="Long Charging"/>
    <n v="1"/>
    <x v="878"/>
    <x v="331"/>
  </r>
  <r>
    <s v="EVS102140"/>
    <x v="5"/>
    <x v="1"/>
    <x v="2"/>
    <x v="1"/>
    <s v="19-12-2023 12:12"/>
    <s v="19-12-2023 13:51"/>
    <x v="83"/>
    <n v="24.67"/>
    <n v="15"/>
    <n v="370.05"/>
    <s v="Subscription"/>
    <x v="1"/>
    <s v="Medium"/>
    <s v="High Satisfaction"/>
    <s v="Long Charging"/>
    <n v="1"/>
    <x v="49"/>
    <x v="219"/>
  </r>
  <r>
    <s v="EVS102141"/>
    <x v="5"/>
    <x v="1"/>
    <x v="0"/>
    <x v="1"/>
    <s v="16-09-2024 07:06"/>
    <s v="16-09-2024 08:18"/>
    <x v="70"/>
    <n v="50.34"/>
    <n v="15"/>
    <n v="755.1"/>
    <s v="Wallet"/>
    <x v="4"/>
    <s v="High"/>
    <s v="Low Satisfaction"/>
    <s v="Long Charging"/>
    <n v="1"/>
    <x v="85"/>
    <x v="347"/>
  </r>
  <r>
    <s v="EVS102142"/>
    <x v="1"/>
    <x v="2"/>
    <x v="3"/>
    <x v="1"/>
    <s v="26-05-2023 18:59"/>
    <s v="26-05-2023 19:47"/>
    <x v="67"/>
    <n v="57.5"/>
    <n v="15"/>
    <n v="862.5"/>
    <s v="Wallet"/>
    <x v="1"/>
    <s v="High"/>
    <s v="High Satisfaction"/>
    <s v="Medium Charging"/>
    <n v="2"/>
    <x v="992"/>
    <x v="639"/>
  </r>
  <r>
    <s v="EVS102143"/>
    <x v="6"/>
    <x v="0"/>
    <x v="3"/>
    <x v="1"/>
    <s v="13-07-2023 17:43"/>
    <s v="13-07-2023 18:35"/>
    <x v="55"/>
    <n v="51.61"/>
    <n v="10"/>
    <n v="516.1"/>
    <s v="Credit Card"/>
    <x v="3"/>
    <s v="High"/>
    <s v="Medium Satisfaction"/>
    <s v="Medium Charging"/>
    <n v="3"/>
    <x v="949"/>
    <x v="569"/>
  </r>
  <r>
    <s v="EVS102144"/>
    <x v="0"/>
    <x v="0"/>
    <x v="0"/>
    <x v="1"/>
    <s v="16-08-2024 03:12"/>
    <s v="16-08-2024 04:00"/>
    <x v="67"/>
    <n v="49.07"/>
    <n v="8"/>
    <n v="392.56"/>
    <s v="Credit Card"/>
    <x v="4"/>
    <s v="High"/>
    <s v="Low Satisfaction"/>
    <s v="Medium Charging"/>
    <n v="3"/>
    <x v="660"/>
    <x v="320"/>
  </r>
  <r>
    <s v="EVS102145"/>
    <x v="1"/>
    <x v="2"/>
    <x v="0"/>
    <x v="0"/>
    <s v="18-12-2023 13:58"/>
    <s v="18-12-2023 15:04"/>
    <x v="40"/>
    <n v="47.25"/>
    <n v="15"/>
    <n v="708.75"/>
    <s v="Credit Card"/>
    <x v="1"/>
    <s v="High"/>
    <s v="High Satisfaction"/>
    <s v="Long Charging"/>
    <n v="2"/>
    <x v="374"/>
    <x v="646"/>
  </r>
  <r>
    <s v="EVS102146"/>
    <x v="4"/>
    <x v="2"/>
    <x v="2"/>
    <x v="1"/>
    <s v="18-05-2023 11:30"/>
    <s v="18-05-2023 13:28"/>
    <x v="106"/>
    <n v="21.95"/>
    <n v="8"/>
    <n v="175.6"/>
    <s v="Subscription"/>
    <x v="0"/>
    <s v="Medium"/>
    <s v="Medium Satisfaction"/>
    <s v="Long Charging"/>
    <n v="2"/>
    <x v="584"/>
    <x v="28"/>
  </r>
  <r>
    <s v="EVS102147"/>
    <x v="4"/>
    <x v="0"/>
    <x v="2"/>
    <x v="1"/>
    <d v="2023-05-09T11:32:00"/>
    <d v="2023-05-09T13:14:00"/>
    <x v="36"/>
    <n v="26.37"/>
    <n v="8"/>
    <n v="210.96"/>
    <s v="Subscription"/>
    <x v="2"/>
    <s v="Medium"/>
    <s v="Low Satisfaction"/>
    <s v="Long Charging"/>
    <n v="3"/>
    <x v="984"/>
    <x v="641"/>
  </r>
  <r>
    <s v="EVS102148"/>
    <x v="1"/>
    <x v="2"/>
    <x v="3"/>
    <x v="0"/>
    <d v="2023-01-09T11:31:00"/>
    <d v="2023-01-09T12:57:00"/>
    <x v="16"/>
    <n v="44.72"/>
    <n v="10"/>
    <n v="447.2"/>
    <s v="UPI"/>
    <x v="1"/>
    <s v="High"/>
    <s v="High Satisfaction"/>
    <s v="Long Charging"/>
    <n v="2"/>
    <x v="154"/>
    <x v="14"/>
  </r>
  <r>
    <s v="EVS102149"/>
    <x v="4"/>
    <x v="1"/>
    <x v="1"/>
    <x v="0"/>
    <s v="25-06-2023 23:03"/>
    <s v="26-06-2023 00:48"/>
    <x v="80"/>
    <n v="51.52"/>
    <n v="12"/>
    <n v="618.24"/>
    <s v="UPI"/>
    <x v="0"/>
    <s v="High"/>
    <s v="Medium Satisfaction"/>
    <s v="Long Charging"/>
    <n v="1"/>
    <x v="974"/>
    <x v="467"/>
  </r>
  <r>
    <s v="EVS102150"/>
    <x v="4"/>
    <x v="1"/>
    <x v="3"/>
    <x v="0"/>
    <d v="2024-08-02T20:07:00"/>
    <d v="2024-08-02T21:56:00"/>
    <x v="74"/>
    <n v="27.59"/>
    <n v="12"/>
    <n v="331.08"/>
    <s v="Credit Card"/>
    <x v="3"/>
    <s v="Medium"/>
    <s v="Medium Satisfaction"/>
    <s v="Long Charging"/>
    <n v="1"/>
    <x v="1089"/>
    <x v="439"/>
  </r>
  <r>
    <s v="EVS102151"/>
    <x v="2"/>
    <x v="2"/>
    <x v="3"/>
    <x v="1"/>
    <s v="16-06-2023 22:40"/>
    <s v="16-06-2023 23:32"/>
    <x v="55"/>
    <n v="13.51"/>
    <n v="8"/>
    <n v="108.08"/>
    <s v="UPI"/>
    <x v="3"/>
    <s v="Medium"/>
    <s v="Medium Satisfaction"/>
    <s v="Medium Charging"/>
    <n v="2"/>
    <x v="1090"/>
    <x v="112"/>
  </r>
  <r>
    <s v="EVS102152"/>
    <x v="0"/>
    <x v="0"/>
    <x v="0"/>
    <x v="1"/>
    <s v="15-09-2024 18:22"/>
    <s v="15-09-2024 18:48"/>
    <x v="1"/>
    <n v="6.24"/>
    <n v="15"/>
    <n v="93.6"/>
    <s v="UPI"/>
    <x v="1"/>
    <s v="Low"/>
    <s v="High Satisfaction"/>
    <s v="Short Charging"/>
    <n v="3"/>
    <x v="153"/>
    <x v="567"/>
  </r>
  <r>
    <s v="EVS102153"/>
    <x v="5"/>
    <x v="0"/>
    <x v="2"/>
    <x v="0"/>
    <d v="2023-06-07T04:39:00"/>
    <d v="2023-06-07T05:18:00"/>
    <x v="3"/>
    <n v="53.08"/>
    <n v="8"/>
    <n v="424.64"/>
    <s v="Subscription"/>
    <x v="0"/>
    <s v="High"/>
    <s v="Medium Satisfaction"/>
    <s v="Medium Charging"/>
    <n v="3"/>
    <x v="18"/>
    <x v="394"/>
  </r>
  <r>
    <s v="EVS102154"/>
    <x v="6"/>
    <x v="0"/>
    <x v="0"/>
    <x v="0"/>
    <s v="22-01-2024 19:47"/>
    <s v="22-01-2024 20:54"/>
    <x v="5"/>
    <n v="31.78"/>
    <n v="10"/>
    <n v="317.8"/>
    <s v="Credit Card"/>
    <x v="0"/>
    <s v="High"/>
    <s v="Medium Satisfaction"/>
    <s v="Long Charging"/>
    <n v="3"/>
    <x v="861"/>
    <x v="673"/>
  </r>
  <r>
    <s v="EVS102155"/>
    <x v="1"/>
    <x v="1"/>
    <x v="1"/>
    <x v="0"/>
    <d v="2024-06-09T00:01:00"/>
    <d v="2024-06-09T00:52:00"/>
    <x v="69"/>
    <n v="36.5"/>
    <n v="8"/>
    <n v="292"/>
    <s v="Wallet"/>
    <x v="2"/>
    <s v="High"/>
    <s v="Low Satisfaction"/>
    <s v="Medium Charging"/>
    <n v="1"/>
    <x v="98"/>
    <x v="498"/>
  </r>
  <r>
    <s v="EVS102156"/>
    <x v="1"/>
    <x v="0"/>
    <x v="2"/>
    <x v="1"/>
    <s v="13-04-2024 06:34"/>
    <s v="13-04-2024 07:36"/>
    <x v="51"/>
    <n v="22.63"/>
    <n v="8"/>
    <n v="181.04"/>
    <s v="Credit Card"/>
    <x v="2"/>
    <s v="Medium"/>
    <s v="Low Satisfaction"/>
    <s v="Long Charging"/>
    <n v="3"/>
    <x v="975"/>
    <x v="268"/>
  </r>
  <r>
    <s v="EVS102157"/>
    <x v="4"/>
    <x v="0"/>
    <x v="3"/>
    <x v="1"/>
    <d v="2024-07-10T19:44:00"/>
    <d v="2024-07-10T21:04:00"/>
    <x v="93"/>
    <n v="24.19"/>
    <n v="15"/>
    <n v="362.85"/>
    <s v="UPI"/>
    <x v="2"/>
    <s v="Medium"/>
    <s v="Low Satisfaction"/>
    <s v="Long Charging"/>
    <n v="3"/>
    <x v="1091"/>
    <x v="1"/>
  </r>
  <r>
    <s v="EVS102158"/>
    <x v="5"/>
    <x v="1"/>
    <x v="0"/>
    <x v="0"/>
    <d v="2023-02-11T19:12:00"/>
    <d v="2023-02-11T20:21:00"/>
    <x v="39"/>
    <n v="39.869999999999997"/>
    <n v="8"/>
    <n v="318.95999999999998"/>
    <s v="Credit Card"/>
    <x v="4"/>
    <s v="High"/>
    <s v="Low Satisfaction"/>
    <s v="Long Charging"/>
    <n v="1"/>
    <x v="1030"/>
    <x v="205"/>
  </r>
  <r>
    <s v="EVS102159"/>
    <x v="2"/>
    <x v="1"/>
    <x v="3"/>
    <x v="1"/>
    <s v="15-05-2023 03:52"/>
    <s v="15-05-2023 04:32"/>
    <x v="79"/>
    <n v="35.36"/>
    <n v="10"/>
    <n v="353.6"/>
    <s v="Credit Card"/>
    <x v="2"/>
    <s v="High"/>
    <s v="Low Satisfaction"/>
    <s v="Medium Charging"/>
    <n v="1"/>
    <x v="1092"/>
    <x v="259"/>
  </r>
  <r>
    <s v="EVS102160"/>
    <x v="2"/>
    <x v="1"/>
    <x v="2"/>
    <x v="1"/>
    <d v="2023-12-01T15:29:00"/>
    <d v="2023-12-01T15:55:00"/>
    <x v="1"/>
    <n v="13.58"/>
    <n v="10"/>
    <n v="135.80000000000001"/>
    <s v="UPI"/>
    <x v="2"/>
    <s v="Medium"/>
    <s v="Low Satisfaction"/>
    <s v="Short Charging"/>
    <n v="1"/>
    <x v="956"/>
    <x v="128"/>
  </r>
  <r>
    <s v="EVS102161"/>
    <x v="4"/>
    <x v="1"/>
    <x v="1"/>
    <x v="0"/>
    <d v="2023-03-10T22:20:00"/>
    <d v="2023-03-10T23:30:00"/>
    <x v="31"/>
    <n v="54.75"/>
    <n v="12"/>
    <n v="657"/>
    <s v="Subscription"/>
    <x v="2"/>
    <s v="High"/>
    <s v="Low Satisfaction"/>
    <s v="Long Charging"/>
    <n v="1"/>
    <x v="561"/>
    <x v="46"/>
  </r>
  <r>
    <s v="EVS102162"/>
    <x v="1"/>
    <x v="1"/>
    <x v="0"/>
    <x v="1"/>
    <s v="28-02-2023 09:51"/>
    <s v="28-02-2023 10:14"/>
    <x v="6"/>
    <n v="27.71"/>
    <n v="12"/>
    <n v="332.52"/>
    <s v="UPI"/>
    <x v="2"/>
    <s v="Medium"/>
    <s v="Low Satisfaction"/>
    <s v="Short Charging"/>
    <n v="1"/>
    <x v="1093"/>
    <x v="515"/>
  </r>
  <r>
    <s v="EVS102163"/>
    <x v="6"/>
    <x v="0"/>
    <x v="0"/>
    <x v="1"/>
    <d v="2023-05-01T05:15:00"/>
    <d v="2023-05-01T07:06:00"/>
    <x v="2"/>
    <n v="21.23"/>
    <n v="15"/>
    <n v="318.45"/>
    <s v="UPI"/>
    <x v="4"/>
    <s v="Medium"/>
    <s v="Low Satisfaction"/>
    <s v="Long Charging"/>
    <n v="3"/>
    <x v="239"/>
    <x v="358"/>
  </r>
  <r>
    <s v="EVS102164"/>
    <x v="3"/>
    <x v="1"/>
    <x v="2"/>
    <x v="0"/>
    <s v="13-03-2024 15:48"/>
    <s v="13-03-2024 16:02"/>
    <x v="52"/>
    <n v="13.4"/>
    <n v="15"/>
    <n v="201"/>
    <s v="UPI"/>
    <x v="1"/>
    <s v="Medium"/>
    <s v="High Satisfaction"/>
    <s v="Short Charging"/>
    <n v="1"/>
    <x v="623"/>
    <x v="203"/>
  </r>
  <r>
    <s v="EVS102165"/>
    <x v="6"/>
    <x v="0"/>
    <x v="3"/>
    <x v="1"/>
    <d v="2024-07-02T07:38:00"/>
    <d v="2024-07-02T09:24:00"/>
    <x v="107"/>
    <n v="40.43"/>
    <n v="8"/>
    <n v="323.44"/>
    <s v="UPI"/>
    <x v="2"/>
    <s v="High"/>
    <s v="Low Satisfaction"/>
    <s v="Long Charging"/>
    <n v="3"/>
    <x v="1094"/>
    <x v="461"/>
  </r>
  <r>
    <s v="EVS102166"/>
    <x v="4"/>
    <x v="1"/>
    <x v="1"/>
    <x v="0"/>
    <d v="2024-06-03T22:53:00"/>
    <d v="2024-06-03T23:34:00"/>
    <x v="54"/>
    <n v="19.02"/>
    <n v="15"/>
    <n v="285.3"/>
    <s v="Wallet"/>
    <x v="0"/>
    <s v="Medium"/>
    <s v="Medium Satisfaction"/>
    <s v="Medium Charging"/>
    <n v="1"/>
    <x v="901"/>
    <x v="599"/>
  </r>
  <r>
    <s v="EVS102167"/>
    <x v="4"/>
    <x v="1"/>
    <x v="3"/>
    <x v="0"/>
    <d v="2023-10-04T06:28:00"/>
    <d v="2023-10-04T07:19:00"/>
    <x v="69"/>
    <n v="56.13"/>
    <n v="8"/>
    <n v="449.04"/>
    <s v="Wallet"/>
    <x v="1"/>
    <s v="High"/>
    <s v="High Satisfaction"/>
    <s v="Medium Charging"/>
    <n v="1"/>
    <x v="193"/>
    <x v="585"/>
  </r>
  <r>
    <s v="EVS102168"/>
    <x v="3"/>
    <x v="1"/>
    <x v="0"/>
    <x v="1"/>
    <d v="2023-08-11T23:54:00"/>
    <d v="2023-09-11T00:25:00"/>
    <x v="64"/>
    <n v="43.31"/>
    <n v="8"/>
    <n v="346.48"/>
    <s v="Wallet"/>
    <x v="1"/>
    <s v="High"/>
    <s v="High Satisfaction"/>
    <s v="Medium Charging"/>
    <n v="1"/>
    <x v="1095"/>
    <x v="531"/>
  </r>
  <r>
    <s v="EVS102169"/>
    <x v="6"/>
    <x v="2"/>
    <x v="1"/>
    <x v="0"/>
    <d v="2024-10-11T05:31:00"/>
    <d v="2024-10-11T06:46:00"/>
    <x v="99"/>
    <n v="49.28"/>
    <n v="15"/>
    <n v="739.2"/>
    <s v="Subscription"/>
    <x v="2"/>
    <s v="High"/>
    <s v="Low Satisfaction"/>
    <s v="Long Charging"/>
    <n v="2"/>
    <x v="853"/>
    <x v="295"/>
  </r>
  <r>
    <s v="EVS102170"/>
    <x v="7"/>
    <x v="2"/>
    <x v="3"/>
    <x v="0"/>
    <s v="21-06-2024 08:55"/>
    <s v="21-06-2024 10:25"/>
    <x v="77"/>
    <n v="5.1100000000000003"/>
    <n v="12"/>
    <n v="61.32"/>
    <s v="UPI"/>
    <x v="3"/>
    <s v="Low"/>
    <s v="Medium Satisfaction"/>
    <s v="Long Charging"/>
    <n v="2"/>
    <x v="133"/>
    <x v="235"/>
  </r>
  <r>
    <s v="EVS102171"/>
    <x v="6"/>
    <x v="0"/>
    <x v="1"/>
    <x v="1"/>
    <s v="29-09-2024 08:34"/>
    <s v="29-09-2024 09:33"/>
    <x v="49"/>
    <n v="44.26"/>
    <n v="8"/>
    <n v="354.08"/>
    <s v="Wallet"/>
    <x v="3"/>
    <s v="High"/>
    <s v="Medium Satisfaction"/>
    <s v="Medium Charging"/>
    <n v="3"/>
    <x v="1096"/>
    <x v="306"/>
  </r>
  <r>
    <s v="EVS102172"/>
    <x v="7"/>
    <x v="2"/>
    <x v="1"/>
    <x v="1"/>
    <s v="17-04-2023 13:39"/>
    <s v="17-04-2023 14:31"/>
    <x v="55"/>
    <n v="13.24"/>
    <n v="12"/>
    <n v="158.88"/>
    <s v="Subscription"/>
    <x v="0"/>
    <s v="Medium"/>
    <s v="Medium Satisfaction"/>
    <s v="Medium Charging"/>
    <n v="2"/>
    <x v="816"/>
    <x v="147"/>
  </r>
  <r>
    <s v="EVS102173"/>
    <x v="5"/>
    <x v="1"/>
    <x v="2"/>
    <x v="1"/>
    <s v="21-03-2023 19:43"/>
    <s v="21-03-2023 20:59"/>
    <x v="91"/>
    <n v="19.53"/>
    <n v="8"/>
    <n v="156.24"/>
    <s v="UPI"/>
    <x v="3"/>
    <s v="Medium"/>
    <s v="Medium Satisfaction"/>
    <s v="Long Charging"/>
    <n v="1"/>
    <x v="1097"/>
    <x v="405"/>
  </r>
  <r>
    <s v="EVS102174"/>
    <x v="2"/>
    <x v="1"/>
    <x v="2"/>
    <x v="1"/>
    <s v="19-01-2024 13:49"/>
    <s v="19-01-2024 14:16"/>
    <x v="92"/>
    <n v="50.58"/>
    <n v="10"/>
    <n v="505.8"/>
    <s v="Subscription"/>
    <x v="3"/>
    <s v="High"/>
    <s v="Medium Satisfaction"/>
    <s v="Short Charging"/>
    <n v="1"/>
    <x v="662"/>
    <x v="598"/>
  </r>
  <r>
    <s v="EVS102175"/>
    <x v="7"/>
    <x v="2"/>
    <x v="1"/>
    <x v="0"/>
    <s v="17-02-2023 21:03"/>
    <s v="17-02-2023 21:30"/>
    <x v="92"/>
    <n v="34.76"/>
    <n v="10"/>
    <n v="347.6"/>
    <s v="Wallet"/>
    <x v="4"/>
    <s v="High"/>
    <s v="Low Satisfaction"/>
    <s v="Short Charging"/>
    <n v="2"/>
    <x v="157"/>
    <x v="363"/>
  </r>
  <r>
    <s v="EVS102176"/>
    <x v="0"/>
    <x v="0"/>
    <x v="0"/>
    <x v="1"/>
    <s v="30-11-2024 10:11"/>
    <s v="30-11-2024 11:39"/>
    <x v="81"/>
    <n v="59.49"/>
    <n v="15"/>
    <n v="892.35"/>
    <s v="Wallet"/>
    <x v="3"/>
    <s v="High"/>
    <s v="Medium Satisfaction"/>
    <s v="Long Charging"/>
    <n v="3"/>
    <x v="1002"/>
    <x v="135"/>
  </r>
  <r>
    <s v="EVS102177"/>
    <x v="1"/>
    <x v="2"/>
    <x v="1"/>
    <x v="0"/>
    <d v="2023-06-05T18:48:00"/>
    <d v="2023-06-05T19:15:00"/>
    <x v="92"/>
    <n v="54.68"/>
    <n v="15"/>
    <n v="820.2"/>
    <s v="Credit Card"/>
    <x v="3"/>
    <s v="High"/>
    <s v="Medium Satisfaction"/>
    <s v="Short Charging"/>
    <n v="2"/>
    <x v="1098"/>
    <x v="343"/>
  </r>
  <r>
    <s v="EVS102178"/>
    <x v="0"/>
    <x v="0"/>
    <x v="3"/>
    <x v="1"/>
    <d v="2023-10-01T14:07:00"/>
    <d v="2023-10-01T14:55:00"/>
    <x v="67"/>
    <n v="36.58"/>
    <n v="10"/>
    <n v="365.8"/>
    <s v="Subscription"/>
    <x v="4"/>
    <s v="High"/>
    <s v="Low Satisfaction"/>
    <s v="Medium Charging"/>
    <n v="3"/>
    <x v="742"/>
    <x v="256"/>
  </r>
  <r>
    <s v="EVS102179"/>
    <x v="0"/>
    <x v="1"/>
    <x v="1"/>
    <x v="1"/>
    <d v="2024-03-05T05:17:00"/>
    <d v="2024-03-05T06:12:00"/>
    <x v="104"/>
    <n v="15.97"/>
    <n v="8"/>
    <n v="127.76"/>
    <s v="Wallet"/>
    <x v="0"/>
    <s v="Medium"/>
    <s v="Medium Satisfaction"/>
    <s v="Medium Charging"/>
    <n v="1"/>
    <x v="1099"/>
    <x v="321"/>
  </r>
  <r>
    <s v="EVS102180"/>
    <x v="3"/>
    <x v="0"/>
    <x v="3"/>
    <x v="0"/>
    <s v="27-04-2023 22:57"/>
    <s v="28-04-2023 00:10"/>
    <x v="98"/>
    <n v="43.76"/>
    <n v="8"/>
    <n v="350.08"/>
    <s v="Credit Card"/>
    <x v="4"/>
    <s v="High"/>
    <s v="Low Satisfaction"/>
    <s v="Long Charging"/>
    <n v="3"/>
    <x v="494"/>
    <x v="88"/>
  </r>
  <r>
    <s v="EVS102181"/>
    <x v="5"/>
    <x v="0"/>
    <x v="2"/>
    <x v="1"/>
    <d v="2024-12-03T08:30:00"/>
    <d v="2024-12-03T09:38:00"/>
    <x v="84"/>
    <n v="55.45"/>
    <n v="10"/>
    <n v="554.5"/>
    <s v="Wallet"/>
    <x v="3"/>
    <s v="High"/>
    <s v="Medium Satisfaction"/>
    <s v="Long Charging"/>
    <n v="3"/>
    <x v="7"/>
    <x v="505"/>
  </r>
  <r>
    <s v="EVS102182"/>
    <x v="5"/>
    <x v="1"/>
    <x v="3"/>
    <x v="1"/>
    <s v="22-07-2024 07:42"/>
    <s v="22-07-2024 08:26"/>
    <x v="72"/>
    <n v="20.3"/>
    <n v="15"/>
    <n v="304.5"/>
    <s v="Credit Card"/>
    <x v="3"/>
    <s v="Medium"/>
    <s v="Medium Satisfaction"/>
    <s v="Medium Charging"/>
    <n v="1"/>
    <x v="520"/>
    <x v="291"/>
  </r>
  <r>
    <s v="EVS102183"/>
    <x v="2"/>
    <x v="0"/>
    <x v="0"/>
    <x v="0"/>
    <d v="2023-09-11T15:56:00"/>
    <d v="2023-09-11T16:11:00"/>
    <x v="63"/>
    <n v="21.66"/>
    <n v="15"/>
    <n v="324.89999999999998"/>
    <s v="Credit Card"/>
    <x v="4"/>
    <s v="Medium"/>
    <s v="Low Satisfaction"/>
    <s v="Short Charging"/>
    <n v="3"/>
    <x v="465"/>
    <x v="668"/>
  </r>
  <r>
    <s v="EVS102184"/>
    <x v="6"/>
    <x v="1"/>
    <x v="1"/>
    <x v="0"/>
    <d v="2023-07-02T13:12:00"/>
    <d v="2023-07-02T15:09:00"/>
    <x v="62"/>
    <n v="13.28"/>
    <n v="10"/>
    <n v="132.80000000000001"/>
    <s v="UPI"/>
    <x v="0"/>
    <s v="Medium"/>
    <s v="Medium Satisfaction"/>
    <s v="Long Charging"/>
    <n v="1"/>
    <x v="1065"/>
    <x v="0"/>
  </r>
  <r>
    <s v="EVS102185"/>
    <x v="5"/>
    <x v="0"/>
    <x v="2"/>
    <x v="1"/>
    <d v="2023-02-02T15:05:00"/>
    <d v="2023-02-02T16:08:00"/>
    <x v="25"/>
    <n v="17.39"/>
    <n v="12"/>
    <n v="208.68"/>
    <s v="UPI"/>
    <x v="0"/>
    <s v="Medium"/>
    <s v="Medium Satisfaction"/>
    <s v="Long Charging"/>
    <n v="3"/>
    <x v="405"/>
    <x v="440"/>
  </r>
  <r>
    <s v="EVS102186"/>
    <x v="5"/>
    <x v="2"/>
    <x v="3"/>
    <x v="0"/>
    <d v="2023-01-10T00:42:00"/>
    <d v="2023-01-10T02:10:00"/>
    <x v="81"/>
    <n v="2.2599999999999998"/>
    <n v="10"/>
    <n v="22.6"/>
    <s v="UPI"/>
    <x v="3"/>
    <s v="Low"/>
    <s v="Medium Satisfaction"/>
    <s v="Long Charging"/>
    <n v="2"/>
    <x v="38"/>
    <x v="329"/>
  </r>
  <r>
    <s v="EVS102187"/>
    <x v="0"/>
    <x v="1"/>
    <x v="2"/>
    <x v="0"/>
    <d v="2023-10-09T19:37:00"/>
    <d v="2023-10-09T21:01:00"/>
    <x v="32"/>
    <n v="59.29"/>
    <n v="12"/>
    <n v="711.48"/>
    <s v="Subscription"/>
    <x v="0"/>
    <s v="High"/>
    <s v="Medium Satisfaction"/>
    <s v="Long Charging"/>
    <n v="1"/>
    <x v="37"/>
    <x v="3"/>
  </r>
  <r>
    <s v="EVS102188"/>
    <x v="1"/>
    <x v="2"/>
    <x v="3"/>
    <x v="0"/>
    <d v="2024-10-05T02:20:00"/>
    <d v="2024-10-05T02:42:00"/>
    <x v="103"/>
    <n v="14.27"/>
    <n v="8"/>
    <n v="114.16"/>
    <s v="UPI"/>
    <x v="1"/>
    <s v="Medium"/>
    <s v="High Satisfaction"/>
    <s v="Short Charging"/>
    <n v="2"/>
    <x v="832"/>
    <x v="513"/>
  </r>
  <r>
    <s v="EVS102189"/>
    <x v="5"/>
    <x v="1"/>
    <x v="2"/>
    <x v="0"/>
    <s v="17-02-2023 20:21"/>
    <s v="17-02-2023 21:49"/>
    <x v="81"/>
    <n v="45.54"/>
    <n v="10"/>
    <n v="455.4"/>
    <s v="UPI"/>
    <x v="3"/>
    <s v="High"/>
    <s v="Medium Satisfaction"/>
    <s v="Long Charging"/>
    <n v="1"/>
    <x v="746"/>
    <x v="363"/>
  </r>
  <r>
    <s v="EVS102190"/>
    <x v="5"/>
    <x v="2"/>
    <x v="2"/>
    <x v="1"/>
    <d v="2023-02-11T09:37:00"/>
    <d v="2023-02-11T10:10:00"/>
    <x v="50"/>
    <n v="41.52"/>
    <n v="8"/>
    <n v="332.16"/>
    <s v="UPI"/>
    <x v="3"/>
    <s v="High"/>
    <s v="Medium Satisfaction"/>
    <s v="Medium Charging"/>
    <n v="2"/>
    <x v="787"/>
    <x v="205"/>
  </r>
  <r>
    <s v="EVS102191"/>
    <x v="2"/>
    <x v="0"/>
    <x v="3"/>
    <x v="0"/>
    <d v="2023-07-05T12:10:00"/>
    <d v="2023-07-05T12:34:00"/>
    <x v="37"/>
    <n v="35.659999999999997"/>
    <n v="12"/>
    <n v="427.92"/>
    <s v="UPI"/>
    <x v="3"/>
    <s v="High"/>
    <s v="Medium Satisfaction"/>
    <s v="Short Charging"/>
    <n v="3"/>
    <x v="1100"/>
    <x v="418"/>
  </r>
  <r>
    <s v="EVS102192"/>
    <x v="5"/>
    <x v="2"/>
    <x v="2"/>
    <x v="0"/>
    <s v="28-05-2023 11:49"/>
    <s v="28-05-2023 13:21"/>
    <x v="20"/>
    <n v="24.53"/>
    <n v="10"/>
    <n v="245.3"/>
    <s v="Wallet"/>
    <x v="3"/>
    <s v="Medium"/>
    <s v="Medium Satisfaction"/>
    <s v="Long Charging"/>
    <n v="2"/>
    <x v="1050"/>
    <x v="91"/>
  </r>
  <r>
    <s v="EVS102193"/>
    <x v="1"/>
    <x v="2"/>
    <x v="1"/>
    <x v="1"/>
    <s v="23-11-2023 04:55"/>
    <s v="23-11-2023 05:18"/>
    <x v="6"/>
    <n v="32.24"/>
    <n v="15"/>
    <n v="483.6"/>
    <s v="Wallet"/>
    <x v="1"/>
    <s v="High"/>
    <s v="High Satisfaction"/>
    <s v="Short Charging"/>
    <n v="2"/>
    <x v="1101"/>
    <x v="674"/>
  </r>
  <r>
    <s v="EVS102194"/>
    <x v="7"/>
    <x v="1"/>
    <x v="0"/>
    <x v="1"/>
    <s v="25-10-2024 19:55"/>
    <s v="25-10-2024 21:38"/>
    <x v="95"/>
    <n v="52.91"/>
    <n v="8"/>
    <n v="423.28"/>
    <s v="Subscription"/>
    <x v="4"/>
    <s v="High"/>
    <s v="Low Satisfaction"/>
    <s v="Long Charging"/>
    <n v="1"/>
    <x v="985"/>
    <x v="604"/>
  </r>
  <r>
    <s v="EVS102195"/>
    <x v="7"/>
    <x v="2"/>
    <x v="2"/>
    <x v="0"/>
    <d v="2024-08-02T04:47:00"/>
    <d v="2024-08-02T05:22:00"/>
    <x v="10"/>
    <n v="53.91"/>
    <n v="8"/>
    <n v="431.28"/>
    <s v="Credit Card"/>
    <x v="1"/>
    <s v="High"/>
    <s v="High Satisfaction"/>
    <s v="Medium Charging"/>
    <n v="2"/>
    <x v="1102"/>
    <x v="439"/>
  </r>
  <r>
    <s v="EVS102196"/>
    <x v="7"/>
    <x v="0"/>
    <x v="1"/>
    <x v="0"/>
    <d v="2024-07-01T08:29:00"/>
    <d v="2024-07-01T09:16:00"/>
    <x v="59"/>
    <n v="15.88"/>
    <n v="12"/>
    <n v="190.56"/>
    <s v="Credit Card"/>
    <x v="4"/>
    <s v="Medium"/>
    <s v="Low Satisfaction"/>
    <s v="Medium Charging"/>
    <n v="3"/>
    <x v="942"/>
    <x v="185"/>
  </r>
  <r>
    <s v="EVS102197"/>
    <x v="1"/>
    <x v="0"/>
    <x v="1"/>
    <x v="0"/>
    <s v="27-03-2023 04:03"/>
    <s v="27-03-2023 04:51"/>
    <x v="67"/>
    <n v="15.87"/>
    <n v="12"/>
    <n v="190.44"/>
    <s v="Credit Card"/>
    <x v="4"/>
    <s v="Medium"/>
    <s v="Low Satisfaction"/>
    <s v="Medium Charging"/>
    <n v="3"/>
    <x v="99"/>
    <x v="426"/>
  </r>
  <r>
    <s v="EVS102198"/>
    <x v="3"/>
    <x v="0"/>
    <x v="2"/>
    <x v="0"/>
    <d v="2024-12-09T09:40:00"/>
    <d v="2024-12-09T10:52:00"/>
    <x v="70"/>
    <n v="32.36"/>
    <n v="8"/>
    <n v="258.88"/>
    <s v="UPI"/>
    <x v="1"/>
    <s v="High"/>
    <s v="High Satisfaction"/>
    <s v="Long Charging"/>
    <n v="3"/>
    <x v="966"/>
    <x v="352"/>
  </r>
  <r>
    <s v="EVS102199"/>
    <x v="7"/>
    <x v="0"/>
    <x v="0"/>
    <x v="0"/>
    <s v="28-07-2024 14:52"/>
    <s v="28-07-2024 16:37"/>
    <x v="80"/>
    <n v="6.63"/>
    <n v="10"/>
    <n v="66.3"/>
    <s v="Credit Card"/>
    <x v="3"/>
    <s v="Low"/>
    <s v="Medium Satisfaction"/>
    <s v="Long Charging"/>
    <n v="3"/>
    <x v="989"/>
    <x v="172"/>
  </r>
  <r>
    <s v="EVS102200"/>
    <x v="5"/>
    <x v="0"/>
    <x v="3"/>
    <x v="1"/>
    <d v="2024-10-08T22:26:00"/>
    <d v="2024-10-08T23:38:00"/>
    <x v="70"/>
    <n v="54.14"/>
    <n v="12"/>
    <n v="649.67999999999995"/>
    <s v="Subscription"/>
    <x v="0"/>
    <s v="High"/>
    <s v="Medium Satisfaction"/>
    <s v="Long Charging"/>
    <n v="3"/>
    <x v="453"/>
    <x v="600"/>
  </r>
  <r>
    <s v="EVS102201"/>
    <x v="2"/>
    <x v="0"/>
    <x v="3"/>
    <x v="0"/>
    <s v="18-09-2023 20:36"/>
    <s v="18-09-2023 21:16"/>
    <x v="79"/>
    <n v="22.74"/>
    <n v="8"/>
    <n v="181.92"/>
    <s v="Credit Card"/>
    <x v="1"/>
    <s v="Medium"/>
    <s v="High Satisfaction"/>
    <s v="Medium Charging"/>
    <n v="3"/>
    <x v="764"/>
    <x v="141"/>
  </r>
  <r>
    <s v="EVS102202"/>
    <x v="5"/>
    <x v="1"/>
    <x v="0"/>
    <x v="0"/>
    <s v="15-06-2023 06:31"/>
    <s v="15-06-2023 08:14"/>
    <x v="95"/>
    <n v="13.93"/>
    <n v="8"/>
    <n v="111.44"/>
    <s v="Credit Card"/>
    <x v="4"/>
    <s v="Medium"/>
    <s v="Low Satisfaction"/>
    <s v="Long Charging"/>
    <n v="1"/>
    <x v="560"/>
    <x v="457"/>
  </r>
  <r>
    <s v="EVS102203"/>
    <x v="1"/>
    <x v="1"/>
    <x v="3"/>
    <x v="1"/>
    <s v="29-07-2024 19:27"/>
    <s v="29-07-2024 20:27"/>
    <x v="76"/>
    <n v="3.32"/>
    <n v="10"/>
    <n v="33.200000000000003"/>
    <s v="Credit Card"/>
    <x v="4"/>
    <s v="Low"/>
    <s v="Low Satisfaction"/>
    <s v="Medium Charging"/>
    <n v="1"/>
    <x v="1047"/>
    <x v="181"/>
  </r>
  <r>
    <s v="EVS102204"/>
    <x v="3"/>
    <x v="2"/>
    <x v="2"/>
    <x v="0"/>
    <d v="2023-02-03T22:03:00"/>
    <d v="2023-02-03T23:58:00"/>
    <x v="65"/>
    <n v="53.5"/>
    <n v="8"/>
    <n v="428"/>
    <s v="Subscription"/>
    <x v="4"/>
    <s v="High"/>
    <s v="Low Satisfaction"/>
    <s v="Long Charging"/>
    <n v="2"/>
    <x v="1023"/>
    <x v="547"/>
  </r>
  <r>
    <s v="EVS102205"/>
    <x v="4"/>
    <x v="1"/>
    <x v="2"/>
    <x v="0"/>
    <d v="2024-08-04T11:59:00"/>
    <d v="2024-08-04T12:58:00"/>
    <x v="49"/>
    <n v="22.19"/>
    <n v="12"/>
    <n v="266.27999999999997"/>
    <s v="Wallet"/>
    <x v="1"/>
    <s v="Medium"/>
    <s v="High Satisfaction"/>
    <s v="Medium Charging"/>
    <n v="1"/>
    <x v="69"/>
    <x v="415"/>
  </r>
  <r>
    <s v="EVS102206"/>
    <x v="6"/>
    <x v="1"/>
    <x v="1"/>
    <x v="0"/>
    <d v="2023-10-10T13:14:00"/>
    <d v="2023-10-10T13:52:00"/>
    <x v="28"/>
    <n v="39.79"/>
    <n v="8"/>
    <n v="318.32"/>
    <s v="UPI"/>
    <x v="1"/>
    <s v="High"/>
    <s v="High Satisfaction"/>
    <s v="Medium Charging"/>
    <n v="1"/>
    <x v="820"/>
    <x v="361"/>
  </r>
  <r>
    <s v="EVS102207"/>
    <x v="2"/>
    <x v="2"/>
    <x v="1"/>
    <x v="0"/>
    <s v="22-11-2023 02:55"/>
    <s v="22-11-2023 03:36"/>
    <x v="54"/>
    <n v="59.15"/>
    <n v="12"/>
    <n v="709.8"/>
    <s v="UPI"/>
    <x v="3"/>
    <s v="High"/>
    <s v="Medium Satisfaction"/>
    <s v="Medium Charging"/>
    <n v="2"/>
    <x v="389"/>
    <x v="675"/>
  </r>
  <r>
    <s v="EVS102208"/>
    <x v="3"/>
    <x v="2"/>
    <x v="1"/>
    <x v="0"/>
    <d v="2023-08-03T00:17:00"/>
    <d v="2023-08-03T00:39:00"/>
    <x v="103"/>
    <n v="31.11"/>
    <n v="15"/>
    <n v="466.65"/>
    <s v="Subscription"/>
    <x v="3"/>
    <s v="High"/>
    <s v="Medium Satisfaction"/>
    <s v="Short Charging"/>
    <n v="2"/>
    <x v="855"/>
    <x v="381"/>
  </r>
  <r>
    <s v="EVS102209"/>
    <x v="3"/>
    <x v="2"/>
    <x v="2"/>
    <x v="0"/>
    <d v="2024-12-08T22:11:00"/>
    <d v="2024-12-08T23:14:00"/>
    <x v="25"/>
    <n v="26.58"/>
    <n v="10"/>
    <n v="265.8"/>
    <s v="UPI"/>
    <x v="4"/>
    <s v="Medium"/>
    <s v="Low Satisfaction"/>
    <s v="Long Charging"/>
    <n v="2"/>
    <x v="627"/>
    <x v="574"/>
  </r>
  <r>
    <s v="EVS102210"/>
    <x v="6"/>
    <x v="0"/>
    <x v="3"/>
    <x v="1"/>
    <d v="2024-09-04T11:07:00"/>
    <d v="2024-09-04T11:43:00"/>
    <x v="30"/>
    <n v="22.78"/>
    <n v="10"/>
    <n v="227.8"/>
    <s v="Credit Card"/>
    <x v="3"/>
    <s v="Medium"/>
    <s v="Medium Satisfaction"/>
    <s v="Medium Charging"/>
    <n v="3"/>
    <x v="459"/>
    <x v="651"/>
  </r>
  <r>
    <s v="EVS102211"/>
    <x v="3"/>
    <x v="0"/>
    <x v="1"/>
    <x v="0"/>
    <d v="2023-07-03T07:24:00"/>
    <d v="2023-07-03T07:41:00"/>
    <x v="18"/>
    <n v="2.9"/>
    <n v="12"/>
    <n v="34.799999999999997"/>
    <s v="Subscription"/>
    <x v="3"/>
    <s v="Low"/>
    <s v="Medium Satisfaction"/>
    <s v="Short Charging"/>
    <n v="3"/>
    <x v="1084"/>
    <x v="558"/>
  </r>
  <r>
    <s v="EVS102212"/>
    <x v="7"/>
    <x v="0"/>
    <x v="1"/>
    <x v="0"/>
    <d v="2024-07-11T04:08:00"/>
    <d v="2024-07-11T04:32:00"/>
    <x v="37"/>
    <n v="14.1"/>
    <n v="10"/>
    <n v="141"/>
    <s v="Wallet"/>
    <x v="1"/>
    <s v="Medium"/>
    <s v="High Satisfaction"/>
    <s v="Short Charging"/>
    <n v="3"/>
    <x v="1103"/>
    <x v="162"/>
  </r>
  <r>
    <s v="EVS102213"/>
    <x v="7"/>
    <x v="1"/>
    <x v="0"/>
    <x v="0"/>
    <s v="21-09-2023 03:25"/>
    <s v="21-09-2023 05:11"/>
    <x v="107"/>
    <n v="8.92"/>
    <n v="8"/>
    <n v="71.36"/>
    <s v="Subscription"/>
    <x v="1"/>
    <s v="Low"/>
    <s v="High Satisfaction"/>
    <s v="Long Charging"/>
    <n v="1"/>
    <x v="1104"/>
    <x v="17"/>
  </r>
  <r>
    <s v="EVS102214"/>
    <x v="6"/>
    <x v="2"/>
    <x v="0"/>
    <x v="0"/>
    <d v="2023-11-10T13:01:00"/>
    <d v="2023-11-10T13:46:00"/>
    <x v="96"/>
    <n v="2.33"/>
    <n v="12"/>
    <n v="27.96"/>
    <s v="Credit Card"/>
    <x v="4"/>
    <s v="Low"/>
    <s v="Low Satisfaction"/>
    <s v="Medium Charging"/>
    <n v="2"/>
    <x v="203"/>
    <x v="621"/>
  </r>
  <r>
    <s v="EVS102215"/>
    <x v="7"/>
    <x v="0"/>
    <x v="3"/>
    <x v="1"/>
    <s v="15-02-2024 01:54"/>
    <s v="15-02-2024 03:10"/>
    <x v="91"/>
    <n v="27.06"/>
    <n v="12"/>
    <n v="324.72000000000003"/>
    <s v="Wallet"/>
    <x v="1"/>
    <s v="Medium"/>
    <s v="High Satisfaction"/>
    <s v="Long Charging"/>
    <n v="3"/>
    <x v="109"/>
    <x v="54"/>
  </r>
  <r>
    <s v="EVS102216"/>
    <x v="6"/>
    <x v="2"/>
    <x v="3"/>
    <x v="0"/>
    <d v="2024-03-10T03:24:00"/>
    <d v="2024-03-10T03:51:00"/>
    <x v="92"/>
    <n v="58.05"/>
    <n v="15"/>
    <n v="870.75"/>
    <s v="Wallet"/>
    <x v="4"/>
    <s v="High"/>
    <s v="Low Satisfaction"/>
    <s v="Short Charging"/>
    <n v="2"/>
    <x v="917"/>
    <x v="309"/>
  </r>
  <r>
    <s v="EVS102217"/>
    <x v="4"/>
    <x v="2"/>
    <x v="0"/>
    <x v="0"/>
    <d v="2023-10-12T22:26:00"/>
    <d v="2023-10-12T22:46:00"/>
    <x v="21"/>
    <n v="12.21"/>
    <n v="12"/>
    <n v="146.52000000000001"/>
    <s v="Wallet"/>
    <x v="1"/>
    <s v="Medium"/>
    <s v="High Satisfaction"/>
    <s v="Short Charging"/>
    <n v="2"/>
    <x v="453"/>
    <x v="317"/>
  </r>
  <r>
    <s v="EVS102218"/>
    <x v="1"/>
    <x v="1"/>
    <x v="3"/>
    <x v="0"/>
    <s v="16-04-2023 05:26"/>
    <s v="16-04-2023 05:47"/>
    <x v="86"/>
    <n v="11.79"/>
    <n v="10"/>
    <n v="117.9"/>
    <s v="Subscription"/>
    <x v="0"/>
    <s v="Medium"/>
    <s v="Medium Satisfaction"/>
    <s v="Short Charging"/>
    <n v="1"/>
    <x v="924"/>
    <x v="59"/>
  </r>
  <r>
    <s v="EVS102219"/>
    <x v="3"/>
    <x v="1"/>
    <x v="1"/>
    <x v="1"/>
    <s v="31-07-2024 11:31"/>
    <s v="31-07-2024 11:47"/>
    <x v="71"/>
    <n v="45.5"/>
    <n v="15"/>
    <n v="682.5"/>
    <s v="Credit Card"/>
    <x v="3"/>
    <s v="High"/>
    <s v="Medium Satisfaction"/>
    <s v="Short Charging"/>
    <n v="1"/>
    <x v="154"/>
    <x v="469"/>
  </r>
  <r>
    <s v="EVS102220"/>
    <x v="6"/>
    <x v="0"/>
    <x v="1"/>
    <x v="1"/>
    <s v="18-05-2023 02:38"/>
    <s v="18-05-2023 03:23"/>
    <x v="96"/>
    <n v="48.25"/>
    <n v="15"/>
    <n v="723.75"/>
    <s v="Wallet"/>
    <x v="0"/>
    <s v="High"/>
    <s v="Medium Satisfaction"/>
    <s v="Medium Charging"/>
    <n v="3"/>
    <x v="740"/>
    <x v="28"/>
  </r>
  <r>
    <s v="EVS102221"/>
    <x v="1"/>
    <x v="1"/>
    <x v="2"/>
    <x v="0"/>
    <s v="25-09-2023 06:21"/>
    <s v="25-09-2023 08:19"/>
    <x v="106"/>
    <n v="33.86"/>
    <n v="12"/>
    <n v="406.32"/>
    <s v="Subscription"/>
    <x v="3"/>
    <s v="High"/>
    <s v="Medium Satisfaction"/>
    <s v="Long Charging"/>
    <n v="1"/>
    <x v="416"/>
    <x v="499"/>
  </r>
  <r>
    <s v="EVS102222"/>
    <x v="7"/>
    <x v="1"/>
    <x v="2"/>
    <x v="0"/>
    <s v="21-05-2024 18:15"/>
    <s v="21-05-2024 19:43"/>
    <x v="81"/>
    <n v="28.2"/>
    <n v="8"/>
    <n v="225.6"/>
    <s v="Credit Card"/>
    <x v="3"/>
    <s v="Medium"/>
    <s v="Medium Satisfaction"/>
    <s v="Long Charging"/>
    <n v="1"/>
    <x v="1105"/>
    <x v="76"/>
  </r>
  <r>
    <s v="EVS102223"/>
    <x v="2"/>
    <x v="2"/>
    <x v="1"/>
    <x v="1"/>
    <s v="18-01-2023 11:59"/>
    <s v="18-01-2023 13:28"/>
    <x v="29"/>
    <n v="39.17"/>
    <n v="10"/>
    <n v="391.7"/>
    <s v="Credit Card"/>
    <x v="3"/>
    <s v="High"/>
    <s v="Medium Satisfaction"/>
    <s v="Long Charging"/>
    <n v="2"/>
    <x v="69"/>
    <x v="325"/>
  </r>
  <r>
    <s v="EVS102224"/>
    <x v="4"/>
    <x v="0"/>
    <x v="0"/>
    <x v="0"/>
    <d v="2024-02-10T16:59:00"/>
    <d v="2024-02-10T18:52:00"/>
    <x v="41"/>
    <n v="27.1"/>
    <n v="12"/>
    <n v="325.2"/>
    <s v="UPI"/>
    <x v="0"/>
    <s v="Medium"/>
    <s v="Medium Satisfaction"/>
    <s v="Long Charging"/>
    <n v="3"/>
    <x v="381"/>
    <x v="176"/>
  </r>
  <r>
    <s v="EVS102225"/>
    <x v="5"/>
    <x v="1"/>
    <x v="1"/>
    <x v="1"/>
    <s v="16-04-2023 16:39"/>
    <s v="16-04-2023 17:41"/>
    <x v="51"/>
    <n v="54.9"/>
    <n v="12"/>
    <n v="658.8"/>
    <s v="Credit Card"/>
    <x v="4"/>
    <s v="High"/>
    <s v="Low Satisfaction"/>
    <s v="Long Charging"/>
    <n v="1"/>
    <x v="1106"/>
    <x v="59"/>
  </r>
  <r>
    <s v="EVS102226"/>
    <x v="7"/>
    <x v="2"/>
    <x v="3"/>
    <x v="1"/>
    <s v="22-11-2023 21:17"/>
    <s v="22-11-2023 22:10"/>
    <x v="73"/>
    <n v="28.23"/>
    <n v="10"/>
    <n v="282.3"/>
    <s v="Credit Card"/>
    <x v="4"/>
    <s v="Medium"/>
    <s v="Low Satisfaction"/>
    <s v="Medium Charging"/>
    <n v="2"/>
    <x v="1107"/>
    <x v="675"/>
  </r>
  <r>
    <s v="EVS102227"/>
    <x v="1"/>
    <x v="2"/>
    <x v="1"/>
    <x v="1"/>
    <d v="2024-06-07T13:09:00"/>
    <d v="2024-06-07T14:59:00"/>
    <x v="109"/>
    <n v="6.83"/>
    <n v="8"/>
    <n v="54.64"/>
    <s v="Credit Card"/>
    <x v="1"/>
    <s v="Low"/>
    <s v="High Satisfaction"/>
    <s v="Long Charging"/>
    <n v="2"/>
    <x v="419"/>
    <x v="383"/>
  </r>
  <r>
    <s v="EVS102228"/>
    <x v="0"/>
    <x v="1"/>
    <x v="3"/>
    <x v="0"/>
    <d v="2024-01-04T15:39:00"/>
    <d v="2024-01-04T16:56:00"/>
    <x v="68"/>
    <n v="12.44"/>
    <n v="8"/>
    <n v="99.52"/>
    <s v="UPI"/>
    <x v="3"/>
    <s v="Medium"/>
    <s v="Medium Satisfaction"/>
    <s v="Long Charging"/>
    <n v="1"/>
    <x v="371"/>
    <x v="474"/>
  </r>
  <r>
    <s v="EVS102229"/>
    <x v="7"/>
    <x v="0"/>
    <x v="0"/>
    <x v="0"/>
    <d v="2023-02-06T09:14:00"/>
    <d v="2023-02-06T10:50:00"/>
    <x v="101"/>
    <n v="7.94"/>
    <n v="8"/>
    <n v="63.52"/>
    <s v="Wallet"/>
    <x v="0"/>
    <s v="Low"/>
    <s v="Medium Satisfaction"/>
    <s v="Long Charging"/>
    <n v="3"/>
    <x v="1108"/>
    <x v="20"/>
  </r>
  <r>
    <s v="EVS102230"/>
    <x v="6"/>
    <x v="2"/>
    <x v="2"/>
    <x v="0"/>
    <s v="18-06-2023 12:14"/>
    <s v="18-06-2023 13:46"/>
    <x v="20"/>
    <n v="33.26"/>
    <n v="10"/>
    <n v="332.6"/>
    <s v="Credit Card"/>
    <x v="1"/>
    <s v="High"/>
    <s v="High Satisfaction"/>
    <s v="Long Charging"/>
    <n v="2"/>
    <x v="1109"/>
    <x v="72"/>
  </r>
  <r>
    <s v="EVS102231"/>
    <x v="5"/>
    <x v="2"/>
    <x v="0"/>
    <x v="1"/>
    <d v="2023-11-05T00:08:00"/>
    <d v="2023-11-05T01:22:00"/>
    <x v="33"/>
    <n v="20.77"/>
    <n v="8"/>
    <n v="166.16"/>
    <s v="Subscription"/>
    <x v="0"/>
    <s v="Medium"/>
    <s v="Medium Satisfaction"/>
    <s v="Long Charging"/>
    <n v="2"/>
    <x v="953"/>
    <x v="395"/>
  </r>
  <r>
    <s v="EVS102232"/>
    <x v="2"/>
    <x v="0"/>
    <x v="3"/>
    <x v="0"/>
    <d v="2024-08-08T00:39:00"/>
    <d v="2024-08-08T02:33:00"/>
    <x v="48"/>
    <n v="47.93"/>
    <n v="15"/>
    <n v="718.95"/>
    <s v="Subscription"/>
    <x v="4"/>
    <s v="High"/>
    <s v="Low Satisfaction"/>
    <s v="Long Charging"/>
    <n v="3"/>
    <x v="1110"/>
    <x v="596"/>
  </r>
  <r>
    <s v="EVS102233"/>
    <x v="7"/>
    <x v="0"/>
    <x v="2"/>
    <x v="1"/>
    <d v="2023-02-09T06:52:00"/>
    <d v="2023-02-09T08:40:00"/>
    <x v="47"/>
    <n v="14.4"/>
    <n v="10"/>
    <n v="144"/>
    <s v="Subscription"/>
    <x v="3"/>
    <s v="Medium"/>
    <s v="Medium Satisfaction"/>
    <s v="Long Charging"/>
    <n v="3"/>
    <x v="161"/>
    <x v="482"/>
  </r>
  <r>
    <s v="EVS102234"/>
    <x v="6"/>
    <x v="2"/>
    <x v="1"/>
    <x v="0"/>
    <s v="26-12-2023 05:58"/>
    <s v="26-12-2023 07:33"/>
    <x v="66"/>
    <n v="21.92"/>
    <n v="10"/>
    <n v="219.2"/>
    <s v="Wallet"/>
    <x v="3"/>
    <s v="Medium"/>
    <s v="Medium Satisfaction"/>
    <s v="Long Charging"/>
    <n v="2"/>
    <x v="513"/>
    <x v="251"/>
  </r>
  <r>
    <s v="EVS102235"/>
    <x v="3"/>
    <x v="0"/>
    <x v="1"/>
    <x v="0"/>
    <s v="28-03-2024 10:10"/>
    <s v="28-03-2024 11:06"/>
    <x v="46"/>
    <n v="4.74"/>
    <n v="12"/>
    <n v="56.88"/>
    <s v="Wallet"/>
    <x v="2"/>
    <s v="Low"/>
    <s v="Low Satisfaction"/>
    <s v="Medium Charging"/>
    <n v="3"/>
    <x v="932"/>
    <x v="232"/>
  </r>
  <r>
    <s v="EVS102236"/>
    <x v="7"/>
    <x v="1"/>
    <x v="2"/>
    <x v="0"/>
    <s v="22-05-2023 02:40"/>
    <s v="22-05-2023 03:30"/>
    <x v="97"/>
    <n v="3.41"/>
    <n v="12"/>
    <n v="40.92"/>
    <s v="Wallet"/>
    <x v="3"/>
    <s v="Low"/>
    <s v="Medium Satisfaction"/>
    <s v="Medium Charging"/>
    <n v="1"/>
    <x v="290"/>
    <x v="108"/>
  </r>
  <r>
    <s v="EVS102237"/>
    <x v="1"/>
    <x v="2"/>
    <x v="3"/>
    <x v="0"/>
    <d v="2023-11-12T09:03:00"/>
    <d v="2023-11-12T09:26:00"/>
    <x v="6"/>
    <n v="23.96"/>
    <n v="12"/>
    <n v="287.52"/>
    <s v="UPI"/>
    <x v="0"/>
    <s v="Medium"/>
    <s v="Medium Satisfaction"/>
    <s v="Short Charging"/>
    <n v="2"/>
    <x v="83"/>
    <x v="249"/>
  </r>
  <r>
    <s v="EVS102238"/>
    <x v="4"/>
    <x v="1"/>
    <x v="1"/>
    <x v="1"/>
    <d v="2023-08-03T12:57:00"/>
    <d v="2023-08-03T14:12:00"/>
    <x v="99"/>
    <n v="5.0599999999999996"/>
    <n v="10"/>
    <n v="50.6"/>
    <s v="UPI"/>
    <x v="4"/>
    <s v="Low"/>
    <s v="Low Satisfaction"/>
    <s v="Long Charging"/>
    <n v="1"/>
    <x v="1111"/>
    <x v="381"/>
  </r>
  <r>
    <s v="EVS102239"/>
    <x v="7"/>
    <x v="2"/>
    <x v="0"/>
    <x v="1"/>
    <s v="17-02-2024 21:35"/>
    <s v="17-02-2024 22:38"/>
    <x v="25"/>
    <n v="25.5"/>
    <n v="8"/>
    <n v="204"/>
    <s v="Subscription"/>
    <x v="2"/>
    <s v="Medium"/>
    <s v="Low Satisfaction"/>
    <s v="Long Charging"/>
    <n v="2"/>
    <x v="1112"/>
    <x v="676"/>
  </r>
  <r>
    <s v="EVS102240"/>
    <x v="6"/>
    <x v="0"/>
    <x v="3"/>
    <x v="0"/>
    <s v="27-10-2024 10:51"/>
    <s v="27-10-2024 11:29"/>
    <x v="28"/>
    <n v="17.559999999999999"/>
    <n v="12"/>
    <n v="210.72"/>
    <s v="Subscription"/>
    <x v="3"/>
    <s v="Medium"/>
    <s v="Medium Satisfaction"/>
    <s v="Medium Charging"/>
    <n v="3"/>
    <x v="980"/>
    <x v="11"/>
  </r>
  <r>
    <s v="EVS102241"/>
    <x v="0"/>
    <x v="2"/>
    <x v="3"/>
    <x v="1"/>
    <s v="27-08-2023 20:39"/>
    <s v="27-08-2023 21:40"/>
    <x v="57"/>
    <n v="2.42"/>
    <n v="10"/>
    <n v="24.2"/>
    <s v="Wallet"/>
    <x v="3"/>
    <s v="Low"/>
    <s v="Medium Satisfaction"/>
    <s v="Long Charging"/>
    <n v="2"/>
    <x v="1113"/>
    <x v="451"/>
  </r>
  <r>
    <s v="EVS102242"/>
    <x v="0"/>
    <x v="2"/>
    <x v="2"/>
    <x v="1"/>
    <d v="2023-11-08T08:49:00"/>
    <d v="2023-11-08T09:02:00"/>
    <x v="58"/>
    <n v="32.35"/>
    <n v="10"/>
    <n v="323.5"/>
    <s v="Wallet"/>
    <x v="2"/>
    <s v="High"/>
    <s v="Low Satisfaction"/>
    <s v="Short Charging"/>
    <n v="2"/>
    <x v="1114"/>
    <x v="34"/>
  </r>
  <r>
    <s v="EVS102243"/>
    <x v="3"/>
    <x v="0"/>
    <x v="2"/>
    <x v="1"/>
    <s v="19-12-2023 22:25"/>
    <s v="19-12-2023 23:49"/>
    <x v="32"/>
    <n v="25.42"/>
    <n v="8"/>
    <n v="203.36"/>
    <s v="Credit Card"/>
    <x v="1"/>
    <s v="Medium"/>
    <s v="High Satisfaction"/>
    <s v="Long Charging"/>
    <n v="3"/>
    <x v="324"/>
    <x v="219"/>
  </r>
  <r>
    <s v="EVS102244"/>
    <x v="3"/>
    <x v="0"/>
    <x v="1"/>
    <x v="0"/>
    <d v="2024-11-05T09:45:00"/>
    <d v="2024-11-05T11:18:00"/>
    <x v="12"/>
    <n v="49.75"/>
    <n v="10"/>
    <n v="497.5"/>
    <s v="Credit Card"/>
    <x v="0"/>
    <s v="High"/>
    <s v="Medium Satisfaction"/>
    <s v="Long Charging"/>
    <n v="3"/>
    <x v="65"/>
    <x v="666"/>
  </r>
  <r>
    <s v="EVS102245"/>
    <x v="2"/>
    <x v="0"/>
    <x v="1"/>
    <x v="1"/>
    <d v="2023-01-04T14:47:00"/>
    <d v="2023-01-04T15:17:00"/>
    <x v="19"/>
    <n v="48.27"/>
    <n v="15"/>
    <n v="724.05"/>
    <s v="UPI"/>
    <x v="1"/>
    <s v="High"/>
    <s v="High Satisfaction"/>
    <s v="Medium Charging"/>
    <n v="3"/>
    <x v="671"/>
    <x v="504"/>
  </r>
  <r>
    <s v="EVS102246"/>
    <x v="0"/>
    <x v="0"/>
    <x v="3"/>
    <x v="0"/>
    <d v="2024-11-10T22:54:00"/>
    <d v="2024-12-10T00:44:00"/>
    <x v="109"/>
    <n v="58.19"/>
    <n v="15"/>
    <n v="872.85"/>
    <s v="Subscription"/>
    <x v="1"/>
    <s v="High"/>
    <s v="High Satisfaction"/>
    <s v="Long Charging"/>
    <n v="3"/>
    <x v="243"/>
    <x v="304"/>
  </r>
  <r>
    <s v="EVS102247"/>
    <x v="7"/>
    <x v="2"/>
    <x v="1"/>
    <x v="0"/>
    <d v="2023-11-10T03:01:00"/>
    <d v="2023-11-10T03:21:00"/>
    <x v="21"/>
    <n v="40.21"/>
    <n v="10"/>
    <n v="402.1"/>
    <s v="Wallet"/>
    <x v="0"/>
    <s v="High"/>
    <s v="Medium Satisfaction"/>
    <s v="Short Charging"/>
    <n v="2"/>
    <x v="261"/>
    <x v="621"/>
  </r>
  <r>
    <s v="EVS102248"/>
    <x v="4"/>
    <x v="1"/>
    <x v="1"/>
    <x v="1"/>
    <s v="14-11-2024 17:50"/>
    <s v="14-11-2024 19:25"/>
    <x v="66"/>
    <n v="14.17"/>
    <n v="10"/>
    <n v="141.69999999999999"/>
    <s v="Wallet"/>
    <x v="2"/>
    <s v="Medium"/>
    <s v="Low Satisfaction"/>
    <s v="Long Charging"/>
    <n v="1"/>
    <x v="1115"/>
    <x v="446"/>
  </r>
  <r>
    <s v="EVS102249"/>
    <x v="7"/>
    <x v="1"/>
    <x v="1"/>
    <x v="1"/>
    <s v="18-11-2023 07:17"/>
    <s v="18-11-2023 08:27"/>
    <x v="31"/>
    <n v="59.24"/>
    <n v="10"/>
    <n v="592.4"/>
    <s v="Subscription"/>
    <x v="4"/>
    <s v="High"/>
    <s v="Low Satisfaction"/>
    <s v="Long Charging"/>
    <n v="1"/>
    <x v="634"/>
    <x v="570"/>
  </r>
  <r>
    <s v="EVS102250"/>
    <x v="4"/>
    <x v="0"/>
    <x v="2"/>
    <x v="1"/>
    <s v="28-08-2023 13:03"/>
    <s v="28-08-2023 13:27"/>
    <x v="37"/>
    <n v="55.83"/>
    <n v="15"/>
    <n v="837.45"/>
    <s v="Wallet"/>
    <x v="4"/>
    <s v="High"/>
    <s v="Low Satisfaction"/>
    <s v="Short Charging"/>
    <n v="3"/>
    <x v="15"/>
    <x v="303"/>
  </r>
  <r>
    <s v="EVS102251"/>
    <x v="4"/>
    <x v="0"/>
    <x v="3"/>
    <x v="0"/>
    <s v="24-07-2024 18:43"/>
    <s v="24-07-2024 19:19"/>
    <x v="30"/>
    <n v="55.25"/>
    <n v="15"/>
    <n v="828.75"/>
    <s v="Subscription"/>
    <x v="2"/>
    <s v="High"/>
    <s v="Low Satisfaction"/>
    <s v="Medium Charging"/>
    <n v="3"/>
    <x v="960"/>
    <x v="644"/>
  </r>
  <r>
    <s v="EVS102252"/>
    <x v="5"/>
    <x v="1"/>
    <x v="2"/>
    <x v="1"/>
    <d v="2023-12-05T07:38:00"/>
    <d v="2023-12-05T08:05:00"/>
    <x v="92"/>
    <n v="12.4"/>
    <n v="8"/>
    <n v="99.2"/>
    <s v="Credit Card"/>
    <x v="3"/>
    <s v="Medium"/>
    <s v="Medium Satisfaction"/>
    <s v="Short Charging"/>
    <n v="1"/>
    <x v="1094"/>
    <x v="48"/>
  </r>
  <r>
    <s v="EVS102253"/>
    <x v="7"/>
    <x v="2"/>
    <x v="0"/>
    <x v="0"/>
    <s v="21-03-2023 06:42"/>
    <s v="21-03-2023 07:04"/>
    <x v="103"/>
    <n v="43.13"/>
    <n v="8"/>
    <n v="345.04"/>
    <s v="UPI"/>
    <x v="1"/>
    <s v="High"/>
    <s v="High Satisfaction"/>
    <s v="Short Charging"/>
    <n v="2"/>
    <x v="269"/>
    <x v="405"/>
  </r>
  <r>
    <s v="EVS102254"/>
    <x v="6"/>
    <x v="0"/>
    <x v="0"/>
    <x v="1"/>
    <s v="29-02-2024 06:31"/>
    <s v="29-02-2024 07:02"/>
    <x v="64"/>
    <n v="56.32"/>
    <n v="15"/>
    <n v="844.8"/>
    <s v="Wallet"/>
    <x v="3"/>
    <s v="High"/>
    <s v="Medium Satisfaction"/>
    <s v="Medium Charging"/>
    <n v="3"/>
    <x v="560"/>
    <x v="226"/>
  </r>
  <r>
    <s v="EVS102255"/>
    <x v="7"/>
    <x v="1"/>
    <x v="0"/>
    <x v="0"/>
    <d v="2023-07-10T05:23:00"/>
    <d v="2023-07-10T05:57:00"/>
    <x v="8"/>
    <n v="59.35"/>
    <n v="8"/>
    <n v="474.8"/>
    <s v="Subscription"/>
    <x v="0"/>
    <s v="High"/>
    <s v="Medium Satisfaction"/>
    <s v="Medium Charging"/>
    <n v="1"/>
    <x v="904"/>
    <x v="401"/>
  </r>
  <r>
    <s v="EVS102256"/>
    <x v="4"/>
    <x v="1"/>
    <x v="3"/>
    <x v="0"/>
    <d v="2023-06-04T23:29:00"/>
    <d v="2023-07-04T01:21:00"/>
    <x v="56"/>
    <n v="45.97"/>
    <n v="8"/>
    <n v="367.76"/>
    <s v="Wallet"/>
    <x v="3"/>
    <s v="High"/>
    <s v="Medium Satisfaction"/>
    <s v="Long Charging"/>
    <n v="1"/>
    <x v="1116"/>
    <x v="540"/>
  </r>
  <r>
    <s v="EVS102257"/>
    <x v="4"/>
    <x v="0"/>
    <x v="2"/>
    <x v="1"/>
    <d v="2024-09-08T01:01:00"/>
    <d v="2024-09-08T02:58:00"/>
    <x v="62"/>
    <n v="17.28"/>
    <n v="8"/>
    <n v="138.24"/>
    <s v="Wallet"/>
    <x v="0"/>
    <s v="Medium"/>
    <s v="Medium Satisfaction"/>
    <s v="Long Charging"/>
    <n v="3"/>
    <x v="455"/>
    <x v="338"/>
  </r>
  <r>
    <s v="EVS102258"/>
    <x v="3"/>
    <x v="0"/>
    <x v="0"/>
    <x v="0"/>
    <d v="2024-08-05T22:05:00"/>
    <d v="2024-08-05T23:22:00"/>
    <x v="68"/>
    <n v="25.13"/>
    <n v="12"/>
    <n v="301.56"/>
    <s v="Credit Card"/>
    <x v="1"/>
    <s v="Medium"/>
    <s v="High Satisfaction"/>
    <s v="Long Charging"/>
    <n v="3"/>
    <x v="90"/>
    <x v="151"/>
  </r>
  <r>
    <s v="EVS102259"/>
    <x v="1"/>
    <x v="2"/>
    <x v="2"/>
    <x v="1"/>
    <d v="2023-08-02T09:41:00"/>
    <d v="2023-08-02T11:01:00"/>
    <x v="93"/>
    <n v="55.99"/>
    <n v="15"/>
    <n v="839.85"/>
    <s v="UPI"/>
    <x v="1"/>
    <s v="High"/>
    <s v="High Satisfaction"/>
    <s v="Long Charging"/>
    <n v="2"/>
    <x v="180"/>
    <x v="120"/>
  </r>
  <r>
    <s v="EVS102260"/>
    <x v="7"/>
    <x v="0"/>
    <x v="0"/>
    <x v="0"/>
    <s v="24-05-2023 17:14"/>
    <s v="24-05-2023 17:43"/>
    <x v="102"/>
    <n v="35.49"/>
    <n v="12"/>
    <n v="425.88"/>
    <s v="Wallet"/>
    <x v="0"/>
    <s v="High"/>
    <s v="Medium Satisfaction"/>
    <s v="Short Charging"/>
    <n v="3"/>
    <x v="402"/>
    <x v="204"/>
  </r>
  <r>
    <s v="EVS102261"/>
    <x v="1"/>
    <x v="2"/>
    <x v="0"/>
    <x v="1"/>
    <s v="13-11-2023 14:11"/>
    <s v="13-11-2023 15:06"/>
    <x v="104"/>
    <n v="47.6"/>
    <n v="10"/>
    <n v="476"/>
    <s v="UPI"/>
    <x v="2"/>
    <s v="High"/>
    <s v="Low Satisfaction"/>
    <s v="Medium Charging"/>
    <n v="2"/>
    <x v="1020"/>
    <x v="413"/>
  </r>
  <r>
    <s v="EVS102262"/>
    <x v="6"/>
    <x v="0"/>
    <x v="1"/>
    <x v="0"/>
    <s v="30-03-2023 21:32"/>
    <s v="30-03-2023 21:51"/>
    <x v="11"/>
    <n v="45.73"/>
    <n v="10"/>
    <n v="457.3"/>
    <s v="UPI"/>
    <x v="1"/>
    <s v="High"/>
    <s v="High Satisfaction"/>
    <s v="Short Charging"/>
    <n v="3"/>
    <x v="1018"/>
    <x v="634"/>
  </r>
  <r>
    <s v="EVS102263"/>
    <x v="2"/>
    <x v="2"/>
    <x v="0"/>
    <x v="1"/>
    <d v="2024-09-09T16:30:00"/>
    <d v="2024-09-09T16:40:00"/>
    <x v="15"/>
    <n v="24.78"/>
    <n v="15"/>
    <n v="371.7"/>
    <s v="UPI"/>
    <x v="3"/>
    <s v="Medium"/>
    <s v="Medium Satisfaction"/>
    <s v="Short Charging"/>
    <n v="2"/>
    <x v="70"/>
    <x v="663"/>
  </r>
  <r>
    <s v="EVS102264"/>
    <x v="1"/>
    <x v="2"/>
    <x v="3"/>
    <x v="1"/>
    <d v="2024-02-06T00:57:00"/>
    <d v="2024-02-06T01:29:00"/>
    <x v="105"/>
    <n v="25.17"/>
    <n v="8"/>
    <n v="201.36"/>
    <s v="Subscription"/>
    <x v="4"/>
    <s v="Medium"/>
    <s v="Low Satisfaction"/>
    <s v="Medium Charging"/>
    <n v="2"/>
    <x v="802"/>
    <x v="489"/>
  </r>
  <r>
    <s v="EVS102265"/>
    <x v="2"/>
    <x v="2"/>
    <x v="0"/>
    <x v="0"/>
    <d v="2024-04-04T09:39:00"/>
    <d v="2024-04-04T09:57:00"/>
    <x v="88"/>
    <n v="52.53"/>
    <n v="8"/>
    <n v="420.24"/>
    <s v="UPI"/>
    <x v="1"/>
    <s v="High"/>
    <s v="High Satisfaction"/>
    <s v="Short Charging"/>
    <n v="2"/>
    <x v="367"/>
    <x v="592"/>
  </r>
  <r>
    <s v="EVS102266"/>
    <x v="3"/>
    <x v="2"/>
    <x v="3"/>
    <x v="0"/>
    <s v="29-03-2023 19:18"/>
    <s v="29-03-2023 20:59"/>
    <x v="26"/>
    <n v="5.4"/>
    <n v="8"/>
    <n v="43.2"/>
    <s v="Subscription"/>
    <x v="1"/>
    <s v="Low"/>
    <s v="High Satisfaction"/>
    <s v="Long Charging"/>
    <n v="2"/>
    <x v="556"/>
    <x v="40"/>
  </r>
  <r>
    <s v="EVS102267"/>
    <x v="1"/>
    <x v="1"/>
    <x v="3"/>
    <x v="1"/>
    <s v="26-10-2023 06:35"/>
    <s v="26-10-2023 07:10"/>
    <x v="10"/>
    <n v="8.34"/>
    <n v="10"/>
    <n v="83.4"/>
    <s v="Credit Card"/>
    <x v="3"/>
    <s v="Low"/>
    <s v="Medium Satisfaction"/>
    <s v="Medium Charging"/>
    <n v="1"/>
    <x v="1117"/>
    <x v="189"/>
  </r>
  <r>
    <s v="EVS102268"/>
    <x v="4"/>
    <x v="0"/>
    <x v="3"/>
    <x v="1"/>
    <s v="17-07-2023 04:23"/>
    <s v="17-07-2023 05:23"/>
    <x v="76"/>
    <n v="3.93"/>
    <n v="15"/>
    <n v="58.95"/>
    <s v="Subscription"/>
    <x v="4"/>
    <s v="Low"/>
    <s v="Low Satisfaction"/>
    <s v="Medium Charging"/>
    <n v="3"/>
    <x v="45"/>
    <x v="572"/>
  </r>
  <r>
    <s v="EVS102269"/>
    <x v="7"/>
    <x v="0"/>
    <x v="1"/>
    <x v="0"/>
    <d v="2024-04-02T21:45:00"/>
    <d v="2024-04-02T22:34:00"/>
    <x v="42"/>
    <n v="12.37"/>
    <n v="10"/>
    <n v="123.7"/>
    <s v="UPI"/>
    <x v="1"/>
    <s v="Medium"/>
    <s v="High Satisfaction"/>
    <s v="Medium Charging"/>
    <n v="3"/>
    <x v="499"/>
    <x v="393"/>
  </r>
  <r>
    <s v="EVS102270"/>
    <x v="1"/>
    <x v="2"/>
    <x v="2"/>
    <x v="0"/>
    <s v="20-06-2024 12:06"/>
    <s v="20-06-2024 13:02"/>
    <x v="46"/>
    <n v="58.46"/>
    <n v="12"/>
    <n v="701.52"/>
    <s v="Subscription"/>
    <x v="2"/>
    <s v="High"/>
    <s v="Low Satisfaction"/>
    <s v="Medium Charging"/>
    <n v="2"/>
    <x v="481"/>
    <x v="260"/>
  </r>
  <r>
    <s v="EVS102271"/>
    <x v="6"/>
    <x v="2"/>
    <x v="1"/>
    <x v="0"/>
    <s v="25-05-2024 11:08"/>
    <s v="25-05-2024 12:51"/>
    <x v="95"/>
    <n v="28.01"/>
    <n v="12"/>
    <n v="336.12"/>
    <s v="UPI"/>
    <x v="2"/>
    <s v="Medium"/>
    <s v="Low Satisfaction"/>
    <s v="Long Charging"/>
    <n v="2"/>
    <x v="1118"/>
    <x v="110"/>
  </r>
  <r>
    <s v="EVS102272"/>
    <x v="1"/>
    <x v="1"/>
    <x v="1"/>
    <x v="1"/>
    <d v="2024-06-03T05:56:00"/>
    <d v="2024-06-03T06:55:00"/>
    <x v="49"/>
    <n v="34.659999999999997"/>
    <n v="8"/>
    <n v="277.27999999999997"/>
    <s v="Credit Card"/>
    <x v="0"/>
    <s v="High"/>
    <s v="Medium Satisfaction"/>
    <s v="Medium Charging"/>
    <n v="1"/>
    <x v="571"/>
    <x v="599"/>
  </r>
  <r>
    <s v="EVS102273"/>
    <x v="0"/>
    <x v="1"/>
    <x v="3"/>
    <x v="0"/>
    <s v="28-10-2023 16:33"/>
    <s v="28-10-2023 18:16"/>
    <x v="95"/>
    <n v="33.19"/>
    <n v="10"/>
    <n v="331.9"/>
    <s v="UPI"/>
    <x v="4"/>
    <s v="High"/>
    <s v="Low Satisfaction"/>
    <s v="Long Charging"/>
    <n v="1"/>
    <x v="916"/>
    <x v="346"/>
  </r>
  <r>
    <s v="EVS102274"/>
    <x v="5"/>
    <x v="1"/>
    <x v="0"/>
    <x v="0"/>
    <d v="2023-03-05T00:22:00"/>
    <d v="2023-03-05T01:50:00"/>
    <x v="81"/>
    <n v="48.22"/>
    <n v="15"/>
    <n v="723.3"/>
    <s v="Wallet"/>
    <x v="0"/>
    <s v="High"/>
    <s v="Medium Satisfaction"/>
    <s v="Long Charging"/>
    <n v="1"/>
    <x v="1058"/>
    <x v="266"/>
  </r>
  <r>
    <s v="EVS102275"/>
    <x v="6"/>
    <x v="0"/>
    <x v="3"/>
    <x v="0"/>
    <d v="2023-09-09T07:12:00"/>
    <d v="2023-09-09T07:24:00"/>
    <x v="94"/>
    <n v="57.27"/>
    <n v="10"/>
    <n v="572.70000000000005"/>
    <s v="Wallet"/>
    <x v="0"/>
    <s v="High"/>
    <s v="Medium Satisfaction"/>
    <s v="Short Charging"/>
    <n v="3"/>
    <x v="927"/>
    <x v="171"/>
  </r>
  <r>
    <s v="EVS102276"/>
    <x v="6"/>
    <x v="0"/>
    <x v="3"/>
    <x v="0"/>
    <s v="17-08-2024 12:15"/>
    <s v="17-08-2024 13:44"/>
    <x v="29"/>
    <n v="52.18"/>
    <n v="8"/>
    <n v="417.44"/>
    <s v="Credit Card"/>
    <x v="4"/>
    <s v="High"/>
    <s v="Low Satisfaction"/>
    <s v="Long Charging"/>
    <n v="3"/>
    <x v="1119"/>
    <x v="164"/>
  </r>
  <r>
    <s v="EVS102277"/>
    <x v="4"/>
    <x v="1"/>
    <x v="2"/>
    <x v="0"/>
    <s v="14-02-2024 18:45"/>
    <s v="14-02-2024 19:29"/>
    <x v="72"/>
    <n v="42.15"/>
    <n v="10"/>
    <n v="421.5"/>
    <s v="UPI"/>
    <x v="1"/>
    <s v="High"/>
    <s v="High Satisfaction"/>
    <s v="Medium Charging"/>
    <n v="1"/>
    <x v="477"/>
    <x v="637"/>
  </r>
  <r>
    <s v="EVS102278"/>
    <x v="5"/>
    <x v="0"/>
    <x v="3"/>
    <x v="1"/>
    <d v="2024-11-10T00:13:00"/>
    <d v="2024-11-10T01:57:00"/>
    <x v="4"/>
    <n v="34.6"/>
    <n v="12"/>
    <n v="415.2"/>
    <s v="Wallet"/>
    <x v="0"/>
    <s v="High"/>
    <s v="Medium Satisfaction"/>
    <s v="Long Charging"/>
    <n v="3"/>
    <x v="1120"/>
    <x v="304"/>
  </r>
  <r>
    <s v="EVS102279"/>
    <x v="6"/>
    <x v="2"/>
    <x v="1"/>
    <x v="1"/>
    <d v="2023-11-07T07:27:00"/>
    <d v="2023-11-07T08:16:00"/>
    <x v="42"/>
    <n v="48.38"/>
    <n v="8"/>
    <n v="387.04"/>
    <s v="UPI"/>
    <x v="2"/>
    <s v="High"/>
    <s v="Low Satisfaction"/>
    <s v="Medium Charging"/>
    <n v="2"/>
    <x v="319"/>
    <x v="140"/>
  </r>
  <r>
    <s v="EVS102280"/>
    <x v="5"/>
    <x v="0"/>
    <x v="1"/>
    <x v="1"/>
    <d v="2024-04-02T14:03:00"/>
    <d v="2024-04-02T14:33:00"/>
    <x v="19"/>
    <n v="30.98"/>
    <n v="15"/>
    <n v="464.7"/>
    <s v="Subscription"/>
    <x v="2"/>
    <s v="High"/>
    <s v="Low Satisfaction"/>
    <s v="Medium Charging"/>
    <n v="3"/>
    <x v="258"/>
    <x v="393"/>
  </r>
  <r>
    <s v="EVS102281"/>
    <x v="7"/>
    <x v="0"/>
    <x v="3"/>
    <x v="0"/>
    <s v="16-09-2024 06:18"/>
    <s v="16-09-2024 06:39"/>
    <x v="86"/>
    <n v="32.549999999999997"/>
    <n v="15"/>
    <n v="488.25"/>
    <s v="Credit Card"/>
    <x v="4"/>
    <s v="High"/>
    <s v="Low Satisfaction"/>
    <s v="Short Charging"/>
    <n v="3"/>
    <x v="1121"/>
    <x v="347"/>
  </r>
  <r>
    <s v="EVS102282"/>
    <x v="5"/>
    <x v="2"/>
    <x v="1"/>
    <x v="0"/>
    <s v="31-07-2024 00:04"/>
    <s v="31-07-2024 01:25"/>
    <x v="7"/>
    <n v="18.07"/>
    <n v="15"/>
    <n v="271.05"/>
    <s v="Credit Card"/>
    <x v="2"/>
    <s v="Medium"/>
    <s v="Low Satisfaction"/>
    <s v="Long Charging"/>
    <n v="2"/>
    <x v="10"/>
    <x v="469"/>
  </r>
  <r>
    <s v="EVS102283"/>
    <x v="4"/>
    <x v="0"/>
    <x v="2"/>
    <x v="1"/>
    <s v="31-07-2024 04:28"/>
    <s v="31-07-2024 05:54"/>
    <x v="16"/>
    <n v="29.96"/>
    <n v="8"/>
    <n v="239.68"/>
    <s v="UPI"/>
    <x v="3"/>
    <s v="Medium"/>
    <s v="Medium Satisfaction"/>
    <s v="Long Charging"/>
    <n v="3"/>
    <x v="1122"/>
    <x v="469"/>
  </r>
  <r>
    <s v="EVS102284"/>
    <x v="1"/>
    <x v="0"/>
    <x v="3"/>
    <x v="1"/>
    <d v="2023-02-08T00:04:00"/>
    <d v="2023-02-08T01:47:00"/>
    <x v="95"/>
    <n v="45.99"/>
    <n v="8"/>
    <n v="367.92"/>
    <s v="UPI"/>
    <x v="1"/>
    <s v="High"/>
    <s v="High Satisfaction"/>
    <s v="Long Charging"/>
    <n v="3"/>
    <x v="10"/>
    <x v="546"/>
  </r>
  <r>
    <s v="EVS102285"/>
    <x v="1"/>
    <x v="2"/>
    <x v="3"/>
    <x v="0"/>
    <d v="2024-05-02T05:23:00"/>
    <d v="2024-05-02T05:34:00"/>
    <x v="78"/>
    <n v="17.34"/>
    <n v="15"/>
    <n v="260.10000000000002"/>
    <s v="Wallet"/>
    <x v="1"/>
    <s v="Medium"/>
    <s v="High Satisfaction"/>
    <s v="Short Charging"/>
    <n v="2"/>
    <x v="904"/>
    <x v="561"/>
  </r>
  <r>
    <s v="EVS102286"/>
    <x v="0"/>
    <x v="0"/>
    <x v="1"/>
    <x v="0"/>
    <s v="17-02-2023 12:36"/>
    <s v="17-02-2023 14:04"/>
    <x v="81"/>
    <n v="20.76"/>
    <n v="10"/>
    <n v="207.6"/>
    <s v="Wallet"/>
    <x v="4"/>
    <s v="Medium"/>
    <s v="Low Satisfaction"/>
    <s v="Long Charging"/>
    <n v="3"/>
    <x v="552"/>
    <x v="363"/>
  </r>
  <r>
    <s v="EVS102287"/>
    <x v="2"/>
    <x v="1"/>
    <x v="1"/>
    <x v="1"/>
    <s v="21-12-2023 13:30"/>
    <s v="21-12-2023 15:25"/>
    <x v="65"/>
    <n v="5.46"/>
    <n v="12"/>
    <n v="65.52"/>
    <s v="Credit Card"/>
    <x v="4"/>
    <s v="Low"/>
    <s v="Low Satisfaction"/>
    <s v="Long Charging"/>
    <n v="1"/>
    <x v="538"/>
    <x v="186"/>
  </r>
  <r>
    <s v="EVS102288"/>
    <x v="2"/>
    <x v="0"/>
    <x v="3"/>
    <x v="1"/>
    <d v="2024-06-09T11:03:00"/>
    <d v="2024-06-09T12:48:00"/>
    <x v="80"/>
    <n v="2.98"/>
    <n v="8"/>
    <n v="23.84"/>
    <s v="UPI"/>
    <x v="2"/>
    <s v="Low"/>
    <s v="Low Satisfaction"/>
    <s v="Long Charging"/>
    <n v="3"/>
    <x v="141"/>
    <x v="498"/>
  </r>
  <r>
    <s v="EVS102289"/>
    <x v="0"/>
    <x v="2"/>
    <x v="3"/>
    <x v="1"/>
    <d v="2023-12-02T00:34:00"/>
    <d v="2023-12-02T01:50:00"/>
    <x v="91"/>
    <n v="38.770000000000003"/>
    <n v="10"/>
    <n v="387.7"/>
    <s v="Subscription"/>
    <x v="1"/>
    <s v="High"/>
    <s v="High Satisfaction"/>
    <s v="Long Charging"/>
    <n v="2"/>
    <x v="412"/>
    <x v="473"/>
  </r>
  <r>
    <s v="EVS102290"/>
    <x v="6"/>
    <x v="2"/>
    <x v="1"/>
    <x v="1"/>
    <d v="2023-05-02T20:02:00"/>
    <d v="2023-05-02T20:27:00"/>
    <x v="13"/>
    <n v="56.16"/>
    <n v="12"/>
    <n v="673.92"/>
    <s v="Subscription"/>
    <x v="2"/>
    <s v="High"/>
    <s v="Low Satisfaction"/>
    <s v="Short Charging"/>
    <n v="2"/>
    <x v="658"/>
    <x v="229"/>
  </r>
  <r>
    <s v="EVS102291"/>
    <x v="2"/>
    <x v="1"/>
    <x v="2"/>
    <x v="1"/>
    <s v="13-06-2024 15:08"/>
    <s v="13-06-2024 15:28"/>
    <x v="21"/>
    <n v="53.85"/>
    <n v="15"/>
    <n v="807.75"/>
    <s v="Wallet"/>
    <x v="2"/>
    <s v="High"/>
    <s v="Low Satisfaction"/>
    <s v="Short Charging"/>
    <n v="1"/>
    <x v="1123"/>
    <x v="552"/>
  </r>
  <r>
    <s v="EVS102292"/>
    <x v="3"/>
    <x v="1"/>
    <x v="1"/>
    <x v="1"/>
    <s v="29-11-2023 23:23"/>
    <s v="30-11-2023 01:13"/>
    <x v="109"/>
    <n v="38.15"/>
    <n v="10"/>
    <n v="381.5"/>
    <s v="Wallet"/>
    <x v="4"/>
    <s v="High"/>
    <s v="Low Satisfaction"/>
    <s v="Long Charging"/>
    <n v="1"/>
    <x v="1124"/>
    <x v="526"/>
  </r>
  <r>
    <s v="EVS102293"/>
    <x v="3"/>
    <x v="0"/>
    <x v="0"/>
    <x v="0"/>
    <d v="2023-02-07T12:45:00"/>
    <d v="2023-02-07T13:57:00"/>
    <x v="70"/>
    <n v="35.57"/>
    <n v="8"/>
    <n v="284.56"/>
    <s v="Credit Card"/>
    <x v="3"/>
    <s v="High"/>
    <s v="Medium Satisfaction"/>
    <s v="Long Charging"/>
    <n v="3"/>
    <x v="1067"/>
    <x v="677"/>
  </r>
  <r>
    <s v="EVS102294"/>
    <x v="7"/>
    <x v="2"/>
    <x v="2"/>
    <x v="0"/>
    <s v="18-10-2024 13:49"/>
    <s v="18-10-2024 14:37"/>
    <x v="67"/>
    <n v="56.31"/>
    <n v="15"/>
    <n v="844.65"/>
    <s v="Subscription"/>
    <x v="0"/>
    <s v="High"/>
    <s v="Medium Satisfaction"/>
    <s v="Medium Charging"/>
    <n v="2"/>
    <x v="662"/>
    <x v="452"/>
  </r>
  <r>
    <s v="EVS102295"/>
    <x v="5"/>
    <x v="2"/>
    <x v="1"/>
    <x v="0"/>
    <d v="2023-05-12T05:00:00"/>
    <d v="2023-05-12T05:20:00"/>
    <x v="21"/>
    <n v="26.96"/>
    <n v="10"/>
    <n v="269.60000000000002"/>
    <s v="Subscription"/>
    <x v="4"/>
    <s v="Medium"/>
    <s v="Low Satisfaction"/>
    <s v="Short Charging"/>
    <n v="2"/>
    <x v="1125"/>
    <x v="678"/>
  </r>
  <r>
    <s v="EVS102296"/>
    <x v="0"/>
    <x v="2"/>
    <x v="1"/>
    <x v="0"/>
    <d v="2023-10-09T00:35:00"/>
    <d v="2023-10-09T01:21:00"/>
    <x v="43"/>
    <n v="43.41"/>
    <n v="10"/>
    <n v="434.1"/>
    <s v="Credit Card"/>
    <x v="2"/>
    <s v="High"/>
    <s v="Low Satisfaction"/>
    <s v="Medium Charging"/>
    <n v="2"/>
    <x v="920"/>
    <x v="3"/>
  </r>
  <r>
    <s v="EVS102297"/>
    <x v="4"/>
    <x v="0"/>
    <x v="0"/>
    <x v="1"/>
    <s v="30-06-2024 09:04"/>
    <s v="30-06-2024 10:43"/>
    <x v="83"/>
    <n v="16.350000000000001"/>
    <n v="12"/>
    <n v="196.2"/>
    <s v="Credit Card"/>
    <x v="0"/>
    <s v="Medium"/>
    <s v="Medium Satisfaction"/>
    <s v="Long Charging"/>
    <n v="3"/>
    <x v="330"/>
    <x v="212"/>
  </r>
  <r>
    <s v="EVS102298"/>
    <x v="7"/>
    <x v="2"/>
    <x v="0"/>
    <x v="0"/>
    <s v="20-08-2024 22:29"/>
    <s v="20-08-2024 23:07"/>
    <x v="28"/>
    <n v="30.76"/>
    <n v="8"/>
    <n v="246.08"/>
    <s v="UPI"/>
    <x v="2"/>
    <s v="High"/>
    <s v="Low Satisfaction"/>
    <s v="Medium Charging"/>
    <n v="2"/>
    <x v="57"/>
    <x v="654"/>
  </r>
  <r>
    <s v="EVS102299"/>
    <x v="0"/>
    <x v="0"/>
    <x v="1"/>
    <x v="0"/>
    <s v="15-07-2024 07:29"/>
    <s v="15-07-2024 08:31"/>
    <x v="51"/>
    <n v="58.49"/>
    <n v="12"/>
    <n v="701.88"/>
    <s v="Subscription"/>
    <x v="4"/>
    <s v="High"/>
    <s v="Low Satisfaction"/>
    <s v="Long Charging"/>
    <n v="3"/>
    <x v="706"/>
    <x v="560"/>
  </r>
  <r>
    <s v="EVS102300"/>
    <x v="2"/>
    <x v="2"/>
    <x v="3"/>
    <x v="1"/>
    <s v="29-08-2023 08:25"/>
    <s v="29-08-2023 10:22"/>
    <x v="62"/>
    <n v="32.17"/>
    <n v="10"/>
    <n v="321.7"/>
    <s v="Subscription"/>
    <x v="3"/>
    <s v="High"/>
    <s v="Medium Satisfaction"/>
    <s v="Long Charging"/>
    <n v="2"/>
    <x v="275"/>
    <x v="95"/>
  </r>
  <r>
    <s v="EVS102301"/>
    <x v="4"/>
    <x v="0"/>
    <x v="2"/>
    <x v="1"/>
    <s v="14-08-2024 19:22"/>
    <s v="14-08-2024 19:36"/>
    <x v="52"/>
    <n v="23.24"/>
    <n v="8"/>
    <n v="185.92"/>
    <s v="Credit Card"/>
    <x v="3"/>
    <s v="Medium"/>
    <s v="Medium Satisfaction"/>
    <s v="Short Charging"/>
    <n v="3"/>
    <x v="500"/>
    <x v="679"/>
  </r>
  <r>
    <s v="EVS102302"/>
    <x v="5"/>
    <x v="2"/>
    <x v="1"/>
    <x v="0"/>
    <d v="2024-12-07T23:50:00"/>
    <s v="13-07-2024 00:15"/>
    <x v="13"/>
    <n v="13.7"/>
    <n v="10"/>
    <n v="137"/>
    <s v="Credit Card"/>
    <x v="0"/>
    <s v="Medium"/>
    <s v="Medium Satisfaction"/>
    <s v="Short Charging"/>
    <n v="2"/>
    <x v="776"/>
    <x v="510"/>
  </r>
  <r>
    <s v="EVS102303"/>
    <x v="3"/>
    <x v="1"/>
    <x v="1"/>
    <x v="0"/>
    <s v="31-01-2023 03:43"/>
    <s v="31-01-2023 05:00"/>
    <x v="68"/>
    <n v="46.26"/>
    <n v="15"/>
    <n v="693.9"/>
    <s v="Credit Card"/>
    <x v="2"/>
    <s v="High"/>
    <s v="Low Satisfaction"/>
    <s v="Long Charging"/>
    <n v="1"/>
    <x v="919"/>
    <x v="633"/>
  </r>
  <r>
    <s v="EVS102304"/>
    <x v="4"/>
    <x v="2"/>
    <x v="0"/>
    <x v="0"/>
    <s v="14-01-2024 21:39"/>
    <s v="14-01-2024 21:54"/>
    <x v="63"/>
    <n v="15.25"/>
    <n v="12"/>
    <n v="183"/>
    <s v="Wallet"/>
    <x v="1"/>
    <s v="Medium"/>
    <s v="High Satisfaction"/>
    <s v="Short Charging"/>
    <n v="2"/>
    <x v="382"/>
    <x v="224"/>
  </r>
  <r>
    <s v="EVS102305"/>
    <x v="1"/>
    <x v="0"/>
    <x v="0"/>
    <x v="0"/>
    <d v="2023-09-12T08:00:00"/>
    <d v="2023-09-12T08:29:00"/>
    <x v="102"/>
    <n v="18.48"/>
    <n v="15"/>
    <n v="277.2"/>
    <s v="Subscription"/>
    <x v="1"/>
    <s v="Medium"/>
    <s v="High Satisfaction"/>
    <s v="Short Charging"/>
    <n v="3"/>
    <x v="1126"/>
    <x v="90"/>
  </r>
  <r>
    <s v="EVS102306"/>
    <x v="3"/>
    <x v="1"/>
    <x v="2"/>
    <x v="0"/>
    <d v="2023-11-06T06:40:00"/>
    <d v="2023-11-06T06:50:00"/>
    <x v="15"/>
    <n v="51.28"/>
    <n v="8"/>
    <n v="410.24"/>
    <s v="Wallet"/>
    <x v="3"/>
    <s v="High"/>
    <s v="Medium Satisfaction"/>
    <s v="Short Charging"/>
    <n v="1"/>
    <x v="1127"/>
    <x v="101"/>
  </r>
  <r>
    <s v="EVS102307"/>
    <x v="6"/>
    <x v="2"/>
    <x v="0"/>
    <x v="0"/>
    <s v="28-02-2024 19:14"/>
    <s v="28-02-2024 19:28"/>
    <x v="52"/>
    <n v="53.37"/>
    <n v="8"/>
    <n v="426.96"/>
    <s v="Subscription"/>
    <x v="3"/>
    <s v="High"/>
    <s v="Medium Satisfaction"/>
    <s v="Short Charging"/>
    <n v="2"/>
    <x v="605"/>
    <x v="243"/>
  </r>
  <r>
    <s v="EVS102308"/>
    <x v="7"/>
    <x v="1"/>
    <x v="0"/>
    <x v="1"/>
    <s v="19-09-2024 06:37"/>
    <s v="19-09-2024 07:02"/>
    <x v="13"/>
    <n v="59.07"/>
    <n v="12"/>
    <n v="708.84"/>
    <s v="Credit Card"/>
    <x v="0"/>
    <s v="High"/>
    <s v="Medium Satisfaction"/>
    <s v="Short Charging"/>
    <n v="1"/>
    <x v="822"/>
    <x v="507"/>
  </r>
  <r>
    <s v="EVS102309"/>
    <x v="1"/>
    <x v="0"/>
    <x v="1"/>
    <x v="0"/>
    <s v="25-04-2023 14:31"/>
    <s v="25-04-2023 16:12"/>
    <x v="26"/>
    <n v="9.33"/>
    <n v="10"/>
    <n v="93.3"/>
    <s v="Credit Card"/>
    <x v="1"/>
    <s v="Low"/>
    <s v="High Satisfaction"/>
    <s v="Long Charging"/>
    <n v="3"/>
    <x v="498"/>
    <x v="480"/>
  </r>
  <r>
    <s v="EVS102310"/>
    <x v="1"/>
    <x v="0"/>
    <x v="3"/>
    <x v="0"/>
    <d v="2023-07-02T19:29:00"/>
    <d v="2023-07-02T20:09:00"/>
    <x v="79"/>
    <n v="11.03"/>
    <n v="8"/>
    <n v="88.24"/>
    <s v="Subscription"/>
    <x v="0"/>
    <s v="Medium"/>
    <s v="Medium Satisfaction"/>
    <s v="Medium Charging"/>
    <n v="3"/>
    <x v="321"/>
    <x v="0"/>
  </r>
  <r>
    <s v="EVS102311"/>
    <x v="2"/>
    <x v="0"/>
    <x v="3"/>
    <x v="0"/>
    <d v="2024-07-08T00:48:00"/>
    <d v="2024-07-08T02:31:00"/>
    <x v="95"/>
    <n v="53.91"/>
    <n v="15"/>
    <n v="808.65"/>
    <s v="Wallet"/>
    <x v="2"/>
    <s v="High"/>
    <s v="Low Satisfaction"/>
    <s v="Long Charging"/>
    <n v="3"/>
    <x v="608"/>
    <x v="170"/>
  </r>
  <r>
    <s v="EVS102312"/>
    <x v="1"/>
    <x v="1"/>
    <x v="2"/>
    <x v="1"/>
    <d v="2023-07-11T05:36:00"/>
    <d v="2023-07-11T06:46:00"/>
    <x v="31"/>
    <n v="51.16"/>
    <n v="15"/>
    <n v="767.4"/>
    <s v="UPI"/>
    <x v="4"/>
    <s v="High"/>
    <s v="Low Satisfaction"/>
    <s v="Long Charging"/>
    <n v="1"/>
    <x v="466"/>
    <x v="523"/>
  </r>
  <r>
    <s v="EVS102313"/>
    <x v="3"/>
    <x v="1"/>
    <x v="1"/>
    <x v="1"/>
    <s v="20-01-2024 03:49"/>
    <s v="20-01-2024 05:05"/>
    <x v="91"/>
    <n v="56.61"/>
    <n v="15"/>
    <n v="849.15"/>
    <s v="UPI"/>
    <x v="0"/>
    <s v="High"/>
    <s v="Medium Satisfaction"/>
    <s v="Long Charging"/>
    <n v="1"/>
    <x v="1128"/>
    <x v="364"/>
  </r>
  <r>
    <s v="EVS102314"/>
    <x v="6"/>
    <x v="0"/>
    <x v="3"/>
    <x v="0"/>
    <s v="18-06-2024 07:10"/>
    <s v="18-06-2024 07:20"/>
    <x v="15"/>
    <n v="35.04"/>
    <n v="15"/>
    <n v="525.6"/>
    <s v="Wallet"/>
    <x v="2"/>
    <s v="High"/>
    <s v="Low Satisfaction"/>
    <s v="Short Charging"/>
    <n v="3"/>
    <x v="947"/>
    <x v="423"/>
  </r>
  <r>
    <s v="EVS102315"/>
    <x v="0"/>
    <x v="0"/>
    <x v="2"/>
    <x v="1"/>
    <d v="2023-10-07T00:40:00"/>
    <d v="2023-10-07T01:08:00"/>
    <x v="53"/>
    <n v="6.92"/>
    <n v="15"/>
    <n v="103.8"/>
    <s v="UPI"/>
    <x v="0"/>
    <s v="Low"/>
    <s v="Medium Satisfaction"/>
    <s v="Short Charging"/>
    <n v="3"/>
    <x v="1129"/>
    <x v="254"/>
  </r>
  <r>
    <s v="EVS102316"/>
    <x v="6"/>
    <x v="0"/>
    <x v="1"/>
    <x v="0"/>
    <s v="15-10-2023 14:16"/>
    <s v="15-10-2023 15:59"/>
    <x v="95"/>
    <n v="17.829999999999998"/>
    <n v="8"/>
    <n v="142.63999999999999"/>
    <s v="Credit Card"/>
    <x v="2"/>
    <s v="Medium"/>
    <s v="Low Satisfaction"/>
    <s v="Long Charging"/>
    <n v="3"/>
    <x v="60"/>
    <x v="294"/>
  </r>
  <r>
    <s v="EVS102317"/>
    <x v="3"/>
    <x v="0"/>
    <x v="3"/>
    <x v="0"/>
    <s v="21-03-2024 04:38"/>
    <s v="21-03-2024 05:35"/>
    <x v="110"/>
    <n v="5.83"/>
    <n v="15"/>
    <n v="87.45"/>
    <s v="UPI"/>
    <x v="4"/>
    <s v="Low"/>
    <s v="Low Satisfaction"/>
    <s v="Medium Charging"/>
    <n v="3"/>
    <x v="384"/>
    <x v="167"/>
  </r>
  <r>
    <s v="EVS102318"/>
    <x v="1"/>
    <x v="1"/>
    <x v="2"/>
    <x v="1"/>
    <s v="17-01-2023 13:35"/>
    <s v="17-01-2023 14:37"/>
    <x v="51"/>
    <n v="16.87"/>
    <n v="12"/>
    <n v="202.44"/>
    <s v="UPI"/>
    <x v="1"/>
    <s v="Medium"/>
    <s v="High Satisfaction"/>
    <s v="Long Charging"/>
    <n v="1"/>
    <x v="1130"/>
    <x v="192"/>
  </r>
  <r>
    <s v="EVS102319"/>
    <x v="7"/>
    <x v="2"/>
    <x v="1"/>
    <x v="1"/>
    <s v="28-07-2024 15:08"/>
    <s v="28-07-2024 15:41"/>
    <x v="50"/>
    <n v="36.020000000000003"/>
    <n v="10"/>
    <n v="360.2"/>
    <s v="Subscription"/>
    <x v="3"/>
    <s v="High"/>
    <s v="Medium Satisfaction"/>
    <s v="Medium Charging"/>
    <n v="2"/>
    <x v="1123"/>
    <x v="172"/>
  </r>
  <r>
    <s v="EVS102320"/>
    <x v="2"/>
    <x v="2"/>
    <x v="0"/>
    <x v="0"/>
    <s v="21-04-2023 05:16"/>
    <s v="21-04-2023 05:39"/>
    <x v="6"/>
    <n v="12.39"/>
    <n v="15"/>
    <n v="185.85"/>
    <s v="Subscription"/>
    <x v="1"/>
    <s v="Medium"/>
    <s v="High Satisfaction"/>
    <s v="Short Charging"/>
    <n v="2"/>
    <x v="649"/>
    <x v="497"/>
  </r>
  <r>
    <s v="EVS102321"/>
    <x v="3"/>
    <x v="1"/>
    <x v="1"/>
    <x v="0"/>
    <d v="2024-02-11T18:49:00"/>
    <d v="2024-02-11T20:19:00"/>
    <x v="77"/>
    <n v="49.86"/>
    <n v="15"/>
    <n v="747.9"/>
    <s v="Credit Card"/>
    <x v="3"/>
    <s v="High"/>
    <s v="Medium Satisfaction"/>
    <s v="Long Charging"/>
    <n v="1"/>
    <x v="1131"/>
    <x v="344"/>
  </r>
  <r>
    <s v="EVS102322"/>
    <x v="3"/>
    <x v="1"/>
    <x v="3"/>
    <x v="1"/>
    <s v="31-01-2024 03:21"/>
    <s v="31-01-2024 04:59"/>
    <x v="61"/>
    <n v="34.68"/>
    <n v="15"/>
    <n v="520.20000000000005"/>
    <s v="UPI"/>
    <x v="1"/>
    <s v="High"/>
    <s v="High Satisfaction"/>
    <s v="Long Charging"/>
    <n v="1"/>
    <x v="350"/>
    <x v="638"/>
  </r>
  <r>
    <s v="EVS102323"/>
    <x v="7"/>
    <x v="1"/>
    <x v="3"/>
    <x v="1"/>
    <s v="23-10-2023 20:13"/>
    <s v="23-10-2023 22:03"/>
    <x v="109"/>
    <n v="27.15"/>
    <n v="10"/>
    <n v="271.5"/>
    <s v="Wallet"/>
    <x v="3"/>
    <s v="Medium"/>
    <s v="Medium Satisfaction"/>
    <s v="Long Charging"/>
    <n v="1"/>
    <x v="998"/>
    <x v="471"/>
  </r>
  <r>
    <s v="EVS102324"/>
    <x v="5"/>
    <x v="0"/>
    <x v="1"/>
    <x v="1"/>
    <d v="2023-05-03T22:56:00"/>
    <d v="2023-05-03T23:08:00"/>
    <x v="94"/>
    <n v="45.52"/>
    <n v="10"/>
    <n v="455.2"/>
    <s v="Subscription"/>
    <x v="0"/>
    <s v="High"/>
    <s v="Medium Satisfaction"/>
    <s v="Short Charging"/>
    <n v="3"/>
    <x v="175"/>
    <x v="85"/>
  </r>
  <r>
    <s v="EVS102325"/>
    <x v="5"/>
    <x v="2"/>
    <x v="1"/>
    <x v="1"/>
    <s v="26-02-2024 04:54"/>
    <s v="26-02-2024 06:07"/>
    <x v="98"/>
    <n v="19.05"/>
    <n v="12"/>
    <n v="228.6"/>
    <s v="Subscription"/>
    <x v="2"/>
    <s v="Medium"/>
    <s v="Low Satisfaction"/>
    <s v="Long Charging"/>
    <n v="2"/>
    <x v="1132"/>
    <x v="255"/>
  </r>
  <r>
    <s v="EVS102326"/>
    <x v="5"/>
    <x v="1"/>
    <x v="0"/>
    <x v="1"/>
    <s v="19-11-2024 02:26"/>
    <s v="19-11-2024 03:20"/>
    <x v="38"/>
    <n v="27.63"/>
    <n v="15"/>
    <n v="414.45"/>
    <s v="UPI"/>
    <x v="4"/>
    <s v="Medium"/>
    <s v="Low Satisfaction"/>
    <s v="Medium Charging"/>
    <n v="1"/>
    <x v="639"/>
    <x v="80"/>
  </r>
  <r>
    <s v="EVS102327"/>
    <x v="6"/>
    <x v="2"/>
    <x v="0"/>
    <x v="1"/>
    <s v="22-02-2023 11:08"/>
    <s v="22-02-2023 12:53"/>
    <x v="80"/>
    <n v="56.01"/>
    <n v="15"/>
    <n v="840.15"/>
    <s v="Wallet"/>
    <x v="0"/>
    <s v="High"/>
    <s v="Medium Satisfaction"/>
    <s v="Long Charging"/>
    <n v="2"/>
    <x v="1118"/>
    <x v="89"/>
  </r>
  <r>
    <s v="EVS102328"/>
    <x v="1"/>
    <x v="1"/>
    <x v="3"/>
    <x v="0"/>
    <s v="26-07-2024 16:34"/>
    <s v="26-07-2024 17:20"/>
    <x v="43"/>
    <n v="43.4"/>
    <n v="15"/>
    <n v="651"/>
    <s v="Subscription"/>
    <x v="3"/>
    <s v="High"/>
    <s v="Medium Satisfaction"/>
    <s v="Medium Charging"/>
    <n v="1"/>
    <x v="462"/>
    <x v="264"/>
  </r>
  <r>
    <s v="EVS102329"/>
    <x v="1"/>
    <x v="2"/>
    <x v="0"/>
    <x v="0"/>
    <s v="28-07-2023 23:39"/>
    <s v="29-07-2023 00:09"/>
    <x v="19"/>
    <n v="18.71"/>
    <n v="8"/>
    <n v="149.68"/>
    <s v="UPI"/>
    <x v="0"/>
    <s v="Medium"/>
    <s v="Medium Satisfaction"/>
    <s v="Medium Charging"/>
    <n v="2"/>
    <x v="87"/>
    <x v="536"/>
  </r>
  <r>
    <s v="EVS102330"/>
    <x v="2"/>
    <x v="1"/>
    <x v="1"/>
    <x v="1"/>
    <s v="29-10-2024 16:56"/>
    <s v="29-10-2024 17:40"/>
    <x v="72"/>
    <n v="42.23"/>
    <n v="8"/>
    <n v="337.84"/>
    <s v="UPI"/>
    <x v="2"/>
    <s v="High"/>
    <s v="Low Satisfaction"/>
    <s v="Medium Charging"/>
    <n v="1"/>
    <x v="944"/>
    <x v="459"/>
  </r>
  <r>
    <s v="EVS102331"/>
    <x v="2"/>
    <x v="2"/>
    <x v="1"/>
    <x v="1"/>
    <s v="24-02-2024 10:38"/>
    <s v="24-02-2024 11:01"/>
    <x v="6"/>
    <n v="40.47"/>
    <n v="15"/>
    <n v="607.04999999999995"/>
    <s v="Subscription"/>
    <x v="1"/>
    <s v="High"/>
    <s v="High Satisfaction"/>
    <s v="Short Charging"/>
    <n v="2"/>
    <x v="758"/>
    <x v="154"/>
  </r>
  <r>
    <s v="EVS102332"/>
    <x v="7"/>
    <x v="0"/>
    <x v="3"/>
    <x v="0"/>
    <d v="2024-01-05T08:27:00"/>
    <d v="2024-01-05T10:14:00"/>
    <x v="108"/>
    <n v="10.59"/>
    <n v="8"/>
    <n v="84.72"/>
    <s v="Subscription"/>
    <x v="2"/>
    <s v="Medium"/>
    <s v="Low Satisfaction"/>
    <s v="Long Charging"/>
    <n v="3"/>
    <x v="863"/>
    <x v="502"/>
  </r>
  <r>
    <s v="EVS102333"/>
    <x v="2"/>
    <x v="0"/>
    <x v="1"/>
    <x v="1"/>
    <s v="15-06-2024 13:16"/>
    <s v="15-06-2024 14:14"/>
    <x v="22"/>
    <n v="45.34"/>
    <n v="10"/>
    <n v="453.4"/>
    <s v="Wallet"/>
    <x v="1"/>
    <s v="High"/>
    <s v="High Satisfaction"/>
    <s v="Medium Charging"/>
    <n v="3"/>
    <x v="74"/>
    <x v="196"/>
  </r>
  <r>
    <s v="EVS102334"/>
    <x v="3"/>
    <x v="1"/>
    <x v="1"/>
    <x v="1"/>
    <d v="2024-01-10T16:17:00"/>
    <d v="2024-01-10T17:26:00"/>
    <x v="39"/>
    <n v="39.79"/>
    <n v="8"/>
    <n v="318.32"/>
    <s v="Wallet"/>
    <x v="2"/>
    <s v="High"/>
    <s v="Low Satisfaction"/>
    <s v="Long Charging"/>
    <n v="1"/>
    <x v="96"/>
    <x v="458"/>
  </r>
  <r>
    <s v="EVS102335"/>
    <x v="3"/>
    <x v="2"/>
    <x v="0"/>
    <x v="0"/>
    <s v="16-11-2024 03:51"/>
    <s v="16-11-2024 05:25"/>
    <x v="23"/>
    <n v="54.24"/>
    <n v="12"/>
    <n v="650.88"/>
    <s v="UPI"/>
    <x v="4"/>
    <s v="High"/>
    <s v="Low Satisfaction"/>
    <s v="Long Charging"/>
    <n v="2"/>
    <x v="215"/>
    <x v="479"/>
  </r>
  <r>
    <s v="EVS102336"/>
    <x v="7"/>
    <x v="2"/>
    <x v="2"/>
    <x v="1"/>
    <s v="22-03-2023 21:25"/>
    <s v="22-03-2023 21:55"/>
    <x v="19"/>
    <n v="18.010000000000002"/>
    <n v="15"/>
    <n v="270.14999999999998"/>
    <s v="Subscription"/>
    <x v="1"/>
    <s v="Medium"/>
    <s v="High Satisfaction"/>
    <s v="Medium Charging"/>
    <n v="2"/>
    <x v="1133"/>
    <x v="362"/>
  </r>
  <r>
    <s v="EVS102337"/>
    <x v="2"/>
    <x v="2"/>
    <x v="1"/>
    <x v="0"/>
    <s v="25-07-2023 04:14"/>
    <s v="25-07-2023 04:43"/>
    <x v="102"/>
    <n v="52.49"/>
    <n v="12"/>
    <n v="629.88"/>
    <s v="Subscription"/>
    <x v="3"/>
    <s v="High"/>
    <s v="Medium Satisfaction"/>
    <s v="Short Charging"/>
    <n v="2"/>
    <x v="957"/>
    <x v="553"/>
  </r>
  <r>
    <s v="EVS102338"/>
    <x v="0"/>
    <x v="2"/>
    <x v="2"/>
    <x v="0"/>
    <s v="21-07-2023 23:34"/>
    <s v="22-07-2023 00:36"/>
    <x v="51"/>
    <n v="6.86"/>
    <n v="12"/>
    <n v="82.32"/>
    <s v="UPI"/>
    <x v="0"/>
    <s v="Low"/>
    <s v="Medium Satisfaction"/>
    <s v="Long Charging"/>
    <n v="2"/>
    <x v="632"/>
    <x v="400"/>
  </r>
  <r>
    <s v="EVS102339"/>
    <x v="1"/>
    <x v="0"/>
    <x v="1"/>
    <x v="1"/>
    <s v="25-09-2024 21:50"/>
    <s v="25-09-2024 22:41"/>
    <x v="69"/>
    <n v="36.479999999999997"/>
    <n v="10"/>
    <n v="364.8"/>
    <s v="Subscription"/>
    <x v="2"/>
    <s v="High"/>
    <s v="Low Satisfaction"/>
    <s v="Medium Charging"/>
    <n v="3"/>
    <x v="236"/>
    <x v="7"/>
  </r>
  <r>
    <s v="EVS102340"/>
    <x v="2"/>
    <x v="1"/>
    <x v="2"/>
    <x v="0"/>
    <s v="13-01-2024 05:28"/>
    <s v="13-01-2024 06:43"/>
    <x v="99"/>
    <n v="48.69"/>
    <n v="12"/>
    <n v="584.28"/>
    <s v="Subscription"/>
    <x v="4"/>
    <s v="High"/>
    <s v="Low Satisfaction"/>
    <s v="Long Charging"/>
    <n v="1"/>
    <x v="1134"/>
    <x v="377"/>
  </r>
  <r>
    <s v="EVS102341"/>
    <x v="1"/>
    <x v="1"/>
    <x v="0"/>
    <x v="0"/>
    <d v="2023-12-11T01:27:00"/>
    <d v="2023-12-11T01:48:00"/>
    <x v="86"/>
    <n v="11.71"/>
    <n v="8"/>
    <n v="93.68"/>
    <s v="UPI"/>
    <x v="3"/>
    <s v="Medium"/>
    <s v="Medium Satisfaction"/>
    <s v="Short Charging"/>
    <n v="1"/>
    <x v="82"/>
    <x v="284"/>
  </r>
  <r>
    <s v="EVS102342"/>
    <x v="0"/>
    <x v="1"/>
    <x v="3"/>
    <x v="1"/>
    <s v="15-10-2023 17:36"/>
    <s v="15-10-2023 18:51"/>
    <x v="99"/>
    <n v="57.21"/>
    <n v="12"/>
    <n v="686.52"/>
    <s v="Credit Card"/>
    <x v="1"/>
    <s v="High"/>
    <s v="High Satisfaction"/>
    <s v="Long Charging"/>
    <n v="1"/>
    <x v="442"/>
    <x v="294"/>
  </r>
  <r>
    <s v="EVS102343"/>
    <x v="4"/>
    <x v="1"/>
    <x v="1"/>
    <x v="0"/>
    <d v="2023-08-07T01:23:00"/>
    <d v="2023-08-07T02:07:00"/>
    <x v="72"/>
    <n v="28.57"/>
    <n v="10"/>
    <n v="285.7"/>
    <s v="UPI"/>
    <x v="4"/>
    <s v="Medium"/>
    <s v="Low Satisfaction"/>
    <s v="Medium Charging"/>
    <n v="1"/>
    <x v="996"/>
    <x v="581"/>
  </r>
  <r>
    <s v="EVS102344"/>
    <x v="1"/>
    <x v="1"/>
    <x v="1"/>
    <x v="0"/>
    <s v="24-02-2024 14:56"/>
    <s v="24-02-2024 15:08"/>
    <x v="94"/>
    <n v="42.62"/>
    <n v="8"/>
    <n v="340.96"/>
    <s v="Subscription"/>
    <x v="3"/>
    <s v="High"/>
    <s v="Medium Satisfaction"/>
    <s v="Short Charging"/>
    <n v="1"/>
    <x v="986"/>
    <x v="154"/>
  </r>
  <r>
    <s v="EVS102345"/>
    <x v="5"/>
    <x v="2"/>
    <x v="2"/>
    <x v="0"/>
    <s v="31-05-2024 12:23"/>
    <s v="31-05-2024 13:23"/>
    <x v="76"/>
    <n v="34.17"/>
    <n v="15"/>
    <n v="512.54999999999995"/>
    <s v="UPI"/>
    <x v="3"/>
    <s v="High"/>
    <s v="Medium Satisfaction"/>
    <s v="Medium Charging"/>
    <n v="2"/>
    <x v="216"/>
    <x v="155"/>
  </r>
  <r>
    <s v="EVS102346"/>
    <x v="1"/>
    <x v="0"/>
    <x v="3"/>
    <x v="1"/>
    <s v="20-10-2023 13:51"/>
    <s v="20-10-2023 14:10"/>
    <x v="11"/>
    <n v="58.3"/>
    <n v="12"/>
    <n v="699.6"/>
    <s v="UPI"/>
    <x v="3"/>
    <s v="High"/>
    <s v="Medium Satisfaction"/>
    <s v="Short Charging"/>
    <n v="3"/>
    <x v="1135"/>
    <x v="328"/>
  </r>
  <r>
    <s v="EVS102347"/>
    <x v="4"/>
    <x v="2"/>
    <x v="0"/>
    <x v="1"/>
    <d v="2023-02-08T23:53:00"/>
    <d v="2023-03-08T00:23:00"/>
    <x v="19"/>
    <n v="49.29"/>
    <n v="10"/>
    <n v="492.9"/>
    <s v="UPI"/>
    <x v="3"/>
    <s v="High"/>
    <s v="Medium Satisfaction"/>
    <s v="Medium Charging"/>
    <n v="2"/>
    <x v="197"/>
    <x v="546"/>
  </r>
  <r>
    <s v="EVS102348"/>
    <x v="5"/>
    <x v="1"/>
    <x v="1"/>
    <x v="1"/>
    <s v="21-07-2024 08:05"/>
    <s v="21-07-2024 09:03"/>
    <x v="22"/>
    <n v="28.19"/>
    <n v="15"/>
    <n v="422.85"/>
    <s v="Wallet"/>
    <x v="0"/>
    <s v="Medium"/>
    <s v="Medium Satisfaction"/>
    <s v="Medium Charging"/>
    <n v="1"/>
    <x v="550"/>
    <x v="653"/>
  </r>
  <r>
    <s v="EVS102349"/>
    <x v="1"/>
    <x v="0"/>
    <x v="0"/>
    <x v="0"/>
    <d v="2024-03-05T21:49:00"/>
    <d v="2024-03-05T22:03:00"/>
    <x v="52"/>
    <n v="19.03"/>
    <n v="8"/>
    <n v="152.24"/>
    <s v="Credit Card"/>
    <x v="3"/>
    <s v="Medium"/>
    <s v="Medium Satisfaction"/>
    <s v="Short Charging"/>
    <n v="3"/>
    <x v="815"/>
    <x v="321"/>
  </r>
  <r>
    <s v="EVS102350"/>
    <x v="3"/>
    <x v="0"/>
    <x v="3"/>
    <x v="1"/>
    <s v="25-01-2024 06:43"/>
    <s v="25-01-2024 07:12"/>
    <x v="102"/>
    <n v="56.94"/>
    <n v="15"/>
    <n v="854.1"/>
    <s v="UPI"/>
    <x v="0"/>
    <s v="High"/>
    <s v="Medium Satisfaction"/>
    <s v="Short Charging"/>
    <n v="3"/>
    <x v="1136"/>
    <x v="680"/>
  </r>
  <r>
    <s v="EVS102351"/>
    <x v="2"/>
    <x v="1"/>
    <x v="1"/>
    <x v="1"/>
    <d v="2023-06-04T02:25:00"/>
    <d v="2023-06-04T02:36:00"/>
    <x v="78"/>
    <n v="55.89"/>
    <n v="15"/>
    <n v="838.35"/>
    <s v="Credit Card"/>
    <x v="2"/>
    <s v="High"/>
    <s v="Low Satisfaction"/>
    <s v="Short Charging"/>
    <n v="1"/>
    <x v="1137"/>
    <x v="540"/>
  </r>
  <r>
    <s v="EVS102352"/>
    <x v="7"/>
    <x v="0"/>
    <x v="1"/>
    <x v="0"/>
    <s v="27-02-2023 15:44"/>
    <s v="27-02-2023 16:12"/>
    <x v="53"/>
    <n v="5.7"/>
    <n v="8"/>
    <n v="45.6"/>
    <s v="UPI"/>
    <x v="4"/>
    <s v="Low"/>
    <s v="Low Satisfaction"/>
    <s v="Short Charging"/>
    <n v="3"/>
    <x v="408"/>
    <x v="650"/>
  </r>
  <r>
    <s v="EVS102353"/>
    <x v="1"/>
    <x v="1"/>
    <x v="1"/>
    <x v="1"/>
    <d v="2023-02-03T00:19:00"/>
    <d v="2023-02-03T00:32:00"/>
    <x v="58"/>
    <n v="42.92"/>
    <n v="12"/>
    <n v="515.04"/>
    <s v="Wallet"/>
    <x v="1"/>
    <s v="High"/>
    <s v="High Satisfaction"/>
    <s v="Short Charging"/>
    <n v="1"/>
    <x v="471"/>
    <x v="547"/>
  </r>
  <r>
    <s v="EVS102354"/>
    <x v="0"/>
    <x v="0"/>
    <x v="1"/>
    <x v="1"/>
    <s v="22-06-2023 11:14"/>
    <s v="22-06-2023 13:04"/>
    <x v="109"/>
    <n v="2.1"/>
    <n v="15"/>
    <n v="31.5"/>
    <s v="Wallet"/>
    <x v="2"/>
    <s v="Low"/>
    <s v="Low Satisfaction"/>
    <s v="Long Charging"/>
    <n v="3"/>
    <x v="891"/>
    <x v="487"/>
  </r>
  <r>
    <s v="EVS102355"/>
    <x v="3"/>
    <x v="2"/>
    <x v="3"/>
    <x v="1"/>
    <d v="2023-08-01T15:23:00"/>
    <d v="2023-08-01T17:11:00"/>
    <x v="47"/>
    <n v="24.25"/>
    <n v="10"/>
    <n v="242.5"/>
    <s v="Credit Card"/>
    <x v="0"/>
    <s v="Medium"/>
    <s v="Medium Satisfaction"/>
    <s v="Long Charging"/>
    <n v="2"/>
    <x v="308"/>
    <x v="486"/>
  </r>
  <r>
    <s v="EVS102356"/>
    <x v="0"/>
    <x v="1"/>
    <x v="1"/>
    <x v="1"/>
    <s v="14-05-2024 08:08"/>
    <s v="14-05-2024 08:51"/>
    <x v="27"/>
    <n v="52.46"/>
    <n v="10"/>
    <n v="524.6"/>
    <s v="UPI"/>
    <x v="0"/>
    <s v="High"/>
    <s v="Medium Satisfaction"/>
    <s v="Medium Charging"/>
    <n v="1"/>
    <x v="363"/>
    <x v="37"/>
  </r>
  <r>
    <s v="EVS102357"/>
    <x v="3"/>
    <x v="2"/>
    <x v="3"/>
    <x v="0"/>
    <s v="24-02-2023 12:32"/>
    <s v="24-02-2023 13:41"/>
    <x v="39"/>
    <n v="41.3"/>
    <n v="15"/>
    <n v="619.5"/>
    <s v="Subscription"/>
    <x v="4"/>
    <s v="High"/>
    <s v="Low Satisfaction"/>
    <s v="Long Charging"/>
    <n v="2"/>
    <x v="443"/>
    <x v="319"/>
  </r>
  <r>
    <s v="EVS102358"/>
    <x v="4"/>
    <x v="1"/>
    <x v="0"/>
    <x v="0"/>
    <s v="20-09-2023 06:41"/>
    <s v="20-09-2023 07:13"/>
    <x v="105"/>
    <n v="37.04"/>
    <n v="10"/>
    <n v="370.4"/>
    <s v="Subscription"/>
    <x v="0"/>
    <s v="High"/>
    <s v="Medium Satisfaction"/>
    <s v="Medium Charging"/>
    <n v="1"/>
    <x v="721"/>
    <x v="681"/>
  </r>
  <r>
    <s v="EVS102359"/>
    <x v="7"/>
    <x v="1"/>
    <x v="0"/>
    <x v="0"/>
    <d v="2023-09-05T11:54:00"/>
    <d v="2023-09-05T13:26:00"/>
    <x v="20"/>
    <n v="47.97"/>
    <n v="15"/>
    <n v="719.55"/>
    <s v="Subscription"/>
    <x v="2"/>
    <s v="High"/>
    <s v="Low Satisfaction"/>
    <s v="Long Charging"/>
    <n v="1"/>
    <x v="635"/>
    <x v="236"/>
  </r>
  <r>
    <s v="EVS102360"/>
    <x v="4"/>
    <x v="1"/>
    <x v="2"/>
    <x v="0"/>
    <d v="2023-11-03T18:23:00"/>
    <d v="2023-11-03T19:19:00"/>
    <x v="46"/>
    <n v="23.66"/>
    <n v="10"/>
    <n v="236.6"/>
    <s v="Wallet"/>
    <x v="2"/>
    <s v="Medium"/>
    <s v="Low Satisfaction"/>
    <s v="Medium Charging"/>
    <n v="1"/>
    <x v="449"/>
    <x v="350"/>
  </r>
  <r>
    <s v="EVS102361"/>
    <x v="1"/>
    <x v="0"/>
    <x v="1"/>
    <x v="1"/>
    <s v="21-11-2023 02:50"/>
    <s v="21-11-2023 03:24"/>
    <x v="8"/>
    <n v="10.27"/>
    <n v="12"/>
    <n v="123.24"/>
    <s v="Subscription"/>
    <x v="1"/>
    <s v="Medium"/>
    <s v="High Satisfaction"/>
    <s v="Medium Charging"/>
    <n v="3"/>
    <x v="1138"/>
    <x v="207"/>
  </r>
  <r>
    <s v="EVS102362"/>
    <x v="4"/>
    <x v="1"/>
    <x v="2"/>
    <x v="0"/>
    <s v="28-03-2024 02:04"/>
    <s v="28-03-2024 03:46"/>
    <x v="36"/>
    <n v="25.21"/>
    <n v="10"/>
    <n v="252.1"/>
    <s v="UPI"/>
    <x v="1"/>
    <s v="Medium"/>
    <s v="High Satisfaction"/>
    <s v="Long Charging"/>
    <n v="1"/>
    <x v="102"/>
    <x v="232"/>
  </r>
  <r>
    <s v="EVS102363"/>
    <x v="5"/>
    <x v="2"/>
    <x v="2"/>
    <x v="1"/>
    <d v="2024-05-03T06:44:00"/>
    <d v="2024-05-03T07:40:00"/>
    <x v="46"/>
    <n v="28.71"/>
    <n v="15"/>
    <n v="430.65"/>
    <s v="Wallet"/>
    <x v="1"/>
    <s v="Medium"/>
    <s v="High Satisfaction"/>
    <s v="Medium Charging"/>
    <n v="2"/>
    <x v="435"/>
    <x v="488"/>
  </r>
  <r>
    <s v="EVS102364"/>
    <x v="5"/>
    <x v="1"/>
    <x v="1"/>
    <x v="1"/>
    <d v="2024-11-09T12:33:00"/>
    <d v="2024-11-09T13:48:00"/>
    <x v="99"/>
    <n v="41.13"/>
    <n v="12"/>
    <n v="493.56"/>
    <s v="Subscription"/>
    <x v="2"/>
    <s v="High"/>
    <s v="Low Satisfaction"/>
    <s v="Long Charging"/>
    <n v="1"/>
    <x v="964"/>
    <x v="534"/>
  </r>
  <r>
    <s v="EVS102365"/>
    <x v="1"/>
    <x v="2"/>
    <x v="2"/>
    <x v="1"/>
    <s v="24-10-2024 01:33"/>
    <s v="24-10-2024 02:01"/>
    <x v="53"/>
    <n v="13.35"/>
    <n v="10"/>
    <n v="133.5"/>
    <s v="Credit Card"/>
    <x v="3"/>
    <s v="Medium"/>
    <s v="Medium Satisfaction"/>
    <s v="Short Charging"/>
    <n v="2"/>
    <x v="496"/>
    <x v="69"/>
  </r>
  <r>
    <s v="EVS102366"/>
    <x v="4"/>
    <x v="0"/>
    <x v="3"/>
    <x v="1"/>
    <s v="23-04-2024 03:45"/>
    <s v="23-04-2024 03:59"/>
    <x v="52"/>
    <n v="17.34"/>
    <n v="15"/>
    <n v="260.10000000000002"/>
    <s v="Credit Card"/>
    <x v="1"/>
    <s v="Medium"/>
    <s v="High Satisfaction"/>
    <s v="Short Charging"/>
    <n v="3"/>
    <x v="907"/>
    <x v="432"/>
  </r>
  <r>
    <s v="EVS102367"/>
    <x v="2"/>
    <x v="0"/>
    <x v="1"/>
    <x v="0"/>
    <d v="2023-04-08T10:12:00"/>
    <d v="2023-04-08T12:06:00"/>
    <x v="48"/>
    <n v="7.42"/>
    <n v="12"/>
    <n v="89.04"/>
    <s v="Subscription"/>
    <x v="3"/>
    <s v="Low"/>
    <s v="Medium Satisfaction"/>
    <s v="Long Charging"/>
    <n v="3"/>
    <x v="76"/>
    <x v="4"/>
  </r>
  <r>
    <s v="EVS102368"/>
    <x v="7"/>
    <x v="2"/>
    <x v="1"/>
    <x v="0"/>
    <d v="2023-07-01T20:24:00"/>
    <d v="2023-07-01T21:48:00"/>
    <x v="32"/>
    <n v="3.32"/>
    <n v="12"/>
    <n v="39.840000000000003"/>
    <s v="Credit Card"/>
    <x v="4"/>
    <s v="Low"/>
    <s v="Low Satisfaction"/>
    <s v="Long Charging"/>
    <n v="2"/>
    <x v="1139"/>
    <x v="468"/>
  </r>
  <r>
    <s v="EVS102369"/>
    <x v="1"/>
    <x v="2"/>
    <x v="0"/>
    <x v="1"/>
    <d v="2023-10-02T13:35:00"/>
    <d v="2023-10-02T14:19:00"/>
    <x v="72"/>
    <n v="36.85"/>
    <n v="8"/>
    <n v="294.8"/>
    <s v="Wallet"/>
    <x v="1"/>
    <s v="High"/>
    <s v="High Satisfaction"/>
    <s v="Medium Charging"/>
    <n v="2"/>
    <x v="1130"/>
    <x v="601"/>
  </r>
  <r>
    <s v="EVS102370"/>
    <x v="2"/>
    <x v="1"/>
    <x v="0"/>
    <x v="0"/>
    <d v="2023-04-01T11:33:00"/>
    <d v="2023-04-01T11:55:00"/>
    <x v="103"/>
    <n v="40.6"/>
    <n v="15"/>
    <n v="609"/>
    <s v="UPI"/>
    <x v="4"/>
    <s v="High"/>
    <s v="Low Satisfaction"/>
    <s v="Short Charging"/>
    <n v="1"/>
    <x v="811"/>
    <x v="373"/>
  </r>
  <r>
    <s v="EVS102371"/>
    <x v="2"/>
    <x v="2"/>
    <x v="2"/>
    <x v="0"/>
    <d v="2023-07-12T03:16:00"/>
    <d v="2023-07-12T03:47:00"/>
    <x v="64"/>
    <n v="24.42"/>
    <n v="10"/>
    <n v="244.2"/>
    <s v="UPI"/>
    <x v="2"/>
    <s v="Medium"/>
    <s v="Low Satisfaction"/>
    <s v="Medium Charging"/>
    <n v="2"/>
    <x v="1039"/>
    <x v="431"/>
  </r>
  <r>
    <s v="EVS102372"/>
    <x v="2"/>
    <x v="2"/>
    <x v="2"/>
    <x v="1"/>
    <d v="2023-04-03T16:10:00"/>
    <d v="2023-04-03T16:21:00"/>
    <x v="78"/>
    <n v="52.79"/>
    <n v="15"/>
    <n v="791.85"/>
    <s v="Subscription"/>
    <x v="2"/>
    <s v="High"/>
    <s v="Low Satisfaction"/>
    <s v="Short Charging"/>
    <n v="2"/>
    <x v="669"/>
    <x v="554"/>
  </r>
  <r>
    <s v="EVS102373"/>
    <x v="0"/>
    <x v="0"/>
    <x v="0"/>
    <x v="1"/>
    <s v="30-03-2024 10:59"/>
    <s v="30-03-2024 11:13"/>
    <x v="52"/>
    <n v="58.53"/>
    <n v="10"/>
    <n v="585.29999999999995"/>
    <s v="Wallet"/>
    <x v="4"/>
    <s v="High"/>
    <s v="Low Satisfaction"/>
    <s v="Short Charging"/>
    <n v="3"/>
    <x v="867"/>
    <x v="372"/>
  </r>
  <r>
    <s v="EVS102374"/>
    <x v="6"/>
    <x v="1"/>
    <x v="2"/>
    <x v="0"/>
    <s v="26-03-2023 21:55"/>
    <s v="26-03-2023 23:16"/>
    <x v="7"/>
    <n v="25.13"/>
    <n v="15"/>
    <n v="376.95"/>
    <s v="UPI"/>
    <x v="2"/>
    <s v="Medium"/>
    <s v="Low Satisfaction"/>
    <s v="Long Charging"/>
    <n v="1"/>
    <x v="379"/>
    <x v="280"/>
  </r>
  <r>
    <s v="EVS102375"/>
    <x v="7"/>
    <x v="0"/>
    <x v="1"/>
    <x v="0"/>
    <s v="27-06-2023 19:29"/>
    <s v="27-06-2023 20:07"/>
    <x v="28"/>
    <n v="28.29"/>
    <n v="15"/>
    <n v="424.35"/>
    <s v="Wallet"/>
    <x v="0"/>
    <s v="Medium"/>
    <s v="Medium Satisfaction"/>
    <s v="Medium Charging"/>
    <n v="3"/>
    <x v="321"/>
    <x v="388"/>
  </r>
  <r>
    <s v="EVS102376"/>
    <x v="1"/>
    <x v="1"/>
    <x v="0"/>
    <x v="0"/>
    <s v="23-09-2024 09:34"/>
    <s v="23-09-2024 10:23"/>
    <x v="42"/>
    <n v="29.94"/>
    <n v="15"/>
    <n v="449.1"/>
    <s v="Credit Card"/>
    <x v="2"/>
    <s v="Medium"/>
    <s v="Low Satisfaction"/>
    <s v="Medium Charging"/>
    <n v="1"/>
    <x v="1140"/>
    <x v="242"/>
  </r>
  <r>
    <s v="EVS102377"/>
    <x v="3"/>
    <x v="1"/>
    <x v="2"/>
    <x v="1"/>
    <d v="2023-08-09T22:45:00"/>
    <d v="2023-09-09T00:04:00"/>
    <x v="87"/>
    <n v="31.79"/>
    <n v="12"/>
    <n v="381.48"/>
    <s v="UPI"/>
    <x v="0"/>
    <s v="High"/>
    <s v="Medium Satisfaction"/>
    <s v="Long Charging"/>
    <n v="1"/>
    <x v="372"/>
    <x v="156"/>
  </r>
  <r>
    <s v="EVS102378"/>
    <x v="0"/>
    <x v="1"/>
    <x v="2"/>
    <x v="0"/>
    <s v="22-12-2023 08:59"/>
    <s v="22-12-2023 09:43"/>
    <x v="72"/>
    <n v="19.62"/>
    <n v="15"/>
    <n v="294.3"/>
    <s v="Wallet"/>
    <x v="0"/>
    <s v="Medium"/>
    <s v="Medium Satisfaction"/>
    <s v="Medium Charging"/>
    <n v="1"/>
    <x v="879"/>
    <x v="454"/>
  </r>
  <r>
    <s v="EVS102379"/>
    <x v="7"/>
    <x v="1"/>
    <x v="0"/>
    <x v="0"/>
    <d v="2023-01-06T04:56:00"/>
    <d v="2023-01-06T06:42:00"/>
    <x v="107"/>
    <n v="58.2"/>
    <n v="8"/>
    <n v="465.6"/>
    <s v="UPI"/>
    <x v="0"/>
    <s v="High"/>
    <s v="Medium Satisfaction"/>
    <s v="Long Charging"/>
    <n v="1"/>
    <x v="417"/>
    <x v="682"/>
  </r>
  <r>
    <s v="EVS102380"/>
    <x v="3"/>
    <x v="1"/>
    <x v="1"/>
    <x v="0"/>
    <s v="26-11-2023 20:24"/>
    <s v="26-11-2023 22:01"/>
    <x v="85"/>
    <n v="37.159999999999997"/>
    <n v="8"/>
    <n v="297.27999999999997"/>
    <s v="Wallet"/>
    <x v="4"/>
    <s v="High"/>
    <s v="Low Satisfaction"/>
    <s v="Long Charging"/>
    <n v="1"/>
    <x v="1139"/>
    <x v="437"/>
  </r>
  <r>
    <s v="EVS102381"/>
    <x v="6"/>
    <x v="0"/>
    <x v="2"/>
    <x v="0"/>
    <s v="19-09-2024 08:42"/>
    <s v="19-09-2024 09:09"/>
    <x v="92"/>
    <n v="39.03"/>
    <n v="10"/>
    <n v="390.3"/>
    <s v="UPI"/>
    <x v="2"/>
    <s v="High"/>
    <s v="Low Satisfaction"/>
    <s v="Short Charging"/>
    <n v="3"/>
    <x v="941"/>
    <x v="507"/>
  </r>
  <r>
    <s v="EVS102382"/>
    <x v="7"/>
    <x v="1"/>
    <x v="0"/>
    <x v="0"/>
    <d v="2024-07-10T17:47:00"/>
    <d v="2024-07-10T19:07:00"/>
    <x v="93"/>
    <n v="19.29"/>
    <n v="12"/>
    <n v="231.48"/>
    <s v="Wallet"/>
    <x v="4"/>
    <s v="Medium"/>
    <s v="Low Satisfaction"/>
    <s v="Long Charging"/>
    <n v="1"/>
    <x v="332"/>
    <x v="1"/>
  </r>
  <r>
    <s v="EVS102383"/>
    <x v="6"/>
    <x v="2"/>
    <x v="1"/>
    <x v="1"/>
    <s v="17-11-2023 02:32"/>
    <s v="17-11-2023 03:19"/>
    <x v="59"/>
    <n v="59.69"/>
    <n v="15"/>
    <n v="895.35"/>
    <s v="Subscription"/>
    <x v="1"/>
    <s v="High"/>
    <s v="High Satisfaction"/>
    <s v="Medium Charging"/>
    <n v="2"/>
    <x v="199"/>
    <x v="533"/>
  </r>
  <r>
    <s v="EVS102384"/>
    <x v="2"/>
    <x v="2"/>
    <x v="0"/>
    <x v="0"/>
    <d v="2023-04-07T06:37:00"/>
    <d v="2023-04-07T08:23:00"/>
    <x v="107"/>
    <n v="40.47"/>
    <n v="15"/>
    <n v="607.04999999999995"/>
    <s v="UPI"/>
    <x v="4"/>
    <s v="High"/>
    <s v="Low Satisfaction"/>
    <s v="Long Charging"/>
    <n v="2"/>
    <x v="822"/>
    <x v="87"/>
  </r>
  <r>
    <s v="EVS102385"/>
    <x v="1"/>
    <x v="0"/>
    <x v="2"/>
    <x v="0"/>
    <s v="31-01-2023 08:15"/>
    <s v="31-01-2023 09:11"/>
    <x v="46"/>
    <n v="19.93"/>
    <n v="12"/>
    <n v="239.16"/>
    <s v="Wallet"/>
    <x v="2"/>
    <s v="Medium"/>
    <s v="Low Satisfaction"/>
    <s v="Medium Charging"/>
    <n v="3"/>
    <x v="804"/>
    <x v="633"/>
  </r>
  <r>
    <s v="EVS102386"/>
    <x v="3"/>
    <x v="2"/>
    <x v="0"/>
    <x v="1"/>
    <d v="2024-06-01T17:28:00"/>
    <d v="2024-06-01T17:38:00"/>
    <x v="15"/>
    <n v="16.760000000000002"/>
    <n v="12"/>
    <n v="201.12"/>
    <s v="UPI"/>
    <x v="4"/>
    <s v="Medium"/>
    <s v="Low Satisfaction"/>
    <s v="Short Charging"/>
    <n v="2"/>
    <x v="1141"/>
    <x v="521"/>
  </r>
  <r>
    <s v="EVS102387"/>
    <x v="5"/>
    <x v="0"/>
    <x v="0"/>
    <x v="0"/>
    <s v="21-01-2023 22:43"/>
    <s v="21-01-2023 23:35"/>
    <x v="55"/>
    <n v="41.75"/>
    <n v="10"/>
    <n v="417.5"/>
    <s v="Subscription"/>
    <x v="2"/>
    <s v="High"/>
    <s v="Low Satisfaction"/>
    <s v="Medium Charging"/>
    <n v="3"/>
    <x v="191"/>
    <x v="683"/>
  </r>
  <r>
    <s v="EVS102388"/>
    <x v="4"/>
    <x v="1"/>
    <x v="1"/>
    <x v="1"/>
    <s v="13-07-2024 18:06"/>
    <s v="13-07-2024 19:14"/>
    <x v="84"/>
    <n v="9.07"/>
    <n v="12"/>
    <n v="108.84"/>
    <s v="Credit Card"/>
    <x v="3"/>
    <s v="Low"/>
    <s v="Medium Satisfaction"/>
    <s v="Long Charging"/>
    <n v="1"/>
    <x v="1142"/>
    <x v="496"/>
  </r>
  <r>
    <s v="EVS102389"/>
    <x v="0"/>
    <x v="2"/>
    <x v="3"/>
    <x v="0"/>
    <s v="29-08-2024 05:32"/>
    <s v="29-08-2024 06:15"/>
    <x v="27"/>
    <n v="51.14"/>
    <n v="8"/>
    <n v="409.12"/>
    <s v="Wallet"/>
    <x v="3"/>
    <s v="High"/>
    <s v="Medium Satisfaction"/>
    <s v="Medium Charging"/>
    <n v="2"/>
    <x v="910"/>
    <x v="21"/>
  </r>
  <r>
    <s v="EVS102390"/>
    <x v="7"/>
    <x v="0"/>
    <x v="2"/>
    <x v="1"/>
    <d v="2023-02-03T20:24:00"/>
    <d v="2023-02-03T22:11:00"/>
    <x v="108"/>
    <n v="50.38"/>
    <n v="8"/>
    <n v="403.04"/>
    <s v="Credit Card"/>
    <x v="3"/>
    <s v="High"/>
    <s v="Medium Satisfaction"/>
    <s v="Long Charging"/>
    <n v="3"/>
    <x v="1139"/>
    <x v="547"/>
  </r>
  <r>
    <s v="EVS102391"/>
    <x v="7"/>
    <x v="0"/>
    <x v="2"/>
    <x v="1"/>
    <d v="2024-02-01T17:32:00"/>
    <d v="2024-02-01T19:00:00"/>
    <x v="81"/>
    <n v="17.66"/>
    <n v="12"/>
    <n v="211.92"/>
    <s v="Credit Card"/>
    <x v="3"/>
    <s v="Medium"/>
    <s v="Medium Satisfaction"/>
    <s v="Long Charging"/>
    <n v="3"/>
    <x v="174"/>
    <x v="476"/>
  </r>
  <r>
    <s v="EVS102392"/>
    <x v="2"/>
    <x v="0"/>
    <x v="3"/>
    <x v="1"/>
    <d v="2023-02-04T02:03:00"/>
    <d v="2023-02-04T02:44:00"/>
    <x v="54"/>
    <n v="24.94"/>
    <n v="12"/>
    <n v="299.27999999999997"/>
    <s v="Wallet"/>
    <x v="1"/>
    <s v="Medium"/>
    <s v="High Satisfaction"/>
    <s v="Medium Charging"/>
    <n v="3"/>
    <x v="393"/>
    <x v="223"/>
  </r>
  <r>
    <s v="EVS102393"/>
    <x v="5"/>
    <x v="0"/>
    <x v="3"/>
    <x v="1"/>
    <d v="2024-12-09T13:20:00"/>
    <d v="2024-12-09T14:52:00"/>
    <x v="20"/>
    <n v="34.39"/>
    <n v="10"/>
    <n v="343.9"/>
    <s v="Subscription"/>
    <x v="2"/>
    <s v="High"/>
    <s v="Low Satisfaction"/>
    <s v="Long Charging"/>
    <n v="3"/>
    <x v="921"/>
    <x v="352"/>
  </r>
  <r>
    <s v="EVS102394"/>
    <x v="0"/>
    <x v="0"/>
    <x v="1"/>
    <x v="0"/>
    <d v="2023-03-02T13:24:00"/>
    <d v="2023-03-02T13:44:00"/>
    <x v="21"/>
    <n v="42.32"/>
    <n v="10"/>
    <n v="423.2"/>
    <s v="Subscription"/>
    <x v="1"/>
    <s v="High"/>
    <s v="High Satisfaction"/>
    <s v="Short Charging"/>
    <n v="3"/>
    <x v="206"/>
    <x v="178"/>
  </r>
  <r>
    <s v="EVS102395"/>
    <x v="5"/>
    <x v="1"/>
    <x v="0"/>
    <x v="1"/>
    <d v="2023-01-10T19:17:00"/>
    <d v="2023-01-10T19:52:00"/>
    <x v="10"/>
    <n v="18.82"/>
    <n v="15"/>
    <n v="282.3"/>
    <s v="Credit Card"/>
    <x v="0"/>
    <s v="Medium"/>
    <s v="Medium Satisfaction"/>
    <s v="Medium Charging"/>
    <n v="1"/>
    <x v="933"/>
    <x v="329"/>
  </r>
  <r>
    <s v="EVS102396"/>
    <x v="3"/>
    <x v="0"/>
    <x v="3"/>
    <x v="1"/>
    <d v="2024-12-06T05:24:00"/>
    <d v="2024-12-06T06:52:00"/>
    <x v="81"/>
    <n v="48.64"/>
    <n v="8"/>
    <n v="389.12"/>
    <s v="Subscription"/>
    <x v="3"/>
    <s v="High"/>
    <s v="Medium Satisfaction"/>
    <s v="Long Charging"/>
    <n v="3"/>
    <x v="842"/>
    <x v="491"/>
  </r>
  <r>
    <s v="EVS102397"/>
    <x v="3"/>
    <x v="2"/>
    <x v="1"/>
    <x v="1"/>
    <d v="2024-07-11T05:13:00"/>
    <d v="2024-07-11T06:42:00"/>
    <x v="29"/>
    <n v="3.33"/>
    <n v="12"/>
    <n v="39.96"/>
    <s v="Wallet"/>
    <x v="3"/>
    <s v="Low"/>
    <s v="Medium Satisfaction"/>
    <s v="Long Charging"/>
    <n v="2"/>
    <x v="390"/>
    <x v="162"/>
  </r>
  <r>
    <s v="EVS102398"/>
    <x v="4"/>
    <x v="1"/>
    <x v="2"/>
    <x v="0"/>
    <s v="29-10-2024 17:01"/>
    <s v="29-10-2024 18:08"/>
    <x v="5"/>
    <n v="43.02"/>
    <n v="8"/>
    <n v="344.16"/>
    <s v="Subscription"/>
    <x v="2"/>
    <s v="High"/>
    <s v="Low Satisfaction"/>
    <s v="Long Charging"/>
    <n v="1"/>
    <x v="1143"/>
    <x v="459"/>
  </r>
  <r>
    <s v="EVS102399"/>
    <x v="2"/>
    <x v="2"/>
    <x v="1"/>
    <x v="1"/>
    <d v="2024-05-10T00:26:00"/>
    <d v="2024-05-10T01:13:00"/>
    <x v="59"/>
    <n v="35.89"/>
    <n v="8"/>
    <n v="287.12"/>
    <s v="Wallet"/>
    <x v="1"/>
    <s v="High"/>
    <s v="High Satisfaction"/>
    <s v="Medium Charging"/>
    <n v="2"/>
    <x v="346"/>
    <x v="55"/>
  </r>
  <r>
    <s v="EVS102400"/>
    <x v="5"/>
    <x v="2"/>
    <x v="0"/>
    <x v="0"/>
    <s v="27-11-2024 05:49"/>
    <s v="27-11-2024 06:29"/>
    <x v="79"/>
    <n v="34.659999999999997"/>
    <n v="12"/>
    <n v="415.92"/>
    <s v="UPI"/>
    <x v="1"/>
    <s v="High"/>
    <s v="High Satisfaction"/>
    <s v="Medium Charging"/>
    <n v="2"/>
    <x v="1144"/>
    <x v="233"/>
  </r>
  <r>
    <s v="EVS102401"/>
    <x v="6"/>
    <x v="2"/>
    <x v="0"/>
    <x v="1"/>
    <s v="17-11-2024 20:25"/>
    <s v="17-11-2024 21:33"/>
    <x v="84"/>
    <n v="37.200000000000003"/>
    <n v="8"/>
    <n v="297.60000000000002"/>
    <s v="UPI"/>
    <x v="2"/>
    <s v="High"/>
    <s v="Low Satisfaction"/>
    <s v="Long Charging"/>
    <n v="2"/>
    <x v="1145"/>
    <x v="537"/>
  </r>
  <r>
    <s v="EVS102402"/>
    <x v="5"/>
    <x v="0"/>
    <x v="3"/>
    <x v="1"/>
    <s v="16-02-2024 21:14"/>
    <s v="16-02-2024 22:14"/>
    <x v="76"/>
    <n v="22.64"/>
    <n v="8"/>
    <n v="181.12"/>
    <s v="Wallet"/>
    <x v="3"/>
    <s v="Medium"/>
    <s v="Medium Satisfaction"/>
    <s v="Medium Charging"/>
    <n v="3"/>
    <x v="926"/>
    <x v="606"/>
  </r>
  <r>
    <s v="EVS102403"/>
    <x v="3"/>
    <x v="2"/>
    <x v="3"/>
    <x v="0"/>
    <s v="19-01-2023 10:21"/>
    <s v="19-01-2023 11:29"/>
    <x v="84"/>
    <n v="37.47"/>
    <n v="12"/>
    <n v="449.64"/>
    <s v="Subscription"/>
    <x v="1"/>
    <s v="High"/>
    <s v="High Satisfaction"/>
    <s v="Long Charging"/>
    <n v="2"/>
    <x v="854"/>
    <x v="636"/>
  </r>
  <r>
    <s v="EVS102404"/>
    <x v="4"/>
    <x v="2"/>
    <x v="3"/>
    <x v="0"/>
    <d v="2023-01-07T11:51:00"/>
    <d v="2023-01-07T13:23:00"/>
    <x v="20"/>
    <n v="31.08"/>
    <n v="8"/>
    <n v="248.64"/>
    <s v="Credit Card"/>
    <x v="4"/>
    <s v="High"/>
    <s v="Low Satisfaction"/>
    <s v="Long Charging"/>
    <n v="2"/>
    <x v="895"/>
    <x v="308"/>
  </r>
  <r>
    <s v="EVS102405"/>
    <x v="3"/>
    <x v="1"/>
    <x v="3"/>
    <x v="0"/>
    <s v="28-05-2024 15:13"/>
    <s v="28-05-2024 15:33"/>
    <x v="21"/>
    <n v="41.27"/>
    <n v="15"/>
    <n v="619.04999999999995"/>
    <s v="Subscription"/>
    <x v="2"/>
    <s v="High"/>
    <s v="Low Satisfaction"/>
    <s v="Short Charging"/>
    <n v="1"/>
    <x v="743"/>
    <x v="370"/>
  </r>
  <r>
    <s v="EVS102406"/>
    <x v="4"/>
    <x v="0"/>
    <x v="1"/>
    <x v="1"/>
    <d v="2024-10-04T00:16:00"/>
    <d v="2024-10-04T02:04:00"/>
    <x v="47"/>
    <n v="49.77"/>
    <n v="10"/>
    <n v="497.7"/>
    <s v="Subscription"/>
    <x v="2"/>
    <s v="High"/>
    <s v="Low Satisfaction"/>
    <s v="Long Charging"/>
    <n v="3"/>
    <x v="219"/>
    <x v="228"/>
  </r>
  <r>
    <s v="EVS102407"/>
    <x v="6"/>
    <x v="0"/>
    <x v="1"/>
    <x v="0"/>
    <s v="16-01-2024 05:07"/>
    <s v="16-01-2024 05:57"/>
    <x v="97"/>
    <n v="17.97"/>
    <n v="10"/>
    <n v="179.7"/>
    <s v="Wallet"/>
    <x v="4"/>
    <s v="Medium"/>
    <s v="Low Satisfaction"/>
    <s v="Medium Charging"/>
    <n v="3"/>
    <x v="342"/>
    <x v="356"/>
  </r>
  <r>
    <s v="EVS102408"/>
    <x v="1"/>
    <x v="2"/>
    <x v="0"/>
    <x v="0"/>
    <d v="2023-02-12T01:35:00"/>
    <d v="2023-02-12T03:06:00"/>
    <x v="44"/>
    <n v="18.18"/>
    <n v="8"/>
    <n v="145.44"/>
    <s v="Subscription"/>
    <x v="3"/>
    <s v="Medium"/>
    <s v="Medium Satisfaction"/>
    <s v="Long Charging"/>
    <n v="2"/>
    <x v="1146"/>
    <x v="684"/>
  </r>
  <r>
    <s v="EVS102409"/>
    <x v="5"/>
    <x v="1"/>
    <x v="3"/>
    <x v="0"/>
    <d v="2023-02-09T09:54:00"/>
    <d v="2023-02-09T11:39:00"/>
    <x v="80"/>
    <n v="23.91"/>
    <n v="15"/>
    <n v="358.65"/>
    <s v="UPI"/>
    <x v="0"/>
    <s v="Medium"/>
    <s v="Medium Satisfaction"/>
    <s v="Long Charging"/>
    <n v="1"/>
    <x v="784"/>
    <x v="482"/>
  </r>
  <r>
    <s v="EVS102410"/>
    <x v="0"/>
    <x v="2"/>
    <x v="0"/>
    <x v="0"/>
    <s v="30-10-2024 03:41"/>
    <s v="30-10-2024 04:25"/>
    <x v="72"/>
    <n v="55.04"/>
    <n v="15"/>
    <n v="825.6"/>
    <s v="Credit Card"/>
    <x v="0"/>
    <s v="High"/>
    <s v="Medium Satisfaction"/>
    <s v="Medium Charging"/>
    <n v="2"/>
    <x v="59"/>
    <x v="538"/>
  </r>
  <r>
    <s v="EVS102411"/>
    <x v="5"/>
    <x v="1"/>
    <x v="3"/>
    <x v="1"/>
    <s v="29-07-2023 23:36"/>
    <s v="30-07-2023 00:12"/>
    <x v="30"/>
    <n v="23.16"/>
    <n v="15"/>
    <n v="347.4"/>
    <s v="UPI"/>
    <x v="4"/>
    <s v="Medium"/>
    <s v="Low Satisfaction"/>
    <s v="Medium Charging"/>
    <n v="1"/>
    <x v="865"/>
    <x v="6"/>
  </r>
  <r>
    <s v="EVS102412"/>
    <x v="2"/>
    <x v="1"/>
    <x v="0"/>
    <x v="0"/>
    <s v="27-02-2023 00:48"/>
    <s v="27-02-2023 01:07"/>
    <x v="11"/>
    <n v="38.869999999999997"/>
    <n v="15"/>
    <n v="583.04999999999995"/>
    <s v="Subscription"/>
    <x v="3"/>
    <s v="High"/>
    <s v="Medium Satisfaction"/>
    <s v="Short Charging"/>
    <n v="1"/>
    <x v="608"/>
    <x v="650"/>
  </r>
  <r>
    <s v="EVS102413"/>
    <x v="2"/>
    <x v="0"/>
    <x v="0"/>
    <x v="0"/>
    <d v="2024-03-02T19:17:00"/>
    <d v="2024-03-02T19:37:00"/>
    <x v="21"/>
    <n v="32.79"/>
    <n v="12"/>
    <n v="393.48"/>
    <s v="UPI"/>
    <x v="1"/>
    <s v="High"/>
    <s v="High Satisfaction"/>
    <s v="Short Charging"/>
    <n v="3"/>
    <x v="933"/>
    <x v="240"/>
  </r>
  <r>
    <s v="EVS102414"/>
    <x v="2"/>
    <x v="1"/>
    <x v="1"/>
    <x v="0"/>
    <s v="26-01-2024 09:59"/>
    <s v="26-01-2024 11:44"/>
    <x v="80"/>
    <n v="19.920000000000002"/>
    <n v="10"/>
    <n v="199.2"/>
    <s v="UPI"/>
    <x v="4"/>
    <s v="Medium"/>
    <s v="Low Satisfaction"/>
    <s v="Long Charging"/>
    <n v="1"/>
    <x v="1052"/>
    <x v="2"/>
  </r>
  <r>
    <s v="EVS102415"/>
    <x v="3"/>
    <x v="0"/>
    <x v="3"/>
    <x v="0"/>
    <s v="29-08-2023 07:25"/>
    <s v="29-08-2023 08:57"/>
    <x v="20"/>
    <n v="43.03"/>
    <n v="12"/>
    <n v="516.36"/>
    <s v="Credit Card"/>
    <x v="2"/>
    <s v="High"/>
    <s v="Low Satisfaction"/>
    <s v="Long Charging"/>
    <n v="3"/>
    <x v="1147"/>
    <x v="95"/>
  </r>
  <r>
    <s v="EVS102416"/>
    <x v="1"/>
    <x v="0"/>
    <x v="0"/>
    <x v="0"/>
    <s v="18-09-2024 03:05"/>
    <s v="18-09-2024 04:55"/>
    <x v="109"/>
    <n v="12.79"/>
    <n v="12"/>
    <n v="153.47999999999999"/>
    <s v="UPI"/>
    <x v="0"/>
    <s v="Medium"/>
    <s v="Medium Satisfaction"/>
    <s v="Long Charging"/>
    <n v="3"/>
    <x v="877"/>
    <x v="25"/>
  </r>
  <r>
    <s v="EVS102417"/>
    <x v="7"/>
    <x v="0"/>
    <x v="3"/>
    <x v="0"/>
    <s v="27-02-2023 11:29"/>
    <s v="27-02-2023 12:45"/>
    <x v="91"/>
    <n v="55.61"/>
    <n v="12"/>
    <n v="667.32"/>
    <s v="Subscription"/>
    <x v="3"/>
    <s v="High"/>
    <s v="Medium Satisfaction"/>
    <s v="Long Charging"/>
    <n v="3"/>
    <x v="750"/>
    <x v="650"/>
  </r>
  <r>
    <s v="EVS102418"/>
    <x v="0"/>
    <x v="2"/>
    <x v="0"/>
    <x v="0"/>
    <s v="17-03-2024 11:24"/>
    <s v="17-03-2024 12:10"/>
    <x v="43"/>
    <n v="8.9"/>
    <n v="10"/>
    <n v="89"/>
    <s v="Credit Card"/>
    <x v="2"/>
    <s v="Low"/>
    <s v="Low Satisfaction"/>
    <s v="Medium Charging"/>
    <n v="2"/>
    <x v="664"/>
    <x v="587"/>
  </r>
  <r>
    <s v="EVS102419"/>
    <x v="3"/>
    <x v="2"/>
    <x v="1"/>
    <x v="1"/>
    <d v="2024-07-10T11:35:00"/>
    <d v="2024-07-10T13:09:00"/>
    <x v="23"/>
    <n v="6.15"/>
    <n v="8"/>
    <n v="49.2"/>
    <s v="UPI"/>
    <x v="0"/>
    <s v="Low"/>
    <s v="Medium Satisfaction"/>
    <s v="Long Charging"/>
    <n v="2"/>
    <x v="803"/>
    <x v="1"/>
  </r>
  <r>
    <s v="EVS102420"/>
    <x v="1"/>
    <x v="2"/>
    <x v="2"/>
    <x v="1"/>
    <s v="25-12-2023 17:29"/>
    <s v="25-12-2023 19:23"/>
    <x v="48"/>
    <n v="2.86"/>
    <n v="10"/>
    <n v="28.6"/>
    <s v="Credit Card"/>
    <x v="4"/>
    <s v="Low"/>
    <s v="Low Satisfaction"/>
    <s v="Long Charging"/>
    <n v="2"/>
    <x v="227"/>
    <x v="279"/>
  </r>
  <r>
    <s v="EVS102421"/>
    <x v="2"/>
    <x v="0"/>
    <x v="1"/>
    <x v="1"/>
    <s v="22-04-2024 18:05"/>
    <s v="22-04-2024 19:04"/>
    <x v="49"/>
    <n v="58.13"/>
    <n v="8"/>
    <n v="465.04"/>
    <s v="UPI"/>
    <x v="4"/>
    <s v="High"/>
    <s v="Low Satisfaction"/>
    <s v="Medium Charging"/>
    <n v="3"/>
    <x v="796"/>
    <x v="550"/>
  </r>
  <r>
    <s v="EVS102422"/>
    <x v="7"/>
    <x v="1"/>
    <x v="3"/>
    <x v="1"/>
    <s v="27-08-2024 08:05"/>
    <s v="27-08-2024 08:27"/>
    <x v="103"/>
    <n v="44.16"/>
    <n v="12"/>
    <n v="529.91999999999996"/>
    <s v="Wallet"/>
    <x v="0"/>
    <s v="High"/>
    <s v="Medium Satisfaction"/>
    <s v="Short Charging"/>
    <n v="1"/>
    <x v="550"/>
    <x v="618"/>
  </r>
  <r>
    <s v="EVS102423"/>
    <x v="3"/>
    <x v="1"/>
    <x v="2"/>
    <x v="1"/>
    <s v="13-08-2023 07:58"/>
    <s v="13-08-2023 09:31"/>
    <x v="12"/>
    <n v="17.079999999999998"/>
    <n v="15"/>
    <n v="256.2"/>
    <s v="Subscription"/>
    <x v="4"/>
    <s v="Medium"/>
    <s v="Low Satisfaction"/>
    <s v="Long Charging"/>
    <n v="1"/>
    <x v="420"/>
    <x v="462"/>
  </r>
  <r>
    <s v="EVS102424"/>
    <x v="3"/>
    <x v="2"/>
    <x v="3"/>
    <x v="0"/>
    <s v="14-12-2023 19:55"/>
    <s v="14-12-2023 20:36"/>
    <x v="54"/>
    <n v="34.42"/>
    <n v="10"/>
    <n v="344.2"/>
    <s v="Wallet"/>
    <x v="4"/>
    <s v="High"/>
    <s v="Low Satisfaction"/>
    <s v="Medium Charging"/>
    <n v="2"/>
    <x v="985"/>
    <x v="348"/>
  </r>
  <r>
    <s v="EVS102425"/>
    <x v="6"/>
    <x v="2"/>
    <x v="0"/>
    <x v="1"/>
    <d v="2024-04-09T07:47:00"/>
    <d v="2024-04-09T08:53:00"/>
    <x v="40"/>
    <n v="36.869999999999997"/>
    <n v="15"/>
    <n v="553.04999999999995"/>
    <s v="Credit Card"/>
    <x v="3"/>
    <s v="High"/>
    <s v="Medium Satisfaction"/>
    <s v="Long Charging"/>
    <n v="2"/>
    <x v="1148"/>
    <x v="269"/>
  </r>
  <r>
    <s v="EVS102426"/>
    <x v="6"/>
    <x v="0"/>
    <x v="0"/>
    <x v="0"/>
    <d v="2024-04-05T07:20:00"/>
    <d v="2024-04-05T08:11:00"/>
    <x v="69"/>
    <n v="13.63"/>
    <n v="10"/>
    <n v="136.30000000000001"/>
    <s v="Credit Card"/>
    <x v="2"/>
    <s v="Medium"/>
    <s v="Low Satisfaction"/>
    <s v="Medium Charging"/>
    <n v="3"/>
    <x v="284"/>
    <x v="662"/>
  </r>
  <r>
    <s v="EVS102427"/>
    <x v="0"/>
    <x v="2"/>
    <x v="0"/>
    <x v="1"/>
    <d v="2024-03-04T01:59:00"/>
    <d v="2024-03-04T02:54:00"/>
    <x v="104"/>
    <n v="55.29"/>
    <n v="12"/>
    <n v="663.48"/>
    <s v="UPI"/>
    <x v="4"/>
    <s v="High"/>
    <s v="Low Satisfaction"/>
    <s v="Medium Charging"/>
    <n v="2"/>
    <x v="668"/>
    <x v="43"/>
  </r>
  <r>
    <s v="EVS102428"/>
    <x v="1"/>
    <x v="0"/>
    <x v="2"/>
    <x v="0"/>
    <s v="30-10-2023 16:03"/>
    <s v="30-10-2023 17:40"/>
    <x v="85"/>
    <n v="18.45"/>
    <n v="12"/>
    <n v="221.4"/>
    <s v="UPI"/>
    <x v="1"/>
    <s v="Medium"/>
    <s v="High Satisfaction"/>
    <s v="Long Charging"/>
    <n v="3"/>
    <x v="383"/>
    <x v="543"/>
  </r>
  <r>
    <s v="EVS102429"/>
    <x v="3"/>
    <x v="0"/>
    <x v="2"/>
    <x v="1"/>
    <d v="2023-02-08T12:08:00"/>
    <d v="2023-02-08T12:47:00"/>
    <x v="3"/>
    <n v="34.57"/>
    <n v="15"/>
    <n v="518.54999999999995"/>
    <s v="UPI"/>
    <x v="4"/>
    <s v="High"/>
    <s v="Low Satisfaction"/>
    <s v="Medium Charging"/>
    <n v="3"/>
    <x v="693"/>
    <x v="546"/>
  </r>
  <r>
    <s v="EVS102430"/>
    <x v="4"/>
    <x v="0"/>
    <x v="0"/>
    <x v="1"/>
    <s v="24-05-2023 05:09"/>
    <s v="24-05-2023 05:43"/>
    <x v="8"/>
    <n v="51.29"/>
    <n v="12"/>
    <n v="615.48"/>
    <s v="UPI"/>
    <x v="4"/>
    <s v="High"/>
    <s v="Low Satisfaction"/>
    <s v="Medium Charging"/>
    <n v="3"/>
    <x v="840"/>
    <x v="204"/>
  </r>
  <r>
    <s v="EVS102431"/>
    <x v="2"/>
    <x v="0"/>
    <x v="0"/>
    <x v="1"/>
    <s v="17-06-2023 07:31"/>
    <s v="17-06-2023 07:54"/>
    <x v="6"/>
    <n v="2.06"/>
    <n v="15"/>
    <n v="30.9"/>
    <s v="Subscription"/>
    <x v="3"/>
    <s v="Low"/>
    <s v="Medium Satisfaction"/>
    <s v="Short Charging"/>
    <n v="3"/>
    <x v="850"/>
    <x v="42"/>
  </r>
  <r>
    <s v="EVS102432"/>
    <x v="3"/>
    <x v="1"/>
    <x v="0"/>
    <x v="0"/>
    <d v="2024-06-07T15:04:00"/>
    <d v="2024-06-07T16:15:00"/>
    <x v="82"/>
    <n v="51.68"/>
    <n v="15"/>
    <n v="775.2"/>
    <s v="Subscription"/>
    <x v="4"/>
    <s v="High"/>
    <s v="Low Satisfaction"/>
    <s v="Long Charging"/>
    <n v="1"/>
    <x v="1071"/>
    <x v="383"/>
  </r>
  <r>
    <s v="EVS102433"/>
    <x v="4"/>
    <x v="2"/>
    <x v="3"/>
    <x v="0"/>
    <s v="16-07-2023 11:27"/>
    <s v="16-07-2023 12:20"/>
    <x v="73"/>
    <n v="59.29"/>
    <n v="12"/>
    <n v="711.48"/>
    <s v="Credit Card"/>
    <x v="0"/>
    <s v="High"/>
    <s v="Medium Satisfaction"/>
    <s v="Medium Charging"/>
    <n v="2"/>
    <x v="897"/>
    <x v="448"/>
  </r>
  <r>
    <s v="EVS102434"/>
    <x v="6"/>
    <x v="2"/>
    <x v="2"/>
    <x v="0"/>
    <d v="2024-03-08T16:35:00"/>
    <d v="2024-03-08T17:44:00"/>
    <x v="39"/>
    <n v="34.67"/>
    <n v="8"/>
    <n v="277.36"/>
    <s v="UPI"/>
    <x v="1"/>
    <s v="High"/>
    <s v="High Satisfaction"/>
    <s v="Long Charging"/>
    <n v="2"/>
    <x v="1055"/>
    <x v="380"/>
  </r>
  <r>
    <s v="EVS102435"/>
    <x v="4"/>
    <x v="0"/>
    <x v="3"/>
    <x v="0"/>
    <s v="26-02-2024 14:03"/>
    <s v="26-02-2024 15:30"/>
    <x v="24"/>
    <n v="52.45"/>
    <n v="10"/>
    <n v="524.5"/>
    <s v="Subscription"/>
    <x v="4"/>
    <s v="High"/>
    <s v="Low Satisfaction"/>
    <s v="Long Charging"/>
    <n v="3"/>
    <x v="258"/>
    <x v="255"/>
  </r>
  <r>
    <s v="EVS102436"/>
    <x v="0"/>
    <x v="1"/>
    <x v="1"/>
    <x v="1"/>
    <d v="2023-05-12T01:01:00"/>
    <d v="2023-05-12T02:12:00"/>
    <x v="82"/>
    <n v="18.649999999999999"/>
    <n v="8"/>
    <n v="149.19999999999999"/>
    <s v="Credit Card"/>
    <x v="1"/>
    <s v="Medium"/>
    <s v="High Satisfaction"/>
    <s v="Long Charging"/>
    <n v="1"/>
    <x v="455"/>
    <x v="678"/>
  </r>
  <r>
    <s v="EVS102437"/>
    <x v="4"/>
    <x v="2"/>
    <x v="1"/>
    <x v="0"/>
    <d v="2024-12-07T03:12:00"/>
    <d v="2024-12-07T04:32:00"/>
    <x v="93"/>
    <n v="24.91"/>
    <n v="15"/>
    <n v="373.65"/>
    <s v="Credit Card"/>
    <x v="3"/>
    <s v="Medium"/>
    <s v="Medium Satisfaction"/>
    <s v="Long Charging"/>
    <n v="2"/>
    <x v="660"/>
    <x v="510"/>
  </r>
  <r>
    <s v="EVS102438"/>
    <x v="1"/>
    <x v="0"/>
    <x v="0"/>
    <x v="0"/>
    <s v="16-12-2023 11:58"/>
    <s v="16-12-2023 13:45"/>
    <x v="108"/>
    <n v="45.92"/>
    <n v="8"/>
    <n v="367.36"/>
    <s v="UPI"/>
    <x v="0"/>
    <s v="High"/>
    <s v="Medium Satisfaction"/>
    <s v="Long Charging"/>
    <n v="3"/>
    <x v="705"/>
    <x v="529"/>
  </r>
  <r>
    <s v="EVS102439"/>
    <x v="6"/>
    <x v="0"/>
    <x v="0"/>
    <x v="1"/>
    <s v="20-01-2023 21:27"/>
    <s v="20-01-2023 22:34"/>
    <x v="5"/>
    <n v="14.57"/>
    <n v="15"/>
    <n v="218.55"/>
    <s v="UPI"/>
    <x v="3"/>
    <s v="Medium"/>
    <s v="Medium Satisfaction"/>
    <s v="Long Charging"/>
    <n v="3"/>
    <x v="1010"/>
    <x v="464"/>
  </r>
  <r>
    <s v="EVS102440"/>
    <x v="2"/>
    <x v="1"/>
    <x v="2"/>
    <x v="1"/>
    <s v="29-06-2023 20:18"/>
    <s v="29-06-2023 20:47"/>
    <x v="102"/>
    <n v="22.69"/>
    <n v="8"/>
    <n v="181.52"/>
    <s v="Wallet"/>
    <x v="0"/>
    <s v="Medium"/>
    <s v="Medium Satisfaction"/>
    <s v="Short Charging"/>
    <n v="1"/>
    <x v="565"/>
    <x v="206"/>
  </r>
  <r>
    <s v="EVS102441"/>
    <x v="2"/>
    <x v="0"/>
    <x v="2"/>
    <x v="0"/>
    <d v="2024-09-08T09:19:00"/>
    <d v="2024-09-08T10:33:00"/>
    <x v="33"/>
    <n v="28.71"/>
    <n v="10"/>
    <n v="287.10000000000002"/>
    <s v="Credit Card"/>
    <x v="0"/>
    <s v="Medium"/>
    <s v="Medium Satisfaction"/>
    <s v="Long Charging"/>
    <n v="3"/>
    <x v="196"/>
    <x v="338"/>
  </r>
  <r>
    <s v="EVS102442"/>
    <x v="1"/>
    <x v="2"/>
    <x v="2"/>
    <x v="1"/>
    <d v="2024-08-08T02:20:00"/>
    <d v="2024-08-08T03:31:00"/>
    <x v="82"/>
    <n v="48.44"/>
    <n v="12"/>
    <n v="581.28"/>
    <s v="Subscription"/>
    <x v="3"/>
    <s v="High"/>
    <s v="Medium Satisfaction"/>
    <s v="Long Charging"/>
    <n v="2"/>
    <x v="832"/>
    <x v="596"/>
  </r>
  <r>
    <s v="EVS102443"/>
    <x v="2"/>
    <x v="2"/>
    <x v="2"/>
    <x v="0"/>
    <d v="2024-08-10T15:57:00"/>
    <d v="2024-08-10T16:24:00"/>
    <x v="92"/>
    <n v="45.93"/>
    <n v="12"/>
    <n v="551.16"/>
    <s v="UPI"/>
    <x v="2"/>
    <s v="High"/>
    <s v="Low Satisfaction"/>
    <s v="Short Charging"/>
    <n v="2"/>
    <x v="177"/>
    <x v="146"/>
  </r>
  <r>
    <s v="EVS102444"/>
    <x v="6"/>
    <x v="1"/>
    <x v="3"/>
    <x v="0"/>
    <s v="13-05-2024 07:46"/>
    <s v="13-05-2024 08:59"/>
    <x v="98"/>
    <n v="18.760000000000002"/>
    <n v="12"/>
    <n v="225.12"/>
    <s v="UPI"/>
    <x v="4"/>
    <s v="Medium"/>
    <s v="Low Satisfaction"/>
    <s v="Long Charging"/>
    <n v="1"/>
    <x v="1149"/>
    <x v="391"/>
  </r>
  <r>
    <s v="EVS102445"/>
    <x v="7"/>
    <x v="0"/>
    <x v="0"/>
    <x v="0"/>
    <s v="29-07-2024 03:23"/>
    <s v="29-07-2024 04:26"/>
    <x v="25"/>
    <n v="3.05"/>
    <n v="12"/>
    <n v="36.6"/>
    <s v="Subscription"/>
    <x v="4"/>
    <s v="Low"/>
    <s v="Low Satisfaction"/>
    <s v="Long Charging"/>
    <n v="3"/>
    <x v="665"/>
    <x v="181"/>
  </r>
  <r>
    <s v="EVS102446"/>
    <x v="1"/>
    <x v="2"/>
    <x v="2"/>
    <x v="1"/>
    <s v="29-01-2024 14:47"/>
    <s v="29-01-2024 16:02"/>
    <x v="99"/>
    <n v="9.23"/>
    <n v="8"/>
    <n v="73.84"/>
    <s v="Subscription"/>
    <x v="4"/>
    <s v="Low"/>
    <s v="Low Satisfaction"/>
    <s v="Long Charging"/>
    <n v="2"/>
    <x v="671"/>
    <x v="5"/>
  </r>
  <r>
    <s v="EVS102447"/>
    <x v="0"/>
    <x v="1"/>
    <x v="3"/>
    <x v="0"/>
    <d v="2023-06-04T08:11:00"/>
    <d v="2023-06-04T08:59:00"/>
    <x v="67"/>
    <n v="34.72"/>
    <n v="8"/>
    <n v="277.76"/>
    <s v="Wallet"/>
    <x v="3"/>
    <s v="High"/>
    <s v="Medium Satisfaction"/>
    <s v="Medium Charging"/>
    <n v="1"/>
    <x v="1074"/>
    <x v="540"/>
  </r>
  <r>
    <s v="EVS102448"/>
    <x v="2"/>
    <x v="0"/>
    <x v="2"/>
    <x v="0"/>
    <d v="2023-12-08T12:03:00"/>
    <d v="2023-12-08T13:30:00"/>
    <x v="24"/>
    <n v="23.16"/>
    <n v="8"/>
    <n v="185.28"/>
    <s v="UPI"/>
    <x v="4"/>
    <s v="Medium"/>
    <s v="Low Satisfaction"/>
    <s v="Long Charging"/>
    <n v="3"/>
    <x v="579"/>
    <x v="503"/>
  </r>
  <r>
    <s v="EVS102449"/>
    <x v="3"/>
    <x v="0"/>
    <x v="3"/>
    <x v="1"/>
    <s v="24-10-2024 13:42"/>
    <s v="24-10-2024 14:04"/>
    <x v="103"/>
    <n v="29.52"/>
    <n v="10"/>
    <n v="295.2"/>
    <s v="Credit Card"/>
    <x v="4"/>
    <s v="Medium"/>
    <s v="Low Satisfaction"/>
    <s v="Short Charging"/>
    <n v="3"/>
    <x v="440"/>
    <x v="69"/>
  </r>
  <r>
    <s v="EVS102450"/>
    <x v="3"/>
    <x v="0"/>
    <x v="0"/>
    <x v="1"/>
    <d v="2024-03-04T20:34:00"/>
    <d v="2024-03-04T21:27:00"/>
    <x v="73"/>
    <n v="41.83"/>
    <n v="8"/>
    <n v="334.64"/>
    <s v="Subscription"/>
    <x v="1"/>
    <s v="High"/>
    <s v="High Satisfaction"/>
    <s v="Medium Charging"/>
    <n v="3"/>
    <x v="338"/>
    <x v="43"/>
  </r>
  <r>
    <s v="EVS102451"/>
    <x v="0"/>
    <x v="2"/>
    <x v="1"/>
    <x v="1"/>
    <d v="2023-09-10T04:07:00"/>
    <d v="2023-09-10T04:23:00"/>
    <x v="71"/>
    <n v="22.92"/>
    <n v="8"/>
    <n v="183.36"/>
    <s v="Credit Card"/>
    <x v="4"/>
    <s v="Medium"/>
    <s v="Low Satisfaction"/>
    <s v="Short Charging"/>
    <n v="2"/>
    <x v="613"/>
    <x v="239"/>
  </r>
  <r>
    <s v="EVS102452"/>
    <x v="7"/>
    <x v="2"/>
    <x v="1"/>
    <x v="1"/>
    <s v="28-09-2024 23:54"/>
    <s v="29-09-2024 00:18"/>
    <x v="37"/>
    <n v="39.299999999999997"/>
    <n v="12"/>
    <n v="471.6"/>
    <s v="Wallet"/>
    <x v="1"/>
    <s v="High"/>
    <s v="High Satisfaction"/>
    <s v="Short Charging"/>
    <n v="2"/>
    <x v="1095"/>
    <x v="257"/>
  </r>
  <r>
    <s v="EVS102453"/>
    <x v="3"/>
    <x v="1"/>
    <x v="1"/>
    <x v="0"/>
    <s v="21-04-2023 19:50"/>
    <s v="21-04-2023 20:40"/>
    <x v="97"/>
    <n v="12.4"/>
    <n v="12"/>
    <n v="148.80000000000001"/>
    <s v="Wallet"/>
    <x v="1"/>
    <s v="Medium"/>
    <s v="High Satisfaction"/>
    <s v="Medium Charging"/>
    <n v="1"/>
    <x v="404"/>
    <x v="497"/>
  </r>
  <r>
    <s v="EVS102454"/>
    <x v="0"/>
    <x v="2"/>
    <x v="2"/>
    <x v="1"/>
    <s v="21-05-2023 14:19"/>
    <s v="21-05-2023 14:47"/>
    <x v="53"/>
    <n v="34.520000000000003"/>
    <n v="15"/>
    <n v="517.79999999999995"/>
    <s v="Credit Card"/>
    <x v="4"/>
    <s v="High"/>
    <s v="Low Satisfaction"/>
    <s v="Short Charging"/>
    <n v="2"/>
    <x v="112"/>
    <x v="73"/>
  </r>
  <r>
    <s v="EVS102455"/>
    <x v="2"/>
    <x v="0"/>
    <x v="1"/>
    <x v="0"/>
    <s v="14-08-2024 03:53"/>
    <s v="14-08-2024 04:11"/>
    <x v="88"/>
    <n v="18.670000000000002"/>
    <n v="10"/>
    <n v="186.7"/>
    <s v="Credit Card"/>
    <x v="1"/>
    <s v="Medium"/>
    <s v="High Satisfaction"/>
    <s v="Short Charging"/>
    <n v="3"/>
    <x v="434"/>
    <x v="679"/>
  </r>
  <r>
    <s v="EVS102456"/>
    <x v="2"/>
    <x v="0"/>
    <x v="2"/>
    <x v="0"/>
    <s v="28-07-2023 08:02"/>
    <s v="28-07-2023 08:33"/>
    <x v="64"/>
    <n v="35.229999999999997"/>
    <n v="8"/>
    <n v="281.83999999999997"/>
    <s v="Subscription"/>
    <x v="1"/>
    <s v="High"/>
    <s v="High Satisfaction"/>
    <s v="Medium Charging"/>
    <n v="3"/>
    <x v="291"/>
    <x v="536"/>
  </r>
  <r>
    <s v="EVS102457"/>
    <x v="6"/>
    <x v="0"/>
    <x v="3"/>
    <x v="0"/>
    <d v="2024-08-01T17:53:00"/>
    <d v="2024-08-01T19:13:00"/>
    <x v="93"/>
    <n v="52.72"/>
    <n v="8"/>
    <n v="421.76"/>
    <s v="Subscription"/>
    <x v="4"/>
    <s v="High"/>
    <s v="Low Satisfaction"/>
    <s v="Long Charging"/>
    <n v="3"/>
    <x v="572"/>
    <x v="671"/>
  </r>
  <r>
    <s v="EVS102458"/>
    <x v="3"/>
    <x v="2"/>
    <x v="3"/>
    <x v="0"/>
    <s v="26-04-2024 07:17"/>
    <s v="26-04-2024 08:51"/>
    <x v="23"/>
    <n v="39.86"/>
    <n v="12"/>
    <n v="478.32"/>
    <s v="Credit Card"/>
    <x v="4"/>
    <s v="High"/>
    <s v="Low Satisfaction"/>
    <s v="Long Charging"/>
    <n v="2"/>
    <x v="634"/>
    <x v="619"/>
  </r>
  <r>
    <s v="EVS102459"/>
    <x v="6"/>
    <x v="0"/>
    <x v="0"/>
    <x v="1"/>
    <d v="2024-07-08T17:11:00"/>
    <d v="2024-07-08T17:56:00"/>
    <x v="96"/>
    <n v="13.53"/>
    <n v="12"/>
    <n v="162.36000000000001"/>
    <s v="Subscription"/>
    <x v="4"/>
    <s v="Medium"/>
    <s v="Low Satisfaction"/>
    <s v="Medium Charging"/>
    <n v="3"/>
    <x v="507"/>
    <x v="170"/>
  </r>
  <r>
    <s v="EVS102460"/>
    <x v="2"/>
    <x v="2"/>
    <x v="2"/>
    <x v="1"/>
    <s v="20-09-2024 10:38"/>
    <s v="20-09-2024 11:22"/>
    <x v="72"/>
    <n v="48.46"/>
    <n v="10"/>
    <n v="484.6"/>
    <s v="UPI"/>
    <x v="4"/>
    <s v="High"/>
    <s v="Low Satisfaction"/>
    <s v="Medium Charging"/>
    <n v="2"/>
    <x v="758"/>
    <x v="27"/>
  </r>
  <r>
    <s v="EVS102461"/>
    <x v="0"/>
    <x v="2"/>
    <x v="0"/>
    <x v="0"/>
    <s v="22-06-2023 01:00"/>
    <s v="22-06-2023 01:55"/>
    <x v="104"/>
    <n v="13.07"/>
    <n v="15"/>
    <n v="196.05"/>
    <s v="Wallet"/>
    <x v="1"/>
    <s v="Medium"/>
    <s v="High Satisfaction"/>
    <s v="Medium Charging"/>
    <n v="2"/>
    <x v="422"/>
    <x v="487"/>
  </r>
  <r>
    <s v="EVS102462"/>
    <x v="1"/>
    <x v="2"/>
    <x v="3"/>
    <x v="0"/>
    <s v="22-03-2024 11:58"/>
    <s v="22-03-2024 13:48"/>
    <x v="109"/>
    <n v="47.79"/>
    <n v="8"/>
    <n v="382.32"/>
    <s v="Wallet"/>
    <x v="0"/>
    <s v="High"/>
    <s v="Medium Satisfaction"/>
    <s v="Long Charging"/>
    <n v="2"/>
    <x v="705"/>
    <x v="250"/>
  </r>
  <r>
    <s v="EVS102463"/>
    <x v="5"/>
    <x v="0"/>
    <x v="2"/>
    <x v="1"/>
    <s v="28-07-2024 07:05"/>
    <s v="28-07-2024 08:08"/>
    <x v="25"/>
    <n v="35.5"/>
    <n v="15"/>
    <n v="532.5"/>
    <s v="UPI"/>
    <x v="1"/>
    <s v="High"/>
    <s v="High Satisfaction"/>
    <s v="Long Charging"/>
    <n v="3"/>
    <x v="1150"/>
    <x v="172"/>
  </r>
  <r>
    <s v="EVS102464"/>
    <x v="1"/>
    <x v="1"/>
    <x v="0"/>
    <x v="0"/>
    <s v="20-07-2024 15:59"/>
    <s v="20-07-2024 16:45"/>
    <x v="43"/>
    <n v="19.62"/>
    <n v="10"/>
    <n v="196.2"/>
    <s v="Credit Card"/>
    <x v="2"/>
    <s v="Medium"/>
    <s v="Low Satisfaction"/>
    <s v="Medium Charging"/>
    <n v="1"/>
    <x v="545"/>
    <x v="86"/>
  </r>
  <r>
    <s v="EVS102465"/>
    <x v="6"/>
    <x v="0"/>
    <x v="3"/>
    <x v="0"/>
    <d v="2024-09-03T06:30:00"/>
    <d v="2024-09-03T06:52:00"/>
    <x v="103"/>
    <n v="37.04"/>
    <n v="15"/>
    <n v="555.6"/>
    <s v="UPI"/>
    <x v="4"/>
    <s v="High"/>
    <s v="Low Satisfaction"/>
    <s v="Short Charging"/>
    <n v="3"/>
    <x v="580"/>
    <x v="190"/>
  </r>
  <r>
    <s v="EVS102466"/>
    <x v="7"/>
    <x v="1"/>
    <x v="1"/>
    <x v="1"/>
    <s v="16-04-2024 16:51"/>
    <s v="16-04-2024 17:44"/>
    <x v="73"/>
    <n v="24.6"/>
    <n v="12"/>
    <n v="295.2"/>
    <s v="UPI"/>
    <x v="0"/>
    <s v="Medium"/>
    <s v="Medium Satisfaction"/>
    <s v="Medium Charging"/>
    <n v="1"/>
    <x v="918"/>
    <x v="685"/>
  </r>
  <r>
    <s v="EVS102467"/>
    <x v="1"/>
    <x v="1"/>
    <x v="0"/>
    <x v="0"/>
    <s v="21-04-2024 05:03"/>
    <s v="21-04-2024 06:58"/>
    <x v="65"/>
    <n v="34.08"/>
    <n v="8"/>
    <n v="272.64"/>
    <s v="Wallet"/>
    <x v="0"/>
    <s v="High"/>
    <s v="Medium Satisfaction"/>
    <s v="Long Charging"/>
    <n v="1"/>
    <x v="982"/>
    <x v="253"/>
  </r>
  <r>
    <s v="EVS102468"/>
    <x v="3"/>
    <x v="2"/>
    <x v="1"/>
    <x v="1"/>
    <s v="27-05-2023 10:52"/>
    <s v="27-05-2023 12:09"/>
    <x v="68"/>
    <n v="32.82"/>
    <n v="12"/>
    <n v="393.84"/>
    <s v="Wallet"/>
    <x v="1"/>
    <s v="High"/>
    <s v="High Satisfaction"/>
    <s v="Long Charging"/>
    <n v="2"/>
    <x v="688"/>
    <x v="443"/>
  </r>
  <r>
    <s v="EVS102469"/>
    <x v="1"/>
    <x v="2"/>
    <x v="2"/>
    <x v="1"/>
    <s v="24-05-2024 00:22"/>
    <s v="24-05-2024 02:14"/>
    <x v="56"/>
    <n v="39.409999999999997"/>
    <n v="10"/>
    <n v="394.1"/>
    <s v="UPI"/>
    <x v="2"/>
    <s v="High"/>
    <s v="Low Satisfaction"/>
    <s v="Long Charging"/>
    <n v="2"/>
    <x v="1058"/>
    <x v="315"/>
  </r>
  <r>
    <s v="EVS102470"/>
    <x v="5"/>
    <x v="2"/>
    <x v="1"/>
    <x v="1"/>
    <d v="2023-04-07T03:32:00"/>
    <d v="2023-04-07T04:32:00"/>
    <x v="76"/>
    <n v="38.86"/>
    <n v="10"/>
    <n v="388.6"/>
    <s v="Wallet"/>
    <x v="4"/>
    <s v="High"/>
    <s v="Low Satisfaction"/>
    <s v="Medium Charging"/>
    <n v="2"/>
    <x v="354"/>
    <x v="87"/>
  </r>
  <r>
    <s v="EVS102471"/>
    <x v="2"/>
    <x v="1"/>
    <x v="3"/>
    <x v="0"/>
    <s v="20-09-2023 15:26"/>
    <s v="20-09-2023 16:00"/>
    <x v="8"/>
    <n v="47.99"/>
    <n v="8"/>
    <n v="383.92"/>
    <s v="Subscription"/>
    <x v="3"/>
    <s v="High"/>
    <s v="Medium Satisfaction"/>
    <s v="Medium Charging"/>
    <n v="1"/>
    <x v="727"/>
    <x v="681"/>
  </r>
  <r>
    <s v="EVS102472"/>
    <x v="3"/>
    <x v="0"/>
    <x v="3"/>
    <x v="0"/>
    <s v="13-02-2023 01:59"/>
    <s v="13-02-2023 02:38"/>
    <x v="3"/>
    <n v="8.5500000000000007"/>
    <n v="10"/>
    <n v="85.5"/>
    <s v="UPI"/>
    <x v="3"/>
    <s v="Low"/>
    <s v="Medium Satisfaction"/>
    <s v="Medium Charging"/>
    <n v="3"/>
    <x v="668"/>
    <x v="142"/>
  </r>
  <r>
    <s v="EVS102473"/>
    <x v="5"/>
    <x v="1"/>
    <x v="3"/>
    <x v="0"/>
    <d v="2024-03-07T16:23:00"/>
    <d v="2024-03-07T17:41:00"/>
    <x v="89"/>
    <n v="8.24"/>
    <n v="8"/>
    <n v="65.92"/>
    <s v="Subscription"/>
    <x v="3"/>
    <s v="Low"/>
    <s v="Medium Satisfaction"/>
    <s v="Long Charging"/>
    <n v="1"/>
    <x v="309"/>
    <x v="66"/>
  </r>
  <r>
    <s v="EVS102474"/>
    <x v="3"/>
    <x v="0"/>
    <x v="2"/>
    <x v="1"/>
    <s v="24-09-2024 09:01"/>
    <s v="24-09-2024 10:44"/>
    <x v="95"/>
    <n v="38.92"/>
    <n v="12"/>
    <n v="467.04"/>
    <s v="UPI"/>
    <x v="4"/>
    <s v="High"/>
    <s v="Low Satisfaction"/>
    <s v="Long Charging"/>
    <n v="3"/>
    <x v="564"/>
    <x v="301"/>
  </r>
  <r>
    <s v="EVS102475"/>
    <x v="1"/>
    <x v="0"/>
    <x v="1"/>
    <x v="0"/>
    <s v="21-10-2024 19:28"/>
    <s v="21-10-2024 20:07"/>
    <x v="3"/>
    <n v="56.11"/>
    <n v="15"/>
    <n v="841.65"/>
    <s v="Subscription"/>
    <x v="2"/>
    <s v="High"/>
    <s v="Low Satisfaction"/>
    <s v="Medium Charging"/>
    <n v="3"/>
    <x v="878"/>
    <x v="449"/>
  </r>
  <r>
    <s v="EVS102476"/>
    <x v="4"/>
    <x v="1"/>
    <x v="2"/>
    <x v="1"/>
    <s v="17-07-2023 15:43"/>
    <s v="17-07-2023 17:32"/>
    <x v="74"/>
    <n v="59.52"/>
    <n v="15"/>
    <n v="892.8"/>
    <s v="Wallet"/>
    <x v="1"/>
    <s v="High"/>
    <s v="High Satisfaction"/>
    <s v="Long Charging"/>
    <n v="1"/>
    <x v="1151"/>
    <x v="572"/>
  </r>
  <r>
    <s v="EVS102477"/>
    <x v="3"/>
    <x v="2"/>
    <x v="1"/>
    <x v="0"/>
    <s v="26-04-2024 11:36"/>
    <s v="26-04-2024 12:32"/>
    <x v="46"/>
    <n v="23.24"/>
    <n v="8"/>
    <n v="185.92"/>
    <s v="Wallet"/>
    <x v="1"/>
    <s v="Medium"/>
    <s v="High Satisfaction"/>
    <s v="Medium Charging"/>
    <n v="2"/>
    <x v="751"/>
    <x v="619"/>
  </r>
  <r>
    <s v="EVS102478"/>
    <x v="4"/>
    <x v="0"/>
    <x v="3"/>
    <x v="1"/>
    <s v="21-08-2023 14:18"/>
    <s v="21-08-2023 15:16"/>
    <x v="22"/>
    <n v="6.87"/>
    <n v="8"/>
    <n v="54.96"/>
    <s v="Wallet"/>
    <x v="0"/>
    <s v="Low"/>
    <s v="Medium Satisfaction"/>
    <s v="Medium Charging"/>
    <n v="3"/>
    <x v="852"/>
    <x v="578"/>
  </r>
  <r>
    <s v="EVS102479"/>
    <x v="4"/>
    <x v="0"/>
    <x v="0"/>
    <x v="0"/>
    <s v="24-11-2023 22:07"/>
    <s v="24-11-2023 23:37"/>
    <x v="77"/>
    <n v="55.32"/>
    <n v="15"/>
    <n v="829.8"/>
    <s v="Wallet"/>
    <x v="4"/>
    <s v="High"/>
    <s v="Low Satisfaction"/>
    <s v="Long Charging"/>
    <n v="3"/>
    <x v="1152"/>
    <x v="99"/>
  </r>
  <r>
    <s v="EVS102480"/>
    <x v="6"/>
    <x v="2"/>
    <x v="1"/>
    <x v="1"/>
    <s v="19-05-2024 01:23"/>
    <s v="19-05-2024 03:08"/>
    <x v="80"/>
    <n v="37.01"/>
    <n v="10"/>
    <n v="370.1"/>
    <s v="Subscription"/>
    <x v="1"/>
    <s v="High"/>
    <s v="High Satisfaction"/>
    <s v="Long Charging"/>
    <n v="2"/>
    <x v="996"/>
    <x v="404"/>
  </r>
  <r>
    <s v="EVS102481"/>
    <x v="5"/>
    <x v="1"/>
    <x v="3"/>
    <x v="0"/>
    <s v="18-08-2024 14:12"/>
    <s v="18-08-2024 15:28"/>
    <x v="91"/>
    <n v="55.74"/>
    <n v="8"/>
    <n v="445.92"/>
    <s v="UPI"/>
    <x v="1"/>
    <s v="High"/>
    <s v="High Satisfaction"/>
    <s v="Long Charging"/>
    <n v="1"/>
    <x v="1153"/>
    <x v="332"/>
  </r>
  <r>
    <s v="EVS102482"/>
    <x v="5"/>
    <x v="1"/>
    <x v="1"/>
    <x v="0"/>
    <s v="15-08-2024 08:39"/>
    <s v="15-08-2024 08:49"/>
    <x v="15"/>
    <n v="52.77"/>
    <n v="8"/>
    <n v="422.16"/>
    <s v="Credit Card"/>
    <x v="3"/>
    <s v="High"/>
    <s v="Medium Satisfaction"/>
    <s v="Short Charging"/>
    <n v="1"/>
    <x v="181"/>
    <x v="532"/>
  </r>
  <r>
    <s v="EVS102483"/>
    <x v="4"/>
    <x v="1"/>
    <x v="3"/>
    <x v="1"/>
    <s v="18-04-2023 19:54"/>
    <s v="18-04-2023 20:16"/>
    <x v="103"/>
    <n v="25.18"/>
    <n v="10"/>
    <n v="251.8"/>
    <s v="Credit Card"/>
    <x v="2"/>
    <s v="Medium"/>
    <s v="Low Satisfaction"/>
    <s v="Short Charging"/>
    <n v="1"/>
    <x v="355"/>
    <x v="455"/>
  </r>
  <r>
    <s v="EVS102484"/>
    <x v="4"/>
    <x v="1"/>
    <x v="0"/>
    <x v="0"/>
    <d v="2023-12-06T16:20:00"/>
    <d v="2023-12-06T17:19:00"/>
    <x v="49"/>
    <n v="17.5"/>
    <n v="10"/>
    <n v="175"/>
    <s v="Subscription"/>
    <x v="4"/>
    <s v="Medium"/>
    <s v="Low Satisfaction"/>
    <s v="Medium Charging"/>
    <n v="1"/>
    <x v="179"/>
    <x v="652"/>
  </r>
  <r>
    <s v="EVS102485"/>
    <x v="6"/>
    <x v="1"/>
    <x v="0"/>
    <x v="0"/>
    <d v="2023-06-12T01:43:00"/>
    <d v="2023-06-12T01:53:00"/>
    <x v="15"/>
    <n v="41.81"/>
    <n v="15"/>
    <n v="627.15"/>
    <s v="Wallet"/>
    <x v="4"/>
    <s v="High"/>
    <s v="Low Satisfaction"/>
    <s v="Short Charging"/>
    <n v="1"/>
    <x v="681"/>
    <x v="407"/>
  </r>
  <r>
    <s v="EVS102486"/>
    <x v="1"/>
    <x v="1"/>
    <x v="2"/>
    <x v="1"/>
    <s v="18-02-2024 23:40"/>
    <s v="19-02-2024 00:44"/>
    <x v="34"/>
    <n v="49.56"/>
    <n v="12"/>
    <n v="594.72"/>
    <s v="Credit Card"/>
    <x v="0"/>
    <s v="High"/>
    <s v="Medium Satisfaction"/>
    <s v="Long Charging"/>
    <n v="1"/>
    <x v="771"/>
    <x v="549"/>
  </r>
  <r>
    <s v="EVS102487"/>
    <x v="6"/>
    <x v="1"/>
    <x v="1"/>
    <x v="0"/>
    <d v="2023-03-06T19:46:00"/>
    <d v="2023-03-06T21:25:00"/>
    <x v="83"/>
    <n v="11.03"/>
    <n v="15"/>
    <n v="165.45"/>
    <s v="UPI"/>
    <x v="2"/>
    <s v="Medium"/>
    <s v="Low Satisfaction"/>
    <s v="Long Charging"/>
    <n v="1"/>
    <x v="204"/>
    <x v="475"/>
  </r>
  <r>
    <s v="EVS102488"/>
    <x v="6"/>
    <x v="1"/>
    <x v="3"/>
    <x v="0"/>
    <s v="19-02-2023 01:33"/>
    <s v="19-02-2023 03:22"/>
    <x v="74"/>
    <n v="35.229999999999997"/>
    <n v="15"/>
    <n v="528.45000000000005"/>
    <s v="Subscription"/>
    <x v="1"/>
    <s v="High"/>
    <s v="High Satisfaction"/>
    <s v="Long Charging"/>
    <n v="1"/>
    <x v="496"/>
    <x v="524"/>
  </r>
  <r>
    <s v="EVS102489"/>
    <x v="1"/>
    <x v="1"/>
    <x v="3"/>
    <x v="1"/>
    <s v="16-05-2023 11:42"/>
    <s v="16-05-2023 12:13"/>
    <x v="64"/>
    <n v="43.59"/>
    <n v="10"/>
    <n v="435.9"/>
    <s v="Wallet"/>
    <x v="4"/>
    <s v="High"/>
    <s v="Low Satisfaction"/>
    <s v="Medium Charging"/>
    <n v="1"/>
    <x v="977"/>
    <x v="686"/>
  </r>
  <r>
    <s v="EVS102490"/>
    <x v="2"/>
    <x v="1"/>
    <x v="2"/>
    <x v="1"/>
    <s v="18-02-2023 08:30"/>
    <s v="18-02-2023 09:46"/>
    <x v="91"/>
    <n v="46.39"/>
    <n v="10"/>
    <n v="463.9"/>
    <s v="Credit Card"/>
    <x v="4"/>
    <s v="High"/>
    <s v="Low Satisfaction"/>
    <s v="Long Charging"/>
    <n v="1"/>
    <x v="7"/>
    <x v="33"/>
  </r>
  <r>
    <s v="EVS102491"/>
    <x v="0"/>
    <x v="0"/>
    <x v="1"/>
    <x v="0"/>
    <d v="2023-04-06T13:54:00"/>
    <d v="2023-04-06T15:20:00"/>
    <x v="16"/>
    <n v="52.39"/>
    <n v="15"/>
    <n v="785.85"/>
    <s v="Subscription"/>
    <x v="1"/>
    <s v="High"/>
    <s v="High Satisfaction"/>
    <s v="Long Charging"/>
    <n v="3"/>
    <x v="1154"/>
    <x v="310"/>
  </r>
  <r>
    <s v="EVS102492"/>
    <x v="6"/>
    <x v="1"/>
    <x v="2"/>
    <x v="0"/>
    <s v="19-03-2023 23:38"/>
    <s v="19-03-2023 23:49"/>
    <x v="78"/>
    <n v="11.97"/>
    <n v="15"/>
    <n v="179.55"/>
    <s v="Credit Card"/>
    <x v="3"/>
    <s v="Medium"/>
    <s v="Medium Satisfaction"/>
    <s v="Short Charging"/>
    <n v="1"/>
    <x v="821"/>
    <x v="133"/>
  </r>
  <r>
    <s v="EVS102493"/>
    <x v="1"/>
    <x v="2"/>
    <x v="0"/>
    <x v="0"/>
    <d v="2024-08-03T07:39:00"/>
    <d v="2024-08-03T08:47:00"/>
    <x v="84"/>
    <n v="38.770000000000003"/>
    <n v="12"/>
    <n v="465.24"/>
    <s v="Subscription"/>
    <x v="2"/>
    <s v="High"/>
    <s v="Low Satisfaction"/>
    <s v="Long Charging"/>
    <n v="2"/>
    <x v="620"/>
    <x v="571"/>
  </r>
  <r>
    <s v="EVS102494"/>
    <x v="4"/>
    <x v="0"/>
    <x v="3"/>
    <x v="1"/>
    <d v="2024-04-01T20:18:00"/>
    <d v="2024-04-01T22:01:00"/>
    <x v="95"/>
    <n v="18.579999999999998"/>
    <n v="8"/>
    <n v="148.63999999999999"/>
    <s v="UPI"/>
    <x v="3"/>
    <s v="Medium"/>
    <s v="Medium Satisfaction"/>
    <s v="Long Charging"/>
    <n v="3"/>
    <x v="565"/>
    <x v="575"/>
  </r>
  <r>
    <s v="EVS102495"/>
    <x v="4"/>
    <x v="2"/>
    <x v="3"/>
    <x v="0"/>
    <d v="2023-09-10T10:16:00"/>
    <d v="2023-09-10T11:05:00"/>
    <x v="42"/>
    <n v="45.03"/>
    <n v="15"/>
    <n v="675.45"/>
    <s v="Credit Card"/>
    <x v="3"/>
    <s v="High"/>
    <s v="Medium Satisfaction"/>
    <s v="Medium Charging"/>
    <n v="2"/>
    <x v="1155"/>
    <x v="239"/>
  </r>
  <r>
    <s v="EVS102496"/>
    <x v="0"/>
    <x v="2"/>
    <x v="1"/>
    <x v="0"/>
    <d v="2023-01-08T09:08:00"/>
    <d v="2023-01-08T09:23:00"/>
    <x v="63"/>
    <n v="59.2"/>
    <n v="8"/>
    <n v="473.6"/>
    <s v="Wallet"/>
    <x v="4"/>
    <s v="High"/>
    <s v="Low Satisfaction"/>
    <s v="Short Charging"/>
    <n v="2"/>
    <x v="1156"/>
    <x v="60"/>
  </r>
  <r>
    <s v="EVS102497"/>
    <x v="7"/>
    <x v="1"/>
    <x v="0"/>
    <x v="1"/>
    <d v="2023-08-07T09:04:00"/>
    <d v="2023-08-07T09:22:00"/>
    <x v="88"/>
    <n v="31.82"/>
    <n v="12"/>
    <n v="381.84"/>
    <s v="Subscription"/>
    <x v="0"/>
    <s v="High"/>
    <s v="Medium Satisfaction"/>
    <s v="Short Charging"/>
    <n v="1"/>
    <x v="330"/>
    <x v="581"/>
  </r>
  <r>
    <s v="EVS102498"/>
    <x v="6"/>
    <x v="2"/>
    <x v="0"/>
    <x v="1"/>
    <d v="2023-02-01T09:12:00"/>
    <d v="2023-02-01T11:06:00"/>
    <x v="48"/>
    <n v="56.57"/>
    <n v="15"/>
    <n v="848.55"/>
    <s v="UPI"/>
    <x v="1"/>
    <s v="High"/>
    <s v="High Satisfaction"/>
    <s v="Long Charging"/>
    <n v="2"/>
    <x v="272"/>
    <x v="433"/>
  </r>
  <r>
    <s v="EVS102499"/>
    <x v="7"/>
    <x v="2"/>
    <x v="0"/>
    <x v="0"/>
    <s v="27-12-2023 06:29"/>
    <s v="27-12-2023 07:02"/>
    <x v="50"/>
    <n v="6.04"/>
    <n v="12"/>
    <n v="72.48"/>
    <s v="Subscription"/>
    <x v="2"/>
    <s v="Low"/>
    <s v="Low Satisfaction"/>
    <s v="Medium Charging"/>
    <n v="2"/>
    <x v="976"/>
    <x v="107"/>
  </r>
  <r>
    <s v="EVS102500"/>
    <x v="7"/>
    <x v="1"/>
    <x v="0"/>
    <x v="0"/>
    <d v="2023-04-08T02:58:00"/>
    <d v="2023-04-08T03:31:00"/>
    <x v="50"/>
    <n v="58.68"/>
    <n v="15"/>
    <n v="880.2"/>
    <s v="Credit Card"/>
    <x v="3"/>
    <s v="High"/>
    <s v="Medium Satisfaction"/>
    <s v="Medium Charging"/>
    <n v="1"/>
    <x v="1157"/>
    <x v="4"/>
  </r>
  <r>
    <s v="EVS102501"/>
    <x v="3"/>
    <x v="1"/>
    <x v="2"/>
    <x v="0"/>
    <d v="2024-01-03T10:27:00"/>
    <d v="2024-01-03T10:42:00"/>
    <x v="63"/>
    <n v="8.7100000000000009"/>
    <n v="15"/>
    <n v="130.65"/>
    <s v="Credit Card"/>
    <x v="0"/>
    <s v="Low"/>
    <s v="Medium Satisfaction"/>
    <s v="Short Charging"/>
    <n v="1"/>
    <x v="1158"/>
    <x v="420"/>
  </r>
  <r>
    <s v="EVS102502"/>
    <x v="0"/>
    <x v="1"/>
    <x v="2"/>
    <x v="1"/>
    <s v="24-03-2024 16:59"/>
    <s v="24-03-2024 18:03"/>
    <x v="34"/>
    <n v="19.09"/>
    <n v="10"/>
    <n v="190.9"/>
    <s v="Credit Card"/>
    <x v="3"/>
    <s v="Medium"/>
    <s v="Medium Satisfaction"/>
    <s v="Long Charging"/>
    <n v="1"/>
    <x v="381"/>
    <x v="247"/>
  </r>
  <r>
    <s v="EVS102503"/>
    <x v="5"/>
    <x v="2"/>
    <x v="3"/>
    <x v="0"/>
    <s v="22-02-2023 15:02"/>
    <s v="22-02-2023 15:37"/>
    <x v="10"/>
    <n v="27.55"/>
    <n v="12"/>
    <n v="330.6"/>
    <s v="Credit Card"/>
    <x v="4"/>
    <s v="Medium"/>
    <s v="Low Satisfaction"/>
    <s v="Medium Charging"/>
    <n v="2"/>
    <x v="734"/>
    <x v="89"/>
  </r>
  <r>
    <s v="EVS102504"/>
    <x v="5"/>
    <x v="2"/>
    <x v="1"/>
    <x v="0"/>
    <d v="2023-10-05T21:33:00"/>
    <d v="2023-10-05T21:52:00"/>
    <x v="11"/>
    <n v="19.38"/>
    <n v="12"/>
    <n v="232.56"/>
    <s v="Subscription"/>
    <x v="0"/>
    <s v="Medium"/>
    <s v="Medium Satisfaction"/>
    <s v="Short Charging"/>
    <n v="2"/>
    <x v="963"/>
    <x v="687"/>
  </r>
  <r>
    <s v="EVS102505"/>
    <x v="2"/>
    <x v="2"/>
    <x v="1"/>
    <x v="1"/>
    <s v="17-06-2023 04:32"/>
    <s v="17-06-2023 05:23"/>
    <x v="69"/>
    <n v="26.11"/>
    <n v="8"/>
    <n v="208.88"/>
    <s v="Subscription"/>
    <x v="3"/>
    <s v="Medium"/>
    <s v="Medium Satisfaction"/>
    <s v="Medium Charging"/>
    <n v="2"/>
    <x v="1159"/>
    <x v="42"/>
  </r>
  <r>
    <s v="EVS102506"/>
    <x v="6"/>
    <x v="0"/>
    <x v="3"/>
    <x v="0"/>
    <d v="2024-06-09T02:58:00"/>
    <d v="2024-06-09T04:54:00"/>
    <x v="90"/>
    <n v="13.82"/>
    <n v="12"/>
    <n v="165.84"/>
    <s v="UPI"/>
    <x v="1"/>
    <s v="Medium"/>
    <s v="High Satisfaction"/>
    <s v="Long Charging"/>
    <n v="3"/>
    <x v="1157"/>
    <x v="498"/>
  </r>
  <r>
    <s v="EVS102507"/>
    <x v="6"/>
    <x v="2"/>
    <x v="0"/>
    <x v="0"/>
    <d v="2023-02-06T20:37:00"/>
    <d v="2023-02-06T21:18:00"/>
    <x v="54"/>
    <n v="8.59"/>
    <n v="10"/>
    <n v="85.9"/>
    <s v="UPI"/>
    <x v="0"/>
    <s v="Low"/>
    <s v="Medium Satisfaction"/>
    <s v="Medium Charging"/>
    <n v="2"/>
    <x v="1026"/>
    <x v="20"/>
  </r>
  <r>
    <s v="EVS102508"/>
    <x v="3"/>
    <x v="1"/>
    <x v="3"/>
    <x v="1"/>
    <s v="30-07-2024 12:27"/>
    <s v="30-07-2024 14:10"/>
    <x v="95"/>
    <n v="15.6"/>
    <n v="10"/>
    <n v="156"/>
    <s v="Credit Card"/>
    <x v="4"/>
    <s v="Medium"/>
    <s v="Low Satisfaction"/>
    <s v="Long Charging"/>
    <n v="1"/>
    <x v="818"/>
    <x v="119"/>
  </r>
  <r>
    <s v="EVS102509"/>
    <x v="4"/>
    <x v="0"/>
    <x v="0"/>
    <x v="0"/>
    <d v="2024-05-10T10:03:00"/>
    <d v="2024-05-10T10:23:00"/>
    <x v="21"/>
    <n v="50.74"/>
    <n v="8"/>
    <n v="405.92"/>
    <s v="UPI"/>
    <x v="0"/>
    <s v="High"/>
    <s v="Medium Satisfaction"/>
    <s v="Short Charging"/>
    <n v="3"/>
    <x v="670"/>
    <x v="55"/>
  </r>
  <r>
    <s v="EVS102510"/>
    <x v="7"/>
    <x v="2"/>
    <x v="0"/>
    <x v="0"/>
    <s v="30-04-2024 17:13"/>
    <s v="30-04-2024 18:52"/>
    <x v="83"/>
    <n v="30.8"/>
    <n v="15"/>
    <n v="462"/>
    <s v="Wallet"/>
    <x v="2"/>
    <s v="High"/>
    <s v="Low Satisfaction"/>
    <s v="Long Charging"/>
    <n v="2"/>
    <x v="298"/>
    <x v="70"/>
  </r>
  <r>
    <s v="EVS102511"/>
    <x v="1"/>
    <x v="2"/>
    <x v="1"/>
    <x v="1"/>
    <d v="2024-10-02T01:02:00"/>
    <d v="2024-10-02T02:23:00"/>
    <x v="7"/>
    <n v="13.59"/>
    <n v="8"/>
    <n v="108.72"/>
    <s v="Wallet"/>
    <x v="4"/>
    <s v="Medium"/>
    <s v="Low Satisfaction"/>
    <s v="Long Charging"/>
    <n v="2"/>
    <x v="647"/>
    <x v="26"/>
  </r>
  <r>
    <s v="EVS102512"/>
    <x v="3"/>
    <x v="1"/>
    <x v="2"/>
    <x v="0"/>
    <s v="27-01-2023 03:27"/>
    <s v="27-01-2023 04:22"/>
    <x v="104"/>
    <n v="2.77"/>
    <n v="8"/>
    <n v="22.16"/>
    <s v="Credit Card"/>
    <x v="0"/>
    <s v="Low"/>
    <s v="Medium Satisfaction"/>
    <s v="Medium Charging"/>
    <n v="1"/>
    <x v="1160"/>
    <x v="9"/>
  </r>
  <r>
    <s v="EVS102513"/>
    <x v="0"/>
    <x v="0"/>
    <x v="1"/>
    <x v="0"/>
    <d v="2023-05-07T11:21:00"/>
    <d v="2023-05-07T11:57:00"/>
    <x v="30"/>
    <n v="47.35"/>
    <n v="15"/>
    <n v="710.25"/>
    <s v="Wallet"/>
    <x v="4"/>
    <s v="High"/>
    <s v="Low Satisfaction"/>
    <s v="Medium Charging"/>
    <n v="3"/>
    <x v="401"/>
    <x v="557"/>
  </r>
  <r>
    <s v="EVS102514"/>
    <x v="7"/>
    <x v="1"/>
    <x v="2"/>
    <x v="1"/>
    <s v="13-08-2024 19:18"/>
    <s v="13-08-2024 20:50"/>
    <x v="20"/>
    <n v="39.57"/>
    <n v="12"/>
    <n v="474.84"/>
    <s v="Subscription"/>
    <x v="0"/>
    <s v="High"/>
    <s v="Medium Satisfaction"/>
    <s v="Long Charging"/>
    <n v="1"/>
    <x v="556"/>
    <x v="265"/>
  </r>
  <r>
    <s v="EVS102515"/>
    <x v="2"/>
    <x v="0"/>
    <x v="1"/>
    <x v="1"/>
    <s v="17-02-2024 02:55"/>
    <s v="17-02-2024 04:54"/>
    <x v="9"/>
    <n v="44.33"/>
    <n v="15"/>
    <n v="664.95"/>
    <s v="UPI"/>
    <x v="3"/>
    <s v="High"/>
    <s v="Medium Satisfaction"/>
    <s v="Long Charging"/>
    <n v="3"/>
    <x v="389"/>
    <x v="676"/>
  </r>
  <r>
    <s v="EVS102516"/>
    <x v="6"/>
    <x v="0"/>
    <x v="0"/>
    <x v="0"/>
    <d v="2023-10-03T08:00:00"/>
    <d v="2023-10-03T09:52:00"/>
    <x v="56"/>
    <n v="40.01"/>
    <n v="15"/>
    <n v="600.15"/>
    <s v="UPI"/>
    <x v="4"/>
    <s v="High"/>
    <s v="Low Satisfaction"/>
    <s v="Long Charging"/>
    <n v="3"/>
    <x v="1126"/>
    <x v="153"/>
  </r>
  <r>
    <s v="EVS102517"/>
    <x v="2"/>
    <x v="0"/>
    <x v="1"/>
    <x v="0"/>
    <s v="16-06-2024 18:06"/>
    <s v="16-06-2024 18:56"/>
    <x v="97"/>
    <n v="33.53"/>
    <n v="8"/>
    <n v="268.24"/>
    <s v="Subscription"/>
    <x v="4"/>
    <s v="High"/>
    <s v="Low Satisfaction"/>
    <s v="Medium Charging"/>
    <n v="3"/>
    <x v="1142"/>
    <x v="297"/>
  </r>
  <r>
    <s v="EVS102518"/>
    <x v="1"/>
    <x v="2"/>
    <x v="3"/>
    <x v="1"/>
    <s v="17-05-2023 07:56"/>
    <s v="17-05-2023 08:13"/>
    <x v="18"/>
    <n v="45.17"/>
    <n v="8"/>
    <n v="361.36"/>
    <s v="Credit Card"/>
    <x v="2"/>
    <s v="High"/>
    <s v="Low Satisfaction"/>
    <s v="Short Charging"/>
    <n v="2"/>
    <x v="798"/>
    <x v="593"/>
  </r>
  <r>
    <s v="EVS102519"/>
    <x v="4"/>
    <x v="0"/>
    <x v="2"/>
    <x v="0"/>
    <d v="2024-02-07T02:19:00"/>
    <d v="2024-02-07T02:53:00"/>
    <x v="8"/>
    <n v="59.43"/>
    <n v="12"/>
    <n v="713.16"/>
    <s v="Wallet"/>
    <x v="2"/>
    <s v="High"/>
    <s v="Low Satisfaction"/>
    <s v="Medium Charging"/>
    <n v="3"/>
    <x v="259"/>
    <x v="238"/>
  </r>
  <r>
    <s v="EVS102520"/>
    <x v="2"/>
    <x v="0"/>
    <x v="0"/>
    <x v="1"/>
    <d v="2023-10-05T04:12:00"/>
    <d v="2023-10-05T06:04:00"/>
    <x v="56"/>
    <n v="36.08"/>
    <n v="10"/>
    <n v="360.8"/>
    <s v="Wallet"/>
    <x v="1"/>
    <s v="High"/>
    <s v="High Satisfaction"/>
    <s v="Long Charging"/>
    <n v="3"/>
    <x v="1061"/>
    <x v="687"/>
  </r>
  <r>
    <s v="EVS102521"/>
    <x v="6"/>
    <x v="2"/>
    <x v="1"/>
    <x v="0"/>
    <d v="2023-08-02T21:23:00"/>
    <d v="2023-08-02T22:53:00"/>
    <x v="77"/>
    <n v="8.0500000000000007"/>
    <n v="12"/>
    <n v="96.6"/>
    <s v="Subscription"/>
    <x v="0"/>
    <s v="Low"/>
    <s v="Medium Satisfaction"/>
    <s v="Long Charging"/>
    <n v="2"/>
    <x v="388"/>
    <x v="120"/>
  </r>
  <r>
    <s v="EVS102522"/>
    <x v="1"/>
    <x v="2"/>
    <x v="1"/>
    <x v="1"/>
    <s v="25-03-2024 11:49"/>
    <s v="25-03-2024 13:41"/>
    <x v="56"/>
    <n v="43.53"/>
    <n v="8"/>
    <n v="348.24"/>
    <s v="Wallet"/>
    <x v="0"/>
    <s v="High"/>
    <s v="Medium Satisfaction"/>
    <s v="Long Charging"/>
    <n v="2"/>
    <x v="1050"/>
    <x v="595"/>
  </r>
  <r>
    <s v="EVS102523"/>
    <x v="1"/>
    <x v="2"/>
    <x v="0"/>
    <x v="0"/>
    <d v="2024-01-07T12:54:00"/>
    <d v="2024-01-07T13:42:00"/>
    <x v="67"/>
    <n v="7.08"/>
    <n v="8"/>
    <n v="56.64"/>
    <s v="Wallet"/>
    <x v="0"/>
    <s v="Low"/>
    <s v="Medium Satisfaction"/>
    <s v="Medium Charging"/>
    <n v="2"/>
    <x v="1161"/>
    <x v="32"/>
  </r>
  <r>
    <s v="EVS102524"/>
    <x v="1"/>
    <x v="2"/>
    <x v="3"/>
    <x v="1"/>
    <d v="2023-08-12T20:09:00"/>
    <d v="2023-08-12T20:58:00"/>
    <x v="42"/>
    <n v="32.549999999999997"/>
    <n v="8"/>
    <n v="260.39999999999998"/>
    <s v="Credit Card"/>
    <x v="0"/>
    <s v="High"/>
    <s v="Medium Satisfaction"/>
    <s v="Medium Charging"/>
    <n v="2"/>
    <x v="1162"/>
    <x v="522"/>
  </r>
  <r>
    <s v="EVS102525"/>
    <x v="7"/>
    <x v="0"/>
    <x v="3"/>
    <x v="0"/>
    <s v="14-07-2023 05:31"/>
    <s v="14-07-2023 07:22"/>
    <x v="2"/>
    <n v="6.15"/>
    <n v="12"/>
    <n v="73.8"/>
    <s v="UPI"/>
    <x v="2"/>
    <s v="Low"/>
    <s v="Low Satisfaction"/>
    <s v="Long Charging"/>
    <n v="3"/>
    <x v="853"/>
    <x v="511"/>
  </r>
  <r>
    <s v="EVS102526"/>
    <x v="7"/>
    <x v="1"/>
    <x v="0"/>
    <x v="0"/>
    <d v="2024-09-08T13:37:00"/>
    <d v="2024-09-08T14:59:00"/>
    <x v="0"/>
    <n v="30.09"/>
    <n v="8"/>
    <n v="240.72"/>
    <s v="Credit Card"/>
    <x v="2"/>
    <s v="High"/>
    <s v="Low Satisfaction"/>
    <s v="Long Charging"/>
    <n v="1"/>
    <x v="1163"/>
    <x v="338"/>
  </r>
  <r>
    <s v="EVS102527"/>
    <x v="2"/>
    <x v="0"/>
    <x v="1"/>
    <x v="1"/>
    <d v="2024-08-01T00:16:00"/>
    <d v="2024-08-01T00:44:00"/>
    <x v="53"/>
    <n v="32.549999999999997"/>
    <n v="15"/>
    <n v="488.25"/>
    <s v="Wallet"/>
    <x v="2"/>
    <s v="High"/>
    <s v="Low Satisfaction"/>
    <s v="Short Charging"/>
    <n v="3"/>
    <x v="219"/>
    <x v="671"/>
  </r>
  <r>
    <s v="EVS102528"/>
    <x v="4"/>
    <x v="0"/>
    <x v="1"/>
    <x v="1"/>
    <s v="14-02-2024 00:03"/>
    <s v="14-02-2024 00:45"/>
    <x v="14"/>
    <n v="29.38"/>
    <n v="8"/>
    <n v="235.04"/>
    <s v="Credit Card"/>
    <x v="4"/>
    <s v="Medium"/>
    <s v="Low Satisfaction"/>
    <s v="Medium Charging"/>
    <n v="3"/>
    <x v="1164"/>
    <x v="637"/>
  </r>
  <r>
    <s v="EVS102529"/>
    <x v="4"/>
    <x v="0"/>
    <x v="0"/>
    <x v="0"/>
    <s v="17-06-2024 12:59"/>
    <s v="17-06-2024 14:22"/>
    <x v="100"/>
    <n v="35.54"/>
    <n v="15"/>
    <n v="533.1"/>
    <s v="Subscription"/>
    <x v="4"/>
    <s v="High"/>
    <s v="Low Satisfaction"/>
    <s v="Long Charging"/>
    <n v="3"/>
    <x v="991"/>
    <x v="78"/>
  </r>
  <r>
    <s v="EVS102530"/>
    <x v="4"/>
    <x v="1"/>
    <x v="1"/>
    <x v="1"/>
    <s v="21-03-2024 22:10"/>
    <s v="21-03-2024 23:36"/>
    <x v="16"/>
    <n v="15.43"/>
    <n v="8"/>
    <n v="123.44"/>
    <s v="Credit Card"/>
    <x v="0"/>
    <s v="Medium"/>
    <s v="Medium Satisfaction"/>
    <s v="Long Charging"/>
    <n v="1"/>
    <x v="398"/>
    <x v="167"/>
  </r>
  <r>
    <s v="EVS102531"/>
    <x v="6"/>
    <x v="1"/>
    <x v="2"/>
    <x v="0"/>
    <s v="29-02-2024 18:39"/>
    <s v="29-02-2024 18:59"/>
    <x v="21"/>
    <n v="19.84"/>
    <n v="10"/>
    <n v="198.4"/>
    <s v="Subscription"/>
    <x v="2"/>
    <s v="Medium"/>
    <s v="Low Satisfaction"/>
    <s v="Short Charging"/>
    <n v="1"/>
    <x v="505"/>
    <x v="226"/>
  </r>
  <r>
    <s v="EVS102532"/>
    <x v="7"/>
    <x v="2"/>
    <x v="2"/>
    <x v="0"/>
    <d v="2023-02-07T00:39:00"/>
    <d v="2023-02-07T01:42:00"/>
    <x v="25"/>
    <n v="22.21"/>
    <n v="8"/>
    <n v="177.68"/>
    <s v="Subscription"/>
    <x v="3"/>
    <s v="Medium"/>
    <s v="Medium Satisfaction"/>
    <s v="Long Charging"/>
    <n v="2"/>
    <x v="1110"/>
    <x v="677"/>
  </r>
  <r>
    <s v="EVS102533"/>
    <x v="5"/>
    <x v="1"/>
    <x v="1"/>
    <x v="1"/>
    <s v="23-10-2024 03:53"/>
    <s v="23-10-2024 04:58"/>
    <x v="75"/>
    <n v="36.35"/>
    <n v="12"/>
    <n v="436.2"/>
    <s v="Subscription"/>
    <x v="0"/>
    <s v="High"/>
    <s v="Medium Satisfaction"/>
    <s v="Long Charging"/>
    <n v="1"/>
    <x v="434"/>
    <x v="445"/>
  </r>
  <r>
    <s v="EVS102534"/>
    <x v="4"/>
    <x v="1"/>
    <x v="2"/>
    <x v="0"/>
    <d v="2023-03-05T05:21:00"/>
    <d v="2023-03-05T06:29:00"/>
    <x v="84"/>
    <n v="38.17"/>
    <n v="8"/>
    <n v="305.36"/>
    <s v="Subscription"/>
    <x v="2"/>
    <s v="High"/>
    <s v="Low Satisfaction"/>
    <s v="Long Charging"/>
    <n v="1"/>
    <x v="1165"/>
    <x v="266"/>
  </r>
  <r>
    <s v="EVS102535"/>
    <x v="7"/>
    <x v="0"/>
    <x v="1"/>
    <x v="1"/>
    <s v="17-03-2023 18:25"/>
    <s v="17-03-2023 19:39"/>
    <x v="33"/>
    <n v="16.5"/>
    <n v="12"/>
    <n v="198"/>
    <s v="Credit Card"/>
    <x v="1"/>
    <s v="Medium"/>
    <s v="High Satisfaction"/>
    <s v="Long Charging"/>
    <n v="3"/>
    <x v="1001"/>
    <x v="661"/>
  </r>
  <r>
    <s v="EVS102536"/>
    <x v="0"/>
    <x v="0"/>
    <x v="0"/>
    <x v="1"/>
    <d v="2023-10-05T02:41:00"/>
    <d v="2023-10-05T03:52:00"/>
    <x v="82"/>
    <n v="44.38"/>
    <n v="12"/>
    <n v="532.55999999999995"/>
    <s v="UPI"/>
    <x v="2"/>
    <s v="High"/>
    <s v="Low Satisfaction"/>
    <s v="Long Charging"/>
    <n v="3"/>
    <x v="502"/>
    <x v="687"/>
  </r>
  <r>
    <s v="EVS102537"/>
    <x v="0"/>
    <x v="1"/>
    <x v="1"/>
    <x v="0"/>
    <s v="19-06-2024 09:00"/>
    <s v="19-06-2024 09:56"/>
    <x v="46"/>
    <n v="41.95"/>
    <n v="15"/>
    <n v="629.25"/>
    <s v="UPI"/>
    <x v="4"/>
    <s v="High"/>
    <s v="Low Satisfaction"/>
    <s v="Medium Charging"/>
    <n v="1"/>
    <x v="1166"/>
    <x v="688"/>
  </r>
  <r>
    <s v="EVS102538"/>
    <x v="0"/>
    <x v="2"/>
    <x v="1"/>
    <x v="1"/>
    <s v="13-11-2024 09:05"/>
    <s v="13-11-2024 10:48"/>
    <x v="95"/>
    <n v="8.76"/>
    <n v="8"/>
    <n v="70.08"/>
    <s v="Subscription"/>
    <x v="3"/>
    <s v="Low"/>
    <s v="Medium Satisfaction"/>
    <s v="Long Charging"/>
    <n v="2"/>
    <x v="994"/>
    <x v="188"/>
  </r>
  <r>
    <s v="EVS102539"/>
    <x v="5"/>
    <x v="1"/>
    <x v="1"/>
    <x v="0"/>
    <s v="25-09-2024 22:10"/>
    <s v="25-09-2024 23:16"/>
    <x v="40"/>
    <n v="57.71"/>
    <n v="15"/>
    <n v="865.65"/>
    <s v="Credit Card"/>
    <x v="2"/>
    <s v="High"/>
    <s v="Low Satisfaction"/>
    <s v="Long Charging"/>
    <n v="1"/>
    <x v="398"/>
    <x v="7"/>
  </r>
  <r>
    <s v="EVS102540"/>
    <x v="7"/>
    <x v="0"/>
    <x v="3"/>
    <x v="0"/>
    <d v="2023-08-11T11:53:00"/>
    <d v="2023-08-11T13:46:00"/>
    <x v="41"/>
    <n v="32.49"/>
    <n v="15"/>
    <n v="487.35"/>
    <s v="Subscription"/>
    <x v="0"/>
    <s v="High"/>
    <s v="Medium Satisfaction"/>
    <s v="Long Charging"/>
    <n v="3"/>
    <x v="872"/>
    <x v="531"/>
  </r>
  <r>
    <s v="EVS102541"/>
    <x v="2"/>
    <x v="2"/>
    <x v="2"/>
    <x v="0"/>
    <s v="26-10-2023 16:54"/>
    <s v="26-10-2023 17:25"/>
    <x v="64"/>
    <n v="41.1"/>
    <n v="12"/>
    <n v="493.2"/>
    <s v="UPI"/>
    <x v="1"/>
    <s v="High"/>
    <s v="High Satisfaction"/>
    <s v="Medium Charging"/>
    <n v="2"/>
    <x v="993"/>
    <x v="189"/>
  </r>
  <r>
    <s v="EVS102542"/>
    <x v="4"/>
    <x v="2"/>
    <x v="2"/>
    <x v="1"/>
    <d v="2023-09-04T18:37:00"/>
    <d v="2023-09-04T19:08:00"/>
    <x v="64"/>
    <n v="47.31"/>
    <n v="12"/>
    <n v="567.72"/>
    <s v="Credit Card"/>
    <x v="3"/>
    <s v="High"/>
    <s v="Medium Satisfaction"/>
    <s v="Medium Charging"/>
    <n v="2"/>
    <x v="772"/>
    <x v="623"/>
  </r>
  <r>
    <s v="EVS102543"/>
    <x v="1"/>
    <x v="1"/>
    <x v="1"/>
    <x v="0"/>
    <s v="17-08-2023 01:19"/>
    <s v="17-08-2023 01:34"/>
    <x v="63"/>
    <n v="59.16"/>
    <n v="10"/>
    <n v="591.6"/>
    <s v="Subscription"/>
    <x v="4"/>
    <s v="High"/>
    <s v="Low Satisfaction"/>
    <s v="Short Charging"/>
    <n v="1"/>
    <x v="1167"/>
    <x v="689"/>
  </r>
  <r>
    <s v="EVS102544"/>
    <x v="5"/>
    <x v="1"/>
    <x v="0"/>
    <x v="0"/>
    <s v="26-06-2024 19:05"/>
    <s v="26-06-2024 19:41"/>
    <x v="30"/>
    <n v="8.3699999999999992"/>
    <n v="10"/>
    <n v="83.7"/>
    <s v="Credit Card"/>
    <x v="1"/>
    <s v="Low"/>
    <s v="High Satisfaction"/>
    <s v="Medium Charging"/>
    <n v="1"/>
    <x v="596"/>
    <x v="18"/>
  </r>
  <r>
    <s v="EVS102545"/>
    <x v="2"/>
    <x v="0"/>
    <x v="2"/>
    <x v="0"/>
    <d v="2023-12-04T02:45:00"/>
    <d v="2023-12-04T03:07:00"/>
    <x v="103"/>
    <n v="22.66"/>
    <n v="15"/>
    <n v="339.9"/>
    <s v="Subscription"/>
    <x v="0"/>
    <s v="Medium"/>
    <s v="Medium Satisfaction"/>
    <s v="Short Charging"/>
    <n v="3"/>
    <x v="1168"/>
    <x v="246"/>
  </r>
  <r>
    <s v="EVS102546"/>
    <x v="2"/>
    <x v="2"/>
    <x v="2"/>
    <x v="0"/>
    <s v="28-10-2024 15:21"/>
    <s v="28-10-2024 16:29"/>
    <x v="84"/>
    <n v="39.24"/>
    <n v="8"/>
    <n v="313.92"/>
    <s v="Credit Card"/>
    <x v="2"/>
    <s v="High"/>
    <s v="Low Satisfaction"/>
    <s v="Long Charging"/>
    <n v="2"/>
    <x v="1169"/>
    <x v="163"/>
  </r>
  <r>
    <s v="EVS102547"/>
    <x v="7"/>
    <x v="1"/>
    <x v="2"/>
    <x v="1"/>
    <d v="2023-03-12T10:59:00"/>
    <d v="2023-03-12T12:10:00"/>
    <x v="82"/>
    <n v="27.02"/>
    <n v="12"/>
    <n v="324.24"/>
    <s v="Wallet"/>
    <x v="0"/>
    <s v="Medium"/>
    <s v="Medium Satisfaction"/>
    <s v="Long Charging"/>
    <n v="1"/>
    <x v="867"/>
    <x v="286"/>
  </r>
  <r>
    <s v="EVS102548"/>
    <x v="3"/>
    <x v="1"/>
    <x v="0"/>
    <x v="1"/>
    <d v="2024-12-11T16:24:00"/>
    <d v="2024-12-11T16:43:00"/>
    <x v="11"/>
    <n v="24.46"/>
    <n v="8"/>
    <n v="195.68"/>
    <s v="Wallet"/>
    <x v="0"/>
    <s v="Medium"/>
    <s v="Medium Satisfaction"/>
    <s v="Short Charging"/>
    <n v="1"/>
    <x v="1170"/>
    <x v="318"/>
  </r>
  <r>
    <s v="EVS102549"/>
    <x v="0"/>
    <x v="2"/>
    <x v="2"/>
    <x v="1"/>
    <d v="2024-08-08T21:05:00"/>
    <d v="2024-08-08T21:30:00"/>
    <x v="13"/>
    <n v="58.73"/>
    <n v="8"/>
    <n v="469.84"/>
    <s v="Credit Card"/>
    <x v="4"/>
    <s v="High"/>
    <s v="Low Satisfaction"/>
    <s v="Short Charging"/>
    <n v="2"/>
    <x v="1171"/>
    <x v="596"/>
  </r>
  <r>
    <s v="EVS102550"/>
    <x v="2"/>
    <x v="2"/>
    <x v="2"/>
    <x v="0"/>
    <s v="28-11-2024 09:00"/>
    <s v="28-11-2024 10:36"/>
    <x v="101"/>
    <n v="15.57"/>
    <n v="12"/>
    <n v="186.84"/>
    <s v="Subscription"/>
    <x v="3"/>
    <s v="Medium"/>
    <s v="Medium Satisfaction"/>
    <s v="Long Charging"/>
    <n v="2"/>
    <x v="1166"/>
    <x v="287"/>
  </r>
  <r>
    <s v="EVS102551"/>
    <x v="0"/>
    <x v="0"/>
    <x v="2"/>
    <x v="1"/>
    <s v="19-09-2023 14:20"/>
    <s v="19-09-2023 14:33"/>
    <x v="58"/>
    <n v="36.950000000000003"/>
    <n v="12"/>
    <n v="443.4"/>
    <s v="Subscription"/>
    <x v="2"/>
    <s v="High"/>
    <s v="Low Satisfaction"/>
    <s v="Short Charging"/>
    <n v="3"/>
    <x v="189"/>
    <x v="262"/>
  </r>
  <r>
    <s v="EVS102552"/>
    <x v="3"/>
    <x v="0"/>
    <x v="2"/>
    <x v="1"/>
    <s v="17-10-2023 05:23"/>
    <s v="17-10-2023 06:16"/>
    <x v="73"/>
    <n v="22.76"/>
    <n v="15"/>
    <n v="341.4"/>
    <s v="UPI"/>
    <x v="4"/>
    <s v="Medium"/>
    <s v="Low Satisfaction"/>
    <s v="Medium Charging"/>
    <n v="3"/>
    <x v="904"/>
    <x v="582"/>
  </r>
  <r>
    <s v="EVS102553"/>
    <x v="6"/>
    <x v="0"/>
    <x v="1"/>
    <x v="1"/>
    <s v="31-01-2024 01:29"/>
    <s v="31-01-2024 01:57"/>
    <x v="53"/>
    <n v="33.46"/>
    <n v="10"/>
    <n v="334.6"/>
    <s v="Credit Card"/>
    <x v="2"/>
    <s v="High"/>
    <s v="Low Satisfaction"/>
    <s v="Short Charging"/>
    <n v="3"/>
    <x v="95"/>
    <x v="638"/>
  </r>
  <r>
    <s v="EVS102554"/>
    <x v="2"/>
    <x v="2"/>
    <x v="0"/>
    <x v="1"/>
    <d v="2024-09-04T02:09:00"/>
    <d v="2024-09-04T03:27:00"/>
    <x v="89"/>
    <n v="34.69"/>
    <n v="10"/>
    <n v="346.9"/>
    <s v="Wallet"/>
    <x v="0"/>
    <s v="High"/>
    <s v="Medium Satisfaction"/>
    <s v="Long Charging"/>
    <n v="2"/>
    <x v="679"/>
    <x v="651"/>
  </r>
  <r>
    <s v="EVS102555"/>
    <x v="2"/>
    <x v="2"/>
    <x v="0"/>
    <x v="0"/>
    <s v="21-06-2023 10:11"/>
    <s v="21-06-2023 11:42"/>
    <x v="44"/>
    <n v="18.87"/>
    <n v="10"/>
    <n v="188.7"/>
    <s v="Credit Card"/>
    <x v="4"/>
    <s v="Medium"/>
    <s v="Low Satisfaction"/>
    <s v="Long Charging"/>
    <n v="2"/>
    <x v="1002"/>
    <x v="411"/>
  </r>
  <r>
    <s v="EVS102556"/>
    <x v="7"/>
    <x v="0"/>
    <x v="2"/>
    <x v="0"/>
    <s v="14-04-2024 16:43"/>
    <s v="14-04-2024 17:46"/>
    <x v="25"/>
    <n v="2.4500000000000002"/>
    <n v="8"/>
    <n v="19.600000000000001"/>
    <s v="Subscription"/>
    <x v="2"/>
    <s v="Low"/>
    <s v="Low Satisfaction"/>
    <s v="Long Charging"/>
    <n v="3"/>
    <x v="1172"/>
    <x v="16"/>
  </r>
  <r>
    <s v="EVS102557"/>
    <x v="0"/>
    <x v="0"/>
    <x v="3"/>
    <x v="1"/>
    <s v="14-05-2024 21:41"/>
    <s v="14-05-2024 22:30"/>
    <x v="42"/>
    <n v="52.46"/>
    <n v="8"/>
    <n v="419.68"/>
    <s v="Wallet"/>
    <x v="2"/>
    <s v="High"/>
    <s v="Low Satisfaction"/>
    <s v="Medium Charging"/>
    <n v="3"/>
    <x v="728"/>
    <x v="37"/>
  </r>
  <r>
    <s v="EVS102558"/>
    <x v="2"/>
    <x v="2"/>
    <x v="0"/>
    <x v="0"/>
    <d v="2024-06-05T15:15:00"/>
    <d v="2024-06-05T16:40:00"/>
    <x v="17"/>
    <n v="49.73"/>
    <n v="12"/>
    <n v="596.76"/>
    <s v="Credit Card"/>
    <x v="3"/>
    <s v="High"/>
    <s v="Medium Satisfaction"/>
    <s v="Long Charging"/>
    <n v="2"/>
    <x v="1173"/>
    <x v="579"/>
  </r>
  <r>
    <s v="EVS102559"/>
    <x v="1"/>
    <x v="2"/>
    <x v="0"/>
    <x v="0"/>
    <s v="22-09-2024 06:42"/>
    <s v="22-09-2024 07:40"/>
    <x v="22"/>
    <n v="56.33"/>
    <n v="8"/>
    <n v="450.64"/>
    <s v="Subscription"/>
    <x v="0"/>
    <s v="High"/>
    <s v="Medium Satisfaction"/>
    <s v="Medium Charging"/>
    <n v="2"/>
    <x v="269"/>
    <x v="220"/>
  </r>
  <r>
    <s v="EVS102560"/>
    <x v="2"/>
    <x v="0"/>
    <x v="0"/>
    <x v="1"/>
    <s v="30-11-2024 16:37"/>
    <s v="30-11-2024 17:40"/>
    <x v="25"/>
    <n v="4.18"/>
    <n v="8"/>
    <n v="33.44"/>
    <s v="Subscription"/>
    <x v="2"/>
    <s v="Low"/>
    <s v="Low Satisfaction"/>
    <s v="Long Charging"/>
    <n v="3"/>
    <x v="1174"/>
    <x v="135"/>
  </r>
  <r>
    <s v="EVS102561"/>
    <x v="1"/>
    <x v="0"/>
    <x v="2"/>
    <x v="0"/>
    <s v="27-09-2024 03:39"/>
    <s v="27-09-2024 04:05"/>
    <x v="1"/>
    <n v="17.010000000000002"/>
    <n v="15"/>
    <n v="255.15"/>
    <s v="Wallet"/>
    <x v="1"/>
    <s v="Medium"/>
    <s v="High Satisfaction"/>
    <s v="Short Charging"/>
    <n v="3"/>
    <x v="1175"/>
    <x v="152"/>
  </r>
  <r>
    <s v="EVS102562"/>
    <x v="3"/>
    <x v="0"/>
    <x v="2"/>
    <x v="1"/>
    <s v="15-10-2023 02:22"/>
    <s v="15-10-2023 03:23"/>
    <x v="57"/>
    <n v="45.59"/>
    <n v="10"/>
    <n v="455.9"/>
    <s v="UPI"/>
    <x v="3"/>
    <s v="High"/>
    <s v="Medium Satisfaction"/>
    <s v="Long Charging"/>
    <n v="3"/>
    <x v="138"/>
    <x v="294"/>
  </r>
  <r>
    <s v="EVS102563"/>
    <x v="3"/>
    <x v="1"/>
    <x v="3"/>
    <x v="0"/>
    <s v="30-08-2024 11:08"/>
    <s v="30-08-2024 13:05"/>
    <x v="62"/>
    <n v="35.51"/>
    <n v="8"/>
    <n v="284.08"/>
    <s v="Subscription"/>
    <x v="3"/>
    <s v="High"/>
    <s v="Medium Satisfaction"/>
    <s v="Long Charging"/>
    <n v="1"/>
    <x v="1118"/>
    <x v="588"/>
  </r>
  <r>
    <s v="EVS102564"/>
    <x v="6"/>
    <x v="0"/>
    <x v="0"/>
    <x v="0"/>
    <d v="2023-12-03T05:12:00"/>
    <d v="2023-12-03T05:47:00"/>
    <x v="10"/>
    <n v="13.09"/>
    <n v="15"/>
    <n v="196.35"/>
    <s v="UPI"/>
    <x v="4"/>
    <s v="Medium"/>
    <s v="Low Satisfaction"/>
    <s v="Medium Charging"/>
    <n v="3"/>
    <x v="689"/>
    <x v="379"/>
  </r>
  <r>
    <s v="EVS102565"/>
    <x v="5"/>
    <x v="1"/>
    <x v="3"/>
    <x v="1"/>
    <s v="19-10-2023 07:27"/>
    <s v="19-10-2023 08:42"/>
    <x v="99"/>
    <n v="4.08"/>
    <n v="15"/>
    <n v="61.2"/>
    <s v="UPI"/>
    <x v="2"/>
    <s v="Low"/>
    <s v="Low Satisfaction"/>
    <s v="Long Charging"/>
    <n v="1"/>
    <x v="319"/>
    <x v="169"/>
  </r>
  <r>
    <s v="EVS102566"/>
    <x v="1"/>
    <x v="0"/>
    <x v="3"/>
    <x v="1"/>
    <d v="2023-01-03T13:09:00"/>
    <d v="2023-01-03T13:49:00"/>
    <x v="79"/>
    <n v="37.729999999999997"/>
    <n v="8"/>
    <n v="301.83999999999997"/>
    <s v="Credit Card"/>
    <x v="2"/>
    <s v="High"/>
    <s v="Low Satisfaction"/>
    <s v="Medium Charging"/>
    <n v="3"/>
    <x v="419"/>
    <x v="258"/>
  </r>
  <r>
    <s v="EVS102567"/>
    <x v="1"/>
    <x v="0"/>
    <x v="3"/>
    <x v="0"/>
    <d v="2024-09-08T05:33:00"/>
    <d v="2024-09-08T07:22:00"/>
    <x v="74"/>
    <n v="46.97"/>
    <n v="15"/>
    <n v="704.55"/>
    <s v="Subscription"/>
    <x v="1"/>
    <s v="High"/>
    <s v="High Satisfaction"/>
    <s v="Long Charging"/>
    <n v="3"/>
    <x v="212"/>
    <x v="338"/>
  </r>
  <r>
    <s v="EVS102568"/>
    <x v="5"/>
    <x v="2"/>
    <x v="0"/>
    <x v="0"/>
    <s v="20-10-2023 14:22"/>
    <s v="20-10-2023 14:52"/>
    <x v="19"/>
    <n v="29.02"/>
    <n v="12"/>
    <n v="348.24"/>
    <s v="Wallet"/>
    <x v="3"/>
    <s v="Medium"/>
    <s v="Medium Satisfaction"/>
    <s v="Medium Charging"/>
    <n v="2"/>
    <x v="1176"/>
    <x v="328"/>
  </r>
  <r>
    <s v="EVS102569"/>
    <x v="2"/>
    <x v="1"/>
    <x v="2"/>
    <x v="1"/>
    <d v="2024-05-03T17:05:00"/>
    <d v="2024-05-03T17:32:00"/>
    <x v="92"/>
    <n v="16.170000000000002"/>
    <n v="12"/>
    <n v="194.04"/>
    <s v="Subscription"/>
    <x v="2"/>
    <s v="Medium"/>
    <s v="Low Satisfaction"/>
    <s v="Short Charging"/>
    <n v="1"/>
    <x v="80"/>
    <x v="488"/>
  </r>
  <r>
    <s v="EVS102570"/>
    <x v="5"/>
    <x v="0"/>
    <x v="2"/>
    <x v="0"/>
    <s v="24-01-2023 04:48"/>
    <s v="24-01-2023 05:46"/>
    <x v="22"/>
    <n v="40.86"/>
    <n v="10"/>
    <n v="408.6"/>
    <s v="Wallet"/>
    <x v="4"/>
    <s v="High"/>
    <s v="Low Satisfaction"/>
    <s v="Medium Charging"/>
    <n v="3"/>
    <x v="58"/>
    <x v="493"/>
  </r>
  <r>
    <s v="EVS102571"/>
    <x v="1"/>
    <x v="1"/>
    <x v="3"/>
    <x v="1"/>
    <d v="2023-08-10T09:33:00"/>
    <d v="2023-08-10T11:17:00"/>
    <x v="4"/>
    <n v="41.86"/>
    <n v="8"/>
    <n v="334.88"/>
    <s v="Subscription"/>
    <x v="3"/>
    <s v="High"/>
    <s v="Medium Satisfaction"/>
    <s v="Long Charging"/>
    <n v="1"/>
    <x v="1177"/>
    <x v="174"/>
  </r>
  <r>
    <s v="EVS102572"/>
    <x v="2"/>
    <x v="1"/>
    <x v="3"/>
    <x v="0"/>
    <s v="18-02-2024 10:30"/>
    <s v="18-02-2024 11:37"/>
    <x v="5"/>
    <n v="38.04"/>
    <n v="10"/>
    <n v="380.4"/>
    <s v="Wallet"/>
    <x v="2"/>
    <s v="High"/>
    <s v="Low Satisfaction"/>
    <s v="Long Charging"/>
    <n v="1"/>
    <x v="1178"/>
    <x v="549"/>
  </r>
  <r>
    <s v="EVS102573"/>
    <x v="2"/>
    <x v="2"/>
    <x v="3"/>
    <x v="0"/>
    <s v="27-04-2023 10:13"/>
    <s v="27-04-2023 11:02"/>
    <x v="42"/>
    <n v="34.200000000000003"/>
    <n v="10"/>
    <n v="342"/>
    <s v="Credit Card"/>
    <x v="0"/>
    <s v="High"/>
    <s v="Medium Satisfaction"/>
    <s v="Medium Charging"/>
    <n v="2"/>
    <x v="995"/>
    <x v="88"/>
  </r>
  <r>
    <s v="EVS102574"/>
    <x v="6"/>
    <x v="1"/>
    <x v="1"/>
    <x v="1"/>
    <s v="22-02-2023 11:28"/>
    <s v="22-02-2023 13:20"/>
    <x v="56"/>
    <n v="2.5499999999999998"/>
    <n v="10"/>
    <n v="25.5"/>
    <s v="Subscription"/>
    <x v="0"/>
    <s v="Low"/>
    <s v="Medium Satisfaction"/>
    <s v="Long Charging"/>
    <n v="1"/>
    <x v="1179"/>
    <x v="89"/>
  </r>
  <r>
    <s v="EVS102575"/>
    <x v="6"/>
    <x v="2"/>
    <x v="2"/>
    <x v="0"/>
    <s v="25-09-2023 07:56"/>
    <s v="25-09-2023 09:15"/>
    <x v="87"/>
    <n v="5.0999999999999996"/>
    <n v="8"/>
    <n v="40.799999999999997"/>
    <s v="Wallet"/>
    <x v="2"/>
    <s v="Low"/>
    <s v="Low Satisfaction"/>
    <s v="Long Charging"/>
    <n v="2"/>
    <x v="798"/>
    <x v="499"/>
  </r>
  <r>
    <s v="EVS102576"/>
    <x v="6"/>
    <x v="0"/>
    <x v="0"/>
    <x v="0"/>
    <d v="2024-09-01T00:47:00"/>
    <d v="2024-09-01T00:58:00"/>
    <x v="78"/>
    <n v="51.06"/>
    <n v="8"/>
    <n v="408.48"/>
    <s v="Credit Card"/>
    <x v="4"/>
    <s v="High"/>
    <s v="Low Satisfaction"/>
    <s v="Short Charging"/>
    <n v="3"/>
    <x v="1180"/>
    <x v="74"/>
  </r>
  <r>
    <s v="EVS102577"/>
    <x v="6"/>
    <x v="0"/>
    <x v="1"/>
    <x v="1"/>
    <d v="2024-02-11T09:52:00"/>
    <d v="2024-02-11T11:50:00"/>
    <x v="106"/>
    <n v="21.14"/>
    <n v="15"/>
    <n v="317.10000000000002"/>
    <s v="Subscription"/>
    <x v="1"/>
    <s v="Medium"/>
    <s v="High Satisfaction"/>
    <s v="Long Charging"/>
    <n v="3"/>
    <x v="242"/>
    <x v="344"/>
  </r>
  <r>
    <s v="EVS102578"/>
    <x v="2"/>
    <x v="0"/>
    <x v="1"/>
    <x v="0"/>
    <d v="2023-06-12T01:15:00"/>
    <d v="2023-06-12T02:06:00"/>
    <x v="69"/>
    <n v="54.29"/>
    <n v="15"/>
    <n v="814.35"/>
    <s v="Subscription"/>
    <x v="4"/>
    <s v="High"/>
    <s v="Low Satisfaction"/>
    <s v="Medium Charging"/>
    <n v="3"/>
    <x v="883"/>
    <x v="407"/>
  </r>
  <r>
    <s v="EVS102579"/>
    <x v="3"/>
    <x v="1"/>
    <x v="0"/>
    <x v="1"/>
    <d v="2024-07-07T07:02:00"/>
    <d v="2024-07-07T08:50:00"/>
    <x v="47"/>
    <n v="5.39"/>
    <n v="12"/>
    <n v="64.680000000000007"/>
    <s v="Subscription"/>
    <x v="1"/>
    <s v="Low"/>
    <s v="High Satisfaction"/>
    <s v="Long Charging"/>
    <n v="1"/>
    <x v="231"/>
    <x v="307"/>
  </r>
  <r>
    <s v="EVS102580"/>
    <x v="1"/>
    <x v="0"/>
    <x v="3"/>
    <x v="1"/>
    <d v="2024-11-08T10:10:00"/>
    <d v="2024-11-08T11:16:00"/>
    <x v="40"/>
    <n v="2.2599999999999998"/>
    <n v="8"/>
    <n v="18.079999999999998"/>
    <s v="Credit Card"/>
    <x v="3"/>
    <s v="Low"/>
    <s v="Medium Satisfaction"/>
    <s v="Long Charging"/>
    <n v="3"/>
    <x v="932"/>
    <x v="98"/>
  </r>
  <r>
    <s v="EVS102581"/>
    <x v="7"/>
    <x v="0"/>
    <x v="3"/>
    <x v="0"/>
    <s v="24-03-2023 17:58"/>
    <s v="24-03-2023 18:15"/>
    <x v="18"/>
    <n v="7.58"/>
    <n v="15"/>
    <n v="113.7"/>
    <s v="Wallet"/>
    <x v="3"/>
    <s v="Low"/>
    <s v="Medium Satisfaction"/>
    <s v="Short Charging"/>
    <n v="3"/>
    <x v="71"/>
    <x v="227"/>
  </r>
  <r>
    <s v="EVS102582"/>
    <x v="6"/>
    <x v="1"/>
    <x v="3"/>
    <x v="1"/>
    <s v="21-08-2023 12:25"/>
    <s v="21-08-2023 14:14"/>
    <x v="74"/>
    <n v="50.78"/>
    <n v="12"/>
    <n v="609.36"/>
    <s v="Credit Card"/>
    <x v="1"/>
    <s v="High"/>
    <s v="High Satisfaction"/>
    <s v="Long Charging"/>
    <n v="1"/>
    <x v="1181"/>
    <x v="578"/>
  </r>
  <r>
    <s v="EVS102583"/>
    <x v="1"/>
    <x v="0"/>
    <x v="2"/>
    <x v="0"/>
    <s v="15-10-2023 01:03"/>
    <s v="15-10-2023 01:39"/>
    <x v="30"/>
    <n v="33.630000000000003"/>
    <n v="12"/>
    <n v="403.56"/>
    <s v="Wallet"/>
    <x v="1"/>
    <s v="High"/>
    <s v="High Satisfaction"/>
    <s v="Medium Charging"/>
    <n v="3"/>
    <x v="961"/>
    <x v="294"/>
  </r>
  <r>
    <s v="EVS102584"/>
    <x v="7"/>
    <x v="0"/>
    <x v="0"/>
    <x v="0"/>
    <d v="2024-04-03T06:37:00"/>
    <d v="2024-04-03T07:35:00"/>
    <x v="22"/>
    <n v="24.78"/>
    <n v="10"/>
    <n v="247.8"/>
    <s v="Credit Card"/>
    <x v="4"/>
    <s v="Medium"/>
    <s v="Low Satisfaction"/>
    <s v="Medium Charging"/>
    <n v="3"/>
    <x v="822"/>
    <x v="314"/>
  </r>
  <r>
    <s v="EVS102585"/>
    <x v="5"/>
    <x v="0"/>
    <x v="3"/>
    <x v="0"/>
    <d v="2024-11-02T19:33:00"/>
    <d v="2024-11-02T20:50:00"/>
    <x v="68"/>
    <n v="13.41"/>
    <n v="10"/>
    <n v="134.1"/>
    <s v="Credit Card"/>
    <x v="4"/>
    <s v="Medium"/>
    <s v="Low Satisfaction"/>
    <s v="Long Charging"/>
    <n v="3"/>
    <x v="1182"/>
    <x v="481"/>
  </r>
  <r>
    <s v="EVS102586"/>
    <x v="3"/>
    <x v="1"/>
    <x v="3"/>
    <x v="1"/>
    <s v="19-08-2023 20:20"/>
    <s v="19-08-2023 20:49"/>
    <x v="102"/>
    <n v="6.74"/>
    <n v="8"/>
    <n v="53.92"/>
    <s v="UPI"/>
    <x v="4"/>
    <s v="Low"/>
    <s v="Low Satisfaction"/>
    <s v="Short Charging"/>
    <n v="1"/>
    <x v="1183"/>
    <x v="566"/>
  </r>
  <r>
    <s v="EVS102587"/>
    <x v="5"/>
    <x v="1"/>
    <x v="0"/>
    <x v="1"/>
    <s v="15-11-2023 07:20"/>
    <s v="15-11-2023 09:09"/>
    <x v="74"/>
    <n v="15.51"/>
    <n v="12"/>
    <n v="186.12"/>
    <s v="UPI"/>
    <x v="0"/>
    <s v="Medium"/>
    <s v="Medium Satisfaction"/>
    <s v="Long Charging"/>
    <n v="1"/>
    <x v="284"/>
    <x v="611"/>
  </r>
  <r>
    <s v="EVS102588"/>
    <x v="1"/>
    <x v="0"/>
    <x v="3"/>
    <x v="1"/>
    <s v="13-01-2023 12:13"/>
    <s v="13-01-2023 13:50"/>
    <x v="85"/>
    <n v="58.18"/>
    <n v="12"/>
    <n v="698.16"/>
    <s v="Credit Card"/>
    <x v="4"/>
    <s v="High"/>
    <s v="Low Satisfaction"/>
    <s v="Long Charging"/>
    <n v="3"/>
    <x v="981"/>
    <x v="586"/>
  </r>
  <r>
    <s v="EVS102589"/>
    <x v="7"/>
    <x v="2"/>
    <x v="3"/>
    <x v="1"/>
    <s v="30-01-2024 23:43"/>
    <s v="31-01-2024 01:03"/>
    <x v="93"/>
    <n v="23.58"/>
    <n v="10"/>
    <n v="235.8"/>
    <s v="Subscription"/>
    <x v="2"/>
    <s v="Medium"/>
    <s v="Low Satisfaction"/>
    <s v="Long Charging"/>
    <n v="2"/>
    <x v="1184"/>
    <x v="165"/>
  </r>
  <r>
    <s v="EVS102590"/>
    <x v="2"/>
    <x v="0"/>
    <x v="0"/>
    <x v="1"/>
    <d v="2024-06-02T21:48:00"/>
    <d v="2024-06-02T23:09:00"/>
    <x v="7"/>
    <n v="56.28"/>
    <n v="12"/>
    <n v="675.36"/>
    <s v="Credit Card"/>
    <x v="4"/>
    <s v="High"/>
    <s v="Low Satisfaction"/>
    <s v="Long Charging"/>
    <n v="3"/>
    <x v="1185"/>
    <x v="302"/>
  </r>
  <r>
    <s v="EVS102591"/>
    <x v="7"/>
    <x v="0"/>
    <x v="3"/>
    <x v="1"/>
    <d v="2024-01-10T09:05:00"/>
    <d v="2024-01-10T09:58:00"/>
    <x v="73"/>
    <n v="21.42"/>
    <n v="15"/>
    <n v="321.3"/>
    <s v="Credit Card"/>
    <x v="3"/>
    <s v="Medium"/>
    <s v="Medium Satisfaction"/>
    <s v="Medium Charging"/>
    <n v="3"/>
    <x v="994"/>
    <x v="458"/>
  </r>
  <r>
    <s v="EVS102592"/>
    <x v="1"/>
    <x v="2"/>
    <x v="0"/>
    <x v="1"/>
    <s v="25-10-2024 09:04"/>
    <s v="25-10-2024 10:53"/>
    <x v="74"/>
    <n v="57.8"/>
    <n v="8"/>
    <n v="462.4"/>
    <s v="UPI"/>
    <x v="4"/>
    <s v="High"/>
    <s v="Low Satisfaction"/>
    <s v="Long Charging"/>
    <n v="2"/>
    <x v="330"/>
    <x v="604"/>
  </r>
  <r>
    <s v="EVS102593"/>
    <x v="2"/>
    <x v="2"/>
    <x v="1"/>
    <x v="0"/>
    <d v="2024-10-01T01:50:00"/>
    <d v="2024-10-01T02:28:00"/>
    <x v="28"/>
    <n v="44.43"/>
    <n v="15"/>
    <n v="666.45"/>
    <s v="Wallet"/>
    <x v="3"/>
    <s v="High"/>
    <s v="Medium Satisfaction"/>
    <s v="Medium Charging"/>
    <n v="2"/>
    <x v="483"/>
    <x v="267"/>
  </r>
  <r>
    <s v="EVS102594"/>
    <x v="2"/>
    <x v="0"/>
    <x v="2"/>
    <x v="0"/>
    <s v="13-12-2023 14:18"/>
    <s v="13-12-2023 14:42"/>
    <x v="37"/>
    <n v="17.190000000000001"/>
    <n v="8"/>
    <n v="137.52000000000001"/>
    <s v="Subscription"/>
    <x v="3"/>
    <s v="Medium"/>
    <s v="Medium Satisfaction"/>
    <s v="Short Charging"/>
    <n v="3"/>
    <x v="852"/>
    <x v="648"/>
  </r>
  <r>
    <s v="EVS102595"/>
    <x v="4"/>
    <x v="2"/>
    <x v="1"/>
    <x v="1"/>
    <s v="14-09-2024 16:04"/>
    <s v="14-09-2024 16:35"/>
    <x v="64"/>
    <n v="27.19"/>
    <n v="15"/>
    <n v="407.85"/>
    <s v="Credit Card"/>
    <x v="2"/>
    <s v="Medium"/>
    <s v="Low Satisfaction"/>
    <s v="Medium Charging"/>
    <n v="2"/>
    <x v="738"/>
    <x v="500"/>
  </r>
  <r>
    <s v="EVS102596"/>
    <x v="1"/>
    <x v="0"/>
    <x v="1"/>
    <x v="1"/>
    <d v="2023-09-08T08:44:00"/>
    <d v="2023-09-08T10:31:00"/>
    <x v="108"/>
    <n v="6.61"/>
    <n v="10"/>
    <n v="66.099999999999994"/>
    <s v="Wallet"/>
    <x v="0"/>
    <s v="Low"/>
    <s v="Medium Satisfaction"/>
    <s v="Long Charging"/>
    <n v="3"/>
    <x v="979"/>
    <x v="690"/>
  </r>
  <r>
    <s v="EVS102597"/>
    <x v="3"/>
    <x v="2"/>
    <x v="2"/>
    <x v="1"/>
    <d v="2024-01-03T13:06:00"/>
    <d v="2024-01-03T14:16:00"/>
    <x v="31"/>
    <n v="24.02"/>
    <n v="12"/>
    <n v="288.24"/>
    <s v="Subscription"/>
    <x v="0"/>
    <s v="Medium"/>
    <s v="Medium Satisfaction"/>
    <s v="Long Charging"/>
    <n v="2"/>
    <x v="41"/>
    <x v="420"/>
  </r>
  <r>
    <s v="EVS102598"/>
    <x v="6"/>
    <x v="1"/>
    <x v="3"/>
    <x v="1"/>
    <s v="13-10-2024 18:39"/>
    <s v="13-10-2024 20:27"/>
    <x v="47"/>
    <n v="37.270000000000003"/>
    <n v="8"/>
    <n v="298.16000000000003"/>
    <s v="Wallet"/>
    <x v="3"/>
    <s v="High"/>
    <s v="Medium Satisfaction"/>
    <s v="Long Charging"/>
    <n v="1"/>
    <x v="505"/>
    <x v="96"/>
  </r>
  <r>
    <s v="EVS102599"/>
    <x v="4"/>
    <x v="2"/>
    <x v="3"/>
    <x v="1"/>
    <d v="2023-12-08T04:20:00"/>
    <d v="2023-12-08T05:19:00"/>
    <x v="49"/>
    <n v="18.670000000000002"/>
    <n v="12"/>
    <n v="224.04"/>
    <s v="Wallet"/>
    <x v="2"/>
    <s v="Medium"/>
    <s v="Low Satisfaction"/>
    <s v="Medium Charging"/>
    <n v="2"/>
    <x v="700"/>
    <x v="503"/>
  </r>
  <r>
    <s v="EVS102600"/>
    <x v="0"/>
    <x v="1"/>
    <x v="3"/>
    <x v="0"/>
    <d v="2024-12-01T03:27:00"/>
    <d v="2024-12-01T04:19:00"/>
    <x v="55"/>
    <n v="57.75"/>
    <n v="10"/>
    <n v="577.5"/>
    <s v="Credit Card"/>
    <x v="3"/>
    <s v="High"/>
    <s v="Medium Satisfaction"/>
    <s v="Medium Charging"/>
    <n v="1"/>
    <x v="1160"/>
    <x v="631"/>
  </r>
  <r>
    <s v="EVS102601"/>
    <x v="0"/>
    <x v="1"/>
    <x v="1"/>
    <x v="1"/>
    <s v="14-05-2023 04:33"/>
    <s v="14-05-2023 05:36"/>
    <x v="25"/>
    <n v="24.27"/>
    <n v="10"/>
    <n v="242.7"/>
    <s v="Wallet"/>
    <x v="1"/>
    <s v="Medium"/>
    <s v="High Satisfaction"/>
    <s v="Long Charging"/>
    <n v="1"/>
    <x v="603"/>
    <x v="342"/>
  </r>
  <r>
    <s v="EVS102602"/>
    <x v="5"/>
    <x v="2"/>
    <x v="1"/>
    <x v="0"/>
    <d v="2023-01-04T05:44:00"/>
    <d v="2023-01-04T06:41:00"/>
    <x v="110"/>
    <n v="9.5"/>
    <n v="12"/>
    <n v="114"/>
    <s v="UPI"/>
    <x v="3"/>
    <s v="Low"/>
    <s v="Medium Satisfaction"/>
    <s v="Medium Charging"/>
    <n v="2"/>
    <x v="312"/>
    <x v="504"/>
  </r>
  <r>
    <s v="EVS102603"/>
    <x v="3"/>
    <x v="1"/>
    <x v="1"/>
    <x v="0"/>
    <s v="23-06-2024 21:58"/>
    <s v="23-06-2024 23:22"/>
    <x v="32"/>
    <n v="9.73"/>
    <n v="15"/>
    <n v="145.94999999999999"/>
    <s v="Credit Card"/>
    <x v="3"/>
    <s v="Low"/>
    <s v="Medium Satisfaction"/>
    <s v="Long Charging"/>
    <n v="1"/>
    <x v="1186"/>
    <x v="691"/>
  </r>
  <r>
    <s v="EVS102604"/>
    <x v="1"/>
    <x v="0"/>
    <x v="1"/>
    <x v="1"/>
    <s v="21-04-2024 03:48"/>
    <s v="21-04-2024 04:11"/>
    <x v="6"/>
    <n v="17.64"/>
    <n v="10"/>
    <n v="176.4"/>
    <s v="UPI"/>
    <x v="2"/>
    <s v="Medium"/>
    <s v="Low Satisfaction"/>
    <s v="Short Charging"/>
    <n v="3"/>
    <x v="935"/>
    <x v="253"/>
  </r>
  <r>
    <s v="EVS102605"/>
    <x v="4"/>
    <x v="0"/>
    <x v="3"/>
    <x v="1"/>
    <s v="17-02-2023 08:43"/>
    <s v="17-02-2023 09:24"/>
    <x v="54"/>
    <n v="41.1"/>
    <n v="12"/>
    <n v="493.2"/>
    <s v="Credit Card"/>
    <x v="2"/>
    <s v="High"/>
    <s v="Low Satisfaction"/>
    <s v="Medium Charging"/>
    <n v="3"/>
    <x v="1187"/>
    <x v="363"/>
  </r>
  <r>
    <s v="EVS102606"/>
    <x v="5"/>
    <x v="1"/>
    <x v="3"/>
    <x v="1"/>
    <s v="19-04-2024 21:12"/>
    <s v="19-04-2024 21:42"/>
    <x v="19"/>
    <n v="41.22"/>
    <n v="12"/>
    <n v="494.64"/>
    <s v="Wallet"/>
    <x v="2"/>
    <s v="High"/>
    <s v="Low Satisfaction"/>
    <s v="Medium Charging"/>
    <n v="1"/>
    <x v="485"/>
    <x v="323"/>
  </r>
  <r>
    <s v="EVS102607"/>
    <x v="6"/>
    <x v="2"/>
    <x v="0"/>
    <x v="0"/>
    <s v="13-06-2024 05:08"/>
    <s v="13-06-2024 06:56"/>
    <x v="47"/>
    <n v="46.92"/>
    <n v="8"/>
    <n v="375.36"/>
    <s v="UPI"/>
    <x v="0"/>
    <s v="High"/>
    <s v="Medium Satisfaction"/>
    <s v="Long Charging"/>
    <n v="2"/>
    <x v="289"/>
    <x v="552"/>
  </r>
  <r>
    <s v="EVS102608"/>
    <x v="1"/>
    <x v="2"/>
    <x v="0"/>
    <x v="1"/>
    <s v="20-06-2023 21:59"/>
    <s v="20-06-2023 22:57"/>
    <x v="22"/>
    <n v="51.59"/>
    <n v="12"/>
    <n v="619.08000000000004"/>
    <s v="UPI"/>
    <x v="4"/>
    <s v="High"/>
    <s v="Low Satisfaction"/>
    <s v="Medium Charging"/>
    <n v="2"/>
    <x v="114"/>
    <x v="24"/>
  </r>
  <r>
    <s v="EVS102609"/>
    <x v="6"/>
    <x v="0"/>
    <x v="2"/>
    <x v="1"/>
    <d v="2023-07-10T23:25:00"/>
    <d v="2023-08-10T01:10:00"/>
    <x v="80"/>
    <n v="55.65"/>
    <n v="8"/>
    <n v="445.2"/>
    <s v="UPI"/>
    <x v="3"/>
    <s v="High"/>
    <s v="Medium Satisfaction"/>
    <s v="Long Charging"/>
    <n v="3"/>
    <x v="1188"/>
    <x v="401"/>
  </r>
  <r>
    <s v="EVS102610"/>
    <x v="0"/>
    <x v="1"/>
    <x v="1"/>
    <x v="1"/>
    <d v="2023-02-05T15:22:00"/>
    <d v="2023-02-05T15:42:00"/>
    <x v="21"/>
    <n v="41.61"/>
    <n v="10"/>
    <n v="416.1"/>
    <s v="Credit Card"/>
    <x v="3"/>
    <s v="High"/>
    <s v="Medium Satisfaction"/>
    <s v="Short Charging"/>
    <n v="1"/>
    <x v="922"/>
    <x v="331"/>
  </r>
  <r>
    <s v="EVS102611"/>
    <x v="0"/>
    <x v="0"/>
    <x v="0"/>
    <x v="0"/>
    <s v="13-06-2024 06:10"/>
    <s v="13-06-2024 06:31"/>
    <x v="86"/>
    <n v="9.7200000000000006"/>
    <n v="10"/>
    <n v="97.2"/>
    <s v="Subscription"/>
    <x v="1"/>
    <s v="Low"/>
    <s v="High Satisfaction"/>
    <s v="Short Charging"/>
    <n v="3"/>
    <x v="1189"/>
    <x v="552"/>
  </r>
  <r>
    <s v="EVS102612"/>
    <x v="3"/>
    <x v="2"/>
    <x v="0"/>
    <x v="1"/>
    <d v="2023-01-10T12:43:00"/>
    <d v="2023-01-10T14:00:00"/>
    <x v="68"/>
    <n v="32.35"/>
    <n v="15"/>
    <n v="485.25"/>
    <s v="Credit Card"/>
    <x v="3"/>
    <s v="High"/>
    <s v="Medium Satisfaction"/>
    <s v="Long Charging"/>
    <n v="2"/>
    <x v="756"/>
    <x v="329"/>
  </r>
  <r>
    <s v="EVS102613"/>
    <x v="7"/>
    <x v="0"/>
    <x v="1"/>
    <x v="0"/>
    <s v="17-04-2024 10:47"/>
    <s v="17-04-2024 11:37"/>
    <x v="97"/>
    <n v="38.409999999999997"/>
    <n v="12"/>
    <n v="460.92"/>
    <s v="Subscription"/>
    <x v="1"/>
    <s v="High"/>
    <s v="High Satisfaction"/>
    <s v="Medium Charging"/>
    <n v="3"/>
    <x v="125"/>
    <x v="305"/>
  </r>
  <r>
    <s v="EVS102614"/>
    <x v="3"/>
    <x v="1"/>
    <x v="1"/>
    <x v="0"/>
    <s v="26-04-2023 07:50"/>
    <s v="26-04-2023 08:44"/>
    <x v="38"/>
    <n v="28.38"/>
    <n v="12"/>
    <n v="340.56"/>
    <s v="Wallet"/>
    <x v="3"/>
    <s v="Medium"/>
    <s v="Medium Satisfaction"/>
    <s v="Medium Charging"/>
    <n v="1"/>
    <x v="478"/>
    <x v="664"/>
  </r>
  <r>
    <s v="EVS102615"/>
    <x v="6"/>
    <x v="0"/>
    <x v="2"/>
    <x v="0"/>
    <s v="27-08-2024 19:50"/>
    <s v="27-08-2024 20:41"/>
    <x v="69"/>
    <n v="32.340000000000003"/>
    <n v="8"/>
    <n v="258.72000000000003"/>
    <s v="Subscription"/>
    <x v="2"/>
    <s v="High"/>
    <s v="Low Satisfaction"/>
    <s v="Medium Charging"/>
    <n v="3"/>
    <x v="404"/>
    <x v="618"/>
  </r>
  <r>
    <s v="EVS102616"/>
    <x v="5"/>
    <x v="2"/>
    <x v="1"/>
    <x v="0"/>
    <s v="30-11-2023 19:02"/>
    <s v="30-11-2023 19:39"/>
    <x v="45"/>
    <n v="20.079999999999998"/>
    <n v="12"/>
    <n v="240.96"/>
    <s v="Credit Card"/>
    <x v="4"/>
    <s v="Medium"/>
    <s v="Low Satisfaction"/>
    <s v="Medium Charging"/>
    <n v="2"/>
    <x v="106"/>
    <x v="182"/>
  </r>
  <r>
    <s v="EVS102617"/>
    <x v="3"/>
    <x v="2"/>
    <x v="1"/>
    <x v="0"/>
    <d v="2023-05-06T17:22:00"/>
    <d v="2023-05-06T18:40:00"/>
    <x v="89"/>
    <n v="54.03"/>
    <n v="12"/>
    <n v="648.36"/>
    <s v="Credit Card"/>
    <x v="1"/>
    <s v="High"/>
    <s v="High Satisfaction"/>
    <s v="Long Charging"/>
    <n v="2"/>
    <x v="252"/>
    <x v="12"/>
  </r>
  <r>
    <s v="EVS102618"/>
    <x v="2"/>
    <x v="2"/>
    <x v="3"/>
    <x v="1"/>
    <s v="23-04-2024 05:50"/>
    <s v="23-04-2024 06:32"/>
    <x v="14"/>
    <n v="44.13"/>
    <n v="8"/>
    <n v="353.04"/>
    <s v="Subscription"/>
    <x v="2"/>
    <s v="High"/>
    <s v="Low Satisfaction"/>
    <s v="Medium Charging"/>
    <n v="2"/>
    <x v="365"/>
    <x v="432"/>
  </r>
  <r>
    <s v="EVS102619"/>
    <x v="3"/>
    <x v="0"/>
    <x v="2"/>
    <x v="1"/>
    <d v="2024-11-09T12:40:00"/>
    <d v="2024-11-09T13:10:00"/>
    <x v="19"/>
    <n v="26.02"/>
    <n v="10"/>
    <n v="260.2"/>
    <s v="Subscription"/>
    <x v="1"/>
    <s v="Medium"/>
    <s v="High Satisfaction"/>
    <s v="Medium Charging"/>
    <n v="3"/>
    <x v="628"/>
    <x v="534"/>
  </r>
  <r>
    <s v="EVS102620"/>
    <x v="5"/>
    <x v="0"/>
    <x v="0"/>
    <x v="1"/>
    <s v="17-01-2023 02:59"/>
    <s v="17-01-2023 04:49"/>
    <x v="109"/>
    <n v="19.02"/>
    <n v="10"/>
    <n v="190.2"/>
    <s v="Credit Card"/>
    <x v="4"/>
    <s v="Medium"/>
    <s v="Low Satisfaction"/>
    <s v="Long Charging"/>
    <n v="3"/>
    <x v="530"/>
    <x v="192"/>
  </r>
  <r>
    <s v="EVS102621"/>
    <x v="0"/>
    <x v="2"/>
    <x v="0"/>
    <x v="1"/>
    <s v="18-07-2023 00:43"/>
    <s v="18-07-2023 01:22"/>
    <x v="3"/>
    <n v="34.14"/>
    <n v="12"/>
    <n v="409.68"/>
    <s v="Credit Card"/>
    <x v="3"/>
    <s v="High"/>
    <s v="Medium Satisfaction"/>
    <s v="Medium Charging"/>
    <n v="2"/>
    <x v="896"/>
    <x v="410"/>
  </r>
  <r>
    <s v="EVS102622"/>
    <x v="5"/>
    <x v="1"/>
    <x v="2"/>
    <x v="0"/>
    <d v="2023-10-08T05:48:00"/>
    <d v="2023-10-08T06:21:00"/>
    <x v="50"/>
    <n v="58.2"/>
    <n v="8"/>
    <n v="465.6"/>
    <s v="Subscription"/>
    <x v="2"/>
    <s v="High"/>
    <s v="Low Satisfaction"/>
    <s v="Medium Charging"/>
    <n v="1"/>
    <x v="460"/>
    <x v="225"/>
  </r>
  <r>
    <s v="EVS102623"/>
    <x v="1"/>
    <x v="0"/>
    <x v="2"/>
    <x v="0"/>
    <s v="16-03-2023 18:42"/>
    <s v="16-03-2023 20:31"/>
    <x v="74"/>
    <n v="6.04"/>
    <n v="8"/>
    <n v="48.32"/>
    <s v="Credit Card"/>
    <x v="3"/>
    <s v="Low"/>
    <s v="Medium Satisfaction"/>
    <s v="Long Charging"/>
    <n v="3"/>
    <x v="636"/>
    <x v="655"/>
  </r>
  <r>
    <s v="EVS102624"/>
    <x v="3"/>
    <x v="2"/>
    <x v="1"/>
    <x v="0"/>
    <s v="23-02-2023 19:47"/>
    <s v="23-02-2023 21:17"/>
    <x v="77"/>
    <n v="28.4"/>
    <n v="12"/>
    <n v="340.8"/>
    <s v="UPI"/>
    <x v="4"/>
    <s v="Medium"/>
    <s v="Low Satisfaction"/>
    <s v="Long Charging"/>
    <n v="2"/>
    <x v="861"/>
    <x v="38"/>
  </r>
  <r>
    <s v="EVS102625"/>
    <x v="4"/>
    <x v="1"/>
    <x v="1"/>
    <x v="0"/>
    <s v="25-04-2024 03:12"/>
    <s v="25-04-2024 04:15"/>
    <x v="25"/>
    <n v="11.48"/>
    <n v="15"/>
    <n v="172.2"/>
    <s v="UPI"/>
    <x v="3"/>
    <s v="Medium"/>
    <s v="Medium Satisfaction"/>
    <s v="Long Charging"/>
    <n v="1"/>
    <x v="660"/>
    <x v="453"/>
  </r>
  <r>
    <s v="EVS102626"/>
    <x v="2"/>
    <x v="2"/>
    <x v="2"/>
    <x v="1"/>
    <s v="24-10-2024 06:26"/>
    <s v="24-10-2024 07:12"/>
    <x v="43"/>
    <n v="14.42"/>
    <n v="10"/>
    <n v="144.19999999999999"/>
    <s v="UPI"/>
    <x v="0"/>
    <s v="Medium"/>
    <s v="Medium Satisfaction"/>
    <s v="Medium Charging"/>
    <n v="2"/>
    <x v="1190"/>
    <x v="69"/>
  </r>
  <r>
    <s v="EVS102627"/>
    <x v="5"/>
    <x v="0"/>
    <x v="0"/>
    <x v="0"/>
    <d v="2023-04-07T00:06:00"/>
    <d v="2023-04-07T00:30:00"/>
    <x v="37"/>
    <n v="50.02"/>
    <n v="10"/>
    <n v="500.2"/>
    <s v="UPI"/>
    <x v="3"/>
    <s v="High"/>
    <s v="Medium Satisfaction"/>
    <s v="Short Charging"/>
    <n v="3"/>
    <x v="1191"/>
    <x v="87"/>
  </r>
  <r>
    <s v="EVS102628"/>
    <x v="4"/>
    <x v="0"/>
    <x v="1"/>
    <x v="0"/>
    <d v="2023-06-06T07:55:00"/>
    <d v="2023-06-06T09:47:00"/>
    <x v="56"/>
    <n v="52.37"/>
    <n v="10"/>
    <n v="523.70000000000005"/>
    <s v="Credit Card"/>
    <x v="3"/>
    <s v="High"/>
    <s v="Medium Satisfaction"/>
    <s v="Long Charging"/>
    <n v="3"/>
    <x v="898"/>
    <x v="166"/>
  </r>
  <r>
    <s v="EVS102629"/>
    <x v="4"/>
    <x v="2"/>
    <x v="1"/>
    <x v="0"/>
    <s v="20-02-2023 08:35"/>
    <s v="20-02-2023 09:11"/>
    <x v="30"/>
    <n v="5.38"/>
    <n v="12"/>
    <n v="64.56"/>
    <s v="UPI"/>
    <x v="3"/>
    <s v="Low"/>
    <s v="Medium Satisfaction"/>
    <s v="Medium Charging"/>
    <n v="2"/>
    <x v="162"/>
    <x v="122"/>
  </r>
  <r>
    <s v="EVS102630"/>
    <x v="5"/>
    <x v="0"/>
    <x v="3"/>
    <x v="1"/>
    <s v="23-09-2023 20:46"/>
    <s v="23-09-2023 22:07"/>
    <x v="7"/>
    <n v="11.25"/>
    <n v="10"/>
    <n v="112.5"/>
    <s v="UPI"/>
    <x v="3"/>
    <s v="Medium"/>
    <s v="Medium Satisfaction"/>
    <s v="Long Charging"/>
    <n v="3"/>
    <x v="208"/>
    <x v="148"/>
  </r>
  <r>
    <s v="EVS102631"/>
    <x v="4"/>
    <x v="0"/>
    <x v="1"/>
    <x v="1"/>
    <d v="2024-11-08T12:48:00"/>
    <d v="2024-11-08T13:00:00"/>
    <x v="94"/>
    <n v="44.1"/>
    <n v="10"/>
    <n v="441"/>
    <s v="Wallet"/>
    <x v="3"/>
    <s v="High"/>
    <s v="Medium Satisfaction"/>
    <s v="Short Charging"/>
    <n v="3"/>
    <x v="126"/>
    <x v="98"/>
  </r>
  <r>
    <s v="EVS102632"/>
    <x v="6"/>
    <x v="0"/>
    <x v="2"/>
    <x v="0"/>
    <d v="2023-01-04T18:14:00"/>
    <d v="2023-01-04T18:56:00"/>
    <x v="14"/>
    <n v="4.2699999999999996"/>
    <n v="8"/>
    <n v="34.159999999999997"/>
    <s v="Credit Card"/>
    <x v="3"/>
    <s v="Low"/>
    <s v="Medium Satisfaction"/>
    <s v="Medium Charging"/>
    <n v="3"/>
    <x v="297"/>
    <x v="504"/>
  </r>
  <r>
    <s v="EVS102633"/>
    <x v="1"/>
    <x v="2"/>
    <x v="3"/>
    <x v="0"/>
    <d v="2024-05-05T01:50:00"/>
    <d v="2024-05-05T03:32:00"/>
    <x v="36"/>
    <n v="50.24"/>
    <n v="15"/>
    <n v="753.6"/>
    <s v="Credit Card"/>
    <x v="0"/>
    <s v="High"/>
    <s v="Medium Satisfaction"/>
    <s v="Long Charging"/>
    <n v="2"/>
    <x v="483"/>
    <x v="179"/>
  </r>
  <r>
    <s v="EVS102634"/>
    <x v="5"/>
    <x v="0"/>
    <x v="2"/>
    <x v="1"/>
    <s v="27-02-2024 21:13"/>
    <s v="27-02-2024 21:42"/>
    <x v="102"/>
    <n v="43.04"/>
    <n v="10"/>
    <n v="430.4"/>
    <s v="UPI"/>
    <x v="1"/>
    <s v="High"/>
    <s v="High Satisfaction"/>
    <s v="Short Charging"/>
    <n v="3"/>
    <x v="749"/>
    <x v="692"/>
  </r>
  <r>
    <s v="EVS102635"/>
    <x v="7"/>
    <x v="2"/>
    <x v="3"/>
    <x v="1"/>
    <s v="28-06-2023 11:24"/>
    <s v="28-06-2023 11:45"/>
    <x v="86"/>
    <n v="26.24"/>
    <n v="10"/>
    <n v="262.39999999999998"/>
    <s v="Credit Card"/>
    <x v="2"/>
    <s v="Medium"/>
    <s v="Low Satisfaction"/>
    <s v="Short Charging"/>
    <n v="2"/>
    <x v="664"/>
    <x v="245"/>
  </r>
  <r>
    <s v="EVS102636"/>
    <x v="1"/>
    <x v="2"/>
    <x v="3"/>
    <x v="0"/>
    <d v="2023-01-08T09:43:00"/>
    <d v="2023-01-08T11:00:00"/>
    <x v="68"/>
    <n v="40.5"/>
    <n v="8"/>
    <n v="324"/>
    <s v="Subscription"/>
    <x v="3"/>
    <s v="High"/>
    <s v="Medium Satisfaction"/>
    <s v="Long Charging"/>
    <n v="2"/>
    <x v="122"/>
    <x v="60"/>
  </r>
  <r>
    <s v="EVS102637"/>
    <x v="7"/>
    <x v="2"/>
    <x v="0"/>
    <x v="0"/>
    <s v="22-05-2024 11:07"/>
    <s v="22-05-2024 11:40"/>
    <x v="50"/>
    <n v="51.88"/>
    <n v="15"/>
    <n v="778.2"/>
    <s v="Subscription"/>
    <x v="3"/>
    <s v="High"/>
    <s v="Medium Satisfaction"/>
    <s v="Medium Charging"/>
    <n v="2"/>
    <x v="459"/>
    <x v="385"/>
  </r>
  <r>
    <s v="EVS102638"/>
    <x v="3"/>
    <x v="2"/>
    <x v="0"/>
    <x v="1"/>
    <s v="28-08-2023 19:43"/>
    <s v="28-08-2023 19:57"/>
    <x v="52"/>
    <n v="5.09"/>
    <n v="15"/>
    <n v="76.349999999999994"/>
    <s v="UPI"/>
    <x v="4"/>
    <s v="Low"/>
    <s v="Low Satisfaction"/>
    <s v="Short Charging"/>
    <n v="2"/>
    <x v="1097"/>
    <x v="303"/>
  </r>
  <r>
    <s v="EVS102639"/>
    <x v="6"/>
    <x v="2"/>
    <x v="1"/>
    <x v="1"/>
    <d v="2023-08-05T06:58:00"/>
    <d v="2023-08-05T07:35:00"/>
    <x v="45"/>
    <n v="20.79"/>
    <n v="15"/>
    <n v="311.85000000000002"/>
    <s v="Subscription"/>
    <x v="1"/>
    <s v="Medium"/>
    <s v="High Satisfaction"/>
    <s v="Medium Charging"/>
    <n v="2"/>
    <x v="881"/>
    <x v="424"/>
  </r>
  <r>
    <s v="EVS102640"/>
    <x v="2"/>
    <x v="1"/>
    <x v="2"/>
    <x v="0"/>
    <d v="2023-10-07T15:51:00"/>
    <d v="2023-10-07T17:27:00"/>
    <x v="101"/>
    <n v="12.87"/>
    <n v="15"/>
    <n v="193.05"/>
    <s v="UPI"/>
    <x v="2"/>
    <s v="Medium"/>
    <s v="Low Satisfaction"/>
    <s v="Long Charging"/>
    <n v="1"/>
    <x v="328"/>
    <x v="254"/>
  </r>
  <r>
    <s v="EVS102641"/>
    <x v="7"/>
    <x v="1"/>
    <x v="2"/>
    <x v="1"/>
    <s v="18-09-2024 09:28"/>
    <s v="18-09-2024 10:12"/>
    <x v="72"/>
    <n v="9.2100000000000009"/>
    <n v="8"/>
    <n v="73.680000000000007"/>
    <s v="Wallet"/>
    <x v="3"/>
    <s v="Low"/>
    <s v="Medium Satisfaction"/>
    <s v="Medium Charging"/>
    <n v="1"/>
    <x v="1192"/>
    <x v="25"/>
  </r>
  <r>
    <s v="EVS102642"/>
    <x v="6"/>
    <x v="1"/>
    <x v="0"/>
    <x v="1"/>
    <s v="21-05-2023 22:53"/>
    <s v="22-05-2023 00:30"/>
    <x v="85"/>
    <n v="21.24"/>
    <n v="12"/>
    <n v="254.88"/>
    <s v="Wallet"/>
    <x v="1"/>
    <s v="Medium"/>
    <s v="High Satisfaction"/>
    <s v="Long Charging"/>
    <n v="1"/>
    <x v="901"/>
    <x v="73"/>
  </r>
  <r>
    <s v="EVS102643"/>
    <x v="0"/>
    <x v="1"/>
    <x v="2"/>
    <x v="1"/>
    <d v="2023-01-06T03:54:00"/>
    <d v="2023-01-06T04:36:00"/>
    <x v="14"/>
    <n v="55.05"/>
    <n v="10"/>
    <n v="550.5"/>
    <s v="UPI"/>
    <x v="2"/>
    <s v="High"/>
    <s v="Low Satisfaction"/>
    <s v="Medium Charging"/>
    <n v="1"/>
    <x v="1193"/>
    <x v="682"/>
  </r>
  <r>
    <s v="EVS102644"/>
    <x v="6"/>
    <x v="0"/>
    <x v="0"/>
    <x v="1"/>
    <d v="2023-06-10T18:08:00"/>
    <d v="2023-06-10T19:56:00"/>
    <x v="47"/>
    <n v="54.38"/>
    <n v="15"/>
    <n v="815.7"/>
    <s v="Credit Card"/>
    <x v="1"/>
    <s v="High"/>
    <s v="High Satisfaction"/>
    <s v="Long Charging"/>
    <n v="3"/>
    <x v="659"/>
    <x v="132"/>
  </r>
  <r>
    <s v="EVS102645"/>
    <x v="3"/>
    <x v="0"/>
    <x v="2"/>
    <x v="1"/>
    <s v="16-04-2023 13:48"/>
    <s v="16-04-2023 14:54"/>
    <x v="40"/>
    <n v="28.87"/>
    <n v="8"/>
    <n v="230.96"/>
    <s v="Credit Card"/>
    <x v="0"/>
    <s v="Medium"/>
    <s v="Medium Satisfaction"/>
    <s v="Long Charging"/>
    <n v="3"/>
    <x v="287"/>
    <x v="59"/>
  </r>
  <r>
    <s v="EVS102646"/>
    <x v="5"/>
    <x v="2"/>
    <x v="3"/>
    <x v="0"/>
    <s v="31-10-2023 01:40"/>
    <s v="31-10-2023 02:24"/>
    <x v="72"/>
    <n v="57.14"/>
    <n v="15"/>
    <n v="857.1"/>
    <s v="Subscription"/>
    <x v="1"/>
    <s v="High"/>
    <s v="High Satisfaction"/>
    <s v="Medium Charging"/>
    <n v="2"/>
    <x v="1194"/>
    <x v="252"/>
  </r>
  <r>
    <s v="EVS102647"/>
    <x v="2"/>
    <x v="0"/>
    <x v="1"/>
    <x v="0"/>
    <s v="29-05-2023 12:16"/>
    <s v="29-05-2023 14:06"/>
    <x v="109"/>
    <n v="15.08"/>
    <n v="10"/>
    <n v="150.80000000000001"/>
    <s v="Credit Card"/>
    <x v="4"/>
    <s v="Medium"/>
    <s v="Low Satisfaction"/>
    <s v="Long Charging"/>
    <n v="3"/>
    <x v="205"/>
    <x v="628"/>
  </r>
  <r>
    <s v="EVS102648"/>
    <x v="0"/>
    <x v="0"/>
    <x v="1"/>
    <x v="0"/>
    <d v="2023-11-12T21:10:00"/>
    <d v="2023-11-12T22:09:00"/>
    <x v="49"/>
    <n v="15.18"/>
    <n v="12"/>
    <n v="182.16"/>
    <s v="UPI"/>
    <x v="2"/>
    <s v="Medium"/>
    <s v="Low Satisfaction"/>
    <s v="Medium Charging"/>
    <n v="3"/>
    <x v="486"/>
    <x v="249"/>
  </r>
  <r>
    <s v="EVS102649"/>
    <x v="2"/>
    <x v="0"/>
    <x v="1"/>
    <x v="1"/>
    <s v="21-06-2024 02:22"/>
    <s v="21-06-2024 04:10"/>
    <x v="47"/>
    <n v="12.16"/>
    <n v="12"/>
    <n v="145.91999999999999"/>
    <s v="Credit Card"/>
    <x v="0"/>
    <s v="Medium"/>
    <s v="Medium Satisfaction"/>
    <s v="Long Charging"/>
    <n v="3"/>
    <x v="138"/>
    <x v="235"/>
  </r>
  <r>
    <s v="EVS102650"/>
    <x v="2"/>
    <x v="2"/>
    <x v="2"/>
    <x v="0"/>
    <d v="2024-03-02T11:50:00"/>
    <d v="2024-03-02T12:09:00"/>
    <x v="11"/>
    <n v="34.08"/>
    <n v="8"/>
    <n v="272.64"/>
    <s v="Credit Card"/>
    <x v="2"/>
    <s v="High"/>
    <s v="Low Satisfaction"/>
    <s v="Short Charging"/>
    <n v="2"/>
    <x v="1195"/>
    <x v="240"/>
  </r>
  <r>
    <s v="EVS102651"/>
    <x v="6"/>
    <x v="1"/>
    <x v="2"/>
    <x v="1"/>
    <s v="24-09-2024 02:05"/>
    <s v="24-09-2024 02:32"/>
    <x v="92"/>
    <n v="55.76"/>
    <n v="8"/>
    <n v="446.08"/>
    <s v="UPI"/>
    <x v="3"/>
    <s v="High"/>
    <s v="Medium Satisfaction"/>
    <s v="Short Charging"/>
    <n v="1"/>
    <x v="521"/>
    <x v="301"/>
  </r>
  <r>
    <s v="EVS102652"/>
    <x v="4"/>
    <x v="2"/>
    <x v="2"/>
    <x v="0"/>
    <s v="14-06-2024 12:30"/>
    <s v="14-06-2024 13:13"/>
    <x v="27"/>
    <n v="7.77"/>
    <n v="10"/>
    <n v="77.7"/>
    <s v="Subscription"/>
    <x v="1"/>
    <s v="Low"/>
    <s v="High Satisfaction"/>
    <s v="Medium Charging"/>
    <n v="2"/>
    <x v="747"/>
    <x v="693"/>
  </r>
  <r>
    <s v="EVS102653"/>
    <x v="1"/>
    <x v="1"/>
    <x v="0"/>
    <x v="1"/>
    <d v="2023-11-03T14:14:00"/>
    <d v="2023-11-03T16:06:00"/>
    <x v="56"/>
    <n v="36.619999999999997"/>
    <n v="12"/>
    <n v="439.44"/>
    <s v="Subscription"/>
    <x v="2"/>
    <s v="High"/>
    <s v="Low Satisfaction"/>
    <s v="Long Charging"/>
    <n v="1"/>
    <x v="581"/>
    <x v="350"/>
  </r>
  <r>
    <s v="EVS102654"/>
    <x v="2"/>
    <x v="0"/>
    <x v="1"/>
    <x v="0"/>
    <s v="24-01-2023 22:15"/>
    <s v="24-01-2023 23:52"/>
    <x v="85"/>
    <n v="20.89"/>
    <n v="15"/>
    <n v="313.35000000000002"/>
    <s v="Wallet"/>
    <x v="1"/>
    <s v="Medium"/>
    <s v="High Satisfaction"/>
    <s v="Long Charging"/>
    <n v="3"/>
    <x v="331"/>
    <x v="493"/>
  </r>
  <r>
    <s v="EVS102655"/>
    <x v="3"/>
    <x v="2"/>
    <x v="3"/>
    <x v="1"/>
    <s v="31-05-2024 11:04"/>
    <s v="31-05-2024 12:13"/>
    <x v="39"/>
    <n v="34.299999999999997"/>
    <n v="15"/>
    <n v="514.5"/>
    <s v="Subscription"/>
    <x v="0"/>
    <s v="High"/>
    <s v="Medium Satisfaction"/>
    <s v="Long Charging"/>
    <n v="2"/>
    <x v="923"/>
    <x v="155"/>
  </r>
  <r>
    <s v="EVS102656"/>
    <x v="1"/>
    <x v="0"/>
    <x v="0"/>
    <x v="1"/>
    <s v="22-04-2024 17:47"/>
    <s v="22-04-2024 18:52"/>
    <x v="75"/>
    <n v="42.02"/>
    <n v="15"/>
    <n v="630.29999999999995"/>
    <s v="Subscription"/>
    <x v="2"/>
    <s v="High"/>
    <s v="Low Satisfaction"/>
    <s v="Long Charging"/>
    <n v="3"/>
    <x v="332"/>
    <x v="550"/>
  </r>
  <r>
    <s v="EVS102657"/>
    <x v="1"/>
    <x v="0"/>
    <x v="0"/>
    <x v="0"/>
    <d v="2024-10-10T18:38:00"/>
    <d v="2024-10-10T19:34:00"/>
    <x v="46"/>
    <n v="3.02"/>
    <n v="10"/>
    <n v="30.2"/>
    <s v="Credit Card"/>
    <x v="3"/>
    <s v="Low"/>
    <s v="Medium Satisfaction"/>
    <s v="Medium Charging"/>
    <n v="3"/>
    <x v="50"/>
    <x v="371"/>
  </r>
  <r>
    <s v="EVS102658"/>
    <x v="6"/>
    <x v="2"/>
    <x v="1"/>
    <x v="0"/>
    <s v="16-02-2023 15:47"/>
    <s v="16-02-2023 16:59"/>
    <x v="70"/>
    <n v="21.41"/>
    <n v="10"/>
    <n v="214.1"/>
    <s v="Wallet"/>
    <x v="3"/>
    <s v="Medium"/>
    <s v="Medium Satisfaction"/>
    <s v="Long Charging"/>
    <n v="2"/>
    <x v="1196"/>
    <x v="105"/>
  </r>
  <r>
    <s v="EVS102659"/>
    <x v="2"/>
    <x v="2"/>
    <x v="3"/>
    <x v="1"/>
    <s v="31-08-2024 20:44"/>
    <s v="31-08-2024 22:03"/>
    <x v="87"/>
    <n v="29.72"/>
    <n v="15"/>
    <n v="445.8"/>
    <s v="Subscription"/>
    <x v="3"/>
    <s v="Medium"/>
    <s v="Medium Satisfaction"/>
    <s v="Long Charging"/>
    <n v="2"/>
    <x v="1197"/>
    <x v="77"/>
  </r>
  <r>
    <s v="EVS102660"/>
    <x v="3"/>
    <x v="0"/>
    <x v="0"/>
    <x v="0"/>
    <d v="2023-11-11T12:42:00"/>
    <d v="2023-11-11T14:10:00"/>
    <x v="81"/>
    <n v="48.1"/>
    <n v="12"/>
    <n v="577.20000000000005"/>
    <s v="Subscription"/>
    <x v="3"/>
    <s v="High"/>
    <s v="Medium Satisfaction"/>
    <s v="Long Charging"/>
    <n v="3"/>
    <x v="307"/>
    <x v="180"/>
  </r>
  <r>
    <s v="EVS102661"/>
    <x v="6"/>
    <x v="2"/>
    <x v="3"/>
    <x v="0"/>
    <d v="2023-10-01T07:15:00"/>
    <d v="2023-10-01T08:44:00"/>
    <x v="29"/>
    <n v="4.5"/>
    <n v="8"/>
    <n v="36"/>
    <s v="Credit Card"/>
    <x v="1"/>
    <s v="Low"/>
    <s v="High Satisfaction"/>
    <s v="Long Charging"/>
    <n v="2"/>
    <x v="1198"/>
    <x v="256"/>
  </r>
  <r>
    <s v="EVS102662"/>
    <x v="1"/>
    <x v="0"/>
    <x v="1"/>
    <x v="0"/>
    <s v="24-12-2023 17:14"/>
    <s v="24-12-2023 17:39"/>
    <x v="13"/>
    <n v="30.42"/>
    <n v="10"/>
    <n v="304.2"/>
    <s v="Subscription"/>
    <x v="1"/>
    <s v="High"/>
    <s v="High Satisfaction"/>
    <s v="Short Charging"/>
    <n v="3"/>
    <x v="402"/>
    <x v="556"/>
  </r>
  <r>
    <s v="EVS102663"/>
    <x v="0"/>
    <x v="1"/>
    <x v="1"/>
    <x v="0"/>
    <d v="2023-02-02T02:16:00"/>
    <d v="2023-02-02T03:09:00"/>
    <x v="73"/>
    <n v="51.44"/>
    <n v="12"/>
    <n v="617.28"/>
    <s v="Subscription"/>
    <x v="1"/>
    <s v="High"/>
    <s v="High Satisfaction"/>
    <s v="Medium Charging"/>
    <n v="1"/>
    <x v="292"/>
    <x v="440"/>
  </r>
  <r>
    <s v="EVS102664"/>
    <x v="5"/>
    <x v="2"/>
    <x v="2"/>
    <x v="0"/>
    <d v="2024-11-02T02:37:00"/>
    <d v="2024-11-02T04:14:00"/>
    <x v="85"/>
    <n v="24.13"/>
    <n v="15"/>
    <n v="361.95"/>
    <s v="Subscription"/>
    <x v="2"/>
    <s v="Medium"/>
    <s v="Low Satisfaction"/>
    <s v="Long Charging"/>
    <n v="2"/>
    <x v="1199"/>
    <x v="481"/>
  </r>
  <r>
    <s v="EVS102665"/>
    <x v="4"/>
    <x v="2"/>
    <x v="1"/>
    <x v="1"/>
    <d v="2023-12-07T22:33:00"/>
    <d v="2023-12-07T23:11:00"/>
    <x v="28"/>
    <n v="19.73"/>
    <n v="12"/>
    <n v="236.76"/>
    <s v="Wallet"/>
    <x v="3"/>
    <s v="Medium"/>
    <s v="Medium Satisfaction"/>
    <s v="Medium Charging"/>
    <n v="2"/>
    <x v="222"/>
    <x v="336"/>
  </r>
  <r>
    <s v="EVS102666"/>
    <x v="4"/>
    <x v="1"/>
    <x v="2"/>
    <x v="1"/>
    <s v="18-03-2024 15:57"/>
    <s v="18-03-2024 17:31"/>
    <x v="23"/>
    <n v="41.71"/>
    <n v="15"/>
    <n v="625.65"/>
    <s v="Subscription"/>
    <x v="4"/>
    <s v="High"/>
    <s v="Low Satisfaction"/>
    <s v="Long Charging"/>
    <n v="1"/>
    <x v="177"/>
    <x v="65"/>
  </r>
  <r>
    <s v="EVS102667"/>
    <x v="4"/>
    <x v="1"/>
    <x v="1"/>
    <x v="1"/>
    <d v="2024-07-09T02:35:00"/>
    <d v="2024-07-09T04:00:00"/>
    <x v="17"/>
    <n v="17.34"/>
    <n v="10"/>
    <n v="173.4"/>
    <s v="Subscription"/>
    <x v="3"/>
    <s v="Medium"/>
    <s v="Medium Satisfaction"/>
    <s v="Long Charging"/>
    <n v="1"/>
    <x v="467"/>
    <x v="221"/>
  </r>
  <r>
    <s v="EVS102668"/>
    <x v="3"/>
    <x v="2"/>
    <x v="2"/>
    <x v="1"/>
    <s v="29-05-2023 07:06"/>
    <s v="29-05-2023 07:47"/>
    <x v="54"/>
    <n v="2.57"/>
    <n v="10"/>
    <n v="25.7"/>
    <s v="UPI"/>
    <x v="3"/>
    <s v="Low"/>
    <s v="Medium Satisfaction"/>
    <s v="Medium Charging"/>
    <n v="2"/>
    <x v="85"/>
    <x v="628"/>
  </r>
  <r>
    <s v="EVS102669"/>
    <x v="6"/>
    <x v="1"/>
    <x v="0"/>
    <x v="0"/>
    <d v="2024-02-03T12:52:00"/>
    <d v="2024-02-03T13:02:00"/>
    <x v="15"/>
    <n v="12.51"/>
    <n v="12"/>
    <n v="150.12"/>
    <s v="Subscription"/>
    <x v="4"/>
    <s v="Medium"/>
    <s v="Low Satisfaction"/>
    <s v="Short Charging"/>
    <n v="1"/>
    <x v="385"/>
    <x v="562"/>
  </r>
  <r>
    <s v="EVS102670"/>
    <x v="2"/>
    <x v="0"/>
    <x v="2"/>
    <x v="1"/>
    <d v="2024-12-06T21:30:00"/>
    <d v="2024-12-06T22:55:00"/>
    <x v="17"/>
    <n v="11.4"/>
    <n v="10"/>
    <n v="114"/>
    <s v="Credit Card"/>
    <x v="3"/>
    <s v="Medium"/>
    <s v="Medium Satisfaction"/>
    <s v="Long Charging"/>
    <n v="3"/>
    <x v="1033"/>
    <x v="491"/>
  </r>
  <r>
    <s v="EVS102671"/>
    <x v="1"/>
    <x v="2"/>
    <x v="1"/>
    <x v="0"/>
    <s v="17-10-2023 03:50"/>
    <s v="17-10-2023 04:03"/>
    <x v="58"/>
    <n v="16.02"/>
    <n v="12"/>
    <n v="192.24"/>
    <s v="Credit Card"/>
    <x v="1"/>
    <s v="Medium"/>
    <s v="High Satisfaction"/>
    <s v="Short Charging"/>
    <n v="2"/>
    <x v="589"/>
    <x v="582"/>
  </r>
  <r>
    <s v="EVS102672"/>
    <x v="7"/>
    <x v="0"/>
    <x v="3"/>
    <x v="0"/>
    <s v="14-10-2023 15:35"/>
    <s v="14-10-2023 16:36"/>
    <x v="57"/>
    <n v="22.84"/>
    <n v="12"/>
    <n v="274.08"/>
    <s v="Subscription"/>
    <x v="1"/>
    <s v="Medium"/>
    <s v="High Satisfaction"/>
    <s v="Long Charging"/>
    <n v="3"/>
    <x v="908"/>
    <x v="517"/>
  </r>
  <r>
    <s v="EVS102673"/>
    <x v="6"/>
    <x v="2"/>
    <x v="2"/>
    <x v="1"/>
    <s v="23-01-2024 16:46"/>
    <s v="23-01-2024 17:00"/>
    <x v="52"/>
    <n v="2.63"/>
    <n v="10"/>
    <n v="26.3"/>
    <s v="UPI"/>
    <x v="2"/>
    <s v="Low"/>
    <s v="Low Satisfaction"/>
    <s v="Short Charging"/>
    <n v="2"/>
    <x v="46"/>
    <x v="535"/>
  </r>
  <r>
    <s v="EVS102674"/>
    <x v="3"/>
    <x v="2"/>
    <x v="1"/>
    <x v="1"/>
    <d v="2024-04-03T17:23:00"/>
    <d v="2024-04-03T17:54:00"/>
    <x v="64"/>
    <n v="21.79"/>
    <n v="10"/>
    <n v="217.9"/>
    <s v="UPI"/>
    <x v="0"/>
    <s v="Medium"/>
    <s v="Medium Satisfaction"/>
    <s v="Medium Charging"/>
    <n v="2"/>
    <x v="1200"/>
    <x v="314"/>
  </r>
  <r>
    <s v="EVS102675"/>
    <x v="2"/>
    <x v="0"/>
    <x v="3"/>
    <x v="0"/>
    <s v="15-10-2024 13:56"/>
    <s v="15-10-2024 14:53"/>
    <x v="110"/>
    <n v="11.28"/>
    <n v="15"/>
    <n v="169.2"/>
    <s v="Wallet"/>
    <x v="0"/>
    <s v="Medium"/>
    <s v="Medium Satisfaction"/>
    <s v="Medium Charging"/>
    <n v="3"/>
    <x v="1201"/>
    <x v="485"/>
  </r>
  <r>
    <s v="EVS102676"/>
    <x v="6"/>
    <x v="2"/>
    <x v="2"/>
    <x v="1"/>
    <d v="2024-10-02T17:37:00"/>
    <d v="2024-10-02T17:54:00"/>
    <x v="18"/>
    <n v="26.18"/>
    <n v="10"/>
    <n v="261.8"/>
    <s v="Credit Card"/>
    <x v="0"/>
    <s v="Medium"/>
    <s v="Medium Satisfaction"/>
    <s v="Short Charging"/>
    <n v="2"/>
    <x v="557"/>
    <x v="26"/>
  </r>
  <r>
    <s v="EVS102677"/>
    <x v="5"/>
    <x v="2"/>
    <x v="3"/>
    <x v="0"/>
    <d v="2024-05-10T05:27:00"/>
    <d v="2024-05-10T06:17:00"/>
    <x v="97"/>
    <n v="42.36"/>
    <n v="10"/>
    <n v="423.6"/>
    <s v="UPI"/>
    <x v="0"/>
    <s v="High"/>
    <s v="Medium Satisfaction"/>
    <s v="Medium Charging"/>
    <n v="2"/>
    <x v="509"/>
    <x v="55"/>
  </r>
  <r>
    <s v="EVS102678"/>
    <x v="7"/>
    <x v="1"/>
    <x v="2"/>
    <x v="0"/>
    <d v="2024-01-05T05:10:00"/>
    <d v="2024-01-05T06:01:00"/>
    <x v="69"/>
    <n v="19.07"/>
    <n v="8"/>
    <n v="152.56"/>
    <s v="Wallet"/>
    <x v="0"/>
    <s v="Medium"/>
    <s v="Medium Satisfaction"/>
    <s v="Medium Charging"/>
    <n v="1"/>
    <x v="264"/>
    <x v="502"/>
  </r>
  <r>
    <s v="EVS102679"/>
    <x v="3"/>
    <x v="1"/>
    <x v="1"/>
    <x v="0"/>
    <d v="2023-01-12T12:52:00"/>
    <d v="2023-01-12T14:09:00"/>
    <x v="68"/>
    <n v="59.31"/>
    <n v="15"/>
    <n v="889.65"/>
    <s v="UPI"/>
    <x v="2"/>
    <s v="High"/>
    <s v="Low Satisfaction"/>
    <s v="Long Charging"/>
    <n v="1"/>
    <x v="385"/>
    <x v="82"/>
  </r>
  <r>
    <s v="EVS102680"/>
    <x v="1"/>
    <x v="1"/>
    <x v="1"/>
    <x v="0"/>
    <d v="2024-01-06T02:24:00"/>
    <d v="2024-01-06T04:16:00"/>
    <x v="56"/>
    <n v="23.55"/>
    <n v="12"/>
    <n v="282.60000000000002"/>
    <s v="Wallet"/>
    <x v="3"/>
    <s v="Medium"/>
    <s v="Medium Satisfaction"/>
    <s v="Long Charging"/>
    <n v="1"/>
    <x v="474"/>
    <x v="202"/>
  </r>
  <r>
    <s v="EVS102681"/>
    <x v="6"/>
    <x v="2"/>
    <x v="3"/>
    <x v="1"/>
    <s v="21-12-2023 23:43"/>
    <s v="22-12-2023 00:12"/>
    <x v="102"/>
    <n v="55.17"/>
    <n v="12"/>
    <n v="662.04"/>
    <s v="Subscription"/>
    <x v="2"/>
    <s v="High"/>
    <s v="Low Satisfaction"/>
    <s v="Short Charging"/>
    <n v="2"/>
    <x v="1184"/>
    <x v="186"/>
  </r>
  <r>
    <s v="EVS102682"/>
    <x v="0"/>
    <x v="1"/>
    <x v="2"/>
    <x v="1"/>
    <s v="27-07-2023 14:33"/>
    <s v="27-07-2023 15:31"/>
    <x v="22"/>
    <n v="53.51"/>
    <n v="8"/>
    <n v="428.08"/>
    <s v="Credit Card"/>
    <x v="1"/>
    <s v="High"/>
    <s v="High Satisfaction"/>
    <s v="Medium Charging"/>
    <n v="1"/>
    <x v="978"/>
    <x v="244"/>
  </r>
  <r>
    <s v="EVS102683"/>
    <x v="0"/>
    <x v="1"/>
    <x v="2"/>
    <x v="1"/>
    <s v="14-09-2023 00:19"/>
    <s v="14-09-2023 02:11"/>
    <x v="56"/>
    <n v="4.16"/>
    <n v="15"/>
    <n v="62.4"/>
    <s v="Credit Card"/>
    <x v="3"/>
    <s v="Low"/>
    <s v="Medium Satisfaction"/>
    <s v="Long Charging"/>
    <n v="1"/>
    <x v="471"/>
    <x v="444"/>
  </r>
  <r>
    <s v="EVS102684"/>
    <x v="7"/>
    <x v="2"/>
    <x v="3"/>
    <x v="1"/>
    <s v="31-05-2024 22:11"/>
    <s v="31-05-2024 22:48"/>
    <x v="45"/>
    <n v="48.66"/>
    <n v="10"/>
    <n v="486.6"/>
    <s v="Wallet"/>
    <x v="4"/>
    <s v="High"/>
    <s v="Low Satisfaction"/>
    <s v="Medium Charging"/>
    <n v="2"/>
    <x v="627"/>
    <x v="155"/>
  </r>
  <r>
    <s v="EVS102685"/>
    <x v="6"/>
    <x v="2"/>
    <x v="0"/>
    <x v="1"/>
    <s v="30-08-2024 02:40"/>
    <s v="30-08-2024 04:13"/>
    <x v="12"/>
    <n v="52.35"/>
    <n v="10"/>
    <n v="523.5"/>
    <s v="Subscription"/>
    <x v="4"/>
    <s v="High"/>
    <s v="Low Satisfaction"/>
    <s v="Long Charging"/>
    <n v="2"/>
    <x v="290"/>
    <x v="588"/>
  </r>
  <r>
    <s v="EVS102686"/>
    <x v="7"/>
    <x v="1"/>
    <x v="2"/>
    <x v="1"/>
    <s v="15-01-2024 16:29"/>
    <s v="15-01-2024 16:43"/>
    <x v="52"/>
    <n v="47.19"/>
    <n v="12"/>
    <n v="566.28"/>
    <s v="Wallet"/>
    <x v="3"/>
    <s v="High"/>
    <s v="Medium Satisfaction"/>
    <s v="Short Charging"/>
    <n v="1"/>
    <x v="973"/>
    <x v="612"/>
  </r>
  <r>
    <s v="EVS102687"/>
    <x v="1"/>
    <x v="1"/>
    <x v="3"/>
    <x v="0"/>
    <d v="2023-08-11T15:21:00"/>
    <d v="2023-08-11T17:17:00"/>
    <x v="90"/>
    <n v="44.71"/>
    <n v="15"/>
    <n v="670.65"/>
    <s v="Credit Card"/>
    <x v="1"/>
    <s v="High"/>
    <s v="High Satisfaction"/>
    <s v="Long Charging"/>
    <n v="1"/>
    <x v="1169"/>
    <x v="531"/>
  </r>
  <r>
    <s v="EVS102688"/>
    <x v="7"/>
    <x v="2"/>
    <x v="2"/>
    <x v="1"/>
    <s v="22-11-2024 19:28"/>
    <s v="22-11-2024 20:13"/>
    <x v="96"/>
    <n v="40.83"/>
    <n v="12"/>
    <n v="489.96"/>
    <s v="Wallet"/>
    <x v="1"/>
    <s v="High"/>
    <s v="High Satisfaction"/>
    <s v="Medium Charging"/>
    <n v="2"/>
    <x v="878"/>
    <x v="299"/>
  </r>
  <r>
    <s v="EVS102689"/>
    <x v="6"/>
    <x v="2"/>
    <x v="1"/>
    <x v="1"/>
    <d v="2024-02-09T15:19:00"/>
    <d v="2024-02-09T16:30:00"/>
    <x v="82"/>
    <n v="28.16"/>
    <n v="12"/>
    <n v="337.92"/>
    <s v="Subscription"/>
    <x v="3"/>
    <s v="Medium"/>
    <s v="Medium Satisfaction"/>
    <s v="Long Charging"/>
    <n v="2"/>
    <x v="762"/>
    <x v="607"/>
  </r>
  <r>
    <s v="EVS102690"/>
    <x v="1"/>
    <x v="2"/>
    <x v="3"/>
    <x v="1"/>
    <d v="2023-09-06T21:43:00"/>
    <d v="2023-09-06T22:17:00"/>
    <x v="8"/>
    <n v="7.01"/>
    <n v="12"/>
    <n v="84.12"/>
    <s v="Subscription"/>
    <x v="4"/>
    <s v="Low"/>
    <s v="Low Satisfaction"/>
    <s v="Medium Charging"/>
    <n v="2"/>
    <x v="469"/>
    <x v="215"/>
  </r>
  <r>
    <s v="EVS102691"/>
    <x v="1"/>
    <x v="0"/>
    <x v="3"/>
    <x v="1"/>
    <s v="14-01-2024 10:47"/>
    <s v="14-01-2024 11:55"/>
    <x v="84"/>
    <n v="26.73"/>
    <n v="15"/>
    <n v="400.95"/>
    <s v="Wallet"/>
    <x v="3"/>
    <s v="Medium"/>
    <s v="Medium Satisfaction"/>
    <s v="Long Charging"/>
    <n v="3"/>
    <x v="125"/>
    <x v="224"/>
  </r>
  <r>
    <s v="EVS102692"/>
    <x v="4"/>
    <x v="0"/>
    <x v="2"/>
    <x v="0"/>
    <d v="2023-12-02T02:20:00"/>
    <d v="2023-12-02T03:58:00"/>
    <x v="61"/>
    <n v="45.69"/>
    <n v="8"/>
    <n v="365.52"/>
    <s v="Subscription"/>
    <x v="0"/>
    <s v="High"/>
    <s v="Medium Satisfaction"/>
    <s v="Long Charging"/>
    <n v="3"/>
    <x v="832"/>
    <x v="473"/>
  </r>
  <r>
    <s v="EVS102693"/>
    <x v="1"/>
    <x v="0"/>
    <x v="1"/>
    <x v="0"/>
    <s v="23-09-2024 21:55"/>
    <s v="23-09-2024 23:53"/>
    <x v="106"/>
    <n v="59.13"/>
    <n v="15"/>
    <n v="886.95"/>
    <s v="Credit Card"/>
    <x v="4"/>
    <s v="High"/>
    <s v="Low Satisfaction"/>
    <s v="Long Charging"/>
    <n v="3"/>
    <x v="379"/>
    <x v="242"/>
  </r>
  <r>
    <s v="EVS102694"/>
    <x v="5"/>
    <x v="2"/>
    <x v="1"/>
    <x v="1"/>
    <d v="2023-05-04T04:40:00"/>
    <d v="2023-05-04T05:29:00"/>
    <x v="42"/>
    <n v="23.43"/>
    <n v="12"/>
    <n v="281.16000000000003"/>
    <s v="Wallet"/>
    <x v="1"/>
    <s v="Medium"/>
    <s v="High Satisfaction"/>
    <s v="Medium Charging"/>
    <n v="2"/>
    <x v="588"/>
    <x v="195"/>
  </r>
  <r>
    <s v="EVS102695"/>
    <x v="5"/>
    <x v="0"/>
    <x v="2"/>
    <x v="1"/>
    <d v="2023-10-06T11:51:00"/>
    <d v="2023-10-06T12:57:00"/>
    <x v="40"/>
    <n v="19.68"/>
    <n v="15"/>
    <n v="295.2"/>
    <s v="UPI"/>
    <x v="4"/>
    <s v="Medium"/>
    <s v="Low Satisfaction"/>
    <s v="Long Charging"/>
    <n v="3"/>
    <x v="895"/>
    <x v="484"/>
  </r>
  <r>
    <s v="EVS102696"/>
    <x v="6"/>
    <x v="1"/>
    <x v="3"/>
    <x v="0"/>
    <s v="26-07-2023 13:29"/>
    <s v="26-07-2023 14:31"/>
    <x v="51"/>
    <n v="30.13"/>
    <n v="10"/>
    <n v="301.3"/>
    <s v="UPI"/>
    <x v="0"/>
    <s v="High"/>
    <s v="Medium Satisfaction"/>
    <s v="Long Charging"/>
    <n v="1"/>
    <x v="421"/>
    <x v="492"/>
  </r>
  <r>
    <s v="EVS102697"/>
    <x v="2"/>
    <x v="0"/>
    <x v="1"/>
    <x v="0"/>
    <s v="29-08-2023 03:45"/>
    <s v="29-08-2023 03:58"/>
    <x v="58"/>
    <n v="38.479999999999997"/>
    <n v="10"/>
    <n v="384.8"/>
    <s v="Subscription"/>
    <x v="4"/>
    <s v="High"/>
    <s v="Low Satisfaction"/>
    <s v="Short Charging"/>
    <n v="3"/>
    <x v="907"/>
    <x v="95"/>
  </r>
  <r>
    <s v="EVS102698"/>
    <x v="6"/>
    <x v="1"/>
    <x v="1"/>
    <x v="1"/>
    <s v="24-02-2024 19:44"/>
    <s v="24-02-2024 20:46"/>
    <x v="51"/>
    <n v="29.29"/>
    <n v="12"/>
    <n v="351.48"/>
    <s v="Wallet"/>
    <x v="1"/>
    <s v="Medium"/>
    <s v="High Satisfaction"/>
    <s v="Long Charging"/>
    <n v="1"/>
    <x v="1091"/>
    <x v="154"/>
  </r>
  <r>
    <s v="EVS102699"/>
    <x v="4"/>
    <x v="1"/>
    <x v="1"/>
    <x v="0"/>
    <s v="14-04-2024 02:56"/>
    <s v="14-04-2024 03:35"/>
    <x v="3"/>
    <n v="41.71"/>
    <n v="15"/>
    <n v="625.65"/>
    <s v="Wallet"/>
    <x v="2"/>
    <s v="High"/>
    <s v="Low Satisfaction"/>
    <s v="Medium Charging"/>
    <n v="1"/>
    <x v="577"/>
    <x v="16"/>
  </r>
  <r>
    <s v="EVS102700"/>
    <x v="1"/>
    <x v="0"/>
    <x v="2"/>
    <x v="1"/>
    <d v="2023-11-04T06:48:00"/>
    <d v="2023-11-04T08:12:00"/>
    <x v="32"/>
    <n v="45.95"/>
    <n v="12"/>
    <n v="551.4"/>
    <s v="UPI"/>
    <x v="2"/>
    <s v="High"/>
    <s v="Low Satisfaction"/>
    <s v="Long Charging"/>
    <n v="3"/>
    <x v="583"/>
    <x v="292"/>
  </r>
  <r>
    <s v="EVS102701"/>
    <x v="4"/>
    <x v="2"/>
    <x v="0"/>
    <x v="1"/>
    <s v="27-04-2023 03:37"/>
    <s v="27-04-2023 03:48"/>
    <x v="78"/>
    <n v="57.02"/>
    <n v="15"/>
    <n v="855.3"/>
    <s v="Subscription"/>
    <x v="3"/>
    <s v="High"/>
    <s v="Medium Satisfaction"/>
    <s v="Short Charging"/>
    <n v="2"/>
    <x v="178"/>
    <x v="88"/>
  </r>
  <r>
    <s v="EVS102702"/>
    <x v="5"/>
    <x v="2"/>
    <x v="0"/>
    <x v="1"/>
    <s v="13-10-2023 11:31"/>
    <s v="13-10-2023 13:28"/>
    <x v="62"/>
    <n v="42.29"/>
    <n v="10"/>
    <n v="422.9"/>
    <s v="UPI"/>
    <x v="1"/>
    <s v="High"/>
    <s v="High Satisfaction"/>
    <s v="Long Charging"/>
    <n v="2"/>
    <x v="154"/>
    <x v="353"/>
  </r>
  <r>
    <s v="EVS102703"/>
    <x v="2"/>
    <x v="2"/>
    <x v="3"/>
    <x v="0"/>
    <s v="15-12-2023 10:29"/>
    <s v="15-12-2023 11:01"/>
    <x v="105"/>
    <n v="15.4"/>
    <n v="8"/>
    <n v="123.2"/>
    <s v="UPI"/>
    <x v="1"/>
    <s v="Medium"/>
    <s v="High Satisfaction"/>
    <s v="Medium Charging"/>
    <n v="2"/>
    <x v="711"/>
    <x v="490"/>
  </r>
  <r>
    <s v="EVS102704"/>
    <x v="7"/>
    <x v="2"/>
    <x v="3"/>
    <x v="0"/>
    <d v="2024-03-11T16:50:00"/>
    <d v="2024-03-11T17:48:00"/>
    <x v="22"/>
    <n v="2.37"/>
    <n v="10"/>
    <n v="23.7"/>
    <s v="Subscription"/>
    <x v="2"/>
    <s v="Low"/>
    <s v="Low Satisfaction"/>
    <s v="Medium Charging"/>
    <n v="2"/>
    <x v="1202"/>
    <x v="231"/>
  </r>
  <r>
    <s v="EVS102705"/>
    <x v="2"/>
    <x v="0"/>
    <x v="3"/>
    <x v="0"/>
    <d v="2024-07-07T14:55:00"/>
    <d v="2024-07-07T15:58:00"/>
    <x v="25"/>
    <n v="32.81"/>
    <n v="12"/>
    <n v="393.72"/>
    <s v="UPI"/>
    <x v="1"/>
    <s v="High"/>
    <s v="High Satisfaction"/>
    <s v="Long Charging"/>
    <n v="3"/>
    <x v="1024"/>
    <x v="307"/>
  </r>
  <r>
    <s v="EVS102706"/>
    <x v="6"/>
    <x v="2"/>
    <x v="0"/>
    <x v="0"/>
    <d v="2024-11-08T14:42:00"/>
    <d v="2024-11-08T16:20:00"/>
    <x v="61"/>
    <n v="19.72"/>
    <n v="8"/>
    <n v="157.76"/>
    <s v="UPI"/>
    <x v="1"/>
    <s v="Medium"/>
    <s v="High Satisfaction"/>
    <s v="Long Charging"/>
    <n v="2"/>
    <x v="1080"/>
    <x v="98"/>
  </r>
  <r>
    <s v="EVS102707"/>
    <x v="6"/>
    <x v="0"/>
    <x v="2"/>
    <x v="1"/>
    <s v="30-01-2023 22:40"/>
    <s v="31-01-2023 00:35"/>
    <x v="65"/>
    <n v="21.21"/>
    <n v="15"/>
    <n v="318.14999999999998"/>
    <s v="Credit Card"/>
    <x v="4"/>
    <s v="Medium"/>
    <s v="Low Satisfaction"/>
    <s v="Long Charging"/>
    <n v="3"/>
    <x v="1090"/>
    <x v="263"/>
  </r>
  <r>
    <s v="EVS102708"/>
    <x v="0"/>
    <x v="1"/>
    <x v="2"/>
    <x v="0"/>
    <s v="15-04-2024 18:11"/>
    <s v="15-04-2024 19:43"/>
    <x v="20"/>
    <n v="34.590000000000003"/>
    <n v="8"/>
    <n v="276.72000000000003"/>
    <s v="UPI"/>
    <x v="2"/>
    <s v="High"/>
    <s v="Low Satisfaction"/>
    <s v="Long Charging"/>
    <n v="1"/>
    <x v="1203"/>
    <x v="23"/>
  </r>
  <r>
    <s v="EVS102709"/>
    <x v="6"/>
    <x v="1"/>
    <x v="2"/>
    <x v="1"/>
    <d v="2023-03-09T23:17:00"/>
    <d v="2023-04-09T00:25:00"/>
    <x v="84"/>
    <n v="50.68"/>
    <n v="8"/>
    <n v="405.44"/>
    <s v="Subscription"/>
    <x v="3"/>
    <s v="High"/>
    <s v="Medium Satisfaction"/>
    <s v="Long Charging"/>
    <n v="1"/>
    <x v="438"/>
    <x v="465"/>
  </r>
  <r>
    <s v="EVS102710"/>
    <x v="2"/>
    <x v="1"/>
    <x v="2"/>
    <x v="1"/>
    <s v="22-07-2023 17:37"/>
    <s v="22-07-2023 18:41"/>
    <x v="34"/>
    <n v="52.53"/>
    <n v="8"/>
    <n v="420.24"/>
    <s v="Wallet"/>
    <x v="2"/>
    <s v="High"/>
    <s v="Low Satisfaction"/>
    <s v="Long Charging"/>
    <n v="1"/>
    <x v="557"/>
    <x v="545"/>
  </r>
  <r>
    <s v="EVS102711"/>
    <x v="2"/>
    <x v="0"/>
    <x v="2"/>
    <x v="1"/>
    <s v="26-01-2024 13:26"/>
    <s v="26-01-2024 14:04"/>
    <x v="28"/>
    <n v="9.16"/>
    <n v="10"/>
    <n v="91.6"/>
    <s v="Subscription"/>
    <x v="1"/>
    <s v="Low"/>
    <s v="High Satisfaction"/>
    <s v="Medium Charging"/>
    <n v="3"/>
    <x v="862"/>
    <x v="2"/>
  </r>
  <r>
    <s v="EVS102712"/>
    <x v="3"/>
    <x v="1"/>
    <x v="0"/>
    <x v="0"/>
    <s v="27-10-2023 10:23"/>
    <s v="27-10-2023 11:04"/>
    <x v="54"/>
    <n v="23.6"/>
    <n v="8"/>
    <n v="188.8"/>
    <s v="Wallet"/>
    <x v="3"/>
    <s v="Medium"/>
    <s v="Medium Satisfaction"/>
    <s v="Medium Charging"/>
    <n v="1"/>
    <x v="13"/>
    <x v="645"/>
  </r>
  <r>
    <s v="EVS102713"/>
    <x v="2"/>
    <x v="1"/>
    <x v="0"/>
    <x v="0"/>
    <s v="19-05-2023 04:43"/>
    <s v="19-05-2023 05:03"/>
    <x v="21"/>
    <n v="41.43"/>
    <n v="10"/>
    <n v="414.3"/>
    <s v="Credit Card"/>
    <x v="4"/>
    <s v="High"/>
    <s v="Low Satisfaction"/>
    <s v="Short Charging"/>
    <n v="1"/>
    <x v="715"/>
    <x v="591"/>
  </r>
  <r>
    <s v="EVS102714"/>
    <x v="2"/>
    <x v="2"/>
    <x v="3"/>
    <x v="1"/>
    <s v="17-10-2024 22:51"/>
    <s v="17-10-2024 23:36"/>
    <x v="96"/>
    <n v="9.4600000000000009"/>
    <n v="15"/>
    <n v="141.9"/>
    <s v="Subscription"/>
    <x v="2"/>
    <s v="Low"/>
    <s v="Low Satisfaction"/>
    <s v="Medium Charging"/>
    <n v="2"/>
    <x v="130"/>
    <x v="200"/>
  </r>
  <r>
    <s v="EVS102715"/>
    <x v="4"/>
    <x v="1"/>
    <x v="2"/>
    <x v="0"/>
    <s v="15-02-2023 01:27"/>
    <s v="15-02-2023 03:08"/>
    <x v="26"/>
    <n v="9.25"/>
    <n v="12"/>
    <n v="111"/>
    <s v="Credit Card"/>
    <x v="4"/>
    <s v="Low"/>
    <s v="Low Satisfaction"/>
    <s v="Long Charging"/>
    <n v="1"/>
    <x v="82"/>
    <x v="106"/>
  </r>
  <r>
    <s v="EVS102716"/>
    <x v="0"/>
    <x v="0"/>
    <x v="1"/>
    <x v="0"/>
    <d v="2024-02-03T13:23:00"/>
    <d v="2024-02-03T14:58:00"/>
    <x v="66"/>
    <n v="59.3"/>
    <n v="8"/>
    <n v="474.4"/>
    <s v="UPI"/>
    <x v="4"/>
    <s v="High"/>
    <s v="Low Satisfaction"/>
    <s v="Long Charging"/>
    <n v="3"/>
    <x v="28"/>
    <x v="562"/>
  </r>
  <r>
    <s v="EVS102717"/>
    <x v="6"/>
    <x v="1"/>
    <x v="2"/>
    <x v="1"/>
    <s v="27-08-2024 01:36"/>
    <s v="27-08-2024 02:11"/>
    <x v="10"/>
    <n v="21.85"/>
    <n v="10"/>
    <n v="218.5"/>
    <s v="Wallet"/>
    <x v="3"/>
    <s v="Medium"/>
    <s v="Medium Satisfaction"/>
    <s v="Medium Charging"/>
    <n v="1"/>
    <x v="677"/>
    <x v="618"/>
  </r>
  <r>
    <s v="EVS102718"/>
    <x v="0"/>
    <x v="2"/>
    <x v="2"/>
    <x v="1"/>
    <s v="16-11-2023 16:41"/>
    <s v="16-11-2023 17:06"/>
    <x v="13"/>
    <n v="15.58"/>
    <n v="8"/>
    <n v="124.64"/>
    <s v="UPI"/>
    <x v="4"/>
    <s v="Medium"/>
    <s v="Low Satisfaction"/>
    <s v="Short Charging"/>
    <n v="2"/>
    <x v="1042"/>
    <x v="197"/>
  </r>
  <r>
    <s v="EVS102719"/>
    <x v="6"/>
    <x v="2"/>
    <x v="2"/>
    <x v="0"/>
    <s v="23-04-2024 12:49"/>
    <s v="23-04-2024 14:01"/>
    <x v="70"/>
    <n v="42.13"/>
    <n v="10"/>
    <n v="421.3"/>
    <s v="Subscription"/>
    <x v="2"/>
    <s v="High"/>
    <s v="Low Satisfaction"/>
    <s v="Long Charging"/>
    <n v="2"/>
    <x v="1204"/>
    <x v="432"/>
  </r>
  <r>
    <s v="EVS102720"/>
    <x v="3"/>
    <x v="2"/>
    <x v="3"/>
    <x v="1"/>
    <s v="15-06-2024 21:42"/>
    <s v="15-06-2024 22:20"/>
    <x v="28"/>
    <n v="6.8"/>
    <n v="12"/>
    <n v="81.599999999999994"/>
    <s v="Subscription"/>
    <x v="2"/>
    <s v="Low"/>
    <s v="Low Satisfaction"/>
    <s v="Medium Charging"/>
    <n v="2"/>
    <x v="1072"/>
    <x v="196"/>
  </r>
  <r>
    <s v="EVS102721"/>
    <x v="6"/>
    <x v="1"/>
    <x v="3"/>
    <x v="0"/>
    <s v="13-05-2023 15:50"/>
    <s v="13-05-2023 16:44"/>
    <x v="38"/>
    <n v="57.54"/>
    <n v="15"/>
    <n v="863.1"/>
    <s v="Credit Card"/>
    <x v="1"/>
    <s v="High"/>
    <s v="High Satisfaction"/>
    <s v="Medium Charging"/>
    <n v="1"/>
    <x v="411"/>
    <x v="434"/>
  </r>
  <r>
    <s v="EVS102722"/>
    <x v="5"/>
    <x v="0"/>
    <x v="1"/>
    <x v="1"/>
    <s v="29-08-2023 17:32"/>
    <s v="29-08-2023 18:11"/>
    <x v="3"/>
    <n v="48.21"/>
    <n v="12"/>
    <n v="578.52"/>
    <s v="Credit Card"/>
    <x v="3"/>
    <s v="High"/>
    <s v="Medium Satisfaction"/>
    <s v="Medium Charging"/>
    <n v="3"/>
    <x v="174"/>
    <x v="95"/>
  </r>
  <r>
    <s v="EVS102723"/>
    <x v="2"/>
    <x v="1"/>
    <x v="2"/>
    <x v="1"/>
    <d v="2024-05-04T23:34:00"/>
    <d v="2024-06-04T00:36:00"/>
    <x v="51"/>
    <n v="28.52"/>
    <n v="10"/>
    <n v="285.2"/>
    <s v="UPI"/>
    <x v="4"/>
    <s v="Medium"/>
    <s v="Low Satisfaction"/>
    <s v="Long Charging"/>
    <n v="1"/>
    <x v="632"/>
    <x v="51"/>
  </r>
  <r>
    <s v="EVS102724"/>
    <x v="3"/>
    <x v="2"/>
    <x v="1"/>
    <x v="1"/>
    <s v="21-09-2024 13:10"/>
    <s v="21-09-2024 14:33"/>
    <x v="100"/>
    <n v="52.71"/>
    <n v="15"/>
    <n v="790.65"/>
    <s v="Subscription"/>
    <x v="0"/>
    <s v="High"/>
    <s v="Medium Satisfaction"/>
    <s v="Long Charging"/>
    <n v="2"/>
    <x v="262"/>
    <x v="647"/>
  </r>
  <r>
    <s v="EVS102725"/>
    <x v="0"/>
    <x v="0"/>
    <x v="0"/>
    <x v="0"/>
    <s v="21-08-2023 09:55"/>
    <s v="21-08-2023 11:15"/>
    <x v="93"/>
    <n v="3.48"/>
    <n v="10"/>
    <n v="34.799999999999997"/>
    <s v="Subscription"/>
    <x v="1"/>
    <s v="Low"/>
    <s v="High Satisfaction"/>
    <s v="Long Charging"/>
    <n v="3"/>
    <x v="1086"/>
    <x v="578"/>
  </r>
  <r>
    <s v="EVS102726"/>
    <x v="7"/>
    <x v="2"/>
    <x v="1"/>
    <x v="1"/>
    <d v="2024-01-10T06:07:00"/>
    <d v="2024-01-10T07:38:00"/>
    <x v="44"/>
    <n v="30.19"/>
    <n v="8"/>
    <n v="241.52"/>
    <s v="Credit Card"/>
    <x v="1"/>
    <s v="High"/>
    <s v="High Satisfaction"/>
    <s v="Long Charging"/>
    <n v="2"/>
    <x v="1040"/>
    <x v="458"/>
  </r>
  <r>
    <s v="EVS102727"/>
    <x v="3"/>
    <x v="1"/>
    <x v="1"/>
    <x v="1"/>
    <s v="16-03-2024 00:55"/>
    <s v="16-03-2024 01:41"/>
    <x v="43"/>
    <n v="46.36"/>
    <n v="8"/>
    <n v="370.88"/>
    <s v="Subscription"/>
    <x v="1"/>
    <s v="High"/>
    <s v="High Satisfaction"/>
    <s v="Medium Charging"/>
    <n v="1"/>
    <x v="210"/>
    <x v="136"/>
  </r>
  <r>
    <s v="EVS102728"/>
    <x v="2"/>
    <x v="2"/>
    <x v="3"/>
    <x v="0"/>
    <s v="25-01-2023 15:21"/>
    <s v="25-01-2023 15:42"/>
    <x v="86"/>
    <n v="45.31"/>
    <n v="12"/>
    <n v="543.72"/>
    <s v="Credit Card"/>
    <x v="3"/>
    <s v="High"/>
    <s v="Medium Satisfaction"/>
    <s v="Short Charging"/>
    <n v="2"/>
    <x v="1169"/>
    <x v="271"/>
  </r>
  <r>
    <s v="EVS102729"/>
    <x v="6"/>
    <x v="0"/>
    <x v="3"/>
    <x v="0"/>
    <s v="19-09-2024 11:48"/>
    <s v="19-09-2024 13:33"/>
    <x v="80"/>
    <n v="58.89"/>
    <n v="12"/>
    <n v="706.68"/>
    <s v="Wallet"/>
    <x v="4"/>
    <s v="High"/>
    <s v="Low Satisfaction"/>
    <s v="Long Charging"/>
    <n v="3"/>
    <x v="824"/>
    <x v="507"/>
  </r>
  <r>
    <s v="EVS102730"/>
    <x v="2"/>
    <x v="0"/>
    <x v="1"/>
    <x v="0"/>
    <d v="2023-02-06T11:55:00"/>
    <d v="2023-02-06T13:33:00"/>
    <x v="61"/>
    <n v="19.87"/>
    <n v="15"/>
    <n v="298.05"/>
    <s v="Credit Card"/>
    <x v="3"/>
    <s v="Medium"/>
    <s v="Medium Satisfaction"/>
    <s v="Long Charging"/>
    <n v="3"/>
    <x v="806"/>
    <x v="20"/>
  </r>
  <r>
    <s v="EVS102731"/>
    <x v="0"/>
    <x v="0"/>
    <x v="1"/>
    <x v="0"/>
    <d v="2024-03-02T17:33:00"/>
    <d v="2024-03-02T19:05:00"/>
    <x v="20"/>
    <n v="30.6"/>
    <n v="12"/>
    <n v="367.2"/>
    <s v="Wallet"/>
    <x v="3"/>
    <s v="High"/>
    <s v="Medium Satisfaction"/>
    <s v="Long Charging"/>
    <n v="3"/>
    <x v="625"/>
    <x v="240"/>
  </r>
  <r>
    <s v="EVS102732"/>
    <x v="6"/>
    <x v="0"/>
    <x v="2"/>
    <x v="1"/>
    <s v="17-12-2023 08:25"/>
    <s v="17-12-2023 09:07"/>
    <x v="14"/>
    <n v="56.71"/>
    <n v="10"/>
    <n v="567.1"/>
    <s v="Credit Card"/>
    <x v="4"/>
    <s v="High"/>
    <s v="Low Satisfaction"/>
    <s v="Medium Charging"/>
    <n v="3"/>
    <x v="275"/>
    <x v="261"/>
  </r>
  <r>
    <s v="EVS102733"/>
    <x v="0"/>
    <x v="0"/>
    <x v="3"/>
    <x v="1"/>
    <s v="14-02-2024 18:33"/>
    <s v="14-02-2024 20:14"/>
    <x v="26"/>
    <n v="58.11"/>
    <n v="8"/>
    <n v="464.88"/>
    <s v="UPI"/>
    <x v="4"/>
    <s v="High"/>
    <s v="Low Satisfaction"/>
    <s v="Long Charging"/>
    <n v="3"/>
    <x v="286"/>
    <x v="637"/>
  </r>
  <r>
    <s v="EVS102734"/>
    <x v="3"/>
    <x v="1"/>
    <x v="1"/>
    <x v="1"/>
    <d v="2023-06-06T03:03:00"/>
    <d v="2023-06-06T04:56:00"/>
    <x v="41"/>
    <n v="44.11"/>
    <n v="15"/>
    <n v="661.65"/>
    <s v="Wallet"/>
    <x v="3"/>
    <s v="High"/>
    <s v="Medium Satisfaction"/>
    <s v="Long Charging"/>
    <n v="1"/>
    <x v="387"/>
    <x v="166"/>
  </r>
  <r>
    <s v="EVS102735"/>
    <x v="6"/>
    <x v="1"/>
    <x v="2"/>
    <x v="0"/>
    <s v="24-10-2023 16:20"/>
    <s v="24-10-2023 17:55"/>
    <x v="66"/>
    <n v="47.22"/>
    <n v="10"/>
    <n v="472.2"/>
    <s v="UPI"/>
    <x v="3"/>
    <s v="High"/>
    <s v="Medium Satisfaction"/>
    <s v="Long Charging"/>
    <n v="1"/>
    <x v="179"/>
    <x v="81"/>
  </r>
  <r>
    <s v="EVS102736"/>
    <x v="5"/>
    <x v="2"/>
    <x v="2"/>
    <x v="1"/>
    <s v="13-10-2024 10:02"/>
    <s v="13-10-2024 10:48"/>
    <x v="43"/>
    <n v="59.96"/>
    <n v="15"/>
    <n v="899.4"/>
    <s v="UPI"/>
    <x v="0"/>
    <s v="High"/>
    <s v="Medium Satisfaction"/>
    <s v="Medium Charging"/>
    <n v="2"/>
    <x v="158"/>
    <x v="96"/>
  </r>
  <r>
    <s v="EVS102737"/>
    <x v="3"/>
    <x v="0"/>
    <x v="2"/>
    <x v="1"/>
    <s v="27-04-2024 11:38"/>
    <s v="27-04-2024 12:48"/>
    <x v="31"/>
    <n v="59.6"/>
    <n v="8"/>
    <n v="476.8"/>
    <s v="Wallet"/>
    <x v="0"/>
    <s v="High"/>
    <s v="Medium Satisfaction"/>
    <s v="Long Charging"/>
    <n v="3"/>
    <x v="1205"/>
    <x v="184"/>
  </r>
  <r>
    <s v="EVS102738"/>
    <x v="0"/>
    <x v="0"/>
    <x v="0"/>
    <x v="0"/>
    <s v="28-03-2024 21:00"/>
    <s v="28-03-2024 22:21"/>
    <x v="7"/>
    <n v="48.89"/>
    <n v="12"/>
    <n v="586.67999999999995"/>
    <s v="UPI"/>
    <x v="2"/>
    <s v="High"/>
    <s v="Low Satisfaction"/>
    <s v="Long Charging"/>
    <n v="3"/>
    <x v="237"/>
    <x v="232"/>
  </r>
  <r>
    <s v="EVS102739"/>
    <x v="7"/>
    <x v="2"/>
    <x v="3"/>
    <x v="0"/>
    <s v="23-01-2024 04:13"/>
    <s v="23-01-2024 04:23"/>
    <x v="15"/>
    <n v="56.81"/>
    <n v="8"/>
    <n v="454.48"/>
    <s v="Credit Card"/>
    <x v="3"/>
    <s v="High"/>
    <s v="Medium Satisfaction"/>
    <s v="Short Charging"/>
    <n v="2"/>
    <x v="1206"/>
    <x v="535"/>
  </r>
  <r>
    <s v="EVS102740"/>
    <x v="3"/>
    <x v="1"/>
    <x v="3"/>
    <x v="1"/>
    <s v="27-10-2023 04:24"/>
    <s v="27-10-2023 05:35"/>
    <x v="82"/>
    <n v="24.38"/>
    <n v="15"/>
    <n v="365.7"/>
    <s v="UPI"/>
    <x v="1"/>
    <s v="Medium"/>
    <s v="High Satisfaction"/>
    <s v="Long Charging"/>
    <n v="1"/>
    <x v="1207"/>
    <x v="645"/>
  </r>
  <r>
    <s v="EVS102741"/>
    <x v="4"/>
    <x v="0"/>
    <x v="0"/>
    <x v="0"/>
    <s v="18-09-2024 03:32"/>
    <s v="18-09-2024 04:19"/>
    <x v="59"/>
    <n v="49.77"/>
    <n v="8"/>
    <n v="398.16"/>
    <s v="Wallet"/>
    <x v="4"/>
    <s v="High"/>
    <s v="Low Satisfaction"/>
    <s v="Medium Charging"/>
    <n v="3"/>
    <x v="354"/>
    <x v="25"/>
  </r>
  <r>
    <s v="EVS102742"/>
    <x v="6"/>
    <x v="2"/>
    <x v="0"/>
    <x v="1"/>
    <d v="2023-05-10T15:01:00"/>
    <d v="2023-05-10T16:01:00"/>
    <x v="76"/>
    <n v="25.03"/>
    <n v="12"/>
    <n v="300.36"/>
    <s v="Credit Card"/>
    <x v="2"/>
    <s v="Medium"/>
    <s v="Low Satisfaction"/>
    <s v="Medium Charging"/>
    <n v="2"/>
    <x v="1022"/>
    <x v="366"/>
  </r>
  <r>
    <s v="EVS102743"/>
    <x v="6"/>
    <x v="2"/>
    <x v="3"/>
    <x v="0"/>
    <d v="2023-10-06T04:42:00"/>
    <d v="2023-10-06T05:05:00"/>
    <x v="6"/>
    <n v="36.89"/>
    <n v="15"/>
    <n v="553.35"/>
    <s v="Credit Card"/>
    <x v="0"/>
    <s v="High"/>
    <s v="Medium Satisfaction"/>
    <s v="Short Charging"/>
    <n v="2"/>
    <x v="1069"/>
    <x v="484"/>
  </r>
  <r>
    <s v="EVS102744"/>
    <x v="4"/>
    <x v="2"/>
    <x v="1"/>
    <x v="0"/>
    <s v="18-02-2023 14:21"/>
    <s v="18-02-2023 15:09"/>
    <x v="67"/>
    <n v="51.46"/>
    <n v="15"/>
    <n v="771.9"/>
    <s v="UPI"/>
    <x v="4"/>
    <s v="High"/>
    <s v="Low Satisfaction"/>
    <s v="Medium Charging"/>
    <n v="2"/>
    <x v="348"/>
    <x v="33"/>
  </r>
  <r>
    <s v="EVS102745"/>
    <x v="5"/>
    <x v="1"/>
    <x v="3"/>
    <x v="1"/>
    <d v="2024-03-03T00:13:00"/>
    <d v="2024-03-03T00:37:00"/>
    <x v="37"/>
    <n v="12.43"/>
    <n v="12"/>
    <n v="149.16"/>
    <s v="Wallet"/>
    <x v="3"/>
    <s v="Medium"/>
    <s v="Medium Satisfaction"/>
    <s v="Short Charging"/>
    <n v="1"/>
    <x v="1120"/>
    <x v="625"/>
  </r>
  <r>
    <s v="EVS102746"/>
    <x v="1"/>
    <x v="0"/>
    <x v="3"/>
    <x v="1"/>
    <d v="2024-01-09T16:24:00"/>
    <d v="2024-01-09T16:56:00"/>
    <x v="105"/>
    <n v="39.31"/>
    <n v="12"/>
    <n v="471.72"/>
    <s v="Credit Card"/>
    <x v="2"/>
    <s v="High"/>
    <s v="Low Satisfaction"/>
    <s v="Medium Charging"/>
    <n v="3"/>
    <x v="1170"/>
    <x v="123"/>
  </r>
  <r>
    <s v="EVS102747"/>
    <x v="3"/>
    <x v="1"/>
    <x v="1"/>
    <x v="0"/>
    <s v="29-12-2023 17:18"/>
    <s v="29-12-2023 18:29"/>
    <x v="82"/>
    <n v="2.52"/>
    <n v="8"/>
    <n v="20.16"/>
    <s v="Credit Card"/>
    <x v="1"/>
    <s v="Low"/>
    <s v="High Satisfaction"/>
    <s v="Long Charging"/>
    <n v="1"/>
    <x v="214"/>
    <x v="667"/>
  </r>
  <r>
    <s v="EVS102748"/>
    <x v="4"/>
    <x v="0"/>
    <x v="0"/>
    <x v="1"/>
    <d v="2023-07-12T09:59:00"/>
    <d v="2023-07-12T10:49:00"/>
    <x v="97"/>
    <n v="41.29"/>
    <n v="8"/>
    <n v="330.32"/>
    <s v="Subscription"/>
    <x v="3"/>
    <s v="High"/>
    <s v="Medium Satisfaction"/>
    <s v="Medium Charging"/>
    <n v="3"/>
    <x v="1052"/>
    <x v="431"/>
  </r>
  <r>
    <s v="EVS102749"/>
    <x v="6"/>
    <x v="1"/>
    <x v="0"/>
    <x v="1"/>
    <s v="17-06-2023 11:38"/>
    <s v="17-06-2023 12:02"/>
    <x v="37"/>
    <n v="33.81"/>
    <n v="15"/>
    <n v="507.15"/>
    <s v="Credit Card"/>
    <x v="4"/>
    <s v="High"/>
    <s v="Low Satisfaction"/>
    <s v="Short Charging"/>
    <n v="1"/>
    <x v="1205"/>
    <x v="42"/>
  </r>
  <r>
    <s v="EVS102750"/>
    <x v="1"/>
    <x v="1"/>
    <x v="0"/>
    <x v="0"/>
    <d v="2023-04-04T15:53:00"/>
    <d v="2023-04-04T16:12:00"/>
    <x v="11"/>
    <n v="16.63"/>
    <n v="12"/>
    <n v="199.56"/>
    <s v="Wallet"/>
    <x v="3"/>
    <s v="Medium"/>
    <s v="Medium Satisfaction"/>
    <s v="Short Charging"/>
    <n v="1"/>
    <x v="779"/>
    <x v="624"/>
  </r>
  <r>
    <s v="EVS102751"/>
    <x v="1"/>
    <x v="2"/>
    <x v="0"/>
    <x v="1"/>
    <d v="2024-03-03T20:17:00"/>
    <d v="2024-03-03T21:38:00"/>
    <x v="7"/>
    <n v="8.8000000000000007"/>
    <n v="8"/>
    <n v="70.400000000000006"/>
    <s v="Credit Card"/>
    <x v="4"/>
    <s v="Low"/>
    <s v="Low Satisfaction"/>
    <s v="Long Charging"/>
    <n v="2"/>
    <x v="245"/>
    <x v="625"/>
  </r>
  <r>
    <s v="EVS102752"/>
    <x v="6"/>
    <x v="1"/>
    <x v="3"/>
    <x v="0"/>
    <s v="20-08-2023 20:49"/>
    <s v="20-08-2023 21:00"/>
    <x v="78"/>
    <n v="8.11"/>
    <n v="12"/>
    <n v="97.32"/>
    <s v="Subscription"/>
    <x v="2"/>
    <s v="Low"/>
    <s v="Low Satisfaction"/>
    <s v="Short Charging"/>
    <n v="1"/>
    <x v="1208"/>
    <x v="403"/>
  </r>
  <r>
    <s v="EVS102753"/>
    <x v="6"/>
    <x v="2"/>
    <x v="3"/>
    <x v="1"/>
    <s v="22-02-2024 18:57"/>
    <s v="22-02-2024 20:28"/>
    <x v="44"/>
    <n v="36.590000000000003"/>
    <n v="15"/>
    <n v="548.85"/>
    <s v="Credit Card"/>
    <x v="1"/>
    <s v="High"/>
    <s v="High Satisfaction"/>
    <s v="Long Charging"/>
    <n v="2"/>
    <x v="1209"/>
    <x v="52"/>
  </r>
  <r>
    <s v="EVS102754"/>
    <x v="0"/>
    <x v="0"/>
    <x v="1"/>
    <x v="1"/>
    <s v="18-03-2024 05:39"/>
    <s v="18-03-2024 07:35"/>
    <x v="90"/>
    <n v="47.18"/>
    <n v="10"/>
    <n v="471.8"/>
    <s v="Wallet"/>
    <x v="2"/>
    <s v="High"/>
    <s v="Low Satisfaction"/>
    <s v="Long Charging"/>
    <n v="3"/>
    <x v="724"/>
    <x v="65"/>
  </r>
  <r>
    <s v="EVS102755"/>
    <x v="1"/>
    <x v="2"/>
    <x v="3"/>
    <x v="1"/>
    <d v="2024-09-09T07:00:00"/>
    <d v="2024-09-09T08:54:00"/>
    <x v="48"/>
    <n v="58.31"/>
    <n v="8"/>
    <n v="466.48"/>
    <s v="Wallet"/>
    <x v="3"/>
    <s v="High"/>
    <s v="Medium Satisfaction"/>
    <s v="Long Charging"/>
    <n v="2"/>
    <x v="871"/>
    <x v="663"/>
  </r>
  <r>
    <s v="EVS102756"/>
    <x v="1"/>
    <x v="0"/>
    <x v="3"/>
    <x v="0"/>
    <s v="29-05-2024 00:08"/>
    <s v="29-05-2024 00:35"/>
    <x v="92"/>
    <n v="3.13"/>
    <n v="10"/>
    <n v="31.3"/>
    <s v="Credit Card"/>
    <x v="3"/>
    <s v="Low"/>
    <s v="Medium Satisfaction"/>
    <s v="Short Charging"/>
    <n v="3"/>
    <x v="953"/>
    <x v="345"/>
  </r>
  <r>
    <s v="EVS102757"/>
    <x v="4"/>
    <x v="1"/>
    <x v="2"/>
    <x v="0"/>
    <s v="20-01-2024 07:26"/>
    <s v="20-01-2024 07:57"/>
    <x v="64"/>
    <n v="18.84"/>
    <n v="15"/>
    <n v="282.60000000000002"/>
    <s v="Subscription"/>
    <x v="2"/>
    <s v="Medium"/>
    <s v="Low Satisfaction"/>
    <s v="Medium Charging"/>
    <n v="1"/>
    <x v="607"/>
    <x v="364"/>
  </r>
  <r>
    <s v="EVS102758"/>
    <x v="0"/>
    <x v="0"/>
    <x v="1"/>
    <x v="0"/>
    <d v="2024-04-11T02:35:00"/>
    <d v="2024-04-11T03:15:00"/>
    <x v="79"/>
    <n v="34.44"/>
    <n v="10"/>
    <n v="344.4"/>
    <s v="Wallet"/>
    <x v="0"/>
    <s v="High"/>
    <s v="Medium Satisfaction"/>
    <s v="Medium Charging"/>
    <n v="3"/>
    <x v="467"/>
    <x v="115"/>
  </r>
  <r>
    <s v="EVS102759"/>
    <x v="5"/>
    <x v="0"/>
    <x v="0"/>
    <x v="1"/>
    <d v="2024-02-11T06:27:00"/>
    <d v="2024-02-11T06:57:00"/>
    <x v="19"/>
    <n v="59.23"/>
    <n v="15"/>
    <n v="888.45"/>
    <s v="Subscription"/>
    <x v="2"/>
    <s v="High"/>
    <s v="Low Satisfaction"/>
    <s v="Medium Charging"/>
    <n v="3"/>
    <x v="1210"/>
    <x v="344"/>
  </r>
  <r>
    <s v="EVS102760"/>
    <x v="7"/>
    <x v="1"/>
    <x v="1"/>
    <x v="0"/>
    <s v="19-12-2023 14:54"/>
    <s v="19-12-2023 15:22"/>
    <x v="53"/>
    <n v="59.63"/>
    <n v="12"/>
    <n v="715.56"/>
    <s v="Wallet"/>
    <x v="3"/>
    <s v="High"/>
    <s v="Medium Satisfaction"/>
    <s v="Short Charging"/>
    <n v="1"/>
    <x v="915"/>
    <x v="219"/>
  </r>
  <r>
    <s v="EVS102761"/>
    <x v="5"/>
    <x v="0"/>
    <x v="3"/>
    <x v="1"/>
    <d v="2023-05-09T23:32:00"/>
    <d v="2023-06-09T01:31:00"/>
    <x v="9"/>
    <n v="29.98"/>
    <n v="10"/>
    <n v="299.8"/>
    <s v="UPI"/>
    <x v="0"/>
    <s v="Medium"/>
    <s v="Medium Satisfaction"/>
    <s v="Long Charging"/>
    <n v="3"/>
    <x v="1211"/>
    <x v="641"/>
  </r>
  <r>
    <s v="EVS102762"/>
    <x v="7"/>
    <x v="1"/>
    <x v="2"/>
    <x v="0"/>
    <d v="2023-11-11T00:35:00"/>
    <d v="2023-11-11T01:04:00"/>
    <x v="102"/>
    <n v="10.07"/>
    <n v="10"/>
    <n v="100.7"/>
    <s v="Wallet"/>
    <x v="3"/>
    <s v="Medium"/>
    <s v="Medium Satisfaction"/>
    <s v="Short Charging"/>
    <n v="1"/>
    <x v="920"/>
    <x v="180"/>
  </r>
  <r>
    <s v="EVS102763"/>
    <x v="1"/>
    <x v="1"/>
    <x v="3"/>
    <x v="1"/>
    <s v="29-10-2023 09:18"/>
    <s v="29-10-2023 10:56"/>
    <x v="61"/>
    <n v="17.260000000000002"/>
    <n v="8"/>
    <n v="138.08000000000001"/>
    <s v="Credit Card"/>
    <x v="0"/>
    <s v="Medium"/>
    <s v="Medium Satisfaction"/>
    <s v="Long Charging"/>
    <n v="1"/>
    <x v="479"/>
    <x v="430"/>
  </r>
  <r>
    <s v="EVS102764"/>
    <x v="2"/>
    <x v="0"/>
    <x v="2"/>
    <x v="1"/>
    <s v="28-05-2023 22:46"/>
    <s v="29-05-2023 00:04"/>
    <x v="89"/>
    <n v="58.2"/>
    <n v="10"/>
    <n v="582"/>
    <s v="Wallet"/>
    <x v="1"/>
    <s v="High"/>
    <s v="High Satisfaction"/>
    <s v="Long Charging"/>
    <n v="3"/>
    <x v="833"/>
    <x v="91"/>
  </r>
  <r>
    <s v="EVS102765"/>
    <x v="2"/>
    <x v="1"/>
    <x v="1"/>
    <x v="0"/>
    <d v="2024-09-03T08:42:00"/>
    <d v="2024-09-03T08:53:00"/>
    <x v="78"/>
    <n v="51.83"/>
    <n v="10"/>
    <n v="518.29999999999995"/>
    <s v="UPI"/>
    <x v="3"/>
    <s v="High"/>
    <s v="Medium Satisfaction"/>
    <s v="Short Charging"/>
    <n v="1"/>
    <x v="941"/>
    <x v="190"/>
  </r>
  <r>
    <s v="EVS102766"/>
    <x v="0"/>
    <x v="2"/>
    <x v="2"/>
    <x v="1"/>
    <d v="2024-03-01T21:19:00"/>
    <d v="2024-03-01T22:15:00"/>
    <x v="46"/>
    <n v="55.67"/>
    <n v="15"/>
    <n v="835.05"/>
    <s v="Wallet"/>
    <x v="3"/>
    <s v="High"/>
    <s v="Medium Satisfaction"/>
    <s v="Medium Charging"/>
    <n v="2"/>
    <x v="415"/>
    <x v="339"/>
  </r>
  <r>
    <s v="EVS102767"/>
    <x v="3"/>
    <x v="0"/>
    <x v="1"/>
    <x v="0"/>
    <s v="22-03-2024 05:41"/>
    <s v="22-03-2024 06:25"/>
    <x v="72"/>
    <n v="48.13"/>
    <n v="12"/>
    <n v="577.55999999999995"/>
    <s v="Credit Card"/>
    <x v="0"/>
    <s v="High"/>
    <s v="Medium Satisfaction"/>
    <s v="Medium Charging"/>
    <n v="3"/>
    <x v="484"/>
    <x v="250"/>
  </r>
  <r>
    <s v="EVS102768"/>
    <x v="4"/>
    <x v="1"/>
    <x v="3"/>
    <x v="1"/>
    <s v="14-09-2023 14:00"/>
    <s v="14-09-2023 14:15"/>
    <x v="63"/>
    <n v="51.73"/>
    <n v="15"/>
    <n v="775.95"/>
    <s v="Credit Card"/>
    <x v="2"/>
    <s v="High"/>
    <s v="Low Satisfaction"/>
    <s v="Short Charging"/>
    <n v="1"/>
    <x v="541"/>
    <x v="444"/>
  </r>
  <r>
    <s v="EVS102769"/>
    <x v="1"/>
    <x v="0"/>
    <x v="3"/>
    <x v="1"/>
    <d v="2024-06-04T20:27:00"/>
    <d v="2024-06-04T22:21:00"/>
    <x v="48"/>
    <n v="21.5"/>
    <n v="10"/>
    <n v="215"/>
    <s v="Wallet"/>
    <x v="0"/>
    <s v="Medium"/>
    <s v="Medium Satisfaction"/>
    <s v="Long Charging"/>
    <n v="3"/>
    <x v="567"/>
    <x v="659"/>
  </r>
  <r>
    <s v="EVS102770"/>
    <x v="2"/>
    <x v="0"/>
    <x v="2"/>
    <x v="1"/>
    <s v="23-12-2023 10:05"/>
    <s v="23-12-2023 11:30"/>
    <x v="17"/>
    <n v="15.75"/>
    <n v="10"/>
    <n v="157.5"/>
    <s v="Subscription"/>
    <x v="2"/>
    <s v="Medium"/>
    <s v="Low Satisfaction"/>
    <s v="Long Charging"/>
    <n v="3"/>
    <x v="491"/>
    <x v="217"/>
  </r>
  <r>
    <s v="EVS102771"/>
    <x v="4"/>
    <x v="1"/>
    <x v="0"/>
    <x v="0"/>
    <s v="25-05-2024 05:53"/>
    <s v="25-05-2024 07:40"/>
    <x v="108"/>
    <n v="37.47"/>
    <n v="12"/>
    <n v="449.64"/>
    <s v="UPI"/>
    <x v="4"/>
    <s v="High"/>
    <s v="Low Satisfaction"/>
    <s v="Long Charging"/>
    <n v="1"/>
    <x v="899"/>
    <x v="110"/>
  </r>
  <r>
    <s v="EVS102772"/>
    <x v="5"/>
    <x v="0"/>
    <x v="2"/>
    <x v="1"/>
    <d v="2024-05-08T05:47:00"/>
    <d v="2024-05-08T06:18:00"/>
    <x v="64"/>
    <n v="46.46"/>
    <n v="15"/>
    <n v="696.9"/>
    <s v="Credit Card"/>
    <x v="1"/>
    <s v="High"/>
    <s v="High Satisfaction"/>
    <s v="Medium Charging"/>
    <n v="3"/>
    <x v="135"/>
    <x v="157"/>
  </r>
  <r>
    <s v="EVS102773"/>
    <x v="0"/>
    <x v="1"/>
    <x v="3"/>
    <x v="1"/>
    <s v="30-03-2024 00:42"/>
    <s v="30-03-2024 01:58"/>
    <x v="91"/>
    <n v="29.69"/>
    <n v="15"/>
    <n v="445.35"/>
    <s v="Wallet"/>
    <x v="3"/>
    <s v="Medium"/>
    <s v="Medium Satisfaction"/>
    <s v="Long Charging"/>
    <n v="1"/>
    <x v="38"/>
    <x v="372"/>
  </r>
  <r>
    <s v="EVS102774"/>
    <x v="7"/>
    <x v="2"/>
    <x v="1"/>
    <x v="0"/>
    <s v="19-04-2024 01:25"/>
    <s v="19-04-2024 02:39"/>
    <x v="33"/>
    <n v="40.409999999999997"/>
    <n v="15"/>
    <n v="606.15"/>
    <s v="Subscription"/>
    <x v="2"/>
    <s v="High"/>
    <s v="Low Satisfaction"/>
    <s v="Long Charging"/>
    <n v="2"/>
    <x v="889"/>
    <x v="323"/>
  </r>
  <r>
    <s v="EVS102775"/>
    <x v="2"/>
    <x v="2"/>
    <x v="2"/>
    <x v="0"/>
    <s v="25-11-2023 11:33"/>
    <s v="25-11-2023 12:16"/>
    <x v="27"/>
    <n v="31.79"/>
    <n v="15"/>
    <n v="476.85"/>
    <s v="UPI"/>
    <x v="1"/>
    <s v="High"/>
    <s v="High Satisfaction"/>
    <s v="Medium Charging"/>
    <n v="2"/>
    <x v="811"/>
    <x v="416"/>
  </r>
  <r>
    <s v="EVS102776"/>
    <x v="3"/>
    <x v="2"/>
    <x v="2"/>
    <x v="1"/>
    <s v="17-09-2024 08:23"/>
    <s v="17-09-2024 09:56"/>
    <x v="12"/>
    <n v="55.54"/>
    <n v="10"/>
    <n v="555.4"/>
    <s v="Subscription"/>
    <x v="0"/>
    <s v="High"/>
    <s v="Medium Satisfaction"/>
    <s v="Long Charging"/>
    <n v="2"/>
    <x v="375"/>
    <x v="542"/>
  </r>
  <r>
    <s v="EVS102777"/>
    <x v="4"/>
    <x v="2"/>
    <x v="0"/>
    <x v="1"/>
    <s v="25-07-2024 04:00"/>
    <s v="25-07-2024 04:19"/>
    <x v="11"/>
    <n v="48.44"/>
    <n v="8"/>
    <n v="387.52"/>
    <s v="Wallet"/>
    <x v="3"/>
    <s v="High"/>
    <s v="Medium Satisfaction"/>
    <s v="Short Charging"/>
    <n v="2"/>
    <x v="229"/>
    <x v="609"/>
  </r>
  <r>
    <s v="EVS102778"/>
    <x v="1"/>
    <x v="1"/>
    <x v="1"/>
    <x v="1"/>
    <d v="2023-09-05T18:49:00"/>
    <d v="2023-09-05T19:03:00"/>
    <x v="52"/>
    <n v="18.45"/>
    <n v="15"/>
    <n v="276.75"/>
    <s v="UPI"/>
    <x v="4"/>
    <s v="Medium"/>
    <s v="Low Satisfaction"/>
    <s v="Short Charging"/>
    <n v="1"/>
    <x v="1131"/>
    <x v="236"/>
  </r>
  <r>
    <s v="EVS102779"/>
    <x v="5"/>
    <x v="2"/>
    <x v="1"/>
    <x v="0"/>
    <s v="21-02-2024 01:53"/>
    <s v="21-02-2024 03:42"/>
    <x v="74"/>
    <n v="12.99"/>
    <n v="12"/>
    <n v="155.88"/>
    <s v="Subscription"/>
    <x v="3"/>
    <s v="Medium"/>
    <s v="Medium Satisfaction"/>
    <s v="Long Charging"/>
    <n v="2"/>
    <x v="23"/>
    <x v="290"/>
  </r>
  <r>
    <s v="EVS102780"/>
    <x v="6"/>
    <x v="1"/>
    <x v="1"/>
    <x v="1"/>
    <s v="15-06-2024 19:22"/>
    <s v="15-06-2024 21:15"/>
    <x v="41"/>
    <n v="57.92"/>
    <n v="10"/>
    <n v="579.20000000000005"/>
    <s v="Wallet"/>
    <x v="3"/>
    <s v="High"/>
    <s v="Medium Satisfaction"/>
    <s v="Long Charging"/>
    <n v="1"/>
    <x v="500"/>
    <x v="196"/>
  </r>
  <r>
    <s v="EVS102781"/>
    <x v="3"/>
    <x v="1"/>
    <x v="1"/>
    <x v="0"/>
    <d v="2024-11-07T09:34:00"/>
    <d v="2024-11-07T11:17:00"/>
    <x v="95"/>
    <n v="58.76"/>
    <n v="8"/>
    <n v="470.08"/>
    <s v="Credit Card"/>
    <x v="3"/>
    <s v="High"/>
    <s v="Medium Satisfaction"/>
    <s v="Long Charging"/>
    <n v="1"/>
    <x v="1140"/>
    <x v="293"/>
  </r>
  <r>
    <s v="EVS102782"/>
    <x v="4"/>
    <x v="0"/>
    <x v="0"/>
    <x v="1"/>
    <s v="25-10-2024 23:16"/>
    <s v="25-10-2024 23:45"/>
    <x v="102"/>
    <n v="42.76"/>
    <n v="15"/>
    <n v="641.4"/>
    <s v="Credit Card"/>
    <x v="1"/>
    <s v="High"/>
    <s v="High Satisfaction"/>
    <s v="Short Charging"/>
    <n v="3"/>
    <x v="1212"/>
    <x v="604"/>
  </r>
  <r>
    <s v="EVS102783"/>
    <x v="3"/>
    <x v="1"/>
    <x v="0"/>
    <x v="0"/>
    <s v="16-09-2023 16:36"/>
    <s v="16-09-2023 18:25"/>
    <x v="74"/>
    <n v="3.86"/>
    <n v="10"/>
    <n v="38.6"/>
    <s v="UPI"/>
    <x v="4"/>
    <s v="Low"/>
    <s v="Low Satisfaction"/>
    <s v="Long Charging"/>
    <n v="1"/>
    <x v="280"/>
    <x v="282"/>
  </r>
  <r>
    <s v="EVS102784"/>
    <x v="1"/>
    <x v="1"/>
    <x v="3"/>
    <x v="0"/>
    <s v="27-12-2023 20:02"/>
    <s v="27-12-2023 21:09"/>
    <x v="5"/>
    <n v="19.170000000000002"/>
    <n v="10"/>
    <n v="191.7"/>
    <s v="UPI"/>
    <x v="1"/>
    <s v="Medium"/>
    <s v="High Satisfaction"/>
    <s v="Long Charging"/>
    <n v="1"/>
    <x v="658"/>
    <x v="107"/>
  </r>
  <r>
    <s v="EVS102785"/>
    <x v="6"/>
    <x v="2"/>
    <x v="3"/>
    <x v="1"/>
    <s v="14-03-2023 06:12"/>
    <s v="14-03-2023 06:55"/>
    <x v="27"/>
    <n v="42.09"/>
    <n v="15"/>
    <n v="631.35"/>
    <s v="Wallet"/>
    <x v="0"/>
    <s v="High"/>
    <s v="Medium Satisfaction"/>
    <s v="Medium Charging"/>
    <n v="2"/>
    <x v="54"/>
    <x v="694"/>
  </r>
  <r>
    <s v="EVS102786"/>
    <x v="1"/>
    <x v="2"/>
    <x v="1"/>
    <x v="0"/>
    <s v="18-01-2024 05:43"/>
    <s v="18-01-2024 07:08"/>
    <x v="17"/>
    <n v="41.8"/>
    <n v="15"/>
    <n v="627"/>
    <s v="Wallet"/>
    <x v="3"/>
    <s v="High"/>
    <s v="Medium Satisfaction"/>
    <s v="Long Charging"/>
    <n v="2"/>
    <x v="115"/>
    <x v="665"/>
  </r>
  <r>
    <s v="EVS102787"/>
    <x v="1"/>
    <x v="1"/>
    <x v="1"/>
    <x v="0"/>
    <s v="19-05-2024 14:05"/>
    <s v="19-05-2024 15:02"/>
    <x v="110"/>
    <n v="44.66"/>
    <n v="8"/>
    <n v="357.28"/>
    <s v="Subscription"/>
    <x v="2"/>
    <s v="High"/>
    <s v="Low Satisfaction"/>
    <s v="Medium Charging"/>
    <n v="1"/>
    <x v="695"/>
    <x v="404"/>
  </r>
  <r>
    <s v="EVS102788"/>
    <x v="7"/>
    <x v="0"/>
    <x v="0"/>
    <x v="1"/>
    <d v="2024-07-04T02:51:00"/>
    <d v="2024-07-04T03:09:00"/>
    <x v="88"/>
    <n v="12.03"/>
    <n v="15"/>
    <n v="180.45"/>
    <s v="Subscription"/>
    <x v="0"/>
    <s v="Medium"/>
    <s v="Medium Satisfaction"/>
    <s v="Short Charging"/>
    <n v="3"/>
    <x v="128"/>
    <x v="30"/>
  </r>
  <r>
    <s v="EVS102789"/>
    <x v="3"/>
    <x v="0"/>
    <x v="3"/>
    <x v="0"/>
    <s v="22-11-2024 12:10"/>
    <s v="22-11-2024 13:45"/>
    <x v="66"/>
    <n v="52.33"/>
    <n v="12"/>
    <n v="627.96"/>
    <s v="Wallet"/>
    <x v="3"/>
    <s v="High"/>
    <s v="Medium Satisfaction"/>
    <s v="Long Charging"/>
    <n v="3"/>
    <x v="1100"/>
    <x v="299"/>
  </r>
  <r>
    <s v="EVS102790"/>
    <x v="7"/>
    <x v="2"/>
    <x v="1"/>
    <x v="1"/>
    <d v="2023-09-02T22:55:00"/>
    <d v="2023-09-02T23:55:00"/>
    <x v="76"/>
    <n v="14.86"/>
    <n v="15"/>
    <n v="222.9"/>
    <s v="Credit Card"/>
    <x v="3"/>
    <s v="Medium"/>
    <s v="Medium Satisfaction"/>
    <s v="Medium Charging"/>
    <n v="2"/>
    <x v="300"/>
    <x v="296"/>
  </r>
  <r>
    <s v="EVS102791"/>
    <x v="6"/>
    <x v="2"/>
    <x v="3"/>
    <x v="1"/>
    <d v="2024-08-11T17:42:00"/>
    <d v="2024-08-11T19:09:00"/>
    <x v="24"/>
    <n v="20.02"/>
    <n v="8"/>
    <n v="160.16"/>
    <s v="Credit Card"/>
    <x v="4"/>
    <s v="Medium"/>
    <s v="Low Satisfaction"/>
    <s v="Long Charging"/>
    <n v="2"/>
    <x v="34"/>
    <x v="281"/>
  </r>
  <r>
    <s v="EVS102792"/>
    <x v="5"/>
    <x v="2"/>
    <x v="2"/>
    <x v="1"/>
    <s v="21-07-2023 08:38"/>
    <s v="21-07-2023 10:32"/>
    <x v="48"/>
    <n v="13.2"/>
    <n v="10"/>
    <n v="132"/>
    <s v="Credit Card"/>
    <x v="4"/>
    <s v="Medium"/>
    <s v="Low Satisfaction"/>
    <s v="Long Charging"/>
    <n v="2"/>
    <x v="1213"/>
    <x v="400"/>
  </r>
  <r>
    <s v="EVS102793"/>
    <x v="0"/>
    <x v="2"/>
    <x v="0"/>
    <x v="1"/>
    <d v="2023-06-03T06:18:00"/>
    <d v="2023-06-03T07:09:00"/>
    <x v="69"/>
    <n v="10.95"/>
    <n v="15"/>
    <n v="164.25"/>
    <s v="Subscription"/>
    <x v="2"/>
    <s v="Medium"/>
    <s v="Low Satisfaction"/>
    <s v="Medium Charging"/>
    <n v="2"/>
    <x v="1121"/>
    <x v="143"/>
  </r>
  <r>
    <s v="EVS102794"/>
    <x v="2"/>
    <x v="0"/>
    <x v="1"/>
    <x v="1"/>
    <s v="13-10-2023 14:42"/>
    <s v="13-10-2023 14:58"/>
    <x v="71"/>
    <n v="45.88"/>
    <n v="15"/>
    <n v="688.2"/>
    <s v="Credit Card"/>
    <x v="1"/>
    <s v="High"/>
    <s v="High Satisfaction"/>
    <s v="Short Charging"/>
    <n v="3"/>
    <x v="1080"/>
    <x v="353"/>
  </r>
  <r>
    <s v="EVS102795"/>
    <x v="4"/>
    <x v="2"/>
    <x v="3"/>
    <x v="0"/>
    <d v="2023-02-11T20:12:00"/>
    <d v="2023-02-11T21:22:00"/>
    <x v="31"/>
    <n v="21.29"/>
    <n v="15"/>
    <n v="319.35000000000002"/>
    <s v="Wallet"/>
    <x v="2"/>
    <s v="Medium"/>
    <s v="Low Satisfaction"/>
    <s v="Long Charging"/>
    <n v="2"/>
    <x v="737"/>
    <x v="205"/>
  </r>
  <r>
    <s v="EVS102796"/>
    <x v="0"/>
    <x v="1"/>
    <x v="3"/>
    <x v="1"/>
    <d v="2023-06-07T13:53:00"/>
    <d v="2023-06-07T15:43:00"/>
    <x v="109"/>
    <n v="54.13"/>
    <n v="12"/>
    <n v="649.55999999999995"/>
    <s v="Credit Card"/>
    <x v="4"/>
    <s v="High"/>
    <s v="Low Satisfaction"/>
    <s v="Long Charging"/>
    <n v="1"/>
    <x v="1214"/>
    <x v="394"/>
  </r>
  <r>
    <s v="EVS102797"/>
    <x v="1"/>
    <x v="0"/>
    <x v="2"/>
    <x v="0"/>
    <s v="16-06-2024 05:36"/>
    <s v="16-06-2024 07:33"/>
    <x v="62"/>
    <n v="20.11"/>
    <n v="8"/>
    <n v="160.88"/>
    <s v="Subscription"/>
    <x v="3"/>
    <s v="Medium"/>
    <s v="Medium Satisfaction"/>
    <s v="Long Charging"/>
    <n v="3"/>
    <x v="466"/>
    <x v="297"/>
  </r>
  <r>
    <s v="EVS102798"/>
    <x v="4"/>
    <x v="0"/>
    <x v="1"/>
    <x v="0"/>
    <d v="2023-09-12T06:09:00"/>
    <d v="2023-09-12T06:45:00"/>
    <x v="30"/>
    <n v="29.22"/>
    <n v="12"/>
    <n v="350.64"/>
    <s v="Wallet"/>
    <x v="1"/>
    <s v="Medium"/>
    <s v="High Satisfaction"/>
    <s v="Medium Charging"/>
    <n v="3"/>
    <x v="1215"/>
    <x v="90"/>
  </r>
  <r>
    <s v="EVS102799"/>
    <x v="0"/>
    <x v="0"/>
    <x v="2"/>
    <x v="0"/>
    <s v="26-08-2024 19:40"/>
    <s v="26-08-2024 20:29"/>
    <x v="42"/>
    <n v="38.36"/>
    <n v="12"/>
    <n v="460.32"/>
    <s v="UPI"/>
    <x v="3"/>
    <s v="High"/>
    <s v="Medium Satisfaction"/>
    <s v="Medium Charging"/>
    <n v="3"/>
    <x v="526"/>
    <x v="670"/>
  </r>
  <r>
    <s v="EVS102800"/>
    <x v="6"/>
    <x v="1"/>
    <x v="2"/>
    <x v="1"/>
    <d v="2023-11-03T12:00:00"/>
    <d v="2023-11-03T12:30:00"/>
    <x v="19"/>
    <n v="32.380000000000003"/>
    <n v="12"/>
    <n v="388.56"/>
    <s v="UPI"/>
    <x v="4"/>
    <s v="High"/>
    <s v="Low Satisfaction"/>
    <s v="Medium Charging"/>
    <n v="1"/>
    <x v="759"/>
    <x v="350"/>
  </r>
  <r>
    <s v="EVS102801"/>
    <x v="3"/>
    <x v="2"/>
    <x v="0"/>
    <x v="1"/>
    <s v="23-03-2024 19:46"/>
    <s v="23-03-2024 20:41"/>
    <x v="104"/>
    <n v="56.69"/>
    <n v="15"/>
    <n v="850.35"/>
    <s v="Wallet"/>
    <x v="2"/>
    <s v="High"/>
    <s v="Low Satisfaction"/>
    <s v="Medium Charging"/>
    <n v="2"/>
    <x v="204"/>
    <x v="93"/>
  </r>
  <r>
    <s v="EVS102802"/>
    <x v="4"/>
    <x v="2"/>
    <x v="3"/>
    <x v="1"/>
    <d v="2023-05-04T21:46:00"/>
    <d v="2023-05-04T22:50:00"/>
    <x v="34"/>
    <n v="3.05"/>
    <n v="12"/>
    <n v="36.6"/>
    <s v="Wallet"/>
    <x v="4"/>
    <s v="Low"/>
    <s v="Low Satisfaction"/>
    <s v="Long Charging"/>
    <n v="2"/>
    <x v="835"/>
    <x v="195"/>
  </r>
  <r>
    <s v="EVS102803"/>
    <x v="1"/>
    <x v="2"/>
    <x v="2"/>
    <x v="0"/>
    <s v="24-02-2023 09:54"/>
    <s v="24-02-2023 10:47"/>
    <x v="73"/>
    <n v="48.27"/>
    <n v="8"/>
    <n v="386.16"/>
    <s v="Credit Card"/>
    <x v="0"/>
    <s v="High"/>
    <s v="Medium Satisfaction"/>
    <s v="Medium Charging"/>
    <n v="2"/>
    <x v="784"/>
    <x v="319"/>
  </r>
  <r>
    <s v="EVS102804"/>
    <x v="0"/>
    <x v="0"/>
    <x v="0"/>
    <x v="0"/>
    <s v="23-04-2023 14:57"/>
    <s v="23-04-2023 15:51"/>
    <x v="38"/>
    <n v="39.08"/>
    <n v="12"/>
    <n v="468.96"/>
    <s v="Subscription"/>
    <x v="4"/>
    <s v="High"/>
    <s v="Low Satisfaction"/>
    <s v="Medium Charging"/>
    <n v="3"/>
    <x v="137"/>
    <x v="376"/>
  </r>
  <r>
    <s v="EVS102805"/>
    <x v="2"/>
    <x v="1"/>
    <x v="1"/>
    <x v="1"/>
    <s v="29-07-2024 22:11"/>
    <s v="29-07-2024 23:29"/>
    <x v="89"/>
    <n v="34.72"/>
    <n v="12"/>
    <n v="416.64"/>
    <s v="Credit Card"/>
    <x v="3"/>
    <s v="High"/>
    <s v="Medium Satisfaction"/>
    <s v="Long Charging"/>
    <n v="1"/>
    <x v="627"/>
    <x v="181"/>
  </r>
  <r>
    <s v="EVS102806"/>
    <x v="4"/>
    <x v="0"/>
    <x v="3"/>
    <x v="0"/>
    <s v="17-07-2024 19:58"/>
    <s v="17-07-2024 20:58"/>
    <x v="76"/>
    <n v="11.29"/>
    <n v="15"/>
    <n v="169.35"/>
    <s v="Wallet"/>
    <x v="4"/>
    <s v="Medium"/>
    <s v="Low Satisfaction"/>
    <s v="Medium Charging"/>
    <n v="3"/>
    <x v="340"/>
    <x v="527"/>
  </r>
  <r>
    <s v="EVS102807"/>
    <x v="7"/>
    <x v="2"/>
    <x v="1"/>
    <x v="0"/>
    <s v="13-08-2024 11:22"/>
    <s v="13-08-2024 12:49"/>
    <x v="24"/>
    <n v="45.47"/>
    <n v="10"/>
    <n v="454.7"/>
    <s v="Subscription"/>
    <x v="0"/>
    <s v="High"/>
    <s v="Medium Satisfaction"/>
    <s v="Long Charging"/>
    <n v="2"/>
    <x v="1216"/>
    <x v="265"/>
  </r>
  <r>
    <s v="EVS102808"/>
    <x v="6"/>
    <x v="0"/>
    <x v="2"/>
    <x v="1"/>
    <d v="2024-11-11T03:32:00"/>
    <d v="2024-11-11T05:22:00"/>
    <x v="109"/>
    <n v="16.04"/>
    <n v="10"/>
    <n v="160.4"/>
    <s v="UPI"/>
    <x v="0"/>
    <s v="Medium"/>
    <s v="Medium Satisfaction"/>
    <s v="Long Charging"/>
    <n v="3"/>
    <x v="354"/>
    <x v="565"/>
  </r>
  <r>
    <s v="EVS102809"/>
    <x v="7"/>
    <x v="0"/>
    <x v="2"/>
    <x v="0"/>
    <s v="27-10-2024 08:53"/>
    <s v="27-10-2024 09:21"/>
    <x v="53"/>
    <n v="5.36"/>
    <n v="12"/>
    <n v="64.319999999999993"/>
    <s v="Credit Card"/>
    <x v="2"/>
    <s v="Low"/>
    <s v="Low Satisfaction"/>
    <s v="Short Charging"/>
    <n v="3"/>
    <x v="336"/>
    <x v="11"/>
  </r>
  <r>
    <s v="EVS102810"/>
    <x v="2"/>
    <x v="1"/>
    <x v="3"/>
    <x v="0"/>
    <s v="27-07-2023 22:27"/>
    <s v="27-07-2023 23:47"/>
    <x v="93"/>
    <n v="11.07"/>
    <n v="8"/>
    <n v="88.56"/>
    <s v="Wallet"/>
    <x v="3"/>
    <s v="Medium"/>
    <s v="Medium Satisfaction"/>
    <s v="Long Charging"/>
    <n v="1"/>
    <x v="391"/>
    <x v="244"/>
  </r>
  <r>
    <s v="EVS102811"/>
    <x v="6"/>
    <x v="1"/>
    <x v="1"/>
    <x v="1"/>
    <s v="26-02-2023 07:29"/>
    <s v="26-02-2023 08:12"/>
    <x v="27"/>
    <n v="32.380000000000003"/>
    <n v="12"/>
    <n v="388.56"/>
    <s v="Credit Card"/>
    <x v="3"/>
    <s v="High"/>
    <s v="Medium Satisfaction"/>
    <s v="Medium Charging"/>
    <n v="1"/>
    <x v="706"/>
    <x v="288"/>
  </r>
  <r>
    <s v="EVS102812"/>
    <x v="7"/>
    <x v="2"/>
    <x v="3"/>
    <x v="0"/>
    <s v="26-10-2023 16:07"/>
    <s v="26-10-2023 17:59"/>
    <x v="56"/>
    <n v="8.61"/>
    <n v="8"/>
    <n v="68.88"/>
    <s v="Wallet"/>
    <x v="0"/>
    <s v="Low"/>
    <s v="Medium Satisfaction"/>
    <s v="Long Charging"/>
    <n v="2"/>
    <x v="962"/>
    <x v="189"/>
  </r>
  <r>
    <s v="EVS102813"/>
    <x v="3"/>
    <x v="0"/>
    <x v="0"/>
    <x v="0"/>
    <s v="22-10-2023 05:34"/>
    <s v="22-10-2023 07:26"/>
    <x v="56"/>
    <n v="32.909999999999997"/>
    <n v="8"/>
    <n v="263.27999999999997"/>
    <s v="Credit Card"/>
    <x v="0"/>
    <s v="High"/>
    <s v="Medium Satisfaction"/>
    <s v="Long Charging"/>
    <n v="3"/>
    <x v="591"/>
    <x v="382"/>
  </r>
  <r>
    <s v="EVS102814"/>
    <x v="1"/>
    <x v="2"/>
    <x v="0"/>
    <x v="0"/>
    <s v="27-02-2023 14:18"/>
    <s v="27-02-2023 15:53"/>
    <x v="66"/>
    <n v="39.81"/>
    <n v="8"/>
    <n v="318.48"/>
    <s v="Credit Card"/>
    <x v="4"/>
    <s v="High"/>
    <s v="Low Satisfaction"/>
    <s v="Long Charging"/>
    <n v="2"/>
    <x v="852"/>
    <x v="650"/>
  </r>
  <r>
    <s v="EVS102815"/>
    <x v="7"/>
    <x v="0"/>
    <x v="2"/>
    <x v="1"/>
    <s v="29-01-2023 11:52"/>
    <s v="29-01-2023 13:21"/>
    <x v="29"/>
    <n v="8.5399999999999991"/>
    <n v="8"/>
    <n v="68.319999999999993"/>
    <s v="UPI"/>
    <x v="2"/>
    <s v="Low"/>
    <s v="Low Satisfaction"/>
    <s v="Long Charging"/>
    <n v="3"/>
    <x v="351"/>
    <x v="367"/>
  </r>
  <r>
    <s v="EVS102816"/>
    <x v="1"/>
    <x v="0"/>
    <x v="3"/>
    <x v="0"/>
    <s v="25-02-2024 07:48"/>
    <s v="25-02-2024 08:29"/>
    <x v="54"/>
    <n v="35.21"/>
    <n v="10"/>
    <n v="352.1"/>
    <s v="UPI"/>
    <x v="0"/>
    <s v="High"/>
    <s v="Medium Satisfaction"/>
    <s v="Medium Charging"/>
    <n v="3"/>
    <x v="305"/>
    <x v="114"/>
  </r>
  <r>
    <s v="EVS102817"/>
    <x v="0"/>
    <x v="2"/>
    <x v="2"/>
    <x v="0"/>
    <d v="2024-09-10T09:13:00"/>
    <d v="2024-09-10T10:04:00"/>
    <x v="69"/>
    <n v="2.63"/>
    <n v="10"/>
    <n v="26.3"/>
    <s v="Credit Card"/>
    <x v="3"/>
    <s v="Low"/>
    <s v="Medium Satisfaction"/>
    <s v="Medium Charging"/>
    <n v="2"/>
    <x v="574"/>
    <x v="276"/>
  </r>
  <r>
    <s v="EVS102818"/>
    <x v="0"/>
    <x v="0"/>
    <x v="2"/>
    <x v="1"/>
    <d v="2023-09-02T23:55:00"/>
    <d v="2023-10-02T00:19:00"/>
    <x v="37"/>
    <n v="27.53"/>
    <n v="15"/>
    <n v="412.95"/>
    <s v="Credit Card"/>
    <x v="1"/>
    <s v="Medium"/>
    <s v="High Satisfaction"/>
    <s v="Short Charging"/>
    <n v="3"/>
    <x v="265"/>
    <x v="296"/>
  </r>
  <r>
    <s v="EVS102819"/>
    <x v="3"/>
    <x v="2"/>
    <x v="3"/>
    <x v="1"/>
    <s v="22-10-2024 18:08"/>
    <s v="22-10-2024 18:30"/>
    <x v="103"/>
    <n v="4.6399999999999997"/>
    <n v="10"/>
    <n v="46.4"/>
    <s v="UPI"/>
    <x v="3"/>
    <s v="Low"/>
    <s v="Medium Satisfaction"/>
    <s v="Short Charging"/>
    <n v="2"/>
    <x v="659"/>
    <x v="272"/>
  </r>
  <r>
    <s v="EVS102820"/>
    <x v="3"/>
    <x v="0"/>
    <x v="1"/>
    <x v="1"/>
    <d v="2023-03-03T16:15:00"/>
    <d v="2023-03-03T18:07:00"/>
    <x v="56"/>
    <n v="47.11"/>
    <n v="12"/>
    <n v="565.32000000000005"/>
    <s v="UPI"/>
    <x v="2"/>
    <s v="High"/>
    <s v="Low Satisfaction"/>
    <s v="Long Charging"/>
    <n v="3"/>
    <x v="234"/>
    <x v="369"/>
  </r>
  <r>
    <s v="EVS102821"/>
    <x v="5"/>
    <x v="1"/>
    <x v="0"/>
    <x v="0"/>
    <s v="16-07-2024 01:18"/>
    <s v="16-07-2024 01:34"/>
    <x v="71"/>
    <n v="4.43"/>
    <n v="12"/>
    <n v="53.16"/>
    <s v="Credit Card"/>
    <x v="3"/>
    <s v="Low"/>
    <s v="Medium Satisfaction"/>
    <s v="Short Charging"/>
    <n v="1"/>
    <x v="97"/>
    <x v="483"/>
  </r>
  <r>
    <s v="EVS102822"/>
    <x v="7"/>
    <x v="1"/>
    <x v="0"/>
    <x v="1"/>
    <s v="23-10-2024 10:13"/>
    <s v="23-10-2024 10:47"/>
    <x v="8"/>
    <n v="44.25"/>
    <n v="8"/>
    <n v="354"/>
    <s v="UPI"/>
    <x v="2"/>
    <s v="High"/>
    <s v="Low Satisfaction"/>
    <s v="Medium Charging"/>
    <n v="1"/>
    <x v="995"/>
    <x v="445"/>
  </r>
  <r>
    <s v="EVS102823"/>
    <x v="0"/>
    <x v="1"/>
    <x v="0"/>
    <x v="0"/>
    <s v="31-01-2023 23:04"/>
    <d v="2023-01-02T00:53:00"/>
    <x v="74"/>
    <n v="45.45"/>
    <n v="10"/>
    <n v="454.5"/>
    <s v="UPI"/>
    <x v="2"/>
    <s v="High"/>
    <s v="Low Satisfaction"/>
    <s v="Long Charging"/>
    <n v="1"/>
    <x v="172"/>
    <x v="633"/>
  </r>
  <r>
    <s v="EVS102824"/>
    <x v="6"/>
    <x v="1"/>
    <x v="1"/>
    <x v="0"/>
    <d v="2023-02-02T16:25:00"/>
    <d v="2023-02-02T17:07:00"/>
    <x v="14"/>
    <n v="22.44"/>
    <n v="8"/>
    <n v="179.52"/>
    <s v="Subscription"/>
    <x v="2"/>
    <s v="Medium"/>
    <s v="Low Satisfaction"/>
    <s v="Medium Charging"/>
    <n v="1"/>
    <x v="573"/>
    <x v="440"/>
  </r>
  <r>
    <s v="EVS102825"/>
    <x v="7"/>
    <x v="0"/>
    <x v="3"/>
    <x v="1"/>
    <d v="2023-01-03T23:16:00"/>
    <d v="2023-01-03T23:52:00"/>
    <x v="30"/>
    <n v="53.59"/>
    <n v="12"/>
    <n v="643.08000000000004"/>
    <s v="Subscription"/>
    <x v="1"/>
    <s v="High"/>
    <s v="High Satisfaction"/>
    <s v="Medium Charging"/>
    <n v="3"/>
    <x v="1212"/>
    <x v="258"/>
  </r>
  <r>
    <s v="EVS102826"/>
    <x v="3"/>
    <x v="0"/>
    <x v="3"/>
    <x v="1"/>
    <s v="28-07-2023 14:27"/>
    <s v="28-07-2023 15:19"/>
    <x v="55"/>
    <n v="39.58"/>
    <n v="12"/>
    <n v="474.96"/>
    <s v="UPI"/>
    <x v="2"/>
    <s v="High"/>
    <s v="Low Satisfaction"/>
    <s v="Medium Charging"/>
    <n v="3"/>
    <x v="66"/>
    <x v="536"/>
  </r>
  <r>
    <s v="EVS102827"/>
    <x v="7"/>
    <x v="2"/>
    <x v="1"/>
    <x v="0"/>
    <s v="25-09-2024 01:55"/>
    <s v="25-09-2024 03:29"/>
    <x v="23"/>
    <n v="26.32"/>
    <n v="15"/>
    <n v="394.8"/>
    <s v="UPI"/>
    <x v="0"/>
    <s v="Medium"/>
    <s v="Medium Satisfaction"/>
    <s v="Long Charging"/>
    <n v="2"/>
    <x v="837"/>
    <x v="7"/>
  </r>
  <r>
    <s v="EVS102828"/>
    <x v="7"/>
    <x v="2"/>
    <x v="3"/>
    <x v="1"/>
    <d v="2024-08-09T08:25:00"/>
    <d v="2024-08-09T08:52:00"/>
    <x v="92"/>
    <n v="51.89"/>
    <n v="12"/>
    <n v="622.67999999999995"/>
    <s v="Wallet"/>
    <x v="1"/>
    <s v="High"/>
    <s v="High Satisfaction"/>
    <s v="Short Charging"/>
    <n v="2"/>
    <x v="275"/>
    <x v="199"/>
  </r>
  <r>
    <s v="EVS102829"/>
    <x v="4"/>
    <x v="2"/>
    <x v="2"/>
    <x v="0"/>
    <s v="16-04-2024 23:24"/>
    <s v="17-04-2024 00:16"/>
    <x v="55"/>
    <n v="3.09"/>
    <n v="15"/>
    <n v="46.35"/>
    <s v="Credit Card"/>
    <x v="2"/>
    <s v="Low"/>
    <s v="Low Satisfaction"/>
    <s v="Medium Charging"/>
    <n v="2"/>
    <x v="666"/>
    <x v="685"/>
  </r>
  <r>
    <s v="EVS102830"/>
    <x v="1"/>
    <x v="2"/>
    <x v="1"/>
    <x v="1"/>
    <d v="2023-07-10T01:20:00"/>
    <d v="2023-07-10T01:42:00"/>
    <x v="103"/>
    <n v="6.58"/>
    <n v="12"/>
    <n v="78.959999999999994"/>
    <s v="Wallet"/>
    <x v="4"/>
    <s v="Low"/>
    <s v="Low Satisfaction"/>
    <s v="Short Charging"/>
    <n v="2"/>
    <x v="132"/>
    <x v="401"/>
  </r>
  <r>
    <s v="EVS102831"/>
    <x v="2"/>
    <x v="1"/>
    <x v="0"/>
    <x v="0"/>
    <s v="28-05-2023 03:35"/>
    <s v="28-05-2023 04:27"/>
    <x v="55"/>
    <n v="41.49"/>
    <n v="15"/>
    <n v="622.35"/>
    <s v="Credit Card"/>
    <x v="2"/>
    <s v="High"/>
    <s v="Low Satisfaction"/>
    <s v="Medium Charging"/>
    <n v="1"/>
    <x v="551"/>
    <x v="91"/>
  </r>
  <r>
    <s v="EVS102832"/>
    <x v="3"/>
    <x v="0"/>
    <x v="3"/>
    <x v="1"/>
    <s v="20-01-2024 15:46"/>
    <s v="20-01-2024 16:02"/>
    <x v="71"/>
    <n v="12.05"/>
    <n v="15"/>
    <n v="180.75"/>
    <s v="UPI"/>
    <x v="4"/>
    <s v="Medium"/>
    <s v="Low Satisfaction"/>
    <s v="Short Charging"/>
    <n v="3"/>
    <x v="36"/>
    <x v="364"/>
  </r>
  <r>
    <s v="EVS102833"/>
    <x v="1"/>
    <x v="2"/>
    <x v="2"/>
    <x v="1"/>
    <s v="31-07-2024 00:15"/>
    <s v="31-07-2024 01:13"/>
    <x v="22"/>
    <n v="34.35"/>
    <n v="10"/>
    <n v="343.5"/>
    <s v="Subscription"/>
    <x v="3"/>
    <s v="High"/>
    <s v="Medium Satisfaction"/>
    <s v="Medium Charging"/>
    <n v="2"/>
    <x v="778"/>
    <x v="469"/>
  </r>
  <r>
    <s v="EVS102834"/>
    <x v="7"/>
    <x v="2"/>
    <x v="1"/>
    <x v="0"/>
    <s v="13-03-2024 08:02"/>
    <s v="13-03-2024 08:51"/>
    <x v="42"/>
    <n v="45.42"/>
    <n v="10"/>
    <n v="454.2"/>
    <s v="Subscription"/>
    <x v="0"/>
    <s v="High"/>
    <s v="Medium Satisfaction"/>
    <s v="Medium Charging"/>
    <n v="2"/>
    <x v="291"/>
    <x v="203"/>
  </r>
  <r>
    <s v="EVS102835"/>
    <x v="0"/>
    <x v="2"/>
    <x v="0"/>
    <x v="0"/>
    <s v="15-11-2024 00:06"/>
    <s v="15-11-2024 00:52"/>
    <x v="43"/>
    <n v="17.97"/>
    <n v="8"/>
    <n v="143.76"/>
    <s v="Subscription"/>
    <x v="1"/>
    <s v="Medium"/>
    <s v="High Satisfaction"/>
    <s v="Medium Charging"/>
    <n v="2"/>
    <x v="1191"/>
    <x v="94"/>
  </r>
  <r>
    <s v="EVS102836"/>
    <x v="2"/>
    <x v="2"/>
    <x v="3"/>
    <x v="1"/>
    <s v="18-06-2024 06:58"/>
    <s v="18-06-2024 07:16"/>
    <x v="88"/>
    <n v="43.26"/>
    <n v="12"/>
    <n v="519.12"/>
    <s v="Subscription"/>
    <x v="3"/>
    <s v="High"/>
    <s v="Medium Satisfaction"/>
    <s v="Short Charging"/>
    <n v="2"/>
    <x v="881"/>
    <x v="423"/>
  </r>
  <r>
    <s v="EVS102837"/>
    <x v="4"/>
    <x v="0"/>
    <x v="0"/>
    <x v="1"/>
    <s v="27-03-2023 00:14"/>
    <s v="27-03-2023 00:34"/>
    <x v="21"/>
    <n v="56.75"/>
    <n v="12"/>
    <n v="681"/>
    <s v="Subscription"/>
    <x v="1"/>
    <s v="High"/>
    <s v="High Satisfaction"/>
    <s v="Short Charging"/>
    <n v="3"/>
    <x v="266"/>
    <x v="426"/>
  </r>
  <r>
    <s v="EVS102838"/>
    <x v="4"/>
    <x v="0"/>
    <x v="3"/>
    <x v="1"/>
    <s v="15-03-2024 14:18"/>
    <s v="15-03-2024 14:51"/>
    <x v="50"/>
    <n v="39.96"/>
    <n v="10"/>
    <n v="399.6"/>
    <s v="UPI"/>
    <x v="4"/>
    <s v="High"/>
    <s v="Low Satisfaction"/>
    <s v="Medium Charging"/>
    <n v="3"/>
    <x v="852"/>
    <x v="298"/>
  </r>
  <r>
    <s v="EVS102839"/>
    <x v="4"/>
    <x v="1"/>
    <x v="2"/>
    <x v="1"/>
    <s v="29-09-2023 23:47"/>
    <s v="30-09-2023 00:58"/>
    <x v="82"/>
    <n v="25.51"/>
    <n v="15"/>
    <n v="382.65"/>
    <s v="Wallet"/>
    <x v="1"/>
    <s v="Medium"/>
    <s v="High Satisfaction"/>
    <s v="Long Charging"/>
    <n v="1"/>
    <x v="912"/>
    <x v="580"/>
  </r>
  <r>
    <s v="EVS102840"/>
    <x v="5"/>
    <x v="0"/>
    <x v="0"/>
    <x v="1"/>
    <s v="20-05-2024 04:45"/>
    <s v="20-05-2024 06:39"/>
    <x v="48"/>
    <n v="32.36"/>
    <n v="8"/>
    <n v="258.88"/>
    <s v="UPI"/>
    <x v="2"/>
    <s v="High"/>
    <s v="Low Satisfaction"/>
    <s v="Long Charging"/>
    <n v="3"/>
    <x v="183"/>
    <x v="396"/>
  </r>
  <r>
    <s v="EVS102841"/>
    <x v="2"/>
    <x v="1"/>
    <x v="1"/>
    <x v="0"/>
    <s v="30-03-2023 16:29"/>
    <s v="30-03-2023 18:02"/>
    <x v="12"/>
    <n v="35.51"/>
    <n v="15"/>
    <n v="532.65"/>
    <s v="UPI"/>
    <x v="3"/>
    <s v="High"/>
    <s v="Medium Satisfaction"/>
    <s v="Long Charging"/>
    <n v="1"/>
    <x v="973"/>
    <x v="634"/>
  </r>
  <r>
    <s v="EVS102842"/>
    <x v="1"/>
    <x v="2"/>
    <x v="1"/>
    <x v="1"/>
    <s v="26-05-2023 21:18"/>
    <s v="26-05-2023 22:45"/>
    <x v="24"/>
    <n v="5.74"/>
    <n v="15"/>
    <n v="86.1"/>
    <s v="Credit Card"/>
    <x v="2"/>
    <s v="Low"/>
    <s v="Low Satisfaction"/>
    <s v="Long Charging"/>
    <n v="2"/>
    <x v="131"/>
    <x v="639"/>
  </r>
  <r>
    <s v="EVS102843"/>
    <x v="6"/>
    <x v="1"/>
    <x v="1"/>
    <x v="0"/>
    <d v="2024-04-03T12:22:00"/>
    <d v="2024-04-03T12:39:00"/>
    <x v="18"/>
    <n v="52.15"/>
    <n v="15"/>
    <n v="782.25"/>
    <s v="UPI"/>
    <x v="1"/>
    <s v="High"/>
    <s v="High Satisfaction"/>
    <s v="Short Charging"/>
    <n v="1"/>
    <x v="476"/>
    <x v="314"/>
  </r>
  <r>
    <s v="EVS102844"/>
    <x v="6"/>
    <x v="2"/>
    <x v="1"/>
    <x v="0"/>
    <d v="2024-07-09T18:27:00"/>
    <d v="2024-07-09T20:24:00"/>
    <x v="62"/>
    <n v="24.05"/>
    <n v="8"/>
    <n v="192.4"/>
    <s v="Credit Card"/>
    <x v="3"/>
    <s v="Medium"/>
    <s v="Medium Satisfaction"/>
    <s v="Long Charging"/>
    <n v="2"/>
    <x v="1217"/>
    <x v="221"/>
  </r>
  <r>
    <s v="EVS102845"/>
    <x v="0"/>
    <x v="0"/>
    <x v="3"/>
    <x v="0"/>
    <d v="2024-09-02T13:23:00"/>
    <d v="2024-09-02T15:19:00"/>
    <x v="90"/>
    <n v="2.12"/>
    <n v="10"/>
    <n v="21.2"/>
    <s v="Wallet"/>
    <x v="2"/>
    <s v="Low"/>
    <s v="Low Satisfaction"/>
    <s v="Long Charging"/>
    <n v="3"/>
    <x v="28"/>
    <x v="617"/>
  </r>
  <r>
    <s v="EVS102846"/>
    <x v="0"/>
    <x v="1"/>
    <x v="1"/>
    <x v="1"/>
    <s v="29-06-2024 05:37"/>
    <s v="29-06-2024 06:27"/>
    <x v="97"/>
    <n v="39.89"/>
    <n v="12"/>
    <n v="478.68"/>
    <s v="Credit Card"/>
    <x v="1"/>
    <s v="High"/>
    <s v="High Satisfaction"/>
    <s v="Medium Charging"/>
    <n v="1"/>
    <x v="988"/>
    <x v="116"/>
  </r>
  <r>
    <s v="EVS102847"/>
    <x v="7"/>
    <x v="0"/>
    <x v="1"/>
    <x v="1"/>
    <s v="25-03-2023 00:15"/>
    <s v="25-03-2023 00:31"/>
    <x v="71"/>
    <n v="26.72"/>
    <n v="8"/>
    <n v="213.76"/>
    <s v="Credit Card"/>
    <x v="1"/>
    <s v="Medium"/>
    <s v="High Satisfaction"/>
    <s v="Short Charging"/>
    <n v="3"/>
    <x v="778"/>
    <x v="211"/>
  </r>
  <r>
    <s v="EVS102848"/>
    <x v="2"/>
    <x v="0"/>
    <x v="0"/>
    <x v="1"/>
    <s v="20-04-2024 19:05"/>
    <s v="20-04-2024 19:41"/>
    <x v="30"/>
    <n v="53.18"/>
    <n v="8"/>
    <n v="425.44"/>
    <s v="Subscription"/>
    <x v="2"/>
    <s v="High"/>
    <s v="Low Satisfaction"/>
    <s v="Medium Charging"/>
    <n v="3"/>
    <x v="596"/>
    <x v="230"/>
  </r>
  <r>
    <s v="EVS102849"/>
    <x v="0"/>
    <x v="0"/>
    <x v="3"/>
    <x v="1"/>
    <d v="2023-11-05T10:00:00"/>
    <d v="2023-11-05T11:22:00"/>
    <x v="0"/>
    <n v="59.69"/>
    <n v="10"/>
    <n v="596.9"/>
    <s v="Subscription"/>
    <x v="2"/>
    <s v="High"/>
    <s v="Low Satisfaction"/>
    <s v="Long Charging"/>
    <n v="3"/>
    <x v="1218"/>
    <x v="395"/>
  </r>
  <r>
    <s v="EVS102850"/>
    <x v="2"/>
    <x v="1"/>
    <x v="2"/>
    <x v="1"/>
    <d v="2024-03-02T04:46:00"/>
    <d v="2024-03-02T05:55:00"/>
    <x v="39"/>
    <n v="57.5"/>
    <n v="12"/>
    <n v="690"/>
    <s v="Subscription"/>
    <x v="3"/>
    <s v="High"/>
    <s v="Medium Satisfaction"/>
    <s v="Long Charging"/>
    <n v="1"/>
    <x v="645"/>
    <x v="240"/>
  </r>
  <r>
    <s v="EVS102851"/>
    <x v="3"/>
    <x v="2"/>
    <x v="2"/>
    <x v="0"/>
    <s v="15-03-2023 19:43"/>
    <s v="15-03-2023 20:33"/>
    <x v="97"/>
    <n v="51.79"/>
    <n v="12"/>
    <n v="621.48"/>
    <s v="Subscription"/>
    <x v="4"/>
    <s v="High"/>
    <s v="Low Satisfaction"/>
    <s v="Medium Charging"/>
    <n v="2"/>
    <x v="1097"/>
    <x v="175"/>
  </r>
  <r>
    <s v="EVS102852"/>
    <x v="6"/>
    <x v="1"/>
    <x v="1"/>
    <x v="1"/>
    <s v="15-03-2023 17:52"/>
    <s v="15-03-2023 19:47"/>
    <x v="65"/>
    <n v="21.01"/>
    <n v="12"/>
    <n v="252.12"/>
    <s v="UPI"/>
    <x v="4"/>
    <s v="Medium"/>
    <s v="Low Satisfaction"/>
    <s v="Long Charging"/>
    <n v="1"/>
    <x v="874"/>
    <x v="175"/>
  </r>
  <r>
    <s v="EVS102853"/>
    <x v="6"/>
    <x v="0"/>
    <x v="2"/>
    <x v="1"/>
    <d v="2024-10-11T07:44:00"/>
    <d v="2024-10-11T09:30:00"/>
    <x v="107"/>
    <n v="53.73"/>
    <n v="10"/>
    <n v="537.29999999999995"/>
    <s v="UPI"/>
    <x v="1"/>
    <s v="High"/>
    <s v="High Satisfaction"/>
    <s v="Long Charging"/>
    <n v="3"/>
    <x v="640"/>
    <x v="295"/>
  </r>
  <r>
    <s v="EVS102854"/>
    <x v="3"/>
    <x v="1"/>
    <x v="0"/>
    <x v="1"/>
    <d v="2023-02-07T12:08:00"/>
    <d v="2023-02-07T13:33:00"/>
    <x v="17"/>
    <n v="41.72"/>
    <n v="8"/>
    <n v="333.76"/>
    <s v="UPI"/>
    <x v="2"/>
    <s v="High"/>
    <s v="Low Satisfaction"/>
    <s v="Long Charging"/>
    <n v="1"/>
    <x v="693"/>
    <x v="677"/>
  </r>
  <r>
    <s v="EVS102855"/>
    <x v="5"/>
    <x v="2"/>
    <x v="3"/>
    <x v="0"/>
    <s v="24-02-2024 02:45"/>
    <s v="24-02-2024 04:33"/>
    <x v="47"/>
    <n v="43.06"/>
    <n v="8"/>
    <n v="344.48"/>
    <s v="Wallet"/>
    <x v="1"/>
    <s v="High"/>
    <s v="High Satisfaction"/>
    <s v="Long Charging"/>
    <n v="2"/>
    <x v="1168"/>
    <x v="154"/>
  </r>
  <r>
    <s v="EVS102856"/>
    <x v="7"/>
    <x v="2"/>
    <x v="2"/>
    <x v="1"/>
    <s v="22-04-2024 11:56"/>
    <s v="22-04-2024 12:40"/>
    <x v="72"/>
    <n v="12.18"/>
    <n v="12"/>
    <n v="146.16"/>
    <s v="UPI"/>
    <x v="4"/>
    <s v="Medium"/>
    <s v="Low Satisfaction"/>
    <s v="Medium Charging"/>
    <n v="2"/>
    <x v="717"/>
    <x v="550"/>
  </r>
  <r>
    <s v="EVS102857"/>
    <x v="3"/>
    <x v="2"/>
    <x v="3"/>
    <x v="0"/>
    <s v="15-05-2023 20:57"/>
    <s v="15-05-2023 22:04"/>
    <x v="5"/>
    <n v="8.2799999999999994"/>
    <n v="15"/>
    <n v="124.2"/>
    <s v="Credit Card"/>
    <x v="1"/>
    <s v="Low"/>
    <s v="High Satisfaction"/>
    <s v="Long Charging"/>
    <n v="2"/>
    <x v="194"/>
    <x v="259"/>
  </r>
  <r>
    <s v="EVS102858"/>
    <x v="7"/>
    <x v="0"/>
    <x v="0"/>
    <x v="0"/>
    <s v="28-09-2024 16:03"/>
    <s v="28-09-2024 17:34"/>
    <x v="44"/>
    <n v="44.47"/>
    <n v="12"/>
    <n v="533.64"/>
    <s v="Credit Card"/>
    <x v="3"/>
    <s v="High"/>
    <s v="Medium Satisfaction"/>
    <s v="Long Charging"/>
    <n v="3"/>
    <x v="383"/>
    <x v="257"/>
  </r>
  <r>
    <s v="EVS102859"/>
    <x v="6"/>
    <x v="1"/>
    <x v="2"/>
    <x v="0"/>
    <s v="15-06-2023 05:43"/>
    <s v="15-06-2023 07:19"/>
    <x v="101"/>
    <n v="44.1"/>
    <n v="10"/>
    <n v="441"/>
    <s v="Subscription"/>
    <x v="1"/>
    <s v="High"/>
    <s v="High Satisfaction"/>
    <s v="Long Charging"/>
    <n v="1"/>
    <x v="115"/>
    <x v="457"/>
  </r>
  <r>
    <s v="EVS102860"/>
    <x v="4"/>
    <x v="1"/>
    <x v="0"/>
    <x v="0"/>
    <s v="18-09-2024 03:55"/>
    <s v="18-09-2024 05:28"/>
    <x v="12"/>
    <n v="41.48"/>
    <n v="10"/>
    <n v="414.8"/>
    <s v="UPI"/>
    <x v="4"/>
    <s v="High"/>
    <s v="Low Satisfaction"/>
    <s v="Long Charging"/>
    <n v="1"/>
    <x v="186"/>
    <x v="25"/>
  </r>
  <r>
    <s v="EVS102861"/>
    <x v="6"/>
    <x v="2"/>
    <x v="3"/>
    <x v="1"/>
    <s v="28-08-2024 04:50"/>
    <s v="28-08-2024 05:48"/>
    <x v="22"/>
    <n v="40.770000000000003"/>
    <n v="15"/>
    <n v="611.54999999999995"/>
    <s v="Wallet"/>
    <x v="1"/>
    <s v="High"/>
    <s v="High Satisfaction"/>
    <s v="Medium Charging"/>
    <n v="2"/>
    <x v="1000"/>
    <x v="399"/>
  </r>
  <r>
    <s v="EVS102862"/>
    <x v="0"/>
    <x v="0"/>
    <x v="0"/>
    <x v="0"/>
    <s v="15-08-2024 18:50"/>
    <s v="15-08-2024 19:44"/>
    <x v="38"/>
    <n v="18.93"/>
    <n v="10"/>
    <n v="189.3"/>
    <s v="Wallet"/>
    <x v="1"/>
    <s v="Medium"/>
    <s v="High Satisfaction"/>
    <s v="Medium Charging"/>
    <n v="3"/>
    <x v="1219"/>
    <x v="532"/>
  </r>
  <r>
    <s v="EVS102863"/>
    <x v="5"/>
    <x v="2"/>
    <x v="1"/>
    <x v="0"/>
    <d v="2023-02-08T16:19:00"/>
    <d v="2023-02-08T18:13:00"/>
    <x v="48"/>
    <n v="22.01"/>
    <n v="8"/>
    <n v="176.08"/>
    <s v="Credit Card"/>
    <x v="2"/>
    <s v="Medium"/>
    <s v="Low Satisfaction"/>
    <s v="Long Charging"/>
    <n v="2"/>
    <x v="955"/>
    <x v="546"/>
  </r>
  <r>
    <s v="EVS102864"/>
    <x v="7"/>
    <x v="1"/>
    <x v="1"/>
    <x v="0"/>
    <d v="2023-10-03T09:40:00"/>
    <d v="2023-10-03T10:03:00"/>
    <x v="6"/>
    <n v="35.090000000000003"/>
    <n v="8"/>
    <n v="280.72000000000003"/>
    <s v="Credit Card"/>
    <x v="0"/>
    <s v="High"/>
    <s v="Medium Satisfaction"/>
    <s v="Short Charging"/>
    <n v="1"/>
    <x v="966"/>
    <x v="153"/>
  </r>
  <r>
    <s v="EVS102865"/>
    <x v="7"/>
    <x v="0"/>
    <x v="3"/>
    <x v="0"/>
    <d v="2023-10-02T13:06:00"/>
    <d v="2023-10-02T14:12:00"/>
    <x v="40"/>
    <n v="41.57"/>
    <n v="15"/>
    <n v="623.54999999999995"/>
    <s v="UPI"/>
    <x v="2"/>
    <s v="High"/>
    <s v="Low Satisfaction"/>
    <s v="Long Charging"/>
    <n v="3"/>
    <x v="41"/>
    <x v="601"/>
  </r>
  <r>
    <s v="EVS102866"/>
    <x v="6"/>
    <x v="1"/>
    <x v="2"/>
    <x v="1"/>
    <s v="24-06-2024 17:48"/>
    <s v="24-06-2024 19:20"/>
    <x v="20"/>
    <n v="8.09"/>
    <n v="8"/>
    <n v="64.72"/>
    <s v="Subscription"/>
    <x v="1"/>
    <s v="Low"/>
    <s v="High Satisfaction"/>
    <s v="Long Charging"/>
    <n v="1"/>
    <x v="834"/>
    <x v="360"/>
  </r>
  <r>
    <s v="EVS102867"/>
    <x v="2"/>
    <x v="0"/>
    <x v="3"/>
    <x v="0"/>
    <s v="23-02-2024 15:02"/>
    <s v="23-02-2024 16:55"/>
    <x v="41"/>
    <n v="59.68"/>
    <n v="15"/>
    <n v="895.2"/>
    <s v="UPI"/>
    <x v="4"/>
    <s v="High"/>
    <s v="Low Satisfaction"/>
    <s v="Long Charging"/>
    <n v="3"/>
    <x v="734"/>
    <x v="13"/>
  </r>
  <r>
    <s v="EVS102868"/>
    <x v="1"/>
    <x v="0"/>
    <x v="1"/>
    <x v="1"/>
    <s v="16-06-2024 21:04"/>
    <s v="16-06-2024 22:10"/>
    <x v="40"/>
    <n v="27.12"/>
    <n v="15"/>
    <n v="406.8"/>
    <s v="Credit Card"/>
    <x v="1"/>
    <s v="Medium"/>
    <s v="High Satisfaction"/>
    <s v="Long Charging"/>
    <n v="3"/>
    <x v="1051"/>
    <x v="297"/>
  </r>
  <r>
    <s v="EVS102869"/>
    <x v="2"/>
    <x v="1"/>
    <x v="2"/>
    <x v="1"/>
    <d v="2024-04-03T06:58:00"/>
    <d v="2024-04-03T07:54:00"/>
    <x v="46"/>
    <n v="9.68"/>
    <n v="10"/>
    <n v="96.8"/>
    <s v="Credit Card"/>
    <x v="1"/>
    <s v="Low"/>
    <s v="High Satisfaction"/>
    <s v="Medium Charging"/>
    <n v="1"/>
    <x v="881"/>
    <x v="314"/>
  </r>
  <r>
    <s v="EVS102870"/>
    <x v="4"/>
    <x v="1"/>
    <x v="3"/>
    <x v="0"/>
    <s v="14-11-2023 11:05"/>
    <s v="14-11-2023 12:07"/>
    <x v="51"/>
    <n v="30.67"/>
    <n v="10"/>
    <n v="306.7"/>
    <s v="Subscription"/>
    <x v="1"/>
    <s v="High"/>
    <s v="High Satisfaction"/>
    <s v="Long Charging"/>
    <n v="1"/>
    <x v="569"/>
    <x v="56"/>
  </r>
  <r>
    <s v="EVS102871"/>
    <x v="1"/>
    <x v="2"/>
    <x v="1"/>
    <x v="0"/>
    <s v="14-05-2024 01:06"/>
    <s v="14-05-2024 01:59"/>
    <x v="73"/>
    <n v="16.260000000000002"/>
    <n v="8"/>
    <n v="130.08000000000001"/>
    <s v="Subscription"/>
    <x v="2"/>
    <s v="Medium"/>
    <s v="Low Satisfaction"/>
    <s v="Medium Charging"/>
    <n v="2"/>
    <x v="67"/>
    <x v="37"/>
  </r>
  <r>
    <s v="EVS102872"/>
    <x v="4"/>
    <x v="1"/>
    <x v="2"/>
    <x v="1"/>
    <s v="21-02-2024 23:34"/>
    <s v="22-02-2024 00:11"/>
    <x v="45"/>
    <n v="32.61"/>
    <n v="10"/>
    <n v="326.10000000000002"/>
    <s v="UPI"/>
    <x v="0"/>
    <s v="High"/>
    <s v="Medium Satisfaction"/>
    <s v="Medium Charging"/>
    <n v="1"/>
    <x v="632"/>
    <x v="290"/>
  </r>
  <r>
    <s v="EVS102873"/>
    <x v="6"/>
    <x v="1"/>
    <x v="1"/>
    <x v="1"/>
    <s v="25-06-2023 08:15"/>
    <s v="25-06-2023 09:47"/>
    <x v="20"/>
    <n v="12.11"/>
    <n v="8"/>
    <n v="96.88"/>
    <s v="Subscription"/>
    <x v="4"/>
    <s v="Medium"/>
    <s v="Low Satisfaction"/>
    <s v="Long Charging"/>
    <n v="1"/>
    <x v="804"/>
    <x v="467"/>
  </r>
  <r>
    <s v="EVS102874"/>
    <x v="7"/>
    <x v="0"/>
    <x v="2"/>
    <x v="1"/>
    <d v="2023-09-12T16:10:00"/>
    <d v="2023-09-12T17:06:00"/>
    <x v="46"/>
    <n v="54.7"/>
    <n v="8"/>
    <n v="437.6"/>
    <s v="Credit Card"/>
    <x v="0"/>
    <s v="High"/>
    <s v="Medium Satisfaction"/>
    <s v="Medium Charging"/>
    <n v="3"/>
    <x v="669"/>
    <x v="90"/>
  </r>
  <r>
    <s v="EVS102875"/>
    <x v="3"/>
    <x v="2"/>
    <x v="2"/>
    <x v="0"/>
    <d v="2023-02-01T01:40:00"/>
    <d v="2023-02-01T02:59:00"/>
    <x v="87"/>
    <n v="33.270000000000003"/>
    <n v="10"/>
    <n v="332.7"/>
    <s v="Subscription"/>
    <x v="3"/>
    <s v="High"/>
    <s v="Medium Satisfaction"/>
    <s v="Long Charging"/>
    <n v="2"/>
    <x v="1194"/>
    <x v="433"/>
  </r>
  <r>
    <s v="EVS102876"/>
    <x v="5"/>
    <x v="0"/>
    <x v="3"/>
    <x v="0"/>
    <s v="26-09-2023 17:50"/>
    <s v="26-09-2023 18:10"/>
    <x v="21"/>
    <n v="20.399999999999999"/>
    <n v="8"/>
    <n v="163.19999999999999"/>
    <s v="Wallet"/>
    <x v="3"/>
    <s v="Medium"/>
    <s v="Medium Satisfaction"/>
    <s v="Short Charging"/>
    <n v="3"/>
    <x v="1115"/>
    <x v="456"/>
  </r>
  <r>
    <s v="EVS102877"/>
    <x v="3"/>
    <x v="0"/>
    <x v="1"/>
    <x v="1"/>
    <s v="30-12-2023 09:59"/>
    <s v="30-12-2023 10:52"/>
    <x v="73"/>
    <n v="13.61"/>
    <n v="10"/>
    <n v="136.1"/>
    <s v="Subscription"/>
    <x v="4"/>
    <s v="Medium"/>
    <s v="Low Satisfaction"/>
    <s v="Medium Charging"/>
    <n v="3"/>
    <x v="1052"/>
    <x v="326"/>
  </r>
  <r>
    <s v="EVS102878"/>
    <x v="6"/>
    <x v="2"/>
    <x v="0"/>
    <x v="1"/>
    <d v="2024-10-01T22:11:00"/>
    <d v="2024-11-01T00:07:00"/>
    <x v="90"/>
    <n v="9.14"/>
    <n v="8"/>
    <n v="73.12"/>
    <s v="Credit Card"/>
    <x v="1"/>
    <s v="Low"/>
    <s v="High Satisfaction"/>
    <s v="Long Charging"/>
    <n v="2"/>
    <x v="627"/>
    <x v="267"/>
  </r>
  <r>
    <s v="EVS102879"/>
    <x v="5"/>
    <x v="2"/>
    <x v="2"/>
    <x v="1"/>
    <d v="2024-08-11T09:21:00"/>
    <d v="2024-08-11T09:56:00"/>
    <x v="10"/>
    <n v="7.99"/>
    <n v="12"/>
    <n v="95.88"/>
    <s v="UPI"/>
    <x v="4"/>
    <s v="Low"/>
    <s v="Low Satisfaction"/>
    <s v="Medium Charging"/>
    <n v="2"/>
    <x v="1220"/>
    <x v="281"/>
  </r>
  <r>
    <s v="EVS102880"/>
    <x v="3"/>
    <x v="0"/>
    <x v="2"/>
    <x v="0"/>
    <s v="25-05-2023 05:21"/>
    <s v="25-05-2023 07:08"/>
    <x v="108"/>
    <n v="19.649999999999999"/>
    <n v="8"/>
    <n v="157.19999999999999"/>
    <s v="Wallet"/>
    <x v="1"/>
    <s v="Medium"/>
    <s v="High Satisfaction"/>
    <s v="Long Charging"/>
    <n v="3"/>
    <x v="1165"/>
    <x v="104"/>
  </r>
  <r>
    <s v="EVS102881"/>
    <x v="7"/>
    <x v="2"/>
    <x v="2"/>
    <x v="1"/>
    <d v="2024-01-08T18:05:00"/>
    <d v="2024-01-08T19:18:00"/>
    <x v="98"/>
    <n v="19.27"/>
    <n v="12"/>
    <n v="231.24"/>
    <s v="Subscription"/>
    <x v="4"/>
    <s v="Medium"/>
    <s v="Low Satisfaction"/>
    <s v="Long Charging"/>
    <n v="2"/>
    <x v="796"/>
    <x v="605"/>
  </r>
  <r>
    <s v="EVS102882"/>
    <x v="6"/>
    <x v="2"/>
    <x v="0"/>
    <x v="0"/>
    <s v="25-11-2023 21:17"/>
    <s v="25-11-2023 22:30"/>
    <x v="98"/>
    <n v="46.74"/>
    <n v="8"/>
    <n v="373.92"/>
    <s v="Subscription"/>
    <x v="2"/>
    <s v="High"/>
    <s v="Low Satisfaction"/>
    <s v="Long Charging"/>
    <n v="2"/>
    <x v="1107"/>
    <x v="416"/>
  </r>
  <r>
    <s v="EVS102883"/>
    <x v="4"/>
    <x v="0"/>
    <x v="3"/>
    <x v="0"/>
    <s v="30-11-2024 12:14"/>
    <s v="30-11-2024 12:42"/>
    <x v="53"/>
    <n v="14.58"/>
    <n v="8"/>
    <n v="116.64"/>
    <s v="Wallet"/>
    <x v="1"/>
    <s v="Medium"/>
    <s v="High Satisfaction"/>
    <s v="Short Charging"/>
    <n v="3"/>
    <x v="1109"/>
    <x v="135"/>
  </r>
  <r>
    <s v="EVS102884"/>
    <x v="4"/>
    <x v="0"/>
    <x v="1"/>
    <x v="0"/>
    <s v="15-06-2024 01:52"/>
    <s v="15-06-2024 03:51"/>
    <x v="9"/>
    <n v="47.18"/>
    <n v="8"/>
    <n v="377.44"/>
    <s v="Subscription"/>
    <x v="0"/>
    <s v="High"/>
    <s v="Medium Satisfaction"/>
    <s v="Long Charging"/>
    <n v="3"/>
    <x v="805"/>
    <x v="196"/>
  </r>
  <r>
    <s v="EVS102885"/>
    <x v="6"/>
    <x v="2"/>
    <x v="1"/>
    <x v="1"/>
    <s v="17-05-2024 07:58"/>
    <s v="17-05-2024 09:27"/>
    <x v="29"/>
    <n v="45.88"/>
    <n v="15"/>
    <n v="688.2"/>
    <s v="Credit Card"/>
    <x v="2"/>
    <s v="High"/>
    <s v="Low Satisfaction"/>
    <s v="Long Charging"/>
    <n v="2"/>
    <x v="420"/>
    <x v="506"/>
  </r>
  <r>
    <s v="EVS102886"/>
    <x v="4"/>
    <x v="2"/>
    <x v="3"/>
    <x v="1"/>
    <d v="2024-02-02T17:02:00"/>
    <d v="2024-02-02T18:23:00"/>
    <x v="7"/>
    <n v="53.47"/>
    <n v="15"/>
    <n v="802.05"/>
    <s v="UPI"/>
    <x v="0"/>
    <s v="High"/>
    <s v="Medium Satisfaction"/>
    <s v="Long Charging"/>
    <n v="2"/>
    <x v="781"/>
    <x v="62"/>
  </r>
  <r>
    <s v="EVS102887"/>
    <x v="2"/>
    <x v="0"/>
    <x v="0"/>
    <x v="0"/>
    <d v="2024-12-11T06:28:00"/>
    <d v="2024-12-11T06:55:00"/>
    <x v="92"/>
    <n v="44.96"/>
    <n v="12"/>
    <n v="539.52"/>
    <s v="Credit Card"/>
    <x v="1"/>
    <s v="High"/>
    <s v="High Satisfaction"/>
    <s v="Short Charging"/>
    <n v="3"/>
    <x v="193"/>
    <x v="318"/>
  </r>
  <r>
    <s v="EVS102888"/>
    <x v="5"/>
    <x v="0"/>
    <x v="0"/>
    <x v="1"/>
    <s v="19-07-2023 05:51"/>
    <s v="19-07-2023 06:36"/>
    <x v="96"/>
    <n v="47.04"/>
    <n v="12"/>
    <n v="564.48"/>
    <s v="Wallet"/>
    <x v="2"/>
    <s v="High"/>
    <s v="Low Satisfaction"/>
    <s v="Medium Charging"/>
    <n v="3"/>
    <x v="533"/>
    <x v="113"/>
  </r>
  <r>
    <s v="EVS102889"/>
    <x v="2"/>
    <x v="1"/>
    <x v="3"/>
    <x v="1"/>
    <s v="13-03-2023 15:34"/>
    <s v="13-03-2023 17:29"/>
    <x v="65"/>
    <n v="34.229999999999997"/>
    <n v="12"/>
    <n v="410.76"/>
    <s v="Credit Card"/>
    <x v="1"/>
    <s v="High"/>
    <s v="High Satisfaction"/>
    <s v="Long Charging"/>
    <n v="1"/>
    <x v="559"/>
    <x v="516"/>
  </r>
  <r>
    <s v="EVS102890"/>
    <x v="3"/>
    <x v="2"/>
    <x v="3"/>
    <x v="1"/>
    <s v="20-07-2024 01:05"/>
    <s v="20-07-2024 01:18"/>
    <x v="58"/>
    <n v="3.08"/>
    <n v="10"/>
    <n v="30.8"/>
    <s v="UPI"/>
    <x v="1"/>
    <s v="Low"/>
    <s v="High Satisfaction"/>
    <s v="Short Charging"/>
    <n v="2"/>
    <x v="488"/>
    <x v="86"/>
  </r>
  <r>
    <s v="EVS102891"/>
    <x v="1"/>
    <x v="0"/>
    <x v="0"/>
    <x v="1"/>
    <d v="2024-01-11T20:41:00"/>
    <d v="2024-01-11T21:59:00"/>
    <x v="89"/>
    <n v="34.229999999999997"/>
    <n v="8"/>
    <n v="273.83999999999997"/>
    <s v="Subscription"/>
    <x v="0"/>
    <s v="High"/>
    <s v="Medium Satisfaction"/>
    <s v="Long Charging"/>
    <n v="3"/>
    <x v="149"/>
    <x v="41"/>
  </r>
  <r>
    <s v="EVS102892"/>
    <x v="7"/>
    <x v="2"/>
    <x v="2"/>
    <x v="0"/>
    <d v="2024-11-09T15:49:00"/>
    <d v="2024-11-09T16:42:00"/>
    <x v="73"/>
    <n v="26.52"/>
    <n v="8"/>
    <n v="212.16"/>
    <s v="UPI"/>
    <x v="0"/>
    <s v="Medium"/>
    <s v="Medium Satisfaction"/>
    <s v="Medium Charging"/>
    <n v="2"/>
    <x v="536"/>
    <x v="534"/>
  </r>
  <r>
    <s v="EVS102893"/>
    <x v="0"/>
    <x v="1"/>
    <x v="2"/>
    <x v="0"/>
    <s v="29-11-2023 11:03"/>
    <s v="29-11-2023 11:56"/>
    <x v="73"/>
    <n v="18.87"/>
    <n v="12"/>
    <n v="226.44"/>
    <s v="Wallet"/>
    <x v="1"/>
    <s v="Medium"/>
    <s v="High Satisfaction"/>
    <s v="Medium Charging"/>
    <n v="1"/>
    <x v="141"/>
    <x v="526"/>
  </r>
  <r>
    <s v="EVS102894"/>
    <x v="6"/>
    <x v="0"/>
    <x v="1"/>
    <x v="0"/>
    <d v="2023-09-09T20:43:00"/>
    <d v="2023-09-09T22:25:00"/>
    <x v="36"/>
    <n v="15.12"/>
    <n v="8"/>
    <n v="120.96"/>
    <s v="Subscription"/>
    <x v="0"/>
    <s v="Medium"/>
    <s v="Medium Satisfaction"/>
    <s v="Long Charging"/>
    <n v="3"/>
    <x v="241"/>
    <x v="171"/>
  </r>
  <r>
    <s v="EVS102895"/>
    <x v="1"/>
    <x v="2"/>
    <x v="0"/>
    <x v="0"/>
    <s v="19-09-2024 20:02"/>
    <s v="19-09-2024 20:39"/>
    <x v="45"/>
    <n v="38.53"/>
    <n v="8"/>
    <n v="308.24"/>
    <s v="Credit Card"/>
    <x v="4"/>
    <s v="High"/>
    <s v="Low Satisfaction"/>
    <s v="Medium Charging"/>
    <n v="2"/>
    <x v="658"/>
    <x v="507"/>
  </r>
  <r>
    <s v="EVS102896"/>
    <x v="6"/>
    <x v="0"/>
    <x v="2"/>
    <x v="0"/>
    <s v="13-09-2023 15:07"/>
    <s v="13-09-2023 16:51"/>
    <x v="4"/>
    <n v="34.65"/>
    <n v="12"/>
    <n v="415.8"/>
    <s v="Credit Card"/>
    <x v="3"/>
    <s v="High"/>
    <s v="Medium Satisfaction"/>
    <s v="Long Charging"/>
    <n v="3"/>
    <x v="93"/>
    <x v="429"/>
  </r>
  <r>
    <s v="EVS102897"/>
    <x v="2"/>
    <x v="2"/>
    <x v="2"/>
    <x v="1"/>
    <s v="14-11-2023 18:21"/>
    <s v="14-11-2023 19:37"/>
    <x v="91"/>
    <n v="39.81"/>
    <n v="8"/>
    <n v="318.48"/>
    <s v="UPI"/>
    <x v="1"/>
    <s v="High"/>
    <s v="High Satisfaction"/>
    <s v="Long Charging"/>
    <n v="2"/>
    <x v="657"/>
    <x v="56"/>
  </r>
  <r>
    <s v="EVS102898"/>
    <x v="1"/>
    <x v="2"/>
    <x v="2"/>
    <x v="1"/>
    <s v="26-08-2024 06:37"/>
    <s v="26-08-2024 08:29"/>
    <x v="56"/>
    <n v="42.62"/>
    <n v="12"/>
    <n v="511.44"/>
    <s v="Wallet"/>
    <x v="1"/>
    <s v="High"/>
    <s v="High Satisfaction"/>
    <s v="Long Charging"/>
    <n v="2"/>
    <x v="822"/>
    <x v="670"/>
  </r>
  <r>
    <s v="EVS102899"/>
    <x v="0"/>
    <x v="2"/>
    <x v="2"/>
    <x v="0"/>
    <d v="2024-09-07T12:58:00"/>
    <d v="2024-09-07T13:21:00"/>
    <x v="6"/>
    <n v="9.93"/>
    <n v="12"/>
    <n v="119.16"/>
    <s v="Wallet"/>
    <x v="1"/>
    <s v="Low"/>
    <s v="High Satisfaction"/>
    <s v="Short Charging"/>
    <n v="2"/>
    <x v="642"/>
    <x v="660"/>
  </r>
  <r>
    <s v="EVS102900"/>
    <x v="0"/>
    <x v="2"/>
    <x v="0"/>
    <x v="1"/>
    <s v="19-08-2023 12:10"/>
    <s v="19-08-2023 12:28"/>
    <x v="88"/>
    <n v="24"/>
    <n v="12"/>
    <n v="288"/>
    <s v="Credit Card"/>
    <x v="4"/>
    <s v="Medium"/>
    <s v="Low Satisfaction"/>
    <s v="Short Charging"/>
    <n v="2"/>
    <x v="1100"/>
    <x v="566"/>
  </r>
  <r>
    <s v="EVS102901"/>
    <x v="7"/>
    <x v="1"/>
    <x v="1"/>
    <x v="1"/>
    <s v="13-09-2024 05:32"/>
    <s v="13-09-2024 05:43"/>
    <x v="78"/>
    <n v="52.35"/>
    <n v="8"/>
    <n v="418.8"/>
    <s v="Wallet"/>
    <x v="2"/>
    <s v="High"/>
    <s v="Low Satisfaction"/>
    <s v="Short Charging"/>
    <n v="1"/>
    <x v="910"/>
    <x v="61"/>
  </r>
  <r>
    <s v="EVS102902"/>
    <x v="7"/>
    <x v="2"/>
    <x v="2"/>
    <x v="0"/>
    <s v="13-12-2023 18:38"/>
    <s v="13-12-2023 20:16"/>
    <x v="61"/>
    <n v="27.86"/>
    <n v="15"/>
    <n v="417.9"/>
    <s v="Wallet"/>
    <x v="4"/>
    <s v="Medium"/>
    <s v="Low Satisfaction"/>
    <s v="Long Charging"/>
    <n v="2"/>
    <x v="50"/>
    <x v="648"/>
  </r>
  <r>
    <s v="EVS102903"/>
    <x v="7"/>
    <x v="1"/>
    <x v="1"/>
    <x v="1"/>
    <d v="2024-02-02T19:31:00"/>
    <d v="2024-02-02T21:21:00"/>
    <x v="109"/>
    <n v="55.91"/>
    <n v="15"/>
    <n v="838.65"/>
    <s v="Credit Card"/>
    <x v="2"/>
    <s v="High"/>
    <s v="Low Satisfaction"/>
    <s v="Long Charging"/>
    <n v="1"/>
    <x v="1221"/>
    <x v="62"/>
  </r>
  <r>
    <s v="EVS102904"/>
    <x v="5"/>
    <x v="0"/>
    <x v="1"/>
    <x v="0"/>
    <d v="2023-01-04T15:51:00"/>
    <d v="2023-01-04T17:19:00"/>
    <x v="81"/>
    <n v="27.57"/>
    <n v="12"/>
    <n v="330.84"/>
    <s v="Credit Card"/>
    <x v="4"/>
    <s v="Medium"/>
    <s v="Low Satisfaction"/>
    <s v="Long Charging"/>
    <n v="3"/>
    <x v="328"/>
    <x v="504"/>
  </r>
  <r>
    <s v="EVS102905"/>
    <x v="5"/>
    <x v="2"/>
    <x v="0"/>
    <x v="0"/>
    <s v="30-03-2023 16:25"/>
    <s v="30-03-2023 17:52"/>
    <x v="24"/>
    <n v="37.47"/>
    <n v="12"/>
    <n v="449.64"/>
    <s v="Wallet"/>
    <x v="0"/>
    <s v="High"/>
    <s v="Medium Satisfaction"/>
    <s v="Long Charging"/>
    <n v="2"/>
    <x v="573"/>
    <x v="634"/>
  </r>
  <r>
    <s v="EVS102906"/>
    <x v="5"/>
    <x v="0"/>
    <x v="0"/>
    <x v="1"/>
    <d v="2023-04-02T21:13:00"/>
    <d v="2023-04-02T22:05:00"/>
    <x v="55"/>
    <n v="20.27"/>
    <n v="10"/>
    <n v="202.7"/>
    <s v="UPI"/>
    <x v="1"/>
    <s v="Medium"/>
    <s v="High Satisfaction"/>
    <s v="Medium Charging"/>
    <n v="3"/>
    <x v="749"/>
    <x v="201"/>
  </r>
  <r>
    <s v="EVS102907"/>
    <x v="6"/>
    <x v="2"/>
    <x v="1"/>
    <x v="0"/>
    <s v="24-07-2024 19:05"/>
    <s v="24-07-2024 20:20"/>
    <x v="99"/>
    <n v="55.57"/>
    <n v="15"/>
    <n v="833.55"/>
    <s v="Credit Card"/>
    <x v="0"/>
    <s v="High"/>
    <s v="Medium Satisfaction"/>
    <s v="Long Charging"/>
    <n v="2"/>
    <x v="596"/>
    <x v="644"/>
  </r>
  <r>
    <s v="EVS102908"/>
    <x v="2"/>
    <x v="1"/>
    <x v="0"/>
    <x v="0"/>
    <s v="14-08-2024 01:08"/>
    <s v="14-08-2024 03:04"/>
    <x v="90"/>
    <n v="16"/>
    <n v="15"/>
    <n v="240"/>
    <s v="UPI"/>
    <x v="4"/>
    <s v="Medium"/>
    <s v="Low Satisfaction"/>
    <s v="Long Charging"/>
    <n v="1"/>
    <x v="1222"/>
    <x v="679"/>
  </r>
  <r>
    <s v="EVS102909"/>
    <x v="3"/>
    <x v="0"/>
    <x v="1"/>
    <x v="0"/>
    <d v="2024-03-08T20:18:00"/>
    <d v="2024-03-08T20:45:00"/>
    <x v="92"/>
    <n v="32.96"/>
    <n v="10"/>
    <n v="329.6"/>
    <s v="Subscription"/>
    <x v="3"/>
    <s v="High"/>
    <s v="Medium Satisfaction"/>
    <s v="Short Charging"/>
    <n v="3"/>
    <x v="565"/>
    <x v="380"/>
  </r>
  <r>
    <s v="EVS102910"/>
    <x v="5"/>
    <x v="2"/>
    <x v="0"/>
    <x v="1"/>
    <d v="2023-04-11T06:50:00"/>
    <d v="2023-04-11T07:37:00"/>
    <x v="59"/>
    <n v="28.06"/>
    <n v="10"/>
    <n v="280.60000000000002"/>
    <s v="Subscription"/>
    <x v="3"/>
    <s v="Medium"/>
    <s v="Medium Satisfaction"/>
    <s v="Medium Charging"/>
    <n v="2"/>
    <x v="1223"/>
    <x v="193"/>
  </r>
  <r>
    <s v="EVS102911"/>
    <x v="1"/>
    <x v="0"/>
    <x v="1"/>
    <x v="1"/>
    <d v="2023-07-05T11:08:00"/>
    <d v="2023-07-05T11:44:00"/>
    <x v="30"/>
    <n v="38.46"/>
    <n v="15"/>
    <n v="576.9"/>
    <s v="Subscription"/>
    <x v="2"/>
    <s v="High"/>
    <s v="Low Satisfaction"/>
    <s v="Medium Charging"/>
    <n v="3"/>
    <x v="1118"/>
    <x v="418"/>
  </r>
  <r>
    <s v="EVS102912"/>
    <x v="0"/>
    <x v="0"/>
    <x v="1"/>
    <x v="1"/>
    <s v="21-06-2024 13:32"/>
    <s v="21-06-2024 14:24"/>
    <x v="55"/>
    <n v="29.9"/>
    <n v="12"/>
    <n v="358.8"/>
    <s v="Wallet"/>
    <x v="4"/>
    <s v="Medium"/>
    <s v="Low Satisfaction"/>
    <s v="Medium Charging"/>
    <n v="3"/>
    <x v="103"/>
    <x v="235"/>
  </r>
  <r>
    <s v="EVS102913"/>
    <x v="1"/>
    <x v="1"/>
    <x v="0"/>
    <x v="1"/>
    <s v="19-08-2023 10:37"/>
    <s v="19-08-2023 11:20"/>
    <x v="27"/>
    <n v="29.62"/>
    <n v="8"/>
    <n v="236.96"/>
    <s v="UPI"/>
    <x v="3"/>
    <s v="Medium"/>
    <s v="Medium Satisfaction"/>
    <s v="Medium Charging"/>
    <n v="1"/>
    <x v="1224"/>
    <x v="566"/>
  </r>
  <r>
    <s v="EVS102914"/>
    <x v="1"/>
    <x v="1"/>
    <x v="2"/>
    <x v="0"/>
    <s v="13-09-2024 12:29"/>
    <s v="13-09-2024 13:49"/>
    <x v="93"/>
    <n v="7.96"/>
    <n v="15"/>
    <n v="119.4"/>
    <s v="Subscription"/>
    <x v="2"/>
    <s v="Low"/>
    <s v="Low Satisfaction"/>
    <s v="Long Charging"/>
    <n v="1"/>
    <x v="685"/>
    <x v="61"/>
  </r>
  <r>
    <s v="EVS102915"/>
    <x v="2"/>
    <x v="0"/>
    <x v="1"/>
    <x v="0"/>
    <d v="2023-03-10T00:17:00"/>
    <d v="2023-03-10T02:00:00"/>
    <x v="95"/>
    <n v="56.56"/>
    <n v="12"/>
    <n v="678.72"/>
    <s v="UPI"/>
    <x v="2"/>
    <s v="High"/>
    <s v="Low Satisfaction"/>
    <s v="Long Charging"/>
    <n v="3"/>
    <x v="855"/>
    <x v="46"/>
  </r>
  <r>
    <s v="EVS102916"/>
    <x v="6"/>
    <x v="0"/>
    <x v="0"/>
    <x v="1"/>
    <d v="2023-02-04T03:58:00"/>
    <d v="2023-02-04T05:51:00"/>
    <x v="41"/>
    <n v="10.17"/>
    <n v="12"/>
    <n v="122.04"/>
    <s v="Subscription"/>
    <x v="1"/>
    <s v="Medium"/>
    <s v="High Satisfaction"/>
    <s v="Long Charging"/>
    <n v="3"/>
    <x v="845"/>
    <x v="223"/>
  </r>
  <r>
    <s v="EVS102917"/>
    <x v="5"/>
    <x v="2"/>
    <x v="1"/>
    <x v="1"/>
    <s v="22-06-2023 19:15"/>
    <s v="22-06-2023 19:59"/>
    <x v="72"/>
    <n v="8.23"/>
    <n v="8"/>
    <n v="65.84"/>
    <s v="Subscription"/>
    <x v="2"/>
    <s v="Low"/>
    <s v="Low Satisfaction"/>
    <s v="Medium Charging"/>
    <n v="2"/>
    <x v="209"/>
    <x v="487"/>
  </r>
  <r>
    <s v="EVS102918"/>
    <x v="6"/>
    <x v="0"/>
    <x v="3"/>
    <x v="1"/>
    <d v="2023-09-02T00:30:00"/>
    <d v="2023-09-02T01:58:00"/>
    <x v="81"/>
    <n v="45.24"/>
    <n v="8"/>
    <n v="361.92"/>
    <s v="Credit Card"/>
    <x v="4"/>
    <s v="High"/>
    <s v="Low Satisfaction"/>
    <s v="Long Charging"/>
    <n v="3"/>
    <x v="301"/>
    <x v="296"/>
  </r>
  <r>
    <s v="EVS102919"/>
    <x v="1"/>
    <x v="1"/>
    <x v="0"/>
    <x v="0"/>
    <s v="18-09-2023 02:41"/>
    <s v="18-09-2023 04:26"/>
    <x v="80"/>
    <n v="52.32"/>
    <n v="10"/>
    <n v="523.20000000000005"/>
    <s v="Wallet"/>
    <x v="2"/>
    <s v="High"/>
    <s v="Low Satisfaction"/>
    <s v="Long Charging"/>
    <n v="1"/>
    <x v="502"/>
    <x v="141"/>
  </r>
  <r>
    <s v="EVS102920"/>
    <x v="2"/>
    <x v="2"/>
    <x v="1"/>
    <x v="0"/>
    <s v="26-05-2024 10:12"/>
    <s v="26-05-2024 11:10"/>
    <x v="22"/>
    <n v="17.77"/>
    <n v="15"/>
    <n v="266.55"/>
    <s v="Wallet"/>
    <x v="0"/>
    <s v="Medium"/>
    <s v="Medium Satisfaction"/>
    <s v="Medium Charging"/>
    <n v="2"/>
    <x v="76"/>
    <x v="64"/>
  </r>
  <r>
    <s v="EVS102921"/>
    <x v="5"/>
    <x v="0"/>
    <x v="1"/>
    <x v="1"/>
    <d v="2023-12-08T02:53:00"/>
    <d v="2023-12-08T04:22:00"/>
    <x v="29"/>
    <n v="21.87"/>
    <n v="10"/>
    <n v="218.7"/>
    <s v="Credit Card"/>
    <x v="4"/>
    <s v="Medium"/>
    <s v="Low Satisfaction"/>
    <s v="Long Charging"/>
    <n v="3"/>
    <x v="644"/>
    <x v="503"/>
  </r>
  <r>
    <s v="EVS102922"/>
    <x v="7"/>
    <x v="0"/>
    <x v="1"/>
    <x v="1"/>
    <d v="2024-03-05T20:20:00"/>
    <d v="2024-03-05T21:33:00"/>
    <x v="98"/>
    <n v="52.83"/>
    <n v="10"/>
    <n v="528.29999999999995"/>
    <s v="Wallet"/>
    <x v="1"/>
    <s v="High"/>
    <s v="High Satisfaction"/>
    <s v="Long Charging"/>
    <n v="3"/>
    <x v="1183"/>
    <x v="321"/>
  </r>
  <r>
    <s v="EVS102923"/>
    <x v="1"/>
    <x v="1"/>
    <x v="2"/>
    <x v="0"/>
    <s v="27-07-2024 02:49"/>
    <s v="27-07-2024 03:54"/>
    <x v="75"/>
    <n v="35.65"/>
    <n v="8"/>
    <n v="285.2"/>
    <s v="UPI"/>
    <x v="1"/>
    <s v="High"/>
    <s v="High Satisfaction"/>
    <s v="Long Charging"/>
    <n v="1"/>
    <x v="1066"/>
    <x v="594"/>
  </r>
  <r>
    <s v="EVS102924"/>
    <x v="1"/>
    <x v="2"/>
    <x v="3"/>
    <x v="1"/>
    <s v="22-05-2023 21:42"/>
    <s v="22-05-2023 22:09"/>
    <x v="92"/>
    <n v="45.32"/>
    <n v="8"/>
    <n v="362.56"/>
    <s v="UPI"/>
    <x v="3"/>
    <s v="High"/>
    <s v="Medium Satisfaction"/>
    <s v="Short Charging"/>
    <n v="2"/>
    <x v="1072"/>
    <x v="108"/>
  </r>
  <r>
    <s v="EVS102925"/>
    <x v="1"/>
    <x v="1"/>
    <x v="2"/>
    <x v="0"/>
    <s v="22-03-2024 01:16"/>
    <s v="22-03-2024 02:43"/>
    <x v="24"/>
    <n v="2.83"/>
    <n v="10"/>
    <n v="28.3"/>
    <s v="Credit Card"/>
    <x v="3"/>
    <s v="Low"/>
    <s v="Medium Satisfaction"/>
    <s v="Long Charging"/>
    <n v="1"/>
    <x v="1225"/>
    <x v="250"/>
  </r>
  <r>
    <s v="EVS102926"/>
    <x v="1"/>
    <x v="2"/>
    <x v="1"/>
    <x v="0"/>
    <s v="23-09-2023 06:38"/>
    <s v="23-09-2023 07:58"/>
    <x v="93"/>
    <n v="44.68"/>
    <n v="8"/>
    <n v="357.44"/>
    <s v="Subscription"/>
    <x v="2"/>
    <s v="High"/>
    <s v="Low Satisfaction"/>
    <s v="Long Charging"/>
    <n v="2"/>
    <x v="1088"/>
    <x v="148"/>
  </r>
  <r>
    <s v="EVS102927"/>
    <x v="7"/>
    <x v="2"/>
    <x v="1"/>
    <x v="1"/>
    <s v="17-06-2023 13:50"/>
    <s v="17-06-2023 14:03"/>
    <x v="58"/>
    <n v="10.34"/>
    <n v="12"/>
    <n v="124.08"/>
    <s v="Credit Card"/>
    <x v="1"/>
    <s v="Medium"/>
    <s v="High Satisfaction"/>
    <s v="Short Charging"/>
    <n v="2"/>
    <x v="33"/>
    <x v="42"/>
  </r>
  <r>
    <s v="EVS102928"/>
    <x v="0"/>
    <x v="2"/>
    <x v="3"/>
    <x v="0"/>
    <d v="2023-10-11T21:11:00"/>
    <d v="2023-10-11T21:48:00"/>
    <x v="45"/>
    <n v="29.1"/>
    <n v="8"/>
    <n v="232.8"/>
    <s v="Subscription"/>
    <x v="3"/>
    <s v="Medium"/>
    <s v="Medium Satisfaction"/>
    <s v="Medium Charging"/>
    <n v="2"/>
    <x v="247"/>
    <x v="8"/>
  </r>
  <r>
    <s v="EVS102929"/>
    <x v="1"/>
    <x v="1"/>
    <x v="0"/>
    <x v="1"/>
    <d v="2023-02-01T03:04:00"/>
    <d v="2023-02-01T04:38:00"/>
    <x v="23"/>
    <n v="20.149999999999999"/>
    <n v="8"/>
    <n v="161.19999999999999"/>
    <s v="UPI"/>
    <x v="2"/>
    <s v="Medium"/>
    <s v="Low Satisfaction"/>
    <s v="Long Charging"/>
    <n v="1"/>
    <x v="8"/>
    <x v="433"/>
  </r>
  <r>
    <s v="EVS102930"/>
    <x v="0"/>
    <x v="2"/>
    <x v="1"/>
    <x v="0"/>
    <s v="15-09-2023 11:41"/>
    <s v="15-09-2023 12:46"/>
    <x v="75"/>
    <n v="52.85"/>
    <n v="10"/>
    <n v="528.5"/>
    <s v="Subscription"/>
    <x v="4"/>
    <s v="High"/>
    <s v="Low Satisfaction"/>
    <s v="Long Charging"/>
    <n v="2"/>
    <x v="1226"/>
    <x v="656"/>
  </r>
  <r>
    <s v="EVS102931"/>
    <x v="3"/>
    <x v="0"/>
    <x v="1"/>
    <x v="1"/>
    <s v="20-05-2023 21:53"/>
    <s v="20-05-2023 23:40"/>
    <x v="108"/>
    <n v="10.55"/>
    <n v="15"/>
    <n v="158.25"/>
    <s v="Subscription"/>
    <x v="1"/>
    <s v="Medium"/>
    <s v="High Satisfaction"/>
    <s v="Long Charging"/>
    <n v="3"/>
    <x v="282"/>
    <x v="495"/>
  </r>
  <r>
    <s v="EVS102932"/>
    <x v="3"/>
    <x v="1"/>
    <x v="2"/>
    <x v="1"/>
    <d v="2024-05-11T12:44:00"/>
    <d v="2024-05-11T14:24:00"/>
    <x v="60"/>
    <n v="45.65"/>
    <n v="8"/>
    <n v="365.2"/>
    <s v="Subscription"/>
    <x v="1"/>
    <s v="High"/>
    <s v="High Satisfaction"/>
    <s v="Long Charging"/>
    <n v="1"/>
    <x v="357"/>
    <x v="695"/>
  </r>
  <r>
    <s v="EVS102933"/>
    <x v="2"/>
    <x v="0"/>
    <x v="1"/>
    <x v="1"/>
    <s v="20-06-2024 02:35"/>
    <s v="20-06-2024 03:19"/>
    <x v="72"/>
    <n v="39.44"/>
    <n v="8"/>
    <n v="315.52"/>
    <s v="UPI"/>
    <x v="1"/>
    <s v="High"/>
    <s v="High Satisfaction"/>
    <s v="Medium Charging"/>
    <n v="3"/>
    <x v="467"/>
    <x v="260"/>
  </r>
  <r>
    <s v="EVS102934"/>
    <x v="4"/>
    <x v="2"/>
    <x v="1"/>
    <x v="0"/>
    <d v="2024-12-08T07:10:00"/>
    <d v="2024-12-08T07:44:00"/>
    <x v="8"/>
    <n v="39.06"/>
    <n v="10"/>
    <n v="390.6"/>
    <s v="UPI"/>
    <x v="4"/>
    <s v="High"/>
    <s v="Low Satisfaction"/>
    <s v="Medium Charging"/>
    <n v="2"/>
    <x v="947"/>
    <x v="574"/>
  </r>
  <r>
    <s v="EVS102935"/>
    <x v="6"/>
    <x v="0"/>
    <x v="3"/>
    <x v="1"/>
    <s v="31-03-2023 15:33"/>
    <s v="31-03-2023 17:27"/>
    <x v="48"/>
    <n v="5.74"/>
    <n v="12"/>
    <n v="68.88"/>
    <s v="UPI"/>
    <x v="0"/>
    <s v="Low"/>
    <s v="Medium Satisfaction"/>
    <s v="Long Charging"/>
    <n v="3"/>
    <x v="508"/>
    <x v="97"/>
  </r>
  <r>
    <s v="EVS102936"/>
    <x v="6"/>
    <x v="2"/>
    <x v="3"/>
    <x v="1"/>
    <s v="20-01-2023 20:41"/>
    <s v="20-01-2023 21:22"/>
    <x v="54"/>
    <n v="8.9600000000000009"/>
    <n v="15"/>
    <n v="134.4"/>
    <s v="Credit Card"/>
    <x v="0"/>
    <s v="Low"/>
    <s v="Medium Satisfaction"/>
    <s v="Medium Charging"/>
    <n v="2"/>
    <x v="149"/>
    <x v="464"/>
  </r>
  <r>
    <s v="EVS102937"/>
    <x v="1"/>
    <x v="0"/>
    <x v="0"/>
    <x v="0"/>
    <s v="14-08-2024 19:25"/>
    <s v="14-08-2024 19:51"/>
    <x v="1"/>
    <n v="32.01"/>
    <n v="12"/>
    <n v="384.12"/>
    <s v="Wallet"/>
    <x v="0"/>
    <s v="High"/>
    <s v="Medium Satisfaction"/>
    <s v="Short Charging"/>
    <n v="3"/>
    <x v="304"/>
    <x v="679"/>
  </r>
  <r>
    <s v="EVS102938"/>
    <x v="0"/>
    <x v="1"/>
    <x v="2"/>
    <x v="0"/>
    <s v="14-09-2023 14:26"/>
    <s v="14-09-2023 15:31"/>
    <x v="75"/>
    <n v="28.77"/>
    <n v="8"/>
    <n v="230.16"/>
    <s v="Credit Card"/>
    <x v="0"/>
    <s v="Medium"/>
    <s v="Medium Satisfaction"/>
    <s v="Long Charging"/>
    <n v="1"/>
    <x v="1227"/>
    <x v="444"/>
  </r>
  <r>
    <s v="EVS102939"/>
    <x v="2"/>
    <x v="1"/>
    <x v="3"/>
    <x v="1"/>
    <s v="20-02-2024 05:15"/>
    <s v="20-02-2024 05:34"/>
    <x v="11"/>
    <n v="36.58"/>
    <n v="15"/>
    <n v="548.70000000000005"/>
    <s v="UPI"/>
    <x v="3"/>
    <s v="High"/>
    <s v="Medium Satisfaction"/>
    <s v="Short Charging"/>
    <n v="1"/>
    <x v="239"/>
    <x v="126"/>
  </r>
  <r>
    <s v="EVS102940"/>
    <x v="5"/>
    <x v="2"/>
    <x v="3"/>
    <x v="0"/>
    <s v="24-08-2024 01:06"/>
    <s v="24-08-2024 02:56"/>
    <x v="109"/>
    <n v="9.75"/>
    <n v="8"/>
    <n v="78"/>
    <s v="Subscription"/>
    <x v="2"/>
    <s v="Low"/>
    <s v="Low Satisfaction"/>
    <s v="Long Charging"/>
    <n v="2"/>
    <x v="67"/>
    <x v="53"/>
  </r>
  <r>
    <s v="EVS102941"/>
    <x v="7"/>
    <x v="2"/>
    <x v="0"/>
    <x v="1"/>
    <s v="17-07-2024 20:26"/>
    <s v="17-07-2024 22:11"/>
    <x v="80"/>
    <n v="3.35"/>
    <n v="10"/>
    <n v="33.5"/>
    <s v="Subscription"/>
    <x v="2"/>
    <s v="Low"/>
    <s v="Low Satisfaction"/>
    <s v="Long Charging"/>
    <n v="2"/>
    <x v="674"/>
    <x v="527"/>
  </r>
  <r>
    <s v="EVS102942"/>
    <x v="5"/>
    <x v="1"/>
    <x v="1"/>
    <x v="0"/>
    <d v="2024-08-03T06:09:00"/>
    <d v="2024-08-03T07:49:00"/>
    <x v="60"/>
    <n v="3.91"/>
    <n v="8"/>
    <n v="31.28"/>
    <s v="Wallet"/>
    <x v="1"/>
    <s v="Low"/>
    <s v="High Satisfaction"/>
    <s v="Long Charging"/>
    <n v="1"/>
    <x v="1215"/>
    <x v="571"/>
  </r>
  <r>
    <s v="EVS102943"/>
    <x v="6"/>
    <x v="2"/>
    <x v="0"/>
    <x v="1"/>
    <d v="2023-04-06T23:49:00"/>
    <d v="2023-05-06T01:14:00"/>
    <x v="17"/>
    <n v="35.19"/>
    <n v="10"/>
    <n v="351.9"/>
    <s v="Credit Card"/>
    <x v="2"/>
    <s v="High"/>
    <s v="Low Satisfaction"/>
    <s v="Long Charging"/>
    <n v="2"/>
    <x v="188"/>
    <x v="310"/>
  </r>
  <r>
    <s v="EVS102944"/>
    <x v="7"/>
    <x v="0"/>
    <x v="1"/>
    <x v="1"/>
    <d v="2023-12-01T05:30:00"/>
    <d v="2023-12-01T06:09:00"/>
    <x v="3"/>
    <n v="53.86"/>
    <n v="15"/>
    <n v="807.9"/>
    <s v="Wallet"/>
    <x v="1"/>
    <s v="High"/>
    <s v="High Satisfaction"/>
    <s v="Medium Charging"/>
    <n v="3"/>
    <x v="971"/>
    <x v="128"/>
  </r>
  <r>
    <s v="EVS102945"/>
    <x v="2"/>
    <x v="1"/>
    <x v="2"/>
    <x v="1"/>
    <d v="2024-10-10T22:27:00"/>
    <d v="2024-10-10T23:53:00"/>
    <x v="16"/>
    <n v="24.68"/>
    <n v="15"/>
    <n v="370.2"/>
    <s v="Subscription"/>
    <x v="2"/>
    <s v="Medium"/>
    <s v="Low Satisfaction"/>
    <s v="Long Charging"/>
    <n v="1"/>
    <x v="391"/>
    <x v="371"/>
  </r>
  <r>
    <s v="EVS102946"/>
    <x v="2"/>
    <x v="1"/>
    <x v="2"/>
    <x v="0"/>
    <d v="2023-01-06T23:55:00"/>
    <d v="2023-02-06T00:22:00"/>
    <x v="92"/>
    <n v="47.69"/>
    <n v="10"/>
    <n v="476.9"/>
    <s v="Wallet"/>
    <x v="2"/>
    <s v="High"/>
    <s v="Low Satisfaction"/>
    <s v="Short Charging"/>
    <n v="1"/>
    <x v="265"/>
    <x v="682"/>
  </r>
  <r>
    <s v="EVS102947"/>
    <x v="3"/>
    <x v="0"/>
    <x v="0"/>
    <x v="0"/>
    <d v="2024-09-07T00:38:00"/>
    <d v="2024-09-07T01:17:00"/>
    <x v="3"/>
    <n v="55.31"/>
    <n v="8"/>
    <n v="442.48"/>
    <s v="UPI"/>
    <x v="2"/>
    <s v="High"/>
    <s v="Low Satisfaction"/>
    <s v="Medium Charging"/>
    <n v="3"/>
    <x v="250"/>
    <x v="660"/>
  </r>
  <r>
    <s v="EVS102948"/>
    <x v="3"/>
    <x v="1"/>
    <x v="2"/>
    <x v="0"/>
    <d v="2023-08-11T14:46:00"/>
    <d v="2023-08-11T15:28:00"/>
    <x v="14"/>
    <n v="22.22"/>
    <n v="10"/>
    <n v="222.2"/>
    <s v="UPI"/>
    <x v="3"/>
    <s v="Medium"/>
    <s v="Medium Satisfaction"/>
    <s v="Medium Charging"/>
    <n v="1"/>
    <x v="29"/>
    <x v="531"/>
  </r>
  <r>
    <s v="EVS102949"/>
    <x v="4"/>
    <x v="1"/>
    <x v="0"/>
    <x v="1"/>
    <d v="2024-06-11T02:34:00"/>
    <d v="2024-06-11T02:53:00"/>
    <x v="11"/>
    <n v="25.43"/>
    <n v="12"/>
    <n v="305.16000000000003"/>
    <s v="Credit Card"/>
    <x v="0"/>
    <s v="Medium"/>
    <s v="Medium Satisfaction"/>
    <s v="Short Charging"/>
    <n v="1"/>
    <x v="79"/>
    <x v="408"/>
  </r>
  <r>
    <s v="EVS102950"/>
    <x v="2"/>
    <x v="2"/>
    <x v="0"/>
    <x v="0"/>
    <d v="2023-08-06T09:49:00"/>
    <d v="2023-08-06T11:25:00"/>
    <x v="101"/>
    <n v="8.4700000000000006"/>
    <n v="15"/>
    <n v="127.05"/>
    <s v="UPI"/>
    <x v="3"/>
    <s v="Low"/>
    <s v="Medium Satisfaction"/>
    <s v="Long Charging"/>
    <n v="2"/>
    <x v="846"/>
    <x v="237"/>
  </r>
  <r>
    <s v="EVS102951"/>
    <x v="3"/>
    <x v="1"/>
    <x v="2"/>
    <x v="1"/>
    <s v="25-10-2024 09:19"/>
    <s v="25-10-2024 10:00"/>
    <x v="54"/>
    <n v="11.93"/>
    <n v="10"/>
    <n v="119.3"/>
    <s v="UPI"/>
    <x v="2"/>
    <s v="Medium"/>
    <s v="Low Satisfaction"/>
    <s v="Medium Charging"/>
    <n v="1"/>
    <x v="196"/>
    <x v="604"/>
  </r>
  <r>
    <s v="EVS102952"/>
    <x v="3"/>
    <x v="0"/>
    <x v="3"/>
    <x v="0"/>
    <s v="15-09-2024 22:55"/>
    <s v="15-09-2024 23:42"/>
    <x v="59"/>
    <n v="10.37"/>
    <n v="8"/>
    <n v="82.96"/>
    <s v="UPI"/>
    <x v="0"/>
    <s v="Medium"/>
    <s v="Medium Satisfaction"/>
    <s v="Medium Charging"/>
    <n v="3"/>
    <x v="300"/>
    <x v="567"/>
  </r>
  <r>
    <s v="EVS102953"/>
    <x v="0"/>
    <x v="1"/>
    <x v="3"/>
    <x v="1"/>
    <s v="17-08-2024 14:26"/>
    <s v="17-08-2024 15:19"/>
    <x v="73"/>
    <n v="15.8"/>
    <n v="15"/>
    <n v="237"/>
    <s v="UPI"/>
    <x v="4"/>
    <s v="Medium"/>
    <s v="Low Satisfaction"/>
    <s v="Medium Charging"/>
    <n v="1"/>
    <x v="1227"/>
    <x v="164"/>
  </r>
  <r>
    <s v="EVS102954"/>
    <x v="7"/>
    <x v="0"/>
    <x v="0"/>
    <x v="0"/>
    <d v="2023-04-01T10:46:00"/>
    <d v="2023-04-01T12:32:00"/>
    <x v="107"/>
    <n v="31.41"/>
    <n v="10"/>
    <n v="314.10000000000002"/>
    <s v="Subscription"/>
    <x v="4"/>
    <s v="High"/>
    <s v="Low Satisfaction"/>
    <s v="Long Charging"/>
    <n v="3"/>
    <x v="14"/>
    <x v="373"/>
  </r>
  <r>
    <s v="EVS102955"/>
    <x v="0"/>
    <x v="2"/>
    <x v="0"/>
    <x v="0"/>
    <d v="2024-07-11T12:34:00"/>
    <d v="2024-07-11T12:48:00"/>
    <x v="52"/>
    <n v="58.3"/>
    <n v="15"/>
    <n v="874.5"/>
    <s v="Wallet"/>
    <x v="0"/>
    <s v="High"/>
    <s v="Medium Satisfaction"/>
    <s v="Short Charging"/>
    <n v="2"/>
    <x v="1228"/>
    <x v="162"/>
  </r>
  <r>
    <s v="EVS102956"/>
    <x v="1"/>
    <x v="0"/>
    <x v="1"/>
    <x v="1"/>
    <s v="21-02-2024 08:59"/>
    <s v="21-02-2024 10:00"/>
    <x v="57"/>
    <n v="9.92"/>
    <n v="10"/>
    <n v="99.2"/>
    <s v="Credit Card"/>
    <x v="2"/>
    <s v="Low"/>
    <s v="Low Satisfaction"/>
    <s v="Long Charging"/>
    <n v="3"/>
    <x v="879"/>
    <x v="290"/>
  </r>
  <r>
    <s v="EVS102957"/>
    <x v="2"/>
    <x v="1"/>
    <x v="3"/>
    <x v="1"/>
    <d v="2023-02-12T11:23:00"/>
    <d v="2023-02-12T12:29:00"/>
    <x v="40"/>
    <n v="30.24"/>
    <n v="15"/>
    <n v="453.6"/>
    <s v="Wallet"/>
    <x v="2"/>
    <s v="High"/>
    <s v="Low Satisfaction"/>
    <s v="Long Charging"/>
    <n v="1"/>
    <x v="946"/>
    <x v="684"/>
  </r>
  <r>
    <s v="EVS102958"/>
    <x v="1"/>
    <x v="2"/>
    <x v="3"/>
    <x v="0"/>
    <d v="2024-12-11T02:58:00"/>
    <d v="2024-12-11T03:19:00"/>
    <x v="86"/>
    <n v="30.79"/>
    <n v="12"/>
    <n v="369.48"/>
    <s v="Subscription"/>
    <x v="3"/>
    <s v="High"/>
    <s v="Medium Satisfaction"/>
    <s v="Short Charging"/>
    <n v="2"/>
    <x v="1157"/>
    <x v="318"/>
  </r>
  <r>
    <s v="EVS102959"/>
    <x v="5"/>
    <x v="2"/>
    <x v="0"/>
    <x v="0"/>
    <d v="2023-03-09T05:34:00"/>
    <d v="2023-03-09T06:59:00"/>
    <x v="17"/>
    <n v="59.37"/>
    <n v="10"/>
    <n v="593.70000000000005"/>
    <s v="Credit Card"/>
    <x v="0"/>
    <s v="High"/>
    <s v="Medium Satisfaction"/>
    <s v="Long Charging"/>
    <n v="2"/>
    <x v="591"/>
    <x v="465"/>
  </r>
  <r>
    <s v="EVS102960"/>
    <x v="6"/>
    <x v="0"/>
    <x v="1"/>
    <x v="1"/>
    <s v="20-09-2024 19:39"/>
    <s v="20-09-2024 21:03"/>
    <x v="32"/>
    <n v="15.36"/>
    <n v="15"/>
    <n v="230.4"/>
    <s v="Credit Card"/>
    <x v="2"/>
    <s v="Medium"/>
    <s v="Low Satisfaction"/>
    <s v="Long Charging"/>
    <n v="3"/>
    <x v="127"/>
    <x v="27"/>
  </r>
  <r>
    <s v="EVS102961"/>
    <x v="6"/>
    <x v="1"/>
    <x v="2"/>
    <x v="0"/>
    <s v="17-03-2024 18:44"/>
    <s v="17-03-2024 20:06"/>
    <x v="0"/>
    <n v="51.7"/>
    <n v="8"/>
    <n v="413.6"/>
    <s v="UPI"/>
    <x v="4"/>
    <s v="High"/>
    <s v="Low Satisfaction"/>
    <s v="Long Charging"/>
    <n v="1"/>
    <x v="925"/>
    <x v="587"/>
  </r>
  <r>
    <s v="EVS102962"/>
    <x v="5"/>
    <x v="0"/>
    <x v="1"/>
    <x v="1"/>
    <s v="25-11-2023 02:28"/>
    <s v="25-11-2023 04:24"/>
    <x v="90"/>
    <n v="7.58"/>
    <n v="12"/>
    <n v="90.96"/>
    <s v="Credit Card"/>
    <x v="2"/>
    <s v="Low"/>
    <s v="Low Satisfaction"/>
    <s v="Long Charging"/>
    <n v="3"/>
    <x v="333"/>
    <x v="416"/>
  </r>
  <r>
    <s v="EVS102963"/>
    <x v="7"/>
    <x v="2"/>
    <x v="3"/>
    <x v="0"/>
    <s v="20-07-2024 05:23"/>
    <s v="20-07-2024 07:06"/>
    <x v="95"/>
    <n v="27.15"/>
    <n v="8"/>
    <n v="217.2"/>
    <s v="Wallet"/>
    <x v="3"/>
    <s v="Medium"/>
    <s v="Medium Satisfaction"/>
    <s v="Long Charging"/>
    <n v="2"/>
    <x v="904"/>
    <x v="86"/>
  </r>
  <r>
    <s v="EVS102964"/>
    <x v="4"/>
    <x v="1"/>
    <x v="2"/>
    <x v="1"/>
    <d v="2024-10-07T21:07:00"/>
    <d v="2024-10-07T22:12:00"/>
    <x v="75"/>
    <n v="44.97"/>
    <n v="8"/>
    <n v="359.76"/>
    <s v="Subscription"/>
    <x v="0"/>
    <s v="High"/>
    <s v="Medium Satisfaction"/>
    <s v="Long Charging"/>
    <n v="1"/>
    <x v="244"/>
    <x v="520"/>
  </r>
  <r>
    <s v="EVS102965"/>
    <x v="5"/>
    <x v="1"/>
    <x v="0"/>
    <x v="0"/>
    <s v="28-07-2024 17:46"/>
    <s v="28-07-2024 19:31"/>
    <x v="80"/>
    <n v="31.51"/>
    <n v="8"/>
    <n v="252.08"/>
    <s v="UPI"/>
    <x v="3"/>
    <s v="High"/>
    <s v="Medium Satisfaction"/>
    <s v="Long Charging"/>
    <n v="1"/>
    <x v="617"/>
    <x v="172"/>
  </r>
  <r>
    <s v="EVS102966"/>
    <x v="2"/>
    <x v="1"/>
    <x v="0"/>
    <x v="0"/>
    <s v="21-04-2023 14:07"/>
    <s v="21-04-2023 14:56"/>
    <x v="42"/>
    <n v="37.18"/>
    <n v="15"/>
    <n v="557.70000000000005"/>
    <s v="UPI"/>
    <x v="4"/>
    <s v="High"/>
    <s v="Low Satisfaction"/>
    <s v="Medium Charging"/>
    <n v="1"/>
    <x v="742"/>
    <x v="497"/>
  </r>
  <r>
    <s v="EVS102967"/>
    <x v="0"/>
    <x v="0"/>
    <x v="0"/>
    <x v="0"/>
    <d v="2023-04-05T20:25:00"/>
    <d v="2023-04-05T22:01:00"/>
    <x v="101"/>
    <n v="36.89"/>
    <n v="12"/>
    <n v="442.68"/>
    <s v="Credit Card"/>
    <x v="1"/>
    <s v="High"/>
    <s v="High Satisfaction"/>
    <s v="Long Charging"/>
    <n v="3"/>
    <x v="1145"/>
    <x v="47"/>
  </r>
  <r>
    <s v="EVS102968"/>
    <x v="1"/>
    <x v="0"/>
    <x v="2"/>
    <x v="1"/>
    <d v="2024-01-06T19:48:00"/>
    <d v="2024-01-06T20:25:00"/>
    <x v="45"/>
    <n v="2.75"/>
    <n v="15"/>
    <n v="41.25"/>
    <s v="Credit Card"/>
    <x v="0"/>
    <s v="Low"/>
    <s v="Medium Satisfaction"/>
    <s v="Medium Charging"/>
    <n v="3"/>
    <x v="732"/>
    <x v="202"/>
  </r>
  <r>
    <s v="EVS102969"/>
    <x v="4"/>
    <x v="0"/>
    <x v="1"/>
    <x v="1"/>
    <s v="16-07-2023 14:17"/>
    <s v="16-07-2023 16:16"/>
    <x v="9"/>
    <n v="35.4"/>
    <n v="15"/>
    <n v="531"/>
    <s v="Credit Card"/>
    <x v="4"/>
    <s v="High"/>
    <s v="Low Satisfaction"/>
    <s v="Long Charging"/>
    <n v="3"/>
    <x v="586"/>
    <x v="448"/>
  </r>
  <r>
    <s v="EVS102970"/>
    <x v="4"/>
    <x v="2"/>
    <x v="0"/>
    <x v="1"/>
    <d v="2023-09-02T17:31:00"/>
    <d v="2023-09-02T17:49:00"/>
    <x v="88"/>
    <n v="32.409999999999997"/>
    <n v="8"/>
    <n v="259.27999999999997"/>
    <s v="Subscription"/>
    <x v="2"/>
    <s v="High"/>
    <s v="Low Satisfaction"/>
    <s v="Short Charging"/>
    <n v="2"/>
    <x v="819"/>
    <x v="296"/>
  </r>
  <r>
    <s v="EVS102971"/>
    <x v="1"/>
    <x v="2"/>
    <x v="0"/>
    <x v="0"/>
    <d v="2023-01-12T06:33:00"/>
    <d v="2023-01-12T07:32:00"/>
    <x v="49"/>
    <n v="37.89"/>
    <n v="10"/>
    <n v="378.9"/>
    <s v="UPI"/>
    <x v="1"/>
    <s v="High"/>
    <s v="High Satisfaction"/>
    <s v="Medium Charging"/>
    <n v="2"/>
    <x v="163"/>
    <x v="82"/>
  </r>
  <r>
    <s v="EVS102972"/>
    <x v="2"/>
    <x v="2"/>
    <x v="0"/>
    <x v="0"/>
    <d v="2024-07-09T06:00:00"/>
    <d v="2024-07-09T06:33:00"/>
    <x v="50"/>
    <n v="2.2999999999999998"/>
    <n v="10"/>
    <n v="23"/>
    <s v="UPI"/>
    <x v="0"/>
    <s v="Low"/>
    <s v="Medium Satisfaction"/>
    <s v="Medium Charging"/>
    <n v="2"/>
    <x v="537"/>
    <x v="221"/>
  </r>
  <r>
    <s v="EVS102973"/>
    <x v="3"/>
    <x v="2"/>
    <x v="3"/>
    <x v="0"/>
    <s v="31-08-2023 15:04"/>
    <s v="31-08-2023 15:26"/>
    <x v="103"/>
    <n v="45.69"/>
    <n v="12"/>
    <n v="548.28"/>
    <s v="UPI"/>
    <x v="0"/>
    <s v="High"/>
    <s v="Medium Satisfaction"/>
    <s v="Short Charging"/>
    <n v="2"/>
    <x v="1071"/>
    <x v="159"/>
  </r>
  <r>
    <s v="EVS102974"/>
    <x v="7"/>
    <x v="0"/>
    <x v="0"/>
    <x v="0"/>
    <s v="30-04-2023 13:23"/>
    <s v="30-04-2023 13:50"/>
    <x v="92"/>
    <n v="46.49"/>
    <n v="15"/>
    <n v="697.35"/>
    <s v="UPI"/>
    <x v="3"/>
    <s v="High"/>
    <s v="Medium Satisfaction"/>
    <s v="Short Charging"/>
    <n v="3"/>
    <x v="28"/>
    <x v="402"/>
  </r>
  <r>
    <s v="EVS102975"/>
    <x v="4"/>
    <x v="0"/>
    <x v="3"/>
    <x v="1"/>
    <s v="14-07-2024 09:42"/>
    <s v="14-07-2024 10:05"/>
    <x v="6"/>
    <n v="22.3"/>
    <n v="8"/>
    <n v="178.4"/>
    <s v="UPI"/>
    <x v="0"/>
    <s v="Medium"/>
    <s v="Medium Satisfaction"/>
    <s v="Short Charging"/>
    <n v="3"/>
    <x v="136"/>
    <x v="539"/>
  </r>
  <r>
    <s v="EVS102976"/>
    <x v="4"/>
    <x v="2"/>
    <x v="1"/>
    <x v="0"/>
    <s v="18-12-2023 15:11"/>
    <s v="18-12-2023 16:50"/>
    <x v="83"/>
    <n v="6.18"/>
    <n v="15"/>
    <n v="92.7"/>
    <s v="Credit Card"/>
    <x v="3"/>
    <s v="Low"/>
    <s v="Medium Satisfaction"/>
    <s v="Long Charging"/>
    <n v="2"/>
    <x v="165"/>
    <x v="646"/>
  </r>
  <r>
    <s v="EVS102977"/>
    <x v="6"/>
    <x v="0"/>
    <x v="1"/>
    <x v="0"/>
    <s v="31-08-2023 12:13"/>
    <s v="31-08-2023 13:39"/>
    <x v="16"/>
    <n v="44.63"/>
    <n v="10"/>
    <n v="446.3"/>
    <s v="Wallet"/>
    <x v="4"/>
    <s v="High"/>
    <s v="Low Satisfaction"/>
    <s v="Long Charging"/>
    <n v="3"/>
    <x v="981"/>
    <x v="159"/>
  </r>
  <r>
    <s v="EVS102978"/>
    <x v="2"/>
    <x v="2"/>
    <x v="2"/>
    <x v="0"/>
    <s v="19-01-2023 20:52"/>
    <s v="19-01-2023 21:19"/>
    <x v="92"/>
    <n v="45.69"/>
    <n v="15"/>
    <n v="685.35"/>
    <s v="Subscription"/>
    <x v="1"/>
    <s v="High"/>
    <s v="High Satisfaction"/>
    <s v="Short Charging"/>
    <n v="2"/>
    <x v="1081"/>
    <x v="636"/>
  </r>
  <r>
    <s v="EVS102979"/>
    <x v="0"/>
    <x v="0"/>
    <x v="0"/>
    <x v="0"/>
    <s v="29-07-2024 04:26"/>
    <s v="29-07-2024 05:26"/>
    <x v="76"/>
    <n v="19.79"/>
    <n v="10"/>
    <n v="197.9"/>
    <s v="Wallet"/>
    <x v="3"/>
    <s v="Medium"/>
    <s v="Medium Satisfaction"/>
    <s v="Medium Charging"/>
    <n v="3"/>
    <x v="1229"/>
    <x v="181"/>
  </r>
  <r>
    <s v="EVS102980"/>
    <x v="5"/>
    <x v="2"/>
    <x v="0"/>
    <x v="0"/>
    <s v="24-08-2024 20:48"/>
    <s v="24-08-2024 22:08"/>
    <x v="93"/>
    <n v="15.04"/>
    <n v="10"/>
    <n v="150.4"/>
    <s v="Wallet"/>
    <x v="1"/>
    <s v="Medium"/>
    <s v="High Satisfaction"/>
    <s v="Long Charging"/>
    <n v="2"/>
    <x v="857"/>
    <x v="53"/>
  </r>
  <r>
    <s v="EVS102981"/>
    <x v="3"/>
    <x v="0"/>
    <x v="0"/>
    <x v="1"/>
    <s v="21-01-2024 00:23"/>
    <s v="21-01-2024 01:38"/>
    <x v="99"/>
    <n v="43.2"/>
    <n v="10"/>
    <n v="432"/>
    <s v="Subscription"/>
    <x v="1"/>
    <s v="High"/>
    <s v="High Satisfaction"/>
    <s v="Long Charging"/>
    <n v="3"/>
    <x v="503"/>
    <x v="551"/>
  </r>
  <r>
    <s v="EVS102982"/>
    <x v="7"/>
    <x v="2"/>
    <x v="3"/>
    <x v="0"/>
    <s v="24-12-2023 00:22"/>
    <s v="24-12-2023 00:53"/>
    <x v="64"/>
    <n v="57.07"/>
    <n v="15"/>
    <n v="856.05"/>
    <s v="Wallet"/>
    <x v="4"/>
    <s v="High"/>
    <s v="Low Satisfaction"/>
    <s v="Medium Charging"/>
    <n v="2"/>
    <x v="1058"/>
    <x v="556"/>
  </r>
  <r>
    <s v="EVS102983"/>
    <x v="6"/>
    <x v="0"/>
    <x v="3"/>
    <x v="1"/>
    <s v="28-03-2024 02:37"/>
    <s v="28-03-2024 04:21"/>
    <x v="4"/>
    <n v="31.16"/>
    <n v="10"/>
    <n v="311.60000000000002"/>
    <s v="Subscription"/>
    <x v="4"/>
    <s v="High"/>
    <s v="Low Satisfaction"/>
    <s v="Long Charging"/>
    <n v="3"/>
    <x v="1199"/>
    <x v="232"/>
  </r>
  <r>
    <s v="EVS102984"/>
    <x v="3"/>
    <x v="0"/>
    <x v="3"/>
    <x v="0"/>
    <d v="2023-10-07T14:23:00"/>
    <d v="2023-10-07T16:08:00"/>
    <x v="80"/>
    <n v="17.21"/>
    <n v="10"/>
    <n v="172.1"/>
    <s v="Wallet"/>
    <x v="3"/>
    <s v="Medium"/>
    <s v="Medium Satisfaction"/>
    <s v="Long Charging"/>
    <n v="3"/>
    <x v="201"/>
    <x v="254"/>
  </r>
  <r>
    <s v="EVS102985"/>
    <x v="3"/>
    <x v="0"/>
    <x v="3"/>
    <x v="1"/>
    <s v="27-07-2024 07:59"/>
    <s v="27-07-2024 09:37"/>
    <x v="61"/>
    <n v="38.49"/>
    <n v="15"/>
    <n v="577.35"/>
    <s v="UPI"/>
    <x v="3"/>
    <s v="High"/>
    <s v="Medium Satisfaction"/>
    <s v="Long Charging"/>
    <n v="3"/>
    <x v="182"/>
    <x v="594"/>
  </r>
  <r>
    <s v="EVS102986"/>
    <x v="3"/>
    <x v="2"/>
    <x v="0"/>
    <x v="1"/>
    <s v="24-02-2024 11:07"/>
    <s v="24-02-2024 11:56"/>
    <x v="42"/>
    <n v="39.81"/>
    <n v="15"/>
    <n v="597.15"/>
    <s v="UPI"/>
    <x v="2"/>
    <s v="High"/>
    <s v="Low Satisfaction"/>
    <s v="Medium Charging"/>
    <n v="2"/>
    <x v="459"/>
    <x v="154"/>
  </r>
  <r>
    <s v="EVS102987"/>
    <x v="2"/>
    <x v="1"/>
    <x v="0"/>
    <x v="0"/>
    <d v="2023-08-12T03:36:00"/>
    <d v="2023-08-12T05:10:00"/>
    <x v="23"/>
    <n v="43.39"/>
    <n v="8"/>
    <n v="347.12"/>
    <s v="UPI"/>
    <x v="1"/>
    <s v="High"/>
    <s v="High Satisfaction"/>
    <s v="Long Charging"/>
    <n v="1"/>
    <x v="224"/>
    <x v="522"/>
  </r>
  <r>
    <s v="EVS102988"/>
    <x v="7"/>
    <x v="0"/>
    <x v="2"/>
    <x v="1"/>
    <d v="2023-09-12T04:14:00"/>
    <d v="2023-09-12T05:55:00"/>
    <x v="26"/>
    <n v="14.15"/>
    <n v="12"/>
    <n v="169.8"/>
    <s v="Credit Card"/>
    <x v="0"/>
    <s v="Medium"/>
    <s v="Medium Satisfaction"/>
    <s v="Long Charging"/>
    <n v="3"/>
    <x v="957"/>
    <x v="90"/>
  </r>
  <r>
    <s v="EVS102989"/>
    <x v="5"/>
    <x v="0"/>
    <x v="1"/>
    <x v="1"/>
    <s v="19-11-2024 08:54"/>
    <s v="19-11-2024 10:40"/>
    <x v="107"/>
    <n v="53.81"/>
    <n v="10"/>
    <n v="538.1"/>
    <s v="Wallet"/>
    <x v="2"/>
    <s v="High"/>
    <s v="Low Satisfaction"/>
    <s v="Long Charging"/>
    <n v="3"/>
    <x v="1230"/>
    <x v="80"/>
  </r>
  <r>
    <s v="EVS102990"/>
    <x v="3"/>
    <x v="0"/>
    <x v="1"/>
    <x v="1"/>
    <s v="22-07-2023 05:15"/>
    <s v="22-07-2023 06:18"/>
    <x v="25"/>
    <n v="28.62"/>
    <n v="12"/>
    <n v="343.44"/>
    <s v="Credit Card"/>
    <x v="3"/>
    <s v="Medium"/>
    <s v="Medium Satisfaction"/>
    <s v="Long Charging"/>
    <n v="3"/>
    <x v="239"/>
    <x v="545"/>
  </r>
  <r>
    <s v="EVS102991"/>
    <x v="3"/>
    <x v="2"/>
    <x v="1"/>
    <x v="0"/>
    <s v="25-04-2024 23:17"/>
    <s v="26-04-2024 01:11"/>
    <x v="48"/>
    <n v="6.83"/>
    <n v="10"/>
    <n v="68.3"/>
    <s v="Subscription"/>
    <x v="2"/>
    <s v="Low"/>
    <s v="Low Satisfaction"/>
    <s v="Long Charging"/>
    <n v="2"/>
    <x v="438"/>
    <x v="453"/>
  </r>
  <r>
    <s v="EVS102992"/>
    <x v="0"/>
    <x v="0"/>
    <x v="0"/>
    <x v="1"/>
    <d v="2024-02-03T04:47:00"/>
    <d v="2024-02-03T05:36:00"/>
    <x v="42"/>
    <n v="14.1"/>
    <n v="8"/>
    <n v="112.8"/>
    <s v="Subscription"/>
    <x v="4"/>
    <s v="Medium"/>
    <s v="Low Satisfaction"/>
    <s v="Medium Charging"/>
    <n v="3"/>
    <x v="1102"/>
    <x v="562"/>
  </r>
  <r>
    <s v="EVS102993"/>
    <x v="6"/>
    <x v="2"/>
    <x v="0"/>
    <x v="1"/>
    <s v="15-08-2024 03:28"/>
    <s v="15-08-2024 04:03"/>
    <x v="10"/>
    <n v="21.6"/>
    <n v="15"/>
    <n v="324"/>
    <s v="UPI"/>
    <x v="4"/>
    <s v="Medium"/>
    <s v="Low Satisfaction"/>
    <s v="Medium Charging"/>
    <n v="2"/>
    <x v="110"/>
    <x v="532"/>
  </r>
  <r>
    <s v="EVS102994"/>
    <x v="5"/>
    <x v="0"/>
    <x v="0"/>
    <x v="1"/>
    <s v="28-01-2024 08:07"/>
    <s v="28-01-2024 10:00"/>
    <x v="41"/>
    <n v="29.08"/>
    <n v="10"/>
    <n v="290.8"/>
    <s v="UPI"/>
    <x v="3"/>
    <s v="Medium"/>
    <s v="Medium Satisfaction"/>
    <s v="Long Charging"/>
    <n v="3"/>
    <x v="101"/>
    <x v="573"/>
  </r>
  <r>
    <s v="EVS102995"/>
    <x v="6"/>
    <x v="1"/>
    <x v="2"/>
    <x v="1"/>
    <s v="27-01-2024 18:56"/>
    <s v="27-01-2024 20:41"/>
    <x v="80"/>
    <n v="30"/>
    <n v="10"/>
    <n v="300"/>
    <s v="Wallet"/>
    <x v="3"/>
    <s v="Medium"/>
    <s v="Medium Satisfaction"/>
    <s v="Long Charging"/>
    <n v="1"/>
    <x v="255"/>
    <x v="384"/>
  </r>
  <r>
    <s v="EVS102996"/>
    <x v="2"/>
    <x v="0"/>
    <x v="3"/>
    <x v="0"/>
    <d v="2024-03-03T08:35:00"/>
    <d v="2024-03-03T09:33:00"/>
    <x v="22"/>
    <n v="35.729999999999997"/>
    <n v="8"/>
    <n v="285.83999999999997"/>
    <s v="Subscription"/>
    <x v="0"/>
    <s v="High"/>
    <s v="Medium Satisfaction"/>
    <s v="Medium Charging"/>
    <n v="3"/>
    <x v="162"/>
    <x v="625"/>
  </r>
  <r>
    <s v="EVS102997"/>
    <x v="5"/>
    <x v="1"/>
    <x v="0"/>
    <x v="1"/>
    <d v="2023-10-11T20:33:00"/>
    <d v="2023-10-11T21:25:00"/>
    <x v="55"/>
    <n v="46.92"/>
    <n v="10"/>
    <n v="469.2"/>
    <s v="Credit Card"/>
    <x v="2"/>
    <s v="High"/>
    <s v="Low Satisfaction"/>
    <s v="Medium Charging"/>
    <n v="1"/>
    <x v="959"/>
    <x v="8"/>
  </r>
  <r>
    <s v="EVS102998"/>
    <x v="6"/>
    <x v="1"/>
    <x v="2"/>
    <x v="0"/>
    <d v="2023-11-10T06:54:00"/>
    <d v="2023-11-10T07:14:00"/>
    <x v="21"/>
    <n v="30.53"/>
    <n v="15"/>
    <n v="457.95"/>
    <s v="Credit Card"/>
    <x v="4"/>
    <s v="High"/>
    <s v="Low Satisfaction"/>
    <s v="Short Charging"/>
    <n v="1"/>
    <x v="654"/>
    <x v="621"/>
  </r>
  <r>
    <s v="EVS102999"/>
    <x v="6"/>
    <x v="1"/>
    <x v="0"/>
    <x v="1"/>
    <s v="23-06-2023 09:30"/>
    <s v="23-06-2023 11:29"/>
    <x v="9"/>
    <n v="23.26"/>
    <n v="12"/>
    <n v="279.12"/>
    <s v="Credit Card"/>
    <x v="3"/>
    <s v="Medium"/>
    <s v="Medium Satisfaction"/>
    <s v="Long Charging"/>
    <n v="1"/>
    <x v="1231"/>
    <x v="183"/>
  </r>
  <r>
    <s v="EVS103000"/>
    <x v="1"/>
    <x v="2"/>
    <x v="3"/>
    <x v="1"/>
    <d v="2024-09-11T09:50:00"/>
    <d v="2024-09-11T10:13:00"/>
    <x v="6"/>
    <n v="20.88"/>
    <n v="8"/>
    <n v="167.04"/>
    <s v="Subscription"/>
    <x v="1"/>
    <s v="Medium"/>
    <s v="High Satisfaction"/>
    <s v="Short Charging"/>
    <n v="2"/>
    <x v="425"/>
    <x v="161"/>
  </r>
  <r>
    <s v="EVS103001"/>
    <x v="0"/>
    <x v="0"/>
    <x v="3"/>
    <x v="0"/>
    <d v="2023-12-01T21:22:00"/>
    <d v="2023-12-01T22:19:00"/>
    <x v="110"/>
    <n v="7.88"/>
    <n v="10"/>
    <n v="78.8"/>
    <s v="UPI"/>
    <x v="4"/>
    <s v="Low"/>
    <s v="Low Satisfaction"/>
    <s v="Medium Charging"/>
    <n v="3"/>
    <x v="813"/>
    <x v="128"/>
  </r>
  <r>
    <s v="EVS103002"/>
    <x v="1"/>
    <x v="1"/>
    <x v="2"/>
    <x v="0"/>
    <s v="27-01-2024 02:45"/>
    <s v="27-01-2024 04:06"/>
    <x v="7"/>
    <n v="16.59"/>
    <n v="12"/>
    <n v="199.08"/>
    <s v="UPI"/>
    <x v="4"/>
    <s v="Medium"/>
    <s v="Low Satisfaction"/>
    <s v="Long Charging"/>
    <n v="1"/>
    <x v="1168"/>
    <x v="384"/>
  </r>
  <r>
    <s v="EVS103003"/>
    <x v="0"/>
    <x v="2"/>
    <x v="0"/>
    <x v="0"/>
    <s v="14-05-2024 05:32"/>
    <s v="14-05-2024 06:25"/>
    <x v="73"/>
    <n v="39.29"/>
    <n v="8"/>
    <n v="314.32"/>
    <s v="Wallet"/>
    <x v="0"/>
    <s v="High"/>
    <s v="Medium Satisfaction"/>
    <s v="Medium Charging"/>
    <n v="2"/>
    <x v="910"/>
    <x v="37"/>
  </r>
  <r>
    <s v="EVS103004"/>
    <x v="2"/>
    <x v="1"/>
    <x v="3"/>
    <x v="1"/>
    <d v="2024-01-02T20:20:00"/>
    <d v="2024-01-02T20:49:00"/>
    <x v="102"/>
    <n v="44.82"/>
    <n v="12"/>
    <n v="537.84"/>
    <s v="UPI"/>
    <x v="2"/>
    <s v="High"/>
    <s v="Low Satisfaction"/>
    <s v="Short Charging"/>
    <n v="1"/>
    <x v="1183"/>
    <x v="75"/>
  </r>
  <r>
    <s v="EVS103005"/>
    <x v="4"/>
    <x v="0"/>
    <x v="0"/>
    <x v="0"/>
    <s v="15-04-2024 14:45"/>
    <s v="15-04-2024 16:37"/>
    <x v="56"/>
    <n v="54.66"/>
    <n v="15"/>
    <n v="819.9"/>
    <s v="Subscription"/>
    <x v="4"/>
    <s v="High"/>
    <s v="Low Satisfaction"/>
    <s v="Long Charging"/>
    <n v="3"/>
    <x v="1232"/>
    <x v="23"/>
  </r>
  <r>
    <s v="EVS103006"/>
    <x v="7"/>
    <x v="2"/>
    <x v="2"/>
    <x v="1"/>
    <s v="31-08-2023 22:58"/>
    <d v="2023-01-09T00:11:00"/>
    <x v="98"/>
    <n v="16.62"/>
    <n v="15"/>
    <n v="249.3"/>
    <s v="Credit Card"/>
    <x v="1"/>
    <s v="Medium"/>
    <s v="High Satisfaction"/>
    <s v="Long Charging"/>
    <n v="2"/>
    <x v="431"/>
    <x v="159"/>
  </r>
  <r>
    <s v="EVS103007"/>
    <x v="4"/>
    <x v="2"/>
    <x v="2"/>
    <x v="0"/>
    <s v="22-10-2023 12:33"/>
    <s v="22-10-2023 14:13"/>
    <x v="60"/>
    <n v="21.16"/>
    <n v="15"/>
    <n v="317.39999999999998"/>
    <s v="Wallet"/>
    <x v="0"/>
    <s v="Medium"/>
    <s v="Medium Satisfaction"/>
    <s v="Long Charging"/>
    <n v="2"/>
    <x v="964"/>
    <x v="382"/>
  </r>
  <r>
    <s v="EVS103008"/>
    <x v="5"/>
    <x v="2"/>
    <x v="3"/>
    <x v="1"/>
    <d v="2023-03-11T11:31:00"/>
    <d v="2023-03-11T13:14:00"/>
    <x v="95"/>
    <n v="12.47"/>
    <n v="15"/>
    <n v="187.05"/>
    <s v="UPI"/>
    <x v="2"/>
    <s v="Medium"/>
    <s v="Low Satisfaction"/>
    <s v="Long Charging"/>
    <n v="2"/>
    <x v="154"/>
    <x v="460"/>
  </r>
  <r>
    <s v="EVS103009"/>
    <x v="0"/>
    <x v="2"/>
    <x v="3"/>
    <x v="1"/>
    <s v="25-08-2023 23:18"/>
    <s v="26-08-2023 00:25"/>
    <x v="5"/>
    <n v="17.440000000000001"/>
    <n v="15"/>
    <n v="261.60000000000002"/>
    <s v="Subscription"/>
    <x v="3"/>
    <s v="Medium"/>
    <s v="Medium Satisfaction"/>
    <s v="Long Charging"/>
    <n v="2"/>
    <x v="562"/>
    <x v="427"/>
  </r>
  <r>
    <s v="EVS103010"/>
    <x v="1"/>
    <x v="0"/>
    <x v="1"/>
    <x v="1"/>
    <s v="26-10-2024 01:17"/>
    <s v="26-10-2024 02:23"/>
    <x v="40"/>
    <n v="14.56"/>
    <n v="8"/>
    <n v="116.48"/>
    <s v="UPI"/>
    <x v="1"/>
    <s v="Medium"/>
    <s v="High Satisfaction"/>
    <s v="Long Charging"/>
    <n v="3"/>
    <x v="1233"/>
    <x v="450"/>
  </r>
  <r>
    <s v="EVS103011"/>
    <x v="2"/>
    <x v="0"/>
    <x v="0"/>
    <x v="1"/>
    <d v="2024-04-05T18:15:00"/>
    <d v="2024-04-05T20:00:00"/>
    <x v="80"/>
    <n v="40.68"/>
    <n v="15"/>
    <n v="610.20000000000005"/>
    <s v="Wallet"/>
    <x v="4"/>
    <s v="High"/>
    <s v="Low Satisfaction"/>
    <s v="Long Charging"/>
    <n v="3"/>
    <x v="1105"/>
    <x v="662"/>
  </r>
  <r>
    <s v="EVS103012"/>
    <x v="3"/>
    <x v="0"/>
    <x v="2"/>
    <x v="0"/>
    <d v="2024-07-09T12:54:00"/>
    <d v="2024-07-09T14:49:00"/>
    <x v="65"/>
    <n v="2.69"/>
    <n v="8"/>
    <n v="21.52"/>
    <s v="Credit Card"/>
    <x v="1"/>
    <s v="Low"/>
    <s v="High Satisfaction"/>
    <s v="Long Charging"/>
    <n v="3"/>
    <x v="1161"/>
    <x v="221"/>
  </r>
  <r>
    <s v="EVS103013"/>
    <x v="6"/>
    <x v="1"/>
    <x v="0"/>
    <x v="0"/>
    <s v="19-03-2023 20:53"/>
    <s v="19-03-2023 21:53"/>
    <x v="76"/>
    <n v="51.05"/>
    <n v="10"/>
    <n v="510.5"/>
    <s v="Subscription"/>
    <x v="4"/>
    <s v="High"/>
    <s v="Low Satisfaction"/>
    <s v="Medium Charging"/>
    <n v="1"/>
    <x v="441"/>
    <x v="133"/>
  </r>
  <r>
    <s v="EVS103014"/>
    <x v="4"/>
    <x v="0"/>
    <x v="1"/>
    <x v="1"/>
    <d v="2024-04-10T08:06:00"/>
    <d v="2024-04-10T09:46:00"/>
    <x v="60"/>
    <n v="2.7"/>
    <n v="10"/>
    <n v="27"/>
    <s v="Subscription"/>
    <x v="3"/>
    <s v="Low"/>
    <s v="Medium Satisfaction"/>
    <s v="Long Charging"/>
    <n v="3"/>
    <x v="950"/>
    <x v="340"/>
  </r>
  <r>
    <s v="EVS103015"/>
    <x v="4"/>
    <x v="0"/>
    <x v="2"/>
    <x v="0"/>
    <d v="2023-02-11T04:18:00"/>
    <d v="2023-02-11T05:38:00"/>
    <x v="93"/>
    <n v="41.75"/>
    <n v="8"/>
    <n v="334"/>
    <s v="UPI"/>
    <x v="2"/>
    <s v="High"/>
    <s v="Low Satisfaction"/>
    <s v="Long Charging"/>
    <n v="3"/>
    <x v="652"/>
    <x v="205"/>
  </r>
  <r>
    <s v="EVS103016"/>
    <x v="1"/>
    <x v="0"/>
    <x v="3"/>
    <x v="0"/>
    <s v="18-11-2024 23:57"/>
    <s v="19-11-2024 01:25"/>
    <x v="81"/>
    <n v="12.05"/>
    <n v="12"/>
    <n v="144.6"/>
    <s v="Credit Card"/>
    <x v="1"/>
    <s v="Medium"/>
    <s v="High Satisfaction"/>
    <s v="Long Charging"/>
    <n v="3"/>
    <x v="377"/>
    <x v="597"/>
  </r>
  <r>
    <s v="EVS103017"/>
    <x v="3"/>
    <x v="2"/>
    <x v="3"/>
    <x v="1"/>
    <d v="2024-04-11T15:36:00"/>
    <d v="2024-04-11T17:02:00"/>
    <x v="16"/>
    <n v="36.369999999999997"/>
    <n v="8"/>
    <n v="290.95999999999998"/>
    <s v="UPI"/>
    <x v="4"/>
    <s v="High"/>
    <s v="Low Satisfaction"/>
    <s v="Long Charging"/>
    <n v="2"/>
    <x v="493"/>
    <x v="115"/>
  </r>
  <r>
    <s v="EVS103018"/>
    <x v="7"/>
    <x v="2"/>
    <x v="3"/>
    <x v="0"/>
    <s v="26-09-2023 10:10"/>
    <s v="26-09-2023 12:00"/>
    <x v="109"/>
    <n v="42.67"/>
    <n v="12"/>
    <n v="512.04"/>
    <s v="Credit Card"/>
    <x v="1"/>
    <s v="High"/>
    <s v="High Satisfaction"/>
    <s v="Long Charging"/>
    <n v="2"/>
    <x v="932"/>
    <x v="456"/>
  </r>
  <r>
    <s v="EVS103019"/>
    <x v="4"/>
    <x v="0"/>
    <x v="3"/>
    <x v="0"/>
    <s v="26-08-2023 17:13"/>
    <s v="26-08-2023 18:26"/>
    <x v="98"/>
    <n v="22.33"/>
    <n v="15"/>
    <n v="334.95"/>
    <s v="Wallet"/>
    <x v="0"/>
    <s v="Medium"/>
    <s v="Medium Satisfaction"/>
    <s v="Long Charging"/>
    <n v="3"/>
    <x v="298"/>
    <x v="138"/>
  </r>
  <r>
    <s v="EVS103020"/>
    <x v="2"/>
    <x v="0"/>
    <x v="1"/>
    <x v="1"/>
    <s v="25-09-2023 10:39"/>
    <s v="25-09-2023 12:33"/>
    <x v="48"/>
    <n v="20.36"/>
    <n v="12"/>
    <n v="244.32"/>
    <s v="Subscription"/>
    <x v="4"/>
    <s v="Medium"/>
    <s v="Low Satisfaction"/>
    <s v="Long Charging"/>
    <n v="3"/>
    <x v="446"/>
    <x v="499"/>
  </r>
  <r>
    <s v="EVS103021"/>
    <x v="2"/>
    <x v="0"/>
    <x v="0"/>
    <x v="0"/>
    <d v="2023-07-08T01:25:00"/>
    <d v="2023-07-08T02:19:00"/>
    <x v="38"/>
    <n v="5.46"/>
    <n v="8"/>
    <n v="43.68"/>
    <s v="Wallet"/>
    <x v="0"/>
    <s v="Low"/>
    <s v="Medium Satisfaction"/>
    <s v="Medium Charging"/>
    <n v="3"/>
    <x v="889"/>
    <x v="111"/>
  </r>
  <r>
    <s v="EVS103022"/>
    <x v="5"/>
    <x v="1"/>
    <x v="2"/>
    <x v="1"/>
    <d v="2024-05-09T00:22:00"/>
    <d v="2024-05-09T01:02:00"/>
    <x v="79"/>
    <n v="28.49"/>
    <n v="12"/>
    <n v="341.88"/>
    <s v="Credit Card"/>
    <x v="1"/>
    <s v="Medium"/>
    <s v="High Satisfaction"/>
    <s v="Medium Charging"/>
    <n v="1"/>
    <x v="1058"/>
    <x v="417"/>
  </r>
  <r>
    <s v="EVS103023"/>
    <x v="1"/>
    <x v="0"/>
    <x v="3"/>
    <x v="0"/>
    <d v="2023-03-11T05:48:00"/>
    <d v="2023-03-11T06:02:00"/>
    <x v="52"/>
    <n v="35.35"/>
    <n v="12"/>
    <n v="424.2"/>
    <s v="Subscription"/>
    <x v="1"/>
    <s v="High"/>
    <s v="High Satisfaction"/>
    <s v="Short Charging"/>
    <n v="3"/>
    <x v="460"/>
    <x v="460"/>
  </r>
  <r>
    <s v="EVS103024"/>
    <x v="3"/>
    <x v="1"/>
    <x v="2"/>
    <x v="1"/>
    <s v="23-11-2023 15:49"/>
    <s v="23-11-2023 16:48"/>
    <x v="49"/>
    <n v="21.35"/>
    <n v="12"/>
    <n v="256.2"/>
    <s v="Subscription"/>
    <x v="2"/>
    <s v="Medium"/>
    <s v="Low Satisfaction"/>
    <s v="Medium Charging"/>
    <n v="1"/>
    <x v="536"/>
    <x v="674"/>
  </r>
  <r>
    <s v="EVS103025"/>
    <x v="5"/>
    <x v="2"/>
    <x v="1"/>
    <x v="1"/>
    <d v="2023-06-07T20:32:00"/>
    <d v="2023-06-07T22:07:00"/>
    <x v="66"/>
    <n v="10.74"/>
    <n v="15"/>
    <n v="161.1"/>
    <s v="UPI"/>
    <x v="0"/>
    <s v="Medium"/>
    <s v="Medium Satisfaction"/>
    <s v="Long Charging"/>
    <n v="2"/>
    <x v="281"/>
    <x v="394"/>
  </r>
  <r>
    <s v="EVS103026"/>
    <x v="6"/>
    <x v="2"/>
    <x v="0"/>
    <x v="1"/>
    <d v="2024-05-02T04:57:00"/>
    <d v="2024-05-02T06:23:00"/>
    <x v="16"/>
    <n v="56.58"/>
    <n v="12"/>
    <n v="678.96"/>
    <s v="Credit Card"/>
    <x v="1"/>
    <s v="High"/>
    <s v="High Satisfaction"/>
    <s v="Long Charging"/>
    <n v="2"/>
    <x v="167"/>
    <x v="561"/>
  </r>
  <r>
    <s v="EVS103027"/>
    <x v="1"/>
    <x v="0"/>
    <x v="2"/>
    <x v="1"/>
    <d v="2023-04-11T06:29:00"/>
    <d v="2023-04-11T07:48:00"/>
    <x v="87"/>
    <n v="38.93"/>
    <n v="10"/>
    <n v="389.3"/>
    <s v="Wallet"/>
    <x v="0"/>
    <s v="High"/>
    <s v="Medium Satisfaction"/>
    <s v="Long Charging"/>
    <n v="3"/>
    <x v="976"/>
    <x v="193"/>
  </r>
  <r>
    <s v="EVS103028"/>
    <x v="0"/>
    <x v="0"/>
    <x v="3"/>
    <x v="0"/>
    <s v="20-02-2023 01:04"/>
    <s v="20-02-2023 02:45"/>
    <x v="26"/>
    <n v="36.950000000000003"/>
    <n v="15"/>
    <n v="554.25"/>
    <s v="Credit Card"/>
    <x v="2"/>
    <s v="High"/>
    <s v="Low Satisfaction"/>
    <s v="Long Charging"/>
    <n v="3"/>
    <x v="1234"/>
    <x v="122"/>
  </r>
  <r>
    <s v="EVS103029"/>
    <x v="3"/>
    <x v="0"/>
    <x v="0"/>
    <x v="0"/>
    <d v="2023-02-03T00:41:00"/>
    <d v="2023-02-03T02:11:00"/>
    <x v="77"/>
    <n v="49.06"/>
    <n v="10"/>
    <n v="490.6"/>
    <s v="Credit Card"/>
    <x v="4"/>
    <s v="High"/>
    <s v="Low Satisfaction"/>
    <s v="Long Charging"/>
    <n v="3"/>
    <x v="414"/>
    <x v="547"/>
  </r>
  <r>
    <s v="EVS103030"/>
    <x v="0"/>
    <x v="2"/>
    <x v="2"/>
    <x v="0"/>
    <d v="2023-09-04T10:58:00"/>
    <d v="2023-09-04T12:22:00"/>
    <x v="32"/>
    <n v="23.03"/>
    <n v="12"/>
    <n v="276.36"/>
    <s v="Wallet"/>
    <x v="2"/>
    <s v="Medium"/>
    <s v="Low Satisfaction"/>
    <s v="Long Charging"/>
    <n v="2"/>
    <x v="475"/>
    <x v="623"/>
  </r>
  <r>
    <s v="EVS103031"/>
    <x v="2"/>
    <x v="2"/>
    <x v="3"/>
    <x v="0"/>
    <s v="23-07-2023 03:55"/>
    <s v="23-07-2023 04:49"/>
    <x v="38"/>
    <n v="55.14"/>
    <n v="15"/>
    <n v="827.1"/>
    <s v="Wallet"/>
    <x v="4"/>
    <s v="High"/>
    <s v="Low Satisfaction"/>
    <s v="Medium Charging"/>
    <n v="2"/>
    <x v="186"/>
    <x v="577"/>
  </r>
  <r>
    <s v="EVS103032"/>
    <x v="7"/>
    <x v="1"/>
    <x v="1"/>
    <x v="1"/>
    <d v="2023-01-04T18:55:00"/>
    <d v="2023-01-04T19:40:00"/>
    <x v="96"/>
    <n v="53.13"/>
    <n v="10"/>
    <n v="531.29999999999995"/>
    <s v="UPI"/>
    <x v="0"/>
    <s v="High"/>
    <s v="Medium Satisfaction"/>
    <s v="Medium Charging"/>
    <n v="1"/>
    <x v="1235"/>
    <x v="504"/>
  </r>
  <r>
    <s v="EVS103033"/>
    <x v="2"/>
    <x v="2"/>
    <x v="0"/>
    <x v="1"/>
    <d v="2024-02-06T21:55:00"/>
    <d v="2024-02-06T23:52:00"/>
    <x v="62"/>
    <n v="29.38"/>
    <n v="15"/>
    <n v="440.7"/>
    <s v="UPI"/>
    <x v="3"/>
    <s v="Medium"/>
    <s v="Medium Satisfaction"/>
    <s v="Long Charging"/>
    <n v="2"/>
    <x v="379"/>
    <x v="489"/>
  </r>
  <r>
    <s v="EVS103034"/>
    <x v="1"/>
    <x v="1"/>
    <x v="2"/>
    <x v="0"/>
    <s v="29-02-2024 01:12"/>
    <s v="29-02-2024 01:33"/>
    <x v="86"/>
    <n v="57.4"/>
    <n v="8"/>
    <n v="459.2"/>
    <s v="Wallet"/>
    <x v="4"/>
    <s v="High"/>
    <s v="Low Satisfaction"/>
    <s v="Short Charging"/>
    <n v="1"/>
    <x v="327"/>
    <x v="226"/>
  </r>
  <r>
    <s v="EVS103035"/>
    <x v="1"/>
    <x v="2"/>
    <x v="2"/>
    <x v="0"/>
    <s v="15-08-2023 19:12"/>
    <s v="15-08-2023 20:25"/>
    <x v="98"/>
    <n v="39.43"/>
    <n v="8"/>
    <n v="315.44"/>
    <s v="Wallet"/>
    <x v="1"/>
    <s v="High"/>
    <s v="High Satisfaction"/>
    <s v="Long Charging"/>
    <n v="2"/>
    <x v="1030"/>
    <x v="657"/>
  </r>
  <r>
    <s v="EVS103036"/>
    <x v="0"/>
    <x v="2"/>
    <x v="0"/>
    <x v="1"/>
    <s v="16-07-2024 03:24"/>
    <s v="16-07-2024 05:09"/>
    <x v="80"/>
    <n v="36.200000000000003"/>
    <n v="10"/>
    <n v="362"/>
    <s v="Subscription"/>
    <x v="4"/>
    <s v="High"/>
    <s v="Low Satisfaction"/>
    <s v="Long Charging"/>
    <n v="2"/>
    <x v="917"/>
    <x v="483"/>
  </r>
  <r>
    <s v="EVS103037"/>
    <x v="4"/>
    <x v="0"/>
    <x v="1"/>
    <x v="1"/>
    <s v="22-08-2024 23:11"/>
    <s v="23-08-2024 00:58"/>
    <x v="108"/>
    <n v="12.8"/>
    <n v="12"/>
    <n v="153.6"/>
    <s v="Credit Card"/>
    <x v="0"/>
    <s v="Medium"/>
    <s v="Medium Satisfaction"/>
    <s v="Long Charging"/>
    <n v="3"/>
    <x v="696"/>
    <x v="477"/>
  </r>
  <r>
    <s v="EVS103038"/>
    <x v="7"/>
    <x v="2"/>
    <x v="2"/>
    <x v="0"/>
    <d v="2024-11-11T21:43:00"/>
    <d v="2024-11-11T22:43:00"/>
    <x v="76"/>
    <n v="31.02"/>
    <n v="12"/>
    <n v="372.24"/>
    <s v="Credit Card"/>
    <x v="4"/>
    <s v="High"/>
    <s v="Low Satisfaction"/>
    <s v="Medium Charging"/>
    <n v="2"/>
    <x v="469"/>
    <x v="565"/>
  </r>
  <r>
    <s v="EVS103039"/>
    <x v="5"/>
    <x v="1"/>
    <x v="3"/>
    <x v="0"/>
    <d v="2024-09-10T12:57:00"/>
    <d v="2024-09-10T13:43:00"/>
    <x v="43"/>
    <n v="10.95"/>
    <n v="8"/>
    <n v="87.6"/>
    <s v="UPI"/>
    <x v="1"/>
    <s v="Medium"/>
    <s v="High Satisfaction"/>
    <s v="Medium Charging"/>
    <n v="1"/>
    <x v="1111"/>
    <x v="276"/>
  </r>
  <r>
    <s v="EVS103040"/>
    <x v="5"/>
    <x v="2"/>
    <x v="0"/>
    <x v="0"/>
    <d v="2024-03-11T09:16:00"/>
    <d v="2024-03-11T09:41:00"/>
    <x v="13"/>
    <n v="50.7"/>
    <n v="8"/>
    <n v="405.6"/>
    <s v="Subscription"/>
    <x v="0"/>
    <s v="High"/>
    <s v="Medium Satisfaction"/>
    <s v="Short Charging"/>
    <n v="2"/>
    <x v="809"/>
    <x v="231"/>
  </r>
  <r>
    <s v="EVS103041"/>
    <x v="4"/>
    <x v="1"/>
    <x v="2"/>
    <x v="1"/>
    <s v="22-02-2023 08:32"/>
    <s v="22-02-2023 09:07"/>
    <x v="10"/>
    <n v="16.54"/>
    <n v="8"/>
    <n v="132.32"/>
    <s v="Subscription"/>
    <x v="3"/>
    <s v="Medium"/>
    <s v="Medium Satisfaction"/>
    <s v="Medium Charging"/>
    <n v="1"/>
    <x v="702"/>
    <x v="89"/>
  </r>
  <r>
    <s v="EVS103042"/>
    <x v="5"/>
    <x v="2"/>
    <x v="0"/>
    <x v="1"/>
    <s v="25-02-2024 00:21"/>
    <s v="25-02-2024 00:47"/>
    <x v="1"/>
    <n v="11.01"/>
    <n v="10"/>
    <n v="110.1"/>
    <s v="Credit Card"/>
    <x v="4"/>
    <s v="Medium"/>
    <s v="Low Satisfaction"/>
    <s v="Short Charging"/>
    <n v="2"/>
    <x v="240"/>
    <x v="114"/>
  </r>
  <r>
    <s v="EVS103043"/>
    <x v="5"/>
    <x v="0"/>
    <x v="2"/>
    <x v="1"/>
    <s v="22-05-2023 08:19"/>
    <s v="22-05-2023 09:07"/>
    <x v="67"/>
    <n v="40.42"/>
    <n v="10"/>
    <n v="404.2"/>
    <s v="Subscription"/>
    <x v="3"/>
    <s v="High"/>
    <s v="Medium Satisfaction"/>
    <s v="Medium Charging"/>
    <n v="3"/>
    <x v="514"/>
    <x v="108"/>
  </r>
  <r>
    <s v="EVS103044"/>
    <x v="5"/>
    <x v="0"/>
    <x v="1"/>
    <x v="1"/>
    <s v="22-03-2023 09:03"/>
    <s v="22-03-2023 09:49"/>
    <x v="43"/>
    <n v="35.99"/>
    <n v="8"/>
    <n v="287.92"/>
    <s v="Subscription"/>
    <x v="4"/>
    <s v="High"/>
    <s v="Low Satisfaction"/>
    <s v="Medium Charging"/>
    <n v="3"/>
    <x v="83"/>
    <x v="362"/>
  </r>
  <r>
    <s v="EVS103045"/>
    <x v="0"/>
    <x v="2"/>
    <x v="2"/>
    <x v="0"/>
    <s v="14-09-2024 01:42"/>
    <s v="14-09-2024 01:58"/>
    <x v="71"/>
    <n v="34.86"/>
    <n v="12"/>
    <n v="418.32"/>
    <s v="Subscription"/>
    <x v="3"/>
    <s v="High"/>
    <s v="Medium Satisfaction"/>
    <s v="Short Charging"/>
    <n v="2"/>
    <x v="1236"/>
    <x v="500"/>
  </r>
  <r>
    <s v="EVS103046"/>
    <x v="0"/>
    <x v="0"/>
    <x v="3"/>
    <x v="1"/>
    <s v="27-09-2023 09:05"/>
    <s v="27-09-2023 10:43"/>
    <x v="61"/>
    <n v="10.68"/>
    <n v="15"/>
    <n v="160.19999999999999"/>
    <s v="UPI"/>
    <x v="0"/>
    <s v="Medium"/>
    <s v="Medium Satisfaction"/>
    <s v="Long Charging"/>
    <n v="3"/>
    <x v="994"/>
    <x v="100"/>
  </r>
  <r>
    <s v="EVS103047"/>
    <x v="4"/>
    <x v="2"/>
    <x v="3"/>
    <x v="1"/>
    <d v="2023-09-04T17:30:00"/>
    <d v="2023-09-04T18:44:00"/>
    <x v="33"/>
    <n v="32.28"/>
    <n v="10"/>
    <n v="322.8"/>
    <s v="Wallet"/>
    <x v="2"/>
    <s v="High"/>
    <s v="Low Satisfaction"/>
    <s v="Long Charging"/>
    <n v="2"/>
    <x v="1038"/>
    <x v="623"/>
  </r>
  <r>
    <s v="EVS103048"/>
    <x v="3"/>
    <x v="1"/>
    <x v="2"/>
    <x v="1"/>
    <d v="2024-01-01T21:24:00"/>
    <d v="2024-01-01T22:52:00"/>
    <x v="81"/>
    <n v="4.25"/>
    <n v="15"/>
    <n v="63.75"/>
    <s v="UPI"/>
    <x v="3"/>
    <s v="Low"/>
    <s v="Medium Satisfaction"/>
    <s v="Long Charging"/>
    <n v="1"/>
    <x v="1237"/>
    <x v="58"/>
  </r>
  <r>
    <s v="EVS103049"/>
    <x v="0"/>
    <x v="1"/>
    <x v="1"/>
    <x v="0"/>
    <s v="21-12-2023 07:45"/>
    <s v="21-12-2023 09:37"/>
    <x v="56"/>
    <n v="52.9"/>
    <n v="10"/>
    <n v="529"/>
    <s v="Credit Card"/>
    <x v="1"/>
    <s v="High"/>
    <s v="High Satisfaction"/>
    <s v="Long Charging"/>
    <n v="1"/>
    <x v="373"/>
    <x v="186"/>
  </r>
  <r>
    <s v="EVS103050"/>
    <x v="7"/>
    <x v="2"/>
    <x v="2"/>
    <x v="1"/>
    <d v="2024-06-01T10:16:00"/>
    <d v="2024-06-01T11:03:00"/>
    <x v="59"/>
    <n v="51.49"/>
    <n v="10"/>
    <n v="514.9"/>
    <s v="Credit Card"/>
    <x v="4"/>
    <s v="High"/>
    <s v="Low Satisfaction"/>
    <s v="Medium Charging"/>
    <n v="2"/>
    <x v="1155"/>
    <x v="521"/>
  </r>
  <r>
    <s v="EVS103051"/>
    <x v="1"/>
    <x v="0"/>
    <x v="2"/>
    <x v="0"/>
    <s v="26-04-2023 14:34"/>
    <s v="26-04-2023 15:41"/>
    <x v="5"/>
    <n v="56.62"/>
    <n v="8"/>
    <n v="452.96"/>
    <s v="UPI"/>
    <x v="3"/>
    <s v="High"/>
    <s v="Medium Satisfaction"/>
    <s v="Long Charging"/>
    <n v="3"/>
    <x v="948"/>
    <x v="664"/>
  </r>
  <r>
    <s v="EVS103052"/>
    <x v="1"/>
    <x v="1"/>
    <x v="0"/>
    <x v="0"/>
    <s v="26-09-2024 19:02"/>
    <s v="26-09-2024 20:49"/>
    <x v="108"/>
    <n v="33.29"/>
    <n v="15"/>
    <n v="499.35"/>
    <s v="Subscription"/>
    <x v="3"/>
    <s v="High"/>
    <s v="Medium Satisfaction"/>
    <s v="Long Charging"/>
    <n v="1"/>
    <x v="106"/>
    <x v="57"/>
  </r>
  <r>
    <s v="EVS103053"/>
    <x v="7"/>
    <x v="1"/>
    <x v="1"/>
    <x v="0"/>
    <s v="30-08-2024 03:02"/>
    <s v="30-08-2024 03:45"/>
    <x v="27"/>
    <n v="30.65"/>
    <n v="8"/>
    <n v="245.2"/>
    <s v="Subscription"/>
    <x v="1"/>
    <s v="High"/>
    <s v="High Satisfaction"/>
    <s v="Medium Charging"/>
    <n v="1"/>
    <x v="828"/>
    <x v="588"/>
  </r>
  <r>
    <s v="EVS103054"/>
    <x v="2"/>
    <x v="0"/>
    <x v="1"/>
    <x v="1"/>
    <d v="2023-09-12T14:25:00"/>
    <d v="2023-09-12T15:16:00"/>
    <x v="69"/>
    <n v="46.52"/>
    <n v="10"/>
    <n v="465.2"/>
    <s v="Subscription"/>
    <x v="0"/>
    <s v="High"/>
    <s v="Medium Satisfaction"/>
    <s v="Medium Charging"/>
    <n v="3"/>
    <x v="341"/>
    <x v="90"/>
  </r>
  <r>
    <s v="EVS103055"/>
    <x v="5"/>
    <x v="0"/>
    <x v="1"/>
    <x v="0"/>
    <s v="15-04-2023 02:05"/>
    <s v="15-04-2023 02:35"/>
    <x v="19"/>
    <n v="6.1"/>
    <n v="15"/>
    <n v="91.5"/>
    <s v="UPI"/>
    <x v="0"/>
    <s v="Low"/>
    <s v="Medium Satisfaction"/>
    <s v="Medium Charging"/>
    <n v="3"/>
    <x v="521"/>
    <x v="270"/>
  </r>
  <r>
    <s v="EVS103056"/>
    <x v="0"/>
    <x v="2"/>
    <x v="0"/>
    <x v="1"/>
    <s v="20-01-2023 05:16"/>
    <s v="20-01-2023 06:10"/>
    <x v="38"/>
    <n v="19.329999999999998"/>
    <n v="8"/>
    <n v="154.63999999999999"/>
    <s v="Subscription"/>
    <x v="4"/>
    <s v="Medium"/>
    <s v="Low Satisfaction"/>
    <s v="Medium Charging"/>
    <n v="2"/>
    <x v="649"/>
    <x v="464"/>
  </r>
  <r>
    <s v="EVS103057"/>
    <x v="2"/>
    <x v="2"/>
    <x v="1"/>
    <x v="1"/>
    <s v="20-10-2024 02:50"/>
    <s v="20-10-2024 04:05"/>
    <x v="99"/>
    <n v="33.979999999999997"/>
    <n v="8"/>
    <n v="271.83999999999997"/>
    <s v="UPI"/>
    <x v="1"/>
    <s v="High"/>
    <s v="High Satisfaction"/>
    <s v="Long Charging"/>
    <n v="2"/>
    <x v="1138"/>
    <x v="145"/>
  </r>
  <r>
    <s v="EVS103058"/>
    <x v="1"/>
    <x v="2"/>
    <x v="3"/>
    <x v="1"/>
    <d v="2023-03-08T22:57:00"/>
    <d v="2023-04-08T00:44:00"/>
    <x v="108"/>
    <n v="57.52"/>
    <n v="12"/>
    <n v="690.24"/>
    <s v="UPI"/>
    <x v="0"/>
    <s v="High"/>
    <s v="Medium Satisfaction"/>
    <s v="Long Charging"/>
    <n v="2"/>
    <x v="494"/>
    <x v="632"/>
  </r>
  <r>
    <s v="EVS103059"/>
    <x v="5"/>
    <x v="0"/>
    <x v="0"/>
    <x v="0"/>
    <s v="25-11-2024 08:46"/>
    <s v="25-11-2024 09:19"/>
    <x v="50"/>
    <n v="9.89"/>
    <n v="8"/>
    <n v="79.12"/>
    <s v="Subscription"/>
    <x v="3"/>
    <s v="Low"/>
    <s v="Medium Satisfaction"/>
    <s v="Medium Charging"/>
    <n v="3"/>
    <x v="184"/>
    <x v="131"/>
  </r>
  <r>
    <s v="EVS103060"/>
    <x v="7"/>
    <x v="1"/>
    <x v="1"/>
    <x v="1"/>
    <s v="30-05-2024 01:38"/>
    <s v="30-05-2024 03:15"/>
    <x v="85"/>
    <n v="53.56"/>
    <n v="10"/>
    <n v="535.6"/>
    <s v="Wallet"/>
    <x v="1"/>
    <s v="High"/>
    <s v="High Satisfaction"/>
    <s v="Long Charging"/>
    <n v="1"/>
    <x v="1238"/>
    <x v="508"/>
  </r>
  <r>
    <s v="EVS103061"/>
    <x v="7"/>
    <x v="0"/>
    <x v="0"/>
    <x v="1"/>
    <s v="17-06-2024 06:32"/>
    <s v="17-06-2024 08:12"/>
    <x v="60"/>
    <n v="39.270000000000003"/>
    <n v="15"/>
    <n v="589.04999999999995"/>
    <s v="Wallet"/>
    <x v="3"/>
    <s v="High"/>
    <s v="Medium Satisfaction"/>
    <s v="Long Charging"/>
    <n v="3"/>
    <x v="1239"/>
    <x v="78"/>
  </r>
  <r>
    <s v="EVS103062"/>
    <x v="6"/>
    <x v="2"/>
    <x v="2"/>
    <x v="0"/>
    <s v="18-02-2023 19:36"/>
    <s v="18-02-2023 20:06"/>
    <x v="19"/>
    <n v="23.29"/>
    <n v="15"/>
    <n v="349.35"/>
    <s v="Wallet"/>
    <x v="2"/>
    <s v="Medium"/>
    <s v="Low Satisfaction"/>
    <s v="Medium Charging"/>
    <n v="2"/>
    <x v="1240"/>
    <x v="33"/>
  </r>
  <r>
    <s v="EVS103063"/>
    <x v="2"/>
    <x v="2"/>
    <x v="0"/>
    <x v="0"/>
    <s v="19-11-2024 22:46"/>
    <s v="19-11-2024 23:18"/>
    <x v="105"/>
    <n v="26.1"/>
    <n v="15"/>
    <n v="391.5"/>
    <s v="UPI"/>
    <x v="3"/>
    <s v="Medium"/>
    <s v="Medium Satisfaction"/>
    <s v="Medium Charging"/>
    <n v="2"/>
    <x v="833"/>
    <x v="80"/>
  </r>
  <r>
    <s v="EVS103064"/>
    <x v="0"/>
    <x v="0"/>
    <x v="2"/>
    <x v="0"/>
    <s v="17-05-2023 20:05"/>
    <s v="17-05-2023 21:16"/>
    <x v="82"/>
    <n v="12.13"/>
    <n v="12"/>
    <n v="145.56"/>
    <s v="Subscription"/>
    <x v="0"/>
    <s v="Medium"/>
    <s v="Medium Satisfaction"/>
    <s v="Long Charging"/>
    <n v="3"/>
    <x v="1241"/>
    <x v="593"/>
  </r>
  <r>
    <s v="EVS103065"/>
    <x v="7"/>
    <x v="1"/>
    <x v="2"/>
    <x v="1"/>
    <d v="2024-07-03T03:47:00"/>
    <d v="2024-07-03T05:13:00"/>
    <x v="16"/>
    <n v="54.7"/>
    <n v="15"/>
    <n v="820.5"/>
    <s v="Wallet"/>
    <x v="3"/>
    <s v="High"/>
    <s v="Medium Satisfaction"/>
    <s v="Long Charging"/>
    <n v="1"/>
    <x v="352"/>
    <x v="359"/>
  </r>
  <r>
    <s v="EVS103066"/>
    <x v="7"/>
    <x v="1"/>
    <x v="3"/>
    <x v="0"/>
    <s v="26-06-2024 01:54"/>
    <s v="26-06-2024 03:28"/>
    <x v="23"/>
    <n v="52.43"/>
    <n v="15"/>
    <n v="786.45"/>
    <s v="Credit Card"/>
    <x v="0"/>
    <s v="High"/>
    <s v="Medium Satisfaction"/>
    <s v="Long Charging"/>
    <n v="1"/>
    <x v="109"/>
    <x v="18"/>
  </r>
  <r>
    <s v="EVS103067"/>
    <x v="2"/>
    <x v="2"/>
    <x v="2"/>
    <x v="1"/>
    <s v="26-01-2023 17:22"/>
    <s v="26-01-2023 18:38"/>
    <x v="91"/>
    <n v="54.46"/>
    <n v="10"/>
    <n v="544.6"/>
    <s v="Credit Card"/>
    <x v="4"/>
    <s v="High"/>
    <s v="Low Satisfaction"/>
    <s v="Long Charging"/>
    <n v="2"/>
    <x v="252"/>
    <x v="389"/>
  </r>
  <r>
    <s v="EVS103068"/>
    <x v="1"/>
    <x v="1"/>
    <x v="2"/>
    <x v="1"/>
    <s v="14-07-2023 22:49"/>
    <s v="15-07-2023 00:42"/>
    <x v="41"/>
    <n v="29.34"/>
    <n v="12"/>
    <n v="352.08"/>
    <s v="UPI"/>
    <x v="4"/>
    <s v="Medium"/>
    <s v="Low Satisfaction"/>
    <s v="Long Charging"/>
    <n v="1"/>
    <x v="1242"/>
    <x v="511"/>
  </r>
  <r>
    <s v="EVS103069"/>
    <x v="5"/>
    <x v="1"/>
    <x v="2"/>
    <x v="0"/>
    <d v="2023-03-06T10:16:00"/>
    <d v="2023-03-06T12:08:00"/>
    <x v="56"/>
    <n v="59.12"/>
    <n v="12"/>
    <n v="709.44"/>
    <s v="UPI"/>
    <x v="4"/>
    <s v="High"/>
    <s v="Low Satisfaction"/>
    <s v="Long Charging"/>
    <n v="1"/>
    <x v="1155"/>
    <x v="475"/>
  </r>
  <r>
    <s v="EVS103070"/>
    <x v="1"/>
    <x v="0"/>
    <x v="3"/>
    <x v="0"/>
    <s v="22-04-2024 00:49"/>
    <s v="22-04-2024 02:16"/>
    <x v="24"/>
    <n v="39.369999999999997"/>
    <n v="15"/>
    <n v="590.54999999999995"/>
    <s v="Wallet"/>
    <x v="2"/>
    <s v="High"/>
    <s v="Low Satisfaction"/>
    <s v="Long Charging"/>
    <n v="3"/>
    <x v="1025"/>
    <x v="550"/>
  </r>
  <r>
    <s v="EVS103071"/>
    <x v="2"/>
    <x v="1"/>
    <x v="3"/>
    <x v="0"/>
    <s v="15-01-2024 14:50"/>
    <s v="15-01-2024 15:29"/>
    <x v="3"/>
    <n v="15.57"/>
    <n v="8"/>
    <n v="124.56"/>
    <s v="UPI"/>
    <x v="2"/>
    <s v="Medium"/>
    <s v="Low Satisfaction"/>
    <s v="Medium Charging"/>
    <n v="1"/>
    <x v="113"/>
    <x v="612"/>
  </r>
  <r>
    <s v="EVS103072"/>
    <x v="3"/>
    <x v="0"/>
    <x v="3"/>
    <x v="1"/>
    <d v="2023-11-07T10:32:00"/>
    <d v="2023-11-07T11:05:00"/>
    <x v="50"/>
    <n v="12.43"/>
    <n v="12"/>
    <n v="149.16"/>
    <s v="Wallet"/>
    <x v="1"/>
    <s v="Medium"/>
    <s v="High Satisfaction"/>
    <s v="Medium Charging"/>
    <n v="3"/>
    <x v="1059"/>
    <x v="140"/>
  </r>
  <r>
    <s v="EVS103073"/>
    <x v="1"/>
    <x v="0"/>
    <x v="2"/>
    <x v="0"/>
    <d v="2024-12-08T16:26:00"/>
    <d v="2024-12-08T17:32:00"/>
    <x v="40"/>
    <n v="16.940000000000001"/>
    <n v="12"/>
    <n v="203.28"/>
    <s v="Subscription"/>
    <x v="1"/>
    <s v="Medium"/>
    <s v="High Satisfaction"/>
    <s v="Long Charging"/>
    <n v="3"/>
    <x v="648"/>
    <x v="574"/>
  </r>
  <r>
    <s v="EVS103074"/>
    <x v="3"/>
    <x v="2"/>
    <x v="1"/>
    <x v="1"/>
    <d v="2024-05-01T23:15:00"/>
    <d v="2024-05-01T23:44:00"/>
    <x v="102"/>
    <n v="4.3099999999999996"/>
    <n v="8"/>
    <n v="34.479999999999997"/>
    <s v="Credit Card"/>
    <x v="0"/>
    <s v="Low"/>
    <s v="Medium Satisfaction"/>
    <s v="Short Charging"/>
    <n v="2"/>
    <x v="450"/>
    <x v="15"/>
  </r>
  <r>
    <s v="EVS103075"/>
    <x v="0"/>
    <x v="1"/>
    <x v="2"/>
    <x v="1"/>
    <d v="2024-03-07T09:04:00"/>
    <d v="2024-03-07T10:39:00"/>
    <x v="66"/>
    <n v="51.92"/>
    <n v="10"/>
    <n v="519.20000000000005"/>
    <s v="Credit Card"/>
    <x v="0"/>
    <s v="High"/>
    <s v="Medium Satisfaction"/>
    <s v="Long Charging"/>
    <n v="1"/>
    <x v="330"/>
    <x v="66"/>
  </r>
  <r>
    <s v="EVS103076"/>
    <x v="7"/>
    <x v="0"/>
    <x v="0"/>
    <x v="1"/>
    <s v="24-07-2023 22:07"/>
    <s v="24-07-2023 23:34"/>
    <x v="24"/>
    <n v="59.13"/>
    <n v="8"/>
    <n v="473.04"/>
    <s v="Wallet"/>
    <x v="0"/>
    <s v="High"/>
    <s v="Medium Satisfaction"/>
    <s v="Long Charging"/>
    <n v="3"/>
    <x v="1152"/>
    <x v="198"/>
  </r>
  <r>
    <s v="EVS103077"/>
    <x v="1"/>
    <x v="1"/>
    <x v="2"/>
    <x v="0"/>
    <d v="2023-03-03T19:19:00"/>
    <d v="2023-03-03T20:06:00"/>
    <x v="59"/>
    <n v="52.51"/>
    <n v="15"/>
    <n v="787.65"/>
    <s v="Credit Card"/>
    <x v="4"/>
    <s v="High"/>
    <s v="Low Satisfaction"/>
    <s v="Medium Charging"/>
    <n v="1"/>
    <x v="731"/>
    <x v="369"/>
  </r>
  <r>
    <s v="EVS103078"/>
    <x v="4"/>
    <x v="2"/>
    <x v="1"/>
    <x v="0"/>
    <d v="2023-02-03T09:11:00"/>
    <d v="2023-02-03T10:58:00"/>
    <x v="108"/>
    <n v="13.75"/>
    <n v="12"/>
    <n v="165"/>
    <s v="UPI"/>
    <x v="0"/>
    <s v="Medium"/>
    <s v="Medium Satisfaction"/>
    <s v="Long Charging"/>
    <n v="2"/>
    <x v="626"/>
    <x v="547"/>
  </r>
  <r>
    <s v="EVS103079"/>
    <x v="7"/>
    <x v="0"/>
    <x v="0"/>
    <x v="1"/>
    <s v="29-10-2023 21:02"/>
    <s v="29-10-2023 22:12"/>
    <x v="31"/>
    <n v="41.79"/>
    <n v="10"/>
    <n v="417.9"/>
    <s v="UPI"/>
    <x v="4"/>
    <s v="High"/>
    <s v="Low Satisfaction"/>
    <s v="Long Charging"/>
    <n v="3"/>
    <x v="847"/>
    <x v="430"/>
  </r>
  <r>
    <s v="EVS103080"/>
    <x v="4"/>
    <x v="1"/>
    <x v="0"/>
    <x v="1"/>
    <s v="13-02-2023 08:35"/>
    <s v="13-02-2023 10:19"/>
    <x v="4"/>
    <n v="36.07"/>
    <n v="10"/>
    <n v="360.7"/>
    <s v="Credit Card"/>
    <x v="4"/>
    <s v="High"/>
    <s v="Low Satisfaction"/>
    <s v="Long Charging"/>
    <n v="1"/>
    <x v="162"/>
    <x v="142"/>
  </r>
  <r>
    <s v="EVS103081"/>
    <x v="6"/>
    <x v="2"/>
    <x v="1"/>
    <x v="0"/>
    <s v="22-08-2023 10:51"/>
    <s v="22-08-2023 12:28"/>
    <x v="85"/>
    <n v="14.29"/>
    <n v="12"/>
    <n v="171.48"/>
    <s v="Subscription"/>
    <x v="2"/>
    <s v="Medium"/>
    <s v="Low Satisfaction"/>
    <s v="Long Charging"/>
    <n v="2"/>
    <x v="980"/>
    <x v="312"/>
  </r>
  <r>
    <s v="EVS103082"/>
    <x v="5"/>
    <x v="2"/>
    <x v="2"/>
    <x v="1"/>
    <s v="18-12-2023 17:00"/>
    <s v="18-12-2023 18:03"/>
    <x v="25"/>
    <n v="34.270000000000003"/>
    <n v="15"/>
    <n v="514.04999999999995"/>
    <s v="Subscription"/>
    <x v="4"/>
    <s v="High"/>
    <s v="Low Satisfaction"/>
    <s v="Long Charging"/>
    <n v="2"/>
    <x v="293"/>
    <x v="646"/>
  </r>
  <r>
    <s v="EVS103083"/>
    <x v="4"/>
    <x v="1"/>
    <x v="0"/>
    <x v="1"/>
    <s v="27-08-2024 09:19"/>
    <s v="27-08-2024 11:02"/>
    <x v="95"/>
    <n v="24.26"/>
    <n v="8"/>
    <n v="194.08"/>
    <s v="UPI"/>
    <x v="1"/>
    <s v="Medium"/>
    <s v="High Satisfaction"/>
    <s v="Long Charging"/>
    <n v="1"/>
    <x v="196"/>
    <x v="618"/>
  </r>
  <r>
    <s v="EVS103084"/>
    <x v="3"/>
    <x v="0"/>
    <x v="3"/>
    <x v="1"/>
    <s v="17-04-2024 18:31"/>
    <s v="17-04-2024 19:00"/>
    <x v="102"/>
    <n v="25.43"/>
    <n v="10"/>
    <n v="254.3"/>
    <s v="UPI"/>
    <x v="3"/>
    <s v="Medium"/>
    <s v="Medium Satisfaction"/>
    <s v="Short Charging"/>
    <n v="3"/>
    <x v="168"/>
    <x v="305"/>
  </r>
  <r>
    <s v="EVS103085"/>
    <x v="3"/>
    <x v="0"/>
    <x v="2"/>
    <x v="1"/>
    <s v="21-08-2023 13:55"/>
    <s v="21-08-2023 15:15"/>
    <x v="93"/>
    <n v="44.57"/>
    <n v="10"/>
    <n v="445.7"/>
    <s v="UPI"/>
    <x v="3"/>
    <s v="High"/>
    <s v="Medium Satisfaction"/>
    <s v="Long Charging"/>
    <n v="3"/>
    <x v="643"/>
    <x v="578"/>
  </r>
  <r>
    <s v="EVS103086"/>
    <x v="7"/>
    <x v="2"/>
    <x v="1"/>
    <x v="0"/>
    <s v="17-10-2024 11:56"/>
    <s v="17-10-2024 12:12"/>
    <x v="71"/>
    <n v="3.65"/>
    <n v="8"/>
    <n v="29.2"/>
    <s v="Wallet"/>
    <x v="4"/>
    <s v="Low"/>
    <s v="Low Satisfaction"/>
    <s v="Short Charging"/>
    <n v="2"/>
    <x v="717"/>
    <x v="200"/>
  </r>
  <r>
    <s v="EVS103087"/>
    <x v="1"/>
    <x v="1"/>
    <x v="3"/>
    <x v="0"/>
    <d v="2023-10-03T08:05:00"/>
    <d v="2023-10-03T09:42:00"/>
    <x v="85"/>
    <n v="19.2"/>
    <n v="10"/>
    <n v="192"/>
    <s v="Wallet"/>
    <x v="1"/>
    <s v="Medium"/>
    <s v="High Satisfaction"/>
    <s v="Long Charging"/>
    <n v="1"/>
    <x v="550"/>
    <x v="153"/>
  </r>
  <r>
    <s v="EVS103088"/>
    <x v="1"/>
    <x v="1"/>
    <x v="0"/>
    <x v="0"/>
    <s v="31-01-2024 22:44"/>
    <s v="31-01-2024 23:13"/>
    <x v="102"/>
    <n v="30.62"/>
    <n v="8"/>
    <n v="244.96"/>
    <s v="UPI"/>
    <x v="1"/>
    <s v="High"/>
    <s v="High Satisfaction"/>
    <s v="Short Charging"/>
    <n v="1"/>
    <x v="585"/>
    <x v="638"/>
  </r>
  <r>
    <s v="EVS103089"/>
    <x v="2"/>
    <x v="1"/>
    <x v="1"/>
    <x v="0"/>
    <s v="25-05-2023 18:17"/>
    <s v="25-05-2023 19:11"/>
    <x v="38"/>
    <n v="27.7"/>
    <n v="8"/>
    <n v="221.6"/>
    <s v="Wallet"/>
    <x v="3"/>
    <s v="Medium"/>
    <s v="Medium Satisfaction"/>
    <s v="Medium Charging"/>
    <n v="1"/>
    <x v="987"/>
    <x v="104"/>
  </r>
  <r>
    <s v="EVS103090"/>
    <x v="5"/>
    <x v="0"/>
    <x v="3"/>
    <x v="0"/>
    <s v="28-11-2023 13:11"/>
    <s v="28-11-2023 13:43"/>
    <x v="105"/>
    <n v="30.71"/>
    <n v="15"/>
    <n v="460.65"/>
    <s v="Credit Card"/>
    <x v="3"/>
    <s v="High"/>
    <s v="Medium Satisfaction"/>
    <s v="Medium Charging"/>
    <n v="3"/>
    <x v="1243"/>
    <x v="441"/>
  </r>
  <r>
    <s v="EVS103091"/>
    <x v="1"/>
    <x v="2"/>
    <x v="1"/>
    <x v="1"/>
    <d v="2023-03-06T15:48:00"/>
    <d v="2023-03-06T17:17:00"/>
    <x v="29"/>
    <n v="33.86"/>
    <n v="10"/>
    <n v="338.6"/>
    <s v="UPI"/>
    <x v="0"/>
    <s v="High"/>
    <s v="Medium Satisfaction"/>
    <s v="Long Charging"/>
    <n v="2"/>
    <x v="623"/>
    <x v="475"/>
  </r>
  <r>
    <s v="EVS103092"/>
    <x v="7"/>
    <x v="0"/>
    <x v="3"/>
    <x v="1"/>
    <d v="2023-08-02T21:36:00"/>
    <d v="2023-08-02T23:18:00"/>
    <x v="36"/>
    <n v="23.3"/>
    <n v="15"/>
    <n v="349.5"/>
    <s v="Credit Card"/>
    <x v="2"/>
    <s v="Medium"/>
    <s v="Low Satisfaction"/>
    <s v="Long Charging"/>
    <n v="3"/>
    <x v="1244"/>
    <x v="120"/>
  </r>
  <r>
    <s v="EVS103093"/>
    <x v="5"/>
    <x v="1"/>
    <x v="2"/>
    <x v="0"/>
    <s v="16-02-2023 08:17"/>
    <s v="16-02-2023 09:53"/>
    <x v="101"/>
    <n v="37.799999999999997"/>
    <n v="8"/>
    <n v="302.39999999999998"/>
    <s v="Credit Card"/>
    <x v="2"/>
    <s v="High"/>
    <s v="Low Satisfaction"/>
    <s v="Long Charging"/>
    <n v="1"/>
    <x v="1245"/>
    <x v="105"/>
  </r>
  <r>
    <s v="EVS103094"/>
    <x v="7"/>
    <x v="1"/>
    <x v="0"/>
    <x v="0"/>
    <d v="2024-05-06T06:38:00"/>
    <d v="2024-05-06T07:11:00"/>
    <x v="50"/>
    <n v="40.1"/>
    <n v="8"/>
    <n v="320.8"/>
    <s v="UPI"/>
    <x v="0"/>
    <s v="High"/>
    <s v="Medium Satisfaction"/>
    <s v="Medium Charging"/>
    <n v="1"/>
    <x v="1088"/>
    <x v="335"/>
  </r>
  <r>
    <s v="EVS103095"/>
    <x v="2"/>
    <x v="1"/>
    <x v="1"/>
    <x v="0"/>
    <d v="2024-04-08T03:37:00"/>
    <d v="2024-04-08T05:22:00"/>
    <x v="80"/>
    <n v="48.07"/>
    <n v="15"/>
    <n v="721.05"/>
    <s v="UPI"/>
    <x v="3"/>
    <s v="High"/>
    <s v="Medium Satisfaction"/>
    <s v="Long Charging"/>
    <n v="1"/>
    <x v="178"/>
    <x v="463"/>
  </r>
  <r>
    <s v="EVS103096"/>
    <x v="6"/>
    <x v="2"/>
    <x v="1"/>
    <x v="1"/>
    <d v="2024-10-03T12:45:00"/>
    <d v="2024-10-03T13:01:00"/>
    <x v="71"/>
    <n v="35.96"/>
    <n v="8"/>
    <n v="287.68"/>
    <s v="UPI"/>
    <x v="2"/>
    <s v="High"/>
    <s v="Low Satisfaction"/>
    <s v="Short Charging"/>
    <n v="2"/>
    <x v="1067"/>
    <x v="375"/>
  </r>
  <r>
    <s v="EVS103097"/>
    <x v="2"/>
    <x v="0"/>
    <x v="3"/>
    <x v="1"/>
    <s v="30-03-2023 18:20"/>
    <s v="30-03-2023 18:47"/>
    <x v="92"/>
    <n v="4.18"/>
    <n v="8"/>
    <n v="33.44"/>
    <s v="UPI"/>
    <x v="4"/>
    <s v="Low"/>
    <s v="Low Satisfaction"/>
    <s v="Short Charging"/>
    <n v="3"/>
    <x v="2"/>
    <x v="634"/>
  </r>
  <r>
    <s v="EVS103098"/>
    <x v="7"/>
    <x v="2"/>
    <x v="2"/>
    <x v="0"/>
    <s v="23-07-2023 23:47"/>
    <s v="24-07-2023 00:51"/>
    <x v="34"/>
    <n v="43.42"/>
    <n v="15"/>
    <n v="651.29999999999995"/>
    <s v="Wallet"/>
    <x v="1"/>
    <s v="High"/>
    <s v="High Satisfaction"/>
    <s v="Long Charging"/>
    <n v="2"/>
    <x v="912"/>
    <x v="577"/>
  </r>
  <r>
    <s v="EVS103099"/>
    <x v="4"/>
    <x v="2"/>
    <x v="0"/>
    <x v="0"/>
    <s v="31-08-2023 12:49"/>
    <s v="31-08-2023 14:23"/>
    <x v="23"/>
    <n v="55.12"/>
    <n v="10"/>
    <n v="551.20000000000005"/>
    <s v="Subscription"/>
    <x v="2"/>
    <s v="High"/>
    <s v="Low Satisfaction"/>
    <s v="Long Charging"/>
    <n v="2"/>
    <x v="1204"/>
    <x v="159"/>
  </r>
  <r>
    <s v="EVS103100"/>
    <x v="2"/>
    <x v="0"/>
    <x v="0"/>
    <x v="1"/>
    <d v="2023-10-10T17:03:00"/>
    <d v="2023-10-10T17:15:00"/>
    <x v="94"/>
    <n v="33.4"/>
    <n v="8"/>
    <n v="267.2"/>
    <s v="Wallet"/>
    <x v="4"/>
    <s v="High"/>
    <s v="Low Satisfaction"/>
    <s v="Short Charging"/>
    <n v="3"/>
    <x v="1012"/>
    <x v="361"/>
  </r>
  <r>
    <s v="EVS103101"/>
    <x v="7"/>
    <x v="0"/>
    <x v="2"/>
    <x v="1"/>
    <d v="2024-01-08T01:58:00"/>
    <d v="2024-01-08T02:44:00"/>
    <x v="43"/>
    <n v="29.7"/>
    <n v="8"/>
    <n v="237.6"/>
    <s v="Subscription"/>
    <x v="3"/>
    <s v="Medium"/>
    <s v="Medium Satisfaction"/>
    <s v="Medium Charging"/>
    <n v="3"/>
    <x v="1070"/>
    <x v="605"/>
  </r>
  <r>
    <s v="EVS103102"/>
    <x v="1"/>
    <x v="1"/>
    <x v="3"/>
    <x v="1"/>
    <d v="2023-06-04T22:09:00"/>
    <d v="2023-06-04T23:44:00"/>
    <x v="66"/>
    <n v="24.82"/>
    <n v="12"/>
    <n v="297.83999999999997"/>
    <s v="UPI"/>
    <x v="3"/>
    <s v="Medium"/>
    <s v="Medium Satisfaction"/>
    <s v="Long Charging"/>
    <n v="1"/>
    <x v="1246"/>
    <x v="540"/>
  </r>
  <r>
    <s v="EVS103103"/>
    <x v="6"/>
    <x v="2"/>
    <x v="2"/>
    <x v="1"/>
    <d v="2024-06-11T06:51:00"/>
    <d v="2024-06-11T08:05:00"/>
    <x v="33"/>
    <n v="20.420000000000002"/>
    <n v="12"/>
    <n v="245.04"/>
    <s v="Credit Card"/>
    <x v="2"/>
    <s v="Medium"/>
    <s v="Low Satisfaction"/>
    <s v="Long Charging"/>
    <n v="2"/>
    <x v="62"/>
    <x v="408"/>
  </r>
  <r>
    <s v="EVS103104"/>
    <x v="6"/>
    <x v="0"/>
    <x v="2"/>
    <x v="0"/>
    <s v="28-06-2023 08:52"/>
    <s v="28-06-2023 09:23"/>
    <x v="64"/>
    <n v="17.8"/>
    <n v="8"/>
    <n v="142.4"/>
    <s v="Credit Card"/>
    <x v="0"/>
    <s v="Medium"/>
    <s v="Medium Satisfaction"/>
    <s v="Medium Charging"/>
    <n v="3"/>
    <x v="970"/>
    <x v="245"/>
  </r>
  <r>
    <s v="EVS103105"/>
    <x v="0"/>
    <x v="0"/>
    <x v="2"/>
    <x v="1"/>
    <s v="29-08-2023 06:13"/>
    <s v="29-08-2023 07:20"/>
    <x v="5"/>
    <n v="41.49"/>
    <n v="12"/>
    <n v="497.88"/>
    <s v="Credit Card"/>
    <x v="0"/>
    <s v="High"/>
    <s v="Medium Satisfaction"/>
    <s v="Long Charging"/>
    <n v="3"/>
    <x v="55"/>
    <x v="95"/>
  </r>
  <r>
    <s v="EVS103106"/>
    <x v="5"/>
    <x v="0"/>
    <x v="3"/>
    <x v="1"/>
    <d v="2024-11-01T17:28:00"/>
    <d v="2024-11-01T18:28:00"/>
    <x v="76"/>
    <n v="48.57"/>
    <n v="8"/>
    <n v="388.56"/>
    <s v="UPI"/>
    <x v="2"/>
    <s v="High"/>
    <s v="Low Satisfaction"/>
    <s v="Medium Charging"/>
    <n v="3"/>
    <x v="1141"/>
    <x v="392"/>
  </r>
  <r>
    <s v="EVS103107"/>
    <x v="0"/>
    <x v="2"/>
    <x v="1"/>
    <x v="0"/>
    <s v="14-10-2023 05:02"/>
    <s v="14-10-2023 05:55"/>
    <x v="73"/>
    <n v="15.39"/>
    <n v="15"/>
    <n v="230.85"/>
    <s v="Wallet"/>
    <x v="0"/>
    <s v="Medium"/>
    <s v="Medium Satisfaction"/>
    <s v="Medium Charging"/>
    <n v="2"/>
    <x v="63"/>
    <x v="517"/>
  </r>
  <r>
    <s v="EVS103108"/>
    <x v="0"/>
    <x v="1"/>
    <x v="0"/>
    <x v="0"/>
    <s v="23-05-2024 08:23"/>
    <s v="23-05-2024 10:14"/>
    <x v="2"/>
    <n v="4.82"/>
    <n v="10"/>
    <n v="48.2"/>
    <s v="Credit Card"/>
    <x v="1"/>
    <s v="Low"/>
    <s v="High Satisfaction"/>
    <s v="Long Charging"/>
    <n v="1"/>
    <x v="375"/>
    <x v="19"/>
  </r>
  <r>
    <s v="EVS103109"/>
    <x v="4"/>
    <x v="0"/>
    <x v="2"/>
    <x v="0"/>
    <d v="2023-02-08T00:09:00"/>
    <d v="2023-02-08T01:56:00"/>
    <x v="108"/>
    <n v="45.34"/>
    <n v="10"/>
    <n v="453.4"/>
    <s v="Credit Card"/>
    <x v="1"/>
    <s v="High"/>
    <s v="High Satisfaction"/>
    <s v="Long Charging"/>
    <n v="3"/>
    <x v="394"/>
    <x v="546"/>
  </r>
  <r>
    <s v="EVS103110"/>
    <x v="0"/>
    <x v="1"/>
    <x v="2"/>
    <x v="0"/>
    <s v="20-10-2024 19:13"/>
    <s v="20-10-2024 21:10"/>
    <x v="62"/>
    <n v="5.28"/>
    <n v="10"/>
    <n v="52.8"/>
    <s v="UPI"/>
    <x v="3"/>
    <s v="Low"/>
    <s v="Medium Satisfaction"/>
    <s v="Long Charging"/>
    <n v="1"/>
    <x v="78"/>
    <x v="145"/>
  </r>
  <r>
    <s v="EVS103111"/>
    <x v="4"/>
    <x v="2"/>
    <x v="0"/>
    <x v="1"/>
    <d v="2023-01-11T12:12:00"/>
    <d v="2023-01-11T14:07:00"/>
    <x v="65"/>
    <n v="2.16"/>
    <n v="8"/>
    <n v="17.28"/>
    <s v="UPI"/>
    <x v="3"/>
    <s v="Low"/>
    <s v="Medium Satisfaction"/>
    <s v="Long Charging"/>
    <n v="2"/>
    <x v="49"/>
    <x v="559"/>
  </r>
  <r>
    <s v="EVS103112"/>
    <x v="1"/>
    <x v="1"/>
    <x v="2"/>
    <x v="1"/>
    <d v="2024-11-04T14:09:00"/>
    <d v="2024-11-04T15:32:00"/>
    <x v="100"/>
    <n v="7.31"/>
    <n v="8"/>
    <n v="58.48"/>
    <s v="UPI"/>
    <x v="1"/>
    <s v="Low"/>
    <s v="High Satisfaction"/>
    <s v="Long Charging"/>
    <n v="1"/>
    <x v="826"/>
    <x v="630"/>
  </r>
  <r>
    <s v="EVS103113"/>
    <x v="7"/>
    <x v="2"/>
    <x v="0"/>
    <x v="1"/>
    <d v="2024-11-06T10:48:00"/>
    <d v="2024-11-06T11:25:00"/>
    <x v="45"/>
    <n v="19.57"/>
    <n v="10"/>
    <n v="195.7"/>
    <s v="Subscription"/>
    <x v="0"/>
    <s v="Medium"/>
    <s v="Medium Satisfaction"/>
    <s v="Medium Charging"/>
    <n v="2"/>
    <x v="515"/>
    <x v="563"/>
  </r>
  <r>
    <s v="EVS103114"/>
    <x v="0"/>
    <x v="2"/>
    <x v="2"/>
    <x v="1"/>
    <d v="2024-01-03T01:46:00"/>
    <d v="2024-01-03T02:37:00"/>
    <x v="69"/>
    <n v="19.760000000000002"/>
    <n v="15"/>
    <n v="296.39999999999998"/>
    <s v="UPI"/>
    <x v="3"/>
    <s v="Medium"/>
    <s v="Medium Satisfaction"/>
    <s v="Medium Charging"/>
    <n v="2"/>
    <x v="1247"/>
    <x v="420"/>
  </r>
  <r>
    <s v="EVS103115"/>
    <x v="6"/>
    <x v="2"/>
    <x v="0"/>
    <x v="1"/>
    <d v="2023-07-04T04:19:00"/>
    <d v="2023-07-04T04:33:00"/>
    <x v="52"/>
    <n v="47.32"/>
    <n v="15"/>
    <n v="709.8"/>
    <s v="UPI"/>
    <x v="4"/>
    <s v="High"/>
    <s v="Low Satisfaction"/>
    <s v="Short Charging"/>
    <n v="2"/>
    <x v="1248"/>
    <x v="109"/>
  </r>
  <r>
    <s v="EVS103116"/>
    <x v="6"/>
    <x v="2"/>
    <x v="0"/>
    <x v="0"/>
    <d v="2023-05-06T04:33:00"/>
    <d v="2023-05-06T06:32:00"/>
    <x v="9"/>
    <n v="17.920000000000002"/>
    <n v="12"/>
    <n v="215.04"/>
    <s v="UPI"/>
    <x v="4"/>
    <s v="Medium"/>
    <s v="Low Satisfaction"/>
    <s v="Long Charging"/>
    <n v="2"/>
    <x v="603"/>
    <x v="12"/>
  </r>
  <r>
    <s v="EVS103117"/>
    <x v="2"/>
    <x v="0"/>
    <x v="2"/>
    <x v="0"/>
    <s v="17-03-2024 05:33"/>
    <s v="17-03-2024 06:36"/>
    <x v="25"/>
    <n v="39.450000000000003"/>
    <n v="10"/>
    <n v="394.5"/>
    <s v="Wallet"/>
    <x v="1"/>
    <s v="High"/>
    <s v="High Satisfaction"/>
    <s v="Long Charging"/>
    <n v="3"/>
    <x v="212"/>
    <x v="587"/>
  </r>
  <r>
    <s v="EVS103118"/>
    <x v="7"/>
    <x v="2"/>
    <x v="3"/>
    <x v="1"/>
    <s v="24-05-2023 13:33"/>
    <s v="24-05-2023 14:22"/>
    <x v="42"/>
    <n v="56.4"/>
    <n v="12"/>
    <n v="676.8"/>
    <s v="Credit Card"/>
    <x v="1"/>
    <s v="High"/>
    <s v="High Satisfaction"/>
    <s v="Medium Charging"/>
    <n v="2"/>
    <x v="555"/>
    <x v="204"/>
  </r>
  <r>
    <s v="EVS103119"/>
    <x v="5"/>
    <x v="2"/>
    <x v="0"/>
    <x v="1"/>
    <d v="2024-06-09T15:11:00"/>
    <d v="2024-06-09T16:58:00"/>
    <x v="108"/>
    <n v="4.8499999999999996"/>
    <n v="8"/>
    <n v="38.799999999999997"/>
    <s v="Credit Card"/>
    <x v="2"/>
    <s v="Low"/>
    <s v="Low Satisfaction"/>
    <s v="Long Charging"/>
    <n v="2"/>
    <x v="165"/>
    <x v="498"/>
  </r>
  <r>
    <s v="EVS103120"/>
    <x v="4"/>
    <x v="1"/>
    <x v="0"/>
    <x v="1"/>
    <d v="2023-06-02T18:41:00"/>
    <d v="2023-06-02T20:12:00"/>
    <x v="44"/>
    <n v="55.51"/>
    <n v="12"/>
    <n v="666.12"/>
    <s v="Subscription"/>
    <x v="0"/>
    <s v="High"/>
    <s v="Medium Satisfaction"/>
    <s v="Long Charging"/>
    <n v="1"/>
    <x v="1249"/>
    <x v="447"/>
  </r>
  <r>
    <s v="EVS103121"/>
    <x v="6"/>
    <x v="0"/>
    <x v="1"/>
    <x v="1"/>
    <d v="2023-01-07T21:41:00"/>
    <d v="2023-01-07T23:27:00"/>
    <x v="107"/>
    <n v="23.97"/>
    <n v="8"/>
    <n v="191.76"/>
    <s v="UPI"/>
    <x v="3"/>
    <s v="Medium"/>
    <s v="Medium Satisfaction"/>
    <s v="Long Charging"/>
    <n v="3"/>
    <x v="728"/>
    <x v="308"/>
  </r>
  <r>
    <s v="EVS103122"/>
    <x v="0"/>
    <x v="0"/>
    <x v="3"/>
    <x v="1"/>
    <s v="24-08-2024 23:08"/>
    <s v="24-08-2024 23:56"/>
    <x v="67"/>
    <n v="55.02"/>
    <n v="15"/>
    <n v="825.3"/>
    <s v="Subscription"/>
    <x v="1"/>
    <s v="High"/>
    <s v="High Satisfaction"/>
    <s v="Medium Charging"/>
    <n v="3"/>
    <x v="716"/>
    <x v="53"/>
  </r>
  <r>
    <s v="EVS103123"/>
    <x v="7"/>
    <x v="2"/>
    <x v="2"/>
    <x v="0"/>
    <s v="26-02-2023 17:45"/>
    <s v="26-02-2023 18:26"/>
    <x v="54"/>
    <n v="8.9499999999999993"/>
    <n v="8"/>
    <n v="71.599999999999994"/>
    <s v="Wallet"/>
    <x v="0"/>
    <s v="Low"/>
    <s v="Medium Satisfaction"/>
    <s v="Medium Charging"/>
    <n v="2"/>
    <x v="1014"/>
    <x v="288"/>
  </r>
  <r>
    <s v="EVS103124"/>
    <x v="0"/>
    <x v="2"/>
    <x v="0"/>
    <x v="1"/>
    <s v="26-11-2024 14:07"/>
    <s v="26-11-2024 15:20"/>
    <x v="98"/>
    <n v="28.61"/>
    <n v="10"/>
    <n v="286.10000000000002"/>
    <s v="UPI"/>
    <x v="3"/>
    <s v="Medium"/>
    <s v="Medium Satisfaction"/>
    <s v="Long Charging"/>
    <n v="2"/>
    <x v="742"/>
    <x v="470"/>
  </r>
  <r>
    <s v="EVS103125"/>
    <x v="1"/>
    <x v="1"/>
    <x v="3"/>
    <x v="0"/>
    <s v="19-04-2024 02:53"/>
    <s v="19-04-2024 04:33"/>
    <x v="60"/>
    <n v="15.42"/>
    <n v="12"/>
    <n v="185.04"/>
    <s v="Wallet"/>
    <x v="2"/>
    <s v="Medium"/>
    <s v="Low Satisfaction"/>
    <s v="Long Charging"/>
    <n v="1"/>
    <x v="644"/>
    <x v="323"/>
  </r>
  <r>
    <s v="EVS103126"/>
    <x v="2"/>
    <x v="2"/>
    <x v="2"/>
    <x v="0"/>
    <d v="2023-06-10T21:29:00"/>
    <d v="2023-06-10T21:55:00"/>
    <x v="1"/>
    <n v="26.68"/>
    <n v="12"/>
    <n v="320.16000000000003"/>
    <s v="Credit Card"/>
    <x v="0"/>
    <s v="Medium"/>
    <s v="Medium Satisfaction"/>
    <s v="Short Charging"/>
    <n v="2"/>
    <x v="30"/>
    <x v="132"/>
  </r>
  <r>
    <s v="EVS103127"/>
    <x v="0"/>
    <x v="2"/>
    <x v="3"/>
    <x v="0"/>
    <s v="25-10-2024 00:22"/>
    <s v="25-10-2024 01:00"/>
    <x v="28"/>
    <n v="45.71"/>
    <n v="15"/>
    <n v="685.65"/>
    <s v="Wallet"/>
    <x v="3"/>
    <s v="High"/>
    <s v="Medium Satisfaction"/>
    <s v="Medium Charging"/>
    <n v="2"/>
    <x v="1058"/>
    <x v="604"/>
  </r>
  <r>
    <s v="EVS103128"/>
    <x v="6"/>
    <x v="0"/>
    <x v="0"/>
    <x v="0"/>
    <d v="2024-09-04T05:14:00"/>
    <d v="2024-09-04T07:05:00"/>
    <x v="2"/>
    <n v="28.8"/>
    <n v="15"/>
    <n v="432"/>
    <s v="Wallet"/>
    <x v="2"/>
    <s v="Medium"/>
    <s v="Low Satisfaction"/>
    <s v="Long Charging"/>
    <n v="3"/>
    <x v="1250"/>
    <x v="651"/>
  </r>
  <r>
    <s v="EVS103129"/>
    <x v="6"/>
    <x v="1"/>
    <x v="3"/>
    <x v="0"/>
    <s v="18-11-2023 04:43"/>
    <s v="18-11-2023 05:30"/>
    <x v="59"/>
    <n v="24.64"/>
    <n v="12"/>
    <n v="295.68"/>
    <s v="Wallet"/>
    <x v="4"/>
    <s v="Medium"/>
    <s v="Low Satisfaction"/>
    <s v="Medium Charging"/>
    <n v="1"/>
    <x v="715"/>
    <x v="570"/>
  </r>
  <r>
    <s v="EVS103130"/>
    <x v="0"/>
    <x v="0"/>
    <x v="2"/>
    <x v="1"/>
    <s v="21-01-2023 10:50"/>
    <s v="21-01-2023 11:13"/>
    <x v="6"/>
    <n v="17.420000000000002"/>
    <n v="12"/>
    <n v="209.04"/>
    <s v="Credit Card"/>
    <x v="4"/>
    <s v="Medium"/>
    <s v="Low Satisfaction"/>
    <s v="Short Charging"/>
    <n v="3"/>
    <x v="409"/>
    <x v="683"/>
  </r>
  <r>
    <s v="EVS103131"/>
    <x v="5"/>
    <x v="2"/>
    <x v="0"/>
    <x v="1"/>
    <d v="2023-03-10T14:13:00"/>
    <d v="2023-03-10T16:06:00"/>
    <x v="41"/>
    <n v="46.43"/>
    <n v="15"/>
    <n v="696.45"/>
    <s v="UPI"/>
    <x v="3"/>
    <s v="High"/>
    <s v="Medium Satisfaction"/>
    <s v="Long Charging"/>
    <n v="2"/>
    <x v="120"/>
    <x v="46"/>
  </r>
  <r>
    <s v="EVS103132"/>
    <x v="3"/>
    <x v="2"/>
    <x v="3"/>
    <x v="0"/>
    <d v="2024-02-09T08:21:00"/>
    <d v="2024-02-09T09:50:00"/>
    <x v="29"/>
    <n v="8.15"/>
    <n v="8"/>
    <n v="65.2"/>
    <s v="Subscription"/>
    <x v="2"/>
    <s v="Low"/>
    <s v="Low Satisfaction"/>
    <s v="Long Charging"/>
    <n v="2"/>
    <x v="1251"/>
    <x v="607"/>
  </r>
  <r>
    <s v="EVS103133"/>
    <x v="5"/>
    <x v="0"/>
    <x v="0"/>
    <x v="0"/>
    <d v="2023-12-10T20:39:00"/>
    <d v="2023-12-10T21:51:00"/>
    <x v="70"/>
    <n v="32.31"/>
    <n v="10"/>
    <n v="323.10000000000002"/>
    <s v="Wallet"/>
    <x v="0"/>
    <s v="High"/>
    <s v="Medium Satisfaction"/>
    <s v="Long Charging"/>
    <n v="3"/>
    <x v="1113"/>
    <x v="425"/>
  </r>
  <r>
    <s v="EVS103134"/>
    <x v="1"/>
    <x v="2"/>
    <x v="0"/>
    <x v="1"/>
    <s v="25-06-2023 00:14"/>
    <s v="25-06-2023 02:06"/>
    <x v="56"/>
    <n v="14.42"/>
    <n v="10"/>
    <n v="144.19999999999999"/>
    <s v="Subscription"/>
    <x v="3"/>
    <s v="Medium"/>
    <s v="Medium Satisfaction"/>
    <s v="Long Charging"/>
    <n v="2"/>
    <x v="266"/>
    <x v="467"/>
  </r>
  <r>
    <s v="EVS103135"/>
    <x v="5"/>
    <x v="1"/>
    <x v="2"/>
    <x v="1"/>
    <s v="20-08-2023 19:40"/>
    <s v="20-08-2023 20:05"/>
    <x v="13"/>
    <n v="28.38"/>
    <n v="8"/>
    <n v="227.04"/>
    <s v="Subscription"/>
    <x v="4"/>
    <s v="Medium"/>
    <s v="Low Satisfaction"/>
    <s v="Short Charging"/>
    <n v="1"/>
    <x v="526"/>
    <x v="403"/>
  </r>
  <r>
    <s v="EVS103136"/>
    <x v="0"/>
    <x v="1"/>
    <x v="0"/>
    <x v="1"/>
    <d v="2024-08-11T01:59:00"/>
    <d v="2024-08-11T03:55:00"/>
    <x v="90"/>
    <n v="29.98"/>
    <n v="8"/>
    <n v="239.84"/>
    <s v="Subscription"/>
    <x v="1"/>
    <s v="Medium"/>
    <s v="High Satisfaction"/>
    <s v="Long Charging"/>
    <n v="1"/>
    <x v="668"/>
    <x v="281"/>
  </r>
  <r>
    <s v="EVS103137"/>
    <x v="3"/>
    <x v="2"/>
    <x v="0"/>
    <x v="1"/>
    <s v="15-08-2023 04:43"/>
    <s v="15-08-2023 05:17"/>
    <x v="8"/>
    <n v="45.12"/>
    <n v="12"/>
    <n v="541.44000000000005"/>
    <s v="Wallet"/>
    <x v="0"/>
    <s v="High"/>
    <s v="Medium Satisfaction"/>
    <s v="Medium Charging"/>
    <n v="2"/>
    <x v="715"/>
    <x v="657"/>
  </r>
  <r>
    <s v="EVS103138"/>
    <x v="4"/>
    <x v="0"/>
    <x v="2"/>
    <x v="1"/>
    <s v="13-02-2023 17:11"/>
    <s v="13-02-2023 18:22"/>
    <x v="82"/>
    <n v="52.8"/>
    <n v="15"/>
    <n v="792"/>
    <s v="Wallet"/>
    <x v="1"/>
    <s v="High"/>
    <s v="High Satisfaction"/>
    <s v="Long Charging"/>
    <n v="3"/>
    <x v="507"/>
    <x v="142"/>
  </r>
  <r>
    <s v="EVS103139"/>
    <x v="4"/>
    <x v="1"/>
    <x v="0"/>
    <x v="0"/>
    <d v="2024-12-07T13:43:00"/>
    <d v="2024-12-07T14:55:00"/>
    <x v="70"/>
    <n v="47.38"/>
    <n v="15"/>
    <n v="710.7"/>
    <s v="Credit Card"/>
    <x v="1"/>
    <s v="High"/>
    <s v="High Satisfaction"/>
    <s v="Long Charging"/>
    <n v="1"/>
    <x v="1252"/>
    <x v="510"/>
  </r>
  <r>
    <s v="EVS103140"/>
    <x v="2"/>
    <x v="1"/>
    <x v="3"/>
    <x v="1"/>
    <s v="23-07-2024 10:51"/>
    <s v="23-07-2024 11:15"/>
    <x v="37"/>
    <n v="3.49"/>
    <n v="12"/>
    <n v="41.88"/>
    <s v="Credit Card"/>
    <x v="0"/>
    <s v="Low"/>
    <s v="Medium Satisfaction"/>
    <s v="Short Charging"/>
    <n v="1"/>
    <x v="980"/>
    <x v="333"/>
  </r>
  <r>
    <s v="EVS103141"/>
    <x v="3"/>
    <x v="0"/>
    <x v="2"/>
    <x v="1"/>
    <s v="26-05-2023 15:46"/>
    <s v="26-05-2023 17:41"/>
    <x v="65"/>
    <n v="24.37"/>
    <n v="10"/>
    <n v="243.7"/>
    <s v="Subscription"/>
    <x v="2"/>
    <s v="Medium"/>
    <s v="Low Satisfaction"/>
    <s v="Long Charging"/>
    <n v="3"/>
    <x v="36"/>
    <x v="639"/>
  </r>
  <r>
    <s v="EVS103142"/>
    <x v="5"/>
    <x v="1"/>
    <x v="0"/>
    <x v="0"/>
    <s v="17-07-2023 11:01"/>
    <s v="17-07-2023 12:10"/>
    <x v="39"/>
    <n v="50.51"/>
    <n v="15"/>
    <n v="757.65"/>
    <s v="Subscription"/>
    <x v="2"/>
    <s v="High"/>
    <s v="Low Satisfaction"/>
    <s v="Long Charging"/>
    <n v="1"/>
    <x v="52"/>
    <x v="572"/>
  </r>
  <r>
    <s v="EVS103143"/>
    <x v="7"/>
    <x v="2"/>
    <x v="3"/>
    <x v="0"/>
    <s v="18-07-2023 18:21"/>
    <s v="18-07-2023 18:39"/>
    <x v="88"/>
    <n v="36.43"/>
    <n v="8"/>
    <n v="291.44"/>
    <s v="Subscription"/>
    <x v="3"/>
    <s v="High"/>
    <s v="Medium Satisfaction"/>
    <s v="Short Charging"/>
    <n v="2"/>
    <x v="657"/>
    <x v="410"/>
  </r>
  <r>
    <s v="EVS103144"/>
    <x v="4"/>
    <x v="0"/>
    <x v="3"/>
    <x v="1"/>
    <s v="25-09-2024 07:17"/>
    <s v="25-09-2024 08:49"/>
    <x v="20"/>
    <n v="5.73"/>
    <n v="15"/>
    <n v="85.95"/>
    <s v="Credit Card"/>
    <x v="0"/>
    <s v="Low"/>
    <s v="Medium Satisfaction"/>
    <s v="Long Charging"/>
    <n v="3"/>
    <x v="634"/>
    <x v="7"/>
  </r>
  <r>
    <s v="EVS103145"/>
    <x v="3"/>
    <x v="2"/>
    <x v="2"/>
    <x v="1"/>
    <s v="14-11-2023 18:33"/>
    <s v="14-11-2023 20:14"/>
    <x v="26"/>
    <n v="54.62"/>
    <n v="8"/>
    <n v="436.96"/>
    <s v="UPI"/>
    <x v="3"/>
    <s v="High"/>
    <s v="Medium Satisfaction"/>
    <s v="Long Charging"/>
    <n v="2"/>
    <x v="286"/>
    <x v="56"/>
  </r>
  <r>
    <s v="EVS103146"/>
    <x v="5"/>
    <x v="0"/>
    <x v="3"/>
    <x v="0"/>
    <s v="31-05-2023 13:19"/>
    <s v="31-05-2023 14:52"/>
    <x v="12"/>
    <n v="3.6"/>
    <n v="12"/>
    <n v="43.2"/>
    <s v="Wallet"/>
    <x v="2"/>
    <s v="Low"/>
    <s v="Low Satisfaction"/>
    <s v="Long Charging"/>
    <n v="3"/>
    <x v="531"/>
    <x v="602"/>
  </r>
  <r>
    <s v="EVS103147"/>
    <x v="0"/>
    <x v="0"/>
    <x v="3"/>
    <x v="0"/>
    <s v="26-11-2024 10:39"/>
    <s v="26-11-2024 11:22"/>
    <x v="27"/>
    <n v="55.03"/>
    <n v="8"/>
    <n v="440.24"/>
    <s v="Wallet"/>
    <x v="0"/>
    <s v="High"/>
    <s v="Medium Satisfaction"/>
    <s v="Medium Charging"/>
    <n v="3"/>
    <x v="446"/>
    <x v="470"/>
  </r>
  <r>
    <s v="EVS103148"/>
    <x v="2"/>
    <x v="2"/>
    <x v="0"/>
    <x v="1"/>
    <s v="26-11-2023 02:46"/>
    <s v="26-11-2023 04:21"/>
    <x v="66"/>
    <n v="22.17"/>
    <n v="15"/>
    <n v="332.55"/>
    <s v="UPI"/>
    <x v="2"/>
    <s v="Medium"/>
    <s v="Low Satisfaction"/>
    <s v="Long Charging"/>
    <n v="2"/>
    <x v="313"/>
    <x v="437"/>
  </r>
  <r>
    <s v="EVS103149"/>
    <x v="5"/>
    <x v="2"/>
    <x v="0"/>
    <x v="0"/>
    <s v="30-07-2024 21:18"/>
    <s v="30-07-2024 22:57"/>
    <x v="83"/>
    <n v="29.35"/>
    <n v="10"/>
    <n v="293.5"/>
    <s v="Wallet"/>
    <x v="4"/>
    <s v="Medium"/>
    <s v="Low Satisfaction"/>
    <s v="Long Charging"/>
    <n v="2"/>
    <x v="131"/>
    <x v="119"/>
  </r>
  <r>
    <s v="EVS103150"/>
    <x v="0"/>
    <x v="0"/>
    <x v="1"/>
    <x v="1"/>
    <s v="27-10-2023 05:00"/>
    <s v="27-10-2023 06:53"/>
    <x v="41"/>
    <n v="34.54"/>
    <n v="8"/>
    <n v="276.32"/>
    <s v="Credit Card"/>
    <x v="0"/>
    <s v="High"/>
    <s v="Medium Satisfaction"/>
    <s v="Long Charging"/>
    <n v="3"/>
    <x v="1125"/>
    <x v="645"/>
  </r>
  <r>
    <s v="EVS103151"/>
    <x v="3"/>
    <x v="0"/>
    <x v="3"/>
    <x v="0"/>
    <s v="18-05-2024 09:24"/>
    <s v="18-05-2024 10:06"/>
    <x v="14"/>
    <n v="35.380000000000003"/>
    <n v="12"/>
    <n v="424.56"/>
    <s v="UPI"/>
    <x v="0"/>
    <s v="High"/>
    <s v="Medium Satisfaction"/>
    <s v="Medium Charging"/>
    <n v="3"/>
    <x v="20"/>
    <x v="277"/>
  </r>
  <r>
    <s v="EVS103152"/>
    <x v="1"/>
    <x v="1"/>
    <x v="2"/>
    <x v="0"/>
    <s v="20-06-2024 18:50"/>
    <s v="20-06-2024 20:37"/>
    <x v="108"/>
    <n v="7.85"/>
    <n v="10"/>
    <n v="78.5"/>
    <s v="Credit Card"/>
    <x v="2"/>
    <s v="Low"/>
    <s v="Low Satisfaction"/>
    <s v="Long Charging"/>
    <n v="1"/>
    <x v="1219"/>
    <x v="260"/>
  </r>
  <r>
    <s v="EVS103153"/>
    <x v="5"/>
    <x v="0"/>
    <x v="1"/>
    <x v="1"/>
    <d v="2023-02-10T09:34:00"/>
    <d v="2023-02-10T11:19:00"/>
    <x v="80"/>
    <n v="3.62"/>
    <n v="8"/>
    <n v="28.96"/>
    <s v="Credit Card"/>
    <x v="3"/>
    <s v="Low"/>
    <s v="Medium Satisfaction"/>
    <s v="Long Charging"/>
    <n v="3"/>
    <x v="1140"/>
    <x v="150"/>
  </r>
  <r>
    <s v="EVS103154"/>
    <x v="1"/>
    <x v="0"/>
    <x v="3"/>
    <x v="0"/>
    <s v="13-04-2023 09:03"/>
    <s v="13-04-2023 09:48"/>
    <x v="96"/>
    <n v="57.48"/>
    <n v="8"/>
    <n v="459.84"/>
    <s v="UPI"/>
    <x v="3"/>
    <s v="High"/>
    <s v="Medium Satisfaction"/>
    <s v="Medium Charging"/>
    <n v="3"/>
    <x v="83"/>
    <x v="478"/>
  </r>
  <r>
    <s v="EVS103155"/>
    <x v="0"/>
    <x v="0"/>
    <x v="0"/>
    <x v="0"/>
    <d v="2024-02-02T14:48:00"/>
    <d v="2024-02-02T16:18:00"/>
    <x v="77"/>
    <n v="9.43"/>
    <n v="12"/>
    <n v="113.16"/>
    <s v="Credit Card"/>
    <x v="3"/>
    <s v="Low"/>
    <s v="Medium Satisfaction"/>
    <s v="Long Charging"/>
    <n v="3"/>
    <x v="306"/>
    <x v="62"/>
  </r>
  <r>
    <s v="EVS103156"/>
    <x v="4"/>
    <x v="0"/>
    <x v="2"/>
    <x v="1"/>
    <d v="2023-09-02T09:44:00"/>
    <d v="2023-09-02T11:43:00"/>
    <x v="9"/>
    <n v="31.23"/>
    <n v="8"/>
    <n v="249.84"/>
    <s v="UPI"/>
    <x v="2"/>
    <s v="High"/>
    <s v="Low Satisfaction"/>
    <s v="Long Charging"/>
    <n v="3"/>
    <x v="1253"/>
    <x v="296"/>
  </r>
  <r>
    <s v="EVS103157"/>
    <x v="4"/>
    <x v="2"/>
    <x v="2"/>
    <x v="0"/>
    <s v="18-02-2024 04:04"/>
    <s v="18-02-2024 04:23"/>
    <x v="11"/>
    <n v="11.15"/>
    <n v="15"/>
    <n v="167.25"/>
    <s v="Wallet"/>
    <x v="0"/>
    <s v="Medium"/>
    <s v="Medium Satisfaction"/>
    <s v="Short Charging"/>
    <n v="2"/>
    <x v="766"/>
    <x v="549"/>
  </r>
  <r>
    <s v="EVS103158"/>
    <x v="3"/>
    <x v="2"/>
    <x v="1"/>
    <x v="0"/>
    <s v="21-01-2023 23:12"/>
    <s v="22-01-2023 00:11"/>
    <x v="49"/>
    <n v="30.44"/>
    <n v="10"/>
    <n v="304.39999999999998"/>
    <s v="UPI"/>
    <x v="0"/>
    <s v="High"/>
    <s v="Medium Satisfaction"/>
    <s v="Medium Charging"/>
    <n v="2"/>
    <x v="1254"/>
    <x v="683"/>
  </r>
  <r>
    <s v="EVS103159"/>
    <x v="6"/>
    <x v="1"/>
    <x v="1"/>
    <x v="1"/>
    <s v="15-01-2024 07:10"/>
    <s v="15-01-2024 08:35"/>
    <x v="17"/>
    <n v="6.38"/>
    <n v="8"/>
    <n v="51.04"/>
    <s v="UPI"/>
    <x v="4"/>
    <s v="Low"/>
    <s v="Low Satisfaction"/>
    <s v="Long Charging"/>
    <n v="1"/>
    <x v="947"/>
    <x v="612"/>
  </r>
  <r>
    <s v="EVS103160"/>
    <x v="0"/>
    <x v="0"/>
    <x v="3"/>
    <x v="1"/>
    <s v="22-09-2023 04:43"/>
    <s v="22-09-2023 06:24"/>
    <x v="26"/>
    <n v="28.19"/>
    <n v="12"/>
    <n v="338.28"/>
    <s v="Wallet"/>
    <x v="0"/>
    <s v="Medium"/>
    <s v="Medium Satisfaction"/>
    <s v="Long Charging"/>
    <n v="3"/>
    <x v="715"/>
    <x v="494"/>
  </r>
  <r>
    <s v="EVS103161"/>
    <x v="6"/>
    <x v="1"/>
    <x v="3"/>
    <x v="0"/>
    <d v="2024-07-02T08:01:00"/>
    <d v="2024-07-02T09:53:00"/>
    <x v="56"/>
    <n v="43.6"/>
    <n v="15"/>
    <n v="654"/>
    <s v="Subscription"/>
    <x v="0"/>
    <s v="High"/>
    <s v="Medium Satisfaction"/>
    <s v="Long Charging"/>
    <n v="1"/>
    <x v="592"/>
    <x v="461"/>
  </r>
  <r>
    <s v="EVS103162"/>
    <x v="1"/>
    <x v="0"/>
    <x v="0"/>
    <x v="0"/>
    <s v="21-01-2024 20:08"/>
    <s v="21-01-2024 20:54"/>
    <x v="43"/>
    <n v="30.64"/>
    <n v="10"/>
    <n v="306.39999999999998"/>
    <s v="Subscription"/>
    <x v="4"/>
    <s v="High"/>
    <s v="Low Satisfaction"/>
    <s v="Medium Charging"/>
    <n v="3"/>
    <x v="1255"/>
    <x v="551"/>
  </r>
  <r>
    <s v="EVS103163"/>
    <x v="2"/>
    <x v="1"/>
    <x v="0"/>
    <x v="0"/>
    <d v="2023-09-09T03:17:00"/>
    <d v="2023-09-09T04:20:00"/>
    <x v="25"/>
    <n v="47.66"/>
    <n v="15"/>
    <n v="714.9"/>
    <s v="Subscription"/>
    <x v="4"/>
    <s v="High"/>
    <s v="Low Satisfaction"/>
    <s v="Long Charging"/>
    <n v="1"/>
    <x v="40"/>
    <x v="171"/>
  </r>
  <r>
    <s v="EVS103164"/>
    <x v="4"/>
    <x v="1"/>
    <x v="1"/>
    <x v="1"/>
    <s v="15-06-2024 18:29"/>
    <s v="15-06-2024 19:56"/>
    <x v="24"/>
    <n v="59.02"/>
    <n v="12"/>
    <n v="708.24"/>
    <s v="UPI"/>
    <x v="4"/>
    <s v="High"/>
    <s v="Low Satisfaction"/>
    <s v="Long Charging"/>
    <n v="1"/>
    <x v="624"/>
    <x v="196"/>
  </r>
  <r>
    <s v="EVS103165"/>
    <x v="5"/>
    <x v="2"/>
    <x v="0"/>
    <x v="0"/>
    <s v="28-02-2024 17:16"/>
    <s v="28-02-2024 17:58"/>
    <x v="14"/>
    <n v="56.81"/>
    <n v="10"/>
    <n v="568.1"/>
    <s v="UPI"/>
    <x v="1"/>
    <s v="High"/>
    <s v="High Satisfaction"/>
    <s v="Medium Charging"/>
    <n v="2"/>
    <x v="1256"/>
    <x v="243"/>
  </r>
  <r>
    <s v="EVS103166"/>
    <x v="4"/>
    <x v="2"/>
    <x v="3"/>
    <x v="0"/>
    <d v="2024-12-01T00:48:00"/>
    <d v="2024-12-01T01:34:00"/>
    <x v="43"/>
    <n v="27.54"/>
    <n v="12"/>
    <n v="330.48"/>
    <s v="Credit Card"/>
    <x v="0"/>
    <s v="Medium"/>
    <s v="Medium Satisfaction"/>
    <s v="Medium Charging"/>
    <n v="2"/>
    <x v="608"/>
    <x v="631"/>
  </r>
  <r>
    <s v="EVS103167"/>
    <x v="4"/>
    <x v="2"/>
    <x v="3"/>
    <x v="0"/>
    <d v="2024-05-04T17:51:00"/>
    <d v="2024-05-04T19:00:00"/>
    <x v="39"/>
    <n v="11.85"/>
    <n v="8"/>
    <n v="94.8"/>
    <s v="UPI"/>
    <x v="3"/>
    <s v="Medium"/>
    <s v="Medium Satisfaction"/>
    <s v="Long Charging"/>
    <n v="2"/>
    <x v="396"/>
    <x v="51"/>
  </r>
  <r>
    <s v="EVS103168"/>
    <x v="6"/>
    <x v="0"/>
    <x v="1"/>
    <x v="1"/>
    <s v="17-06-2023 12:37"/>
    <s v="17-06-2023 13:48"/>
    <x v="82"/>
    <n v="48.7"/>
    <n v="8"/>
    <n v="389.6"/>
    <s v="UPI"/>
    <x v="1"/>
    <s v="High"/>
    <s v="High Satisfaction"/>
    <s v="Long Charging"/>
    <n v="3"/>
    <x v="268"/>
    <x v="42"/>
  </r>
  <r>
    <s v="EVS103169"/>
    <x v="6"/>
    <x v="0"/>
    <x v="3"/>
    <x v="1"/>
    <d v="2024-07-01T16:19:00"/>
    <d v="2024-07-01T16:29:00"/>
    <x v="15"/>
    <n v="35.17"/>
    <n v="15"/>
    <n v="527.54999999999995"/>
    <s v="Subscription"/>
    <x v="2"/>
    <s v="High"/>
    <s v="Low Satisfaction"/>
    <s v="Short Charging"/>
    <n v="3"/>
    <x v="955"/>
    <x v="185"/>
  </r>
  <r>
    <s v="EVS103170"/>
    <x v="5"/>
    <x v="2"/>
    <x v="3"/>
    <x v="1"/>
    <d v="2023-09-02T03:56:00"/>
    <d v="2023-09-02T05:40:00"/>
    <x v="4"/>
    <n v="10.27"/>
    <n v="8"/>
    <n v="82.16"/>
    <s v="Credit Card"/>
    <x v="1"/>
    <s v="Medium"/>
    <s v="High Satisfaction"/>
    <s v="Long Charging"/>
    <n v="2"/>
    <x v="1257"/>
    <x v="296"/>
  </r>
  <r>
    <s v="EVS103171"/>
    <x v="7"/>
    <x v="2"/>
    <x v="3"/>
    <x v="1"/>
    <s v="23-02-2023 09:25"/>
    <s v="23-02-2023 10:10"/>
    <x v="96"/>
    <n v="14.71"/>
    <n v="10"/>
    <n v="147.1"/>
    <s v="Credit Card"/>
    <x v="2"/>
    <s v="Medium"/>
    <s v="Low Satisfaction"/>
    <s v="Medium Charging"/>
    <n v="2"/>
    <x v="534"/>
    <x v="38"/>
  </r>
  <r>
    <s v="EVS103172"/>
    <x v="0"/>
    <x v="1"/>
    <x v="0"/>
    <x v="0"/>
    <s v="28-03-2023 06:41"/>
    <s v="28-03-2023 08:30"/>
    <x v="74"/>
    <n v="22.19"/>
    <n v="12"/>
    <n v="266.27999999999997"/>
    <s v="UPI"/>
    <x v="4"/>
    <s v="Medium"/>
    <s v="Low Satisfaction"/>
    <s v="Long Charging"/>
    <n v="1"/>
    <x v="721"/>
    <x v="139"/>
  </r>
  <r>
    <s v="EVS103173"/>
    <x v="1"/>
    <x v="0"/>
    <x v="2"/>
    <x v="0"/>
    <d v="2023-11-10T05:49:00"/>
    <d v="2023-11-10T06:11:00"/>
    <x v="103"/>
    <n v="28.12"/>
    <n v="15"/>
    <n v="421.8"/>
    <s v="Wallet"/>
    <x v="4"/>
    <s v="Medium"/>
    <s v="Low Satisfaction"/>
    <s v="Short Charging"/>
    <n v="3"/>
    <x v="1144"/>
    <x v="621"/>
  </r>
  <r>
    <s v="EVS103174"/>
    <x v="1"/>
    <x v="1"/>
    <x v="3"/>
    <x v="0"/>
    <s v="14-03-2024 00:08"/>
    <s v="14-03-2024 01:45"/>
    <x v="85"/>
    <n v="16.5"/>
    <n v="10"/>
    <n v="165"/>
    <s v="Wallet"/>
    <x v="3"/>
    <s v="Medium"/>
    <s v="Medium Satisfaction"/>
    <s v="Long Charging"/>
    <n v="1"/>
    <x v="953"/>
    <x v="50"/>
  </r>
  <r>
    <s v="EVS103175"/>
    <x v="7"/>
    <x v="2"/>
    <x v="2"/>
    <x v="1"/>
    <d v="2023-02-04T19:38:00"/>
    <d v="2023-02-04T20:52:00"/>
    <x v="33"/>
    <n v="48.52"/>
    <n v="10"/>
    <n v="485.2"/>
    <s v="Credit Card"/>
    <x v="3"/>
    <s v="High"/>
    <s v="Medium Satisfaction"/>
    <s v="Long Charging"/>
    <n v="2"/>
    <x v="754"/>
    <x v="223"/>
  </r>
  <r>
    <s v="EVS103176"/>
    <x v="0"/>
    <x v="2"/>
    <x v="2"/>
    <x v="1"/>
    <s v="25-08-2024 09:46"/>
    <s v="25-08-2024 11:21"/>
    <x v="66"/>
    <n v="40.04"/>
    <n v="8"/>
    <n v="320.32"/>
    <s v="Wallet"/>
    <x v="1"/>
    <s v="High"/>
    <s v="High Satisfaction"/>
    <s v="Long Charging"/>
    <n v="2"/>
    <x v="958"/>
    <x v="357"/>
  </r>
  <r>
    <s v="EVS103177"/>
    <x v="7"/>
    <x v="0"/>
    <x v="3"/>
    <x v="0"/>
    <s v="30-06-2024 21:13"/>
    <s v="30-06-2024 21:53"/>
    <x v="79"/>
    <n v="23.18"/>
    <n v="15"/>
    <n v="347.7"/>
    <s v="Credit Card"/>
    <x v="2"/>
    <s v="Medium"/>
    <s v="Low Satisfaction"/>
    <s v="Medium Charging"/>
    <n v="3"/>
    <x v="749"/>
    <x v="212"/>
  </r>
  <r>
    <s v="EVS103178"/>
    <x v="6"/>
    <x v="2"/>
    <x v="2"/>
    <x v="0"/>
    <d v="2023-10-11T19:57:00"/>
    <d v="2023-10-11T21:15:00"/>
    <x v="89"/>
    <n v="37.74"/>
    <n v="8"/>
    <n v="301.92"/>
    <s v="UPI"/>
    <x v="1"/>
    <s v="High"/>
    <s v="High Satisfaction"/>
    <s v="Long Charging"/>
    <n v="2"/>
    <x v="512"/>
    <x v="8"/>
  </r>
  <r>
    <s v="EVS103179"/>
    <x v="5"/>
    <x v="1"/>
    <x v="1"/>
    <x v="1"/>
    <s v="18-11-2024 16:08"/>
    <s v="18-11-2024 16:29"/>
    <x v="86"/>
    <n v="21.25"/>
    <n v="8"/>
    <n v="170"/>
    <s v="Wallet"/>
    <x v="0"/>
    <s v="Medium"/>
    <s v="Medium Satisfaction"/>
    <s v="Short Charging"/>
    <n v="1"/>
    <x v="228"/>
    <x v="597"/>
  </r>
  <r>
    <s v="EVS103180"/>
    <x v="1"/>
    <x v="1"/>
    <x v="3"/>
    <x v="0"/>
    <s v="18-01-2023 10:43"/>
    <s v="18-01-2023 11:50"/>
    <x v="5"/>
    <n v="11.24"/>
    <n v="12"/>
    <n v="134.88"/>
    <s v="Wallet"/>
    <x v="1"/>
    <s v="Medium"/>
    <s v="High Satisfaction"/>
    <s v="Long Charging"/>
    <n v="1"/>
    <x v="1011"/>
    <x v="325"/>
  </r>
  <r>
    <s v="EVS103181"/>
    <x v="5"/>
    <x v="1"/>
    <x v="2"/>
    <x v="1"/>
    <s v="14-01-2024 13:48"/>
    <s v="14-01-2024 14:07"/>
    <x v="11"/>
    <n v="16.190000000000001"/>
    <n v="8"/>
    <n v="129.52000000000001"/>
    <s v="Credit Card"/>
    <x v="1"/>
    <s v="Medium"/>
    <s v="High Satisfaction"/>
    <s v="Short Charging"/>
    <n v="1"/>
    <x v="287"/>
    <x v="224"/>
  </r>
  <r>
    <s v="EVS103182"/>
    <x v="4"/>
    <x v="2"/>
    <x v="0"/>
    <x v="1"/>
    <s v="22-10-2023 12:44"/>
    <s v="22-10-2023 13:01"/>
    <x v="18"/>
    <n v="36.75"/>
    <n v="12"/>
    <n v="441"/>
    <s v="Subscription"/>
    <x v="0"/>
    <s v="High"/>
    <s v="Medium Satisfaction"/>
    <s v="Short Charging"/>
    <n v="2"/>
    <x v="357"/>
    <x v="382"/>
  </r>
  <r>
    <s v="EVS103183"/>
    <x v="2"/>
    <x v="0"/>
    <x v="1"/>
    <x v="1"/>
    <s v="31-03-2024 22:46"/>
    <d v="2024-01-04T00:07:00"/>
    <x v="7"/>
    <n v="47.88"/>
    <n v="10"/>
    <n v="478.8"/>
    <s v="Wallet"/>
    <x v="4"/>
    <s v="High"/>
    <s v="Low Satisfaction"/>
    <s v="Long Charging"/>
    <n v="3"/>
    <x v="833"/>
    <x v="124"/>
  </r>
  <r>
    <s v="EVS103184"/>
    <x v="6"/>
    <x v="1"/>
    <x v="0"/>
    <x v="1"/>
    <s v="15-10-2024 04:12"/>
    <s v="15-10-2024 04:44"/>
    <x v="105"/>
    <n v="44.13"/>
    <n v="15"/>
    <n v="661.95"/>
    <s v="UPI"/>
    <x v="1"/>
    <s v="High"/>
    <s v="High Satisfaction"/>
    <s v="Medium Charging"/>
    <n v="1"/>
    <x v="1061"/>
    <x v="485"/>
  </r>
  <r>
    <s v="EVS103185"/>
    <x v="1"/>
    <x v="2"/>
    <x v="1"/>
    <x v="1"/>
    <s v="22-10-2024 04:10"/>
    <s v="22-10-2024 04:56"/>
    <x v="43"/>
    <n v="39.11"/>
    <n v="10"/>
    <n v="391.1"/>
    <s v="UPI"/>
    <x v="1"/>
    <s v="High"/>
    <s v="High Satisfaction"/>
    <s v="Medium Charging"/>
    <n v="2"/>
    <x v="615"/>
    <x v="272"/>
  </r>
  <r>
    <s v="EVS103186"/>
    <x v="2"/>
    <x v="2"/>
    <x v="2"/>
    <x v="0"/>
    <s v="16-10-2024 09:51"/>
    <s v="16-10-2024 10:33"/>
    <x v="14"/>
    <n v="5.26"/>
    <n v="12"/>
    <n v="63.12"/>
    <s v="Credit Card"/>
    <x v="2"/>
    <s v="Low"/>
    <s v="Low Satisfaction"/>
    <s v="Medium Charging"/>
    <n v="2"/>
    <x v="1093"/>
    <x v="67"/>
  </r>
  <r>
    <s v="EVS103187"/>
    <x v="1"/>
    <x v="0"/>
    <x v="1"/>
    <x v="1"/>
    <s v="24-10-2024 13:59"/>
    <s v="24-10-2024 14:17"/>
    <x v="88"/>
    <n v="28.41"/>
    <n v="10"/>
    <n v="284.10000000000002"/>
    <s v="Wallet"/>
    <x v="4"/>
    <s v="Medium"/>
    <s v="Low Satisfaction"/>
    <s v="Short Charging"/>
    <n v="3"/>
    <x v="1258"/>
    <x v="69"/>
  </r>
  <r>
    <s v="EVS103188"/>
    <x v="2"/>
    <x v="1"/>
    <x v="2"/>
    <x v="1"/>
    <s v="23-11-2023 20:23"/>
    <s v="23-11-2023 21:42"/>
    <x v="87"/>
    <n v="18.46"/>
    <n v="8"/>
    <n v="147.68"/>
    <s v="Wallet"/>
    <x v="0"/>
    <s v="Medium"/>
    <s v="Medium Satisfaction"/>
    <s v="Long Charging"/>
    <n v="1"/>
    <x v="860"/>
    <x v="674"/>
  </r>
  <r>
    <s v="EVS103189"/>
    <x v="1"/>
    <x v="2"/>
    <x v="3"/>
    <x v="0"/>
    <d v="2023-09-01T19:54:00"/>
    <d v="2023-09-01T21:46:00"/>
    <x v="56"/>
    <n v="24.64"/>
    <n v="10"/>
    <n v="246.4"/>
    <s v="Credit Card"/>
    <x v="2"/>
    <s v="Medium"/>
    <s v="Low Satisfaction"/>
    <s v="Long Charging"/>
    <n v="2"/>
    <x v="355"/>
    <x v="406"/>
  </r>
  <r>
    <s v="EVS103190"/>
    <x v="1"/>
    <x v="0"/>
    <x v="3"/>
    <x v="0"/>
    <s v="13-09-2024 23:29"/>
    <s v="13-09-2024 23:46"/>
    <x v="18"/>
    <n v="30.86"/>
    <n v="10"/>
    <n v="308.60000000000002"/>
    <s v="Subscription"/>
    <x v="2"/>
    <s v="High"/>
    <s v="Low Satisfaction"/>
    <s v="Short Charging"/>
    <n v="3"/>
    <x v="1116"/>
    <x v="61"/>
  </r>
  <r>
    <s v="EVS103191"/>
    <x v="3"/>
    <x v="2"/>
    <x v="2"/>
    <x v="0"/>
    <d v="2023-05-09T05:13:00"/>
    <d v="2023-05-09T06:49:00"/>
    <x v="101"/>
    <n v="6.5"/>
    <n v="10"/>
    <n v="65"/>
    <s v="Wallet"/>
    <x v="2"/>
    <s v="Low"/>
    <s v="Low Satisfaction"/>
    <s v="Long Charging"/>
    <n v="2"/>
    <x v="390"/>
    <x v="641"/>
  </r>
  <r>
    <s v="EVS103192"/>
    <x v="0"/>
    <x v="2"/>
    <x v="3"/>
    <x v="1"/>
    <s v="28-06-2023 00:09"/>
    <s v="28-06-2023 01:26"/>
    <x v="68"/>
    <n v="12.06"/>
    <n v="15"/>
    <n v="180.9"/>
    <s v="Credit Card"/>
    <x v="1"/>
    <s v="Medium"/>
    <s v="High Satisfaction"/>
    <s v="Long Charging"/>
    <n v="2"/>
    <x v="394"/>
    <x v="245"/>
  </r>
  <r>
    <s v="EVS103193"/>
    <x v="7"/>
    <x v="0"/>
    <x v="3"/>
    <x v="1"/>
    <d v="2023-03-02T15:01:00"/>
    <d v="2023-03-02T16:31:00"/>
    <x v="77"/>
    <n v="34.76"/>
    <n v="15"/>
    <n v="521.4"/>
    <s v="UPI"/>
    <x v="1"/>
    <s v="High"/>
    <s v="High Satisfaction"/>
    <s v="Long Charging"/>
    <n v="3"/>
    <x v="1022"/>
    <x v="178"/>
  </r>
  <r>
    <s v="EVS103194"/>
    <x v="5"/>
    <x v="2"/>
    <x v="1"/>
    <x v="0"/>
    <s v="28-08-2023 09:03"/>
    <s v="28-08-2023 10:30"/>
    <x v="24"/>
    <n v="55.75"/>
    <n v="15"/>
    <n v="836.25"/>
    <s v="UPI"/>
    <x v="0"/>
    <s v="High"/>
    <s v="Medium Satisfaction"/>
    <s v="Long Charging"/>
    <n v="2"/>
    <x v="83"/>
    <x v="303"/>
  </r>
  <r>
    <s v="EVS103195"/>
    <x v="0"/>
    <x v="2"/>
    <x v="1"/>
    <x v="1"/>
    <s v="30-11-2024 23:47"/>
    <d v="2024-01-12T01:46:00"/>
    <x v="9"/>
    <n v="28.82"/>
    <n v="15"/>
    <n v="432.3"/>
    <s v="Subscription"/>
    <x v="4"/>
    <s v="Medium"/>
    <s v="Low Satisfaction"/>
    <s v="Long Charging"/>
    <n v="2"/>
    <x v="912"/>
    <x v="135"/>
  </r>
  <r>
    <s v="EVS103196"/>
    <x v="7"/>
    <x v="1"/>
    <x v="0"/>
    <x v="1"/>
    <s v="28-02-2023 19:32"/>
    <s v="28-02-2023 19:52"/>
    <x v="21"/>
    <n v="8.3000000000000007"/>
    <n v="10"/>
    <n v="83"/>
    <s v="Subscription"/>
    <x v="0"/>
    <s v="Low"/>
    <s v="Medium Satisfaction"/>
    <s v="Short Charging"/>
    <n v="1"/>
    <x v="89"/>
    <x v="515"/>
  </r>
  <r>
    <s v="EVS103197"/>
    <x v="7"/>
    <x v="0"/>
    <x v="2"/>
    <x v="1"/>
    <s v="15-10-2023 05:24"/>
    <s v="15-10-2023 06:17"/>
    <x v="73"/>
    <n v="23.43"/>
    <n v="12"/>
    <n v="281.16000000000003"/>
    <s v="Wallet"/>
    <x v="1"/>
    <s v="Medium"/>
    <s v="High Satisfaction"/>
    <s v="Medium Charging"/>
    <n v="3"/>
    <x v="842"/>
    <x v="294"/>
  </r>
  <r>
    <s v="EVS103198"/>
    <x v="4"/>
    <x v="1"/>
    <x v="0"/>
    <x v="1"/>
    <s v="21-07-2024 10:44"/>
    <s v="21-07-2024 11:21"/>
    <x v="45"/>
    <n v="37.64"/>
    <n v="8"/>
    <n v="301.12"/>
    <s v="Credit Card"/>
    <x v="2"/>
    <s v="High"/>
    <s v="Low Satisfaction"/>
    <s v="Medium Charging"/>
    <n v="1"/>
    <x v="598"/>
    <x v="653"/>
  </r>
  <r>
    <s v="EVS103199"/>
    <x v="1"/>
    <x v="2"/>
    <x v="3"/>
    <x v="1"/>
    <s v="21-03-2024 03:10"/>
    <s v="21-03-2024 03:45"/>
    <x v="10"/>
    <n v="4.28"/>
    <n v="10"/>
    <n v="42.8"/>
    <s v="UPI"/>
    <x v="2"/>
    <s v="Low"/>
    <s v="Low Satisfaction"/>
    <s v="Medium Charging"/>
    <n v="2"/>
    <x v="1259"/>
    <x v="167"/>
  </r>
  <r>
    <s v="EVS103200"/>
    <x v="3"/>
    <x v="1"/>
    <x v="3"/>
    <x v="1"/>
    <d v="2024-05-02T03:38:00"/>
    <d v="2024-05-02T05:08:00"/>
    <x v="77"/>
    <n v="43.3"/>
    <n v="8"/>
    <n v="346.4"/>
    <s v="Subscription"/>
    <x v="1"/>
    <s v="High"/>
    <s v="High Satisfaction"/>
    <s v="Long Charging"/>
    <n v="1"/>
    <x v="1260"/>
    <x v="561"/>
  </r>
  <r>
    <s v="EVS103201"/>
    <x v="0"/>
    <x v="2"/>
    <x v="3"/>
    <x v="0"/>
    <s v="24-06-2024 21:36"/>
    <s v="24-06-2024 22:37"/>
    <x v="57"/>
    <n v="46.82"/>
    <n v="12"/>
    <n v="561.84"/>
    <s v="UPI"/>
    <x v="0"/>
    <s v="High"/>
    <s v="Medium Satisfaction"/>
    <s v="Long Charging"/>
    <n v="2"/>
    <x v="1244"/>
    <x v="360"/>
  </r>
  <r>
    <s v="EVS103202"/>
    <x v="6"/>
    <x v="2"/>
    <x v="1"/>
    <x v="1"/>
    <s v="25-05-2023 19:28"/>
    <s v="25-05-2023 20:42"/>
    <x v="33"/>
    <n v="20.27"/>
    <n v="12"/>
    <n v="243.24"/>
    <s v="Credit Card"/>
    <x v="0"/>
    <s v="Medium"/>
    <s v="Medium Satisfaction"/>
    <s v="Long Charging"/>
    <n v="2"/>
    <x v="878"/>
    <x v="104"/>
  </r>
  <r>
    <s v="EVS103203"/>
    <x v="0"/>
    <x v="1"/>
    <x v="1"/>
    <x v="0"/>
    <s v="15-02-2023 19:05"/>
    <s v="15-02-2023 20:01"/>
    <x v="46"/>
    <n v="20.47"/>
    <n v="12"/>
    <n v="245.64"/>
    <s v="UPI"/>
    <x v="0"/>
    <s v="Medium"/>
    <s v="Medium Satisfaction"/>
    <s v="Medium Charging"/>
    <n v="1"/>
    <x v="596"/>
    <x v="106"/>
  </r>
  <r>
    <s v="EVS103204"/>
    <x v="1"/>
    <x v="0"/>
    <x v="2"/>
    <x v="0"/>
    <s v="24-10-2023 14:02"/>
    <s v="24-10-2023 14:38"/>
    <x v="30"/>
    <n v="50.89"/>
    <n v="15"/>
    <n v="763.35"/>
    <s v="Subscription"/>
    <x v="3"/>
    <s v="High"/>
    <s v="Medium Satisfaction"/>
    <s v="Medium Charging"/>
    <n v="3"/>
    <x v="1261"/>
    <x v="81"/>
  </r>
  <r>
    <s v="EVS103205"/>
    <x v="2"/>
    <x v="2"/>
    <x v="2"/>
    <x v="1"/>
    <s v="30-07-2024 14:39"/>
    <s v="30-07-2024 16:31"/>
    <x v="56"/>
    <n v="8.77"/>
    <n v="10"/>
    <n v="87.7"/>
    <s v="Subscription"/>
    <x v="3"/>
    <s v="Low"/>
    <s v="Medium Satisfaction"/>
    <s v="Long Charging"/>
    <n v="2"/>
    <x v="773"/>
    <x v="119"/>
  </r>
  <r>
    <s v="EVS103206"/>
    <x v="0"/>
    <x v="2"/>
    <x v="2"/>
    <x v="0"/>
    <s v="27-10-2023 23:01"/>
    <s v="27-10-2023 23:45"/>
    <x v="72"/>
    <n v="43.3"/>
    <n v="8"/>
    <n v="346.4"/>
    <s v="UPI"/>
    <x v="4"/>
    <s v="High"/>
    <s v="Low Satisfaction"/>
    <s v="Medium Charging"/>
    <n v="2"/>
    <x v="841"/>
    <x v="645"/>
  </r>
  <r>
    <s v="EVS103207"/>
    <x v="6"/>
    <x v="2"/>
    <x v="2"/>
    <x v="0"/>
    <s v="21-02-2023 17:05"/>
    <s v="21-02-2023 18:01"/>
    <x v="46"/>
    <n v="13.96"/>
    <n v="12"/>
    <n v="167.52"/>
    <s v="Subscription"/>
    <x v="4"/>
    <s v="Medium"/>
    <s v="Low Satisfaction"/>
    <s v="Medium Charging"/>
    <n v="2"/>
    <x v="80"/>
    <x v="398"/>
  </r>
  <r>
    <s v="EVS103208"/>
    <x v="4"/>
    <x v="1"/>
    <x v="1"/>
    <x v="0"/>
    <s v="14-05-2023 02:04"/>
    <s v="14-05-2023 02:47"/>
    <x v="27"/>
    <n v="45.99"/>
    <n v="15"/>
    <n v="689.85"/>
    <s v="Credit Card"/>
    <x v="3"/>
    <s v="High"/>
    <s v="Medium Satisfaction"/>
    <s v="Medium Charging"/>
    <n v="1"/>
    <x v="102"/>
    <x v="342"/>
  </r>
  <r>
    <s v="EVS103209"/>
    <x v="1"/>
    <x v="0"/>
    <x v="1"/>
    <x v="0"/>
    <s v="19-01-2023 01:17"/>
    <s v="19-01-2023 01:53"/>
    <x v="30"/>
    <n v="34.96"/>
    <n v="15"/>
    <n v="524.4"/>
    <s v="Wallet"/>
    <x v="0"/>
    <s v="High"/>
    <s v="Medium Satisfaction"/>
    <s v="Medium Charging"/>
    <n v="3"/>
    <x v="1233"/>
    <x v="636"/>
  </r>
  <r>
    <s v="EVS103210"/>
    <x v="2"/>
    <x v="2"/>
    <x v="3"/>
    <x v="0"/>
    <d v="2023-05-08T21:56:00"/>
    <d v="2023-05-08T23:34:00"/>
    <x v="61"/>
    <n v="55.04"/>
    <n v="12"/>
    <n v="660.48"/>
    <s v="Credit Card"/>
    <x v="1"/>
    <s v="High"/>
    <s v="High Satisfaction"/>
    <s v="Long Charging"/>
    <n v="2"/>
    <x v="785"/>
    <x v="422"/>
  </r>
  <r>
    <s v="EVS103211"/>
    <x v="3"/>
    <x v="2"/>
    <x v="0"/>
    <x v="1"/>
    <s v="30-04-2024 00:25"/>
    <s v="30-04-2024 02:04"/>
    <x v="83"/>
    <n v="46.45"/>
    <n v="8"/>
    <n v="371.6"/>
    <s v="Subscription"/>
    <x v="0"/>
    <s v="High"/>
    <s v="Medium Satisfaction"/>
    <s v="Long Charging"/>
    <n v="2"/>
    <x v="800"/>
    <x v="70"/>
  </r>
  <r>
    <s v="EVS103212"/>
    <x v="3"/>
    <x v="1"/>
    <x v="3"/>
    <x v="1"/>
    <d v="2023-11-03T20:40:00"/>
    <d v="2023-11-03T22:00:00"/>
    <x v="93"/>
    <n v="11.48"/>
    <n v="12"/>
    <n v="137.76"/>
    <s v="Subscription"/>
    <x v="0"/>
    <s v="Medium"/>
    <s v="Medium Satisfaction"/>
    <s v="Long Charging"/>
    <n v="1"/>
    <x v="213"/>
    <x v="350"/>
  </r>
  <r>
    <s v="EVS103213"/>
    <x v="3"/>
    <x v="1"/>
    <x v="2"/>
    <x v="0"/>
    <s v="16-08-2023 13:40"/>
    <s v="16-08-2023 15:33"/>
    <x v="41"/>
    <n v="17.48"/>
    <n v="12"/>
    <n v="209.76"/>
    <s v="Wallet"/>
    <x v="3"/>
    <s v="Medium"/>
    <s v="Medium Satisfaction"/>
    <s v="Long Charging"/>
    <n v="1"/>
    <x v="622"/>
    <x v="84"/>
  </r>
  <r>
    <s v="EVS103214"/>
    <x v="5"/>
    <x v="1"/>
    <x v="3"/>
    <x v="0"/>
    <d v="2024-01-10T09:30:00"/>
    <d v="2024-01-10T10:10:00"/>
    <x v="79"/>
    <n v="9.58"/>
    <n v="15"/>
    <n v="143.69999999999999"/>
    <s v="Wallet"/>
    <x v="2"/>
    <s v="Low"/>
    <s v="Low Satisfaction"/>
    <s v="Medium Charging"/>
    <n v="1"/>
    <x v="1231"/>
    <x v="458"/>
  </r>
  <r>
    <s v="EVS103215"/>
    <x v="5"/>
    <x v="0"/>
    <x v="3"/>
    <x v="0"/>
    <d v="2024-08-01T00:40:00"/>
    <d v="2024-08-01T01:57:00"/>
    <x v="68"/>
    <n v="2.0499999999999998"/>
    <n v="8"/>
    <n v="16.399999999999999"/>
    <s v="Wallet"/>
    <x v="0"/>
    <s v="Low"/>
    <s v="Medium Satisfaction"/>
    <s v="Long Charging"/>
    <n v="3"/>
    <x v="1129"/>
    <x v="671"/>
  </r>
  <r>
    <s v="EVS103216"/>
    <x v="3"/>
    <x v="2"/>
    <x v="3"/>
    <x v="0"/>
    <s v="23-11-2024 06:41"/>
    <s v="23-11-2024 08:27"/>
    <x v="107"/>
    <n v="26.32"/>
    <n v="8"/>
    <n v="210.56"/>
    <s v="Subscription"/>
    <x v="4"/>
    <s v="Medium"/>
    <s v="Low Satisfaction"/>
    <s v="Long Charging"/>
    <n v="2"/>
    <x v="721"/>
    <x v="696"/>
  </r>
  <r>
    <s v="EVS103217"/>
    <x v="0"/>
    <x v="1"/>
    <x v="1"/>
    <x v="1"/>
    <s v="17-04-2024 11:26"/>
    <s v="17-04-2024 12:00"/>
    <x v="8"/>
    <n v="43.6"/>
    <n v="8"/>
    <n v="348.8"/>
    <s v="Wallet"/>
    <x v="0"/>
    <s v="High"/>
    <s v="Medium Satisfaction"/>
    <s v="Medium Charging"/>
    <n v="1"/>
    <x v="51"/>
    <x v="305"/>
  </r>
  <r>
    <s v="EVS103218"/>
    <x v="4"/>
    <x v="1"/>
    <x v="0"/>
    <x v="1"/>
    <s v="23-02-2024 13:25"/>
    <s v="23-02-2024 15:20"/>
    <x v="65"/>
    <n v="51.54"/>
    <n v="8"/>
    <n v="412.32"/>
    <s v="Wallet"/>
    <x v="2"/>
    <s v="High"/>
    <s v="Low Satisfaction"/>
    <s v="Long Charging"/>
    <n v="1"/>
    <x v="1262"/>
    <x v="13"/>
  </r>
  <r>
    <s v="EVS103219"/>
    <x v="1"/>
    <x v="1"/>
    <x v="0"/>
    <x v="1"/>
    <s v="13-02-2024 16:04"/>
    <s v="13-02-2024 17:17"/>
    <x v="98"/>
    <n v="49.24"/>
    <n v="12"/>
    <n v="590.88"/>
    <s v="Wallet"/>
    <x v="2"/>
    <s v="High"/>
    <s v="Low Satisfaction"/>
    <s v="Long Charging"/>
    <n v="1"/>
    <x v="738"/>
    <x v="438"/>
  </r>
  <r>
    <s v="EVS103220"/>
    <x v="3"/>
    <x v="2"/>
    <x v="2"/>
    <x v="1"/>
    <s v="25-05-2023 01:43"/>
    <s v="25-05-2023 03:31"/>
    <x v="47"/>
    <n v="34.76"/>
    <n v="12"/>
    <n v="417.12"/>
    <s v="Wallet"/>
    <x v="2"/>
    <s v="High"/>
    <s v="Low Satisfaction"/>
    <s v="Long Charging"/>
    <n v="2"/>
    <x v="681"/>
    <x v="104"/>
  </r>
  <r>
    <s v="EVS103221"/>
    <x v="4"/>
    <x v="2"/>
    <x v="2"/>
    <x v="0"/>
    <s v="16-11-2024 23:28"/>
    <s v="17-11-2024 00:52"/>
    <x v="32"/>
    <n v="34.729999999999997"/>
    <n v="12"/>
    <n v="416.76"/>
    <s v="Subscription"/>
    <x v="4"/>
    <s v="High"/>
    <s v="Low Satisfaction"/>
    <s v="Long Charging"/>
    <n v="2"/>
    <x v="501"/>
    <x v="479"/>
  </r>
  <r>
    <s v="EVS103222"/>
    <x v="3"/>
    <x v="2"/>
    <x v="0"/>
    <x v="0"/>
    <s v="30-08-2024 11:41"/>
    <s v="30-08-2024 13:23"/>
    <x v="36"/>
    <n v="12.89"/>
    <n v="15"/>
    <n v="193.35"/>
    <s v="Subscription"/>
    <x v="1"/>
    <s v="Medium"/>
    <s v="High Satisfaction"/>
    <s v="Long Charging"/>
    <n v="2"/>
    <x v="1226"/>
    <x v="588"/>
  </r>
  <r>
    <s v="EVS103223"/>
    <x v="6"/>
    <x v="2"/>
    <x v="0"/>
    <x v="0"/>
    <s v="20-07-2023 22:33"/>
    <s v="20-07-2023 23:29"/>
    <x v="46"/>
    <n v="7.14"/>
    <n v="15"/>
    <n v="107.1"/>
    <s v="Subscription"/>
    <x v="4"/>
    <s v="Low"/>
    <s v="Low Satisfaction"/>
    <s v="Medium Charging"/>
    <n v="2"/>
    <x v="222"/>
    <x v="697"/>
  </r>
  <r>
    <s v="EVS103224"/>
    <x v="0"/>
    <x v="0"/>
    <x v="1"/>
    <x v="0"/>
    <d v="2023-05-10T00:34:00"/>
    <d v="2023-05-10T01:12:00"/>
    <x v="28"/>
    <n v="38.06"/>
    <n v="10"/>
    <n v="380.6"/>
    <s v="UPI"/>
    <x v="1"/>
    <s v="High"/>
    <s v="High Satisfaction"/>
    <s v="Medium Charging"/>
    <n v="3"/>
    <x v="412"/>
    <x v="366"/>
  </r>
  <r>
    <s v="EVS103225"/>
    <x v="7"/>
    <x v="2"/>
    <x v="0"/>
    <x v="1"/>
    <s v="30-06-2023 11:43"/>
    <s v="30-06-2023 13:42"/>
    <x v="9"/>
    <n v="14.85"/>
    <n v="12"/>
    <n v="178.2"/>
    <s v="Credit Card"/>
    <x v="3"/>
    <s v="Medium"/>
    <s v="Medium Satisfaction"/>
    <s v="Long Charging"/>
    <n v="2"/>
    <x v="1263"/>
    <x v="386"/>
  </r>
  <r>
    <s v="EVS103226"/>
    <x v="2"/>
    <x v="1"/>
    <x v="3"/>
    <x v="1"/>
    <s v="24-02-2024 10:35"/>
    <s v="24-02-2024 12:27"/>
    <x v="56"/>
    <n v="49.23"/>
    <n v="8"/>
    <n v="393.84"/>
    <s v="Subscription"/>
    <x v="2"/>
    <s v="High"/>
    <s v="Low Satisfaction"/>
    <s v="Long Charging"/>
    <n v="1"/>
    <x v="159"/>
    <x v="154"/>
  </r>
  <r>
    <s v="EVS103227"/>
    <x v="2"/>
    <x v="0"/>
    <x v="3"/>
    <x v="1"/>
    <s v="23-06-2024 02:55"/>
    <s v="23-06-2024 04:27"/>
    <x v="20"/>
    <n v="32.979999999999997"/>
    <n v="8"/>
    <n v="263.83999999999997"/>
    <s v="Subscription"/>
    <x v="1"/>
    <s v="High"/>
    <s v="High Satisfaction"/>
    <s v="Long Charging"/>
    <n v="3"/>
    <x v="389"/>
    <x v="691"/>
  </r>
  <r>
    <s v="EVS103228"/>
    <x v="7"/>
    <x v="2"/>
    <x v="2"/>
    <x v="1"/>
    <s v="28-05-2024 11:25"/>
    <s v="28-05-2024 12:02"/>
    <x v="45"/>
    <n v="3.45"/>
    <n v="15"/>
    <n v="51.75"/>
    <s v="UPI"/>
    <x v="0"/>
    <s v="Low"/>
    <s v="Medium Satisfaction"/>
    <s v="Medium Charging"/>
    <n v="2"/>
    <x v="1264"/>
    <x v="370"/>
  </r>
  <r>
    <s v="EVS103229"/>
    <x v="0"/>
    <x v="1"/>
    <x v="2"/>
    <x v="0"/>
    <s v="29-07-2023 07:56"/>
    <s v="29-07-2023 08:57"/>
    <x v="57"/>
    <n v="27.93"/>
    <n v="8"/>
    <n v="223.44"/>
    <s v="Wallet"/>
    <x v="2"/>
    <s v="Medium"/>
    <s v="Low Satisfaction"/>
    <s v="Long Charging"/>
    <n v="1"/>
    <x v="798"/>
    <x v="6"/>
  </r>
  <r>
    <s v="EVS103230"/>
    <x v="5"/>
    <x v="2"/>
    <x v="1"/>
    <x v="0"/>
    <d v="2023-03-01T20:18:00"/>
    <d v="2023-03-01T22:00:00"/>
    <x v="36"/>
    <n v="17.82"/>
    <n v="8"/>
    <n v="142.56"/>
    <s v="Credit Card"/>
    <x v="1"/>
    <s v="Medium"/>
    <s v="High Satisfaction"/>
    <s v="Long Charging"/>
    <n v="2"/>
    <x v="565"/>
    <x v="548"/>
  </r>
  <r>
    <s v="EVS103231"/>
    <x v="3"/>
    <x v="1"/>
    <x v="2"/>
    <x v="1"/>
    <s v="24-11-2023 11:56"/>
    <s v="24-11-2023 13:49"/>
    <x v="41"/>
    <n v="30.72"/>
    <n v="12"/>
    <n v="368.64"/>
    <s v="Subscription"/>
    <x v="0"/>
    <s v="High"/>
    <s v="Medium Satisfaction"/>
    <s v="Long Charging"/>
    <n v="1"/>
    <x v="717"/>
    <x v="99"/>
  </r>
  <r>
    <s v="EVS103232"/>
    <x v="3"/>
    <x v="2"/>
    <x v="3"/>
    <x v="1"/>
    <s v="16-05-2024 10:43"/>
    <s v="16-05-2024 11:27"/>
    <x v="72"/>
    <n v="12.23"/>
    <n v="12"/>
    <n v="146.76"/>
    <s v="Subscription"/>
    <x v="4"/>
    <s v="Medium"/>
    <s v="Low Satisfaction"/>
    <s v="Medium Charging"/>
    <n v="2"/>
    <x v="1011"/>
    <x v="412"/>
  </r>
  <r>
    <s v="EVS103233"/>
    <x v="4"/>
    <x v="1"/>
    <x v="0"/>
    <x v="1"/>
    <s v="21-10-2023 02:44"/>
    <s v="21-10-2023 03:19"/>
    <x v="10"/>
    <n v="40.85"/>
    <n v="10"/>
    <n v="408.5"/>
    <s v="Wallet"/>
    <x v="3"/>
    <s v="High"/>
    <s v="Medium Satisfaction"/>
    <s v="Medium Charging"/>
    <n v="1"/>
    <x v="1265"/>
    <x v="289"/>
  </r>
  <r>
    <s v="EVS103234"/>
    <x v="7"/>
    <x v="2"/>
    <x v="0"/>
    <x v="0"/>
    <d v="2023-10-08T23:06:00"/>
    <d v="2023-10-08T23:22:00"/>
    <x v="71"/>
    <n v="16.22"/>
    <n v="8"/>
    <n v="129.76"/>
    <s v="UPI"/>
    <x v="2"/>
    <s v="Medium"/>
    <s v="Low Satisfaction"/>
    <s v="Short Charging"/>
    <n v="2"/>
    <x v="1064"/>
    <x v="225"/>
  </r>
  <r>
    <s v="EVS103235"/>
    <x v="0"/>
    <x v="0"/>
    <x v="3"/>
    <x v="1"/>
    <s v="30-01-2024 06:41"/>
    <s v="30-01-2024 08:16"/>
    <x v="66"/>
    <n v="8.48"/>
    <n v="12"/>
    <n v="101.76"/>
    <s v="UPI"/>
    <x v="2"/>
    <s v="Low"/>
    <s v="Low Satisfaction"/>
    <s v="Long Charging"/>
    <n v="3"/>
    <x v="721"/>
    <x v="165"/>
  </r>
  <r>
    <s v="EVS103236"/>
    <x v="4"/>
    <x v="2"/>
    <x v="2"/>
    <x v="0"/>
    <s v="20-11-2024 17:27"/>
    <s v="20-11-2024 18:12"/>
    <x v="96"/>
    <n v="22.02"/>
    <n v="15"/>
    <n v="330.3"/>
    <s v="UPI"/>
    <x v="3"/>
    <s v="Medium"/>
    <s v="Medium Satisfaction"/>
    <s v="Medium Charging"/>
    <n v="2"/>
    <x v="525"/>
    <x v="620"/>
  </r>
  <r>
    <s v="EVS103237"/>
    <x v="0"/>
    <x v="1"/>
    <x v="0"/>
    <x v="1"/>
    <s v="20-01-2024 18:07"/>
    <s v="20-01-2024 19:04"/>
    <x v="110"/>
    <n v="31.45"/>
    <n v="8"/>
    <n v="251.6"/>
    <s v="UPI"/>
    <x v="1"/>
    <s v="High"/>
    <s v="High Satisfaction"/>
    <s v="Medium Charging"/>
    <n v="1"/>
    <x v="1266"/>
    <x v="364"/>
  </r>
  <r>
    <s v="EVS103238"/>
    <x v="2"/>
    <x v="0"/>
    <x v="1"/>
    <x v="0"/>
    <s v="24-04-2024 13:38"/>
    <s v="24-04-2024 14:34"/>
    <x v="46"/>
    <n v="4.08"/>
    <n v="12"/>
    <n v="48.96"/>
    <s v="Wallet"/>
    <x v="3"/>
    <s v="Low"/>
    <s v="Medium Satisfaction"/>
    <s v="Medium Charging"/>
    <n v="3"/>
    <x v="566"/>
    <x v="530"/>
  </r>
  <r>
    <s v="EVS103239"/>
    <x v="0"/>
    <x v="2"/>
    <x v="3"/>
    <x v="1"/>
    <s v="26-11-2023 19:11"/>
    <s v="26-11-2023 21:04"/>
    <x v="41"/>
    <n v="38.200000000000003"/>
    <n v="10"/>
    <n v="382"/>
    <s v="Subscription"/>
    <x v="3"/>
    <s v="High"/>
    <s v="Medium Satisfaction"/>
    <s v="Long Charging"/>
    <n v="2"/>
    <x v="1267"/>
    <x v="437"/>
  </r>
  <r>
    <s v="EVS103240"/>
    <x v="1"/>
    <x v="2"/>
    <x v="0"/>
    <x v="1"/>
    <s v="15-09-2024 01:45"/>
    <s v="15-09-2024 03:26"/>
    <x v="26"/>
    <n v="24.37"/>
    <n v="15"/>
    <n v="365.55"/>
    <s v="Credit Card"/>
    <x v="4"/>
    <s v="Medium"/>
    <s v="Low Satisfaction"/>
    <s v="Long Charging"/>
    <n v="2"/>
    <x v="1268"/>
    <x v="567"/>
  </r>
  <r>
    <s v="EVS103241"/>
    <x v="5"/>
    <x v="2"/>
    <x v="0"/>
    <x v="1"/>
    <s v="16-04-2024 14:35"/>
    <s v="16-04-2024 16:01"/>
    <x v="16"/>
    <n v="24.07"/>
    <n v="15"/>
    <n v="361.05"/>
    <s v="Credit Card"/>
    <x v="0"/>
    <s v="Medium"/>
    <s v="Medium Satisfaction"/>
    <s v="Long Charging"/>
    <n v="2"/>
    <x v="386"/>
    <x v="685"/>
  </r>
  <r>
    <s v="EVS103242"/>
    <x v="3"/>
    <x v="0"/>
    <x v="3"/>
    <x v="1"/>
    <s v="27-02-2024 22:25"/>
    <s v="27-02-2024 22:58"/>
    <x v="50"/>
    <n v="51.39"/>
    <n v="12"/>
    <n v="616.67999999999995"/>
    <s v="UPI"/>
    <x v="1"/>
    <s v="High"/>
    <s v="High Satisfaction"/>
    <s v="Medium Charging"/>
    <n v="3"/>
    <x v="324"/>
    <x v="692"/>
  </r>
  <r>
    <s v="EVS103243"/>
    <x v="6"/>
    <x v="2"/>
    <x v="2"/>
    <x v="1"/>
    <s v="30-01-2024 08:22"/>
    <s v="30-01-2024 08:56"/>
    <x v="8"/>
    <n v="3.05"/>
    <n v="8"/>
    <n v="24.4"/>
    <s v="Wallet"/>
    <x v="4"/>
    <s v="Low"/>
    <s v="Low Satisfaction"/>
    <s v="Medium Charging"/>
    <n v="2"/>
    <x v="11"/>
    <x v="165"/>
  </r>
  <r>
    <s v="EVS103244"/>
    <x v="0"/>
    <x v="1"/>
    <x v="3"/>
    <x v="1"/>
    <s v="16-09-2023 09:52"/>
    <s v="16-09-2023 10:22"/>
    <x v="19"/>
    <n v="24.84"/>
    <n v="8"/>
    <n v="198.72"/>
    <s v="Subscription"/>
    <x v="4"/>
    <s v="Medium"/>
    <s v="Low Satisfaction"/>
    <s v="Medium Charging"/>
    <n v="1"/>
    <x v="242"/>
    <x v="282"/>
  </r>
  <r>
    <s v="EVS103245"/>
    <x v="7"/>
    <x v="1"/>
    <x v="0"/>
    <x v="0"/>
    <s v="18-09-2023 15:43"/>
    <s v="18-09-2023 17:36"/>
    <x v="41"/>
    <n v="50.72"/>
    <n v="10"/>
    <n v="507.2"/>
    <s v="Wallet"/>
    <x v="3"/>
    <s v="High"/>
    <s v="Medium Satisfaction"/>
    <s v="Long Charging"/>
    <n v="1"/>
    <x v="1151"/>
    <x v="141"/>
  </r>
  <r>
    <s v="EVS103246"/>
    <x v="4"/>
    <x v="1"/>
    <x v="3"/>
    <x v="1"/>
    <d v="2024-12-06T17:58:00"/>
    <d v="2024-12-06T18:56:00"/>
    <x v="22"/>
    <n v="33.67"/>
    <n v="8"/>
    <n v="269.36"/>
    <s v="Credit Card"/>
    <x v="3"/>
    <s v="High"/>
    <s v="Medium Satisfaction"/>
    <s v="Medium Charging"/>
    <n v="1"/>
    <x v="71"/>
    <x v="491"/>
  </r>
  <r>
    <s v="EVS103247"/>
    <x v="3"/>
    <x v="0"/>
    <x v="3"/>
    <x v="0"/>
    <d v="2023-08-12T14:59:00"/>
    <d v="2023-08-12T15:46:00"/>
    <x v="59"/>
    <n v="11.33"/>
    <n v="8"/>
    <n v="90.64"/>
    <s v="Credit Card"/>
    <x v="1"/>
    <s v="Medium"/>
    <s v="High Satisfaction"/>
    <s v="Medium Charging"/>
    <n v="3"/>
    <x v="827"/>
    <x v="522"/>
  </r>
  <r>
    <s v="EVS103248"/>
    <x v="2"/>
    <x v="2"/>
    <x v="3"/>
    <x v="0"/>
    <s v="15-03-2023 10:40"/>
    <s v="15-03-2023 11:09"/>
    <x v="102"/>
    <n v="15.6"/>
    <n v="8"/>
    <n v="124.8"/>
    <s v="Subscription"/>
    <x v="0"/>
    <s v="Medium"/>
    <s v="Medium Satisfaction"/>
    <s v="Short Charging"/>
    <n v="2"/>
    <x v="1269"/>
    <x v="175"/>
  </r>
  <r>
    <s v="EVS103249"/>
    <x v="2"/>
    <x v="0"/>
    <x v="1"/>
    <x v="0"/>
    <s v="15-02-2023 22:47"/>
    <s v="16-02-2023 00:01"/>
    <x v="33"/>
    <n v="27.7"/>
    <n v="15"/>
    <n v="415.5"/>
    <s v="Wallet"/>
    <x v="3"/>
    <s v="Medium"/>
    <s v="Medium Satisfaction"/>
    <s v="Long Charging"/>
    <n v="3"/>
    <x v="1270"/>
    <x v="106"/>
  </r>
  <r>
    <s v="EVS103250"/>
    <x v="7"/>
    <x v="2"/>
    <x v="2"/>
    <x v="0"/>
    <d v="2024-07-10T22:48:00"/>
    <d v="2024-07-10T23:33:00"/>
    <x v="96"/>
    <n v="43.18"/>
    <n v="8"/>
    <n v="345.44"/>
    <s v="Subscription"/>
    <x v="2"/>
    <s v="High"/>
    <s v="Low Satisfaction"/>
    <s v="Medium Charging"/>
    <n v="2"/>
    <x v="1060"/>
    <x v="1"/>
  </r>
  <r>
    <s v="EVS103251"/>
    <x v="6"/>
    <x v="2"/>
    <x v="0"/>
    <x v="1"/>
    <s v="15-01-2023 22:39"/>
    <s v="16-01-2023 00:02"/>
    <x v="100"/>
    <n v="55.03"/>
    <n v="15"/>
    <n v="825.45"/>
    <s v="UPI"/>
    <x v="2"/>
    <s v="High"/>
    <s v="Low Satisfaction"/>
    <s v="Long Charging"/>
    <n v="2"/>
    <x v="755"/>
    <x v="519"/>
  </r>
  <r>
    <s v="EVS103252"/>
    <x v="4"/>
    <x v="0"/>
    <x v="0"/>
    <x v="1"/>
    <s v="17-02-2023 15:17"/>
    <s v="17-02-2023 16:08"/>
    <x v="69"/>
    <n v="55.51"/>
    <n v="12"/>
    <n v="666.12"/>
    <s v="UPI"/>
    <x v="0"/>
    <s v="High"/>
    <s v="Medium Satisfaction"/>
    <s v="Medium Charging"/>
    <n v="3"/>
    <x v="1271"/>
    <x v="363"/>
  </r>
  <r>
    <s v="EVS103253"/>
    <x v="2"/>
    <x v="0"/>
    <x v="3"/>
    <x v="0"/>
    <s v="23-11-2024 03:07"/>
    <s v="23-11-2024 03:39"/>
    <x v="105"/>
    <n v="17.649999999999999"/>
    <n v="8"/>
    <n v="141.19999999999999"/>
    <s v="UPI"/>
    <x v="4"/>
    <s v="Medium"/>
    <s v="Low Satisfaction"/>
    <s v="Medium Charging"/>
    <n v="3"/>
    <x v="356"/>
    <x v="696"/>
  </r>
  <r>
    <s v="EVS103254"/>
    <x v="2"/>
    <x v="0"/>
    <x v="1"/>
    <x v="0"/>
    <d v="2023-02-05T17:45:00"/>
    <d v="2023-02-05T19:11:00"/>
    <x v="16"/>
    <n v="22.28"/>
    <n v="10"/>
    <n v="222.8"/>
    <s v="UPI"/>
    <x v="0"/>
    <s v="Medium"/>
    <s v="Medium Satisfaction"/>
    <s v="Long Charging"/>
    <n v="3"/>
    <x v="1014"/>
    <x v="331"/>
  </r>
  <r>
    <s v="EVS103255"/>
    <x v="5"/>
    <x v="0"/>
    <x v="2"/>
    <x v="0"/>
    <s v="27-04-2023 08:25"/>
    <s v="27-04-2023 10:17"/>
    <x v="56"/>
    <n v="5.25"/>
    <n v="8"/>
    <n v="42"/>
    <s v="Subscription"/>
    <x v="3"/>
    <s v="Low"/>
    <s v="Medium Satisfaction"/>
    <s v="Long Charging"/>
    <n v="3"/>
    <x v="275"/>
    <x v="88"/>
  </r>
  <r>
    <s v="EVS103256"/>
    <x v="2"/>
    <x v="0"/>
    <x v="1"/>
    <x v="0"/>
    <s v="24-07-2024 12:03"/>
    <s v="24-07-2024 12:22"/>
    <x v="11"/>
    <n v="34.520000000000003"/>
    <n v="10"/>
    <n v="345.2"/>
    <s v="Credit Card"/>
    <x v="4"/>
    <s v="High"/>
    <s v="Low Satisfaction"/>
    <s v="Short Charging"/>
    <n v="3"/>
    <x v="579"/>
    <x v="644"/>
  </r>
  <r>
    <s v="EVS103257"/>
    <x v="2"/>
    <x v="1"/>
    <x v="3"/>
    <x v="0"/>
    <s v="17-06-2023 10:30"/>
    <s v="17-06-2023 10:49"/>
    <x v="11"/>
    <n v="32"/>
    <n v="10"/>
    <n v="320"/>
    <s v="Credit Card"/>
    <x v="1"/>
    <s v="High"/>
    <s v="High Satisfaction"/>
    <s v="Short Charging"/>
    <n v="1"/>
    <x v="1178"/>
    <x v="42"/>
  </r>
  <r>
    <s v="EVS103258"/>
    <x v="2"/>
    <x v="2"/>
    <x v="2"/>
    <x v="0"/>
    <d v="2024-07-04T08:55:00"/>
    <d v="2024-07-04T09:54:00"/>
    <x v="49"/>
    <n v="45.49"/>
    <n v="10"/>
    <n v="454.9"/>
    <s v="UPI"/>
    <x v="4"/>
    <s v="High"/>
    <s v="Low Satisfaction"/>
    <s v="Medium Charging"/>
    <n v="2"/>
    <x v="133"/>
    <x v="30"/>
  </r>
  <r>
    <s v="EVS103259"/>
    <x v="5"/>
    <x v="1"/>
    <x v="2"/>
    <x v="1"/>
    <s v="18-10-2024 20:55"/>
    <s v="18-10-2024 22:18"/>
    <x v="100"/>
    <n v="26.74"/>
    <n v="12"/>
    <n v="320.88"/>
    <s v="Subscription"/>
    <x v="2"/>
    <s v="Medium"/>
    <s v="Low Satisfaction"/>
    <s v="Long Charging"/>
    <n v="1"/>
    <x v="200"/>
    <x v="452"/>
  </r>
  <r>
    <s v="EVS103260"/>
    <x v="6"/>
    <x v="1"/>
    <x v="1"/>
    <x v="1"/>
    <d v="2024-12-02T12:22:00"/>
    <d v="2024-12-02T12:32:00"/>
    <x v="15"/>
    <n v="15.33"/>
    <n v="8"/>
    <n v="122.64"/>
    <s v="Subscription"/>
    <x v="2"/>
    <s v="Medium"/>
    <s v="Low Satisfaction"/>
    <s v="Short Charging"/>
    <n v="1"/>
    <x v="476"/>
    <x v="300"/>
  </r>
  <r>
    <s v="EVS103261"/>
    <x v="6"/>
    <x v="0"/>
    <x v="2"/>
    <x v="0"/>
    <d v="2023-12-11T10:53:00"/>
    <d v="2023-12-11T11:45:00"/>
    <x v="55"/>
    <n v="44.19"/>
    <n v="8"/>
    <n v="353.52"/>
    <s v="UPI"/>
    <x v="0"/>
    <s v="High"/>
    <s v="Medium Satisfaction"/>
    <s v="Medium Charging"/>
    <n v="3"/>
    <x v="395"/>
    <x v="284"/>
  </r>
  <r>
    <s v="EVS103262"/>
    <x v="1"/>
    <x v="0"/>
    <x v="3"/>
    <x v="1"/>
    <d v="2023-03-02T16:01:00"/>
    <d v="2023-03-02T16:25:00"/>
    <x v="37"/>
    <n v="21.81"/>
    <n v="10"/>
    <n v="218.1"/>
    <s v="UPI"/>
    <x v="3"/>
    <s v="Medium"/>
    <s v="Medium Satisfaction"/>
    <s v="Short Charging"/>
    <n v="3"/>
    <x v="808"/>
    <x v="178"/>
  </r>
  <r>
    <s v="EVS103263"/>
    <x v="2"/>
    <x v="1"/>
    <x v="0"/>
    <x v="1"/>
    <d v="2023-01-10T05:19:00"/>
    <d v="2023-01-10T05:46:00"/>
    <x v="92"/>
    <n v="21.1"/>
    <n v="10"/>
    <n v="211"/>
    <s v="Credit Card"/>
    <x v="0"/>
    <s v="Medium"/>
    <s v="Medium Satisfaction"/>
    <s v="Short Charging"/>
    <n v="1"/>
    <x v="311"/>
    <x v="329"/>
  </r>
  <r>
    <s v="EVS103264"/>
    <x v="3"/>
    <x v="1"/>
    <x v="2"/>
    <x v="0"/>
    <s v="18-03-2024 16:53"/>
    <s v="18-03-2024 18:16"/>
    <x v="100"/>
    <n v="58.13"/>
    <n v="12"/>
    <n v="697.56"/>
    <s v="UPI"/>
    <x v="1"/>
    <s v="High"/>
    <s v="High Satisfaction"/>
    <s v="Long Charging"/>
    <n v="1"/>
    <x v="277"/>
    <x v="65"/>
  </r>
  <r>
    <s v="EVS103265"/>
    <x v="6"/>
    <x v="1"/>
    <x v="0"/>
    <x v="1"/>
    <d v="2023-09-12T21:55:00"/>
    <d v="2023-09-12T23:18:00"/>
    <x v="100"/>
    <n v="48.46"/>
    <n v="12"/>
    <n v="581.52"/>
    <s v="Credit Card"/>
    <x v="3"/>
    <s v="High"/>
    <s v="Medium Satisfaction"/>
    <s v="Long Charging"/>
    <n v="1"/>
    <x v="379"/>
    <x v="90"/>
  </r>
  <r>
    <s v="EVS103266"/>
    <x v="0"/>
    <x v="1"/>
    <x v="0"/>
    <x v="0"/>
    <s v="14-08-2023 15:15"/>
    <s v="14-08-2023 16:54"/>
    <x v="83"/>
    <n v="32.89"/>
    <n v="12"/>
    <n v="394.68"/>
    <s v="Wallet"/>
    <x v="4"/>
    <s v="High"/>
    <s v="Low Satisfaction"/>
    <s v="Long Charging"/>
    <n v="1"/>
    <x v="1173"/>
    <x v="63"/>
  </r>
  <r>
    <s v="EVS103267"/>
    <x v="1"/>
    <x v="0"/>
    <x v="1"/>
    <x v="0"/>
    <s v="13-07-2024 04:47"/>
    <s v="13-07-2024 06:01"/>
    <x v="33"/>
    <n v="20.77"/>
    <n v="15"/>
    <n v="311.55"/>
    <s v="Credit Card"/>
    <x v="1"/>
    <s v="Medium"/>
    <s v="High Satisfaction"/>
    <s v="Long Charging"/>
    <n v="3"/>
    <x v="1102"/>
    <x v="496"/>
  </r>
  <r>
    <s v="EVS103268"/>
    <x v="4"/>
    <x v="1"/>
    <x v="2"/>
    <x v="1"/>
    <d v="2023-11-01T06:54:00"/>
    <d v="2023-11-01T08:27:00"/>
    <x v="12"/>
    <n v="6.74"/>
    <n v="15"/>
    <n v="101.1"/>
    <s v="Credit Card"/>
    <x v="1"/>
    <s v="Low"/>
    <s v="High Satisfaction"/>
    <s v="Long Charging"/>
    <n v="1"/>
    <x v="654"/>
    <x v="144"/>
  </r>
  <r>
    <s v="EVS103269"/>
    <x v="5"/>
    <x v="2"/>
    <x v="2"/>
    <x v="0"/>
    <d v="2023-02-11T10:16:00"/>
    <d v="2023-02-11T11:55:00"/>
    <x v="83"/>
    <n v="41.79"/>
    <n v="8"/>
    <n v="334.32"/>
    <s v="UPI"/>
    <x v="2"/>
    <s v="High"/>
    <s v="Low Satisfaction"/>
    <s v="Long Charging"/>
    <n v="2"/>
    <x v="1155"/>
    <x v="205"/>
  </r>
  <r>
    <s v="EVS103270"/>
    <x v="1"/>
    <x v="1"/>
    <x v="3"/>
    <x v="0"/>
    <s v="31-12-2023 17:58"/>
    <s v="31-12-2023 19:36"/>
    <x v="61"/>
    <n v="27.44"/>
    <n v="15"/>
    <n v="411.6"/>
    <s v="Subscription"/>
    <x v="2"/>
    <s v="Medium"/>
    <s v="Low Satisfaction"/>
    <s v="Long Charging"/>
    <n v="1"/>
    <x v="71"/>
    <x v="615"/>
  </r>
  <r>
    <s v="EVS103271"/>
    <x v="5"/>
    <x v="2"/>
    <x v="2"/>
    <x v="1"/>
    <s v="19-03-2024 13:41"/>
    <s v="19-03-2024 14:09"/>
    <x v="53"/>
    <n v="18.27"/>
    <n v="12"/>
    <n v="219.24"/>
    <s v="Subscription"/>
    <x v="1"/>
    <s v="Medium"/>
    <s v="High Satisfaction"/>
    <s v="Short Charging"/>
    <n v="2"/>
    <x v="1272"/>
    <x v="177"/>
  </r>
  <r>
    <s v="EVS103272"/>
    <x v="4"/>
    <x v="2"/>
    <x v="2"/>
    <x v="0"/>
    <d v="2023-02-12T21:43:00"/>
    <d v="2023-02-12T22:06:00"/>
    <x v="6"/>
    <n v="48.27"/>
    <n v="10"/>
    <n v="482.7"/>
    <s v="UPI"/>
    <x v="3"/>
    <s v="High"/>
    <s v="Medium Satisfaction"/>
    <s v="Short Charging"/>
    <n v="2"/>
    <x v="469"/>
    <x v="684"/>
  </r>
  <r>
    <s v="EVS103273"/>
    <x v="0"/>
    <x v="1"/>
    <x v="2"/>
    <x v="1"/>
    <s v="25-07-2023 11:02"/>
    <s v="25-07-2023 11:40"/>
    <x v="28"/>
    <n v="51.86"/>
    <n v="10"/>
    <n v="518.6"/>
    <s v="Subscription"/>
    <x v="1"/>
    <s v="High"/>
    <s v="High Satisfaction"/>
    <s v="Medium Charging"/>
    <n v="1"/>
    <x v="432"/>
    <x v="553"/>
  </r>
  <r>
    <s v="EVS103274"/>
    <x v="5"/>
    <x v="1"/>
    <x v="0"/>
    <x v="1"/>
    <s v="27-06-2024 10:12"/>
    <s v="27-06-2024 12:00"/>
    <x v="47"/>
    <n v="49.54"/>
    <n v="10"/>
    <n v="495.4"/>
    <s v="UPI"/>
    <x v="4"/>
    <s v="High"/>
    <s v="Low Satisfaction"/>
    <s v="Long Charging"/>
    <n v="1"/>
    <x v="76"/>
    <x v="698"/>
  </r>
  <r>
    <s v="EVS103275"/>
    <x v="3"/>
    <x v="1"/>
    <x v="2"/>
    <x v="0"/>
    <d v="2024-09-08T17:10:00"/>
    <d v="2024-09-08T18:10:00"/>
    <x v="76"/>
    <n v="34.61"/>
    <n v="10"/>
    <n v="346.1"/>
    <s v="Wallet"/>
    <x v="1"/>
    <s v="High"/>
    <s v="High Satisfaction"/>
    <s v="Medium Charging"/>
    <n v="1"/>
    <x v="73"/>
    <x v="338"/>
  </r>
  <r>
    <s v="EVS103276"/>
    <x v="0"/>
    <x v="0"/>
    <x v="3"/>
    <x v="1"/>
    <d v="2023-02-08T02:27:00"/>
    <d v="2023-02-08T02:42:00"/>
    <x v="63"/>
    <n v="57.57"/>
    <n v="15"/>
    <n v="863.55"/>
    <s v="Wallet"/>
    <x v="4"/>
    <s v="High"/>
    <s v="Low Satisfaction"/>
    <s v="Short Charging"/>
    <n v="3"/>
    <x v="708"/>
    <x v="546"/>
  </r>
  <r>
    <s v="EVS103277"/>
    <x v="3"/>
    <x v="0"/>
    <x v="0"/>
    <x v="0"/>
    <d v="2023-04-07T14:42:00"/>
    <d v="2023-04-07T15:04:00"/>
    <x v="103"/>
    <n v="19.21"/>
    <n v="12"/>
    <n v="230.52"/>
    <s v="Wallet"/>
    <x v="2"/>
    <s v="Medium"/>
    <s v="Low Satisfaction"/>
    <s v="Short Charging"/>
    <n v="3"/>
    <x v="1080"/>
    <x v="87"/>
  </r>
  <r>
    <s v="EVS103278"/>
    <x v="7"/>
    <x v="2"/>
    <x v="0"/>
    <x v="0"/>
    <s v="15-08-2023 16:19"/>
    <s v="15-08-2023 16:36"/>
    <x v="18"/>
    <n v="26.39"/>
    <n v="12"/>
    <n v="316.68"/>
    <s v="Wallet"/>
    <x v="0"/>
    <s v="Medium"/>
    <s v="Medium Satisfaction"/>
    <s v="Short Charging"/>
    <n v="2"/>
    <x v="955"/>
    <x v="657"/>
  </r>
  <r>
    <s v="EVS103279"/>
    <x v="7"/>
    <x v="1"/>
    <x v="3"/>
    <x v="0"/>
    <s v="18-11-2023 12:36"/>
    <s v="18-11-2023 13:18"/>
    <x v="14"/>
    <n v="58.87"/>
    <n v="15"/>
    <n v="883.05"/>
    <s v="Credit Card"/>
    <x v="1"/>
    <s v="High"/>
    <s v="High Satisfaction"/>
    <s v="Medium Charging"/>
    <n v="1"/>
    <x v="552"/>
    <x v="570"/>
  </r>
  <r>
    <s v="EVS103280"/>
    <x v="6"/>
    <x v="0"/>
    <x v="2"/>
    <x v="0"/>
    <d v="2024-01-07T11:31:00"/>
    <d v="2024-01-07T13:07:00"/>
    <x v="101"/>
    <n v="22.06"/>
    <n v="15"/>
    <n v="330.9"/>
    <s v="Subscription"/>
    <x v="4"/>
    <s v="Medium"/>
    <s v="Low Satisfaction"/>
    <s v="Long Charging"/>
    <n v="3"/>
    <x v="154"/>
    <x v="32"/>
  </r>
  <r>
    <s v="EVS103281"/>
    <x v="7"/>
    <x v="0"/>
    <x v="0"/>
    <x v="1"/>
    <s v="15-08-2023 05:01"/>
    <s v="15-08-2023 05:30"/>
    <x v="102"/>
    <n v="16.78"/>
    <n v="8"/>
    <n v="134.24"/>
    <s v="UPI"/>
    <x v="3"/>
    <s v="Medium"/>
    <s v="Medium Satisfaction"/>
    <s v="Short Charging"/>
    <n v="3"/>
    <x v="768"/>
    <x v="657"/>
  </r>
  <r>
    <s v="EVS103282"/>
    <x v="6"/>
    <x v="1"/>
    <x v="0"/>
    <x v="1"/>
    <s v="27-07-2024 05:11"/>
    <s v="27-07-2024 06:46"/>
    <x v="66"/>
    <n v="11.94"/>
    <n v="15"/>
    <n v="179.1"/>
    <s v="Subscription"/>
    <x v="2"/>
    <s v="Medium"/>
    <s v="Low Satisfaction"/>
    <s v="Long Charging"/>
    <n v="1"/>
    <x v="249"/>
    <x v="594"/>
  </r>
  <r>
    <s v="EVS103283"/>
    <x v="3"/>
    <x v="1"/>
    <x v="3"/>
    <x v="1"/>
    <s v="26-03-2023 22:25"/>
    <s v="26-03-2023 23:52"/>
    <x v="24"/>
    <n v="24.68"/>
    <n v="12"/>
    <n v="296.16000000000003"/>
    <s v="UPI"/>
    <x v="1"/>
    <s v="Medium"/>
    <s v="High Satisfaction"/>
    <s v="Long Charging"/>
    <n v="1"/>
    <x v="324"/>
    <x v="280"/>
  </r>
  <r>
    <s v="EVS103284"/>
    <x v="1"/>
    <x v="1"/>
    <x v="0"/>
    <x v="1"/>
    <s v="25-04-2023 01:28"/>
    <s v="25-04-2023 03:26"/>
    <x v="106"/>
    <n v="45.67"/>
    <n v="12"/>
    <n v="548.04"/>
    <s v="Wallet"/>
    <x v="2"/>
    <s v="High"/>
    <s v="Low Satisfaction"/>
    <s v="Long Charging"/>
    <n v="1"/>
    <x v="1273"/>
    <x v="480"/>
  </r>
  <r>
    <s v="EVS103285"/>
    <x v="5"/>
    <x v="1"/>
    <x v="2"/>
    <x v="1"/>
    <s v="22-06-2024 10:34"/>
    <s v="22-06-2024 11:39"/>
    <x v="75"/>
    <n v="59.49"/>
    <n v="15"/>
    <n v="892.35"/>
    <s v="Credit Card"/>
    <x v="3"/>
    <s v="High"/>
    <s v="Medium Satisfaction"/>
    <s v="Long Charging"/>
    <n v="1"/>
    <x v="851"/>
    <x v="608"/>
  </r>
  <r>
    <s v="EVS103286"/>
    <x v="4"/>
    <x v="0"/>
    <x v="0"/>
    <x v="0"/>
    <d v="2023-05-12T16:30:00"/>
    <d v="2023-05-12T17:42:00"/>
    <x v="70"/>
    <n v="49.43"/>
    <n v="8"/>
    <n v="395.44"/>
    <s v="Wallet"/>
    <x v="0"/>
    <s v="High"/>
    <s v="Medium Satisfaction"/>
    <s v="Long Charging"/>
    <n v="3"/>
    <x v="70"/>
    <x v="678"/>
  </r>
  <r>
    <s v="EVS103287"/>
    <x v="1"/>
    <x v="1"/>
    <x v="2"/>
    <x v="1"/>
    <s v="22-11-2023 04:54"/>
    <s v="22-11-2023 06:47"/>
    <x v="41"/>
    <n v="44.08"/>
    <n v="12"/>
    <n v="528.96"/>
    <s v="UPI"/>
    <x v="3"/>
    <s v="High"/>
    <s v="Medium Satisfaction"/>
    <s v="Long Charging"/>
    <n v="1"/>
    <x v="1132"/>
    <x v="675"/>
  </r>
  <r>
    <s v="EVS103288"/>
    <x v="0"/>
    <x v="2"/>
    <x v="2"/>
    <x v="1"/>
    <s v="25-04-2023 13:29"/>
    <s v="25-04-2023 15:02"/>
    <x v="12"/>
    <n v="7.55"/>
    <n v="12"/>
    <n v="90.6"/>
    <s v="Wallet"/>
    <x v="4"/>
    <s v="Low"/>
    <s v="Low Satisfaction"/>
    <s v="Long Charging"/>
    <n v="2"/>
    <x v="421"/>
    <x v="480"/>
  </r>
  <r>
    <s v="EVS103289"/>
    <x v="5"/>
    <x v="0"/>
    <x v="2"/>
    <x v="1"/>
    <s v="16-06-2024 15:13"/>
    <s v="16-06-2024 15:32"/>
    <x v="11"/>
    <n v="9.8000000000000007"/>
    <n v="12"/>
    <n v="117.6"/>
    <s v="Subscription"/>
    <x v="4"/>
    <s v="Low"/>
    <s v="Low Satisfaction"/>
    <s v="Short Charging"/>
    <n v="3"/>
    <x v="743"/>
    <x v="297"/>
  </r>
  <r>
    <s v="EVS103290"/>
    <x v="4"/>
    <x v="2"/>
    <x v="2"/>
    <x v="0"/>
    <d v="2023-07-03T19:05:00"/>
    <d v="2023-07-03T20:54:00"/>
    <x v="74"/>
    <n v="58.16"/>
    <n v="10"/>
    <n v="581.6"/>
    <s v="Credit Card"/>
    <x v="1"/>
    <s v="High"/>
    <s v="High Satisfaction"/>
    <s v="Long Charging"/>
    <n v="2"/>
    <x v="596"/>
    <x v="558"/>
  </r>
  <r>
    <s v="EVS103291"/>
    <x v="3"/>
    <x v="2"/>
    <x v="0"/>
    <x v="1"/>
    <s v="21-04-2024 13:33"/>
    <s v="21-04-2024 15:09"/>
    <x v="101"/>
    <n v="39.65"/>
    <n v="15"/>
    <n v="594.75"/>
    <s v="Credit Card"/>
    <x v="3"/>
    <s v="High"/>
    <s v="Medium Satisfaction"/>
    <s v="Long Charging"/>
    <n v="2"/>
    <x v="555"/>
    <x v="253"/>
  </r>
  <r>
    <s v="EVS103292"/>
    <x v="2"/>
    <x v="1"/>
    <x v="1"/>
    <x v="0"/>
    <s v="22-10-2023 02:49"/>
    <s v="22-10-2023 03:27"/>
    <x v="28"/>
    <n v="47.49"/>
    <n v="12"/>
    <n v="569.88"/>
    <s v="UPI"/>
    <x v="3"/>
    <s v="High"/>
    <s v="Medium Satisfaction"/>
    <s v="Medium Charging"/>
    <n v="1"/>
    <x v="1066"/>
    <x v="382"/>
  </r>
  <r>
    <s v="EVS103293"/>
    <x v="3"/>
    <x v="0"/>
    <x v="1"/>
    <x v="0"/>
    <s v="28-01-2023 14:49"/>
    <s v="28-01-2023 15:26"/>
    <x v="45"/>
    <n v="42.39"/>
    <n v="12"/>
    <n v="508.68"/>
    <s v="Subscription"/>
    <x v="1"/>
    <s v="High"/>
    <s v="High Satisfaction"/>
    <s v="Medium Charging"/>
    <n v="3"/>
    <x v="1087"/>
    <x v="414"/>
  </r>
  <r>
    <s v="EVS103294"/>
    <x v="4"/>
    <x v="2"/>
    <x v="1"/>
    <x v="0"/>
    <s v="30-11-2024 06:21"/>
    <s v="30-11-2024 07:12"/>
    <x v="69"/>
    <n v="18.54"/>
    <n v="10"/>
    <n v="185.4"/>
    <s v="Wallet"/>
    <x v="4"/>
    <s v="Medium"/>
    <s v="Low Satisfaction"/>
    <s v="Medium Charging"/>
    <n v="2"/>
    <x v="416"/>
    <x v="135"/>
  </r>
  <r>
    <s v="EVS103295"/>
    <x v="1"/>
    <x v="1"/>
    <x v="0"/>
    <x v="1"/>
    <s v="25-05-2023 02:14"/>
    <s v="25-05-2023 03:15"/>
    <x v="57"/>
    <n v="19.11"/>
    <n v="8"/>
    <n v="152.88"/>
    <s v="Subscription"/>
    <x v="3"/>
    <s v="Medium"/>
    <s v="Medium Satisfaction"/>
    <s v="Long Charging"/>
    <n v="1"/>
    <x v="285"/>
    <x v="104"/>
  </r>
  <r>
    <s v="EVS103296"/>
    <x v="4"/>
    <x v="0"/>
    <x v="2"/>
    <x v="1"/>
    <s v="28-08-2023 15:28"/>
    <s v="28-08-2023 17:12"/>
    <x v="4"/>
    <n v="7.21"/>
    <n v="10"/>
    <n v="72.099999999999994"/>
    <s v="UPI"/>
    <x v="3"/>
    <s v="Low"/>
    <s v="Medium Satisfaction"/>
    <s v="Long Charging"/>
    <n v="3"/>
    <x v="1274"/>
    <x v="303"/>
  </r>
  <r>
    <s v="EVS103297"/>
    <x v="7"/>
    <x v="1"/>
    <x v="0"/>
    <x v="1"/>
    <s v="23-03-2023 22:37"/>
    <s v="23-03-2023 23:33"/>
    <x v="46"/>
    <n v="39.79"/>
    <n v="8"/>
    <n v="318.32"/>
    <s v="Subscription"/>
    <x v="2"/>
    <s v="High"/>
    <s v="Low Satisfaction"/>
    <s v="Medium Charging"/>
    <n v="1"/>
    <x v="456"/>
    <x v="374"/>
  </r>
  <r>
    <s v="EVS103298"/>
    <x v="5"/>
    <x v="1"/>
    <x v="1"/>
    <x v="0"/>
    <s v="16-08-2024 14:40"/>
    <s v="16-08-2024 15:54"/>
    <x v="33"/>
    <n v="24.44"/>
    <n v="12"/>
    <n v="293.27999999999997"/>
    <s v="Subscription"/>
    <x v="3"/>
    <s v="Medium"/>
    <s v="Medium Satisfaction"/>
    <s v="Long Charging"/>
    <n v="1"/>
    <x v="225"/>
    <x v="320"/>
  </r>
  <r>
    <s v="EVS103299"/>
    <x v="2"/>
    <x v="1"/>
    <x v="2"/>
    <x v="0"/>
    <s v="18-09-2024 18:48"/>
    <s v="18-09-2024 20:10"/>
    <x v="0"/>
    <n v="14.96"/>
    <n v="8"/>
    <n v="119.68"/>
    <s v="UPI"/>
    <x v="4"/>
    <s v="Medium"/>
    <s v="Low Satisfaction"/>
    <s v="Long Charging"/>
    <n v="1"/>
    <x v="1098"/>
    <x v="25"/>
  </r>
  <r>
    <s v="EVS103300"/>
    <x v="1"/>
    <x v="0"/>
    <x v="0"/>
    <x v="1"/>
    <d v="2023-08-07T12:29:00"/>
    <d v="2023-08-07T14:21:00"/>
    <x v="56"/>
    <n v="16.54"/>
    <n v="8"/>
    <n v="132.32"/>
    <s v="Credit Card"/>
    <x v="3"/>
    <s v="Medium"/>
    <s v="Medium Satisfaction"/>
    <s v="Long Charging"/>
    <n v="3"/>
    <x v="685"/>
    <x v="581"/>
  </r>
  <r>
    <s v="EVS103301"/>
    <x v="5"/>
    <x v="0"/>
    <x v="2"/>
    <x v="1"/>
    <s v="19-05-2024 15:32"/>
    <s v="19-05-2024 17:31"/>
    <x v="9"/>
    <n v="37.909999999999997"/>
    <n v="10"/>
    <n v="379.1"/>
    <s v="Subscription"/>
    <x v="1"/>
    <s v="High"/>
    <s v="High Satisfaction"/>
    <s v="Long Charging"/>
    <n v="3"/>
    <x v="428"/>
    <x v="404"/>
  </r>
  <r>
    <s v="EVS103302"/>
    <x v="5"/>
    <x v="0"/>
    <x v="2"/>
    <x v="0"/>
    <s v="18-03-2023 08:39"/>
    <s v="18-03-2023 10:01"/>
    <x v="0"/>
    <n v="9.83"/>
    <n v="15"/>
    <n v="147.44999999999999"/>
    <s v="Credit Card"/>
    <x v="1"/>
    <s v="Low"/>
    <s v="High Satisfaction"/>
    <s v="Long Charging"/>
    <n v="3"/>
    <x v="181"/>
    <x v="311"/>
  </r>
  <r>
    <s v="EVS103303"/>
    <x v="7"/>
    <x v="0"/>
    <x v="0"/>
    <x v="0"/>
    <d v="2023-05-12T08:01:00"/>
    <d v="2023-05-12T08:57:00"/>
    <x v="46"/>
    <n v="34.619999999999997"/>
    <n v="8"/>
    <n v="276.95999999999998"/>
    <s v="Wallet"/>
    <x v="0"/>
    <s v="High"/>
    <s v="Medium Satisfaction"/>
    <s v="Medium Charging"/>
    <n v="3"/>
    <x v="592"/>
    <x v="678"/>
  </r>
  <r>
    <s v="EVS103304"/>
    <x v="5"/>
    <x v="1"/>
    <x v="0"/>
    <x v="0"/>
    <s v="21-03-2024 11:36"/>
    <s v="21-03-2024 13:28"/>
    <x v="56"/>
    <n v="59.88"/>
    <n v="10"/>
    <n v="598.79999999999995"/>
    <s v="Wallet"/>
    <x v="1"/>
    <s v="High"/>
    <s v="High Satisfaction"/>
    <s v="Long Charging"/>
    <n v="1"/>
    <x v="751"/>
    <x v="167"/>
  </r>
  <r>
    <s v="EVS103305"/>
    <x v="6"/>
    <x v="2"/>
    <x v="1"/>
    <x v="1"/>
    <d v="2024-05-11T04:06:00"/>
    <d v="2024-05-11T05:13:00"/>
    <x v="5"/>
    <n v="28.38"/>
    <n v="15"/>
    <n v="425.7"/>
    <s v="Credit Card"/>
    <x v="3"/>
    <s v="Medium"/>
    <s v="Medium Satisfaction"/>
    <s v="Long Charging"/>
    <n v="2"/>
    <x v="710"/>
    <x v="695"/>
  </r>
  <r>
    <s v="EVS103306"/>
    <x v="7"/>
    <x v="0"/>
    <x v="1"/>
    <x v="0"/>
    <s v="20-10-2023 18:09"/>
    <s v="20-10-2023 18:35"/>
    <x v="1"/>
    <n v="34.03"/>
    <n v="12"/>
    <n v="408.36"/>
    <s v="Wallet"/>
    <x v="2"/>
    <s v="High"/>
    <s v="Low Satisfaction"/>
    <s v="Short Charging"/>
    <n v="3"/>
    <x v="271"/>
    <x v="328"/>
  </r>
  <r>
    <s v="EVS103307"/>
    <x v="0"/>
    <x v="2"/>
    <x v="1"/>
    <x v="0"/>
    <d v="2023-10-11T22:31:00"/>
    <d v="2023-10-11T22:51:00"/>
    <x v="21"/>
    <n v="2.04"/>
    <n v="12"/>
    <n v="24.48"/>
    <s v="UPI"/>
    <x v="4"/>
    <s v="Low"/>
    <s v="Low Satisfaction"/>
    <s v="Short Charging"/>
    <n v="2"/>
    <x v="672"/>
    <x v="8"/>
  </r>
  <r>
    <s v="EVS103308"/>
    <x v="5"/>
    <x v="2"/>
    <x v="1"/>
    <x v="1"/>
    <s v="14-10-2023 16:57"/>
    <s v="14-10-2023 18:12"/>
    <x v="99"/>
    <n v="33.26"/>
    <n v="8"/>
    <n v="266.08"/>
    <s v="UPI"/>
    <x v="3"/>
    <s v="High"/>
    <s v="Medium Satisfaction"/>
    <s v="Long Charging"/>
    <n v="2"/>
    <x v="1275"/>
    <x v="517"/>
  </r>
  <r>
    <s v="EVS103309"/>
    <x v="4"/>
    <x v="2"/>
    <x v="2"/>
    <x v="1"/>
    <s v="30-11-2023 20:29"/>
    <s v="30-11-2023 20:51"/>
    <x v="103"/>
    <n v="17.260000000000002"/>
    <n v="15"/>
    <n v="258.89999999999998"/>
    <s v="Subscription"/>
    <x v="2"/>
    <s v="Medium"/>
    <s v="Low Satisfaction"/>
    <s v="Short Charging"/>
    <n v="2"/>
    <x v="510"/>
    <x v="182"/>
  </r>
  <r>
    <s v="EVS103310"/>
    <x v="2"/>
    <x v="0"/>
    <x v="1"/>
    <x v="1"/>
    <s v="24-07-2024 01:55"/>
    <s v="24-07-2024 03:42"/>
    <x v="108"/>
    <n v="31.26"/>
    <n v="15"/>
    <n v="468.9"/>
    <s v="Credit Card"/>
    <x v="4"/>
    <s v="High"/>
    <s v="Low Satisfaction"/>
    <s v="Long Charging"/>
    <n v="3"/>
    <x v="837"/>
    <x v="644"/>
  </r>
  <r>
    <s v="EVS103311"/>
    <x v="5"/>
    <x v="1"/>
    <x v="1"/>
    <x v="0"/>
    <s v="17-11-2024 22:14"/>
    <s v="17-11-2024 23:44"/>
    <x v="77"/>
    <n v="14.83"/>
    <n v="8"/>
    <n v="118.64"/>
    <s v="Credit Card"/>
    <x v="4"/>
    <s v="Medium"/>
    <s v="Low Satisfaction"/>
    <s v="Long Charging"/>
    <n v="1"/>
    <x v="218"/>
    <x v="537"/>
  </r>
  <r>
    <s v="EVS103312"/>
    <x v="0"/>
    <x v="2"/>
    <x v="1"/>
    <x v="1"/>
    <d v="2024-03-05T00:13:00"/>
    <d v="2024-03-05T00:36:00"/>
    <x v="6"/>
    <n v="39.81"/>
    <n v="8"/>
    <n v="318.48"/>
    <s v="Wallet"/>
    <x v="0"/>
    <s v="High"/>
    <s v="Medium Satisfaction"/>
    <s v="Short Charging"/>
    <n v="2"/>
    <x v="1120"/>
    <x v="321"/>
  </r>
  <r>
    <s v="EVS103313"/>
    <x v="2"/>
    <x v="1"/>
    <x v="0"/>
    <x v="0"/>
    <d v="2023-11-07T07:21:00"/>
    <d v="2023-11-07T08:12:00"/>
    <x v="69"/>
    <n v="5.95"/>
    <n v="12"/>
    <n v="71.400000000000006"/>
    <s v="UPI"/>
    <x v="3"/>
    <s v="Low"/>
    <s v="Medium Satisfaction"/>
    <s v="Medium Charging"/>
    <n v="1"/>
    <x v="725"/>
    <x v="140"/>
  </r>
  <r>
    <s v="EVS103314"/>
    <x v="5"/>
    <x v="0"/>
    <x v="3"/>
    <x v="0"/>
    <s v="23-09-2023 04:25"/>
    <s v="23-09-2023 04:59"/>
    <x v="8"/>
    <n v="20.96"/>
    <n v="15"/>
    <n v="314.39999999999998"/>
    <s v="Wallet"/>
    <x v="4"/>
    <s v="Medium"/>
    <s v="Low Satisfaction"/>
    <s v="Medium Charging"/>
    <n v="3"/>
    <x v="1045"/>
    <x v="148"/>
  </r>
  <r>
    <s v="EVS103315"/>
    <x v="3"/>
    <x v="2"/>
    <x v="1"/>
    <x v="1"/>
    <s v="24-11-2024 20:41"/>
    <s v="24-11-2024 22:24"/>
    <x v="95"/>
    <n v="49.45"/>
    <n v="10"/>
    <n v="494.5"/>
    <s v="Wallet"/>
    <x v="3"/>
    <s v="High"/>
    <s v="Medium Satisfaction"/>
    <s v="Long Charging"/>
    <n v="2"/>
    <x v="149"/>
    <x v="316"/>
  </r>
  <r>
    <s v="EVS103316"/>
    <x v="6"/>
    <x v="1"/>
    <x v="3"/>
    <x v="0"/>
    <d v="2024-02-06T09:02:00"/>
    <d v="2024-02-06T09:49:00"/>
    <x v="59"/>
    <n v="28.41"/>
    <n v="12"/>
    <n v="340.92"/>
    <s v="Credit Card"/>
    <x v="0"/>
    <s v="Medium"/>
    <s v="Medium Satisfaction"/>
    <s v="Medium Charging"/>
    <n v="1"/>
    <x v="1043"/>
    <x v="489"/>
  </r>
  <r>
    <s v="EVS103317"/>
    <x v="4"/>
    <x v="1"/>
    <x v="0"/>
    <x v="1"/>
    <s v="27-01-2024 21:43"/>
    <s v="27-01-2024 22:51"/>
    <x v="84"/>
    <n v="44.51"/>
    <n v="12"/>
    <n v="534.12"/>
    <s v="Subscription"/>
    <x v="4"/>
    <s v="High"/>
    <s v="Low Satisfaction"/>
    <s v="Long Charging"/>
    <n v="1"/>
    <x v="469"/>
    <x v="384"/>
  </r>
  <r>
    <s v="EVS103318"/>
    <x v="5"/>
    <x v="1"/>
    <x v="0"/>
    <x v="0"/>
    <d v="2023-07-08T07:24:00"/>
    <d v="2023-07-08T08:41:00"/>
    <x v="68"/>
    <n v="16.5"/>
    <n v="12"/>
    <n v="198"/>
    <s v="Credit Card"/>
    <x v="1"/>
    <s v="Medium"/>
    <s v="High Satisfaction"/>
    <s v="Long Charging"/>
    <n v="1"/>
    <x v="1084"/>
    <x v="111"/>
  </r>
  <r>
    <s v="EVS103319"/>
    <x v="6"/>
    <x v="2"/>
    <x v="1"/>
    <x v="1"/>
    <s v="24-04-2023 02:35"/>
    <s v="24-04-2023 03:37"/>
    <x v="51"/>
    <n v="55.6"/>
    <n v="8"/>
    <n v="444.8"/>
    <s v="Subscription"/>
    <x v="3"/>
    <s v="High"/>
    <s v="Medium Satisfaction"/>
    <s v="Long Charging"/>
    <n v="2"/>
    <x v="467"/>
    <x v="541"/>
  </r>
  <r>
    <s v="EVS103320"/>
    <x v="1"/>
    <x v="2"/>
    <x v="3"/>
    <x v="1"/>
    <d v="2023-08-04T07:03:00"/>
    <d v="2023-08-04T07:20:00"/>
    <x v="18"/>
    <n v="15.54"/>
    <n v="10"/>
    <n v="155.4"/>
    <s v="Subscription"/>
    <x v="0"/>
    <s v="Medium"/>
    <s v="Medium Satisfaction"/>
    <s v="Short Charging"/>
    <n v="2"/>
    <x v="1029"/>
    <x v="168"/>
  </r>
  <r>
    <s v="EVS103321"/>
    <x v="0"/>
    <x v="0"/>
    <x v="2"/>
    <x v="1"/>
    <s v="16-06-2024 15:58"/>
    <s v="16-06-2024 16:53"/>
    <x v="104"/>
    <n v="54.01"/>
    <n v="12"/>
    <n v="648.12"/>
    <s v="Credit Card"/>
    <x v="1"/>
    <s v="High"/>
    <s v="High Satisfaction"/>
    <s v="Medium Charging"/>
    <n v="3"/>
    <x v="952"/>
    <x v="297"/>
  </r>
  <r>
    <s v="EVS103322"/>
    <x v="1"/>
    <x v="1"/>
    <x v="0"/>
    <x v="1"/>
    <s v="26-06-2023 03:59"/>
    <s v="26-06-2023 04:54"/>
    <x v="104"/>
    <n v="9.4"/>
    <n v="8"/>
    <n v="75.2"/>
    <s v="UPI"/>
    <x v="1"/>
    <s v="Low"/>
    <s v="High Satisfaction"/>
    <s v="Medium Charging"/>
    <n v="1"/>
    <x v="1276"/>
    <x v="209"/>
  </r>
  <r>
    <s v="EVS103323"/>
    <x v="5"/>
    <x v="1"/>
    <x v="1"/>
    <x v="0"/>
    <d v="2024-11-05T15:18:00"/>
    <d v="2024-11-05T15:47:00"/>
    <x v="102"/>
    <n v="17.75"/>
    <n v="15"/>
    <n v="266.25"/>
    <s v="Subscription"/>
    <x v="4"/>
    <s v="Medium"/>
    <s v="Low Satisfaction"/>
    <s v="Short Charging"/>
    <n v="1"/>
    <x v="735"/>
    <x v="666"/>
  </r>
  <r>
    <s v="EVS103324"/>
    <x v="2"/>
    <x v="2"/>
    <x v="1"/>
    <x v="0"/>
    <s v="22-01-2024 15:09"/>
    <s v="22-01-2024 16:34"/>
    <x v="17"/>
    <n v="44.35"/>
    <n v="10"/>
    <n v="443.5"/>
    <s v="Credit Card"/>
    <x v="0"/>
    <s v="High"/>
    <s v="Medium Satisfaction"/>
    <s v="Long Charging"/>
    <n v="2"/>
    <x v="145"/>
    <x v="673"/>
  </r>
  <r>
    <s v="EVS103325"/>
    <x v="1"/>
    <x v="2"/>
    <x v="2"/>
    <x v="0"/>
    <s v="26-02-2024 20:52"/>
    <s v="26-02-2024 22:38"/>
    <x v="107"/>
    <n v="8.18"/>
    <n v="15"/>
    <n v="122.7"/>
    <s v="Credit Card"/>
    <x v="3"/>
    <s v="Low"/>
    <s v="Medium Satisfaction"/>
    <s v="Long Charging"/>
    <n v="2"/>
    <x v="1081"/>
    <x v="255"/>
  </r>
  <r>
    <s v="EVS103326"/>
    <x v="0"/>
    <x v="2"/>
    <x v="1"/>
    <x v="1"/>
    <s v="17-11-2024 19:18"/>
    <s v="17-11-2024 19:55"/>
    <x v="45"/>
    <n v="9.5399999999999991"/>
    <n v="8"/>
    <n v="76.319999999999993"/>
    <s v="Credit Card"/>
    <x v="4"/>
    <s v="Low"/>
    <s v="Low Satisfaction"/>
    <s v="Medium Charging"/>
    <n v="2"/>
    <x v="556"/>
    <x v="537"/>
  </r>
  <r>
    <s v="EVS103327"/>
    <x v="1"/>
    <x v="2"/>
    <x v="1"/>
    <x v="0"/>
    <s v="22-08-2024 15:38"/>
    <s v="22-08-2024 17:20"/>
    <x v="36"/>
    <n v="39.450000000000003"/>
    <n v="12"/>
    <n v="473.4"/>
    <s v="Wallet"/>
    <x v="1"/>
    <s v="High"/>
    <s v="High Satisfaction"/>
    <s v="Long Charging"/>
    <n v="2"/>
    <x v="1277"/>
    <x v="477"/>
  </r>
  <r>
    <s v="EVS103328"/>
    <x v="7"/>
    <x v="0"/>
    <x v="3"/>
    <x v="1"/>
    <s v="15-08-2023 19:19"/>
    <s v="15-08-2023 19:36"/>
    <x v="18"/>
    <n v="17.14"/>
    <n v="12"/>
    <n v="205.68"/>
    <s v="Wallet"/>
    <x v="0"/>
    <s v="Medium"/>
    <s v="Medium Satisfaction"/>
    <s v="Short Charging"/>
    <n v="3"/>
    <x v="731"/>
    <x v="657"/>
  </r>
  <r>
    <s v="EVS103329"/>
    <x v="1"/>
    <x v="0"/>
    <x v="1"/>
    <x v="1"/>
    <s v="15-09-2023 14:19"/>
    <s v="15-09-2023 14:31"/>
    <x v="94"/>
    <n v="33.950000000000003"/>
    <n v="12"/>
    <n v="407.4"/>
    <s v="Subscription"/>
    <x v="0"/>
    <s v="High"/>
    <s v="Medium Satisfaction"/>
    <s v="Short Charging"/>
    <n v="3"/>
    <x v="112"/>
    <x v="656"/>
  </r>
  <r>
    <s v="EVS103330"/>
    <x v="0"/>
    <x v="0"/>
    <x v="2"/>
    <x v="1"/>
    <s v="29-06-2023 20:25"/>
    <s v="29-06-2023 21:17"/>
    <x v="55"/>
    <n v="19.47"/>
    <n v="8"/>
    <n v="155.76"/>
    <s v="Subscription"/>
    <x v="3"/>
    <s v="Medium"/>
    <s v="Medium Satisfaction"/>
    <s v="Medium Charging"/>
    <n v="3"/>
    <x v="1145"/>
    <x v="206"/>
  </r>
  <r>
    <s v="EVS103331"/>
    <x v="4"/>
    <x v="0"/>
    <x v="1"/>
    <x v="0"/>
    <s v="21-02-2024 12:54"/>
    <s v="21-02-2024 13:15"/>
    <x v="86"/>
    <n v="57.29"/>
    <n v="12"/>
    <n v="687.48"/>
    <s v="Wallet"/>
    <x v="0"/>
    <s v="High"/>
    <s v="Medium Satisfaction"/>
    <s v="Short Charging"/>
    <n v="3"/>
    <x v="1161"/>
    <x v="290"/>
  </r>
  <r>
    <s v="EVS103332"/>
    <x v="1"/>
    <x v="1"/>
    <x v="2"/>
    <x v="1"/>
    <s v="30-09-2024 14:43"/>
    <s v="30-09-2024 15:34"/>
    <x v="69"/>
    <n v="11.23"/>
    <n v="10"/>
    <n v="112.3"/>
    <s v="Wallet"/>
    <x v="3"/>
    <s v="Medium"/>
    <s v="Medium Satisfaction"/>
    <s v="Medium Charging"/>
    <n v="1"/>
    <x v="594"/>
    <x v="584"/>
  </r>
  <r>
    <s v="EVS103333"/>
    <x v="2"/>
    <x v="1"/>
    <x v="2"/>
    <x v="0"/>
    <d v="2023-02-10T02:22:00"/>
    <d v="2023-02-10T03:54:00"/>
    <x v="20"/>
    <n v="20.02"/>
    <n v="12"/>
    <n v="240.24"/>
    <s v="Wallet"/>
    <x v="0"/>
    <s v="Medium"/>
    <s v="Medium Satisfaction"/>
    <s v="Long Charging"/>
    <n v="1"/>
    <x v="138"/>
    <x v="150"/>
  </r>
  <r>
    <s v="EVS103334"/>
    <x v="4"/>
    <x v="2"/>
    <x v="0"/>
    <x v="0"/>
    <s v="26-06-2024 00:02"/>
    <s v="26-06-2024 01:08"/>
    <x v="40"/>
    <n v="21.46"/>
    <n v="10"/>
    <n v="214.6"/>
    <s v="Subscription"/>
    <x v="2"/>
    <s v="Medium"/>
    <s v="Low Satisfaction"/>
    <s v="Long Charging"/>
    <n v="2"/>
    <x v="1053"/>
    <x v="18"/>
  </r>
  <r>
    <s v="EVS103335"/>
    <x v="1"/>
    <x v="2"/>
    <x v="2"/>
    <x v="0"/>
    <d v="2024-09-04T12:44:00"/>
    <d v="2024-09-04T13:11:00"/>
    <x v="92"/>
    <n v="43.74"/>
    <n v="15"/>
    <n v="656.1"/>
    <s v="UPI"/>
    <x v="1"/>
    <s v="High"/>
    <s v="High Satisfaction"/>
    <s v="Short Charging"/>
    <n v="2"/>
    <x v="357"/>
    <x v="651"/>
  </r>
  <r>
    <s v="EVS103336"/>
    <x v="6"/>
    <x v="0"/>
    <x v="0"/>
    <x v="0"/>
    <d v="2023-03-04T11:52:00"/>
    <d v="2023-03-04T12:16:00"/>
    <x v="37"/>
    <n v="26.99"/>
    <n v="8"/>
    <n v="215.92"/>
    <s v="Wallet"/>
    <x v="1"/>
    <s v="Medium"/>
    <s v="High Satisfaction"/>
    <s v="Short Charging"/>
    <n v="3"/>
    <x v="351"/>
    <x v="629"/>
  </r>
  <r>
    <s v="EVS103337"/>
    <x v="1"/>
    <x v="2"/>
    <x v="3"/>
    <x v="0"/>
    <s v="21-10-2023 10:01"/>
    <s v="21-10-2023 11:55"/>
    <x v="48"/>
    <n v="31.41"/>
    <n v="15"/>
    <n v="471.15"/>
    <s v="UPI"/>
    <x v="2"/>
    <s v="High"/>
    <s v="Low Satisfaction"/>
    <s v="Long Charging"/>
    <n v="2"/>
    <x v="548"/>
    <x v="289"/>
  </r>
  <r>
    <s v="EVS103338"/>
    <x v="4"/>
    <x v="1"/>
    <x v="3"/>
    <x v="1"/>
    <d v="2023-01-07T15:01:00"/>
    <d v="2023-01-07T15:23:00"/>
    <x v="103"/>
    <n v="8.6199999999999992"/>
    <n v="15"/>
    <n v="129.30000000000001"/>
    <s v="Credit Card"/>
    <x v="1"/>
    <s v="Low"/>
    <s v="High Satisfaction"/>
    <s v="Short Charging"/>
    <n v="1"/>
    <x v="1022"/>
    <x v="308"/>
  </r>
  <r>
    <s v="EVS103339"/>
    <x v="6"/>
    <x v="0"/>
    <x v="2"/>
    <x v="1"/>
    <d v="2024-09-08T19:20:00"/>
    <d v="2024-09-08T21:11:00"/>
    <x v="2"/>
    <n v="36.57"/>
    <n v="10"/>
    <n v="365.7"/>
    <s v="Credit Card"/>
    <x v="3"/>
    <s v="High"/>
    <s v="Medium Satisfaction"/>
    <s v="Long Charging"/>
    <n v="3"/>
    <x v="406"/>
    <x v="338"/>
  </r>
  <r>
    <s v="EVS103340"/>
    <x v="7"/>
    <x v="0"/>
    <x v="1"/>
    <x v="1"/>
    <s v="25-05-2023 21:51"/>
    <s v="25-05-2023 23:06"/>
    <x v="99"/>
    <n v="37.78"/>
    <n v="10"/>
    <n v="377.8"/>
    <s v="UPI"/>
    <x v="3"/>
    <s v="High"/>
    <s v="Medium Satisfaction"/>
    <s v="Long Charging"/>
    <n v="3"/>
    <x v="257"/>
    <x v="104"/>
  </r>
  <r>
    <s v="EVS103341"/>
    <x v="3"/>
    <x v="0"/>
    <x v="1"/>
    <x v="1"/>
    <s v="13-07-2024 02:05"/>
    <s v="13-07-2024 03:38"/>
    <x v="12"/>
    <n v="47.37"/>
    <n v="15"/>
    <n v="710.55"/>
    <s v="Wallet"/>
    <x v="4"/>
    <s v="High"/>
    <s v="Low Satisfaction"/>
    <s v="Long Charging"/>
    <n v="3"/>
    <x v="521"/>
    <x v="496"/>
  </r>
  <r>
    <s v="EVS103342"/>
    <x v="6"/>
    <x v="1"/>
    <x v="2"/>
    <x v="0"/>
    <d v="2023-06-10T12:48:00"/>
    <d v="2023-06-10T14:32:00"/>
    <x v="4"/>
    <n v="34.299999999999997"/>
    <n v="10"/>
    <n v="343"/>
    <s v="Subscription"/>
    <x v="0"/>
    <s v="High"/>
    <s v="Medium Satisfaction"/>
    <s v="Long Charging"/>
    <n v="1"/>
    <x v="126"/>
    <x v="132"/>
  </r>
  <r>
    <s v="EVS103343"/>
    <x v="4"/>
    <x v="2"/>
    <x v="1"/>
    <x v="1"/>
    <d v="2023-12-07T13:10:00"/>
    <d v="2023-12-07T14:08:00"/>
    <x v="22"/>
    <n v="37.369999999999997"/>
    <n v="8"/>
    <n v="298.95999999999998"/>
    <s v="Subscription"/>
    <x v="1"/>
    <s v="High"/>
    <s v="High Satisfaction"/>
    <s v="Medium Charging"/>
    <n v="2"/>
    <x v="262"/>
    <x v="336"/>
  </r>
  <r>
    <s v="EVS103344"/>
    <x v="2"/>
    <x v="1"/>
    <x v="3"/>
    <x v="0"/>
    <s v="24-01-2023 23:22"/>
    <s v="24-01-2023 23:48"/>
    <x v="1"/>
    <n v="29.33"/>
    <n v="10"/>
    <n v="293.3"/>
    <s v="Credit Card"/>
    <x v="0"/>
    <s v="Medium"/>
    <s v="Medium Satisfaction"/>
    <s v="Short Charging"/>
    <n v="1"/>
    <x v="495"/>
    <x v="493"/>
  </r>
  <r>
    <s v="EVS103345"/>
    <x v="2"/>
    <x v="0"/>
    <x v="2"/>
    <x v="1"/>
    <d v="2023-04-01T10:20:00"/>
    <d v="2023-04-01T11:54:00"/>
    <x v="23"/>
    <n v="35.479999999999997"/>
    <n v="15"/>
    <n v="532.20000000000005"/>
    <s v="Wallet"/>
    <x v="0"/>
    <s v="High"/>
    <s v="Medium Satisfaction"/>
    <s v="Long Charging"/>
    <n v="3"/>
    <x v="546"/>
    <x v="373"/>
  </r>
  <r>
    <s v="EVS103346"/>
    <x v="4"/>
    <x v="2"/>
    <x v="2"/>
    <x v="0"/>
    <s v="15-05-2023 05:50"/>
    <s v="15-05-2023 06:05"/>
    <x v="63"/>
    <n v="2.34"/>
    <n v="8"/>
    <n v="18.72"/>
    <s v="UPI"/>
    <x v="2"/>
    <s v="Low"/>
    <s v="Low Satisfaction"/>
    <s v="Short Charging"/>
    <n v="2"/>
    <x v="365"/>
    <x v="259"/>
  </r>
  <r>
    <s v="EVS103347"/>
    <x v="0"/>
    <x v="2"/>
    <x v="3"/>
    <x v="1"/>
    <d v="2023-11-10T02:22:00"/>
    <d v="2023-11-10T03:03:00"/>
    <x v="54"/>
    <n v="35.020000000000003"/>
    <n v="12"/>
    <n v="420.24"/>
    <s v="Credit Card"/>
    <x v="2"/>
    <s v="High"/>
    <s v="Low Satisfaction"/>
    <s v="Medium Charging"/>
    <n v="2"/>
    <x v="138"/>
    <x v="621"/>
  </r>
  <r>
    <s v="EVS103348"/>
    <x v="5"/>
    <x v="1"/>
    <x v="2"/>
    <x v="0"/>
    <s v="30-11-2023 14:03"/>
    <s v="30-11-2023 14:51"/>
    <x v="67"/>
    <n v="5.69"/>
    <n v="10"/>
    <n v="56.9"/>
    <s v="Credit Card"/>
    <x v="1"/>
    <s v="Low"/>
    <s v="High Satisfaction"/>
    <s v="Medium Charging"/>
    <n v="1"/>
    <x v="258"/>
    <x v="182"/>
  </r>
  <r>
    <s v="EVS103349"/>
    <x v="0"/>
    <x v="2"/>
    <x v="2"/>
    <x v="1"/>
    <s v="28-04-2024 15:15"/>
    <s v="28-04-2024 16:44"/>
    <x v="29"/>
    <n v="20.46"/>
    <n v="15"/>
    <n v="306.89999999999998"/>
    <s v="UPI"/>
    <x v="3"/>
    <s v="Medium"/>
    <s v="Medium Satisfaction"/>
    <s v="Long Charging"/>
    <n v="2"/>
    <x v="1173"/>
    <x v="117"/>
  </r>
  <r>
    <s v="EVS103350"/>
    <x v="1"/>
    <x v="1"/>
    <x v="3"/>
    <x v="1"/>
    <d v="2024-08-10T09:51:00"/>
    <d v="2024-08-10T11:20:00"/>
    <x v="29"/>
    <n v="4.92"/>
    <n v="8"/>
    <n v="39.36"/>
    <s v="Wallet"/>
    <x v="3"/>
    <s v="Low"/>
    <s v="Medium Satisfaction"/>
    <s v="Long Charging"/>
    <n v="1"/>
    <x v="1093"/>
    <x v="146"/>
  </r>
  <r>
    <s v="EVS103351"/>
    <x v="4"/>
    <x v="0"/>
    <x v="1"/>
    <x v="0"/>
    <d v="2023-01-07T18:19:00"/>
    <d v="2023-01-07T19:03:00"/>
    <x v="72"/>
    <n v="5.27"/>
    <n v="10"/>
    <n v="52.7"/>
    <s v="Wallet"/>
    <x v="1"/>
    <s v="Low"/>
    <s v="High Satisfaction"/>
    <s v="Medium Charging"/>
    <n v="3"/>
    <x v="1278"/>
    <x v="308"/>
  </r>
  <r>
    <s v="EVS103352"/>
    <x v="0"/>
    <x v="0"/>
    <x v="0"/>
    <x v="0"/>
    <d v="2024-09-03T08:06:00"/>
    <d v="2024-09-03T09:36:00"/>
    <x v="77"/>
    <n v="10.65"/>
    <n v="15"/>
    <n v="159.75"/>
    <s v="Wallet"/>
    <x v="3"/>
    <s v="Medium"/>
    <s v="Medium Satisfaction"/>
    <s v="Long Charging"/>
    <n v="3"/>
    <x v="950"/>
    <x v="190"/>
  </r>
  <r>
    <s v="EVS103353"/>
    <x v="6"/>
    <x v="1"/>
    <x v="3"/>
    <x v="1"/>
    <s v="25-03-2024 06:41"/>
    <s v="25-03-2024 07:24"/>
    <x v="27"/>
    <n v="50.51"/>
    <n v="10"/>
    <n v="505.1"/>
    <s v="Wallet"/>
    <x v="2"/>
    <s v="High"/>
    <s v="Low Satisfaction"/>
    <s v="Medium Charging"/>
    <n v="1"/>
    <x v="721"/>
    <x v="595"/>
  </r>
  <r>
    <s v="EVS103354"/>
    <x v="3"/>
    <x v="0"/>
    <x v="0"/>
    <x v="1"/>
    <s v="22-09-2023 16:38"/>
    <s v="22-09-2023 16:55"/>
    <x v="18"/>
    <n v="30.58"/>
    <n v="12"/>
    <n v="366.96"/>
    <s v="UPI"/>
    <x v="0"/>
    <s v="High"/>
    <s v="Medium Satisfaction"/>
    <s v="Short Charging"/>
    <n v="3"/>
    <x v="1279"/>
    <x v="494"/>
  </r>
  <r>
    <s v="EVS103355"/>
    <x v="7"/>
    <x v="2"/>
    <x v="1"/>
    <x v="0"/>
    <d v="2024-01-05T15:37:00"/>
    <d v="2024-01-05T16:03:00"/>
    <x v="1"/>
    <n v="35.950000000000003"/>
    <n v="8"/>
    <n v="287.60000000000002"/>
    <s v="UPI"/>
    <x v="2"/>
    <s v="High"/>
    <s v="Low Satisfaction"/>
    <s v="Short Charging"/>
    <n v="2"/>
    <x v="314"/>
    <x v="502"/>
  </r>
  <r>
    <s v="EVS103356"/>
    <x v="0"/>
    <x v="1"/>
    <x v="1"/>
    <x v="1"/>
    <s v="26-02-2024 16:16"/>
    <s v="26-02-2024 18:09"/>
    <x v="41"/>
    <n v="37.35"/>
    <n v="15"/>
    <n v="560.25"/>
    <s v="UPI"/>
    <x v="2"/>
    <s v="High"/>
    <s v="Low Satisfaction"/>
    <s v="Long Charging"/>
    <n v="1"/>
    <x v="1280"/>
    <x v="255"/>
  </r>
  <r>
    <s v="EVS103357"/>
    <x v="1"/>
    <x v="2"/>
    <x v="0"/>
    <x v="0"/>
    <d v="2023-11-06T02:33:00"/>
    <d v="2023-11-06T04:03:00"/>
    <x v="77"/>
    <n v="38.82"/>
    <n v="12"/>
    <n v="465.84"/>
    <s v="UPI"/>
    <x v="1"/>
    <s v="High"/>
    <s v="High Satisfaction"/>
    <s v="Long Charging"/>
    <n v="2"/>
    <x v="329"/>
    <x v="101"/>
  </r>
  <r>
    <s v="EVS103358"/>
    <x v="0"/>
    <x v="0"/>
    <x v="3"/>
    <x v="0"/>
    <d v="2024-05-05T15:39:00"/>
    <d v="2024-05-05T16:07:00"/>
    <x v="53"/>
    <n v="46.89"/>
    <n v="15"/>
    <n v="703.35"/>
    <s v="UPI"/>
    <x v="1"/>
    <s v="High"/>
    <s v="High Satisfaction"/>
    <s v="Short Charging"/>
    <n v="3"/>
    <x v="371"/>
    <x v="179"/>
  </r>
  <r>
    <s v="EVS103359"/>
    <x v="3"/>
    <x v="2"/>
    <x v="0"/>
    <x v="0"/>
    <s v="19-03-2023 15:13"/>
    <s v="19-03-2023 15:50"/>
    <x v="45"/>
    <n v="34.56"/>
    <n v="12"/>
    <n v="414.72"/>
    <s v="Subscription"/>
    <x v="2"/>
    <s v="High"/>
    <s v="Low Satisfaction"/>
    <s v="Medium Charging"/>
    <n v="2"/>
    <x v="743"/>
    <x v="133"/>
  </r>
  <r>
    <s v="EVS103360"/>
    <x v="2"/>
    <x v="1"/>
    <x v="1"/>
    <x v="1"/>
    <d v="2024-12-07T22:08:00"/>
    <d v="2024-12-07T23:30:00"/>
    <x v="0"/>
    <n v="54.07"/>
    <n v="12"/>
    <n v="648.84"/>
    <s v="Credit Card"/>
    <x v="4"/>
    <s v="High"/>
    <s v="Low Satisfaction"/>
    <s v="Long Charging"/>
    <n v="1"/>
    <x v="1281"/>
    <x v="510"/>
  </r>
  <r>
    <s v="EVS103361"/>
    <x v="4"/>
    <x v="1"/>
    <x v="1"/>
    <x v="1"/>
    <d v="2023-06-02T02:00:00"/>
    <d v="2023-06-02T02:23:00"/>
    <x v="6"/>
    <n v="33.270000000000003"/>
    <n v="8"/>
    <n v="266.16000000000003"/>
    <s v="Subscription"/>
    <x v="1"/>
    <s v="High"/>
    <s v="High Satisfaction"/>
    <s v="Short Charging"/>
    <n v="1"/>
    <x v="470"/>
    <x v="447"/>
  </r>
  <r>
    <s v="EVS103362"/>
    <x v="6"/>
    <x v="2"/>
    <x v="2"/>
    <x v="1"/>
    <d v="2024-12-08T20:19:00"/>
    <d v="2024-12-08T21:02:00"/>
    <x v="27"/>
    <n v="21.26"/>
    <n v="8"/>
    <n v="170.08"/>
    <s v="Wallet"/>
    <x v="3"/>
    <s v="Medium"/>
    <s v="Medium Satisfaction"/>
    <s v="Medium Charging"/>
    <n v="2"/>
    <x v="720"/>
    <x v="574"/>
  </r>
  <r>
    <s v="EVS103363"/>
    <x v="4"/>
    <x v="2"/>
    <x v="0"/>
    <x v="1"/>
    <d v="2023-02-04T01:09:00"/>
    <d v="2023-02-04T02:55:00"/>
    <x v="107"/>
    <n v="4.91"/>
    <n v="12"/>
    <n v="58.92"/>
    <s v="Wallet"/>
    <x v="3"/>
    <s v="Low"/>
    <s v="Medium Satisfaction"/>
    <s v="Long Charging"/>
    <n v="2"/>
    <x v="633"/>
    <x v="223"/>
  </r>
  <r>
    <s v="EVS103364"/>
    <x v="3"/>
    <x v="0"/>
    <x v="2"/>
    <x v="1"/>
    <d v="2024-04-01T06:46:00"/>
    <d v="2024-04-01T07:33:00"/>
    <x v="59"/>
    <n v="48.28"/>
    <n v="10"/>
    <n v="482.8"/>
    <s v="UPI"/>
    <x v="3"/>
    <s v="High"/>
    <s v="Medium Satisfaction"/>
    <s v="Medium Charging"/>
    <n v="3"/>
    <x v="1282"/>
    <x v="575"/>
  </r>
  <r>
    <s v="EVS103365"/>
    <x v="6"/>
    <x v="2"/>
    <x v="3"/>
    <x v="0"/>
    <s v="18-08-2023 20:53"/>
    <s v="18-08-2023 21:45"/>
    <x v="55"/>
    <n v="26.08"/>
    <n v="10"/>
    <n v="260.8"/>
    <s v="UPI"/>
    <x v="0"/>
    <s v="Medium"/>
    <s v="Medium Satisfaction"/>
    <s v="Medium Charging"/>
    <n v="2"/>
    <x v="441"/>
    <x v="92"/>
  </r>
  <r>
    <s v="EVS103366"/>
    <x v="1"/>
    <x v="0"/>
    <x v="1"/>
    <x v="0"/>
    <s v="27-06-2023 10:56"/>
    <s v="27-06-2023 12:32"/>
    <x v="101"/>
    <n v="25.79"/>
    <n v="12"/>
    <n v="309.48"/>
    <s v="Wallet"/>
    <x v="2"/>
    <s v="Medium"/>
    <s v="Low Satisfaction"/>
    <s v="Long Charging"/>
    <n v="3"/>
    <x v="983"/>
    <x v="388"/>
  </r>
  <r>
    <s v="EVS103367"/>
    <x v="2"/>
    <x v="0"/>
    <x v="0"/>
    <x v="1"/>
    <d v="2023-02-11T03:50:00"/>
    <d v="2023-02-11T05:22:00"/>
    <x v="20"/>
    <n v="11.52"/>
    <n v="15"/>
    <n v="172.8"/>
    <s v="Wallet"/>
    <x v="3"/>
    <s v="Medium"/>
    <s v="Medium Satisfaction"/>
    <s v="Long Charging"/>
    <n v="3"/>
    <x v="589"/>
    <x v="205"/>
  </r>
  <r>
    <s v="EVS103368"/>
    <x v="5"/>
    <x v="2"/>
    <x v="1"/>
    <x v="1"/>
    <d v="2023-08-12T07:25:00"/>
    <d v="2023-08-12T08:32:00"/>
    <x v="5"/>
    <n v="31.44"/>
    <n v="12"/>
    <n v="377.28"/>
    <s v="Credit Card"/>
    <x v="0"/>
    <s v="High"/>
    <s v="Medium Satisfaction"/>
    <s v="Long Charging"/>
    <n v="2"/>
    <x v="1147"/>
    <x v="522"/>
  </r>
  <r>
    <s v="EVS103369"/>
    <x v="1"/>
    <x v="2"/>
    <x v="1"/>
    <x v="0"/>
    <s v="23-01-2024 03:02"/>
    <s v="23-01-2024 04:55"/>
    <x v="41"/>
    <n v="58.68"/>
    <n v="15"/>
    <n v="880.2"/>
    <s v="UPI"/>
    <x v="1"/>
    <s v="High"/>
    <s v="High Satisfaction"/>
    <s v="Long Charging"/>
    <n v="2"/>
    <x v="828"/>
    <x v="535"/>
  </r>
  <r>
    <s v="EVS103370"/>
    <x v="1"/>
    <x v="0"/>
    <x v="2"/>
    <x v="1"/>
    <s v="23-04-2023 07:52"/>
    <s v="23-04-2023 08:52"/>
    <x v="76"/>
    <n v="42.92"/>
    <n v="10"/>
    <n v="429.2"/>
    <s v="Credit Card"/>
    <x v="0"/>
    <s v="High"/>
    <s v="Medium Satisfaction"/>
    <s v="Medium Charging"/>
    <n v="3"/>
    <x v="362"/>
    <x v="376"/>
  </r>
  <r>
    <s v="EVS103371"/>
    <x v="5"/>
    <x v="0"/>
    <x v="1"/>
    <x v="1"/>
    <s v="29-07-2024 20:48"/>
    <s v="29-07-2024 22:44"/>
    <x v="90"/>
    <n v="43.45"/>
    <n v="12"/>
    <n v="521.4"/>
    <s v="Wallet"/>
    <x v="4"/>
    <s v="High"/>
    <s v="Low Satisfaction"/>
    <s v="Long Charging"/>
    <n v="3"/>
    <x v="857"/>
    <x v="181"/>
  </r>
  <r>
    <s v="EVS103372"/>
    <x v="1"/>
    <x v="1"/>
    <x v="1"/>
    <x v="1"/>
    <s v="14-05-2024 14:50"/>
    <s v="14-05-2024 15:30"/>
    <x v="79"/>
    <n v="17.440000000000001"/>
    <n v="12"/>
    <n v="209.28"/>
    <s v="Subscription"/>
    <x v="2"/>
    <s v="Medium"/>
    <s v="Low Satisfaction"/>
    <s v="Medium Charging"/>
    <n v="1"/>
    <x v="113"/>
    <x v="37"/>
  </r>
  <r>
    <s v="EVS103373"/>
    <x v="4"/>
    <x v="1"/>
    <x v="2"/>
    <x v="0"/>
    <d v="2023-07-11T14:57:00"/>
    <d v="2023-07-11T16:36:00"/>
    <x v="83"/>
    <n v="43.42"/>
    <n v="8"/>
    <n v="347.36"/>
    <s v="Wallet"/>
    <x v="1"/>
    <s v="High"/>
    <s v="High Satisfaction"/>
    <s v="Long Charging"/>
    <n v="1"/>
    <x v="137"/>
    <x v="523"/>
  </r>
  <r>
    <s v="EVS103374"/>
    <x v="1"/>
    <x v="1"/>
    <x v="3"/>
    <x v="0"/>
    <d v="2024-06-10T03:14:00"/>
    <d v="2024-06-10T03:25:00"/>
    <x v="78"/>
    <n v="45.68"/>
    <n v="10"/>
    <n v="456.8"/>
    <s v="Wallet"/>
    <x v="2"/>
    <s v="High"/>
    <s v="Low Satisfaction"/>
    <s v="Short Charging"/>
    <n v="1"/>
    <x v="839"/>
    <x v="568"/>
  </r>
  <r>
    <s v="EVS103375"/>
    <x v="4"/>
    <x v="2"/>
    <x v="3"/>
    <x v="1"/>
    <d v="2024-04-03T20:36:00"/>
    <d v="2024-04-03T21:01:00"/>
    <x v="13"/>
    <n v="27.26"/>
    <n v="8"/>
    <n v="218.08"/>
    <s v="Subscription"/>
    <x v="4"/>
    <s v="Medium"/>
    <s v="Low Satisfaction"/>
    <s v="Short Charging"/>
    <n v="2"/>
    <x v="764"/>
    <x v="314"/>
  </r>
  <r>
    <s v="EVS103376"/>
    <x v="0"/>
    <x v="2"/>
    <x v="1"/>
    <x v="1"/>
    <s v="23-01-2024 09:10"/>
    <s v="23-01-2024 10:12"/>
    <x v="51"/>
    <n v="16.48"/>
    <n v="8"/>
    <n v="131.84"/>
    <s v="Credit Card"/>
    <x v="2"/>
    <s v="Medium"/>
    <s v="Low Satisfaction"/>
    <s v="Long Charging"/>
    <n v="2"/>
    <x v="1283"/>
    <x v="535"/>
  </r>
  <r>
    <s v="EVS103377"/>
    <x v="6"/>
    <x v="0"/>
    <x v="2"/>
    <x v="1"/>
    <s v="29-11-2024 14:12"/>
    <s v="29-11-2024 14:41"/>
    <x v="102"/>
    <n v="27.8"/>
    <n v="8"/>
    <n v="222.4"/>
    <s v="Credit Card"/>
    <x v="2"/>
    <s v="Medium"/>
    <s v="Low Satisfaction"/>
    <s v="Short Charging"/>
    <n v="3"/>
    <x v="1153"/>
    <x v="501"/>
  </r>
  <r>
    <s v="EVS103378"/>
    <x v="7"/>
    <x v="2"/>
    <x v="0"/>
    <x v="0"/>
    <d v="2024-11-02T10:07:00"/>
    <d v="2024-11-02T11:19:00"/>
    <x v="70"/>
    <n v="26.27"/>
    <n v="15"/>
    <n v="394.05"/>
    <s v="Credit Card"/>
    <x v="3"/>
    <s v="Medium"/>
    <s v="Medium Satisfaction"/>
    <s v="Long Charging"/>
    <n v="2"/>
    <x v="825"/>
    <x v="481"/>
  </r>
  <r>
    <s v="EVS103379"/>
    <x v="6"/>
    <x v="2"/>
    <x v="0"/>
    <x v="0"/>
    <d v="2023-03-05T14:06:00"/>
    <d v="2023-03-05T15:15:00"/>
    <x v="39"/>
    <n v="48.41"/>
    <n v="15"/>
    <n v="726.15"/>
    <s v="UPI"/>
    <x v="1"/>
    <s v="High"/>
    <s v="High Satisfaction"/>
    <s v="Long Charging"/>
    <n v="2"/>
    <x v="468"/>
    <x v="266"/>
  </r>
  <r>
    <s v="EVS103380"/>
    <x v="6"/>
    <x v="1"/>
    <x v="1"/>
    <x v="0"/>
    <s v="19-01-2024 01:06"/>
    <s v="19-01-2024 02:55"/>
    <x v="74"/>
    <n v="15.14"/>
    <n v="12"/>
    <n v="181.68"/>
    <s v="Credit Card"/>
    <x v="1"/>
    <s v="Medium"/>
    <s v="High Satisfaction"/>
    <s v="Long Charging"/>
    <n v="1"/>
    <x v="67"/>
    <x v="598"/>
  </r>
  <r>
    <s v="EVS103381"/>
    <x v="6"/>
    <x v="0"/>
    <x v="0"/>
    <x v="1"/>
    <s v="15-11-2024 15:03"/>
    <s v="15-11-2024 15:13"/>
    <x v="15"/>
    <n v="54.46"/>
    <n v="15"/>
    <n v="816.9"/>
    <s v="UPI"/>
    <x v="3"/>
    <s v="High"/>
    <s v="Medium Satisfaction"/>
    <s v="Short Charging"/>
    <n v="3"/>
    <x v="797"/>
    <x v="94"/>
  </r>
  <r>
    <s v="EVS103382"/>
    <x v="4"/>
    <x v="0"/>
    <x v="1"/>
    <x v="1"/>
    <s v="20-12-2023 10:38"/>
    <s v="20-12-2023 12:12"/>
    <x v="23"/>
    <n v="13.96"/>
    <n v="15"/>
    <n v="209.4"/>
    <s v="Wallet"/>
    <x v="3"/>
    <s v="Medium"/>
    <s v="Medium Satisfaction"/>
    <s v="Long Charging"/>
    <n v="3"/>
    <x v="758"/>
    <x v="436"/>
  </r>
  <r>
    <s v="EVS103383"/>
    <x v="3"/>
    <x v="0"/>
    <x v="2"/>
    <x v="0"/>
    <d v="2024-01-10T01:58:00"/>
    <d v="2024-01-10T03:32:00"/>
    <x v="23"/>
    <n v="13.34"/>
    <n v="15"/>
    <n v="200.1"/>
    <s v="UPI"/>
    <x v="2"/>
    <s v="Medium"/>
    <s v="Low Satisfaction"/>
    <s v="Long Charging"/>
    <n v="3"/>
    <x v="1070"/>
    <x v="458"/>
  </r>
  <r>
    <s v="EVS103384"/>
    <x v="5"/>
    <x v="1"/>
    <x v="0"/>
    <x v="0"/>
    <s v="29-07-2024 22:22"/>
    <s v="29-07-2024 22:49"/>
    <x v="92"/>
    <n v="59.65"/>
    <n v="12"/>
    <n v="715.8"/>
    <s v="Subscription"/>
    <x v="1"/>
    <s v="High"/>
    <s v="High Satisfaction"/>
    <s v="Short Charging"/>
    <n v="1"/>
    <x v="1284"/>
    <x v="181"/>
  </r>
  <r>
    <s v="EVS103385"/>
    <x v="2"/>
    <x v="2"/>
    <x v="2"/>
    <x v="1"/>
    <s v="15-08-2023 08:17"/>
    <s v="15-08-2023 09:35"/>
    <x v="89"/>
    <n v="16.600000000000001"/>
    <n v="12"/>
    <n v="199.2"/>
    <s v="Credit Card"/>
    <x v="1"/>
    <s v="Medium"/>
    <s v="High Satisfaction"/>
    <s v="Long Charging"/>
    <n v="2"/>
    <x v="1245"/>
    <x v="657"/>
  </r>
  <r>
    <s v="EVS103386"/>
    <x v="4"/>
    <x v="0"/>
    <x v="2"/>
    <x v="1"/>
    <s v="30-11-2023 12:44"/>
    <s v="30-11-2023 13:10"/>
    <x v="1"/>
    <n v="45.32"/>
    <n v="8"/>
    <n v="362.56"/>
    <s v="Subscription"/>
    <x v="4"/>
    <s v="High"/>
    <s v="Low Satisfaction"/>
    <s v="Short Charging"/>
    <n v="3"/>
    <x v="357"/>
    <x v="182"/>
  </r>
  <r>
    <s v="EVS103387"/>
    <x v="4"/>
    <x v="2"/>
    <x v="2"/>
    <x v="1"/>
    <s v="24-01-2024 19:20"/>
    <s v="24-01-2024 20:07"/>
    <x v="59"/>
    <n v="57.14"/>
    <n v="8"/>
    <n v="457.12"/>
    <s v="Subscription"/>
    <x v="2"/>
    <s v="High"/>
    <s v="Low Satisfaction"/>
    <s v="Medium Charging"/>
    <n v="2"/>
    <x v="406"/>
    <x v="125"/>
  </r>
  <r>
    <s v="EVS103388"/>
    <x v="3"/>
    <x v="0"/>
    <x v="1"/>
    <x v="1"/>
    <s v="21-01-2024 22:00"/>
    <s v="21-01-2024 23:11"/>
    <x v="82"/>
    <n v="38.020000000000003"/>
    <n v="8"/>
    <n v="304.16000000000003"/>
    <s v="Credit Card"/>
    <x v="0"/>
    <s v="High"/>
    <s v="Medium Satisfaction"/>
    <s v="Long Charging"/>
    <n v="3"/>
    <x v="1062"/>
    <x v="551"/>
  </r>
  <r>
    <s v="EVS103389"/>
    <x v="4"/>
    <x v="1"/>
    <x v="3"/>
    <x v="0"/>
    <s v="18-01-2024 06:19"/>
    <s v="18-01-2024 07:34"/>
    <x v="99"/>
    <n v="5.7"/>
    <n v="12"/>
    <n v="68.400000000000006"/>
    <s v="Wallet"/>
    <x v="3"/>
    <s v="Low"/>
    <s v="Medium Satisfaction"/>
    <s v="Long Charging"/>
    <n v="1"/>
    <x v="166"/>
    <x v="665"/>
  </r>
  <r>
    <s v="EVS103390"/>
    <x v="0"/>
    <x v="0"/>
    <x v="0"/>
    <x v="0"/>
    <d v="2023-04-07T19:24:00"/>
    <d v="2023-04-07T21:04:00"/>
    <x v="60"/>
    <n v="4.21"/>
    <n v="8"/>
    <n v="33.68"/>
    <s v="UPI"/>
    <x v="1"/>
    <s v="Low"/>
    <s v="High Satisfaction"/>
    <s v="Long Charging"/>
    <n v="3"/>
    <x v="1285"/>
    <x v="87"/>
  </r>
  <r>
    <s v="EVS103391"/>
    <x v="2"/>
    <x v="1"/>
    <x v="2"/>
    <x v="0"/>
    <s v="19-01-2023 16:07"/>
    <s v="19-01-2023 17:14"/>
    <x v="5"/>
    <n v="46.38"/>
    <n v="15"/>
    <n v="695.7"/>
    <s v="Wallet"/>
    <x v="3"/>
    <s v="High"/>
    <s v="Medium Satisfaction"/>
    <s v="Long Charging"/>
    <n v="1"/>
    <x v="962"/>
    <x v="636"/>
  </r>
  <r>
    <s v="EVS103392"/>
    <x v="4"/>
    <x v="2"/>
    <x v="1"/>
    <x v="1"/>
    <s v="30-09-2024 13:02"/>
    <s v="30-09-2024 14:46"/>
    <x v="4"/>
    <n v="17.47"/>
    <n v="15"/>
    <n v="262.05"/>
    <s v="Subscription"/>
    <x v="1"/>
    <s v="Medium"/>
    <s v="High Satisfaction"/>
    <s v="Long Charging"/>
    <n v="2"/>
    <x v="1286"/>
    <x v="584"/>
  </r>
  <r>
    <s v="EVS103393"/>
    <x v="5"/>
    <x v="2"/>
    <x v="2"/>
    <x v="1"/>
    <d v="2023-01-04T09:17:00"/>
    <d v="2023-01-04T09:37:00"/>
    <x v="21"/>
    <n v="9.33"/>
    <n v="8"/>
    <n v="74.64"/>
    <s v="Wallet"/>
    <x v="0"/>
    <s v="Low"/>
    <s v="Medium Satisfaction"/>
    <s v="Short Charging"/>
    <n v="2"/>
    <x v="631"/>
    <x v="504"/>
  </r>
  <r>
    <s v="EVS103394"/>
    <x v="5"/>
    <x v="1"/>
    <x v="0"/>
    <x v="0"/>
    <s v="16-06-2024 09:28"/>
    <s v="16-06-2024 10:01"/>
    <x v="50"/>
    <n v="46.36"/>
    <n v="15"/>
    <n v="695.4"/>
    <s v="Subscription"/>
    <x v="2"/>
    <s v="High"/>
    <s v="Low Satisfaction"/>
    <s v="Medium Charging"/>
    <n v="1"/>
    <x v="1192"/>
    <x v="297"/>
  </r>
  <r>
    <s v="EVS103395"/>
    <x v="0"/>
    <x v="1"/>
    <x v="3"/>
    <x v="1"/>
    <d v="2023-02-11T22:56:00"/>
    <d v="2023-02-11T23:07:00"/>
    <x v="78"/>
    <n v="48.69"/>
    <n v="8"/>
    <n v="389.52"/>
    <s v="Subscription"/>
    <x v="4"/>
    <s v="High"/>
    <s v="Low Satisfaction"/>
    <s v="Short Charging"/>
    <n v="1"/>
    <x v="175"/>
    <x v="205"/>
  </r>
  <r>
    <s v="EVS103396"/>
    <x v="0"/>
    <x v="1"/>
    <x v="1"/>
    <x v="0"/>
    <s v="17-10-2023 00:43"/>
    <s v="17-10-2023 01:12"/>
    <x v="102"/>
    <n v="25.22"/>
    <n v="12"/>
    <n v="302.64"/>
    <s v="Credit Card"/>
    <x v="4"/>
    <s v="Medium"/>
    <s v="Low Satisfaction"/>
    <s v="Short Charging"/>
    <n v="1"/>
    <x v="896"/>
    <x v="582"/>
  </r>
  <r>
    <s v="EVS103397"/>
    <x v="5"/>
    <x v="1"/>
    <x v="3"/>
    <x v="0"/>
    <d v="2024-10-09T15:50:00"/>
    <d v="2024-10-09T17:27:00"/>
    <x v="85"/>
    <n v="12.05"/>
    <n v="12"/>
    <n v="144.6"/>
    <s v="Credit Card"/>
    <x v="3"/>
    <s v="Medium"/>
    <s v="Medium Satisfaction"/>
    <s v="Long Charging"/>
    <n v="1"/>
    <x v="411"/>
    <x v="635"/>
  </r>
  <r>
    <s v="EVS103398"/>
    <x v="2"/>
    <x v="1"/>
    <x v="2"/>
    <x v="0"/>
    <s v="28-04-2024 20:35"/>
    <s v="28-04-2024 21:27"/>
    <x v="55"/>
    <n v="13.06"/>
    <n v="10"/>
    <n v="130.6"/>
    <s v="Subscription"/>
    <x v="0"/>
    <s v="Medium"/>
    <s v="Medium Satisfaction"/>
    <s v="Medium Charging"/>
    <n v="1"/>
    <x v="1003"/>
    <x v="117"/>
  </r>
  <r>
    <s v="EVS103399"/>
    <x v="1"/>
    <x v="2"/>
    <x v="2"/>
    <x v="1"/>
    <s v="24-08-2024 10:32"/>
    <s v="24-08-2024 11:19"/>
    <x v="59"/>
    <n v="31.43"/>
    <n v="8"/>
    <n v="251.44"/>
    <s v="UPI"/>
    <x v="3"/>
    <s v="High"/>
    <s v="Medium Satisfaction"/>
    <s v="Medium Charging"/>
    <n v="2"/>
    <x v="1059"/>
    <x v="53"/>
  </r>
  <r>
    <s v="EVS103400"/>
    <x v="7"/>
    <x v="0"/>
    <x v="2"/>
    <x v="1"/>
    <d v="2024-06-08T15:01:00"/>
    <d v="2024-06-08T15:54:00"/>
    <x v="73"/>
    <n v="42.06"/>
    <n v="12"/>
    <n v="504.72"/>
    <s v="Subscription"/>
    <x v="1"/>
    <s v="High"/>
    <s v="High Satisfaction"/>
    <s v="Medium Charging"/>
    <n v="3"/>
    <x v="1022"/>
    <x v="330"/>
  </r>
  <r>
    <s v="EVS103401"/>
    <x v="3"/>
    <x v="0"/>
    <x v="3"/>
    <x v="1"/>
    <s v="23-11-2024 02:13"/>
    <s v="23-11-2024 03:44"/>
    <x v="44"/>
    <n v="27.44"/>
    <n v="12"/>
    <n v="329.28"/>
    <s v="Credit Card"/>
    <x v="1"/>
    <s v="Medium"/>
    <s v="High Satisfaction"/>
    <s v="Long Charging"/>
    <n v="3"/>
    <x v="368"/>
    <x v="696"/>
  </r>
  <r>
    <s v="EVS103402"/>
    <x v="6"/>
    <x v="1"/>
    <x v="0"/>
    <x v="1"/>
    <d v="2023-05-11T11:07:00"/>
    <d v="2023-05-11T12:51:00"/>
    <x v="4"/>
    <n v="58.82"/>
    <n v="10"/>
    <n v="588.20000000000005"/>
    <s v="Wallet"/>
    <x v="4"/>
    <s v="High"/>
    <s v="Low Satisfaction"/>
    <s v="Long Charging"/>
    <n v="1"/>
    <x v="459"/>
    <x v="118"/>
  </r>
  <r>
    <s v="EVS103403"/>
    <x v="4"/>
    <x v="2"/>
    <x v="0"/>
    <x v="1"/>
    <s v="15-03-2024 01:36"/>
    <s v="15-03-2024 02:35"/>
    <x v="49"/>
    <n v="52.69"/>
    <n v="15"/>
    <n v="790.35"/>
    <s v="Wallet"/>
    <x v="2"/>
    <s v="High"/>
    <s v="Low Satisfaction"/>
    <s v="Medium Charging"/>
    <n v="2"/>
    <x v="677"/>
    <x v="298"/>
  </r>
  <r>
    <s v="EVS103404"/>
    <x v="3"/>
    <x v="0"/>
    <x v="0"/>
    <x v="0"/>
    <s v="17-08-2023 14:05"/>
    <s v="17-08-2023 14:36"/>
    <x v="64"/>
    <n v="10.93"/>
    <n v="12"/>
    <n v="131.16"/>
    <s v="Wallet"/>
    <x v="1"/>
    <s v="Medium"/>
    <s v="High Satisfaction"/>
    <s v="Medium Charging"/>
    <n v="3"/>
    <x v="695"/>
    <x v="689"/>
  </r>
  <r>
    <s v="EVS103405"/>
    <x v="6"/>
    <x v="1"/>
    <x v="2"/>
    <x v="1"/>
    <s v="16-11-2023 20:37"/>
    <s v="16-11-2023 21:42"/>
    <x v="75"/>
    <n v="57.33"/>
    <n v="10"/>
    <n v="573.29999999999995"/>
    <s v="Wallet"/>
    <x v="3"/>
    <s v="High"/>
    <s v="Medium Satisfaction"/>
    <s v="Long Charging"/>
    <n v="1"/>
    <x v="1026"/>
    <x v="197"/>
  </r>
  <r>
    <s v="EVS103406"/>
    <x v="7"/>
    <x v="0"/>
    <x v="0"/>
    <x v="0"/>
    <s v="26-08-2024 03:53"/>
    <s v="26-08-2024 04:34"/>
    <x v="54"/>
    <n v="32.090000000000003"/>
    <n v="15"/>
    <n v="481.35"/>
    <s v="Credit Card"/>
    <x v="3"/>
    <s v="High"/>
    <s v="Medium Satisfaction"/>
    <s v="Medium Charging"/>
    <n v="3"/>
    <x v="434"/>
    <x v="670"/>
  </r>
  <r>
    <s v="EVS103407"/>
    <x v="0"/>
    <x v="2"/>
    <x v="3"/>
    <x v="0"/>
    <s v="27-08-2023 04:48"/>
    <s v="27-08-2023 04:58"/>
    <x v="15"/>
    <n v="43.82"/>
    <n v="12"/>
    <n v="525.84"/>
    <s v="Subscription"/>
    <x v="1"/>
    <s v="High"/>
    <s v="High Satisfaction"/>
    <s v="Short Charging"/>
    <n v="2"/>
    <x v="58"/>
    <x v="451"/>
  </r>
  <r>
    <s v="EVS103408"/>
    <x v="2"/>
    <x v="2"/>
    <x v="1"/>
    <x v="1"/>
    <d v="2023-09-09T21:09:00"/>
    <d v="2023-09-09T22:31:00"/>
    <x v="0"/>
    <n v="3.78"/>
    <n v="10"/>
    <n v="37.799999999999997"/>
    <s v="UPI"/>
    <x v="3"/>
    <s v="Low"/>
    <s v="Medium Satisfaction"/>
    <s v="Long Charging"/>
    <n v="2"/>
    <x v="570"/>
    <x v="171"/>
  </r>
  <r>
    <s v="EVS103409"/>
    <x v="1"/>
    <x v="0"/>
    <x v="2"/>
    <x v="1"/>
    <s v="24-09-2024 01:26"/>
    <s v="24-09-2024 01:45"/>
    <x v="11"/>
    <n v="51.25"/>
    <n v="12"/>
    <n v="615"/>
    <s v="Wallet"/>
    <x v="2"/>
    <s v="High"/>
    <s v="Low Satisfaction"/>
    <s v="Short Charging"/>
    <n v="3"/>
    <x v="1287"/>
    <x v="301"/>
  </r>
  <r>
    <s v="EVS103410"/>
    <x v="5"/>
    <x v="1"/>
    <x v="2"/>
    <x v="0"/>
    <s v="20-05-2023 02:27"/>
    <s v="20-05-2023 03:28"/>
    <x v="57"/>
    <n v="49.16"/>
    <n v="8"/>
    <n v="393.28"/>
    <s v="UPI"/>
    <x v="0"/>
    <s v="High"/>
    <s v="Medium Satisfaction"/>
    <s v="Long Charging"/>
    <n v="1"/>
    <x v="708"/>
    <x v="495"/>
  </r>
  <r>
    <s v="EVS103411"/>
    <x v="3"/>
    <x v="1"/>
    <x v="1"/>
    <x v="1"/>
    <d v="2023-05-05T02:46:00"/>
    <d v="2023-05-05T03:22:00"/>
    <x v="30"/>
    <n v="31.22"/>
    <n v="10"/>
    <n v="312.2"/>
    <s v="UPI"/>
    <x v="3"/>
    <s v="High"/>
    <s v="Medium Satisfaction"/>
    <s v="Medium Charging"/>
    <n v="1"/>
    <x v="313"/>
    <x v="640"/>
  </r>
  <r>
    <s v="EVS103412"/>
    <x v="3"/>
    <x v="0"/>
    <x v="2"/>
    <x v="0"/>
    <s v="19-07-2023 01:56"/>
    <s v="19-07-2023 03:31"/>
    <x v="66"/>
    <n v="14.86"/>
    <n v="12"/>
    <n v="178.32"/>
    <s v="Subscription"/>
    <x v="3"/>
    <s v="Medium"/>
    <s v="Medium Satisfaction"/>
    <s v="Long Charging"/>
    <n v="3"/>
    <x v="489"/>
    <x v="113"/>
  </r>
  <r>
    <s v="EVS103413"/>
    <x v="0"/>
    <x v="0"/>
    <x v="0"/>
    <x v="1"/>
    <s v="19-08-2023 20:32"/>
    <s v="19-08-2023 20:50"/>
    <x v="88"/>
    <n v="44.95"/>
    <n v="12"/>
    <n v="539.4"/>
    <s v="Wallet"/>
    <x v="3"/>
    <s v="High"/>
    <s v="Medium Satisfaction"/>
    <s v="Short Charging"/>
    <n v="3"/>
    <x v="281"/>
    <x v="566"/>
  </r>
  <r>
    <s v="EVS103414"/>
    <x v="7"/>
    <x v="0"/>
    <x v="0"/>
    <x v="1"/>
    <d v="2024-06-02T12:56:00"/>
    <d v="2024-06-02T13:33:00"/>
    <x v="45"/>
    <n v="35.770000000000003"/>
    <n v="15"/>
    <n v="536.54999999999995"/>
    <s v="UPI"/>
    <x v="0"/>
    <s v="High"/>
    <s v="Medium Satisfaction"/>
    <s v="Medium Charging"/>
    <n v="3"/>
    <x v="614"/>
    <x v="302"/>
  </r>
  <r>
    <s v="EVS103415"/>
    <x v="6"/>
    <x v="1"/>
    <x v="1"/>
    <x v="1"/>
    <d v="2024-03-04T13:10:00"/>
    <d v="2024-03-04T13:45:00"/>
    <x v="10"/>
    <n v="39.83"/>
    <n v="8"/>
    <n v="318.64"/>
    <s v="Wallet"/>
    <x v="3"/>
    <s v="High"/>
    <s v="Medium Satisfaction"/>
    <s v="Medium Charging"/>
    <n v="1"/>
    <x v="262"/>
    <x v="43"/>
  </r>
  <r>
    <s v="EVS103416"/>
    <x v="2"/>
    <x v="0"/>
    <x v="0"/>
    <x v="1"/>
    <s v="22-07-2023 21:34"/>
    <s v="22-07-2023 23:01"/>
    <x v="24"/>
    <n v="21.86"/>
    <n v="12"/>
    <n v="262.32"/>
    <s v="UPI"/>
    <x v="1"/>
    <s v="Medium"/>
    <s v="High Satisfaction"/>
    <s v="Long Charging"/>
    <n v="3"/>
    <x v="836"/>
    <x v="545"/>
  </r>
  <r>
    <s v="EVS103417"/>
    <x v="7"/>
    <x v="0"/>
    <x v="2"/>
    <x v="0"/>
    <s v="13-10-2024 09:45"/>
    <s v="13-10-2024 10:37"/>
    <x v="55"/>
    <n v="2.27"/>
    <n v="8"/>
    <n v="18.16"/>
    <s v="Wallet"/>
    <x v="1"/>
    <s v="Low"/>
    <s v="High Satisfaction"/>
    <s v="Medium Charging"/>
    <n v="3"/>
    <x v="65"/>
    <x v="96"/>
  </r>
  <r>
    <s v="EVS103418"/>
    <x v="6"/>
    <x v="0"/>
    <x v="1"/>
    <x v="0"/>
    <s v="27-09-2024 21:43"/>
    <s v="27-09-2024 22:40"/>
    <x v="110"/>
    <n v="17.12"/>
    <n v="12"/>
    <n v="205.44"/>
    <s v="Subscription"/>
    <x v="2"/>
    <s v="Medium"/>
    <s v="Low Satisfaction"/>
    <s v="Medium Charging"/>
    <n v="3"/>
    <x v="469"/>
    <x v="152"/>
  </r>
  <r>
    <s v="EVS103419"/>
    <x v="6"/>
    <x v="2"/>
    <x v="0"/>
    <x v="1"/>
    <d v="2023-02-03T02:25:00"/>
    <d v="2023-02-03T02:44:00"/>
    <x v="11"/>
    <n v="46.96"/>
    <n v="12"/>
    <n v="563.52"/>
    <s v="Wallet"/>
    <x v="2"/>
    <s v="High"/>
    <s v="Low Satisfaction"/>
    <s v="Short Charging"/>
    <n v="2"/>
    <x v="1137"/>
    <x v="547"/>
  </r>
  <r>
    <s v="EVS103420"/>
    <x v="1"/>
    <x v="1"/>
    <x v="1"/>
    <x v="1"/>
    <s v="23-12-2023 08:15"/>
    <s v="23-12-2023 10:07"/>
    <x v="56"/>
    <n v="31.08"/>
    <n v="8"/>
    <n v="248.64"/>
    <s v="Subscription"/>
    <x v="2"/>
    <s v="High"/>
    <s v="Low Satisfaction"/>
    <s v="Long Charging"/>
    <n v="1"/>
    <x v="804"/>
    <x v="217"/>
  </r>
  <r>
    <s v="EVS103421"/>
    <x v="4"/>
    <x v="0"/>
    <x v="2"/>
    <x v="0"/>
    <d v="2024-12-11T14:05:00"/>
    <d v="2024-12-11T15:12:00"/>
    <x v="5"/>
    <n v="34.9"/>
    <n v="10"/>
    <n v="349"/>
    <s v="Wallet"/>
    <x v="0"/>
    <s v="High"/>
    <s v="Medium Satisfaction"/>
    <s v="Long Charging"/>
    <n v="3"/>
    <x v="695"/>
    <x v="318"/>
  </r>
  <r>
    <s v="EVS103422"/>
    <x v="1"/>
    <x v="1"/>
    <x v="1"/>
    <x v="0"/>
    <s v="14-11-2023 00:21"/>
    <s v="14-11-2023 01:45"/>
    <x v="32"/>
    <n v="30.62"/>
    <n v="10"/>
    <n v="306.2"/>
    <s v="Credit Card"/>
    <x v="3"/>
    <s v="High"/>
    <s v="Medium Satisfaction"/>
    <s v="Long Charging"/>
    <n v="1"/>
    <x v="240"/>
    <x v="56"/>
  </r>
  <r>
    <s v="EVS103423"/>
    <x v="6"/>
    <x v="2"/>
    <x v="0"/>
    <x v="0"/>
    <d v="2024-06-09T04:54:00"/>
    <d v="2024-06-09T06:48:00"/>
    <x v="48"/>
    <n v="29.12"/>
    <n v="8"/>
    <n v="232.96"/>
    <s v="Wallet"/>
    <x v="3"/>
    <s v="Medium"/>
    <s v="Medium Satisfaction"/>
    <s v="Long Charging"/>
    <n v="2"/>
    <x v="1132"/>
    <x v="498"/>
  </r>
  <r>
    <s v="EVS103424"/>
    <x v="3"/>
    <x v="1"/>
    <x v="2"/>
    <x v="1"/>
    <s v="23-07-2024 19:08"/>
    <s v="23-07-2024 19:26"/>
    <x v="88"/>
    <n v="34.4"/>
    <n v="8"/>
    <n v="275.2"/>
    <s v="Credit Card"/>
    <x v="1"/>
    <s v="High"/>
    <s v="High Satisfaction"/>
    <s v="Short Charging"/>
    <n v="1"/>
    <x v="1288"/>
    <x v="333"/>
  </r>
  <r>
    <s v="EVS103425"/>
    <x v="3"/>
    <x v="2"/>
    <x v="3"/>
    <x v="0"/>
    <d v="2023-12-02T16:45:00"/>
    <d v="2023-12-02T17:46:00"/>
    <x v="57"/>
    <n v="45.29"/>
    <n v="12"/>
    <n v="543.48"/>
    <s v="Credit Card"/>
    <x v="3"/>
    <s v="High"/>
    <s v="Medium Satisfaction"/>
    <s v="Long Charging"/>
    <n v="2"/>
    <x v="1019"/>
    <x v="473"/>
  </r>
  <r>
    <s v="EVS103426"/>
    <x v="4"/>
    <x v="0"/>
    <x v="1"/>
    <x v="0"/>
    <d v="2023-10-04T01:38:00"/>
    <d v="2023-10-04T02:58:00"/>
    <x v="93"/>
    <n v="5.59"/>
    <n v="8"/>
    <n v="44.72"/>
    <s v="UPI"/>
    <x v="4"/>
    <s v="Low"/>
    <s v="Low Satisfaction"/>
    <s v="Long Charging"/>
    <n v="3"/>
    <x v="1238"/>
    <x v="585"/>
  </r>
  <r>
    <s v="EVS103427"/>
    <x v="1"/>
    <x v="2"/>
    <x v="1"/>
    <x v="1"/>
    <d v="2023-02-10T02:03:00"/>
    <d v="2023-02-10T03:40:00"/>
    <x v="85"/>
    <n v="8.01"/>
    <n v="12"/>
    <n v="96.12"/>
    <s v="Credit Card"/>
    <x v="1"/>
    <s v="Low"/>
    <s v="High Satisfaction"/>
    <s v="Long Charging"/>
    <n v="2"/>
    <x v="393"/>
    <x v="150"/>
  </r>
  <r>
    <s v="EVS103428"/>
    <x v="3"/>
    <x v="1"/>
    <x v="2"/>
    <x v="0"/>
    <s v="15-09-2023 15:02"/>
    <s v="15-09-2023 16:30"/>
    <x v="81"/>
    <n v="12.2"/>
    <n v="15"/>
    <n v="183"/>
    <s v="UPI"/>
    <x v="4"/>
    <s v="Medium"/>
    <s v="Low Satisfaction"/>
    <s v="Long Charging"/>
    <n v="1"/>
    <x v="734"/>
    <x v="656"/>
  </r>
  <r>
    <s v="EVS103429"/>
    <x v="1"/>
    <x v="1"/>
    <x v="3"/>
    <x v="0"/>
    <s v="20-11-2023 19:15"/>
    <s v="20-11-2023 20:20"/>
    <x v="75"/>
    <n v="16.12"/>
    <n v="15"/>
    <n v="241.8"/>
    <s v="UPI"/>
    <x v="1"/>
    <s v="Medium"/>
    <s v="High Satisfaction"/>
    <s v="Long Charging"/>
    <n v="1"/>
    <x v="209"/>
    <x v="234"/>
  </r>
  <r>
    <s v="EVS103430"/>
    <x v="5"/>
    <x v="2"/>
    <x v="3"/>
    <x v="1"/>
    <s v="23-11-2024 14:07"/>
    <s v="23-11-2024 15:12"/>
    <x v="75"/>
    <n v="41.24"/>
    <n v="15"/>
    <n v="618.6"/>
    <s v="UPI"/>
    <x v="1"/>
    <s v="High"/>
    <s v="High Satisfaction"/>
    <s v="Long Charging"/>
    <n v="2"/>
    <x v="742"/>
    <x v="696"/>
  </r>
  <r>
    <s v="EVS103431"/>
    <x v="6"/>
    <x v="1"/>
    <x v="3"/>
    <x v="1"/>
    <s v="14-03-2023 19:26"/>
    <s v="14-03-2023 21:11"/>
    <x v="80"/>
    <n v="36.21"/>
    <n v="12"/>
    <n v="434.52"/>
    <s v="Wallet"/>
    <x v="0"/>
    <s v="High"/>
    <s v="Medium Satisfaction"/>
    <s v="Long Charging"/>
    <n v="1"/>
    <x v="1289"/>
    <x v="694"/>
  </r>
  <r>
    <s v="EVS103432"/>
    <x v="4"/>
    <x v="1"/>
    <x v="0"/>
    <x v="1"/>
    <d v="2023-08-12T04:16:00"/>
    <d v="2023-08-12T04:58:00"/>
    <x v="14"/>
    <n v="10.34"/>
    <n v="12"/>
    <n v="124.08"/>
    <s v="UPI"/>
    <x v="3"/>
    <s v="Medium"/>
    <s v="Medium Satisfaction"/>
    <s v="Medium Charging"/>
    <n v="1"/>
    <x v="1290"/>
    <x v="522"/>
  </r>
  <r>
    <s v="EVS103433"/>
    <x v="0"/>
    <x v="0"/>
    <x v="3"/>
    <x v="0"/>
    <d v="2023-04-07T23:22:00"/>
    <d v="2023-05-07T01:17:00"/>
    <x v="65"/>
    <n v="50.75"/>
    <n v="12"/>
    <n v="609"/>
    <s v="UPI"/>
    <x v="0"/>
    <s v="High"/>
    <s v="Medium Satisfaction"/>
    <s v="Long Charging"/>
    <n v="3"/>
    <x v="495"/>
    <x v="87"/>
  </r>
  <r>
    <s v="EVS103434"/>
    <x v="6"/>
    <x v="2"/>
    <x v="3"/>
    <x v="0"/>
    <d v="2024-04-09T08:56:00"/>
    <d v="2024-04-09T10:41:00"/>
    <x v="80"/>
    <n v="56.41"/>
    <n v="8"/>
    <n v="451.28"/>
    <s v="UPI"/>
    <x v="1"/>
    <s v="High"/>
    <s v="High Satisfaction"/>
    <s v="Long Charging"/>
    <n v="2"/>
    <x v="1291"/>
    <x v="269"/>
  </r>
  <r>
    <s v="EVS103435"/>
    <x v="1"/>
    <x v="2"/>
    <x v="2"/>
    <x v="0"/>
    <s v="26-06-2024 06:05"/>
    <s v="26-06-2024 06:56"/>
    <x v="69"/>
    <n v="56.92"/>
    <n v="15"/>
    <n v="853.8"/>
    <s v="Credit Card"/>
    <x v="2"/>
    <s v="High"/>
    <s v="Low Satisfaction"/>
    <s v="Medium Charging"/>
    <n v="2"/>
    <x v="1292"/>
    <x v="18"/>
  </r>
  <r>
    <s v="EVS103436"/>
    <x v="0"/>
    <x v="2"/>
    <x v="2"/>
    <x v="1"/>
    <s v="30-05-2024 17:05"/>
    <s v="30-05-2024 19:03"/>
    <x v="106"/>
    <n v="12.67"/>
    <n v="8"/>
    <n v="101.36"/>
    <s v="Subscription"/>
    <x v="4"/>
    <s v="Medium"/>
    <s v="Low Satisfaction"/>
    <s v="Long Charging"/>
    <n v="2"/>
    <x v="80"/>
    <x v="508"/>
  </r>
  <r>
    <s v="EVS103437"/>
    <x v="4"/>
    <x v="2"/>
    <x v="0"/>
    <x v="1"/>
    <s v="15-04-2024 21:45"/>
    <s v="15-04-2024 22:48"/>
    <x v="25"/>
    <n v="42.04"/>
    <n v="10"/>
    <n v="420.4"/>
    <s v="Wallet"/>
    <x v="0"/>
    <s v="High"/>
    <s v="Medium Satisfaction"/>
    <s v="Long Charging"/>
    <n v="2"/>
    <x v="499"/>
    <x v="23"/>
  </r>
  <r>
    <s v="EVS103438"/>
    <x v="5"/>
    <x v="1"/>
    <x v="0"/>
    <x v="0"/>
    <s v="15-11-2024 07:40"/>
    <s v="15-11-2024 08:16"/>
    <x v="30"/>
    <n v="43.08"/>
    <n v="8"/>
    <n v="344.64"/>
    <s v="UPI"/>
    <x v="4"/>
    <s v="High"/>
    <s v="Low Satisfaction"/>
    <s v="Medium Charging"/>
    <n v="1"/>
    <x v="1293"/>
    <x v="94"/>
  </r>
  <r>
    <s v="EVS103439"/>
    <x v="4"/>
    <x v="0"/>
    <x v="0"/>
    <x v="0"/>
    <d v="2023-08-10T07:33:00"/>
    <d v="2023-08-10T09:23:00"/>
    <x v="109"/>
    <n v="26"/>
    <n v="12"/>
    <n v="312"/>
    <s v="Subscription"/>
    <x v="4"/>
    <s v="Medium"/>
    <s v="Low Satisfaction"/>
    <s v="Long Charging"/>
    <n v="3"/>
    <x v="1294"/>
    <x v="174"/>
  </r>
  <r>
    <s v="EVS103440"/>
    <x v="5"/>
    <x v="0"/>
    <x v="0"/>
    <x v="0"/>
    <s v="16-09-2024 10:51"/>
    <s v="16-09-2024 12:22"/>
    <x v="44"/>
    <n v="16.88"/>
    <n v="15"/>
    <n v="253.2"/>
    <s v="Credit Card"/>
    <x v="3"/>
    <s v="Medium"/>
    <s v="Medium Satisfaction"/>
    <s v="Long Charging"/>
    <n v="3"/>
    <x v="980"/>
    <x v="347"/>
  </r>
  <r>
    <s v="EVS103441"/>
    <x v="7"/>
    <x v="0"/>
    <x v="2"/>
    <x v="0"/>
    <d v="2023-09-07T16:25:00"/>
    <d v="2023-09-07T16:44:00"/>
    <x v="11"/>
    <n v="16.71"/>
    <n v="10"/>
    <n v="167.1"/>
    <s v="Credit Card"/>
    <x v="1"/>
    <s v="Medium"/>
    <s v="High Satisfaction"/>
    <s v="Short Charging"/>
    <n v="3"/>
    <x v="573"/>
    <x v="241"/>
  </r>
  <r>
    <s v="EVS103442"/>
    <x v="4"/>
    <x v="2"/>
    <x v="0"/>
    <x v="1"/>
    <d v="2023-11-03T11:57:00"/>
    <d v="2023-11-03T12:40:00"/>
    <x v="27"/>
    <n v="12.57"/>
    <n v="15"/>
    <n v="188.55"/>
    <s v="Credit Card"/>
    <x v="0"/>
    <s v="Medium"/>
    <s v="Medium Satisfaction"/>
    <s v="Medium Charging"/>
    <n v="2"/>
    <x v="100"/>
    <x v="350"/>
  </r>
  <r>
    <s v="EVS103443"/>
    <x v="2"/>
    <x v="1"/>
    <x v="2"/>
    <x v="1"/>
    <d v="2023-10-02T17:30:00"/>
    <d v="2023-10-02T18:13:00"/>
    <x v="27"/>
    <n v="15.69"/>
    <n v="8"/>
    <n v="125.52"/>
    <s v="UPI"/>
    <x v="4"/>
    <s v="Medium"/>
    <s v="Low Satisfaction"/>
    <s v="Medium Charging"/>
    <n v="1"/>
    <x v="1038"/>
    <x v="601"/>
  </r>
  <r>
    <s v="EVS103444"/>
    <x v="5"/>
    <x v="1"/>
    <x v="1"/>
    <x v="0"/>
    <s v="15-08-2023 11:43"/>
    <s v="15-08-2023 12:26"/>
    <x v="27"/>
    <n v="54.21"/>
    <n v="12"/>
    <n v="650.52"/>
    <s v="Subscription"/>
    <x v="3"/>
    <s v="High"/>
    <s v="Medium Satisfaction"/>
    <s v="Medium Charging"/>
    <n v="1"/>
    <x v="1263"/>
    <x v="657"/>
  </r>
  <r>
    <s v="EVS103445"/>
    <x v="7"/>
    <x v="1"/>
    <x v="3"/>
    <x v="1"/>
    <d v="2023-06-07T07:54:00"/>
    <d v="2023-06-07T09:09:00"/>
    <x v="99"/>
    <n v="43.51"/>
    <n v="10"/>
    <n v="435.1"/>
    <s v="UPI"/>
    <x v="2"/>
    <s v="High"/>
    <s v="Low Satisfaction"/>
    <s v="Long Charging"/>
    <n v="1"/>
    <x v="254"/>
    <x v="394"/>
  </r>
  <r>
    <s v="EVS103446"/>
    <x v="0"/>
    <x v="1"/>
    <x v="3"/>
    <x v="1"/>
    <d v="2024-09-09T17:49:00"/>
    <d v="2024-09-09T19:38:00"/>
    <x v="74"/>
    <n v="23.37"/>
    <n v="8"/>
    <n v="186.96"/>
    <s v="UPI"/>
    <x v="1"/>
    <s v="Medium"/>
    <s v="High Satisfaction"/>
    <s v="Long Charging"/>
    <n v="1"/>
    <x v="437"/>
    <x v="663"/>
  </r>
  <r>
    <s v="EVS103447"/>
    <x v="0"/>
    <x v="2"/>
    <x v="2"/>
    <x v="0"/>
    <s v="30-07-2023 17:02"/>
    <s v="30-07-2023 17:47"/>
    <x v="96"/>
    <n v="23.98"/>
    <n v="12"/>
    <n v="287.76"/>
    <s v="Wallet"/>
    <x v="0"/>
    <s v="Medium"/>
    <s v="Medium Satisfaction"/>
    <s v="Medium Charging"/>
    <n v="2"/>
    <x v="781"/>
    <x v="129"/>
  </r>
  <r>
    <s v="EVS103448"/>
    <x v="6"/>
    <x v="0"/>
    <x v="1"/>
    <x v="1"/>
    <d v="2024-06-05T13:37:00"/>
    <d v="2024-06-05T13:57:00"/>
    <x v="21"/>
    <n v="30.06"/>
    <n v="15"/>
    <n v="450.9"/>
    <s v="UPI"/>
    <x v="4"/>
    <s v="High"/>
    <s v="Low Satisfaction"/>
    <s v="Short Charging"/>
    <n v="3"/>
    <x v="1163"/>
    <x v="579"/>
  </r>
  <r>
    <s v="EVS103449"/>
    <x v="1"/>
    <x v="1"/>
    <x v="3"/>
    <x v="1"/>
    <s v="27-12-2023 18:40"/>
    <s v="27-12-2023 20:23"/>
    <x v="95"/>
    <n v="18.63"/>
    <n v="12"/>
    <n v="223.56"/>
    <s v="UPI"/>
    <x v="0"/>
    <s v="Medium"/>
    <s v="Medium Satisfaction"/>
    <s v="Long Charging"/>
    <n v="1"/>
    <x v="111"/>
    <x v="107"/>
  </r>
  <r>
    <s v="EVS103450"/>
    <x v="6"/>
    <x v="0"/>
    <x v="3"/>
    <x v="1"/>
    <d v="2024-11-06T10:44:00"/>
    <d v="2024-11-06T11:45:00"/>
    <x v="57"/>
    <n v="8.56"/>
    <n v="8"/>
    <n v="68.48"/>
    <s v="Credit Card"/>
    <x v="0"/>
    <s v="Low"/>
    <s v="Medium Satisfaction"/>
    <s v="Long Charging"/>
    <n v="3"/>
    <x v="598"/>
    <x v="563"/>
  </r>
  <r>
    <s v="EVS103451"/>
    <x v="3"/>
    <x v="2"/>
    <x v="2"/>
    <x v="1"/>
    <d v="2023-03-05T16:28:00"/>
    <d v="2023-03-05T17:03:00"/>
    <x v="10"/>
    <n v="17.14"/>
    <n v="8"/>
    <n v="137.12"/>
    <s v="Wallet"/>
    <x v="4"/>
    <s v="Medium"/>
    <s v="Low Satisfaction"/>
    <s v="Medium Charging"/>
    <n v="2"/>
    <x v="84"/>
    <x v="266"/>
  </r>
  <r>
    <s v="EVS103452"/>
    <x v="7"/>
    <x v="0"/>
    <x v="3"/>
    <x v="0"/>
    <s v="14-07-2024 08:23"/>
    <s v="14-07-2024 09:29"/>
    <x v="40"/>
    <n v="57.74"/>
    <n v="15"/>
    <n v="866.1"/>
    <s v="Wallet"/>
    <x v="2"/>
    <s v="High"/>
    <s v="Low Satisfaction"/>
    <s v="Long Charging"/>
    <n v="3"/>
    <x v="375"/>
    <x v="539"/>
  </r>
  <r>
    <s v="EVS103453"/>
    <x v="1"/>
    <x v="1"/>
    <x v="2"/>
    <x v="0"/>
    <d v="2023-11-03T19:02:00"/>
    <d v="2023-11-03T19:48:00"/>
    <x v="43"/>
    <n v="13.64"/>
    <n v="8"/>
    <n v="109.12"/>
    <s v="Wallet"/>
    <x v="0"/>
    <s v="Medium"/>
    <s v="Medium Satisfaction"/>
    <s v="Medium Charging"/>
    <n v="1"/>
    <x v="106"/>
    <x v="350"/>
  </r>
  <r>
    <s v="EVS103454"/>
    <x v="2"/>
    <x v="2"/>
    <x v="1"/>
    <x v="0"/>
    <s v="15-10-2024 02:50"/>
    <s v="15-10-2024 03:02"/>
    <x v="94"/>
    <n v="50.54"/>
    <n v="10"/>
    <n v="505.4"/>
    <s v="Credit Card"/>
    <x v="1"/>
    <s v="High"/>
    <s v="High Satisfaction"/>
    <s v="Short Charging"/>
    <n v="2"/>
    <x v="1138"/>
    <x v="485"/>
  </r>
  <r>
    <s v="EVS103455"/>
    <x v="3"/>
    <x v="0"/>
    <x v="0"/>
    <x v="1"/>
    <s v="27-04-2023 14:27"/>
    <s v="27-04-2023 15:27"/>
    <x v="76"/>
    <n v="23.45"/>
    <n v="12"/>
    <n v="281.39999999999998"/>
    <s v="UPI"/>
    <x v="2"/>
    <s v="Medium"/>
    <s v="Low Satisfaction"/>
    <s v="Medium Charging"/>
    <n v="3"/>
    <x v="66"/>
    <x v="88"/>
  </r>
  <r>
    <s v="EVS103456"/>
    <x v="3"/>
    <x v="1"/>
    <x v="1"/>
    <x v="1"/>
    <d v="2024-02-01T14:58:00"/>
    <d v="2024-02-01T16:35:00"/>
    <x v="85"/>
    <n v="31.8"/>
    <n v="15"/>
    <n v="477"/>
    <s v="Credit Card"/>
    <x v="0"/>
    <s v="High"/>
    <s v="Medium Satisfaction"/>
    <s v="Long Charging"/>
    <n v="1"/>
    <x v="492"/>
    <x v="476"/>
  </r>
  <r>
    <s v="EVS103457"/>
    <x v="5"/>
    <x v="1"/>
    <x v="3"/>
    <x v="0"/>
    <s v="18-10-2023 01:55"/>
    <s v="18-10-2023 03:49"/>
    <x v="48"/>
    <n v="4.1500000000000004"/>
    <n v="10"/>
    <n v="41.5"/>
    <s v="Credit Card"/>
    <x v="0"/>
    <s v="Low"/>
    <s v="Medium Satisfaction"/>
    <s v="Long Charging"/>
    <n v="1"/>
    <x v="837"/>
    <x v="622"/>
  </r>
  <r>
    <s v="EVS103458"/>
    <x v="4"/>
    <x v="0"/>
    <x v="3"/>
    <x v="1"/>
    <d v="2024-06-06T00:49:00"/>
    <d v="2024-06-06T02:27:00"/>
    <x v="61"/>
    <n v="26.39"/>
    <n v="15"/>
    <n v="395.85"/>
    <s v="Wallet"/>
    <x v="0"/>
    <s v="Medium"/>
    <s v="Medium Satisfaction"/>
    <s v="Long Charging"/>
    <n v="3"/>
    <x v="1025"/>
    <x v="187"/>
  </r>
  <r>
    <s v="EVS103459"/>
    <x v="3"/>
    <x v="0"/>
    <x v="1"/>
    <x v="0"/>
    <s v="22-03-2024 01:47"/>
    <s v="22-03-2024 02:21"/>
    <x v="8"/>
    <n v="33.200000000000003"/>
    <n v="8"/>
    <n v="265.60000000000002"/>
    <s v="Credit Card"/>
    <x v="1"/>
    <s v="High"/>
    <s v="High Satisfaction"/>
    <s v="Medium Charging"/>
    <n v="3"/>
    <x v="1295"/>
    <x v="250"/>
  </r>
  <r>
    <s v="EVS103460"/>
    <x v="3"/>
    <x v="0"/>
    <x v="1"/>
    <x v="1"/>
    <d v="2024-06-06T10:05:00"/>
    <d v="2024-06-06T11:01:00"/>
    <x v="46"/>
    <n v="46.17"/>
    <n v="12"/>
    <n v="554.04"/>
    <s v="Wallet"/>
    <x v="3"/>
    <s v="High"/>
    <s v="Medium Satisfaction"/>
    <s v="Medium Charging"/>
    <n v="3"/>
    <x v="491"/>
    <x v="187"/>
  </r>
  <r>
    <s v="EVS103461"/>
    <x v="0"/>
    <x v="1"/>
    <x v="2"/>
    <x v="1"/>
    <d v="2024-04-04T00:25:00"/>
    <d v="2024-04-04T01:47:00"/>
    <x v="0"/>
    <n v="50.12"/>
    <n v="8"/>
    <n v="400.96"/>
    <s v="UPI"/>
    <x v="0"/>
    <s v="High"/>
    <s v="Medium Satisfaction"/>
    <s v="Long Charging"/>
    <n v="1"/>
    <x v="800"/>
    <x v="592"/>
  </r>
  <r>
    <s v="EVS103462"/>
    <x v="1"/>
    <x v="0"/>
    <x v="3"/>
    <x v="0"/>
    <d v="2023-10-02T20:30:00"/>
    <d v="2023-10-02T21:12:00"/>
    <x v="14"/>
    <n v="31.84"/>
    <n v="8"/>
    <n v="254.72"/>
    <s v="Subscription"/>
    <x v="2"/>
    <s v="High"/>
    <s v="Low Satisfaction"/>
    <s v="Medium Charging"/>
    <n v="3"/>
    <x v="53"/>
    <x v="601"/>
  </r>
  <r>
    <s v="EVS103463"/>
    <x v="1"/>
    <x v="1"/>
    <x v="3"/>
    <x v="1"/>
    <d v="2023-11-08T02:38:00"/>
    <d v="2023-11-08T03:39:00"/>
    <x v="57"/>
    <n v="43.16"/>
    <n v="8"/>
    <n v="345.28"/>
    <s v="Subscription"/>
    <x v="1"/>
    <s v="High"/>
    <s v="High Satisfaction"/>
    <s v="Long Charging"/>
    <n v="1"/>
    <x v="740"/>
    <x v="34"/>
  </r>
  <r>
    <s v="EVS103464"/>
    <x v="2"/>
    <x v="0"/>
    <x v="1"/>
    <x v="1"/>
    <d v="2023-03-01T19:53:00"/>
    <d v="2023-03-01T21:07:00"/>
    <x v="33"/>
    <n v="42.43"/>
    <n v="8"/>
    <n v="339.44"/>
    <s v="Credit Card"/>
    <x v="4"/>
    <s v="High"/>
    <s v="Low Satisfaction"/>
    <s v="Long Charging"/>
    <n v="3"/>
    <x v="939"/>
    <x v="548"/>
  </r>
  <r>
    <s v="EVS103465"/>
    <x v="6"/>
    <x v="0"/>
    <x v="1"/>
    <x v="1"/>
    <d v="2024-01-08T21:12:00"/>
    <d v="2024-01-08T22:32:00"/>
    <x v="93"/>
    <n v="30.69"/>
    <n v="8"/>
    <n v="245.52"/>
    <s v="Subscription"/>
    <x v="4"/>
    <s v="High"/>
    <s v="Low Satisfaction"/>
    <s v="Long Charging"/>
    <n v="3"/>
    <x v="485"/>
    <x v="605"/>
  </r>
  <r>
    <s v="EVS103466"/>
    <x v="1"/>
    <x v="2"/>
    <x v="3"/>
    <x v="1"/>
    <d v="2024-01-04T06:15:00"/>
    <d v="2024-01-04T06:56:00"/>
    <x v="54"/>
    <n v="45.85"/>
    <n v="8"/>
    <n v="366.8"/>
    <s v="Wallet"/>
    <x v="2"/>
    <s v="High"/>
    <s v="Low Satisfaction"/>
    <s v="Medium Charging"/>
    <n v="2"/>
    <x v="653"/>
    <x v="474"/>
  </r>
  <r>
    <s v="EVS103467"/>
    <x v="1"/>
    <x v="2"/>
    <x v="2"/>
    <x v="1"/>
    <s v="15-06-2023 07:09"/>
    <s v="15-06-2023 09:05"/>
    <x v="90"/>
    <n v="15.67"/>
    <n v="12"/>
    <n v="188.04"/>
    <s v="Credit Card"/>
    <x v="3"/>
    <s v="Medium"/>
    <s v="Medium Satisfaction"/>
    <s v="Long Charging"/>
    <n v="2"/>
    <x v="451"/>
    <x v="457"/>
  </r>
  <r>
    <s v="EVS103468"/>
    <x v="5"/>
    <x v="0"/>
    <x v="0"/>
    <x v="0"/>
    <d v="2024-09-06T11:35:00"/>
    <d v="2024-09-06T13:19:00"/>
    <x v="4"/>
    <n v="16.29"/>
    <n v="8"/>
    <n v="130.32"/>
    <s v="Wallet"/>
    <x v="3"/>
    <s v="Medium"/>
    <s v="Medium Satisfaction"/>
    <s v="Long Charging"/>
    <n v="3"/>
    <x v="803"/>
    <x v="428"/>
  </r>
  <r>
    <s v="EVS103469"/>
    <x v="2"/>
    <x v="2"/>
    <x v="0"/>
    <x v="0"/>
    <s v="19-10-2024 20:24"/>
    <s v="19-10-2024 21:23"/>
    <x v="49"/>
    <n v="19.64"/>
    <n v="12"/>
    <n v="235.68"/>
    <s v="Subscription"/>
    <x v="4"/>
    <s v="Medium"/>
    <s v="Low Satisfaction"/>
    <s v="Medium Charging"/>
    <n v="2"/>
    <x v="1139"/>
    <x v="222"/>
  </r>
  <r>
    <s v="EVS103470"/>
    <x v="3"/>
    <x v="0"/>
    <x v="1"/>
    <x v="0"/>
    <s v="21-10-2024 02:50"/>
    <s v="21-10-2024 03:17"/>
    <x v="92"/>
    <n v="47.75"/>
    <n v="8"/>
    <n v="382"/>
    <s v="Wallet"/>
    <x v="3"/>
    <s v="High"/>
    <s v="Medium Satisfaction"/>
    <s v="Short Charging"/>
    <n v="3"/>
    <x v="1138"/>
    <x v="449"/>
  </r>
  <r>
    <s v="EVS103471"/>
    <x v="2"/>
    <x v="0"/>
    <x v="3"/>
    <x v="0"/>
    <d v="2023-03-04T02:44:00"/>
    <d v="2023-03-04T03:17:00"/>
    <x v="50"/>
    <n v="24.06"/>
    <n v="15"/>
    <n v="360.9"/>
    <s v="Credit Card"/>
    <x v="4"/>
    <s v="Medium"/>
    <s v="Low Satisfaction"/>
    <s v="Medium Charging"/>
    <n v="3"/>
    <x v="1265"/>
    <x v="629"/>
  </r>
  <r>
    <s v="EVS103472"/>
    <x v="7"/>
    <x v="0"/>
    <x v="3"/>
    <x v="0"/>
    <s v="16-05-2024 20:58"/>
    <s v="16-05-2024 22:11"/>
    <x v="98"/>
    <n v="16.690000000000001"/>
    <n v="10"/>
    <n v="166.9"/>
    <s v="UPI"/>
    <x v="3"/>
    <s v="Medium"/>
    <s v="Medium Satisfaction"/>
    <s v="Long Charging"/>
    <n v="3"/>
    <x v="337"/>
    <x v="412"/>
  </r>
  <r>
    <s v="EVS103473"/>
    <x v="3"/>
    <x v="1"/>
    <x v="1"/>
    <x v="1"/>
    <d v="2024-08-09T14:29:00"/>
    <d v="2024-08-09T15:31:00"/>
    <x v="51"/>
    <n v="53.29"/>
    <n v="12"/>
    <n v="639.48"/>
    <s v="Credit Card"/>
    <x v="3"/>
    <s v="High"/>
    <s v="Medium Satisfaction"/>
    <s v="Long Charging"/>
    <n v="1"/>
    <x v="48"/>
    <x v="199"/>
  </r>
  <r>
    <s v="EVS103474"/>
    <x v="1"/>
    <x v="0"/>
    <x v="0"/>
    <x v="0"/>
    <s v="22-07-2023 19:22"/>
    <s v="22-07-2023 20:40"/>
    <x v="89"/>
    <n v="45.23"/>
    <n v="10"/>
    <n v="452.3"/>
    <s v="Credit Card"/>
    <x v="0"/>
    <s v="High"/>
    <s v="Medium Satisfaction"/>
    <s v="Long Charging"/>
    <n v="3"/>
    <x v="500"/>
    <x v="545"/>
  </r>
  <r>
    <s v="EVS103475"/>
    <x v="1"/>
    <x v="1"/>
    <x v="1"/>
    <x v="1"/>
    <s v="15-10-2024 05:47"/>
    <s v="15-10-2024 06:00"/>
    <x v="58"/>
    <n v="3.56"/>
    <n v="12"/>
    <n v="42.72"/>
    <s v="UPI"/>
    <x v="1"/>
    <s v="Low"/>
    <s v="High Satisfaction"/>
    <s v="Short Charging"/>
    <n v="1"/>
    <x v="135"/>
    <x v="485"/>
  </r>
  <r>
    <s v="EVS103476"/>
    <x v="0"/>
    <x v="2"/>
    <x v="0"/>
    <x v="0"/>
    <d v="2023-11-08T22:55:00"/>
    <d v="2023-12-08T00:46:00"/>
    <x v="2"/>
    <n v="40.25"/>
    <n v="8"/>
    <n v="322"/>
    <s v="Wallet"/>
    <x v="0"/>
    <s v="High"/>
    <s v="Medium Satisfaction"/>
    <s v="Long Charging"/>
    <n v="2"/>
    <x v="300"/>
    <x v="34"/>
  </r>
  <r>
    <s v="EVS103477"/>
    <x v="2"/>
    <x v="0"/>
    <x v="0"/>
    <x v="0"/>
    <d v="2024-04-08T15:43:00"/>
    <d v="2024-04-08T16:13:00"/>
    <x v="19"/>
    <n v="43.18"/>
    <n v="15"/>
    <n v="647.70000000000005"/>
    <s v="Credit Card"/>
    <x v="2"/>
    <s v="High"/>
    <s v="Low Satisfaction"/>
    <s v="Medium Charging"/>
    <n v="3"/>
    <x v="1151"/>
    <x v="463"/>
  </r>
  <r>
    <s v="EVS103478"/>
    <x v="3"/>
    <x v="0"/>
    <x v="2"/>
    <x v="1"/>
    <s v="21-09-2024 12:09"/>
    <s v="21-09-2024 12:48"/>
    <x v="3"/>
    <n v="6.26"/>
    <n v="10"/>
    <n v="62.6"/>
    <s v="Credit Card"/>
    <x v="2"/>
    <s v="Low"/>
    <s v="Low Satisfaction"/>
    <s v="Medium Charging"/>
    <n v="3"/>
    <x v="155"/>
    <x v="647"/>
  </r>
  <r>
    <s v="EVS103479"/>
    <x v="6"/>
    <x v="1"/>
    <x v="1"/>
    <x v="0"/>
    <d v="2024-03-07T23:40:00"/>
    <d v="2024-04-07T00:08:00"/>
    <x v="53"/>
    <n v="31.58"/>
    <n v="15"/>
    <n v="473.7"/>
    <s v="Wallet"/>
    <x v="4"/>
    <s v="High"/>
    <s v="Low Satisfaction"/>
    <s v="Short Charging"/>
    <n v="1"/>
    <x v="771"/>
    <x v="66"/>
  </r>
  <r>
    <s v="EVS103480"/>
    <x v="6"/>
    <x v="1"/>
    <x v="3"/>
    <x v="1"/>
    <s v="31-05-2023 08:45"/>
    <s v="31-05-2023 09:17"/>
    <x v="105"/>
    <n v="42.83"/>
    <n v="12"/>
    <n v="513.96"/>
    <s v="Subscription"/>
    <x v="1"/>
    <s v="High"/>
    <s v="High Satisfaction"/>
    <s v="Medium Charging"/>
    <n v="1"/>
    <x v="1296"/>
    <x v="602"/>
  </r>
  <r>
    <s v="EVS103481"/>
    <x v="7"/>
    <x v="1"/>
    <x v="2"/>
    <x v="1"/>
    <s v="30-11-2023 20:47"/>
    <s v="30-11-2023 21:07"/>
    <x v="21"/>
    <n v="13.23"/>
    <n v="15"/>
    <n v="198.45"/>
    <s v="Wallet"/>
    <x v="0"/>
    <s v="Medium"/>
    <s v="Medium Satisfaction"/>
    <s v="Short Charging"/>
    <n v="1"/>
    <x v="786"/>
    <x v="182"/>
  </r>
  <r>
    <s v="EVS103482"/>
    <x v="4"/>
    <x v="0"/>
    <x v="0"/>
    <x v="0"/>
    <s v="31-03-2024 06:21"/>
    <s v="31-03-2024 06:38"/>
    <x v="18"/>
    <n v="58.43"/>
    <n v="15"/>
    <n v="876.45"/>
    <s v="Wallet"/>
    <x v="3"/>
    <s v="High"/>
    <s v="Medium Satisfaction"/>
    <s v="Short Charging"/>
    <n v="3"/>
    <x v="416"/>
    <x v="124"/>
  </r>
  <r>
    <s v="EVS103483"/>
    <x v="2"/>
    <x v="1"/>
    <x v="1"/>
    <x v="1"/>
    <s v="17-01-2024 22:16"/>
    <s v="17-01-2024 23:44"/>
    <x v="81"/>
    <n v="25.48"/>
    <n v="8"/>
    <n v="203.84"/>
    <s v="UPI"/>
    <x v="2"/>
    <s v="Medium"/>
    <s v="Low Satisfaction"/>
    <s v="Long Charging"/>
    <n v="1"/>
    <x v="619"/>
    <x v="216"/>
  </r>
  <r>
    <s v="EVS103484"/>
    <x v="4"/>
    <x v="2"/>
    <x v="3"/>
    <x v="0"/>
    <s v="17-10-2024 21:29"/>
    <s v="17-10-2024 21:42"/>
    <x v="58"/>
    <n v="7.03"/>
    <n v="15"/>
    <n v="105.45"/>
    <s v="UPI"/>
    <x v="2"/>
    <s v="Low"/>
    <s v="Low Satisfaction"/>
    <s v="Short Charging"/>
    <n v="2"/>
    <x v="30"/>
    <x v="200"/>
  </r>
  <r>
    <s v="EVS103485"/>
    <x v="3"/>
    <x v="1"/>
    <x v="0"/>
    <x v="0"/>
    <s v="21-12-2023 14:48"/>
    <s v="21-12-2023 15:27"/>
    <x v="3"/>
    <n v="31.42"/>
    <n v="10"/>
    <n v="314.2"/>
    <s v="Wallet"/>
    <x v="1"/>
    <s v="High"/>
    <s v="High Satisfaction"/>
    <s v="Medium Charging"/>
    <n v="1"/>
    <x v="306"/>
    <x v="186"/>
  </r>
  <r>
    <s v="EVS103486"/>
    <x v="3"/>
    <x v="1"/>
    <x v="1"/>
    <x v="1"/>
    <s v="29-11-2024 15:41"/>
    <s v="29-11-2024 17:19"/>
    <x v="61"/>
    <n v="47.63"/>
    <n v="12"/>
    <n v="571.55999999999995"/>
    <s v="UPI"/>
    <x v="4"/>
    <s v="High"/>
    <s v="Low Satisfaction"/>
    <s v="Long Charging"/>
    <n v="1"/>
    <x v="517"/>
    <x v="501"/>
  </r>
  <r>
    <s v="EVS103487"/>
    <x v="6"/>
    <x v="0"/>
    <x v="1"/>
    <x v="0"/>
    <s v="13-03-2024 19:26"/>
    <s v="13-03-2024 20:59"/>
    <x v="12"/>
    <n v="41.69"/>
    <n v="12"/>
    <n v="500.28"/>
    <s v="Credit Card"/>
    <x v="4"/>
    <s v="High"/>
    <s v="Low Satisfaction"/>
    <s v="Long Charging"/>
    <n v="3"/>
    <x v="1289"/>
    <x v="203"/>
  </r>
  <r>
    <s v="EVS103488"/>
    <x v="6"/>
    <x v="1"/>
    <x v="2"/>
    <x v="0"/>
    <d v="2024-12-09T08:26:00"/>
    <d v="2024-12-09T09:43:00"/>
    <x v="68"/>
    <n v="39.799999999999997"/>
    <n v="15"/>
    <n v="597"/>
    <s v="UPI"/>
    <x v="3"/>
    <s v="High"/>
    <s v="Medium Satisfaction"/>
    <s v="Long Charging"/>
    <n v="1"/>
    <x v="554"/>
    <x v="352"/>
  </r>
  <r>
    <s v="EVS103489"/>
    <x v="5"/>
    <x v="1"/>
    <x v="0"/>
    <x v="0"/>
    <d v="2023-03-01T23:49:00"/>
    <d v="2023-04-01T00:14:00"/>
    <x v="13"/>
    <n v="53.43"/>
    <n v="10"/>
    <n v="534.29999999999995"/>
    <s v="Wallet"/>
    <x v="0"/>
    <s v="High"/>
    <s v="Medium Satisfaction"/>
    <s v="Short Charging"/>
    <n v="1"/>
    <x v="188"/>
    <x v="548"/>
  </r>
  <r>
    <s v="EVS103490"/>
    <x v="1"/>
    <x v="2"/>
    <x v="3"/>
    <x v="1"/>
    <d v="2023-12-08T17:42:00"/>
    <d v="2023-12-08T18:17:00"/>
    <x v="10"/>
    <n v="40.79"/>
    <n v="15"/>
    <n v="611.85"/>
    <s v="Credit Card"/>
    <x v="0"/>
    <s v="High"/>
    <s v="Medium Satisfaction"/>
    <s v="Medium Charging"/>
    <n v="2"/>
    <x v="34"/>
    <x v="503"/>
  </r>
  <r>
    <s v="EVS103491"/>
    <x v="5"/>
    <x v="0"/>
    <x v="2"/>
    <x v="1"/>
    <d v="2023-08-07T14:52:00"/>
    <d v="2023-08-07T15:25:00"/>
    <x v="50"/>
    <n v="46.05"/>
    <n v="8"/>
    <n v="368.4"/>
    <s v="Wallet"/>
    <x v="1"/>
    <s v="High"/>
    <s v="High Satisfaction"/>
    <s v="Medium Charging"/>
    <n v="3"/>
    <x v="989"/>
    <x v="581"/>
  </r>
  <r>
    <s v="EVS103492"/>
    <x v="4"/>
    <x v="0"/>
    <x v="0"/>
    <x v="1"/>
    <d v="2024-04-08T15:10:00"/>
    <d v="2024-04-08T16:43:00"/>
    <x v="12"/>
    <n v="59.07"/>
    <n v="8"/>
    <n v="472.56"/>
    <s v="Credit Card"/>
    <x v="4"/>
    <s v="High"/>
    <s v="Low Satisfaction"/>
    <s v="Long Charging"/>
    <n v="3"/>
    <x v="146"/>
    <x v="463"/>
  </r>
  <r>
    <s v="EVS103493"/>
    <x v="4"/>
    <x v="0"/>
    <x v="3"/>
    <x v="1"/>
    <d v="2023-04-01T14:06:00"/>
    <d v="2023-04-01T14:33:00"/>
    <x v="92"/>
    <n v="59.22"/>
    <n v="12"/>
    <n v="710.64"/>
    <s v="UPI"/>
    <x v="0"/>
    <s v="High"/>
    <s v="Medium Satisfaction"/>
    <s v="Short Charging"/>
    <n v="3"/>
    <x v="468"/>
    <x v="373"/>
  </r>
  <r>
    <s v="EVS103494"/>
    <x v="6"/>
    <x v="2"/>
    <x v="2"/>
    <x v="0"/>
    <s v="23-01-2024 05:34"/>
    <s v="23-01-2024 07:12"/>
    <x v="61"/>
    <n v="2.88"/>
    <n v="12"/>
    <n v="34.56"/>
    <s v="UPI"/>
    <x v="2"/>
    <s v="Low"/>
    <s v="Low Satisfaction"/>
    <s v="Long Charging"/>
    <n v="2"/>
    <x v="591"/>
    <x v="535"/>
  </r>
  <r>
    <s v="EVS103495"/>
    <x v="3"/>
    <x v="1"/>
    <x v="2"/>
    <x v="0"/>
    <d v="2024-11-07T17:13:00"/>
    <d v="2024-11-07T18:26:00"/>
    <x v="98"/>
    <n v="59.96"/>
    <n v="8"/>
    <n v="479.68"/>
    <s v="Credit Card"/>
    <x v="4"/>
    <s v="High"/>
    <s v="Low Satisfaction"/>
    <s v="Long Charging"/>
    <n v="1"/>
    <x v="298"/>
    <x v="293"/>
  </r>
  <r>
    <s v="EVS103496"/>
    <x v="5"/>
    <x v="1"/>
    <x v="0"/>
    <x v="0"/>
    <d v="2024-12-09T02:49:00"/>
    <d v="2024-12-09T03:42:00"/>
    <x v="73"/>
    <n v="24.9"/>
    <n v="12"/>
    <n v="298.8"/>
    <s v="Subscription"/>
    <x v="4"/>
    <s v="Medium"/>
    <s v="Low Satisfaction"/>
    <s v="Medium Charging"/>
    <n v="1"/>
    <x v="1066"/>
    <x v="352"/>
  </r>
  <r>
    <s v="EVS103497"/>
    <x v="2"/>
    <x v="2"/>
    <x v="2"/>
    <x v="0"/>
    <s v="16-09-2024 11:15"/>
    <s v="16-09-2024 11:56"/>
    <x v="54"/>
    <n v="8.33"/>
    <n v="10"/>
    <n v="83.3"/>
    <s v="Wallet"/>
    <x v="2"/>
    <s v="Low"/>
    <s v="Low Satisfaction"/>
    <s v="Medium Charging"/>
    <n v="2"/>
    <x v="1008"/>
    <x v="347"/>
  </r>
  <r>
    <s v="EVS103498"/>
    <x v="3"/>
    <x v="0"/>
    <x v="3"/>
    <x v="1"/>
    <d v="2023-12-09T07:51:00"/>
    <d v="2023-12-09T08:36:00"/>
    <x v="96"/>
    <n v="36.11"/>
    <n v="10"/>
    <n v="361.1"/>
    <s v="Credit Card"/>
    <x v="4"/>
    <s v="High"/>
    <s v="Low Satisfaction"/>
    <s v="Medium Charging"/>
    <n v="3"/>
    <x v="1297"/>
    <x v="672"/>
  </r>
  <r>
    <s v="EVS103499"/>
    <x v="7"/>
    <x v="2"/>
    <x v="2"/>
    <x v="0"/>
    <d v="2024-08-02T04:23:00"/>
    <d v="2024-08-02T05:19:00"/>
    <x v="46"/>
    <n v="29.23"/>
    <n v="10"/>
    <n v="292.3"/>
    <s v="Wallet"/>
    <x v="3"/>
    <s v="Medium"/>
    <s v="Medium Satisfaction"/>
    <s v="Medium Charging"/>
    <n v="2"/>
    <x v="45"/>
    <x v="439"/>
  </r>
  <r>
    <s v="EVS103500"/>
    <x v="5"/>
    <x v="1"/>
    <x v="1"/>
    <x v="1"/>
    <d v="2024-03-08T15:24:00"/>
    <d v="2024-03-08T16:30:00"/>
    <x v="40"/>
    <n v="52.38"/>
    <n v="15"/>
    <n v="785.7"/>
    <s v="Wallet"/>
    <x v="4"/>
    <s v="High"/>
    <s v="Low Satisfaction"/>
    <s v="Long Charging"/>
    <n v="1"/>
    <x v="817"/>
    <x v="380"/>
  </r>
  <r>
    <s v="EVS103501"/>
    <x v="6"/>
    <x v="0"/>
    <x v="0"/>
    <x v="0"/>
    <d v="2024-04-03T02:04:00"/>
    <d v="2024-04-03T03:36:00"/>
    <x v="20"/>
    <n v="16.09"/>
    <n v="8"/>
    <n v="128.72"/>
    <s v="Credit Card"/>
    <x v="1"/>
    <s v="Medium"/>
    <s v="High Satisfaction"/>
    <s v="Long Charging"/>
    <n v="3"/>
    <x v="102"/>
    <x v="314"/>
  </r>
  <r>
    <s v="EVS103502"/>
    <x v="5"/>
    <x v="0"/>
    <x v="2"/>
    <x v="1"/>
    <d v="2023-09-01T00:50:00"/>
    <d v="2023-09-01T01:14:00"/>
    <x v="37"/>
    <n v="26.89"/>
    <n v="15"/>
    <n v="403.35"/>
    <s v="UPI"/>
    <x v="4"/>
    <s v="Medium"/>
    <s v="Low Satisfaction"/>
    <s v="Short Charging"/>
    <n v="3"/>
    <x v="1298"/>
    <x v="406"/>
  </r>
  <r>
    <s v="EVS103503"/>
    <x v="7"/>
    <x v="1"/>
    <x v="2"/>
    <x v="0"/>
    <d v="2023-04-03T20:00:00"/>
    <d v="2023-04-03T21:49:00"/>
    <x v="74"/>
    <n v="25.9"/>
    <n v="15"/>
    <n v="388.5"/>
    <s v="Wallet"/>
    <x v="0"/>
    <s v="Medium"/>
    <s v="Medium Satisfaction"/>
    <s v="Long Charging"/>
    <n v="1"/>
    <x v="723"/>
    <x v="554"/>
  </r>
  <r>
    <s v="EVS103504"/>
    <x v="4"/>
    <x v="1"/>
    <x v="0"/>
    <x v="1"/>
    <d v="2023-01-02T16:10:00"/>
    <d v="2023-01-02T16:33:00"/>
    <x v="6"/>
    <n v="44.44"/>
    <n v="12"/>
    <n v="533.28"/>
    <s v="UPI"/>
    <x v="1"/>
    <s v="High"/>
    <s v="High Satisfaction"/>
    <s v="Short Charging"/>
    <n v="1"/>
    <x v="669"/>
    <x v="102"/>
  </r>
  <r>
    <s v="EVS103505"/>
    <x v="2"/>
    <x v="2"/>
    <x v="3"/>
    <x v="1"/>
    <d v="2024-08-06T18:14:00"/>
    <d v="2024-08-06T19:50:00"/>
    <x v="101"/>
    <n v="43.05"/>
    <n v="15"/>
    <n v="645.75"/>
    <s v="Subscription"/>
    <x v="3"/>
    <s v="High"/>
    <s v="Medium Satisfaction"/>
    <s v="Long Charging"/>
    <n v="2"/>
    <x v="297"/>
    <x v="528"/>
  </r>
  <r>
    <s v="EVS103506"/>
    <x v="6"/>
    <x v="0"/>
    <x v="2"/>
    <x v="0"/>
    <d v="2024-05-08T03:33:00"/>
    <d v="2024-05-08T03:46:00"/>
    <x v="58"/>
    <n v="46.77"/>
    <n v="15"/>
    <n v="701.55"/>
    <s v="Credit Card"/>
    <x v="3"/>
    <s v="High"/>
    <s v="Medium Satisfaction"/>
    <s v="Short Charging"/>
    <n v="3"/>
    <x v="1073"/>
    <x v="157"/>
  </r>
  <r>
    <s v="EVS103507"/>
    <x v="1"/>
    <x v="0"/>
    <x v="1"/>
    <x v="0"/>
    <s v="24-02-2024 07:41"/>
    <s v="24-02-2024 08:47"/>
    <x v="40"/>
    <n v="34.4"/>
    <n v="15"/>
    <n v="516"/>
    <s v="Credit Card"/>
    <x v="4"/>
    <s v="High"/>
    <s v="Low Satisfaction"/>
    <s v="Long Charging"/>
    <n v="3"/>
    <x v="938"/>
    <x v="154"/>
  </r>
  <r>
    <s v="EVS103508"/>
    <x v="5"/>
    <x v="2"/>
    <x v="3"/>
    <x v="0"/>
    <d v="2024-03-02T00:17:00"/>
    <d v="2024-03-02T02:08:00"/>
    <x v="2"/>
    <n v="30.57"/>
    <n v="12"/>
    <n v="366.84"/>
    <s v="Subscription"/>
    <x v="4"/>
    <s v="High"/>
    <s v="Low Satisfaction"/>
    <s v="Long Charging"/>
    <n v="2"/>
    <x v="855"/>
    <x v="240"/>
  </r>
  <r>
    <s v="EVS103509"/>
    <x v="3"/>
    <x v="0"/>
    <x v="3"/>
    <x v="0"/>
    <s v="20-03-2024 09:14"/>
    <s v="20-03-2024 10:08"/>
    <x v="38"/>
    <n v="43.92"/>
    <n v="15"/>
    <n v="658.8"/>
    <s v="Wallet"/>
    <x v="2"/>
    <s v="High"/>
    <s v="Low Satisfaction"/>
    <s v="Medium Charging"/>
    <n v="3"/>
    <x v="1108"/>
    <x v="514"/>
  </r>
  <r>
    <s v="EVS103510"/>
    <x v="0"/>
    <x v="1"/>
    <x v="2"/>
    <x v="0"/>
    <d v="2023-05-01T20:55:00"/>
    <d v="2023-05-01T21:15:00"/>
    <x v="21"/>
    <n v="44.48"/>
    <n v="12"/>
    <n v="533.76"/>
    <s v="Credit Card"/>
    <x v="3"/>
    <s v="High"/>
    <s v="Medium Satisfaction"/>
    <s v="Short Charging"/>
    <n v="1"/>
    <x v="200"/>
    <x v="358"/>
  </r>
  <r>
    <s v="EVS103511"/>
    <x v="7"/>
    <x v="1"/>
    <x v="3"/>
    <x v="1"/>
    <d v="2024-11-07T08:21:00"/>
    <d v="2024-11-07T08:59:00"/>
    <x v="28"/>
    <n v="54.97"/>
    <n v="12"/>
    <n v="659.64"/>
    <s v="Credit Card"/>
    <x v="0"/>
    <s v="High"/>
    <s v="Medium Satisfaction"/>
    <s v="Medium Charging"/>
    <n v="1"/>
    <x v="1251"/>
    <x v="293"/>
  </r>
  <r>
    <s v="EVS103512"/>
    <x v="3"/>
    <x v="1"/>
    <x v="1"/>
    <x v="1"/>
    <d v="2024-09-03T02:15:00"/>
    <d v="2024-09-03T03:45:00"/>
    <x v="77"/>
    <n v="58.57"/>
    <n v="15"/>
    <n v="878.55"/>
    <s v="Wallet"/>
    <x v="2"/>
    <s v="High"/>
    <s v="Low Satisfaction"/>
    <s v="Long Charging"/>
    <n v="1"/>
    <x v="774"/>
    <x v="190"/>
  </r>
  <r>
    <s v="EVS103513"/>
    <x v="6"/>
    <x v="0"/>
    <x v="2"/>
    <x v="0"/>
    <s v="14-08-2023 19:35"/>
    <s v="14-08-2023 19:46"/>
    <x v="78"/>
    <n v="47.67"/>
    <n v="15"/>
    <n v="715.05"/>
    <s v="Wallet"/>
    <x v="1"/>
    <s v="High"/>
    <s v="High Satisfaction"/>
    <s v="Short Charging"/>
    <n v="3"/>
    <x v="439"/>
    <x v="63"/>
  </r>
  <r>
    <s v="EVS103514"/>
    <x v="4"/>
    <x v="2"/>
    <x v="0"/>
    <x v="0"/>
    <s v="23-12-2023 13:51"/>
    <s v="23-12-2023 15:46"/>
    <x v="65"/>
    <n v="39.229999999999997"/>
    <n v="8"/>
    <n v="313.83999999999997"/>
    <s v="Wallet"/>
    <x v="3"/>
    <s v="High"/>
    <s v="Medium Satisfaction"/>
    <s v="Long Charging"/>
    <n v="2"/>
    <x v="1135"/>
    <x v="217"/>
  </r>
  <r>
    <s v="EVS103515"/>
    <x v="2"/>
    <x v="0"/>
    <x v="3"/>
    <x v="0"/>
    <d v="2024-09-07T23:12:00"/>
    <d v="2024-09-07T23:56:00"/>
    <x v="72"/>
    <n v="59.85"/>
    <n v="15"/>
    <n v="897.75"/>
    <s v="Wallet"/>
    <x v="4"/>
    <s v="High"/>
    <s v="Low Satisfaction"/>
    <s v="Medium Charging"/>
    <n v="3"/>
    <x v="1254"/>
    <x v="660"/>
  </r>
  <r>
    <s v="EVS103516"/>
    <x v="5"/>
    <x v="0"/>
    <x v="3"/>
    <x v="0"/>
    <s v="17-05-2024 00:55"/>
    <s v="17-05-2024 02:34"/>
    <x v="83"/>
    <n v="37.1"/>
    <n v="10"/>
    <n v="371"/>
    <s v="Wallet"/>
    <x v="2"/>
    <s v="High"/>
    <s v="Low Satisfaction"/>
    <s v="Long Charging"/>
    <n v="3"/>
    <x v="210"/>
    <x v="506"/>
  </r>
  <r>
    <s v="EVS103517"/>
    <x v="0"/>
    <x v="2"/>
    <x v="0"/>
    <x v="1"/>
    <d v="2024-11-05T13:11:00"/>
    <d v="2024-11-05T14:46:00"/>
    <x v="66"/>
    <n v="40"/>
    <n v="12"/>
    <n v="480"/>
    <s v="Wallet"/>
    <x v="3"/>
    <s v="High"/>
    <s v="Medium Satisfaction"/>
    <s v="Long Charging"/>
    <n v="2"/>
    <x v="1243"/>
    <x v="666"/>
  </r>
  <r>
    <s v="EVS103518"/>
    <x v="7"/>
    <x v="2"/>
    <x v="3"/>
    <x v="1"/>
    <d v="2023-08-12T15:00:00"/>
    <d v="2023-08-12T15:54:00"/>
    <x v="38"/>
    <n v="5.44"/>
    <n v="12"/>
    <n v="65.28"/>
    <s v="Wallet"/>
    <x v="1"/>
    <s v="Low"/>
    <s v="High Satisfaction"/>
    <s v="Medium Charging"/>
    <n v="2"/>
    <x v="1"/>
    <x v="522"/>
  </r>
  <r>
    <s v="EVS103519"/>
    <x v="1"/>
    <x v="0"/>
    <x v="3"/>
    <x v="0"/>
    <d v="2024-12-06T22:01:00"/>
    <d v="2024-12-06T23:36:00"/>
    <x v="66"/>
    <n v="56.69"/>
    <n v="15"/>
    <n v="850.35"/>
    <s v="Credit Card"/>
    <x v="3"/>
    <s v="High"/>
    <s v="Medium Satisfaction"/>
    <s v="Long Charging"/>
    <n v="3"/>
    <x v="629"/>
    <x v="491"/>
  </r>
  <r>
    <s v="EVS103520"/>
    <x v="6"/>
    <x v="2"/>
    <x v="3"/>
    <x v="1"/>
    <d v="2023-07-12T03:39:00"/>
    <d v="2023-07-12T04:40:00"/>
    <x v="57"/>
    <n v="19.84"/>
    <n v="8"/>
    <n v="158.72"/>
    <s v="Subscription"/>
    <x v="2"/>
    <s v="Medium"/>
    <s v="Low Satisfaction"/>
    <s v="Long Charging"/>
    <n v="2"/>
    <x v="1175"/>
    <x v="431"/>
  </r>
  <r>
    <s v="EVS103521"/>
    <x v="2"/>
    <x v="0"/>
    <x v="1"/>
    <x v="1"/>
    <d v="2023-08-12T06:54:00"/>
    <d v="2023-08-12T08:21:00"/>
    <x v="24"/>
    <n v="18.170000000000002"/>
    <n v="15"/>
    <n v="272.55"/>
    <s v="Wallet"/>
    <x v="4"/>
    <s v="Medium"/>
    <s v="Low Satisfaction"/>
    <s v="Long Charging"/>
    <n v="3"/>
    <x v="654"/>
    <x v="522"/>
  </r>
  <r>
    <s v="EVS103522"/>
    <x v="2"/>
    <x v="2"/>
    <x v="0"/>
    <x v="0"/>
    <s v="17-03-2024 14:01"/>
    <s v="17-03-2024 15:21"/>
    <x v="93"/>
    <n v="45.33"/>
    <n v="10"/>
    <n v="453.3"/>
    <s v="UPI"/>
    <x v="3"/>
    <s v="High"/>
    <s v="Medium Satisfaction"/>
    <s v="Long Charging"/>
    <n v="2"/>
    <x v="1044"/>
    <x v="587"/>
  </r>
  <r>
    <s v="EVS103523"/>
    <x v="4"/>
    <x v="0"/>
    <x v="1"/>
    <x v="0"/>
    <d v="2023-10-02T12:59:00"/>
    <d v="2023-10-02T14:17:00"/>
    <x v="89"/>
    <n v="8.36"/>
    <n v="12"/>
    <n v="100.32"/>
    <s v="Subscription"/>
    <x v="0"/>
    <s v="Low"/>
    <s v="Medium Satisfaction"/>
    <s v="Long Charging"/>
    <n v="3"/>
    <x v="991"/>
    <x v="601"/>
  </r>
  <r>
    <s v="EVS103524"/>
    <x v="7"/>
    <x v="1"/>
    <x v="1"/>
    <x v="1"/>
    <s v="15-02-2024 05:55"/>
    <s v="15-02-2024 07:12"/>
    <x v="68"/>
    <n v="4.8499999999999996"/>
    <n v="10"/>
    <n v="48.5"/>
    <s v="UPI"/>
    <x v="4"/>
    <s v="Low"/>
    <s v="Low Satisfaction"/>
    <s v="Long Charging"/>
    <n v="1"/>
    <x v="1041"/>
    <x v="54"/>
  </r>
  <r>
    <s v="EVS103525"/>
    <x v="0"/>
    <x v="2"/>
    <x v="2"/>
    <x v="0"/>
    <d v="2024-12-07T15:59:00"/>
    <d v="2024-12-07T16:10:00"/>
    <x v="78"/>
    <n v="34.880000000000003"/>
    <n v="8"/>
    <n v="279.04000000000002"/>
    <s v="Credit Card"/>
    <x v="1"/>
    <s v="High"/>
    <s v="High Satisfaction"/>
    <s v="Short Charging"/>
    <n v="2"/>
    <x v="545"/>
    <x v="510"/>
  </r>
  <r>
    <s v="EVS103526"/>
    <x v="1"/>
    <x v="2"/>
    <x v="1"/>
    <x v="1"/>
    <s v="27-12-2023 08:31"/>
    <s v="27-12-2023 09:30"/>
    <x v="49"/>
    <n v="47.04"/>
    <n v="12"/>
    <n v="564.48"/>
    <s v="Credit Card"/>
    <x v="3"/>
    <s v="High"/>
    <s v="Medium Satisfaction"/>
    <s v="Medium Charging"/>
    <n v="2"/>
    <x v="278"/>
    <x v="107"/>
  </r>
  <r>
    <s v="EVS103527"/>
    <x v="6"/>
    <x v="2"/>
    <x v="2"/>
    <x v="0"/>
    <s v="27-09-2023 16:29"/>
    <s v="27-09-2023 17:12"/>
    <x v="27"/>
    <n v="57.91"/>
    <n v="8"/>
    <n v="463.28"/>
    <s v="UPI"/>
    <x v="0"/>
    <s v="High"/>
    <s v="Medium Satisfaction"/>
    <s v="Medium Charging"/>
    <n v="2"/>
    <x v="973"/>
    <x v="100"/>
  </r>
  <r>
    <s v="EVS103528"/>
    <x v="4"/>
    <x v="2"/>
    <x v="0"/>
    <x v="0"/>
    <d v="2024-05-06T05:22:00"/>
    <d v="2024-05-06T07:20:00"/>
    <x v="106"/>
    <n v="10.98"/>
    <n v="15"/>
    <n v="164.7"/>
    <s v="Subscription"/>
    <x v="4"/>
    <s v="Medium"/>
    <s v="Low Satisfaction"/>
    <s v="Long Charging"/>
    <n v="2"/>
    <x v="1299"/>
    <x v="335"/>
  </r>
  <r>
    <s v="EVS103529"/>
    <x v="0"/>
    <x v="1"/>
    <x v="3"/>
    <x v="0"/>
    <s v="13-03-2023 00:22"/>
    <s v="13-03-2023 00:43"/>
    <x v="86"/>
    <n v="2.14"/>
    <n v="8"/>
    <n v="17.12"/>
    <s v="UPI"/>
    <x v="0"/>
    <s v="Low"/>
    <s v="Medium Satisfaction"/>
    <s v="Short Charging"/>
    <n v="1"/>
    <x v="1058"/>
    <x v="516"/>
  </r>
  <r>
    <s v="EVS103530"/>
    <x v="5"/>
    <x v="1"/>
    <x v="3"/>
    <x v="1"/>
    <s v="14-12-2023 09:22"/>
    <s v="14-12-2023 10:07"/>
    <x v="96"/>
    <n v="37.11"/>
    <n v="15"/>
    <n v="556.65"/>
    <s v="Wallet"/>
    <x v="2"/>
    <s v="High"/>
    <s v="Low Satisfaction"/>
    <s v="Medium Charging"/>
    <n v="1"/>
    <x v="760"/>
    <x v="348"/>
  </r>
  <r>
    <s v="EVS103531"/>
    <x v="7"/>
    <x v="2"/>
    <x v="2"/>
    <x v="0"/>
    <s v="23-02-2024 01:48"/>
    <s v="23-02-2024 03:30"/>
    <x v="36"/>
    <n v="3.61"/>
    <n v="10"/>
    <n v="36.1"/>
    <s v="Subscription"/>
    <x v="1"/>
    <s v="Low"/>
    <s v="High Satisfaction"/>
    <s v="Long Charging"/>
    <n v="2"/>
    <x v="789"/>
    <x v="13"/>
  </r>
  <r>
    <s v="EVS103532"/>
    <x v="2"/>
    <x v="0"/>
    <x v="0"/>
    <x v="1"/>
    <s v="30-10-2024 20:33"/>
    <s v="30-10-2024 21:52"/>
    <x v="87"/>
    <n v="51.22"/>
    <n v="15"/>
    <n v="768.3"/>
    <s v="Credit Card"/>
    <x v="1"/>
    <s v="High"/>
    <s v="High Satisfaction"/>
    <s v="Long Charging"/>
    <n v="3"/>
    <x v="959"/>
    <x v="538"/>
  </r>
  <r>
    <s v="EVS103533"/>
    <x v="6"/>
    <x v="0"/>
    <x v="2"/>
    <x v="1"/>
    <s v="31-03-2023 06:23"/>
    <s v="31-03-2023 06:36"/>
    <x v="58"/>
    <n v="51.35"/>
    <n v="12"/>
    <n v="616.20000000000005"/>
    <s v="Subscription"/>
    <x v="0"/>
    <s v="High"/>
    <s v="Medium Satisfaction"/>
    <s v="Short Charging"/>
    <n v="3"/>
    <x v="547"/>
    <x v="97"/>
  </r>
  <r>
    <s v="EVS103534"/>
    <x v="5"/>
    <x v="0"/>
    <x v="3"/>
    <x v="0"/>
    <d v="2023-02-12T19:34:00"/>
    <d v="2023-02-12T20:58:00"/>
    <x v="32"/>
    <n v="45.97"/>
    <n v="12"/>
    <n v="551.64"/>
    <s v="UPI"/>
    <x v="0"/>
    <s v="High"/>
    <s v="Medium Satisfaction"/>
    <s v="Long Charging"/>
    <n v="3"/>
    <x v="791"/>
    <x v="684"/>
  </r>
  <r>
    <s v="EVS103535"/>
    <x v="0"/>
    <x v="2"/>
    <x v="0"/>
    <x v="1"/>
    <d v="2024-09-07T18:18:00"/>
    <d v="2024-09-07T19:57:00"/>
    <x v="83"/>
    <n v="33.58"/>
    <n v="8"/>
    <n v="268.64"/>
    <s v="Credit Card"/>
    <x v="2"/>
    <s v="High"/>
    <s v="Low Satisfaction"/>
    <s v="Long Charging"/>
    <n v="2"/>
    <x v="246"/>
    <x v="660"/>
  </r>
  <r>
    <s v="EVS103536"/>
    <x v="0"/>
    <x v="2"/>
    <x v="1"/>
    <x v="1"/>
    <s v="30-11-2023 20:04"/>
    <s v="30-11-2023 21:54"/>
    <x v="109"/>
    <n v="2.73"/>
    <n v="12"/>
    <n v="32.76"/>
    <s v="UPI"/>
    <x v="4"/>
    <s v="Low"/>
    <s v="Low Satisfaction"/>
    <s v="Long Charging"/>
    <n v="2"/>
    <x v="1300"/>
    <x v="182"/>
  </r>
  <r>
    <s v="EVS103537"/>
    <x v="3"/>
    <x v="0"/>
    <x v="0"/>
    <x v="0"/>
    <d v="2023-01-05T23:07:00"/>
    <d v="2023-02-05T00:36:00"/>
    <x v="29"/>
    <n v="8.64"/>
    <n v="10"/>
    <n v="86.4"/>
    <s v="Wallet"/>
    <x v="3"/>
    <s v="Low"/>
    <s v="Medium Satisfaction"/>
    <s v="Long Charging"/>
    <n v="3"/>
    <x v="1301"/>
    <x v="435"/>
  </r>
  <r>
    <s v="EVS103538"/>
    <x v="6"/>
    <x v="1"/>
    <x v="1"/>
    <x v="1"/>
    <d v="2023-04-04T23:01:00"/>
    <d v="2023-05-04T00:34:00"/>
    <x v="12"/>
    <n v="56.62"/>
    <n v="10"/>
    <n v="566.20000000000005"/>
    <s v="UPI"/>
    <x v="1"/>
    <s v="High"/>
    <s v="High Satisfaction"/>
    <s v="Long Charging"/>
    <n v="1"/>
    <x v="841"/>
    <x v="624"/>
  </r>
  <r>
    <s v="EVS103539"/>
    <x v="6"/>
    <x v="2"/>
    <x v="3"/>
    <x v="1"/>
    <d v="2023-06-01T05:48:00"/>
    <d v="2023-06-01T07:09:00"/>
    <x v="7"/>
    <n v="43.46"/>
    <n v="15"/>
    <n v="651.9"/>
    <s v="Subscription"/>
    <x v="2"/>
    <s v="High"/>
    <s v="Low Satisfaction"/>
    <s v="Long Charging"/>
    <n v="2"/>
    <x v="460"/>
    <x v="137"/>
  </r>
  <r>
    <s v="EVS103540"/>
    <x v="1"/>
    <x v="1"/>
    <x v="0"/>
    <x v="1"/>
    <s v="27-02-2023 05:41"/>
    <s v="27-02-2023 07:36"/>
    <x v="65"/>
    <n v="25.33"/>
    <n v="10"/>
    <n v="253.3"/>
    <s v="Subscription"/>
    <x v="2"/>
    <s v="Medium"/>
    <s v="Low Satisfaction"/>
    <s v="Long Charging"/>
    <n v="1"/>
    <x v="484"/>
    <x v="650"/>
  </r>
  <r>
    <s v="EVS103541"/>
    <x v="6"/>
    <x v="1"/>
    <x v="1"/>
    <x v="0"/>
    <d v="2024-10-02T14:36:00"/>
    <d v="2024-10-02T15:48:00"/>
    <x v="70"/>
    <n v="58.66"/>
    <n v="12"/>
    <n v="703.92"/>
    <s v="Wallet"/>
    <x v="0"/>
    <s v="High"/>
    <s v="Medium Satisfaction"/>
    <s v="Long Charging"/>
    <n v="1"/>
    <x v="651"/>
    <x v="26"/>
  </r>
  <r>
    <s v="EVS103542"/>
    <x v="6"/>
    <x v="0"/>
    <x v="1"/>
    <x v="1"/>
    <d v="2024-10-06T11:05:00"/>
    <d v="2024-10-06T12:42:00"/>
    <x v="85"/>
    <n v="8.5500000000000007"/>
    <n v="10"/>
    <n v="85.5"/>
    <s v="UPI"/>
    <x v="4"/>
    <s v="Low"/>
    <s v="Low Satisfaction"/>
    <s v="Long Charging"/>
    <n v="3"/>
    <x v="569"/>
    <x v="49"/>
  </r>
  <r>
    <s v="EVS103543"/>
    <x v="2"/>
    <x v="1"/>
    <x v="0"/>
    <x v="1"/>
    <d v="2024-01-03T13:45:00"/>
    <d v="2024-01-03T14:30:00"/>
    <x v="96"/>
    <n v="15.06"/>
    <n v="15"/>
    <n v="225.9"/>
    <s v="Subscription"/>
    <x v="3"/>
    <s v="Medium"/>
    <s v="Medium Satisfaction"/>
    <s v="Medium Charging"/>
    <n v="1"/>
    <x v="733"/>
    <x v="420"/>
  </r>
  <r>
    <s v="EVS103544"/>
    <x v="5"/>
    <x v="2"/>
    <x v="1"/>
    <x v="1"/>
    <s v="22-09-2024 00:33"/>
    <s v="22-09-2024 02:27"/>
    <x v="48"/>
    <n v="11.52"/>
    <n v="8"/>
    <n v="92.16"/>
    <s v="Wallet"/>
    <x v="3"/>
    <s v="Medium"/>
    <s v="Medium Satisfaction"/>
    <s v="Long Charging"/>
    <n v="2"/>
    <x v="283"/>
    <x v="220"/>
  </r>
  <r>
    <s v="EVS103545"/>
    <x v="4"/>
    <x v="0"/>
    <x v="0"/>
    <x v="1"/>
    <s v="20-02-2023 09:13"/>
    <s v="20-02-2023 10:35"/>
    <x v="0"/>
    <n v="5.91"/>
    <n v="12"/>
    <n v="70.92"/>
    <s v="UPI"/>
    <x v="3"/>
    <s v="Low"/>
    <s v="Medium Satisfaction"/>
    <s v="Long Charging"/>
    <n v="3"/>
    <x v="574"/>
    <x v="122"/>
  </r>
  <r>
    <s v="EVS103546"/>
    <x v="0"/>
    <x v="0"/>
    <x v="1"/>
    <x v="0"/>
    <s v="15-11-2023 23:36"/>
    <s v="16-11-2023 01:14"/>
    <x v="61"/>
    <n v="55.47"/>
    <n v="10"/>
    <n v="554.70000000000005"/>
    <s v="UPI"/>
    <x v="1"/>
    <s v="High"/>
    <s v="High Satisfaction"/>
    <s v="Long Charging"/>
    <n v="3"/>
    <x v="865"/>
    <x v="611"/>
  </r>
  <r>
    <s v="EVS103547"/>
    <x v="3"/>
    <x v="1"/>
    <x v="3"/>
    <x v="1"/>
    <s v="21-03-2023 08:06"/>
    <s v="21-03-2023 08:37"/>
    <x v="64"/>
    <n v="33.479999999999997"/>
    <n v="12"/>
    <n v="401.76"/>
    <s v="Wallet"/>
    <x v="4"/>
    <s v="High"/>
    <s v="Low Satisfaction"/>
    <s v="Medium Charging"/>
    <n v="1"/>
    <x v="950"/>
    <x v="405"/>
  </r>
  <r>
    <s v="EVS103548"/>
    <x v="2"/>
    <x v="0"/>
    <x v="2"/>
    <x v="0"/>
    <s v="17-02-2024 07:32"/>
    <s v="17-02-2024 08:59"/>
    <x v="24"/>
    <n v="34.24"/>
    <n v="15"/>
    <n v="513.6"/>
    <s v="Credit Card"/>
    <x v="4"/>
    <s v="High"/>
    <s v="Low Satisfaction"/>
    <s v="Long Charging"/>
    <n v="3"/>
    <x v="24"/>
    <x v="676"/>
  </r>
  <r>
    <s v="EVS103549"/>
    <x v="4"/>
    <x v="1"/>
    <x v="0"/>
    <x v="0"/>
    <s v="13-08-2023 16:26"/>
    <s v="13-08-2023 17:29"/>
    <x v="25"/>
    <n v="36.799999999999997"/>
    <n v="15"/>
    <n v="552"/>
    <s v="Wallet"/>
    <x v="1"/>
    <s v="High"/>
    <s v="High Satisfaction"/>
    <s v="Long Charging"/>
    <n v="1"/>
    <x v="648"/>
    <x v="462"/>
  </r>
  <r>
    <s v="EVS103550"/>
    <x v="3"/>
    <x v="2"/>
    <x v="3"/>
    <x v="0"/>
    <d v="2024-02-07T08:24:00"/>
    <d v="2024-02-07T10:03:00"/>
    <x v="83"/>
    <n v="17.239999999999998"/>
    <n v="15"/>
    <n v="258.60000000000002"/>
    <s v="Subscription"/>
    <x v="2"/>
    <s v="Medium"/>
    <s v="Low Satisfaction"/>
    <s v="Long Charging"/>
    <n v="2"/>
    <x v="6"/>
    <x v="238"/>
  </r>
  <r>
    <s v="EVS103551"/>
    <x v="0"/>
    <x v="1"/>
    <x v="3"/>
    <x v="1"/>
    <s v="23-10-2024 07:47"/>
    <s v="23-10-2024 08:40"/>
    <x v="73"/>
    <n v="18.28"/>
    <n v="12"/>
    <n v="219.36"/>
    <s v="Wallet"/>
    <x v="1"/>
    <s v="Medium"/>
    <s v="High Satisfaction"/>
    <s v="Medium Charging"/>
    <n v="1"/>
    <x v="1148"/>
    <x v="445"/>
  </r>
  <r>
    <s v="EVS103552"/>
    <x v="1"/>
    <x v="1"/>
    <x v="3"/>
    <x v="1"/>
    <d v="2024-04-11T08:54:00"/>
    <d v="2024-04-11T09:29:00"/>
    <x v="10"/>
    <n v="35.82"/>
    <n v="8"/>
    <n v="286.56"/>
    <s v="Credit Card"/>
    <x v="2"/>
    <s v="High"/>
    <s v="Low Satisfaction"/>
    <s v="Medium Charging"/>
    <n v="1"/>
    <x v="1230"/>
    <x v="115"/>
  </r>
  <r>
    <s v="EVS103553"/>
    <x v="0"/>
    <x v="1"/>
    <x v="0"/>
    <x v="1"/>
    <s v="26-09-2024 13:18"/>
    <s v="26-09-2024 13:51"/>
    <x v="50"/>
    <n v="11.35"/>
    <n v="12"/>
    <n v="136.19999999999999"/>
    <s v="Credit Card"/>
    <x v="2"/>
    <s v="Medium"/>
    <s v="Low Satisfaction"/>
    <s v="Medium Charging"/>
    <n v="1"/>
    <x v="1006"/>
    <x v="57"/>
  </r>
  <r>
    <s v="EVS103554"/>
    <x v="1"/>
    <x v="0"/>
    <x v="2"/>
    <x v="0"/>
    <s v="26-10-2023 22:52"/>
    <s v="27-10-2023 00:05"/>
    <x v="98"/>
    <n v="21.75"/>
    <n v="8"/>
    <n v="174"/>
    <s v="Credit Card"/>
    <x v="2"/>
    <s v="Medium"/>
    <s v="Low Satisfaction"/>
    <s v="Long Charging"/>
    <n v="3"/>
    <x v="713"/>
    <x v="189"/>
  </r>
  <r>
    <s v="EVS103555"/>
    <x v="2"/>
    <x v="1"/>
    <x v="3"/>
    <x v="0"/>
    <d v="2023-01-05T07:44:00"/>
    <d v="2023-01-05T08:29:00"/>
    <x v="96"/>
    <n v="22.44"/>
    <n v="10"/>
    <n v="224.4"/>
    <s v="Credit Card"/>
    <x v="2"/>
    <s v="Medium"/>
    <s v="Low Satisfaction"/>
    <s v="Medium Charging"/>
    <n v="1"/>
    <x v="640"/>
    <x v="435"/>
  </r>
  <r>
    <s v="EVS103556"/>
    <x v="5"/>
    <x v="0"/>
    <x v="0"/>
    <x v="1"/>
    <d v="2023-01-05T23:06:00"/>
    <d v="2023-02-05T00:31:00"/>
    <x v="17"/>
    <n v="47.21"/>
    <n v="15"/>
    <n v="708.15"/>
    <s v="UPI"/>
    <x v="0"/>
    <s v="High"/>
    <s v="Medium Satisfaction"/>
    <s v="Long Charging"/>
    <n v="3"/>
    <x v="1064"/>
    <x v="435"/>
  </r>
  <r>
    <s v="EVS103557"/>
    <x v="0"/>
    <x v="0"/>
    <x v="0"/>
    <x v="0"/>
    <s v="28-08-2023 23:50"/>
    <s v="29-08-2023 00:50"/>
    <x v="76"/>
    <n v="14.73"/>
    <n v="12"/>
    <n v="176.76"/>
    <s v="Wallet"/>
    <x v="2"/>
    <s v="Medium"/>
    <s v="Low Satisfaction"/>
    <s v="Medium Charging"/>
    <n v="3"/>
    <x v="776"/>
    <x v="303"/>
  </r>
  <r>
    <s v="EVS103558"/>
    <x v="2"/>
    <x v="0"/>
    <x v="0"/>
    <x v="0"/>
    <d v="2023-10-04T21:58:00"/>
    <d v="2023-10-04T23:16:00"/>
    <x v="89"/>
    <n v="7.42"/>
    <n v="15"/>
    <n v="111.3"/>
    <s v="UPI"/>
    <x v="2"/>
    <s v="Low"/>
    <s v="Low Satisfaction"/>
    <s v="Long Charging"/>
    <n v="3"/>
    <x v="1186"/>
    <x v="585"/>
  </r>
  <r>
    <s v="EVS103559"/>
    <x v="3"/>
    <x v="1"/>
    <x v="1"/>
    <x v="1"/>
    <s v="30-06-2023 09:17"/>
    <s v="30-06-2023 10:58"/>
    <x v="26"/>
    <n v="6.91"/>
    <n v="8"/>
    <n v="55.28"/>
    <s v="Subscription"/>
    <x v="0"/>
    <s v="Low"/>
    <s v="Medium Satisfaction"/>
    <s v="Long Charging"/>
    <n v="1"/>
    <x v="631"/>
    <x v="386"/>
  </r>
  <r>
    <s v="EVS103560"/>
    <x v="1"/>
    <x v="0"/>
    <x v="1"/>
    <x v="1"/>
    <d v="2023-12-11T22:34:00"/>
    <d v="2023-12-11T23:01:00"/>
    <x v="92"/>
    <n v="31.61"/>
    <n v="15"/>
    <n v="474.15"/>
    <s v="Credit Card"/>
    <x v="3"/>
    <s v="High"/>
    <s v="Medium Satisfaction"/>
    <s v="Short Charging"/>
    <n v="3"/>
    <x v="937"/>
    <x v="284"/>
  </r>
  <r>
    <s v="EVS103561"/>
    <x v="2"/>
    <x v="0"/>
    <x v="0"/>
    <x v="0"/>
    <s v="26-01-2024 16:05"/>
    <s v="26-01-2024 17:26"/>
    <x v="7"/>
    <n v="28.75"/>
    <n v="8"/>
    <n v="230"/>
    <s v="UPI"/>
    <x v="4"/>
    <s v="Medium"/>
    <s v="Low Satisfaction"/>
    <s v="Long Charging"/>
    <n v="3"/>
    <x v="1302"/>
    <x v="2"/>
  </r>
  <r>
    <s v="EVS103562"/>
    <x v="3"/>
    <x v="2"/>
    <x v="0"/>
    <x v="0"/>
    <s v="21-07-2023 12:28"/>
    <s v="21-07-2023 13:25"/>
    <x v="110"/>
    <n v="55.7"/>
    <n v="8"/>
    <n v="445.6"/>
    <s v="Subscription"/>
    <x v="2"/>
    <s v="High"/>
    <s v="Low Satisfaction"/>
    <s v="Medium Charging"/>
    <n v="2"/>
    <x v="902"/>
    <x v="400"/>
  </r>
  <r>
    <s v="EVS103563"/>
    <x v="2"/>
    <x v="2"/>
    <x v="3"/>
    <x v="1"/>
    <s v="21-03-2024 12:41"/>
    <s v="21-03-2024 13:10"/>
    <x v="102"/>
    <n v="36.090000000000003"/>
    <n v="8"/>
    <n v="288.72000000000003"/>
    <s v="Subscription"/>
    <x v="4"/>
    <s v="High"/>
    <s v="Low Satisfaction"/>
    <s v="Short Charging"/>
    <n v="2"/>
    <x v="42"/>
    <x v="167"/>
  </r>
  <r>
    <s v="EVS103564"/>
    <x v="5"/>
    <x v="2"/>
    <x v="1"/>
    <x v="0"/>
    <s v="25-07-2023 21:28"/>
    <s v="25-07-2023 23:24"/>
    <x v="90"/>
    <n v="41.92"/>
    <n v="10"/>
    <n v="419.2"/>
    <s v="UPI"/>
    <x v="4"/>
    <s v="High"/>
    <s v="Low Satisfaction"/>
    <s v="Long Charging"/>
    <n v="2"/>
    <x v="369"/>
    <x v="553"/>
  </r>
  <r>
    <s v="EVS103565"/>
    <x v="7"/>
    <x v="0"/>
    <x v="3"/>
    <x v="0"/>
    <s v="22-04-2023 20:49"/>
    <s v="22-04-2023 22:06"/>
    <x v="68"/>
    <n v="45.95"/>
    <n v="12"/>
    <n v="551.4"/>
    <s v="Credit Card"/>
    <x v="3"/>
    <s v="High"/>
    <s v="Medium Satisfaction"/>
    <s v="Long Charging"/>
    <n v="3"/>
    <x v="1208"/>
    <x v="421"/>
  </r>
  <r>
    <s v="EVS103566"/>
    <x v="2"/>
    <x v="1"/>
    <x v="3"/>
    <x v="0"/>
    <s v="18-06-2024 07:39"/>
    <s v="18-06-2024 08:17"/>
    <x v="28"/>
    <n v="14.98"/>
    <n v="15"/>
    <n v="224.7"/>
    <s v="Wallet"/>
    <x v="2"/>
    <s v="Medium"/>
    <s v="Low Satisfaction"/>
    <s v="Medium Charging"/>
    <n v="1"/>
    <x v="620"/>
    <x v="423"/>
  </r>
  <r>
    <s v="EVS103567"/>
    <x v="7"/>
    <x v="2"/>
    <x v="0"/>
    <x v="1"/>
    <s v="21-02-2023 10:10"/>
    <s v="21-02-2023 11:08"/>
    <x v="22"/>
    <n v="2.19"/>
    <n v="12"/>
    <n v="26.28"/>
    <s v="Credit Card"/>
    <x v="4"/>
    <s v="Low"/>
    <s v="Low Satisfaction"/>
    <s v="Medium Charging"/>
    <n v="2"/>
    <x v="932"/>
    <x v="398"/>
  </r>
  <r>
    <s v="EVS103568"/>
    <x v="3"/>
    <x v="0"/>
    <x v="1"/>
    <x v="1"/>
    <s v="28-02-2023 00:12"/>
    <s v="28-02-2023 01:33"/>
    <x v="7"/>
    <n v="12.64"/>
    <n v="8"/>
    <n v="101.12"/>
    <s v="Subscription"/>
    <x v="4"/>
    <s v="Medium"/>
    <s v="Low Satisfaction"/>
    <s v="Long Charging"/>
    <n v="3"/>
    <x v="349"/>
    <x v="515"/>
  </r>
  <r>
    <s v="EVS103569"/>
    <x v="3"/>
    <x v="1"/>
    <x v="2"/>
    <x v="0"/>
    <s v="13-03-2023 12:22"/>
    <s v="13-03-2023 12:56"/>
    <x v="8"/>
    <n v="58.41"/>
    <n v="15"/>
    <n v="876.15"/>
    <s v="UPI"/>
    <x v="3"/>
    <s v="High"/>
    <s v="Medium Satisfaction"/>
    <s v="Medium Charging"/>
    <n v="1"/>
    <x v="476"/>
    <x v="516"/>
  </r>
  <r>
    <s v="EVS103570"/>
    <x v="7"/>
    <x v="2"/>
    <x v="2"/>
    <x v="1"/>
    <d v="2024-02-05T16:34:00"/>
    <d v="2024-02-05T16:48:00"/>
    <x v="52"/>
    <n v="46.03"/>
    <n v="8"/>
    <n v="368.24"/>
    <s v="UPI"/>
    <x v="0"/>
    <s v="High"/>
    <s v="Medium Satisfaction"/>
    <s v="Short Charging"/>
    <n v="2"/>
    <x v="462"/>
    <x v="191"/>
  </r>
  <r>
    <s v="EVS103571"/>
    <x v="1"/>
    <x v="2"/>
    <x v="2"/>
    <x v="1"/>
    <d v="2023-11-01T00:37:00"/>
    <d v="2023-11-01T02:10:00"/>
    <x v="12"/>
    <n v="3.76"/>
    <n v="8"/>
    <n v="30.08"/>
    <s v="Wallet"/>
    <x v="0"/>
    <s v="Low"/>
    <s v="Medium Satisfaction"/>
    <s v="Long Charging"/>
    <n v="2"/>
    <x v="233"/>
    <x v="144"/>
  </r>
  <r>
    <s v="EVS103572"/>
    <x v="2"/>
    <x v="1"/>
    <x v="0"/>
    <x v="1"/>
    <d v="2023-05-11T19:45:00"/>
    <d v="2023-05-11T21:11:00"/>
    <x v="16"/>
    <n v="52.01"/>
    <n v="12"/>
    <n v="624.12"/>
    <s v="Wallet"/>
    <x v="3"/>
    <s v="High"/>
    <s v="Medium Satisfaction"/>
    <s v="Long Charging"/>
    <n v="1"/>
    <x v="318"/>
    <x v="118"/>
  </r>
  <r>
    <s v="EVS103573"/>
    <x v="3"/>
    <x v="2"/>
    <x v="2"/>
    <x v="1"/>
    <s v="14-10-2024 12:05"/>
    <s v="14-10-2024 14:01"/>
    <x v="90"/>
    <n v="27.9"/>
    <n v="12"/>
    <n v="334.8"/>
    <s v="Subscription"/>
    <x v="0"/>
    <s v="Medium"/>
    <s v="Medium Satisfaction"/>
    <s v="Long Charging"/>
    <n v="2"/>
    <x v="678"/>
    <x v="213"/>
  </r>
  <r>
    <s v="EVS103574"/>
    <x v="5"/>
    <x v="1"/>
    <x v="3"/>
    <x v="0"/>
    <d v="2023-11-05T18:11:00"/>
    <d v="2023-11-05T19:54:00"/>
    <x v="95"/>
    <n v="35.71"/>
    <n v="12"/>
    <n v="428.52"/>
    <s v="UPI"/>
    <x v="4"/>
    <s v="High"/>
    <s v="Low Satisfaction"/>
    <s v="Long Charging"/>
    <n v="1"/>
    <x v="1203"/>
    <x v="395"/>
  </r>
  <r>
    <s v="EVS103575"/>
    <x v="6"/>
    <x v="0"/>
    <x v="0"/>
    <x v="1"/>
    <s v="30-03-2023 17:38"/>
    <s v="30-03-2023 19:20"/>
    <x v="36"/>
    <n v="7.84"/>
    <n v="8"/>
    <n v="62.72"/>
    <s v="Subscription"/>
    <x v="2"/>
    <s v="Low"/>
    <s v="Low Satisfaction"/>
    <s v="Long Charging"/>
    <n v="3"/>
    <x v="730"/>
    <x v="634"/>
  </r>
  <r>
    <s v="EVS103576"/>
    <x v="4"/>
    <x v="0"/>
    <x v="2"/>
    <x v="1"/>
    <d v="2024-10-02T09:40:00"/>
    <d v="2024-10-02T10:56:00"/>
    <x v="91"/>
    <n v="2.5099999999999998"/>
    <n v="8"/>
    <n v="20.079999999999998"/>
    <s v="Subscription"/>
    <x v="2"/>
    <s v="Low"/>
    <s v="Low Satisfaction"/>
    <s v="Long Charging"/>
    <n v="3"/>
    <x v="966"/>
    <x v="26"/>
  </r>
  <r>
    <s v="EVS103577"/>
    <x v="3"/>
    <x v="1"/>
    <x v="3"/>
    <x v="1"/>
    <s v="13-10-2024 10:25"/>
    <s v="13-10-2024 11:16"/>
    <x v="69"/>
    <n v="35.869999999999997"/>
    <n v="8"/>
    <n v="286.95999999999998"/>
    <s v="Wallet"/>
    <x v="3"/>
    <s v="High"/>
    <s v="Medium Satisfaction"/>
    <s v="Medium Charging"/>
    <n v="1"/>
    <x v="722"/>
    <x v="96"/>
  </r>
  <r>
    <s v="EVS103578"/>
    <x v="4"/>
    <x v="1"/>
    <x v="0"/>
    <x v="0"/>
    <s v="27-01-2024 22:28"/>
    <s v="27-01-2024 23:27"/>
    <x v="49"/>
    <n v="11.35"/>
    <n v="12"/>
    <n v="136.19999999999999"/>
    <s v="Credit Card"/>
    <x v="2"/>
    <s v="Medium"/>
    <s v="Low Satisfaction"/>
    <s v="Medium Charging"/>
    <n v="1"/>
    <x v="160"/>
    <x v="384"/>
  </r>
  <r>
    <s v="EVS103579"/>
    <x v="1"/>
    <x v="1"/>
    <x v="3"/>
    <x v="0"/>
    <s v="24-10-2023 06:38"/>
    <s v="24-10-2023 07:45"/>
    <x v="5"/>
    <n v="46.26"/>
    <n v="10"/>
    <n v="462.6"/>
    <s v="Wallet"/>
    <x v="4"/>
    <s v="High"/>
    <s v="Low Satisfaction"/>
    <s v="Long Charging"/>
    <n v="1"/>
    <x v="1088"/>
    <x v="81"/>
  </r>
  <r>
    <s v="EVS103580"/>
    <x v="2"/>
    <x v="1"/>
    <x v="3"/>
    <x v="0"/>
    <d v="2023-08-11T23:03:00"/>
    <d v="2023-09-11T00:14:00"/>
    <x v="82"/>
    <n v="38.81"/>
    <n v="8"/>
    <n v="310.48"/>
    <s v="Wallet"/>
    <x v="3"/>
    <s v="High"/>
    <s v="Medium Satisfaction"/>
    <s v="Long Charging"/>
    <n v="1"/>
    <x v="974"/>
    <x v="531"/>
  </r>
  <r>
    <s v="EVS103581"/>
    <x v="5"/>
    <x v="0"/>
    <x v="0"/>
    <x v="0"/>
    <d v="2023-10-02T23:43:00"/>
    <d v="2023-11-02T00:47:00"/>
    <x v="34"/>
    <n v="54.47"/>
    <n v="10"/>
    <n v="544.70000000000005"/>
    <s v="Wallet"/>
    <x v="2"/>
    <s v="High"/>
    <s v="Low Satisfaction"/>
    <s v="Long Charging"/>
    <n v="3"/>
    <x v="1184"/>
    <x v="601"/>
  </r>
  <r>
    <s v="EVS103582"/>
    <x v="5"/>
    <x v="0"/>
    <x v="2"/>
    <x v="0"/>
    <d v="2024-06-09T14:41:00"/>
    <d v="2024-06-09T15:15:00"/>
    <x v="8"/>
    <n v="12.72"/>
    <n v="10"/>
    <n v="127.2"/>
    <s v="UPI"/>
    <x v="1"/>
    <s v="Medium"/>
    <s v="High Satisfaction"/>
    <s v="Medium Charging"/>
    <n v="3"/>
    <x v="934"/>
    <x v="498"/>
  </r>
  <r>
    <s v="EVS103583"/>
    <x v="2"/>
    <x v="2"/>
    <x v="0"/>
    <x v="1"/>
    <d v="2024-02-07T16:51:00"/>
    <d v="2024-02-07T17:52:00"/>
    <x v="57"/>
    <n v="34.380000000000003"/>
    <n v="10"/>
    <n v="343.8"/>
    <s v="UPI"/>
    <x v="1"/>
    <s v="High"/>
    <s v="High Satisfaction"/>
    <s v="Long Charging"/>
    <n v="2"/>
    <x v="918"/>
    <x v="238"/>
  </r>
  <r>
    <s v="EVS103584"/>
    <x v="0"/>
    <x v="1"/>
    <x v="2"/>
    <x v="1"/>
    <d v="2024-01-06T07:38:00"/>
    <d v="2024-01-06T08:42:00"/>
    <x v="34"/>
    <n v="28.3"/>
    <n v="10"/>
    <n v="283"/>
    <s v="UPI"/>
    <x v="2"/>
    <s v="Medium"/>
    <s v="Low Satisfaction"/>
    <s v="Long Charging"/>
    <n v="1"/>
    <x v="1094"/>
    <x v="202"/>
  </r>
  <r>
    <s v="EVS103585"/>
    <x v="2"/>
    <x v="2"/>
    <x v="0"/>
    <x v="1"/>
    <s v="27-09-2024 19:08"/>
    <s v="27-09-2024 20:31"/>
    <x v="100"/>
    <n v="52.26"/>
    <n v="10"/>
    <n v="522.6"/>
    <s v="Subscription"/>
    <x v="4"/>
    <s v="High"/>
    <s v="Low Satisfaction"/>
    <s v="Long Charging"/>
    <n v="2"/>
    <x v="1288"/>
    <x v="152"/>
  </r>
  <r>
    <s v="EVS103586"/>
    <x v="5"/>
    <x v="1"/>
    <x v="0"/>
    <x v="0"/>
    <s v="30-12-2023 15:44"/>
    <s v="30-12-2023 17:13"/>
    <x v="29"/>
    <n v="54.18"/>
    <n v="8"/>
    <n v="433.44"/>
    <s v="Credit Card"/>
    <x v="3"/>
    <s v="High"/>
    <s v="Medium Satisfaction"/>
    <s v="Long Charging"/>
    <n v="1"/>
    <x v="408"/>
    <x v="326"/>
  </r>
  <r>
    <s v="EVS103587"/>
    <x v="2"/>
    <x v="2"/>
    <x v="3"/>
    <x v="1"/>
    <d v="2024-12-10T12:53:00"/>
    <d v="2024-12-10T14:47:00"/>
    <x v="48"/>
    <n v="10.83"/>
    <n v="15"/>
    <n v="162.44999999999999"/>
    <s v="UPI"/>
    <x v="3"/>
    <s v="Medium"/>
    <s v="Medium Satisfaction"/>
    <s v="Long Charging"/>
    <n v="2"/>
    <x v="691"/>
    <x v="576"/>
  </r>
  <r>
    <s v="EVS103588"/>
    <x v="3"/>
    <x v="2"/>
    <x v="2"/>
    <x v="0"/>
    <d v="2024-09-02T04:24:00"/>
    <d v="2024-09-02T05:34:00"/>
    <x v="31"/>
    <n v="14.73"/>
    <n v="10"/>
    <n v="147.30000000000001"/>
    <s v="Credit Card"/>
    <x v="2"/>
    <s v="Medium"/>
    <s v="Low Satisfaction"/>
    <s v="Long Charging"/>
    <n v="2"/>
    <x v="1207"/>
    <x v="617"/>
  </r>
  <r>
    <s v="EVS103589"/>
    <x v="1"/>
    <x v="1"/>
    <x v="1"/>
    <x v="0"/>
    <d v="2023-01-08T18:16:00"/>
    <d v="2023-01-08T18:39:00"/>
    <x v="6"/>
    <n v="49.3"/>
    <n v="8"/>
    <n v="394.4"/>
    <s v="Credit Card"/>
    <x v="3"/>
    <s v="High"/>
    <s v="Medium Satisfaction"/>
    <s v="Short Charging"/>
    <n v="1"/>
    <x v="230"/>
    <x v="60"/>
  </r>
  <r>
    <s v="EVS103590"/>
    <x v="0"/>
    <x v="1"/>
    <x v="2"/>
    <x v="0"/>
    <s v="16-09-2024 04:25"/>
    <s v="16-09-2024 05:35"/>
    <x v="31"/>
    <n v="8.17"/>
    <n v="10"/>
    <n v="81.7"/>
    <s v="Wallet"/>
    <x v="0"/>
    <s v="Low"/>
    <s v="Medium Satisfaction"/>
    <s v="Long Charging"/>
    <n v="1"/>
    <x v="1045"/>
    <x v="347"/>
  </r>
  <r>
    <s v="EVS103591"/>
    <x v="5"/>
    <x v="0"/>
    <x v="1"/>
    <x v="0"/>
    <s v="29-05-2024 17:13"/>
    <s v="29-05-2024 18:52"/>
    <x v="83"/>
    <n v="25.01"/>
    <n v="10"/>
    <n v="250.1"/>
    <s v="UPI"/>
    <x v="3"/>
    <s v="Medium"/>
    <s v="Medium Satisfaction"/>
    <s v="Long Charging"/>
    <n v="3"/>
    <x v="298"/>
    <x v="345"/>
  </r>
  <r>
    <s v="EVS103592"/>
    <x v="4"/>
    <x v="1"/>
    <x v="3"/>
    <x v="1"/>
    <s v="14-09-2024 19:04"/>
    <s v="14-09-2024 20:41"/>
    <x v="85"/>
    <n v="40.39"/>
    <n v="10"/>
    <n v="403.9"/>
    <s v="Credit Card"/>
    <x v="2"/>
    <s v="High"/>
    <s v="Low Satisfaction"/>
    <s v="Long Charging"/>
    <n v="1"/>
    <x v="274"/>
    <x v="500"/>
  </r>
  <r>
    <s v="EVS103593"/>
    <x v="2"/>
    <x v="0"/>
    <x v="0"/>
    <x v="0"/>
    <s v="25-08-2024 14:46"/>
    <s v="25-08-2024 16:39"/>
    <x v="41"/>
    <n v="36.340000000000003"/>
    <n v="8"/>
    <n v="290.72000000000003"/>
    <s v="Wallet"/>
    <x v="1"/>
    <s v="High"/>
    <s v="High Satisfaction"/>
    <s v="Long Charging"/>
    <n v="3"/>
    <x v="29"/>
    <x v="357"/>
  </r>
  <r>
    <s v="EVS103594"/>
    <x v="5"/>
    <x v="1"/>
    <x v="0"/>
    <x v="1"/>
    <s v="13-04-2024 04:48"/>
    <s v="13-04-2024 06:30"/>
    <x v="36"/>
    <n v="14.81"/>
    <n v="12"/>
    <n v="177.72"/>
    <s v="Credit Card"/>
    <x v="0"/>
    <s v="Medium"/>
    <s v="Medium Satisfaction"/>
    <s v="Long Charging"/>
    <n v="1"/>
    <x v="58"/>
    <x v="268"/>
  </r>
  <r>
    <s v="EVS103595"/>
    <x v="4"/>
    <x v="1"/>
    <x v="2"/>
    <x v="0"/>
    <s v="13-03-2024 14:19"/>
    <s v="13-03-2024 15:06"/>
    <x v="59"/>
    <n v="35.82"/>
    <n v="8"/>
    <n v="286.56"/>
    <s v="Wallet"/>
    <x v="0"/>
    <s v="High"/>
    <s v="Medium Satisfaction"/>
    <s v="Medium Charging"/>
    <n v="1"/>
    <x v="112"/>
    <x v="203"/>
  </r>
  <r>
    <s v="EVS103596"/>
    <x v="0"/>
    <x v="2"/>
    <x v="3"/>
    <x v="0"/>
    <d v="2023-08-11T18:37:00"/>
    <d v="2023-08-11T19:46:00"/>
    <x v="39"/>
    <n v="22.57"/>
    <n v="12"/>
    <n v="270.83999999999997"/>
    <s v="Subscription"/>
    <x v="4"/>
    <s v="Medium"/>
    <s v="Low Satisfaction"/>
    <s v="Long Charging"/>
    <n v="2"/>
    <x v="772"/>
    <x v="531"/>
  </r>
  <r>
    <s v="EVS103597"/>
    <x v="7"/>
    <x v="2"/>
    <x v="1"/>
    <x v="1"/>
    <d v="2023-12-05T09:39:00"/>
    <d v="2023-12-05T11:12:00"/>
    <x v="12"/>
    <n v="59.41"/>
    <n v="12"/>
    <n v="712.92"/>
    <s v="Subscription"/>
    <x v="2"/>
    <s v="High"/>
    <s v="Low Satisfaction"/>
    <s v="Long Charging"/>
    <n v="2"/>
    <x v="367"/>
    <x v="48"/>
  </r>
  <r>
    <s v="EVS103598"/>
    <x v="1"/>
    <x v="2"/>
    <x v="1"/>
    <x v="1"/>
    <d v="2023-03-11T23:45:00"/>
    <d v="2023-04-11T00:15:00"/>
    <x v="19"/>
    <n v="35.72"/>
    <n v="8"/>
    <n v="285.76"/>
    <s v="UPI"/>
    <x v="3"/>
    <s v="High"/>
    <s v="Medium Satisfaction"/>
    <s v="Medium Charging"/>
    <n v="2"/>
    <x v="542"/>
    <x v="460"/>
  </r>
  <r>
    <s v="EVS103599"/>
    <x v="5"/>
    <x v="1"/>
    <x v="1"/>
    <x v="0"/>
    <d v="2023-02-10T01:26:00"/>
    <d v="2023-02-10T02:17:00"/>
    <x v="69"/>
    <n v="51.5"/>
    <n v="15"/>
    <n v="772.5"/>
    <s v="Wallet"/>
    <x v="2"/>
    <s v="High"/>
    <s v="Low Satisfaction"/>
    <s v="Medium Charging"/>
    <n v="1"/>
    <x v="1287"/>
    <x v="150"/>
  </r>
  <r>
    <s v="EVS103600"/>
    <x v="4"/>
    <x v="0"/>
    <x v="3"/>
    <x v="1"/>
    <d v="2023-10-11T23:47:00"/>
    <d v="2023-11-11T01:33:00"/>
    <x v="107"/>
    <n v="56.36"/>
    <n v="8"/>
    <n v="450.88"/>
    <s v="Subscription"/>
    <x v="2"/>
    <s v="High"/>
    <s v="Low Satisfaction"/>
    <s v="Long Charging"/>
    <n v="3"/>
    <x v="912"/>
    <x v="8"/>
  </r>
  <r>
    <s v="EVS103601"/>
    <x v="4"/>
    <x v="0"/>
    <x v="0"/>
    <x v="0"/>
    <d v="2023-09-09T16:18:00"/>
    <d v="2023-09-09T16:33:00"/>
    <x v="63"/>
    <n v="28.11"/>
    <n v="15"/>
    <n v="421.65"/>
    <s v="Wallet"/>
    <x v="3"/>
    <s v="Medium"/>
    <s v="Medium Satisfaction"/>
    <s v="Short Charging"/>
    <n v="3"/>
    <x v="343"/>
    <x v="171"/>
  </r>
  <r>
    <s v="EVS103602"/>
    <x v="7"/>
    <x v="2"/>
    <x v="0"/>
    <x v="1"/>
    <d v="2024-12-08T17:47:00"/>
    <d v="2024-12-08T18:09:00"/>
    <x v="103"/>
    <n v="25.59"/>
    <n v="12"/>
    <n v="307.08"/>
    <s v="Credit Card"/>
    <x v="2"/>
    <s v="Medium"/>
    <s v="Low Satisfaction"/>
    <s v="Short Charging"/>
    <n v="2"/>
    <x v="332"/>
    <x v="574"/>
  </r>
  <r>
    <s v="EVS103603"/>
    <x v="5"/>
    <x v="2"/>
    <x v="2"/>
    <x v="1"/>
    <d v="2024-08-09T18:58:00"/>
    <d v="2024-08-09T20:55:00"/>
    <x v="62"/>
    <n v="2.87"/>
    <n v="12"/>
    <n v="34.44"/>
    <s v="Credit Card"/>
    <x v="1"/>
    <s v="Low"/>
    <s v="High Satisfaction"/>
    <s v="Long Charging"/>
    <n v="2"/>
    <x v="129"/>
    <x v="199"/>
  </r>
  <r>
    <s v="EVS103604"/>
    <x v="6"/>
    <x v="2"/>
    <x v="3"/>
    <x v="1"/>
    <s v="18-01-2024 10:36"/>
    <s v="18-01-2024 12:34"/>
    <x v="106"/>
    <n v="10.86"/>
    <n v="12"/>
    <n v="130.32"/>
    <s v="Credit Card"/>
    <x v="2"/>
    <s v="Medium"/>
    <s v="Low Satisfaction"/>
    <s v="Long Charging"/>
    <n v="2"/>
    <x v="1303"/>
    <x v="665"/>
  </r>
  <r>
    <s v="EVS103605"/>
    <x v="0"/>
    <x v="2"/>
    <x v="0"/>
    <x v="0"/>
    <d v="2024-07-08T22:11:00"/>
    <d v="2024-07-08T23:38:00"/>
    <x v="24"/>
    <n v="27.49"/>
    <n v="12"/>
    <n v="329.88"/>
    <s v="Subscription"/>
    <x v="1"/>
    <s v="Medium"/>
    <s v="High Satisfaction"/>
    <s v="Long Charging"/>
    <n v="2"/>
    <x v="627"/>
    <x v="170"/>
  </r>
  <r>
    <s v="EVS103606"/>
    <x v="4"/>
    <x v="0"/>
    <x v="0"/>
    <x v="1"/>
    <d v="2023-08-10T14:17:00"/>
    <d v="2023-08-10T15:37:00"/>
    <x v="93"/>
    <n v="10.99"/>
    <n v="12"/>
    <n v="131.88"/>
    <s v="Subscription"/>
    <x v="1"/>
    <s v="Medium"/>
    <s v="High Satisfaction"/>
    <s v="Long Charging"/>
    <n v="3"/>
    <x v="586"/>
    <x v="174"/>
  </r>
  <r>
    <s v="EVS103607"/>
    <x v="7"/>
    <x v="0"/>
    <x v="3"/>
    <x v="0"/>
    <s v="27-06-2023 00:01"/>
    <s v="27-06-2023 00:34"/>
    <x v="50"/>
    <n v="56.94"/>
    <n v="10"/>
    <n v="569.4"/>
    <s v="Subscription"/>
    <x v="2"/>
    <s v="High"/>
    <s v="Low Satisfaction"/>
    <s v="Medium Charging"/>
    <n v="3"/>
    <x v="98"/>
    <x v="388"/>
  </r>
  <r>
    <s v="EVS103608"/>
    <x v="2"/>
    <x v="0"/>
    <x v="1"/>
    <x v="0"/>
    <d v="2024-07-05T09:44:00"/>
    <d v="2024-07-05T11:05:00"/>
    <x v="7"/>
    <n v="56.18"/>
    <n v="15"/>
    <n v="842.7"/>
    <s v="Credit Card"/>
    <x v="0"/>
    <s v="High"/>
    <s v="Medium Satisfaction"/>
    <s v="Long Charging"/>
    <n v="3"/>
    <x v="1253"/>
    <x v="22"/>
  </r>
  <r>
    <s v="EVS103609"/>
    <x v="3"/>
    <x v="0"/>
    <x v="3"/>
    <x v="0"/>
    <d v="2024-01-01T17:11:00"/>
    <d v="2024-01-01T19:00:00"/>
    <x v="74"/>
    <n v="6.73"/>
    <n v="15"/>
    <n v="100.95"/>
    <s v="UPI"/>
    <x v="4"/>
    <s v="Low"/>
    <s v="Low Satisfaction"/>
    <s v="Long Charging"/>
    <n v="3"/>
    <x v="507"/>
    <x v="58"/>
  </r>
  <r>
    <s v="EVS103610"/>
    <x v="1"/>
    <x v="2"/>
    <x v="1"/>
    <x v="1"/>
    <s v="27-07-2023 00:32"/>
    <s v="27-07-2023 01:55"/>
    <x v="100"/>
    <n v="27.39"/>
    <n v="12"/>
    <n v="328.68"/>
    <s v="Wallet"/>
    <x v="4"/>
    <s v="Medium"/>
    <s v="Low Satisfaction"/>
    <s v="Long Charging"/>
    <n v="2"/>
    <x v="108"/>
    <x v="244"/>
  </r>
  <r>
    <s v="EVS103611"/>
    <x v="7"/>
    <x v="2"/>
    <x v="3"/>
    <x v="0"/>
    <s v="31-01-2023 09:55"/>
    <s v="31-01-2023 10:05"/>
    <x v="15"/>
    <n v="48.66"/>
    <n v="15"/>
    <n v="729.9"/>
    <s v="UPI"/>
    <x v="0"/>
    <s v="High"/>
    <s v="Medium Satisfaction"/>
    <s v="Short Charging"/>
    <n v="2"/>
    <x v="1086"/>
    <x v="633"/>
  </r>
  <r>
    <s v="EVS103612"/>
    <x v="6"/>
    <x v="1"/>
    <x v="2"/>
    <x v="0"/>
    <s v="16-09-2024 03:57"/>
    <s v="16-09-2024 04:27"/>
    <x v="19"/>
    <n v="41.96"/>
    <n v="10"/>
    <n v="419.6"/>
    <s v="Credit Card"/>
    <x v="3"/>
    <s v="High"/>
    <s v="Medium Satisfaction"/>
    <s v="Medium Charging"/>
    <n v="1"/>
    <x v="667"/>
    <x v="347"/>
  </r>
  <r>
    <s v="EVS103613"/>
    <x v="6"/>
    <x v="2"/>
    <x v="3"/>
    <x v="1"/>
    <d v="2023-03-07T10:05:00"/>
    <d v="2023-03-07T10:35:00"/>
    <x v="19"/>
    <n v="36.68"/>
    <n v="10"/>
    <n v="366.8"/>
    <s v="Wallet"/>
    <x v="3"/>
    <s v="High"/>
    <s v="Medium Satisfaction"/>
    <s v="Medium Charging"/>
    <n v="2"/>
    <x v="491"/>
    <x v="658"/>
  </r>
  <r>
    <s v="EVS103614"/>
    <x v="3"/>
    <x v="0"/>
    <x v="0"/>
    <x v="0"/>
    <s v="25-12-2023 07:00"/>
    <s v="25-12-2023 07:24"/>
    <x v="37"/>
    <n v="52.22"/>
    <n v="12"/>
    <n v="626.64"/>
    <s v="Subscription"/>
    <x v="4"/>
    <s v="High"/>
    <s v="Low Satisfaction"/>
    <s v="Short Charging"/>
    <n v="3"/>
    <x v="871"/>
    <x v="279"/>
  </r>
  <r>
    <s v="EVS103615"/>
    <x v="5"/>
    <x v="0"/>
    <x v="0"/>
    <x v="0"/>
    <s v="23-04-2023 15:25"/>
    <s v="23-04-2023 16:26"/>
    <x v="57"/>
    <n v="39.39"/>
    <n v="10"/>
    <n v="393.9"/>
    <s v="Subscription"/>
    <x v="2"/>
    <s v="High"/>
    <s v="Low Satisfaction"/>
    <s v="Long Charging"/>
    <n v="3"/>
    <x v="104"/>
    <x v="376"/>
  </r>
  <r>
    <s v="EVS103616"/>
    <x v="6"/>
    <x v="1"/>
    <x v="3"/>
    <x v="0"/>
    <d v="2023-10-10T04:40:00"/>
    <d v="2023-10-10T06:08:00"/>
    <x v="81"/>
    <n v="32.299999999999997"/>
    <n v="15"/>
    <n v="484.5"/>
    <s v="Wallet"/>
    <x v="4"/>
    <s v="High"/>
    <s v="Low Satisfaction"/>
    <s v="Long Charging"/>
    <n v="1"/>
    <x v="588"/>
    <x v="361"/>
  </r>
  <r>
    <s v="EVS103617"/>
    <x v="3"/>
    <x v="0"/>
    <x v="3"/>
    <x v="0"/>
    <s v="22-01-2023 11:08"/>
    <s v="22-01-2023 11:23"/>
    <x v="63"/>
    <n v="19.43"/>
    <n v="12"/>
    <n v="233.16"/>
    <s v="UPI"/>
    <x v="2"/>
    <s v="Medium"/>
    <s v="Low Satisfaction"/>
    <s v="Short Charging"/>
    <n v="3"/>
    <x v="1118"/>
    <x v="29"/>
  </r>
  <r>
    <s v="EVS103618"/>
    <x v="3"/>
    <x v="0"/>
    <x v="1"/>
    <x v="1"/>
    <s v="13-03-2024 06:33"/>
    <s v="13-03-2024 07:39"/>
    <x v="40"/>
    <n v="50.81"/>
    <n v="12"/>
    <n v="609.72"/>
    <s v="Subscription"/>
    <x v="3"/>
    <s v="High"/>
    <s v="Medium Satisfaction"/>
    <s v="Long Charging"/>
    <n v="3"/>
    <x v="163"/>
    <x v="203"/>
  </r>
  <r>
    <s v="EVS103619"/>
    <x v="2"/>
    <x v="2"/>
    <x v="2"/>
    <x v="0"/>
    <d v="2024-08-03T01:34:00"/>
    <d v="2024-08-03T03:23:00"/>
    <x v="74"/>
    <n v="7.43"/>
    <n v="8"/>
    <n v="59.44"/>
    <s v="UPI"/>
    <x v="2"/>
    <s v="Low"/>
    <s v="Low Satisfaction"/>
    <s v="Long Charging"/>
    <n v="2"/>
    <x v="190"/>
    <x v="571"/>
  </r>
  <r>
    <s v="EVS103620"/>
    <x v="6"/>
    <x v="0"/>
    <x v="1"/>
    <x v="1"/>
    <d v="2024-02-10T09:14:00"/>
    <d v="2024-02-10T11:05:00"/>
    <x v="2"/>
    <n v="12.02"/>
    <n v="12"/>
    <n v="144.24"/>
    <s v="UPI"/>
    <x v="4"/>
    <s v="Medium"/>
    <s v="Low Satisfaction"/>
    <s v="Long Charging"/>
    <n v="3"/>
    <x v="1108"/>
    <x v="176"/>
  </r>
  <r>
    <s v="EVS103621"/>
    <x v="0"/>
    <x v="2"/>
    <x v="2"/>
    <x v="0"/>
    <s v="16-03-2024 08:06"/>
    <s v="16-03-2024 08:30"/>
    <x v="37"/>
    <n v="40.31"/>
    <n v="12"/>
    <n v="483.72"/>
    <s v="UPI"/>
    <x v="0"/>
    <s v="High"/>
    <s v="Medium Satisfaction"/>
    <s v="Short Charging"/>
    <n v="2"/>
    <x v="950"/>
    <x v="136"/>
  </r>
  <r>
    <s v="EVS103622"/>
    <x v="7"/>
    <x v="2"/>
    <x v="3"/>
    <x v="0"/>
    <s v="14-01-2024 02:01"/>
    <s v="14-01-2024 03:21"/>
    <x v="93"/>
    <n v="56.03"/>
    <n v="8"/>
    <n v="448.24"/>
    <s v="Subscription"/>
    <x v="0"/>
    <s v="High"/>
    <s v="Medium Satisfaction"/>
    <s v="Long Charging"/>
    <n v="2"/>
    <x v="875"/>
    <x v="224"/>
  </r>
  <r>
    <s v="EVS103623"/>
    <x v="2"/>
    <x v="2"/>
    <x v="2"/>
    <x v="0"/>
    <d v="2024-07-03T01:51:00"/>
    <d v="2024-07-03T02:33:00"/>
    <x v="14"/>
    <n v="37.82"/>
    <n v="8"/>
    <n v="302.56"/>
    <s v="Subscription"/>
    <x v="3"/>
    <s v="High"/>
    <s v="Medium Satisfaction"/>
    <s v="Medium Charging"/>
    <n v="2"/>
    <x v="480"/>
    <x v="359"/>
  </r>
  <r>
    <s v="EVS103624"/>
    <x v="4"/>
    <x v="2"/>
    <x v="2"/>
    <x v="1"/>
    <s v="18-01-2024 17:02"/>
    <s v="18-01-2024 17:54"/>
    <x v="55"/>
    <n v="51.73"/>
    <n v="15"/>
    <n v="775.95"/>
    <s v="Wallet"/>
    <x v="4"/>
    <s v="High"/>
    <s v="Low Satisfaction"/>
    <s v="Medium Charging"/>
    <n v="2"/>
    <x v="781"/>
    <x v="665"/>
  </r>
  <r>
    <s v="EVS103625"/>
    <x v="3"/>
    <x v="0"/>
    <x v="0"/>
    <x v="1"/>
    <d v="2023-05-04T02:07:00"/>
    <d v="2023-05-04T02:37:00"/>
    <x v="19"/>
    <n v="49.61"/>
    <n v="8"/>
    <n v="396.88"/>
    <s v="Credit Card"/>
    <x v="3"/>
    <s v="High"/>
    <s v="Medium Satisfaction"/>
    <s v="Medium Charging"/>
    <n v="3"/>
    <x v="26"/>
    <x v="195"/>
  </r>
  <r>
    <s v="EVS103626"/>
    <x v="5"/>
    <x v="2"/>
    <x v="3"/>
    <x v="0"/>
    <d v="2024-12-01T22:03:00"/>
    <d v="2024-12-01T23:53:00"/>
    <x v="109"/>
    <n v="37.049999999999997"/>
    <n v="12"/>
    <n v="444.6"/>
    <s v="Wallet"/>
    <x v="4"/>
    <s v="High"/>
    <s v="Low Satisfaction"/>
    <s v="Long Charging"/>
    <n v="2"/>
    <x v="1023"/>
    <x v="631"/>
  </r>
  <r>
    <s v="EVS103627"/>
    <x v="7"/>
    <x v="0"/>
    <x v="2"/>
    <x v="0"/>
    <s v="31-01-2024 20:10"/>
    <s v="31-01-2024 20:42"/>
    <x v="105"/>
    <n v="20.5"/>
    <n v="10"/>
    <n v="205"/>
    <s v="Credit Card"/>
    <x v="1"/>
    <s v="Medium"/>
    <s v="High Satisfaction"/>
    <s v="Medium Charging"/>
    <n v="3"/>
    <x v="931"/>
    <x v="638"/>
  </r>
  <r>
    <s v="EVS103628"/>
    <x v="3"/>
    <x v="2"/>
    <x v="1"/>
    <x v="1"/>
    <d v="2023-08-01T19:18:00"/>
    <d v="2023-08-01T19:48:00"/>
    <x v="19"/>
    <n v="29.46"/>
    <n v="8"/>
    <n v="235.68"/>
    <s v="Wallet"/>
    <x v="0"/>
    <s v="Medium"/>
    <s v="Medium Satisfaction"/>
    <s v="Medium Charging"/>
    <n v="2"/>
    <x v="556"/>
    <x v="486"/>
  </r>
  <r>
    <s v="EVS103629"/>
    <x v="6"/>
    <x v="2"/>
    <x v="1"/>
    <x v="0"/>
    <d v="2023-04-11T18:02:00"/>
    <d v="2023-04-11T18:15:00"/>
    <x v="58"/>
    <n v="7.6"/>
    <n v="8"/>
    <n v="60.8"/>
    <s v="UPI"/>
    <x v="4"/>
    <s v="Low"/>
    <s v="Low Satisfaction"/>
    <s v="Short Charging"/>
    <n v="2"/>
    <x v="360"/>
    <x v="193"/>
  </r>
  <r>
    <s v="EVS103630"/>
    <x v="7"/>
    <x v="1"/>
    <x v="3"/>
    <x v="0"/>
    <s v="26-02-2023 18:54"/>
    <s v="26-02-2023 19:51"/>
    <x v="110"/>
    <n v="31.72"/>
    <n v="15"/>
    <n v="475.8"/>
    <s v="Subscription"/>
    <x v="4"/>
    <s v="High"/>
    <s v="Low Satisfaction"/>
    <s v="Medium Charging"/>
    <n v="1"/>
    <x v="694"/>
    <x v="288"/>
  </r>
  <r>
    <s v="EVS103631"/>
    <x v="7"/>
    <x v="0"/>
    <x v="3"/>
    <x v="1"/>
    <d v="2023-08-02T01:01:00"/>
    <d v="2023-08-02T01:37:00"/>
    <x v="30"/>
    <n v="14.26"/>
    <n v="15"/>
    <n v="213.9"/>
    <s v="Subscription"/>
    <x v="3"/>
    <s v="Medium"/>
    <s v="Medium Satisfaction"/>
    <s v="Medium Charging"/>
    <n v="3"/>
    <x v="455"/>
    <x v="120"/>
  </r>
  <r>
    <s v="EVS103632"/>
    <x v="5"/>
    <x v="2"/>
    <x v="0"/>
    <x v="0"/>
    <d v="2024-03-09T16:37:00"/>
    <d v="2024-03-09T17:21:00"/>
    <x v="72"/>
    <n v="46.1"/>
    <n v="10"/>
    <n v="461"/>
    <s v="UPI"/>
    <x v="1"/>
    <s v="High"/>
    <s v="High Satisfaction"/>
    <s v="Medium Charging"/>
    <n v="2"/>
    <x v="1174"/>
    <x v="419"/>
  </r>
  <r>
    <s v="EVS103633"/>
    <x v="5"/>
    <x v="2"/>
    <x v="3"/>
    <x v="0"/>
    <d v="2024-10-09T22:46:00"/>
    <d v="2024-11-09T00:02:00"/>
    <x v="91"/>
    <n v="54.46"/>
    <n v="8"/>
    <n v="435.68"/>
    <s v="Wallet"/>
    <x v="1"/>
    <s v="High"/>
    <s v="High Satisfaction"/>
    <s v="Long Charging"/>
    <n v="2"/>
    <x v="833"/>
    <x v="635"/>
  </r>
  <r>
    <s v="EVS103634"/>
    <x v="1"/>
    <x v="2"/>
    <x v="2"/>
    <x v="1"/>
    <s v="16-10-2023 17:57"/>
    <s v="16-10-2023 19:54"/>
    <x v="62"/>
    <n v="39.869999999999997"/>
    <n v="15"/>
    <n v="598.04999999999995"/>
    <s v="Credit Card"/>
    <x v="3"/>
    <s v="High"/>
    <s v="Medium Satisfaction"/>
    <s v="Long Charging"/>
    <n v="2"/>
    <x v="1304"/>
    <x v="642"/>
  </r>
  <r>
    <s v="EVS103635"/>
    <x v="5"/>
    <x v="1"/>
    <x v="1"/>
    <x v="1"/>
    <d v="2024-06-07T16:30:00"/>
    <d v="2024-06-07T17:03:00"/>
    <x v="50"/>
    <n v="14.84"/>
    <n v="10"/>
    <n v="148.4"/>
    <s v="UPI"/>
    <x v="3"/>
    <s v="Medium"/>
    <s v="Medium Satisfaction"/>
    <s v="Medium Charging"/>
    <n v="1"/>
    <x v="70"/>
    <x v="383"/>
  </r>
  <r>
    <s v="EVS103636"/>
    <x v="0"/>
    <x v="2"/>
    <x v="3"/>
    <x v="1"/>
    <d v="2023-07-09T16:24:00"/>
    <d v="2023-07-09T17:41:00"/>
    <x v="68"/>
    <n v="40.270000000000003"/>
    <n v="15"/>
    <n v="604.04999999999995"/>
    <s v="Subscription"/>
    <x v="4"/>
    <s v="High"/>
    <s v="Low Satisfaction"/>
    <s v="Long Charging"/>
    <n v="2"/>
    <x v="1170"/>
    <x v="274"/>
  </r>
  <r>
    <s v="EVS103637"/>
    <x v="7"/>
    <x v="2"/>
    <x v="1"/>
    <x v="1"/>
    <s v="21-02-2023 08:14"/>
    <s v="21-02-2023 09:23"/>
    <x v="39"/>
    <n v="48.88"/>
    <n v="12"/>
    <n v="586.55999999999995"/>
    <s v="Credit Card"/>
    <x v="3"/>
    <s v="High"/>
    <s v="Medium Satisfaction"/>
    <s v="Long Charging"/>
    <n v="2"/>
    <x v="886"/>
    <x v="398"/>
  </r>
  <r>
    <s v="EVS103638"/>
    <x v="7"/>
    <x v="0"/>
    <x v="3"/>
    <x v="0"/>
    <s v="22-03-2023 14:54"/>
    <s v="22-03-2023 16:31"/>
    <x v="85"/>
    <n v="8.8000000000000007"/>
    <n v="10"/>
    <n v="88"/>
    <s v="UPI"/>
    <x v="1"/>
    <s v="Low"/>
    <s v="High Satisfaction"/>
    <s v="Long Charging"/>
    <n v="3"/>
    <x v="915"/>
    <x v="362"/>
  </r>
  <r>
    <s v="EVS103639"/>
    <x v="5"/>
    <x v="2"/>
    <x v="3"/>
    <x v="1"/>
    <s v="15-05-2023 20:03"/>
    <s v="15-05-2023 20:37"/>
    <x v="8"/>
    <n v="16.87"/>
    <n v="15"/>
    <n v="253.05"/>
    <s v="Credit Card"/>
    <x v="0"/>
    <s v="Medium"/>
    <s v="Medium Satisfaction"/>
    <s v="Medium Charging"/>
    <n v="2"/>
    <x v="1305"/>
    <x v="259"/>
  </r>
  <r>
    <s v="EVS103640"/>
    <x v="4"/>
    <x v="2"/>
    <x v="2"/>
    <x v="0"/>
    <s v="18-02-2024 21:40"/>
    <s v="18-02-2024 22:07"/>
    <x v="92"/>
    <n v="4.4800000000000004"/>
    <n v="10"/>
    <n v="44.8"/>
    <s v="Wallet"/>
    <x v="3"/>
    <s v="Low"/>
    <s v="Medium Satisfaction"/>
    <s v="Short Charging"/>
    <n v="2"/>
    <x v="563"/>
    <x v="549"/>
  </r>
  <r>
    <s v="EVS103641"/>
    <x v="4"/>
    <x v="1"/>
    <x v="3"/>
    <x v="0"/>
    <d v="2024-11-06T17:02:00"/>
    <d v="2024-11-06T18:33:00"/>
    <x v="44"/>
    <n v="18.239999999999998"/>
    <n v="12"/>
    <n v="218.88"/>
    <s v="UPI"/>
    <x v="0"/>
    <s v="Medium"/>
    <s v="Medium Satisfaction"/>
    <s v="Long Charging"/>
    <n v="1"/>
    <x v="781"/>
    <x v="563"/>
  </r>
  <r>
    <s v="EVS103642"/>
    <x v="7"/>
    <x v="2"/>
    <x v="2"/>
    <x v="1"/>
    <s v="30-03-2023 02:35"/>
    <s v="30-03-2023 03:59"/>
    <x v="32"/>
    <n v="4.58"/>
    <n v="8"/>
    <n v="36.64"/>
    <s v="Credit Card"/>
    <x v="4"/>
    <s v="Low"/>
    <s v="Low Satisfaction"/>
    <s v="Long Charging"/>
    <n v="2"/>
    <x v="467"/>
    <x v="634"/>
  </r>
  <r>
    <s v="EVS103643"/>
    <x v="5"/>
    <x v="2"/>
    <x v="0"/>
    <x v="1"/>
    <s v="17-11-2023 00:38"/>
    <s v="17-11-2023 01:09"/>
    <x v="64"/>
    <n v="25.59"/>
    <n v="8"/>
    <n v="204.72"/>
    <s v="Wallet"/>
    <x v="4"/>
    <s v="Medium"/>
    <s v="Low Satisfaction"/>
    <s v="Medium Charging"/>
    <n v="2"/>
    <x v="250"/>
    <x v="533"/>
  </r>
  <r>
    <s v="EVS103644"/>
    <x v="1"/>
    <x v="1"/>
    <x v="1"/>
    <x v="0"/>
    <d v="2023-06-04T05:43:00"/>
    <d v="2023-06-04T06:40:00"/>
    <x v="110"/>
    <n v="28.03"/>
    <n v="12"/>
    <n v="336.36"/>
    <s v="Subscription"/>
    <x v="1"/>
    <s v="Medium"/>
    <s v="High Satisfaction"/>
    <s v="Medium Charging"/>
    <n v="1"/>
    <x v="115"/>
    <x v="540"/>
  </r>
  <r>
    <s v="EVS103645"/>
    <x v="1"/>
    <x v="0"/>
    <x v="3"/>
    <x v="1"/>
    <d v="2023-10-06T20:22:00"/>
    <d v="2023-10-06T21:22:00"/>
    <x v="76"/>
    <n v="16.87"/>
    <n v="10"/>
    <n v="168.7"/>
    <s v="Wallet"/>
    <x v="2"/>
    <s v="Medium"/>
    <s v="Low Satisfaction"/>
    <s v="Medium Charging"/>
    <n v="3"/>
    <x v="169"/>
    <x v="484"/>
  </r>
  <r>
    <s v="EVS103646"/>
    <x v="1"/>
    <x v="1"/>
    <x v="2"/>
    <x v="0"/>
    <d v="2024-03-11T10:49:00"/>
    <d v="2024-03-11T11:19:00"/>
    <x v="19"/>
    <n v="13.03"/>
    <n v="12"/>
    <n v="156.36000000000001"/>
    <s v="Wallet"/>
    <x v="3"/>
    <s v="Medium"/>
    <s v="Medium Satisfaction"/>
    <s v="Medium Charging"/>
    <n v="1"/>
    <x v="686"/>
    <x v="231"/>
  </r>
  <r>
    <s v="EVS103647"/>
    <x v="5"/>
    <x v="2"/>
    <x v="0"/>
    <x v="0"/>
    <s v="18-10-2023 16:46"/>
    <s v="18-10-2023 18:18"/>
    <x v="20"/>
    <n v="35.71"/>
    <n v="8"/>
    <n v="285.68"/>
    <s v="Wallet"/>
    <x v="2"/>
    <s v="High"/>
    <s v="Low Satisfaction"/>
    <s v="Long Charging"/>
    <n v="2"/>
    <x v="46"/>
    <x v="622"/>
  </r>
  <r>
    <s v="EVS103648"/>
    <x v="6"/>
    <x v="1"/>
    <x v="1"/>
    <x v="1"/>
    <s v="19-10-2023 03:20"/>
    <s v="19-10-2023 03:50"/>
    <x v="19"/>
    <n v="9.99"/>
    <n v="15"/>
    <n v="149.85"/>
    <s v="Wallet"/>
    <x v="1"/>
    <s v="Low"/>
    <s v="High Satisfaction"/>
    <s v="Medium Charging"/>
    <n v="1"/>
    <x v="522"/>
    <x v="169"/>
  </r>
  <r>
    <s v="EVS103649"/>
    <x v="5"/>
    <x v="2"/>
    <x v="0"/>
    <x v="1"/>
    <d v="2024-07-05T06:43:00"/>
    <d v="2024-07-05T08:37:00"/>
    <x v="48"/>
    <n v="42.47"/>
    <n v="10"/>
    <n v="424.7"/>
    <s v="Subscription"/>
    <x v="2"/>
    <s v="High"/>
    <s v="Low Satisfaction"/>
    <s v="Long Charging"/>
    <n v="2"/>
    <x v="1136"/>
    <x v="22"/>
  </r>
  <r>
    <s v="EVS103650"/>
    <x v="1"/>
    <x v="0"/>
    <x v="3"/>
    <x v="1"/>
    <d v="2024-05-02T16:55:00"/>
    <d v="2024-05-02T17:59:00"/>
    <x v="34"/>
    <n v="15.33"/>
    <n v="10"/>
    <n v="153.30000000000001"/>
    <s v="Credit Card"/>
    <x v="2"/>
    <s v="Medium"/>
    <s v="Low Satisfaction"/>
    <s v="Long Charging"/>
    <n v="3"/>
    <x v="273"/>
    <x v="561"/>
  </r>
  <r>
    <s v="EVS103651"/>
    <x v="5"/>
    <x v="2"/>
    <x v="0"/>
    <x v="0"/>
    <d v="2023-01-04T14:52:00"/>
    <d v="2023-01-04T15:16:00"/>
    <x v="37"/>
    <n v="2.71"/>
    <n v="15"/>
    <n v="40.65"/>
    <s v="Subscription"/>
    <x v="2"/>
    <s v="Low"/>
    <s v="Low Satisfaction"/>
    <s v="Short Charging"/>
    <n v="2"/>
    <x v="989"/>
    <x v="504"/>
  </r>
  <r>
    <s v="EVS103652"/>
    <x v="5"/>
    <x v="1"/>
    <x v="1"/>
    <x v="1"/>
    <s v="31-07-2023 19:37"/>
    <s v="31-07-2023 21:21"/>
    <x v="4"/>
    <n v="19.850000000000001"/>
    <n v="15"/>
    <n v="297.75"/>
    <s v="Subscription"/>
    <x v="3"/>
    <s v="Medium"/>
    <s v="Medium Satisfaction"/>
    <s v="Long Charging"/>
    <n v="1"/>
    <x v="37"/>
    <x v="36"/>
  </r>
  <r>
    <s v="EVS103653"/>
    <x v="4"/>
    <x v="1"/>
    <x v="3"/>
    <x v="1"/>
    <s v="23-10-2023 04:22"/>
    <s v="23-10-2023 05:06"/>
    <x v="72"/>
    <n v="32.39"/>
    <n v="15"/>
    <n v="485.85"/>
    <s v="Credit Card"/>
    <x v="3"/>
    <s v="High"/>
    <s v="Medium Satisfaction"/>
    <s v="Medium Charging"/>
    <n v="1"/>
    <x v="1306"/>
    <x v="471"/>
  </r>
  <r>
    <s v="EVS103654"/>
    <x v="4"/>
    <x v="1"/>
    <x v="2"/>
    <x v="0"/>
    <d v="2024-11-02T13:54:00"/>
    <d v="2024-11-02T14:08:00"/>
    <x v="52"/>
    <n v="35"/>
    <n v="10"/>
    <n v="350"/>
    <s v="Wallet"/>
    <x v="0"/>
    <s v="High"/>
    <s v="Medium Satisfaction"/>
    <s v="Short Charging"/>
    <n v="1"/>
    <x v="1154"/>
    <x v="481"/>
  </r>
  <r>
    <s v="EVS103655"/>
    <x v="6"/>
    <x v="0"/>
    <x v="0"/>
    <x v="1"/>
    <d v="2024-02-09T04:38:00"/>
    <d v="2024-02-09T05:45:00"/>
    <x v="5"/>
    <n v="32.78"/>
    <n v="10"/>
    <n v="327.8"/>
    <s v="UPI"/>
    <x v="3"/>
    <s v="High"/>
    <s v="Medium Satisfaction"/>
    <s v="Long Charging"/>
    <n v="3"/>
    <x v="384"/>
    <x v="607"/>
  </r>
  <r>
    <s v="EVS103656"/>
    <x v="7"/>
    <x v="0"/>
    <x v="2"/>
    <x v="0"/>
    <s v="28-11-2024 08:11"/>
    <s v="28-11-2024 09:48"/>
    <x v="85"/>
    <n v="41.33"/>
    <n v="10"/>
    <n v="413.3"/>
    <s v="Credit Card"/>
    <x v="1"/>
    <s v="High"/>
    <s v="High Satisfaction"/>
    <s v="Long Charging"/>
    <n v="3"/>
    <x v="1074"/>
    <x v="287"/>
  </r>
  <r>
    <s v="EVS103657"/>
    <x v="5"/>
    <x v="0"/>
    <x v="2"/>
    <x v="0"/>
    <s v="21-06-2024 06:26"/>
    <s v="21-06-2024 08:09"/>
    <x v="95"/>
    <n v="32.369999999999997"/>
    <n v="15"/>
    <n v="485.55"/>
    <s v="Credit Card"/>
    <x v="4"/>
    <s v="High"/>
    <s v="Low Satisfaction"/>
    <s v="Long Charging"/>
    <n v="3"/>
    <x v="1190"/>
    <x v="235"/>
  </r>
  <r>
    <s v="EVS103658"/>
    <x v="0"/>
    <x v="1"/>
    <x v="0"/>
    <x v="0"/>
    <d v="2024-05-09T02:19:00"/>
    <d v="2024-05-09T02:37:00"/>
    <x v="88"/>
    <n v="34.159999999999997"/>
    <n v="8"/>
    <n v="273.27999999999997"/>
    <s v="UPI"/>
    <x v="1"/>
    <s v="High"/>
    <s v="High Satisfaction"/>
    <s v="Short Charging"/>
    <n v="1"/>
    <x v="259"/>
    <x v="417"/>
  </r>
  <r>
    <s v="EVS103659"/>
    <x v="6"/>
    <x v="1"/>
    <x v="1"/>
    <x v="0"/>
    <s v="28-02-2024 10:52"/>
    <s v="28-02-2024 11:36"/>
    <x v="72"/>
    <n v="21.73"/>
    <n v="15"/>
    <n v="325.95"/>
    <s v="UPI"/>
    <x v="3"/>
    <s v="Medium"/>
    <s v="Medium Satisfaction"/>
    <s v="Medium Charging"/>
    <n v="1"/>
    <x v="688"/>
    <x v="243"/>
  </r>
  <r>
    <s v="EVS103660"/>
    <x v="2"/>
    <x v="0"/>
    <x v="2"/>
    <x v="1"/>
    <s v="19-10-2023 05:37"/>
    <s v="19-10-2023 07:35"/>
    <x v="106"/>
    <n v="27.38"/>
    <n v="15"/>
    <n v="410.7"/>
    <s v="Subscription"/>
    <x v="3"/>
    <s v="Medium"/>
    <s v="Medium Satisfaction"/>
    <s v="Long Charging"/>
    <n v="3"/>
    <x v="988"/>
    <x v="169"/>
  </r>
  <r>
    <s v="EVS103661"/>
    <x v="4"/>
    <x v="2"/>
    <x v="3"/>
    <x v="1"/>
    <d v="2024-04-07T05:49:00"/>
    <d v="2024-04-07T06:09:00"/>
    <x v="21"/>
    <n v="13.51"/>
    <n v="12"/>
    <n v="162.12"/>
    <s v="UPI"/>
    <x v="1"/>
    <s v="Medium"/>
    <s v="High Satisfaction"/>
    <s v="Short Charging"/>
    <n v="2"/>
    <x v="1144"/>
    <x v="194"/>
  </r>
  <r>
    <s v="EVS103662"/>
    <x v="6"/>
    <x v="0"/>
    <x v="3"/>
    <x v="1"/>
    <s v="28-03-2024 06:26"/>
    <s v="28-03-2024 07:55"/>
    <x v="29"/>
    <n v="15.06"/>
    <n v="15"/>
    <n v="225.9"/>
    <s v="UPI"/>
    <x v="1"/>
    <s v="Medium"/>
    <s v="High Satisfaction"/>
    <s v="Long Charging"/>
    <n v="3"/>
    <x v="1190"/>
    <x v="232"/>
  </r>
  <r>
    <s v="EVS103663"/>
    <x v="0"/>
    <x v="0"/>
    <x v="3"/>
    <x v="1"/>
    <d v="2023-08-03T05:22:00"/>
    <d v="2023-08-03T05:50:00"/>
    <x v="53"/>
    <n v="31.59"/>
    <n v="10"/>
    <n v="315.89999999999998"/>
    <s v="Subscription"/>
    <x v="3"/>
    <s v="High"/>
    <s v="Medium Satisfaction"/>
    <s v="Short Charging"/>
    <n v="3"/>
    <x v="1299"/>
    <x v="381"/>
  </r>
  <r>
    <s v="EVS103664"/>
    <x v="4"/>
    <x v="0"/>
    <x v="3"/>
    <x v="1"/>
    <s v="24-10-2024 02:19"/>
    <s v="24-10-2024 03:44"/>
    <x v="17"/>
    <n v="25.56"/>
    <n v="8"/>
    <n v="204.48"/>
    <s v="UPI"/>
    <x v="1"/>
    <s v="Medium"/>
    <s v="High Satisfaction"/>
    <s v="Long Charging"/>
    <n v="3"/>
    <x v="259"/>
    <x v="69"/>
  </r>
  <r>
    <s v="EVS103665"/>
    <x v="1"/>
    <x v="1"/>
    <x v="2"/>
    <x v="1"/>
    <d v="2024-04-03T19:51:00"/>
    <d v="2024-04-03T21:48:00"/>
    <x v="62"/>
    <n v="39.39"/>
    <n v="12"/>
    <n v="472.68"/>
    <s v="Credit Card"/>
    <x v="1"/>
    <s v="High"/>
    <s v="High Satisfaction"/>
    <s v="Long Charging"/>
    <n v="1"/>
    <x v="638"/>
    <x v="314"/>
  </r>
  <r>
    <s v="EVS103666"/>
    <x v="2"/>
    <x v="2"/>
    <x v="2"/>
    <x v="1"/>
    <s v="27-01-2024 18:01"/>
    <s v="27-01-2024 18:18"/>
    <x v="18"/>
    <n v="21.77"/>
    <n v="15"/>
    <n v="326.55"/>
    <s v="UPI"/>
    <x v="0"/>
    <s v="Medium"/>
    <s v="Medium Satisfaction"/>
    <s v="Short Charging"/>
    <n v="2"/>
    <x v="684"/>
    <x v="384"/>
  </r>
  <r>
    <s v="EVS103667"/>
    <x v="0"/>
    <x v="2"/>
    <x v="2"/>
    <x v="0"/>
    <s v="31-12-2023 05:27"/>
    <s v="31-12-2023 05:42"/>
    <x v="63"/>
    <n v="56.93"/>
    <n v="10"/>
    <n v="569.29999999999995"/>
    <s v="Credit Card"/>
    <x v="0"/>
    <s v="High"/>
    <s v="Medium Satisfaction"/>
    <s v="Short Charging"/>
    <n v="2"/>
    <x v="509"/>
    <x v="615"/>
  </r>
  <r>
    <s v="EVS103668"/>
    <x v="1"/>
    <x v="1"/>
    <x v="0"/>
    <x v="0"/>
    <s v="17-08-2023 06:38"/>
    <s v="17-08-2023 07:04"/>
    <x v="1"/>
    <n v="43.78"/>
    <n v="12"/>
    <n v="525.36"/>
    <s v="Subscription"/>
    <x v="0"/>
    <s v="High"/>
    <s v="Medium Satisfaction"/>
    <s v="Short Charging"/>
    <n v="1"/>
    <x v="1088"/>
    <x v="689"/>
  </r>
  <r>
    <s v="EVS103669"/>
    <x v="7"/>
    <x v="0"/>
    <x v="3"/>
    <x v="1"/>
    <s v="21-04-2024 16:08"/>
    <s v="21-04-2024 18:03"/>
    <x v="65"/>
    <n v="3.05"/>
    <n v="15"/>
    <n v="45.75"/>
    <s v="Subscription"/>
    <x v="2"/>
    <s v="Low"/>
    <s v="Low Satisfaction"/>
    <s v="Long Charging"/>
    <n v="3"/>
    <x v="228"/>
    <x v="253"/>
  </r>
  <r>
    <s v="EVS103670"/>
    <x v="1"/>
    <x v="1"/>
    <x v="0"/>
    <x v="1"/>
    <s v="29-10-2024 17:36"/>
    <s v="29-10-2024 19:11"/>
    <x v="66"/>
    <n v="41.44"/>
    <n v="10"/>
    <n v="414.4"/>
    <s v="Wallet"/>
    <x v="2"/>
    <s v="High"/>
    <s v="Low Satisfaction"/>
    <s v="Long Charging"/>
    <n v="1"/>
    <x v="442"/>
    <x v="459"/>
  </r>
  <r>
    <s v="EVS103671"/>
    <x v="3"/>
    <x v="2"/>
    <x v="3"/>
    <x v="0"/>
    <d v="2023-03-01T23:58:00"/>
    <d v="2023-04-01T00:38:00"/>
    <x v="79"/>
    <n v="40.25"/>
    <n v="10"/>
    <n v="402.5"/>
    <s v="Credit Card"/>
    <x v="3"/>
    <s v="High"/>
    <s v="Medium Satisfaction"/>
    <s v="Medium Charging"/>
    <n v="2"/>
    <x v="1307"/>
    <x v="548"/>
  </r>
  <r>
    <s v="EVS103672"/>
    <x v="1"/>
    <x v="1"/>
    <x v="3"/>
    <x v="0"/>
    <s v="22-02-2024 05:26"/>
    <s v="22-02-2024 05:52"/>
    <x v="1"/>
    <n v="24.88"/>
    <n v="10"/>
    <n v="248.8"/>
    <s v="Wallet"/>
    <x v="1"/>
    <s v="Medium"/>
    <s v="High Satisfaction"/>
    <s v="Short Charging"/>
    <n v="1"/>
    <x v="924"/>
    <x v="52"/>
  </r>
  <r>
    <s v="EVS103673"/>
    <x v="0"/>
    <x v="1"/>
    <x v="1"/>
    <x v="0"/>
    <d v="2024-12-08T17:44:00"/>
    <d v="2024-12-08T19:29:00"/>
    <x v="80"/>
    <n v="35.659999999999997"/>
    <n v="12"/>
    <n v="427.92"/>
    <s v="UPI"/>
    <x v="0"/>
    <s v="High"/>
    <s v="Medium Satisfaction"/>
    <s v="Long Charging"/>
    <n v="1"/>
    <x v="701"/>
    <x v="574"/>
  </r>
  <r>
    <s v="EVS103674"/>
    <x v="4"/>
    <x v="0"/>
    <x v="3"/>
    <x v="1"/>
    <s v="21-03-2023 15:17"/>
    <s v="21-03-2023 17:04"/>
    <x v="108"/>
    <n v="48.33"/>
    <n v="15"/>
    <n v="724.95"/>
    <s v="Subscription"/>
    <x v="1"/>
    <s v="High"/>
    <s v="High Satisfaction"/>
    <s v="Long Charging"/>
    <n v="3"/>
    <x v="1271"/>
    <x v="405"/>
  </r>
  <r>
    <s v="EVS103675"/>
    <x v="1"/>
    <x v="1"/>
    <x v="2"/>
    <x v="1"/>
    <s v="24-01-2023 16:33"/>
    <s v="24-01-2023 17:29"/>
    <x v="46"/>
    <n v="22.65"/>
    <n v="12"/>
    <n v="271.8"/>
    <s v="UPI"/>
    <x v="3"/>
    <s v="Medium"/>
    <s v="Medium Satisfaction"/>
    <s v="Medium Charging"/>
    <n v="1"/>
    <x v="916"/>
    <x v="493"/>
  </r>
  <r>
    <s v="EVS103676"/>
    <x v="5"/>
    <x v="0"/>
    <x v="0"/>
    <x v="0"/>
    <s v="15-02-2023 23:52"/>
    <s v="16-02-2023 01:23"/>
    <x v="44"/>
    <n v="8.19"/>
    <n v="12"/>
    <n v="98.28"/>
    <s v="Wallet"/>
    <x v="1"/>
    <s v="Low"/>
    <s v="High Satisfaction"/>
    <s v="Long Charging"/>
    <n v="3"/>
    <x v="770"/>
    <x v="106"/>
  </r>
  <r>
    <s v="EVS103677"/>
    <x v="0"/>
    <x v="1"/>
    <x v="2"/>
    <x v="1"/>
    <s v="23-10-2024 07:19"/>
    <s v="23-10-2024 09:09"/>
    <x v="109"/>
    <n v="46.44"/>
    <n v="10"/>
    <n v="464.4"/>
    <s v="Credit Card"/>
    <x v="0"/>
    <s v="High"/>
    <s v="Medium Satisfaction"/>
    <s v="Long Charging"/>
    <n v="1"/>
    <x v="936"/>
    <x v="445"/>
  </r>
  <r>
    <s v="EVS103678"/>
    <x v="0"/>
    <x v="1"/>
    <x v="3"/>
    <x v="1"/>
    <s v="18-05-2023 00:09"/>
    <s v="18-05-2023 02:01"/>
    <x v="56"/>
    <n v="6.44"/>
    <n v="10"/>
    <n v="64.400000000000006"/>
    <s v="Credit Card"/>
    <x v="3"/>
    <s v="Low"/>
    <s v="Medium Satisfaction"/>
    <s v="Long Charging"/>
    <n v="1"/>
    <x v="394"/>
    <x v="28"/>
  </r>
  <r>
    <s v="EVS103679"/>
    <x v="2"/>
    <x v="1"/>
    <x v="3"/>
    <x v="1"/>
    <s v="21-06-2023 23:16"/>
    <s v="22-06-2023 00:42"/>
    <x v="16"/>
    <n v="47.91"/>
    <n v="12"/>
    <n v="574.91999999999996"/>
    <s v="UPI"/>
    <x v="0"/>
    <s v="High"/>
    <s v="Medium Satisfaction"/>
    <s v="Long Charging"/>
    <n v="1"/>
    <x v="1212"/>
    <x v="411"/>
  </r>
  <r>
    <s v="EVS103680"/>
    <x v="4"/>
    <x v="0"/>
    <x v="1"/>
    <x v="1"/>
    <s v="27-11-2024 17:44"/>
    <s v="27-11-2024 19:23"/>
    <x v="83"/>
    <n v="49.95"/>
    <n v="10"/>
    <n v="499.5"/>
    <s v="UPI"/>
    <x v="1"/>
    <s v="High"/>
    <s v="High Satisfaction"/>
    <s v="Long Charging"/>
    <n v="3"/>
    <x v="701"/>
    <x v="233"/>
  </r>
  <r>
    <s v="EVS103681"/>
    <x v="6"/>
    <x v="2"/>
    <x v="1"/>
    <x v="0"/>
    <d v="2023-10-06T00:54:00"/>
    <d v="2023-10-06T01:46:00"/>
    <x v="55"/>
    <n v="21.71"/>
    <n v="10"/>
    <n v="217.1"/>
    <s v="Wallet"/>
    <x v="0"/>
    <s v="Medium"/>
    <s v="Medium Satisfaction"/>
    <s v="Medium Charging"/>
    <n v="2"/>
    <x v="892"/>
    <x v="484"/>
  </r>
  <r>
    <s v="EVS103682"/>
    <x v="3"/>
    <x v="0"/>
    <x v="3"/>
    <x v="0"/>
    <s v="24-05-2024 17:08"/>
    <s v="24-05-2024 18:10"/>
    <x v="51"/>
    <n v="47.2"/>
    <n v="12"/>
    <n v="566.4"/>
    <s v="UPI"/>
    <x v="2"/>
    <s v="High"/>
    <s v="Low Satisfaction"/>
    <s v="Long Charging"/>
    <n v="3"/>
    <x v="142"/>
    <x v="315"/>
  </r>
  <r>
    <s v="EVS103683"/>
    <x v="6"/>
    <x v="1"/>
    <x v="3"/>
    <x v="0"/>
    <s v="17-08-2024 07:59"/>
    <s v="17-08-2024 08:43"/>
    <x v="72"/>
    <n v="44.88"/>
    <n v="10"/>
    <n v="448.8"/>
    <s v="UPI"/>
    <x v="3"/>
    <s v="High"/>
    <s v="Medium Satisfaction"/>
    <s v="Medium Charging"/>
    <n v="1"/>
    <x v="182"/>
    <x v="164"/>
  </r>
  <r>
    <s v="EVS103684"/>
    <x v="7"/>
    <x v="2"/>
    <x v="3"/>
    <x v="0"/>
    <d v="2023-02-03T14:25:00"/>
    <d v="2023-02-03T16:04:00"/>
    <x v="83"/>
    <n v="18.239999999999998"/>
    <n v="15"/>
    <n v="273.60000000000002"/>
    <s v="Subscription"/>
    <x v="1"/>
    <s v="Medium"/>
    <s v="High Satisfaction"/>
    <s v="Long Charging"/>
    <n v="2"/>
    <x v="341"/>
    <x v="547"/>
  </r>
  <r>
    <s v="EVS103685"/>
    <x v="0"/>
    <x v="0"/>
    <x v="1"/>
    <x v="0"/>
    <d v="2023-05-09T13:22:00"/>
    <d v="2023-05-09T14:12:00"/>
    <x v="97"/>
    <n v="55.88"/>
    <n v="10"/>
    <n v="558.79999999999995"/>
    <s v="Subscription"/>
    <x v="1"/>
    <s v="High"/>
    <s v="High Satisfaction"/>
    <s v="Medium Charging"/>
    <n v="3"/>
    <x v="91"/>
    <x v="641"/>
  </r>
  <r>
    <s v="EVS103686"/>
    <x v="1"/>
    <x v="1"/>
    <x v="3"/>
    <x v="0"/>
    <d v="2023-10-12T17:20:00"/>
    <d v="2023-10-12T17:30:00"/>
    <x v="15"/>
    <n v="46.74"/>
    <n v="8"/>
    <n v="373.92"/>
    <s v="UPI"/>
    <x v="0"/>
    <s v="High"/>
    <s v="Medium Satisfaction"/>
    <s v="Short Charging"/>
    <n v="1"/>
    <x v="848"/>
    <x v="317"/>
  </r>
  <r>
    <s v="EVS103687"/>
    <x v="3"/>
    <x v="1"/>
    <x v="0"/>
    <x v="1"/>
    <s v="13-03-2024 02:27"/>
    <s v="13-03-2024 04:19"/>
    <x v="56"/>
    <n v="19.510000000000002"/>
    <n v="10"/>
    <n v="195.1"/>
    <s v="UPI"/>
    <x v="3"/>
    <s v="Medium"/>
    <s v="Medium Satisfaction"/>
    <s v="Long Charging"/>
    <n v="1"/>
    <x v="708"/>
    <x v="203"/>
  </r>
  <r>
    <s v="EVS103688"/>
    <x v="4"/>
    <x v="2"/>
    <x v="0"/>
    <x v="0"/>
    <s v="21-11-2024 21:15"/>
    <s v="21-11-2024 21:38"/>
    <x v="6"/>
    <n v="41.61"/>
    <n v="15"/>
    <n v="624.15"/>
    <s v="Credit Card"/>
    <x v="1"/>
    <s v="High"/>
    <s v="High Satisfaction"/>
    <s v="Short Charging"/>
    <n v="2"/>
    <x v="461"/>
    <x v="44"/>
  </r>
  <r>
    <s v="EVS103689"/>
    <x v="7"/>
    <x v="2"/>
    <x v="2"/>
    <x v="0"/>
    <s v="28-12-2023 07:55"/>
    <s v="28-12-2023 08:57"/>
    <x v="51"/>
    <n v="37.04"/>
    <n v="10"/>
    <n v="370.4"/>
    <s v="UPI"/>
    <x v="0"/>
    <s v="High"/>
    <s v="Medium Satisfaction"/>
    <s v="Long Charging"/>
    <n v="2"/>
    <x v="898"/>
    <x v="208"/>
  </r>
  <r>
    <s v="EVS103690"/>
    <x v="0"/>
    <x v="1"/>
    <x v="3"/>
    <x v="1"/>
    <s v="26-10-2023 20:16"/>
    <s v="26-10-2023 21:25"/>
    <x v="39"/>
    <n v="55.61"/>
    <n v="10"/>
    <n v="556.1"/>
    <s v="Wallet"/>
    <x v="2"/>
    <s v="High"/>
    <s v="Low Satisfaction"/>
    <s v="Long Charging"/>
    <n v="1"/>
    <x v="9"/>
    <x v="189"/>
  </r>
  <r>
    <s v="EVS103691"/>
    <x v="0"/>
    <x v="1"/>
    <x v="3"/>
    <x v="0"/>
    <s v="25-06-2024 14:28"/>
    <s v="25-06-2024 14:48"/>
    <x v="21"/>
    <n v="45.53"/>
    <n v="12"/>
    <n v="546.36"/>
    <s v="UPI"/>
    <x v="0"/>
    <s v="High"/>
    <s v="Medium Satisfaction"/>
    <s v="Short Charging"/>
    <n v="1"/>
    <x v="940"/>
    <x v="397"/>
  </r>
  <r>
    <s v="EVS103692"/>
    <x v="2"/>
    <x v="2"/>
    <x v="1"/>
    <x v="1"/>
    <s v="15-09-2024 19:05"/>
    <s v="15-09-2024 20:31"/>
    <x v="16"/>
    <n v="49.29"/>
    <n v="10"/>
    <n v="492.9"/>
    <s v="Wallet"/>
    <x v="1"/>
    <s v="High"/>
    <s v="High Satisfaction"/>
    <s v="Long Charging"/>
    <n v="2"/>
    <x v="596"/>
    <x v="567"/>
  </r>
  <r>
    <s v="EVS103693"/>
    <x v="2"/>
    <x v="2"/>
    <x v="1"/>
    <x v="0"/>
    <s v="25-05-2023 11:16"/>
    <s v="25-05-2023 12:49"/>
    <x v="12"/>
    <n v="52.99"/>
    <n v="15"/>
    <n v="794.85"/>
    <s v="Subscription"/>
    <x v="1"/>
    <s v="High"/>
    <s v="High Satisfaction"/>
    <s v="Long Charging"/>
    <n v="2"/>
    <x v="1308"/>
    <x v="104"/>
  </r>
  <r>
    <s v="EVS103694"/>
    <x v="5"/>
    <x v="2"/>
    <x v="0"/>
    <x v="0"/>
    <d v="2024-10-07T11:37:00"/>
    <d v="2024-10-07T13:19:00"/>
    <x v="36"/>
    <n v="36.94"/>
    <n v="8"/>
    <n v="295.52"/>
    <s v="UPI"/>
    <x v="0"/>
    <s v="High"/>
    <s v="Medium Satisfaction"/>
    <s v="Long Charging"/>
    <n v="2"/>
    <x v="316"/>
    <x v="520"/>
  </r>
  <r>
    <s v="EVS103695"/>
    <x v="2"/>
    <x v="2"/>
    <x v="1"/>
    <x v="0"/>
    <s v="28-08-2024 23:04"/>
    <s v="28-08-2024 23:32"/>
    <x v="53"/>
    <n v="38.44"/>
    <n v="8"/>
    <n v="307.52"/>
    <s v="Wallet"/>
    <x v="2"/>
    <s v="High"/>
    <s v="Low Satisfaction"/>
    <s v="Short Charging"/>
    <n v="2"/>
    <x v="172"/>
    <x v="399"/>
  </r>
  <r>
    <s v="EVS103696"/>
    <x v="1"/>
    <x v="1"/>
    <x v="1"/>
    <x v="0"/>
    <s v="30-04-2024 08:09"/>
    <s v="30-04-2024 09:49"/>
    <x v="60"/>
    <n v="55.18"/>
    <n v="8"/>
    <n v="441.44"/>
    <s v="Wallet"/>
    <x v="1"/>
    <s v="High"/>
    <s v="High Satisfaction"/>
    <s v="Long Charging"/>
    <n v="1"/>
    <x v="752"/>
    <x v="70"/>
  </r>
  <r>
    <s v="EVS103697"/>
    <x v="4"/>
    <x v="2"/>
    <x v="3"/>
    <x v="1"/>
    <s v="18-06-2023 20:33"/>
    <s v="18-06-2023 22:24"/>
    <x v="2"/>
    <n v="11.14"/>
    <n v="8"/>
    <n v="89.12"/>
    <s v="Subscription"/>
    <x v="4"/>
    <s v="Medium"/>
    <s v="Low Satisfaction"/>
    <s v="Long Charging"/>
    <n v="2"/>
    <x v="959"/>
    <x v="72"/>
  </r>
  <r>
    <s v="EVS103698"/>
    <x v="1"/>
    <x v="2"/>
    <x v="1"/>
    <x v="1"/>
    <s v="13-07-2024 23:30"/>
    <s v="14-07-2024 00:00"/>
    <x v="19"/>
    <n v="51.25"/>
    <n v="15"/>
    <n v="768.75"/>
    <s v="Subscription"/>
    <x v="3"/>
    <s v="High"/>
    <s v="Medium Satisfaction"/>
    <s v="Medium Charging"/>
    <n v="2"/>
    <x v="176"/>
    <x v="496"/>
  </r>
  <r>
    <s v="EVS103699"/>
    <x v="1"/>
    <x v="0"/>
    <x v="1"/>
    <x v="1"/>
    <s v="28-11-2024 18:00"/>
    <s v="28-11-2024 18:47"/>
    <x v="59"/>
    <n v="15.6"/>
    <n v="10"/>
    <n v="156"/>
    <s v="Wallet"/>
    <x v="2"/>
    <s v="Medium"/>
    <s v="Low Satisfaction"/>
    <s v="Medium Charging"/>
    <n v="3"/>
    <x v="1309"/>
    <x v="287"/>
  </r>
  <r>
    <s v="EVS103700"/>
    <x v="2"/>
    <x v="1"/>
    <x v="2"/>
    <x v="0"/>
    <s v="25-03-2023 09:22"/>
    <s v="25-03-2023 11:03"/>
    <x v="26"/>
    <n v="40.31"/>
    <n v="10"/>
    <n v="403.1"/>
    <s v="Wallet"/>
    <x v="2"/>
    <s v="High"/>
    <s v="Low Satisfaction"/>
    <s v="Long Charging"/>
    <n v="1"/>
    <x v="760"/>
    <x v="211"/>
  </r>
  <r>
    <s v="EVS103701"/>
    <x v="6"/>
    <x v="2"/>
    <x v="1"/>
    <x v="1"/>
    <s v="27-06-2023 07:13"/>
    <s v="27-06-2023 07:29"/>
    <x v="71"/>
    <n v="23.45"/>
    <n v="10"/>
    <n v="234.5"/>
    <s v="UPI"/>
    <x v="1"/>
    <s v="Medium"/>
    <s v="High Satisfaction"/>
    <s v="Short Charging"/>
    <n v="2"/>
    <x v="801"/>
    <x v="388"/>
  </r>
  <r>
    <s v="EVS103702"/>
    <x v="3"/>
    <x v="0"/>
    <x v="3"/>
    <x v="0"/>
    <s v="22-03-2023 05:25"/>
    <s v="22-03-2023 07:16"/>
    <x v="2"/>
    <n v="32.76"/>
    <n v="10"/>
    <n v="327.60000000000002"/>
    <s v="Subscription"/>
    <x v="1"/>
    <s v="High"/>
    <s v="High Satisfaction"/>
    <s v="Long Charging"/>
    <n v="3"/>
    <x v="712"/>
    <x v="362"/>
  </r>
  <r>
    <s v="EVS103703"/>
    <x v="3"/>
    <x v="1"/>
    <x v="2"/>
    <x v="0"/>
    <s v="26-01-2023 16:25"/>
    <s v="26-01-2023 16:37"/>
    <x v="94"/>
    <n v="30.33"/>
    <n v="15"/>
    <n v="454.95"/>
    <s v="Subscription"/>
    <x v="3"/>
    <s v="High"/>
    <s v="Medium Satisfaction"/>
    <s v="Short Charging"/>
    <n v="1"/>
    <x v="573"/>
    <x v="389"/>
  </r>
  <r>
    <s v="EVS103704"/>
    <x v="1"/>
    <x v="0"/>
    <x v="3"/>
    <x v="1"/>
    <s v="18-02-2023 05:19"/>
    <s v="18-02-2023 07:07"/>
    <x v="47"/>
    <n v="42.86"/>
    <n v="12"/>
    <n v="514.32000000000005"/>
    <s v="Credit Card"/>
    <x v="4"/>
    <s v="High"/>
    <s v="Low Satisfaction"/>
    <s v="Long Charging"/>
    <n v="3"/>
    <x v="311"/>
    <x v="33"/>
  </r>
  <r>
    <s v="EVS103705"/>
    <x v="0"/>
    <x v="1"/>
    <x v="0"/>
    <x v="1"/>
    <s v="14-03-2024 23:23"/>
    <s v="15-03-2024 01:20"/>
    <x v="62"/>
    <n v="15.11"/>
    <n v="8"/>
    <n v="120.88"/>
    <s v="Credit Card"/>
    <x v="4"/>
    <s v="Medium"/>
    <s v="Low Satisfaction"/>
    <s v="Long Charging"/>
    <n v="1"/>
    <x v="1124"/>
    <x v="50"/>
  </r>
  <r>
    <s v="EVS103706"/>
    <x v="6"/>
    <x v="1"/>
    <x v="2"/>
    <x v="0"/>
    <d v="2023-04-06T07:30:00"/>
    <d v="2023-04-06T07:41:00"/>
    <x v="78"/>
    <n v="11.3"/>
    <n v="12"/>
    <n v="135.6"/>
    <s v="UPI"/>
    <x v="2"/>
    <s v="Medium"/>
    <s v="Low Satisfaction"/>
    <s v="Short Charging"/>
    <n v="1"/>
    <x v="1310"/>
    <x v="310"/>
  </r>
  <r>
    <s v="EVS103707"/>
    <x v="0"/>
    <x v="0"/>
    <x v="0"/>
    <x v="1"/>
    <d v="2023-10-11T06:51:00"/>
    <d v="2023-10-11T07:25:00"/>
    <x v="8"/>
    <n v="4.62"/>
    <n v="8"/>
    <n v="36.96"/>
    <s v="Subscription"/>
    <x v="4"/>
    <s v="Low"/>
    <s v="Low Satisfaction"/>
    <s v="Medium Charging"/>
    <n v="3"/>
    <x v="62"/>
    <x v="8"/>
  </r>
  <r>
    <s v="EVS103708"/>
    <x v="7"/>
    <x v="0"/>
    <x v="3"/>
    <x v="1"/>
    <s v="17-07-2023 06:09"/>
    <s v="17-07-2023 06:35"/>
    <x v="1"/>
    <n v="18.940000000000001"/>
    <n v="8"/>
    <n v="151.52000000000001"/>
    <s v="Wallet"/>
    <x v="4"/>
    <s v="Medium"/>
    <s v="Low Satisfaction"/>
    <s v="Short Charging"/>
    <n v="3"/>
    <x v="1215"/>
    <x v="572"/>
  </r>
  <r>
    <s v="EVS103709"/>
    <x v="7"/>
    <x v="1"/>
    <x v="2"/>
    <x v="0"/>
    <s v="24-01-2023 00:46"/>
    <s v="24-01-2023 02:03"/>
    <x v="68"/>
    <n v="17.22"/>
    <n v="10"/>
    <n v="172.2"/>
    <s v="Credit Card"/>
    <x v="3"/>
    <s v="Medium"/>
    <s v="Medium Satisfaction"/>
    <s v="Long Charging"/>
    <n v="1"/>
    <x v="144"/>
    <x v="493"/>
  </r>
  <r>
    <s v="EVS103710"/>
    <x v="3"/>
    <x v="0"/>
    <x v="3"/>
    <x v="0"/>
    <s v="14-06-2023 07:10"/>
    <s v="14-06-2023 09:06"/>
    <x v="90"/>
    <n v="5.89"/>
    <n v="10"/>
    <n v="58.9"/>
    <s v="Wallet"/>
    <x v="0"/>
    <s v="Low"/>
    <s v="Medium Satisfaction"/>
    <s v="Long Charging"/>
    <n v="3"/>
    <x v="947"/>
    <x v="121"/>
  </r>
  <r>
    <s v="EVS103711"/>
    <x v="4"/>
    <x v="1"/>
    <x v="1"/>
    <x v="0"/>
    <s v="23-05-2023 21:49"/>
    <s v="23-05-2023 23:41"/>
    <x v="56"/>
    <n v="34.53"/>
    <n v="12"/>
    <n v="414.36"/>
    <s v="Credit Card"/>
    <x v="2"/>
    <s v="High"/>
    <s v="Low Satisfaction"/>
    <s v="Long Charging"/>
    <n v="1"/>
    <x v="815"/>
    <x v="512"/>
  </r>
  <r>
    <s v="EVS103712"/>
    <x v="7"/>
    <x v="2"/>
    <x v="1"/>
    <x v="0"/>
    <d v="2024-06-05T08:11:00"/>
    <d v="2024-06-05T09:45:00"/>
    <x v="23"/>
    <n v="28.99"/>
    <n v="12"/>
    <n v="347.88"/>
    <s v="Wallet"/>
    <x v="3"/>
    <s v="Medium"/>
    <s v="Medium Satisfaction"/>
    <s v="Long Charging"/>
    <n v="2"/>
    <x v="1074"/>
    <x v="579"/>
  </r>
  <r>
    <s v="EVS103713"/>
    <x v="1"/>
    <x v="2"/>
    <x v="3"/>
    <x v="0"/>
    <s v="31-08-2024 01:35"/>
    <s v="31-08-2024 01:48"/>
    <x v="58"/>
    <n v="53.48"/>
    <n v="10"/>
    <n v="534.79999999999995"/>
    <s v="Wallet"/>
    <x v="0"/>
    <s v="High"/>
    <s v="Medium Satisfaction"/>
    <s v="Short Charging"/>
    <n v="2"/>
    <x v="1146"/>
    <x v="77"/>
  </r>
  <r>
    <s v="EVS103714"/>
    <x v="3"/>
    <x v="2"/>
    <x v="3"/>
    <x v="0"/>
    <s v="28-07-2024 21:58"/>
    <s v="28-07-2024 23:20"/>
    <x v="0"/>
    <n v="31.92"/>
    <n v="12"/>
    <n v="383.04"/>
    <s v="Subscription"/>
    <x v="4"/>
    <s v="High"/>
    <s v="Low Satisfaction"/>
    <s v="Long Charging"/>
    <n v="2"/>
    <x v="1186"/>
    <x v="172"/>
  </r>
  <r>
    <s v="EVS103715"/>
    <x v="0"/>
    <x v="0"/>
    <x v="3"/>
    <x v="0"/>
    <s v="24-04-2024 09:43"/>
    <s v="24-04-2024 10:54"/>
    <x v="82"/>
    <n v="35.36"/>
    <n v="12"/>
    <n v="424.32"/>
    <s v="Wallet"/>
    <x v="1"/>
    <s v="High"/>
    <s v="High Satisfaction"/>
    <s v="Long Charging"/>
    <n v="3"/>
    <x v="122"/>
    <x v="530"/>
  </r>
  <r>
    <s v="EVS103716"/>
    <x v="1"/>
    <x v="1"/>
    <x v="1"/>
    <x v="1"/>
    <s v="18-07-2024 21:17"/>
    <s v="18-07-2024 21:47"/>
    <x v="19"/>
    <n v="48.77"/>
    <n v="10"/>
    <n v="487.7"/>
    <s v="Subscription"/>
    <x v="2"/>
    <s v="High"/>
    <s v="Low Satisfaction"/>
    <s v="Medium Charging"/>
    <n v="1"/>
    <x v="1107"/>
    <x v="275"/>
  </r>
  <r>
    <s v="EVS103717"/>
    <x v="5"/>
    <x v="2"/>
    <x v="3"/>
    <x v="0"/>
    <d v="2023-12-07T11:15:00"/>
    <d v="2023-12-07T12:43:00"/>
    <x v="81"/>
    <n v="41.81"/>
    <n v="8"/>
    <n v="334.48"/>
    <s v="Subscription"/>
    <x v="4"/>
    <s v="High"/>
    <s v="Low Satisfaction"/>
    <s v="Long Charging"/>
    <n v="2"/>
    <x v="1008"/>
    <x v="336"/>
  </r>
  <r>
    <s v="EVS103718"/>
    <x v="4"/>
    <x v="1"/>
    <x v="0"/>
    <x v="1"/>
    <s v="13-05-2024 22:09"/>
    <s v="13-05-2024 23:55"/>
    <x v="107"/>
    <n v="43.49"/>
    <n v="8"/>
    <n v="347.92"/>
    <s v="Wallet"/>
    <x v="3"/>
    <s v="High"/>
    <s v="Medium Satisfaction"/>
    <s v="Long Charging"/>
    <n v="1"/>
    <x v="1246"/>
    <x v="391"/>
  </r>
  <r>
    <s v="EVS103719"/>
    <x v="0"/>
    <x v="2"/>
    <x v="0"/>
    <x v="1"/>
    <d v="2023-11-06T20:26:00"/>
    <d v="2023-11-06T21:21:00"/>
    <x v="104"/>
    <n v="59.18"/>
    <n v="15"/>
    <n v="887.7"/>
    <s v="Credit Card"/>
    <x v="0"/>
    <s v="High"/>
    <s v="Medium Satisfaction"/>
    <s v="Medium Charging"/>
    <n v="2"/>
    <x v="674"/>
    <x v="101"/>
  </r>
  <r>
    <s v="EVS103720"/>
    <x v="2"/>
    <x v="0"/>
    <x v="3"/>
    <x v="0"/>
    <s v="18-06-2024 04:18"/>
    <s v="18-06-2024 06:00"/>
    <x v="36"/>
    <n v="9.08"/>
    <n v="15"/>
    <n v="136.19999999999999"/>
    <s v="UPI"/>
    <x v="0"/>
    <s v="Low"/>
    <s v="Medium Satisfaction"/>
    <s v="Long Charging"/>
    <n v="3"/>
    <x v="652"/>
    <x v="423"/>
  </r>
  <r>
    <s v="EVS103721"/>
    <x v="7"/>
    <x v="0"/>
    <x v="0"/>
    <x v="1"/>
    <s v="20-04-2023 10:27"/>
    <s v="20-04-2023 12:20"/>
    <x v="41"/>
    <n v="40.369999999999997"/>
    <n v="15"/>
    <n v="605.54999999999995"/>
    <s v="Subscription"/>
    <x v="1"/>
    <s v="High"/>
    <s v="High Satisfaction"/>
    <s v="Long Charging"/>
    <n v="3"/>
    <x v="1158"/>
    <x v="627"/>
  </r>
  <r>
    <s v="EVS103722"/>
    <x v="6"/>
    <x v="0"/>
    <x v="3"/>
    <x v="0"/>
    <d v="2023-12-06T05:36:00"/>
    <d v="2023-12-06T06:01:00"/>
    <x v="13"/>
    <n v="48.54"/>
    <n v="12"/>
    <n v="582.48"/>
    <s v="Subscription"/>
    <x v="2"/>
    <s v="High"/>
    <s v="Low Satisfaction"/>
    <s v="Short Charging"/>
    <n v="3"/>
    <x v="466"/>
    <x v="652"/>
  </r>
  <r>
    <s v="EVS103723"/>
    <x v="2"/>
    <x v="0"/>
    <x v="3"/>
    <x v="1"/>
    <s v="28-09-2024 15:07"/>
    <s v="28-09-2024 17:02"/>
    <x v="65"/>
    <n v="37.590000000000003"/>
    <n v="15"/>
    <n v="563.85"/>
    <s v="Credit Card"/>
    <x v="2"/>
    <s v="High"/>
    <s v="Low Satisfaction"/>
    <s v="Long Charging"/>
    <n v="3"/>
    <x v="93"/>
    <x v="257"/>
  </r>
  <r>
    <s v="EVS103724"/>
    <x v="1"/>
    <x v="0"/>
    <x v="0"/>
    <x v="1"/>
    <d v="2023-03-07T16:21:00"/>
    <d v="2023-03-07T17:51:00"/>
    <x v="77"/>
    <n v="42.76"/>
    <n v="12"/>
    <n v="513.12"/>
    <s v="Wallet"/>
    <x v="3"/>
    <s v="High"/>
    <s v="Medium Satisfaction"/>
    <s v="Long Charging"/>
    <n v="3"/>
    <x v="683"/>
    <x v="658"/>
  </r>
  <r>
    <s v="EVS103725"/>
    <x v="4"/>
    <x v="1"/>
    <x v="2"/>
    <x v="0"/>
    <d v="2023-12-03T01:41:00"/>
    <d v="2023-12-03T03:16:00"/>
    <x v="66"/>
    <n v="33.01"/>
    <n v="15"/>
    <n v="495.15"/>
    <s v="Credit Card"/>
    <x v="3"/>
    <s v="High"/>
    <s v="Medium Satisfaction"/>
    <s v="Long Charging"/>
    <n v="1"/>
    <x v="221"/>
    <x v="379"/>
  </r>
  <r>
    <s v="EVS103726"/>
    <x v="0"/>
    <x v="1"/>
    <x v="3"/>
    <x v="0"/>
    <s v="24-06-2023 09:47"/>
    <s v="24-06-2023 10:21"/>
    <x v="8"/>
    <n v="5.01"/>
    <n v="10"/>
    <n v="50.1"/>
    <s v="UPI"/>
    <x v="0"/>
    <s v="Low"/>
    <s v="Medium Satisfaction"/>
    <s v="Medium Charging"/>
    <n v="1"/>
    <x v="1005"/>
    <x v="83"/>
  </r>
  <r>
    <s v="EVS103727"/>
    <x v="6"/>
    <x v="1"/>
    <x v="1"/>
    <x v="0"/>
    <d v="2024-11-10T14:54:00"/>
    <d v="2024-11-10T15:09:00"/>
    <x v="63"/>
    <n v="12.8"/>
    <n v="15"/>
    <n v="192"/>
    <s v="Subscription"/>
    <x v="1"/>
    <s v="Medium"/>
    <s v="High Satisfaction"/>
    <s v="Short Charging"/>
    <n v="1"/>
    <x v="915"/>
    <x v="304"/>
  </r>
  <r>
    <s v="EVS103728"/>
    <x v="4"/>
    <x v="1"/>
    <x v="0"/>
    <x v="0"/>
    <d v="2024-07-09T02:34:00"/>
    <d v="2024-07-09T03:21:00"/>
    <x v="59"/>
    <n v="8.8699999999999992"/>
    <n v="10"/>
    <n v="88.7"/>
    <s v="UPI"/>
    <x v="1"/>
    <s v="Low"/>
    <s v="High Satisfaction"/>
    <s v="Medium Charging"/>
    <n v="1"/>
    <x v="79"/>
    <x v="221"/>
  </r>
  <r>
    <s v="EVS103729"/>
    <x v="2"/>
    <x v="0"/>
    <x v="2"/>
    <x v="1"/>
    <s v="30-09-2023 11:24"/>
    <s v="30-09-2023 11:53"/>
    <x v="102"/>
    <n v="11.71"/>
    <n v="10"/>
    <n v="117.1"/>
    <s v="Subscription"/>
    <x v="2"/>
    <s v="Medium"/>
    <s v="Low Satisfaction"/>
    <s v="Short Charging"/>
    <n v="3"/>
    <x v="664"/>
    <x v="273"/>
  </r>
  <r>
    <s v="EVS103730"/>
    <x v="6"/>
    <x v="0"/>
    <x v="2"/>
    <x v="1"/>
    <s v="15-05-2023 17:03"/>
    <s v="15-05-2023 17:56"/>
    <x v="73"/>
    <n v="50.18"/>
    <n v="15"/>
    <n v="752.7"/>
    <s v="Credit Card"/>
    <x v="4"/>
    <s v="High"/>
    <s v="Low Satisfaction"/>
    <s v="Medium Charging"/>
    <n v="3"/>
    <x v="1012"/>
    <x v="259"/>
  </r>
  <r>
    <s v="EVS103731"/>
    <x v="0"/>
    <x v="0"/>
    <x v="3"/>
    <x v="1"/>
    <s v="26-06-2024 23:44"/>
    <s v="26-06-2024 23:55"/>
    <x v="78"/>
    <n v="43.83"/>
    <n v="8"/>
    <n v="350.64"/>
    <s v="Wallet"/>
    <x v="1"/>
    <s v="High"/>
    <s v="High Satisfaction"/>
    <s v="Short Charging"/>
    <n v="3"/>
    <x v="943"/>
    <x v="18"/>
  </r>
  <r>
    <s v="EVS103732"/>
    <x v="7"/>
    <x v="0"/>
    <x v="2"/>
    <x v="1"/>
    <s v="13-12-2023 18:29"/>
    <s v="13-12-2023 18:48"/>
    <x v="11"/>
    <n v="50.22"/>
    <n v="15"/>
    <n v="753.3"/>
    <s v="Credit Card"/>
    <x v="3"/>
    <s v="High"/>
    <s v="Medium Satisfaction"/>
    <s v="Short Charging"/>
    <n v="3"/>
    <x v="624"/>
    <x v="648"/>
  </r>
  <r>
    <s v="EVS103733"/>
    <x v="4"/>
    <x v="2"/>
    <x v="3"/>
    <x v="0"/>
    <s v="23-07-2023 02:06"/>
    <s v="23-07-2023 03:28"/>
    <x v="0"/>
    <n v="41.81"/>
    <n v="8"/>
    <n v="334.48"/>
    <s v="UPI"/>
    <x v="1"/>
    <s v="High"/>
    <s v="High Satisfaction"/>
    <s v="Long Charging"/>
    <n v="2"/>
    <x v="794"/>
    <x v="577"/>
  </r>
  <r>
    <s v="EVS103734"/>
    <x v="2"/>
    <x v="2"/>
    <x v="2"/>
    <x v="1"/>
    <d v="2023-04-12T19:40:00"/>
    <d v="2023-04-12T21:32:00"/>
    <x v="56"/>
    <n v="51.72"/>
    <n v="12"/>
    <n v="620.64"/>
    <s v="UPI"/>
    <x v="0"/>
    <s v="High"/>
    <s v="Medium Satisfaction"/>
    <s v="Long Charging"/>
    <n v="2"/>
    <x v="526"/>
    <x v="313"/>
  </r>
  <r>
    <s v="EVS103735"/>
    <x v="2"/>
    <x v="1"/>
    <x v="1"/>
    <x v="0"/>
    <s v="22-08-2023 16:57"/>
    <s v="22-08-2023 18:12"/>
    <x v="99"/>
    <n v="31.6"/>
    <n v="8"/>
    <n v="252.8"/>
    <s v="UPI"/>
    <x v="3"/>
    <s v="High"/>
    <s v="Medium Satisfaction"/>
    <s v="Long Charging"/>
    <n v="1"/>
    <x v="1275"/>
    <x v="312"/>
  </r>
  <r>
    <s v="EVS103736"/>
    <x v="3"/>
    <x v="2"/>
    <x v="1"/>
    <x v="1"/>
    <s v="14-05-2023 20:45"/>
    <s v="14-05-2023 21:11"/>
    <x v="1"/>
    <n v="9.64"/>
    <n v="12"/>
    <n v="115.68"/>
    <s v="UPI"/>
    <x v="3"/>
    <s v="Low"/>
    <s v="Medium Satisfaction"/>
    <s v="Short Charging"/>
    <n v="2"/>
    <x v="302"/>
    <x v="342"/>
  </r>
  <r>
    <s v="EVS103737"/>
    <x v="0"/>
    <x v="1"/>
    <x v="2"/>
    <x v="1"/>
    <s v="24-10-2024 08:47"/>
    <s v="24-10-2024 09:44"/>
    <x v="110"/>
    <n v="19.27"/>
    <n v="12"/>
    <n v="231.24"/>
    <s v="Wallet"/>
    <x v="4"/>
    <s v="Medium"/>
    <s v="Low Satisfaction"/>
    <s v="Medium Charging"/>
    <n v="1"/>
    <x v="532"/>
    <x v="69"/>
  </r>
  <r>
    <s v="EVS103738"/>
    <x v="0"/>
    <x v="1"/>
    <x v="1"/>
    <x v="0"/>
    <d v="2023-02-11T18:02:00"/>
    <d v="2023-02-11T19:06:00"/>
    <x v="34"/>
    <n v="6.78"/>
    <n v="12"/>
    <n v="81.36"/>
    <s v="UPI"/>
    <x v="2"/>
    <s v="Low"/>
    <s v="Low Satisfaction"/>
    <s v="Long Charging"/>
    <n v="1"/>
    <x v="360"/>
    <x v="205"/>
  </r>
  <r>
    <s v="EVS103739"/>
    <x v="2"/>
    <x v="1"/>
    <x v="2"/>
    <x v="0"/>
    <s v="26-11-2023 04:08"/>
    <s v="26-11-2023 04:30"/>
    <x v="103"/>
    <n v="15.79"/>
    <n v="8"/>
    <n v="126.32"/>
    <s v="Credit Card"/>
    <x v="1"/>
    <s v="Medium"/>
    <s v="High Satisfaction"/>
    <s v="Short Charging"/>
    <n v="1"/>
    <x v="1103"/>
    <x v="437"/>
  </r>
  <r>
    <s v="EVS103740"/>
    <x v="0"/>
    <x v="1"/>
    <x v="0"/>
    <x v="0"/>
    <s v="17-05-2023 01:14"/>
    <s v="17-05-2023 03:08"/>
    <x v="48"/>
    <n v="54.07"/>
    <n v="8"/>
    <n v="432.56"/>
    <s v="Credit Card"/>
    <x v="0"/>
    <s v="High"/>
    <s v="Medium Satisfaction"/>
    <s v="Long Charging"/>
    <n v="1"/>
    <x v="1034"/>
    <x v="593"/>
  </r>
  <r>
    <s v="EVS103741"/>
    <x v="1"/>
    <x v="0"/>
    <x v="0"/>
    <x v="1"/>
    <d v="2024-11-06T17:06:00"/>
    <d v="2024-11-06T18:27:00"/>
    <x v="7"/>
    <n v="13.18"/>
    <n v="8"/>
    <n v="105.44"/>
    <s v="Credit Card"/>
    <x v="4"/>
    <s v="Medium"/>
    <s v="Low Satisfaction"/>
    <s v="Long Charging"/>
    <n v="3"/>
    <x v="1311"/>
    <x v="563"/>
  </r>
  <r>
    <s v="EVS103742"/>
    <x v="2"/>
    <x v="1"/>
    <x v="1"/>
    <x v="0"/>
    <s v="15-02-2024 02:07"/>
    <s v="15-02-2024 02:24"/>
    <x v="18"/>
    <n v="18.28"/>
    <n v="15"/>
    <n v="274.2"/>
    <s v="Subscription"/>
    <x v="0"/>
    <s v="Medium"/>
    <s v="Medium Satisfaction"/>
    <s v="Short Charging"/>
    <n v="1"/>
    <x v="26"/>
    <x v="54"/>
  </r>
  <r>
    <s v="EVS103743"/>
    <x v="5"/>
    <x v="0"/>
    <x v="3"/>
    <x v="1"/>
    <d v="2024-07-05T21:21:00"/>
    <d v="2024-07-05T22:50:00"/>
    <x v="29"/>
    <n v="10.11"/>
    <n v="12"/>
    <n v="121.32"/>
    <s v="Wallet"/>
    <x v="2"/>
    <s v="Medium"/>
    <s v="Low Satisfaction"/>
    <s v="Long Charging"/>
    <n v="3"/>
    <x v="353"/>
    <x v="22"/>
  </r>
  <r>
    <s v="EVS103744"/>
    <x v="5"/>
    <x v="0"/>
    <x v="3"/>
    <x v="1"/>
    <d v="2023-02-11T23:04:00"/>
    <d v="2023-02-11T23:47:00"/>
    <x v="27"/>
    <n v="55.54"/>
    <n v="12"/>
    <n v="666.48"/>
    <s v="UPI"/>
    <x v="2"/>
    <s v="High"/>
    <s v="Low Satisfaction"/>
    <s v="Medium Charging"/>
    <n v="3"/>
    <x v="172"/>
    <x v="205"/>
  </r>
  <r>
    <s v="EVS103745"/>
    <x v="5"/>
    <x v="0"/>
    <x v="3"/>
    <x v="1"/>
    <d v="2024-07-03T22:52:00"/>
    <d v="2024-08-03T00:41:00"/>
    <x v="74"/>
    <n v="22.72"/>
    <n v="10"/>
    <n v="227.2"/>
    <s v="Subscription"/>
    <x v="0"/>
    <s v="Medium"/>
    <s v="Medium Satisfaction"/>
    <s v="Long Charging"/>
    <n v="3"/>
    <x v="713"/>
    <x v="359"/>
  </r>
  <r>
    <s v="EVS103746"/>
    <x v="3"/>
    <x v="2"/>
    <x v="2"/>
    <x v="0"/>
    <s v="19-05-2024 09:40"/>
    <s v="19-05-2024 11:28"/>
    <x v="47"/>
    <n v="20.34"/>
    <n v="12"/>
    <n v="244.08"/>
    <s v="Wallet"/>
    <x v="2"/>
    <s v="Medium"/>
    <s v="Low Satisfaction"/>
    <s v="Long Charging"/>
    <n v="2"/>
    <x v="966"/>
    <x v="404"/>
  </r>
  <r>
    <s v="EVS103747"/>
    <x v="0"/>
    <x v="0"/>
    <x v="3"/>
    <x v="1"/>
    <d v="2024-02-08T21:21:00"/>
    <d v="2024-02-08T22:13:00"/>
    <x v="55"/>
    <n v="18.600000000000001"/>
    <n v="15"/>
    <n v="279"/>
    <s v="UPI"/>
    <x v="2"/>
    <s v="Medium"/>
    <s v="Low Satisfaction"/>
    <s v="Medium Charging"/>
    <n v="3"/>
    <x v="353"/>
    <x v="442"/>
  </r>
  <r>
    <s v="EVS103748"/>
    <x v="5"/>
    <x v="2"/>
    <x v="2"/>
    <x v="1"/>
    <s v="23-02-2024 15:15"/>
    <s v="23-02-2024 16:01"/>
    <x v="43"/>
    <n v="7.28"/>
    <n v="10"/>
    <n v="72.8"/>
    <s v="Subscription"/>
    <x v="2"/>
    <s v="Low"/>
    <s v="Low Satisfaction"/>
    <s v="Medium Charging"/>
    <n v="2"/>
    <x v="1173"/>
    <x v="13"/>
  </r>
  <r>
    <s v="EVS103749"/>
    <x v="1"/>
    <x v="1"/>
    <x v="2"/>
    <x v="0"/>
    <s v="22-08-2024 06:28"/>
    <s v="22-08-2024 07:44"/>
    <x v="91"/>
    <n v="29.46"/>
    <n v="12"/>
    <n v="353.52"/>
    <s v="Credit Card"/>
    <x v="3"/>
    <s v="Medium"/>
    <s v="Medium Satisfaction"/>
    <s v="Long Charging"/>
    <n v="1"/>
    <x v="193"/>
    <x v="477"/>
  </r>
  <r>
    <s v="EVS103750"/>
    <x v="0"/>
    <x v="1"/>
    <x v="2"/>
    <x v="1"/>
    <s v="22-07-2024 20:30"/>
    <s v="22-07-2024 21:54"/>
    <x v="32"/>
    <n v="43.99"/>
    <n v="15"/>
    <n v="659.85"/>
    <s v="Subscription"/>
    <x v="3"/>
    <s v="High"/>
    <s v="Medium Satisfaction"/>
    <s v="Long Charging"/>
    <n v="1"/>
    <x v="53"/>
    <x v="291"/>
  </r>
  <r>
    <s v="EVS103751"/>
    <x v="6"/>
    <x v="0"/>
    <x v="3"/>
    <x v="1"/>
    <d v="2023-04-05T07:24:00"/>
    <d v="2023-04-05T08:24:00"/>
    <x v="76"/>
    <n v="41"/>
    <n v="12"/>
    <n v="492"/>
    <s v="Credit Card"/>
    <x v="1"/>
    <s v="High"/>
    <s v="High Satisfaction"/>
    <s v="Medium Charging"/>
    <n v="3"/>
    <x v="1084"/>
    <x v="47"/>
  </r>
  <r>
    <s v="EVS103752"/>
    <x v="0"/>
    <x v="2"/>
    <x v="0"/>
    <x v="0"/>
    <s v="31-10-2023 21:00"/>
    <s v="31-10-2023 21:31"/>
    <x v="64"/>
    <n v="36.24"/>
    <n v="15"/>
    <n v="543.6"/>
    <s v="Subscription"/>
    <x v="3"/>
    <s v="High"/>
    <s v="Medium Satisfaction"/>
    <s v="Medium Charging"/>
    <n v="2"/>
    <x v="237"/>
    <x v="252"/>
  </r>
  <r>
    <s v="EVS103753"/>
    <x v="1"/>
    <x v="1"/>
    <x v="3"/>
    <x v="1"/>
    <d v="2024-12-11T06:23:00"/>
    <d v="2024-12-11T07:45:00"/>
    <x v="0"/>
    <n v="51.15"/>
    <n v="15"/>
    <n v="767.25"/>
    <s v="Credit Card"/>
    <x v="2"/>
    <s v="High"/>
    <s v="Low Satisfaction"/>
    <s v="Long Charging"/>
    <n v="1"/>
    <x v="547"/>
    <x v="318"/>
  </r>
  <r>
    <s v="EVS103754"/>
    <x v="6"/>
    <x v="1"/>
    <x v="2"/>
    <x v="1"/>
    <s v="21-06-2023 02:33"/>
    <s v="21-06-2023 04:01"/>
    <x v="81"/>
    <n v="32.729999999999997"/>
    <n v="10"/>
    <n v="327.3"/>
    <s v="Subscription"/>
    <x v="1"/>
    <s v="High"/>
    <s v="High Satisfaction"/>
    <s v="Long Charging"/>
    <n v="1"/>
    <x v="329"/>
    <x v="411"/>
  </r>
  <r>
    <s v="EVS103755"/>
    <x v="4"/>
    <x v="2"/>
    <x v="3"/>
    <x v="1"/>
    <s v="21-10-2024 00:58"/>
    <s v="21-10-2024 01:17"/>
    <x v="11"/>
    <n v="12.7"/>
    <n v="12"/>
    <n v="152.4"/>
    <s v="Wallet"/>
    <x v="2"/>
    <s v="Medium"/>
    <s v="Low Satisfaction"/>
    <s v="Short Charging"/>
    <n v="2"/>
    <x v="1312"/>
    <x v="449"/>
  </r>
  <r>
    <s v="EVS103756"/>
    <x v="0"/>
    <x v="0"/>
    <x v="1"/>
    <x v="0"/>
    <d v="2023-01-03T00:13:00"/>
    <d v="2023-01-03T00:40:00"/>
    <x v="92"/>
    <n v="46.24"/>
    <n v="12"/>
    <n v="554.88"/>
    <s v="Wallet"/>
    <x v="2"/>
    <s v="High"/>
    <s v="Low Satisfaction"/>
    <s v="Short Charging"/>
    <n v="3"/>
    <x v="1120"/>
    <x v="258"/>
  </r>
  <r>
    <s v="EVS103757"/>
    <x v="4"/>
    <x v="1"/>
    <x v="0"/>
    <x v="1"/>
    <s v="14-11-2023 23:16"/>
    <s v="14-11-2023 23:34"/>
    <x v="88"/>
    <n v="59.15"/>
    <n v="10"/>
    <n v="591.5"/>
    <s v="Credit Card"/>
    <x v="3"/>
    <s v="High"/>
    <s v="Medium Satisfaction"/>
    <s v="Short Charging"/>
    <n v="1"/>
    <x v="1212"/>
    <x v="56"/>
  </r>
  <r>
    <s v="EVS103758"/>
    <x v="2"/>
    <x v="2"/>
    <x v="1"/>
    <x v="0"/>
    <d v="2023-01-10T20:46:00"/>
    <d v="2023-01-10T22:09:00"/>
    <x v="100"/>
    <n v="20.309999999999999"/>
    <n v="8"/>
    <n v="162.47999999999999"/>
    <s v="UPI"/>
    <x v="4"/>
    <s v="Medium"/>
    <s v="Low Satisfaction"/>
    <s v="Long Charging"/>
    <n v="2"/>
    <x v="208"/>
    <x v="329"/>
  </r>
  <r>
    <s v="EVS103759"/>
    <x v="3"/>
    <x v="2"/>
    <x v="1"/>
    <x v="0"/>
    <s v="13-08-2024 13:52"/>
    <s v="13-08-2024 15:25"/>
    <x v="12"/>
    <n v="26.72"/>
    <n v="10"/>
    <n v="267.2"/>
    <s v="UPI"/>
    <x v="4"/>
    <s v="Medium"/>
    <s v="Low Satisfaction"/>
    <s v="Long Charging"/>
    <n v="2"/>
    <x v="1313"/>
    <x v="265"/>
  </r>
  <r>
    <s v="EVS103760"/>
    <x v="6"/>
    <x v="1"/>
    <x v="1"/>
    <x v="0"/>
    <s v="18-06-2023 15:53"/>
    <s v="18-06-2023 17:11"/>
    <x v="89"/>
    <n v="13.06"/>
    <n v="15"/>
    <n v="195.9"/>
    <s v="Subscription"/>
    <x v="3"/>
    <s v="Medium"/>
    <s v="Medium Satisfaction"/>
    <s v="Long Charging"/>
    <n v="1"/>
    <x v="779"/>
    <x v="72"/>
  </r>
  <r>
    <s v="EVS103761"/>
    <x v="1"/>
    <x v="1"/>
    <x v="2"/>
    <x v="1"/>
    <s v="29-09-2023 17:19"/>
    <s v="29-09-2023 18:24"/>
    <x v="75"/>
    <n v="57.13"/>
    <n v="8"/>
    <n v="457.04"/>
    <s v="Subscription"/>
    <x v="2"/>
    <s v="High"/>
    <s v="Low Satisfaction"/>
    <s v="Long Charging"/>
    <n v="1"/>
    <x v="1075"/>
    <x v="580"/>
  </r>
  <r>
    <s v="EVS103762"/>
    <x v="2"/>
    <x v="2"/>
    <x v="0"/>
    <x v="0"/>
    <s v="27-04-2024 23:22"/>
    <s v="28-04-2024 00:40"/>
    <x v="89"/>
    <n v="55.33"/>
    <n v="12"/>
    <n v="663.96"/>
    <s v="Subscription"/>
    <x v="1"/>
    <s v="High"/>
    <s v="High Satisfaction"/>
    <s v="Long Charging"/>
    <n v="2"/>
    <x v="495"/>
    <x v="184"/>
  </r>
  <r>
    <s v="EVS103763"/>
    <x v="0"/>
    <x v="2"/>
    <x v="1"/>
    <x v="0"/>
    <d v="2024-09-02T01:12:00"/>
    <d v="2024-09-02T02:02:00"/>
    <x v="97"/>
    <n v="39.74"/>
    <n v="12"/>
    <n v="476.88"/>
    <s v="Wallet"/>
    <x v="3"/>
    <s v="High"/>
    <s v="Medium Satisfaction"/>
    <s v="Medium Charging"/>
    <n v="2"/>
    <x v="327"/>
    <x v="617"/>
  </r>
  <r>
    <s v="EVS103764"/>
    <x v="5"/>
    <x v="2"/>
    <x v="3"/>
    <x v="1"/>
    <d v="2024-03-11T04:02:00"/>
    <d v="2024-03-11T05:52:00"/>
    <x v="109"/>
    <n v="8.19"/>
    <n v="10"/>
    <n v="81.900000000000006"/>
    <s v="Subscription"/>
    <x v="2"/>
    <s v="Low"/>
    <s v="Low Satisfaction"/>
    <s v="Long Charging"/>
    <n v="2"/>
    <x v="418"/>
    <x v="231"/>
  </r>
  <r>
    <s v="EVS103765"/>
    <x v="0"/>
    <x v="2"/>
    <x v="2"/>
    <x v="0"/>
    <s v="25-05-2023 18:42"/>
    <s v="25-05-2023 19:23"/>
    <x v="54"/>
    <n v="9.06"/>
    <n v="8"/>
    <n v="72.48"/>
    <s v="Credit Card"/>
    <x v="1"/>
    <s v="Low"/>
    <s v="High Satisfaction"/>
    <s v="Medium Charging"/>
    <n v="2"/>
    <x v="636"/>
    <x v="104"/>
  </r>
  <r>
    <s v="EVS103766"/>
    <x v="4"/>
    <x v="0"/>
    <x v="1"/>
    <x v="0"/>
    <s v="29-07-2023 20:55"/>
    <s v="29-07-2023 21:36"/>
    <x v="54"/>
    <n v="6.49"/>
    <n v="15"/>
    <n v="97.35"/>
    <s v="Subscription"/>
    <x v="0"/>
    <s v="Low"/>
    <s v="Medium Satisfaction"/>
    <s v="Medium Charging"/>
    <n v="3"/>
    <x v="200"/>
    <x v="6"/>
  </r>
  <r>
    <s v="EVS103767"/>
    <x v="0"/>
    <x v="0"/>
    <x v="1"/>
    <x v="0"/>
    <s v="22-04-2024 08:08"/>
    <s v="22-04-2024 09:01"/>
    <x v="73"/>
    <n v="49.92"/>
    <n v="15"/>
    <n v="748.8"/>
    <s v="UPI"/>
    <x v="0"/>
    <s v="High"/>
    <s v="Medium Satisfaction"/>
    <s v="Medium Charging"/>
    <n v="3"/>
    <x v="363"/>
    <x v="550"/>
  </r>
  <r>
    <s v="EVS103768"/>
    <x v="3"/>
    <x v="0"/>
    <x v="0"/>
    <x v="0"/>
    <s v="30-11-2023 12:59"/>
    <s v="30-11-2023 13:49"/>
    <x v="97"/>
    <n v="9.84"/>
    <n v="10"/>
    <n v="98.4"/>
    <s v="Wallet"/>
    <x v="3"/>
    <s v="Low"/>
    <s v="Medium Satisfaction"/>
    <s v="Medium Charging"/>
    <n v="3"/>
    <x v="991"/>
    <x v="182"/>
  </r>
  <r>
    <s v="EVS103769"/>
    <x v="5"/>
    <x v="0"/>
    <x v="1"/>
    <x v="0"/>
    <s v="29-09-2024 12:15"/>
    <s v="29-09-2024 12:42"/>
    <x v="92"/>
    <n v="27.37"/>
    <n v="10"/>
    <n v="273.7"/>
    <s v="Wallet"/>
    <x v="3"/>
    <s v="Medium"/>
    <s v="Medium Satisfaction"/>
    <s v="Short Charging"/>
    <n v="3"/>
    <x v="1119"/>
    <x v="306"/>
  </r>
  <r>
    <s v="EVS103770"/>
    <x v="0"/>
    <x v="1"/>
    <x v="3"/>
    <x v="1"/>
    <d v="2024-07-09T17:43:00"/>
    <d v="2024-07-09T18:32:00"/>
    <x v="42"/>
    <n v="17.100000000000001"/>
    <n v="8"/>
    <n v="136.80000000000001"/>
    <s v="Credit Card"/>
    <x v="1"/>
    <s v="Medium"/>
    <s v="High Satisfaction"/>
    <s v="Medium Charging"/>
    <n v="1"/>
    <x v="949"/>
    <x v="221"/>
  </r>
  <r>
    <s v="EVS103771"/>
    <x v="0"/>
    <x v="0"/>
    <x v="1"/>
    <x v="1"/>
    <s v="21-01-2023 08:16"/>
    <s v="21-01-2023 09:20"/>
    <x v="34"/>
    <n v="22.7"/>
    <n v="12"/>
    <n v="272.39999999999998"/>
    <s v="Wallet"/>
    <x v="0"/>
    <s v="Medium"/>
    <s v="Medium Satisfaction"/>
    <s v="Long Charging"/>
    <n v="3"/>
    <x v="1314"/>
    <x v="683"/>
  </r>
  <r>
    <s v="EVS103772"/>
    <x v="4"/>
    <x v="2"/>
    <x v="0"/>
    <x v="1"/>
    <s v="31-10-2024 19:09"/>
    <s v="31-10-2024 19:19"/>
    <x v="15"/>
    <n v="50.01"/>
    <n v="8"/>
    <n v="400.08"/>
    <s v="Subscription"/>
    <x v="3"/>
    <s v="High"/>
    <s v="Medium Satisfaction"/>
    <s v="Short Charging"/>
    <n v="2"/>
    <x v="1315"/>
    <x v="71"/>
  </r>
  <r>
    <s v="EVS103773"/>
    <x v="6"/>
    <x v="1"/>
    <x v="0"/>
    <x v="0"/>
    <s v="13-10-2023 06:03"/>
    <s v="13-10-2023 06:54"/>
    <x v="69"/>
    <n v="30.56"/>
    <n v="12"/>
    <n v="366.72"/>
    <s v="Credit Card"/>
    <x v="4"/>
    <s v="High"/>
    <s v="Low Satisfaction"/>
    <s v="Medium Charging"/>
    <n v="1"/>
    <x v="1316"/>
    <x v="353"/>
  </r>
  <r>
    <s v="EVS103774"/>
    <x v="0"/>
    <x v="1"/>
    <x v="1"/>
    <x v="0"/>
    <s v="28-02-2023 22:44"/>
    <d v="2023-01-03T00:43:00"/>
    <x v="9"/>
    <n v="26.76"/>
    <n v="8"/>
    <n v="214.08"/>
    <s v="Wallet"/>
    <x v="2"/>
    <s v="Medium"/>
    <s v="Low Satisfaction"/>
    <s v="Long Charging"/>
    <n v="1"/>
    <x v="585"/>
    <x v="515"/>
  </r>
  <r>
    <s v="EVS103775"/>
    <x v="4"/>
    <x v="0"/>
    <x v="1"/>
    <x v="1"/>
    <s v="25-02-2024 23:53"/>
    <s v="26-02-2024 01:45"/>
    <x v="56"/>
    <n v="39.69"/>
    <n v="15"/>
    <n v="595.35"/>
    <s v="Credit Card"/>
    <x v="1"/>
    <s v="High"/>
    <s v="High Satisfaction"/>
    <s v="Long Charging"/>
    <n v="3"/>
    <x v="197"/>
    <x v="114"/>
  </r>
  <r>
    <s v="EVS103776"/>
    <x v="3"/>
    <x v="0"/>
    <x v="3"/>
    <x v="0"/>
    <d v="2023-09-04T23:07:00"/>
    <d v="2023-09-04T23:39:00"/>
    <x v="105"/>
    <n v="49.45"/>
    <n v="15"/>
    <n v="741.75"/>
    <s v="Wallet"/>
    <x v="3"/>
    <s v="High"/>
    <s v="Medium Satisfaction"/>
    <s v="Medium Charging"/>
    <n v="3"/>
    <x v="1301"/>
    <x v="623"/>
  </r>
  <r>
    <s v="EVS103777"/>
    <x v="3"/>
    <x v="0"/>
    <x v="0"/>
    <x v="0"/>
    <s v="25-09-2023 04:40"/>
    <s v="25-09-2023 06:03"/>
    <x v="100"/>
    <n v="38.590000000000003"/>
    <n v="8"/>
    <n v="308.72000000000003"/>
    <s v="Subscription"/>
    <x v="0"/>
    <s v="High"/>
    <s v="Medium Satisfaction"/>
    <s v="Long Charging"/>
    <n v="3"/>
    <x v="588"/>
    <x v="499"/>
  </r>
  <r>
    <s v="EVS103778"/>
    <x v="7"/>
    <x v="1"/>
    <x v="2"/>
    <x v="0"/>
    <d v="2023-12-06T03:44:00"/>
    <d v="2023-12-06T05:12:00"/>
    <x v="81"/>
    <n v="54.15"/>
    <n v="10"/>
    <n v="541.5"/>
    <s v="Credit Card"/>
    <x v="4"/>
    <s v="High"/>
    <s v="Low Satisfaction"/>
    <s v="Long Charging"/>
    <n v="1"/>
    <x v="1317"/>
    <x v="652"/>
  </r>
  <r>
    <s v="EVS103779"/>
    <x v="3"/>
    <x v="1"/>
    <x v="1"/>
    <x v="1"/>
    <d v="2023-08-03T16:07:00"/>
    <d v="2023-08-03T17:23:00"/>
    <x v="91"/>
    <n v="7.25"/>
    <n v="8"/>
    <n v="58"/>
    <s v="UPI"/>
    <x v="0"/>
    <s v="Low"/>
    <s v="Medium Satisfaction"/>
    <s v="Long Charging"/>
    <n v="1"/>
    <x v="962"/>
    <x v="381"/>
  </r>
  <r>
    <s v="EVS103780"/>
    <x v="0"/>
    <x v="2"/>
    <x v="1"/>
    <x v="1"/>
    <s v="16-02-2023 10:49"/>
    <s v="16-02-2023 12:26"/>
    <x v="85"/>
    <n v="22.39"/>
    <n v="12"/>
    <n v="268.68"/>
    <s v="Subscription"/>
    <x v="1"/>
    <s v="Medium"/>
    <s v="High Satisfaction"/>
    <s v="Long Charging"/>
    <n v="2"/>
    <x v="686"/>
    <x v="105"/>
  </r>
  <r>
    <s v="EVS103781"/>
    <x v="2"/>
    <x v="2"/>
    <x v="0"/>
    <x v="0"/>
    <s v="20-05-2024 06:31"/>
    <s v="20-05-2024 08:21"/>
    <x v="109"/>
    <n v="56.14"/>
    <n v="10"/>
    <n v="561.4"/>
    <s v="Credit Card"/>
    <x v="4"/>
    <s v="High"/>
    <s v="Low Satisfaction"/>
    <s v="Long Charging"/>
    <n v="2"/>
    <x v="560"/>
    <x v="396"/>
  </r>
  <r>
    <s v="EVS103782"/>
    <x v="7"/>
    <x v="1"/>
    <x v="2"/>
    <x v="1"/>
    <s v="22-07-2024 03:15"/>
    <s v="22-07-2024 03:49"/>
    <x v="8"/>
    <n v="59.24"/>
    <n v="10"/>
    <n v="592.4"/>
    <s v="UPI"/>
    <x v="2"/>
    <s v="High"/>
    <s v="Low Satisfaction"/>
    <s v="Medium Charging"/>
    <n v="1"/>
    <x v="856"/>
    <x v="291"/>
  </r>
  <r>
    <s v="EVS103783"/>
    <x v="2"/>
    <x v="2"/>
    <x v="2"/>
    <x v="1"/>
    <d v="2024-06-10T10:11:00"/>
    <d v="2024-06-10T10:40:00"/>
    <x v="102"/>
    <n v="18.53"/>
    <n v="15"/>
    <n v="277.95"/>
    <s v="Credit Card"/>
    <x v="0"/>
    <s v="Medium"/>
    <s v="Medium Satisfaction"/>
    <s v="Short Charging"/>
    <n v="2"/>
    <x v="1002"/>
    <x v="568"/>
  </r>
  <r>
    <s v="EVS103784"/>
    <x v="2"/>
    <x v="0"/>
    <x v="0"/>
    <x v="0"/>
    <s v="19-01-2023 22:18"/>
    <s v="19-01-2023 23:56"/>
    <x v="61"/>
    <n v="17.309999999999999"/>
    <n v="10"/>
    <n v="173.1"/>
    <s v="Subscription"/>
    <x v="1"/>
    <s v="Medium"/>
    <s v="High Satisfaction"/>
    <s v="Long Charging"/>
    <n v="3"/>
    <x v="1318"/>
    <x v="636"/>
  </r>
  <r>
    <s v="EVS103785"/>
    <x v="7"/>
    <x v="1"/>
    <x v="3"/>
    <x v="0"/>
    <s v="21-12-2023 13:42"/>
    <s v="21-12-2023 14:21"/>
    <x v="3"/>
    <n v="46.03"/>
    <n v="12"/>
    <n v="552.36"/>
    <s v="UPI"/>
    <x v="3"/>
    <s v="High"/>
    <s v="Medium Satisfaction"/>
    <s v="Medium Charging"/>
    <n v="1"/>
    <x v="440"/>
    <x v="186"/>
  </r>
  <r>
    <s v="EVS103786"/>
    <x v="7"/>
    <x v="2"/>
    <x v="2"/>
    <x v="1"/>
    <s v="18-10-2024 02:58"/>
    <s v="18-10-2024 03:08"/>
    <x v="15"/>
    <n v="15.04"/>
    <n v="10"/>
    <n v="150.4"/>
    <s v="Credit Card"/>
    <x v="2"/>
    <s v="Medium"/>
    <s v="Low Satisfaction"/>
    <s v="Short Charging"/>
    <n v="2"/>
    <x v="1157"/>
    <x v="452"/>
  </r>
  <r>
    <s v="EVS103787"/>
    <x v="1"/>
    <x v="2"/>
    <x v="1"/>
    <x v="0"/>
    <s v="30-10-2023 11:21"/>
    <s v="30-10-2023 13:02"/>
    <x v="26"/>
    <n v="21.59"/>
    <n v="15"/>
    <n v="323.85000000000002"/>
    <s v="Wallet"/>
    <x v="0"/>
    <s v="Medium"/>
    <s v="Medium Satisfaction"/>
    <s v="Long Charging"/>
    <n v="2"/>
    <x v="401"/>
    <x v="543"/>
  </r>
  <r>
    <s v="EVS103788"/>
    <x v="0"/>
    <x v="1"/>
    <x v="1"/>
    <x v="1"/>
    <s v="25-02-2023 05:33"/>
    <s v="25-02-2023 07:03"/>
    <x v="77"/>
    <n v="51.41"/>
    <n v="8"/>
    <n v="411.28"/>
    <s v="Credit Card"/>
    <x v="2"/>
    <s v="High"/>
    <s v="Low Satisfaction"/>
    <s v="Long Charging"/>
    <n v="1"/>
    <x v="212"/>
    <x v="626"/>
  </r>
  <r>
    <s v="EVS103789"/>
    <x v="5"/>
    <x v="2"/>
    <x v="1"/>
    <x v="1"/>
    <s v="13-04-2024 09:32"/>
    <s v="13-04-2024 11:28"/>
    <x v="90"/>
    <n v="29.02"/>
    <n v="8"/>
    <n v="232.16"/>
    <s v="Subscription"/>
    <x v="1"/>
    <s v="Medium"/>
    <s v="High Satisfaction"/>
    <s v="Long Charging"/>
    <n v="2"/>
    <x v="335"/>
    <x v="268"/>
  </r>
  <r>
    <s v="EVS103790"/>
    <x v="1"/>
    <x v="2"/>
    <x v="2"/>
    <x v="1"/>
    <s v="28-02-2023 07:42"/>
    <s v="28-02-2023 08:05"/>
    <x v="6"/>
    <n v="29.33"/>
    <n v="8"/>
    <n v="234.64"/>
    <s v="Credit Card"/>
    <x v="1"/>
    <s v="Medium"/>
    <s v="High Satisfaction"/>
    <s v="Short Charging"/>
    <n v="2"/>
    <x v="520"/>
    <x v="515"/>
  </r>
  <r>
    <s v="EVS103791"/>
    <x v="1"/>
    <x v="1"/>
    <x v="1"/>
    <x v="1"/>
    <s v="18-10-2023 04:44"/>
    <s v="18-10-2023 06:19"/>
    <x v="66"/>
    <n v="6.02"/>
    <n v="12"/>
    <n v="72.239999999999995"/>
    <s v="Credit Card"/>
    <x v="1"/>
    <s v="Low"/>
    <s v="High Satisfaction"/>
    <s v="Long Charging"/>
    <n v="1"/>
    <x v="1319"/>
    <x v="622"/>
  </r>
  <r>
    <s v="EVS103792"/>
    <x v="4"/>
    <x v="2"/>
    <x v="0"/>
    <x v="1"/>
    <s v="23-11-2024 06:44"/>
    <s v="23-11-2024 07:59"/>
    <x v="99"/>
    <n v="4.46"/>
    <n v="10"/>
    <n v="44.6"/>
    <s v="Credit Card"/>
    <x v="3"/>
    <s v="Low"/>
    <s v="Medium Satisfaction"/>
    <s v="Long Charging"/>
    <n v="2"/>
    <x v="435"/>
    <x v="696"/>
  </r>
  <r>
    <s v="EVS103793"/>
    <x v="3"/>
    <x v="2"/>
    <x v="2"/>
    <x v="0"/>
    <d v="2023-05-11T11:37:00"/>
    <d v="2023-05-11T13:27:00"/>
    <x v="109"/>
    <n v="37.950000000000003"/>
    <n v="12"/>
    <n v="455.4"/>
    <s v="UPI"/>
    <x v="2"/>
    <s v="High"/>
    <s v="Low Satisfaction"/>
    <s v="Long Charging"/>
    <n v="2"/>
    <x v="316"/>
    <x v="118"/>
  </r>
  <r>
    <s v="EVS103794"/>
    <x v="0"/>
    <x v="2"/>
    <x v="1"/>
    <x v="0"/>
    <s v="14-06-2024 16:23"/>
    <s v="14-06-2024 17:28"/>
    <x v="75"/>
    <n v="25.21"/>
    <n v="10"/>
    <n v="252.1"/>
    <s v="Subscription"/>
    <x v="0"/>
    <s v="Medium"/>
    <s v="Medium Satisfaction"/>
    <s v="Long Charging"/>
    <n v="2"/>
    <x v="309"/>
    <x v="693"/>
  </r>
  <r>
    <s v="EVS103795"/>
    <x v="1"/>
    <x v="2"/>
    <x v="2"/>
    <x v="1"/>
    <d v="2024-02-02T01:58:00"/>
    <d v="2024-02-02T03:17:00"/>
    <x v="87"/>
    <n v="38.79"/>
    <n v="8"/>
    <n v="310.32"/>
    <s v="Credit Card"/>
    <x v="4"/>
    <s v="High"/>
    <s v="Low Satisfaction"/>
    <s v="Long Charging"/>
    <n v="2"/>
    <x v="1070"/>
    <x v="62"/>
  </r>
  <r>
    <s v="EVS103796"/>
    <x v="4"/>
    <x v="0"/>
    <x v="0"/>
    <x v="0"/>
    <s v="18-05-2024 01:38"/>
    <s v="18-05-2024 02:40"/>
    <x v="51"/>
    <n v="35.54"/>
    <n v="15"/>
    <n v="533.1"/>
    <s v="Subscription"/>
    <x v="4"/>
    <s v="High"/>
    <s v="Low Satisfaction"/>
    <s v="Long Charging"/>
    <n v="3"/>
    <x v="1238"/>
    <x v="277"/>
  </r>
  <r>
    <s v="EVS103797"/>
    <x v="3"/>
    <x v="0"/>
    <x v="2"/>
    <x v="1"/>
    <s v="19-01-2023 13:07"/>
    <s v="19-01-2023 14:15"/>
    <x v="84"/>
    <n v="39.22"/>
    <n v="10"/>
    <n v="392.2"/>
    <s v="Subscription"/>
    <x v="3"/>
    <s v="High"/>
    <s v="Medium Satisfaction"/>
    <s v="Long Charging"/>
    <n v="3"/>
    <x v="529"/>
    <x v="636"/>
  </r>
  <r>
    <s v="EVS103798"/>
    <x v="7"/>
    <x v="0"/>
    <x v="2"/>
    <x v="1"/>
    <s v="23-05-2023 06:41"/>
    <s v="23-05-2023 08:16"/>
    <x v="66"/>
    <n v="48.25"/>
    <n v="8"/>
    <n v="386"/>
    <s v="Credit Card"/>
    <x v="3"/>
    <s v="High"/>
    <s v="Medium Satisfaction"/>
    <s v="Long Charging"/>
    <n v="3"/>
    <x v="721"/>
    <x v="512"/>
  </r>
  <r>
    <s v="EVS103799"/>
    <x v="1"/>
    <x v="1"/>
    <x v="1"/>
    <x v="0"/>
    <s v="19-10-2024 17:08"/>
    <s v="19-10-2024 17:43"/>
    <x v="10"/>
    <n v="48.16"/>
    <n v="10"/>
    <n v="481.6"/>
    <s v="Credit Card"/>
    <x v="4"/>
    <s v="High"/>
    <s v="Low Satisfaction"/>
    <s v="Medium Charging"/>
    <n v="1"/>
    <x v="142"/>
    <x v="222"/>
  </r>
  <r>
    <s v="EVS103800"/>
    <x v="0"/>
    <x v="0"/>
    <x v="2"/>
    <x v="1"/>
    <s v="27-06-2023 02:59"/>
    <s v="27-06-2023 03:37"/>
    <x v="28"/>
    <n v="12.56"/>
    <n v="15"/>
    <n v="188.4"/>
    <s v="Subscription"/>
    <x v="3"/>
    <s v="Medium"/>
    <s v="Medium Satisfaction"/>
    <s v="Medium Charging"/>
    <n v="3"/>
    <x v="530"/>
    <x v="388"/>
  </r>
  <r>
    <s v="EVS103801"/>
    <x v="4"/>
    <x v="0"/>
    <x v="3"/>
    <x v="1"/>
    <s v="16-09-2024 23:43"/>
    <s v="17-09-2024 00:55"/>
    <x v="70"/>
    <n v="39.97"/>
    <n v="12"/>
    <n v="479.64"/>
    <s v="Wallet"/>
    <x v="4"/>
    <s v="High"/>
    <s v="Low Satisfaction"/>
    <s v="Long Charging"/>
    <n v="3"/>
    <x v="1184"/>
    <x v="347"/>
  </r>
  <r>
    <s v="EVS103802"/>
    <x v="2"/>
    <x v="1"/>
    <x v="1"/>
    <x v="0"/>
    <s v="21-06-2024 15:17"/>
    <s v="21-06-2024 16:19"/>
    <x v="51"/>
    <n v="3.25"/>
    <n v="12"/>
    <n v="39"/>
    <s v="Credit Card"/>
    <x v="0"/>
    <s v="Low"/>
    <s v="Medium Satisfaction"/>
    <s v="Long Charging"/>
    <n v="1"/>
    <x v="1271"/>
    <x v="235"/>
  </r>
  <r>
    <s v="EVS103803"/>
    <x v="5"/>
    <x v="1"/>
    <x v="3"/>
    <x v="0"/>
    <s v="25-09-2023 02:48"/>
    <s v="25-09-2023 04:31"/>
    <x v="95"/>
    <n v="42.48"/>
    <n v="15"/>
    <n v="637.20000000000005"/>
    <s v="Subscription"/>
    <x v="0"/>
    <s v="High"/>
    <s v="Medium Satisfaction"/>
    <s v="Long Charging"/>
    <n v="1"/>
    <x v="1320"/>
    <x v="499"/>
  </r>
  <r>
    <s v="EVS103804"/>
    <x v="2"/>
    <x v="1"/>
    <x v="3"/>
    <x v="0"/>
    <s v="27-01-2023 09:59"/>
    <s v="27-01-2023 10:36"/>
    <x v="45"/>
    <n v="16.29"/>
    <n v="12"/>
    <n v="195.48"/>
    <s v="Subscription"/>
    <x v="1"/>
    <s v="Medium"/>
    <s v="High Satisfaction"/>
    <s v="Medium Charging"/>
    <n v="1"/>
    <x v="1052"/>
    <x v="9"/>
  </r>
  <r>
    <s v="EVS103805"/>
    <x v="2"/>
    <x v="2"/>
    <x v="2"/>
    <x v="1"/>
    <d v="2024-09-05T22:51:00"/>
    <d v="2024-10-05T00:01:00"/>
    <x v="31"/>
    <n v="43.98"/>
    <n v="10"/>
    <n v="439.8"/>
    <s v="Subscription"/>
    <x v="3"/>
    <s v="High"/>
    <s v="Medium Satisfaction"/>
    <s v="Long Charging"/>
    <n v="2"/>
    <x v="130"/>
    <x v="518"/>
  </r>
  <r>
    <s v="EVS103806"/>
    <x v="4"/>
    <x v="1"/>
    <x v="1"/>
    <x v="0"/>
    <d v="2023-06-12T23:06:00"/>
    <d v="2023-07-12T00:04:00"/>
    <x v="22"/>
    <n v="48.87"/>
    <n v="10"/>
    <n v="488.7"/>
    <s v="Wallet"/>
    <x v="2"/>
    <s v="High"/>
    <s v="Low Satisfaction"/>
    <s v="Medium Charging"/>
    <n v="1"/>
    <x v="1064"/>
    <x v="407"/>
  </r>
  <r>
    <s v="EVS103807"/>
    <x v="4"/>
    <x v="2"/>
    <x v="0"/>
    <x v="1"/>
    <s v="26-09-2023 08:14"/>
    <s v="26-09-2023 09:14"/>
    <x v="76"/>
    <n v="22.56"/>
    <n v="15"/>
    <n v="338.4"/>
    <s v="Subscription"/>
    <x v="2"/>
    <s v="Medium"/>
    <s v="Low Satisfaction"/>
    <s v="Medium Charging"/>
    <n v="2"/>
    <x v="886"/>
    <x v="456"/>
  </r>
  <r>
    <s v="EVS103808"/>
    <x v="1"/>
    <x v="1"/>
    <x v="3"/>
    <x v="0"/>
    <s v="28-05-2024 02:53"/>
    <s v="28-05-2024 04:16"/>
    <x v="100"/>
    <n v="51.74"/>
    <n v="12"/>
    <n v="620.88"/>
    <s v="Credit Card"/>
    <x v="2"/>
    <s v="High"/>
    <s v="Low Satisfaction"/>
    <s v="Long Charging"/>
    <n v="1"/>
    <x v="644"/>
    <x v="370"/>
  </r>
  <r>
    <s v="EVS103809"/>
    <x v="5"/>
    <x v="1"/>
    <x v="0"/>
    <x v="1"/>
    <s v="18-01-2023 11:37"/>
    <s v="18-01-2023 12:33"/>
    <x v="46"/>
    <n v="21.54"/>
    <n v="15"/>
    <n v="323.10000000000002"/>
    <s v="UPI"/>
    <x v="3"/>
    <s v="Medium"/>
    <s v="Medium Satisfaction"/>
    <s v="Medium Charging"/>
    <n v="1"/>
    <x v="316"/>
    <x v="325"/>
  </r>
  <r>
    <s v="EVS103810"/>
    <x v="3"/>
    <x v="2"/>
    <x v="1"/>
    <x v="1"/>
    <d v="2024-08-04T09:11:00"/>
    <d v="2024-08-04T10:50:00"/>
    <x v="83"/>
    <n v="32.36"/>
    <n v="12"/>
    <n v="388.32"/>
    <s v="Credit Card"/>
    <x v="3"/>
    <s v="High"/>
    <s v="Medium Satisfaction"/>
    <s v="Long Charging"/>
    <n v="2"/>
    <x v="626"/>
    <x v="415"/>
  </r>
  <r>
    <s v="EVS103811"/>
    <x v="7"/>
    <x v="0"/>
    <x v="1"/>
    <x v="0"/>
    <s v="19-01-2024 11:26"/>
    <s v="19-01-2024 12:53"/>
    <x v="24"/>
    <n v="25.8"/>
    <n v="10"/>
    <n v="258"/>
    <s v="Subscription"/>
    <x v="0"/>
    <s v="Medium"/>
    <s v="Medium Satisfaction"/>
    <s v="Long Charging"/>
    <n v="3"/>
    <x v="51"/>
    <x v="598"/>
  </r>
  <r>
    <s v="EVS103812"/>
    <x v="2"/>
    <x v="2"/>
    <x v="1"/>
    <x v="1"/>
    <s v="19-11-2023 04:05"/>
    <s v="19-11-2023 05:04"/>
    <x v="49"/>
    <n v="30.42"/>
    <n v="10"/>
    <n v="304.2"/>
    <s v="UPI"/>
    <x v="3"/>
    <s v="High"/>
    <s v="Medium Satisfaction"/>
    <s v="Medium Charging"/>
    <n v="2"/>
    <x v="1321"/>
    <x v="31"/>
  </r>
  <r>
    <s v="EVS103813"/>
    <x v="6"/>
    <x v="0"/>
    <x v="2"/>
    <x v="0"/>
    <d v="2024-02-04T14:26:00"/>
    <d v="2024-02-04T14:49:00"/>
    <x v="6"/>
    <n v="53.4"/>
    <n v="8"/>
    <n v="427.2"/>
    <s v="Subscription"/>
    <x v="3"/>
    <s v="High"/>
    <s v="Medium Satisfaction"/>
    <s v="Short Charging"/>
    <n v="3"/>
    <x v="1227"/>
    <x v="210"/>
  </r>
  <r>
    <s v="EVS103814"/>
    <x v="2"/>
    <x v="0"/>
    <x v="0"/>
    <x v="0"/>
    <d v="2023-09-05T12:27:00"/>
    <d v="2023-09-05T13:00:00"/>
    <x v="50"/>
    <n v="53.05"/>
    <n v="8"/>
    <n v="424.4"/>
    <s v="Credit Card"/>
    <x v="4"/>
    <s v="High"/>
    <s v="Low Satisfaction"/>
    <s v="Medium Charging"/>
    <n v="3"/>
    <x v="818"/>
    <x v="236"/>
  </r>
  <r>
    <s v="EVS103815"/>
    <x v="1"/>
    <x v="1"/>
    <x v="0"/>
    <x v="0"/>
    <s v="28-10-2023 04:17"/>
    <s v="28-10-2023 06:07"/>
    <x v="109"/>
    <n v="2.14"/>
    <n v="12"/>
    <n v="25.68"/>
    <s v="Subscription"/>
    <x v="2"/>
    <s v="Low"/>
    <s v="Low Satisfaction"/>
    <s v="Long Charging"/>
    <n v="1"/>
    <x v="1322"/>
    <x v="346"/>
  </r>
  <r>
    <s v="EVS103816"/>
    <x v="5"/>
    <x v="0"/>
    <x v="1"/>
    <x v="0"/>
    <d v="2024-03-10T11:59:00"/>
    <d v="2024-03-10T13:26:00"/>
    <x v="24"/>
    <n v="18.489999999999998"/>
    <n v="12"/>
    <n v="221.88"/>
    <s v="Wallet"/>
    <x v="4"/>
    <s v="Medium"/>
    <s v="Low Satisfaction"/>
    <s v="Long Charging"/>
    <n v="3"/>
    <x v="69"/>
    <x v="309"/>
  </r>
  <r>
    <s v="EVS103817"/>
    <x v="1"/>
    <x v="2"/>
    <x v="0"/>
    <x v="0"/>
    <s v="19-01-2024 09:02"/>
    <s v="19-01-2024 09:41"/>
    <x v="3"/>
    <n v="33.42"/>
    <n v="12"/>
    <n v="401.04"/>
    <s v="Subscription"/>
    <x v="3"/>
    <s v="High"/>
    <s v="Medium Satisfaction"/>
    <s v="Medium Charging"/>
    <n v="2"/>
    <x v="1043"/>
    <x v="598"/>
  </r>
  <r>
    <s v="EVS103818"/>
    <x v="5"/>
    <x v="1"/>
    <x v="2"/>
    <x v="1"/>
    <d v="2024-12-01T07:37:00"/>
    <d v="2024-12-01T08:04:00"/>
    <x v="92"/>
    <n v="18.39"/>
    <n v="10"/>
    <n v="183.9"/>
    <s v="Subscription"/>
    <x v="4"/>
    <s v="Medium"/>
    <s v="Low Satisfaction"/>
    <s v="Short Charging"/>
    <n v="1"/>
    <x v="795"/>
    <x v="631"/>
  </r>
  <r>
    <s v="EVS103819"/>
    <x v="4"/>
    <x v="1"/>
    <x v="3"/>
    <x v="0"/>
    <s v="14-03-2023 13:31"/>
    <s v="14-03-2023 15:19"/>
    <x v="47"/>
    <n v="11.85"/>
    <n v="15"/>
    <n v="177.75"/>
    <s v="Credit Card"/>
    <x v="2"/>
    <s v="Medium"/>
    <s v="Low Satisfaction"/>
    <s v="Long Charging"/>
    <n v="1"/>
    <x v="1323"/>
    <x v="694"/>
  </r>
  <r>
    <s v="EVS103820"/>
    <x v="2"/>
    <x v="0"/>
    <x v="3"/>
    <x v="1"/>
    <d v="2023-05-08T04:21:00"/>
    <d v="2023-05-08T04:49:00"/>
    <x v="53"/>
    <n v="40.65"/>
    <n v="8"/>
    <n v="325.2"/>
    <s v="UPI"/>
    <x v="3"/>
    <s v="High"/>
    <s v="Medium Satisfaction"/>
    <s v="Short Charging"/>
    <n v="3"/>
    <x v="972"/>
    <x v="422"/>
  </r>
  <r>
    <s v="EVS103821"/>
    <x v="4"/>
    <x v="2"/>
    <x v="0"/>
    <x v="0"/>
    <s v="22-12-2023 15:38"/>
    <s v="22-12-2023 17:30"/>
    <x v="56"/>
    <n v="9.8699999999999992"/>
    <n v="12"/>
    <n v="118.44"/>
    <s v="Credit Card"/>
    <x v="4"/>
    <s v="Low"/>
    <s v="Low Satisfaction"/>
    <s v="Long Charging"/>
    <n v="2"/>
    <x v="1277"/>
    <x v="454"/>
  </r>
  <r>
    <s v="EVS103822"/>
    <x v="0"/>
    <x v="0"/>
    <x v="1"/>
    <x v="1"/>
    <s v="30-09-2024 06:21"/>
    <s v="30-09-2024 07:34"/>
    <x v="98"/>
    <n v="30.39"/>
    <n v="8"/>
    <n v="243.12"/>
    <s v="Wallet"/>
    <x v="1"/>
    <s v="High"/>
    <s v="High Satisfaction"/>
    <s v="Long Charging"/>
    <n v="3"/>
    <x v="416"/>
    <x v="584"/>
  </r>
  <r>
    <s v="EVS103823"/>
    <x v="5"/>
    <x v="2"/>
    <x v="0"/>
    <x v="0"/>
    <s v="16-06-2024 02:20"/>
    <s v="16-06-2024 03:10"/>
    <x v="97"/>
    <n v="49.7"/>
    <n v="12"/>
    <n v="596.4"/>
    <s v="Credit Card"/>
    <x v="0"/>
    <s v="High"/>
    <s v="Medium Satisfaction"/>
    <s v="Medium Charging"/>
    <n v="2"/>
    <x v="832"/>
    <x v="297"/>
  </r>
  <r>
    <s v="EVS103824"/>
    <x v="6"/>
    <x v="1"/>
    <x v="2"/>
    <x v="1"/>
    <d v="2023-07-11T15:17:00"/>
    <d v="2023-07-11T16:06:00"/>
    <x v="42"/>
    <n v="55.05"/>
    <n v="10"/>
    <n v="550.5"/>
    <s v="UPI"/>
    <x v="1"/>
    <s v="High"/>
    <s v="High Satisfaction"/>
    <s v="Medium Charging"/>
    <n v="1"/>
    <x v="1271"/>
    <x v="523"/>
  </r>
  <r>
    <s v="EVS103825"/>
    <x v="4"/>
    <x v="2"/>
    <x v="2"/>
    <x v="0"/>
    <s v="28-08-2024 03:31"/>
    <s v="28-08-2024 05:19"/>
    <x v="47"/>
    <n v="57.82"/>
    <n v="12"/>
    <n v="693.84"/>
    <s v="Credit Card"/>
    <x v="3"/>
    <s v="High"/>
    <s v="Medium Satisfaction"/>
    <s v="Long Charging"/>
    <n v="2"/>
    <x v="223"/>
    <x v="399"/>
  </r>
  <r>
    <s v="EVS103826"/>
    <x v="3"/>
    <x v="0"/>
    <x v="2"/>
    <x v="0"/>
    <d v="2023-01-12T13:39:00"/>
    <d v="2023-01-12T15:27:00"/>
    <x v="47"/>
    <n v="12.46"/>
    <n v="15"/>
    <n v="186.9"/>
    <s v="Credit Card"/>
    <x v="3"/>
    <s v="Medium"/>
    <s v="Medium Satisfaction"/>
    <s v="Long Charging"/>
    <n v="3"/>
    <x v="816"/>
    <x v="82"/>
  </r>
  <r>
    <s v="EVS103827"/>
    <x v="3"/>
    <x v="1"/>
    <x v="1"/>
    <x v="1"/>
    <s v="23-03-2023 11:47"/>
    <s v="23-03-2023 12:39"/>
    <x v="55"/>
    <n v="10.51"/>
    <n v="10"/>
    <n v="105.1"/>
    <s v="Credit Card"/>
    <x v="1"/>
    <s v="Medium"/>
    <s v="High Satisfaction"/>
    <s v="Medium Charging"/>
    <n v="1"/>
    <x v="403"/>
    <x v="374"/>
  </r>
  <r>
    <s v="EVS103828"/>
    <x v="1"/>
    <x v="0"/>
    <x v="2"/>
    <x v="0"/>
    <s v="14-11-2023 10:47"/>
    <s v="14-11-2023 11:44"/>
    <x v="110"/>
    <n v="10.55"/>
    <n v="8"/>
    <n v="84.4"/>
    <s v="Subscription"/>
    <x v="0"/>
    <s v="Medium"/>
    <s v="Medium Satisfaction"/>
    <s v="Medium Charging"/>
    <n v="3"/>
    <x v="125"/>
    <x v="56"/>
  </r>
  <r>
    <s v="EVS103829"/>
    <x v="3"/>
    <x v="0"/>
    <x v="3"/>
    <x v="1"/>
    <d v="2024-03-04T03:52:00"/>
    <d v="2024-03-04T04:25:00"/>
    <x v="50"/>
    <n v="31.04"/>
    <n v="15"/>
    <n v="465.6"/>
    <s v="UPI"/>
    <x v="4"/>
    <s v="High"/>
    <s v="Low Satisfaction"/>
    <s v="Medium Charging"/>
    <n v="3"/>
    <x v="1092"/>
    <x v="43"/>
  </r>
  <r>
    <s v="EVS103830"/>
    <x v="2"/>
    <x v="0"/>
    <x v="1"/>
    <x v="0"/>
    <d v="2024-08-04T15:37:00"/>
    <d v="2024-08-04T16:36:00"/>
    <x v="49"/>
    <n v="6.44"/>
    <n v="15"/>
    <n v="96.6"/>
    <s v="Wallet"/>
    <x v="4"/>
    <s v="Low"/>
    <s v="Low Satisfaction"/>
    <s v="Medium Charging"/>
    <n v="3"/>
    <x v="314"/>
    <x v="415"/>
  </r>
  <r>
    <s v="EVS103831"/>
    <x v="7"/>
    <x v="0"/>
    <x v="2"/>
    <x v="1"/>
    <d v="2024-09-09T05:53:00"/>
    <d v="2024-09-09T07:42:00"/>
    <x v="74"/>
    <n v="12.26"/>
    <n v="8"/>
    <n v="98.08"/>
    <s v="Credit Card"/>
    <x v="2"/>
    <s v="Medium"/>
    <s v="Low Satisfaction"/>
    <s v="Long Charging"/>
    <n v="3"/>
    <x v="899"/>
    <x v="663"/>
  </r>
  <r>
    <s v="EVS103832"/>
    <x v="5"/>
    <x v="0"/>
    <x v="1"/>
    <x v="1"/>
    <d v="2024-08-09T05:28:00"/>
    <d v="2024-08-09T05:48:00"/>
    <x v="21"/>
    <n v="19.61"/>
    <n v="10"/>
    <n v="196.1"/>
    <s v="UPI"/>
    <x v="4"/>
    <s v="Medium"/>
    <s v="Low Satisfaction"/>
    <s v="Short Charging"/>
    <n v="3"/>
    <x v="1134"/>
    <x v="199"/>
  </r>
  <r>
    <s v="EVS103833"/>
    <x v="0"/>
    <x v="1"/>
    <x v="1"/>
    <x v="0"/>
    <d v="2024-12-09T10:26:00"/>
    <d v="2024-12-09T12:09:00"/>
    <x v="95"/>
    <n v="39.950000000000003"/>
    <n v="10"/>
    <n v="399.5"/>
    <s v="UPI"/>
    <x v="1"/>
    <s v="High"/>
    <s v="High Satisfaction"/>
    <s v="Long Charging"/>
    <n v="1"/>
    <x v="64"/>
    <x v="352"/>
  </r>
  <r>
    <s v="EVS103834"/>
    <x v="0"/>
    <x v="1"/>
    <x v="1"/>
    <x v="0"/>
    <s v="24-02-2023 21:31"/>
    <s v="24-02-2023 23:27"/>
    <x v="90"/>
    <n v="10.02"/>
    <n v="12"/>
    <n v="120.24"/>
    <s v="Wallet"/>
    <x v="0"/>
    <s v="Medium"/>
    <s v="Medium Satisfaction"/>
    <s v="Long Charging"/>
    <n v="1"/>
    <x v="741"/>
    <x v="319"/>
  </r>
  <r>
    <s v="EVS103835"/>
    <x v="0"/>
    <x v="0"/>
    <x v="3"/>
    <x v="1"/>
    <s v="26-09-2024 18:49"/>
    <s v="26-09-2024 20:24"/>
    <x v="66"/>
    <n v="57.46"/>
    <n v="12"/>
    <n v="689.52"/>
    <s v="Credit Card"/>
    <x v="1"/>
    <s v="High"/>
    <s v="High Satisfaction"/>
    <s v="Long Charging"/>
    <n v="3"/>
    <x v="1131"/>
    <x v="57"/>
  </r>
  <r>
    <s v="EVS103836"/>
    <x v="4"/>
    <x v="2"/>
    <x v="1"/>
    <x v="0"/>
    <s v="26-06-2024 15:13"/>
    <s v="26-06-2024 15:42"/>
    <x v="102"/>
    <n v="55.17"/>
    <n v="10"/>
    <n v="551.70000000000005"/>
    <s v="Credit Card"/>
    <x v="0"/>
    <s v="High"/>
    <s v="Medium Satisfaction"/>
    <s v="Short Charging"/>
    <n v="2"/>
    <x v="743"/>
    <x v="18"/>
  </r>
  <r>
    <s v="EVS103837"/>
    <x v="1"/>
    <x v="0"/>
    <x v="2"/>
    <x v="1"/>
    <d v="2024-01-08T20:39:00"/>
    <d v="2024-01-08T21:48:00"/>
    <x v="39"/>
    <n v="41.4"/>
    <n v="12"/>
    <n v="496.8"/>
    <s v="Subscription"/>
    <x v="2"/>
    <s v="High"/>
    <s v="Low Satisfaction"/>
    <s v="Long Charging"/>
    <n v="3"/>
    <x v="1113"/>
    <x v="605"/>
  </r>
  <r>
    <s v="EVS103838"/>
    <x v="4"/>
    <x v="0"/>
    <x v="2"/>
    <x v="1"/>
    <s v="31-03-2024 07:00"/>
    <s v="31-03-2024 08:11"/>
    <x v="82"/>
    <n v="14.7"/>
    <n v="8"/>
    <n v="117.6"/>
    <s v="Subscription"/>
    <x v="0"/>
    <s v="Medium"/>
    <s v="Medium Satisfaction"/>
    <s v="Long Charging"/>
    <n v="3"/>
    <x v="871"/>
    <x v="124"/>
  </r>
  <r>
    <s v="EVS103839"/>
    <x v="6"/>
    <x v="0"/>
    <x v="3"/>
    <x v="0"/>
    <s v="17-03-2024 00:01"/>
    <s v="17-03-2024 00:40"/>
    <x v="3"/>
    <n v="23.73"/>
    <n v="8"/>
    <n v="189.84"/>
    <s v="UPI"/>
    <x v="1"/>
    <s v="Medium"/>
    <s v="High Satisfaction"/>
    <s v="Medium Charging"/>
    <n v="3"/>
    <x v="98"/>
    <x v="587"/>
  </r>
  <r>
    <s v="EVS103840"/>
    <x v="6"/>
    <x v="2"/>
    <x v="2"/>
    <x v="0"/>
    <s v="15-09-2023 23:02"/>
    <s v="16-09-2023 00:03"/>
    <x v="57"/>
    <n v="13.06"/>
    <n v="12"/>
    <n v="156.72"/>
    <s v="UPI"/>
    <x v="3"/>
    <s v="Medium"/>
    <s v="Medium Satisfaction"/>
    <s v="Long Charging"/>
    <n v="2"/>
    <x v="1324"/>
    <x v="656"/>
  </r>
  <r>
    <s v="EVS103841"/>
    <x v="1"/>
    <x v="1"/>
    <x v="2"/>
    <x v="0"/>
    <s v="15-08-2023 20:08"/>
    <s v="15-08-2023 21:50"/>
    <x v="36"/>
    <n v="39.380000000000003"/>
    <n v="15"/>
    <n v="590.70000000000005"/>
    <s v="Wallet"/>
    <x v="2"/>
    <s v="High"/>
    <s v="Low Satisfaction"/>
    <s v="Long Charging"/>
    <n v="1"/>
    <x v="1255"/>
    <x v="657"/>
  </r>
  <r>
    <s v="EVS103842"/>
    <x v="2"/>
    <x v="2"/>
    <x v="0"/>
    <x v="1"/>
    <d v="2023-01-05T14:38:00"/>
    <d v="2023-01-05T16:04:00"/>
    <x v="16"/>
    <n v="18.23"/>
    <n v="8"/>
    <n v="145.84"/>
    <s v="Credit Card"/>
    <x v="3"/>
    <s v="Medium"/>
    <s v="Medium Satisfaction"/>
    <s v="Long Charging"/>
    <n v="2"/>
    <x v="426"/>
    <x v="435"/>
  </r>
  <r>
    <s v="EVS103843"/>
    <x v="4"/>
    <x v="0"/>
    <x v="2"/>
    <x v="1"/>
    <s v="31-10-2023 15:51"/>
    <s v="31-10-2023 16:28"/>
    <x v="45"/>
    <n v="32.700000000000003"/>
    <n v="10"/>
    <n v="327"/>
    <s v="Subscription"/>
    <x v="3"/>
    <s v="High"/>
    <s v="Medium Satisfaction"/>
    <s v="Medium Charging"/>
    <n v="3"/>
    <x v="328"/>
    <x v="252"/>
  </r>
  <r>
    <s v="EVS103844"/>
    <x v="7"/>
    <x v="0"/>
    <x v="0"/>
    <x v="1"/>
    <s v="21-08-2024 20:04"/>
    <s v="21-08-2024 22:00"/>
    <x v="90"/>
    <n v="41.34"/>
    <n v="15"/>
    <n v="620.1"/>
    <s v="Subscription"/>
    <x v="0"/>
    <s v="High"/>
    <s v="Medium Satisfaction"/>
    <s v="Long Charging"/>
    <n v="3"/>
    <x v="1300"/>
    <x v="337"/>
  </r>
  <r>
    <s v="EVS103845"/>
    <x v="3"/>
    <x v="2"/>
    <x v="3"/>
    <x v="1"/>
    <s v="14-05-2024 02:41"/>
    <s v="14-05-2024 04:16"/>
    <x v="66"/>
    <n v="28.07"/>
    <n v="8"/>
    <n v="224.56"/>
    <s v="Wallet"/>
    <x v="1"/>
    <s v="Medium"/>
    <s v="High Satisfaction"/>
    <s v="Long Charging"/>
    <n v="2"/>
    <x v="502"/>
    <x v="37"/>
  </r>
  <r>
    <s v="EVS103846"/>
    <x v="0"/>
    <x v="1"/>
    <x v="1"/>
    <x v="0"/>
    <s v="27-02-2023 21:15"/>
    <s v="27-02-2023 21:36"/>
    <x v="86"/>
    <n v="3.37"/>
    <n v="12"/>
    <n v="40.44"/>
    <s v="Subscription"/>
    <x v="2"/>
    <s v="Low"/>
    <s v="Low Satisfaction"/>
    <s v="Short Charging"/>
    <n v="1"/>
    <x v="461"/>
    <x v="650"/>
  </r>
  <r>
    <s v="EVS103847"/>
    <x v="4"/>
    <x v="0"/>
    <x v="3"/>
    <x v="1"/>
    <s v="19-08-2023 15:23"/>
    <s v="19-08-2023 16:06"/>
    <x v="27"/>
    <n v="50.52"/>
    <n v="10"/>
    <n v="505.2"/>
    <s v="Subscription"/>
    <x v="4"/>
    <s v="High"/>
    <s v="Low Satisfaction"/>
    <s v="Medium Charging"/>
    <n v="3"/>
    <x v="308"/>
    <x v="566"/>
  </r>
  <r>
    <s v="EVS103848"/>
    <x v="5"/>
    <x v="2"/>
    <x v="3"/>
    <x v="1"/>
    <d v="2023-04-01T16:28:00"/>
    <d v="2023-04-01T18:25:00"/>
    <x v="62"/>
    <n v="47.53"/>
    <n v="10"/>
    <n v="475.3"/>
    <s v="Subscription"/>
    <x v="3"/>
    <s v="High"/>
    <s v="Medium Satisfaction"/>
    <s v="Long Charging"/>
    <n v="2"/>
    <x v="84"/>
    <x v="373"/>
  </r>
  <r>
    <s v="EVS103849"/>
    <x v="6"/>
    <x v="0"/>
    <x v="1"/>
    <x v="0"/>
    <s v="26-07-2023 17:28"/>
    <s v="26-07-2023 19:14"/>
    <x v="107"/>
    <n v="53.68"/>
    <n v="8"/>
    <n v="429.44"/>
    <s v="UPI"/>
    <x v="3"/>
    <s v="High"/>
    <s v="Medium Satisfaction"/>
    <s v="Long Charging"/>
    <n v="3"/>
    <x v="1141"/>
    <x v="492"/>
  </r>
  <r>
    <s v="EVS103850"/>
    <x v="1"/>
    <x v="2"/>
    <x v="0"/>
    <x v="1"/>
    <s v="24-02-2023 20:36"/>
    <s v="24-02-2023 20:55"/>
    <x v="11"/>
    <n v="57.98"/>
    <n v="10"/>
    <n v="579.79999999999995"/>
    <s v="Credit Card"/>
    <x v="2"/>
    <s v="High"/>
    <s v="Low Satisfaction"/>
    <s v="Short Charging"/>
    <n v="2"/>
    <x v="764"/>
    <x v="319"/>
  </r>
  <r>
    <s v="EVS103851"/>
    <x v="4"/>
    <x v="1"/>
    <x v="3"/>
    <x v="1"/>
    <d v="2024-06-02T04:24:00"/>
    <d v="2024-06-02T05:27:00"/>
    <x v="25"/>
    <n v="34.24"/>
    <n v="12"/>
    <n v="410.88"/>
    <s v="Subscription"/>
    <x v="0"/>
    <s v="High"/>
    <s v="Medium Satisfaction"/>
    <s v="Long Charging"/>
    <n v="1"/>
    <x v="1207"/>
    <x v="302"/>
  </r>
  <r>
    <s v="EVS103852"/>
    <x v="7"/>
    <x v="2"/>
    <x v="0"/>
    <x v="0"/>
    <d v="2024-05-07T00:04:00"/>
    <d v="2024-05-07T00:14:00"/>
    <x v="15"/>
    <n v="12.82"/>
    <n v="12"/>
    <n v="153.84"/>
    <s v="Credit Card"/>
    <x v="4"/>
    <s v="Medium"/>
    <s v="Low Satisfaction"/>
    <s v="Short Charging"/>
    <n v="2"/>
    <x v="10"/>
    <x v="525"/>
  </r>
  <r>
    <s v="EVS103853"/>
    <x v="2"/>
    <x v="2"/>
    <x v="2"/>
    <x v="0"/>
    <s v="23-12-2023 17:21"/>
    <s v="23-12-2023 19:04"/>
    <x v="95"/>
    <n v="38.119999999999997"/>
    <n v="8"/>
    <n v="304.95999999999998"/>
    <s v="UPI"/>
    <x v="3"/>
    <s v="High"/>
    <s v="Medium Satisfaction"/>
    <s v="Long Charging"/>
    <n v="2"/>
    <x v="173"/>
    <x v="217"/>
  </r>
  <r>
    <s v="EVS103854"/>
    <x v="1"/>
    <x v="1"/>
    <x v="0"/>
    <x v="0"/>
    <s v="13-08-2023 04:01"/>
    <s v="13-08-2023 05:37"/>
    <x v="101"/>
    <n v="9.14"/>
    <n v="15"/>
    <n v="137.1"/>
    <s v="Credit Card"/>
    <x v="1"/>
    <s v="Low"/>
    <s v="High Satisfaction"/>
    <s v="Long Charging"/>
    <n v="1"/>
    <x v="535"/>
    <x v="462"/>
  </r>
  <r>
    <s v="EVS103855"/>
    <x v="2"/>
    <x v="0"/>
    <x v="2"/>
    <x v="1"/>
    <d v="2023-06-02T12:05:00"/>
    <d v="2023-06-02T14:02:00"/>
    <x v="62"/>
    <n v="45.57"/>
    <n v="8"/>
    <n v="364.56"/>
    <s v="Wallet"/>
    <x v="1"/>
    <s v="High"/>
    <s v="High Satisfaction"/>
    <s v="Long Charging"/>
    <n v="3"/>
    <x v="678"/>
    <x v="447"/>
  </r>
  <r>
    <s v="EVS103856"/>
    <x v="2"/>
    <x v="1"/>
    <x v="1"/>
    <x v="0"/>
    <s v="15-11-2024 00:15"/>
    <s v="15-11-2024 02:00"/>
    <x v="80"/>
    <n v="35.049999999999997"/>
    <n v="12"/>
    <n v="420.6"/>
    <s v="Subscription"/>
    <x v="2"/>
    <s v="High"/>
    <s v="Low Satisfaction"/>
    <s v="Long Charging"/>
    <n v="1"/>
    <x v="778"/>
    <x v="94"/>
  </r>
  <r>
    <s v="EVS103857"/>
    <x v="7"/>
    <x v="2"/>
    <x v="3"/>
    <x v="1"/>
    <d v="2023-02-07T16:33:00"/>
    <d v="2023-02-07T17:58:00"/>
    <x v="17"/>
    <n v="55.93"/>
    <n v="8"/>
    <n v="447.44"/>
    <s v="UPI"/>
    <x v="0"/>
    <s v="High"/>
    <s v="Medium Satisfaction"/>
    <s v="Long Charging"/>
    <n v="2"/>
    <x v="916"/>
    <x v="677"/>
  </r>
  <r>
    <s v="EVS103858"/>
    <x v="5"/>
    <x v="2"/>
    <x v="1"/>
    <x v="1"/>
    <s v="31-01-2023 01:42"/>
    <s v="31-01-2023 02:59"/>
    <x v="68"/>
    <n v="35.619999999999997"/>
    <n v="10"/>
    <n v="356.2"/>
    <s v="Credit Card"/>
    <x v="3"/>
    <s v="High"/>
    <s v="Medium Satisfaction"/>
    <s v="Long Charging"/>
    <n v="2"/>
    <x v="1236"/>
    <x v="633"/>
  </r>
  <r>
    <s v="EVS103859"/>
    <x v="5"/>
    <x v="2"/>
    <x v="0"/>
    <x v="1"/>
    <s v="13-02-2024 19:56"/>
    <s v="13-02-2024 20:47"/>
    <x v="69"/>
    <n v="21.55"/>
    <n v="8"/>
    <n v="172.4"/>
    <s v="Credit Card"/>
    <x v="4"/>
    <s v="Medium"/>
    <s v="Low Satisfaction"/>
    <s v="Medium Charging"/>
    <n v="2"/>
    <x v="553"/>
    <x v="438"/>
  </r>
  <r>
    <s v="EVS103860"/>
    <x v="0"/>
    <x v="1"/>
    <x v="3"/>
    <x v="0"/>
    <s v="29-08-2023 22:58"/>
    <s v="29-08-2023 23:33"/>
    <x v="10"/>
    <n v="26.97"/>
    <n v="12"/>
    <n v="323.64"/>
    <s v="Subscription"/>
    <x v="1"/>
    <s v="Medium"/>
    <s v="High Satisfaction"/>
    <s v="Medium Charging"/>
    <n v="1"/>
    <x v="431"/>
    <x v="95"/>
  </r>
  <r>
    <s v="EVS103861"/>
    <x v="4"/>
    <x v="2"/>
    <x v="1"/>
    <x v="1"/>
    <s v="17-04-2024 10:17"/>
    <s v="17-04-2024 12:11"/>
    <x v="48"/>
    <n v="51.95"/>
    <n v="8"/>
    <n v="415.6"/>
    <s v="Wallet"/>
    <x v="3"/>
    <s v="High"/>
    <s v="Medium Satisfaction"/>
    <s v="Long Charging"/>
    <n v="2"/>
    <x v="612"/>
    <x v="305"/>
  </r>
  <r>
    <s v="EVS103862"/>
    <x v="2"/>
    <x v="1"/>
    <x v="2"/>
    <x v="1"/>
    <s v="17-09-2024 02:34"/>
    <s v="17-09-2024 03:48"/>
    <x v="33"/>
    <n v="59.59"/>
    <n v="10"/>
    <n v="595.9"/>
    <s v="Wallet"/>
    <x v="1"/>
    <s v="High"/>
    <s v="High Satisfaction"/>
    <s v="Long Charging"/>
    <n v="1"/>
    <x v="79"/>
    <x v="542"/>
  </r>
  <r>
    <s v="EVS103863"/>
    <x v="3"/>
    <x v="2"/>
    <x v="2"/>
    <x v="0"/>
    <s v="14-08-2023 05:25"/>
    <s v="14-08-2023 06:32"/>
    <x v="5"/>
    <n v="11.1"/>
    <n v="15"/>
    <n v="166.5"/>
    <s v="UPI"/>
    <x v="3"/>
    <s v="Medium"/>
    <s v="Medium Satisfaction"/>
    <s v="Long Charging"/>
    <n v="2"/>
    <x v="712"/>
    <x v="63"/>
  </r>
  <r>
    <s v="EVS103864"/>
    <x v="3"/>
    <x v="0"/>
    <x v="3"/>
    <x v="1"/>
    <s v="22-07-2023 08:16"/>
    <s v="22-07-2023 09:58"/>
    <x v="36"/>
    <n v="43.16"/>
    <n v="15"/>
    <n v="647.4"/>
    <s v="UPI"/>
    <x v="4"/>
    <s v="High"/>
    <s v="Low Satisfaction"/>
    <s v="Long Charging"/>
    <n v="3"/>
    <x v="1314"/>
    <x v="545"/>
  </r>
  <r>
    <s v="EVS103865"/>
    <x v="4"/>
    <x v="1"/>
    <x v="0"/>
    <x v="1"/>
    <d v="2023-02-04T08:23:00"/>
    <d v="2023-02-04T09:47:00"/>
    <x v="32"/>
    <n v="45.39"/>
    <n v="8"/>
    <n v="363.12"/>
    <s v="UPI"/>
    <x v="4"/>
    <s v="High"/>
    <s v="Low Satisfaction"/>
    <s v="Long Charging"/>
    <n v="1"/>
    <x v="375"/>
    <x v="223"/>
  </r>
  <r>
    <s v="EVS103866"/>
    <x v="6"/>
    <x v="1"/>
    <x v="1"/>
    <x v="1"/>
    <s v="31-08-2024 04:46"/>
    <s v="31-08-2024 05:52"/>
    <x v="40"/>
    <n v="28.19"/>
    <n v="8"/>
    <n v="225.52"/>
    <s v="Wallet"/>
    <x v="0"/>
    <s v="Medium"/>
    <s v="Medium Satisfaction"/>
    <s v="Long Charging"/>
    <n v="1"/>
    <x v="645"/>
    <x v="77"/>
  </r>
  <r>
    <s v="EVS103867"/>
    <x v="6"/>
    <x v="0"/>
    <x v="3"/>
    <x v="1"/>
    <d v="2024-11-11T06:44:00"/>
    <d v="2024-11-11T07:20:00"/>
    <x v="30"/>
    <n v="58.42"/>
    <n v="10"/>
    <n v="584.20000000000005"/>
    <s v="UPI"/>
    <x v="0"/>
    <s v="High"/>
    <s v="Medium Satisfaction"/>
    <s v="Medium Charging"/>
    <n v="3"/>
    <x v="435"/>
    <x v="565"/>
  </r>
  <r>
    <s v="EVS103868"/>
    <x v="2"/>
    <x v="0"/>
    <x v="3"/>
    <x v="1"/>
    <d v="2023-06-01T21:49:00"/>
    <d v="2023-06-01T23:17:00"/>
    <x v="81"/>
    <n v="23.73"/>
    <n v="12"/>
    <n v="284.76"/>
    <s v="UPI"/>
    <x v="2"/>
    <s v="Medium"/>
    <s v="Low Satisfaction"/>
    <s v="Long Charging"/>
    <n v="3"/>
    <x v="815"/>
    <x v="137"/>
  </r>
  <r>
    <s v="EVS103869"/>
    <x v="3"/>
    <x v="2"/>
    <x v="1"/>
    <x v="1"/>
    <d v="2024-08-11T02:41:00"/>
    <d v="2024-08-11T03:26:00"/>
    <x v="96"/>
    <n v="5.05"/>
    <n v="15"/>
    <n v="75.75"/>
    <s v="Wallet"/>
    <x v="1"/>
    <s v="Low"/>
    <s v="High Satisfaction"/>
    <s v="Medium Charging"/>
    <n v="2"/>
    <x v="502"/>
    <x v="281"/>
  </r>
  <r>
    <s v="EVS103870"/>
    <x v="6"/>
    <x v="0"/>
    <x v="3"/>
    <x v="1"/>
    <d v="2024-06-02T07:51:00"/>
    <d v="2024-06-02T09:28:00"/>
    <x v="85"/>
    <n v="18.690000000000001"/>
    <n v="12"/>
    <n v="224.28"/>
    <s v="Wallet"/>
    <x v="2"/>
    <s v="Medium"/>
    <s v="Low Satisfaction"/>
    <s v="Long Charging"/>
    <n v="3"/>
    <x v="1297"/>
    <x v="302"/>
  </r>
  <r>
    <s v="EVS103871"/>
    <x v="6"/>
    <x v="0"/>
    <x v="0"/>
    <x v="0"/>
    <d v="2024-11-03T06:50:00"/>
    <d v="2024-11-03T08:46:00"/>
    <x v="90"/>
    <n v="7.33"/>
    <n v="15"/>
    <n v="109.95"/>
    <s v="UPI"/>
    <x v="2"/>
    <s v="Low"/>
    <s v="Low Satisfaction"/>
    <s v="Long Charging"/>
    <n v="3"/>
    <x v="1223"/>
    <x v="390"/>
  </r>
  <r>
    <s v="EVS103872"/>
    <x v="7"/>
    <x v="1"/>
    <x v="0"/>
    <x v="0"/>
    <s v="25-02-2024 08:31"/>
    <s v="25-02-2024 09:34"/>
    <x v="25"/>
    <n v="14.32"/>
    <n v="8"/>
    <n v="114.56"/>
    <s v="Subscription"/>
    <x v="2"/>
    <s v="Medium"/>
    <s v="Low Satisfaction"/>
    <s v="Long Charging"/>
    <n v="1"/>
    <x v="278"/>
    <x v="114"/>
  </r>
  <r>
    <s v="EVS103873"/>
    <x v="1"/>
    <x v="0"/>
    <x v="3"/>
    <x v="0"/>
    <d v="2024-11-11T21:17:00"/>
    <d v="2024-11-11T22:17:00"/>
    <x v="76"/>
    <n v="36.03"/>
    <n v="10"/>
    <n v="360.3"/>
    <s v="Credit Card"/>
    <x v="2"/>
    <s v="High"/>
    <s v="Low Satisfaction"/>
    <s v="Medium Charging"/>
    <n v="3"/>
    <x v="1107"/>
    <x v="565"/>
  </r>
  <r>
    <s v="EVS103874"/>
    <x v="6"/>
    <x v="2"/>
    <x v="2"/>
    <x v="0"/>
    <d v="2023-08-12T14:15:00"/>
    <d v="2023-08-12T15:11:00"/>
    <x v="46"/>
    <n v="23.15"/>
    <n v="8"/>
    <n v="185.2"/>
    <s v="Wallet"/>
    <x v="2"/>
    <s v="Medium"/>
    <s v="Low Satisfaction"/>
    <s v="Medium Charging"/>
    <n v="2"/>
    <x v="195"/>
    <x v="522"/>
  </r>
  <r>
    <s v="EVS103875"/>
    <x v="6"/>
    <x v="0"/>
    <x v="0"/>
    <x v="1"/>
    <d v="2024-04-08T03:06:00"/>
    <d v="2024-04-08T03:26:00"/>
    <x v="21"/>
    <n v="27.33"/>
    <n v="12"/>
    <n v="327.96"/>
    <s v="Wallet"/>
    <x v="4"/>
    <s v="Medium"/>
    <s v="Low Satisfaction"/>
    <s v="Short Charging"/>
    <n v="3"/>
    <x v="597"/>
    <x v="463"/>
  </r>
  <r>
    <s v="EVS103876"/>
    <x v="7"/>
    <x v="1"/>
    <x v="0"/>
    <x v="1"/>
    <s v="20-05-2024 05:27"/>
    <s v="20-05-2024 07:04"/>
    <x v="85"/>
    <n v="29.46"/>
    <n v="10"/>
    <n v="294.60000000000002"/>
    <s v="UPI"/>
    <x v="4"/>
    <s v="Medium"/>
    <s v="Low Satisfaction"/>
    <s v="Long Charging"/>
    <n v="1"/>
    <x v="509"/>
    <x v="396"/>
  </r>
  <r>
    <s v="EVS103877"/>
    <x v="6"/>
    <x v="2"/>
    <x v="0"/>
    <x v="1"/>
    <s v="26-08-2024 21:52"/>
    <s v="26-08-2024 22:58"/>
    <x v="40"/>
    <n v="44.54"/>
    <n v="15"/>
    <n v="668.1"/>
    <s v="Subscription"/>
    <x v="0"/>
    <s v="High"/>
    <s v="Medium Satisfaction"/>
    <s v="Long Charging"/>
    <n v="2"/>
    <x v="1325"/>
    <x v="670"/>
  </r>
  <r>
    <s v="EVS103878"/>
    <x v="3"/>
    <x v="0"/>
    <x v="3"/>
    <x v="1"/>
    <d v="2024-06-08T13:37:00"/>
    <d v="2024-06-08T15:18:00"/>
    <x v="26"/>
    <n v="18.260000000000002"/>
    <n v="15"/>
    <n v="273.89999999999998"/>
    <s v="Credit Card"/>
    <x v="2"/>
    <s v="Medium"/>
    <s v="Low Satisfaction"/>
    <s v="Long Charging"/>
    <n v="3"/>
    <x v="1163"/>
    <x v="330"/>
  </r>
  <r>
    <s v="EVS103879"/>
    <x v="1"/>
    <x v="0"/>
    <x v="0"/>
    <x v="0"/>
    <d v="2023-02-03T10:17:00"/>
    <d v="2023-02-03T10:48:00"/>
    <x v="64"/>
    <n v="3.03"/>
    <n v="12"/>
    <n v="36.36"/>
    <s v="Credit Card"/>
    <x v="1"/>
    <s v="Low"/>
    <s v="High Satisfaction"/>
    <s v="Medium Charging"/>
    <n v="3"/>
    <x v="612"/>
    <x v="547"/>
  </r>
  <r>
    <s v="EVS103880"/>
    <x v="7"/>
    <x v="0"/>
    <x v="1"/>
    <x v="1"/>
    <s v="16-04-2023 04:01"/>
    <s v="16-04-2023 04:57"/>
    <x v="46"/>
    <n v="57.15"/>
    <n v="10"/>
    <n v="571.5"/>
    <s v="UPI"/>
    <x v="4"/>
    <s v="High"/>
    <s v="Low Satisfaction"/>
    <s v="Medium Charging"/>
    <n v="3"/>
    <x v="535"/>
    <x v="59"/>
  </r>
  <r>
    <s v="EVS103881"/>
    <x v="4"/>
    <x v="1"/>
    <x v="0"/>
    <x v="1"/>
    <s v="14-06-2023 05:36"/>
    <s v="14-06-2023 07:08"/>
    <x v="20"/>
    <n v="59.93"/>
    <n v="10"/>
    <n v="599.29999999999995"/>
    <s v="UPI"/>
    <x v="4"/>
    <s v="High"/>
    <s v="Low Satisfaction"/>
    <s v="Long Charging"/>
    <n v="1"/>
    <x v="466"/>
    <x v="121"/>
  </r>
  <r>
    <s v="EVS103882"/>
    <x v="0"/>
    <x v="2"/>
    <x v="1"/>
    <x v="1"/>
    <d v="2023-02-08T10:39:00"/>
    <d v="2023-02-08T11:26:00"/>
    <x v="59"/>
    <n v="2.11"/>
    <n v="8"/>
    <n v="16.88"/>
    <s v="Subscription"/>
    <x v="1"/>
    <s v="Low"/>
    <s v="High Satisfaction"/>
    <s v="Medium Charging"/>
    <n v="2"/>
    <x v="446"/>
    <x v="546"/>
  </r>
  <r>
    <s v="EVS103883"/>
    <x v="6"/>
    <x v="2"/>
    <x v="3"/>
    <x v="1"/>
    <d v="2024-04-11T20:53:00"/>
    <d v="2024-04-11T22:28:00"/>
    <x v="66"/>
    <n v="6.55"/>
    <n v="12"/>
    <n v="78.599999999999994"/>
    <s v="UPI"/>
    <x v="1"/>
    <s v="Low"/>
    <s v="High Satisfaction"/>
    <s v="Long Charging"/>
    <n v="2"/>
    <x v="441"/>
    <x v="115"/>
  </r>
  <r>
    <s v="EVS103884"/>
    <x v="6"/>
    <x v="2"/>
    <x v="1"/>
    <x v="1"/>
    <d v="2023-03-10T03:27:00"/>
    <d v="2023-03-10T04:39:00"/>
    <x v="70"/>
    <n v="23.67"/>
    <n v="12"/>
    <n v="284.04000000000002"/>
    <s v="Credit Card"/>
    <x v="0"/>
    <s v="Medium"/>
    <s v="Medium Satisfaction"/>
    <s v="Long Charging"/>
    <n v="2"/>
    <x v="1160"/>
    <x v="46"/>
  </r>
  <r>
    <s v="EVS103885"/>
    <x v="4"/>
    <x v="0"/>
    <x v="3"/>
    <x v="0"/>
    <d v="2023-01-11T09:02:00"/>
    <d v="2023-01-11T09:20:00"/>
    <x v="88"/>
    <n v="8.16"/>
    <n v="15"/>
    <n v="122.4"/>
    <s v="Wallet"/>
    <x v="2"/>
    <s v="Low"/>
    <s v="Low Satisfaction"/>
    <s v="Short Charging"/>
    <n v="3"/>
    <x v="1043"/>
    <x v="559"/>
  </r>
  <r>
    <s v="EVS103886"/>
    <x v="0"/>
    <x v="1"/>
    <x v="0"/>
    <x v="0"/>
    <d v="2024-11-01T23:58:00"/>
    <d v="2024-12-01T01:04:00"/>
    <x v="40"/>
    <n v="58.06"/>
    <n v="10"/>
    <n v="580.6"/>
    <s v="Credit Card"/>
    <x v="0"/>
    <s v="High"/>
    <s v="Medium Satisfaction"/>
    <s v="Long Charging"/>
    <n v="1"/>
    <x v="1307"/>
    <x v="392"/>
  </r>
  <r>
    <s v="EVS103887"/>
    <x v="2"/>
    <x v="0"/>
    <x v="1"/>
    <x v="1"/>
    <s v="22-06-2023 06:41"/>
    <s v="22-06-2023 07:12"/>
    <x v="64"/>
    <n v="11.09"/>
    <n v="8"/>
    <n v="88.72"/>
    <s v="UPI"/>
    <x v="4"/>
    <s v="Medium"/>
    <s v="Low Satisfaction"/>
    <s v="Medium Charging"/>
    <n v="3"/>
    <x v="721"/>
    <x v="487"/>
  </r>
  <r>
    <s v="EVS103888"/>
    <x v="0"/>
    <x v="0"/>
    <x v="3"/>
    <x v="1"/>
    <s v="25-11-2023 13:19"/>
    <s v="25-11-2023 14:18"/>
    <x v="49"/>
    <n v="46.58"/>
    <n v="10"/>
    <n v="465.8"/>
    <s v="Wallet"/>
    <x v="2"/>
    <s v="High"/>
    <s v="Low Satisfaction"/>
    <s v="Medium Charging"/>
    <n v="3"/>
    <x v="531"/>
    <x v="416"/>
  </r>
  <r>
    <s v="EVS103889"/>
    <x v="2"/>
    <x v="0"/>
    <x v="0"/>
    <x v="0"/>
    <s v="15-07-2023 21:56"/>
    <s v="15-07-2023 23:37"/>
    <x v="26"/>
    <n v="51.41"/>
    <n v="10"/>
    <n v="514.1"/>
    <s v="UPI"/>
    <x v="1"/>
    <s v="High"/>
    <s v="High Satisfaction"/>
    <s v="Long Charging"/>
    <n v="3"/>
    <x v="785"/>
    <x v="351"/>
  </r>
  <r>
    <s v="EVS103890"/>
    <x v="3"/>
    <x v="2"/>
    <x v="2"/>
    <x v="1"/>
    <s v="26-09-2023 12:43"/>
    <s v="26-09-2023 13:57"/>
    <x v="33"/>
    <n v="18.760000000000002"/>
    <n v="15"/>
    <n v="281.39999999999998"/>
    <s v="Credit Card"/>
    <x v="2"/>
    <s v="Medium"/>
    <s v="Low Satisfaction"/>
    <s v="Long Charging"/>
    <n v="2"/>
    <x v="756"/>
    <x v="456"/>
  </r>
  <r>
    <s v="EVS103891"/>
    <x v="4"/>
    <x v="1"/>
    <x v="3"/>
    <x v="0"/>
    <s v="26-09-2023 18:12"/>
    <s v="26-09-2023 18:50"/>
    <x v="28"/>
    <n v="29.26"/>
    <n v="15"/>
    <n v="438.9"/>
    <s v="Wallet"/>
    <x v="3"/>
    <s v="Medium"/>
    <s v="Medium Satisfaction"/>
    <s v="Medium Charging"/>
    <n v="1"/>
    <x v="1326"/>
    <x v="456"/>
  </r>
  <r>
    <s v="EVS103892"/>
    <x v="2"/>
    <x v="1"/>
    <x v="1"/>
    <x v="0"/>
    <s v="28-08-2023 03:52"/>
    <s v="28-08-2023 04:57"/>
    <x v="75"/>
    <n v="33.1"/>
    <n v="10"/>
    <n v="331"/>
    <s v="Subscription"/>
    <x v="1"/>
    <s v="High"/>
    <s v="High Satisfaction"/>
    <s v="Long Charging"/>
    <n v="1"/>
    <x v="1092"/>
    <x v="303"/>
  </r>
  <r>
    <s v="EVS103893"/>
    <x v="5"/>
    <x v="2"/>
    <x v="3"/>
    <x v="0"/>
    <s v="18-08-2023 18:02"/>
    <s v="18-08-2023 19:05"/>
    <x v="25"/>
    <n v="44.92"/>
    <n v="8"/>
    <n v="359.36"/>
    <s v="Subscription"/>
    <x v="3"/>
    <s v="High"/>
    <s v="Medium Satisfaction"/>
    <s v="Long Charging"/>
    <n v="2"/>
    <x v="360"/>
    <x v="92"/>
  </r>
  <r>
    <s v="EVS103894"/>
    <x v="2"/>
    <x v="2"/>
    <x v="3"/>
    <x v="1"/>
    <s v="13-03-2023 08:09"/>
    <s v="13-03-2023 09:13"/>
    <x v="34"/>
    <n v="18.36"/>
    <n v="10"/>
    <n v="183.6"/>
    <s v="UPI"/>
    <x v="3"/>
    <s v="Medium"/>
    <s v="Medium Satisfaction"/>
    <s v="Long Charging"/>
    <n v="2"/>
    <x v="752"/>
    <x v="516"/>
  </r>
  <r>
    <s v="EVS103895"/>
    <x v="0"/>
    <x v="0"/>
    <x v="0"/>
    <x v="0"/>
    <s v="21-10-2024 22:17"/>
    <s v="21-10-2024 23:36"/>
    <x v="87"/>
    <n v="14.01"/>
    <n v="12"/>
    <n v="168.12"/>
    <s v="Subscription"/>
    <x v="3"/>
    <s v="Medium"/>
    <s v="Medium Satisfaction"/>
    <s v="Long Charging"/>
    <n v="3"/>
    <x v="1327"/>
    <x v="449"/>
  </r>
  <r>
    <s v="EVS103896"/>
    <x v="0"/>
    <x v="0"/>
    <x v="0"/>
    <x v="0"/>
    <s v="31-10-2024 22:17"/>
    <s v="31-10-2024 23:42"/>
    <x v="17"/>
    <n v="3.65"/>
    <n v="12"/>
    <n v="43.8"/>
    <s v="UPI"/>
    <x v="1"/>
    <s v="Low"/>
    <s v="High Satisfaction"/>
    <s v="Long Charging"/>
    <n v="3"/>
    <x v="1327"/>
    <x v="71"/>
  </r>
  <r>
    <s v="EVS103897"/>
    <x v="5"/>
    <x v="2"/>
    <x v="2"/>
    <x v="0"/>
    <s v="17-03-2024 06:31"/>
    <s v="17-03-2024 07:27"/>
    <x v="46"/>
    <n v="53.35"/>
    <n v="15"/>
    <n v="800.25"/>
    <s v="Credit Card"/>
    <x v="0"/>
    <s v="High"/>
    <s v="Medium Satisfaction"/>
    <s v="Medium Charging"/>
    <n v="2"/>
    <x v="560"/>
    <x v="587"/>
  </r>
  <r>
    <s v="EVS103898"/>
    <x v="2"/>
    <x v="1"/>
    <x v="3"/>
    <x v="0"/>
    <d v="2024-01-04T09:12:00"/>
    <d v="2024-01-04T11:09:00"/>
    <x v="62"/>
    <n v="16.97"/>
    <n v="15"/>
    <n v="254.55"/>
    <s v="Credit Card"/>
    <x v="4"/>
    <s v="Medium"/>
    <s v="Low Satisfaction"/>
    <s v="Long Charging"/>
    <n v="1"/>
    <x v="272"/>
    <x v="474"/>
  </r>
  <r>
    <s v="EVS103899"/>
    <x v="6"/>
    <x v="0"/>
    <x v="1"/>
    <x v="0"/>
    <s v="26-02-2024 03:55"/>
    <s v="26-02-2024 05:51"/>
    <x v="90"/>
    <n v="7.7"/>
    <n v="15"/>
    <n v="115.5"/>
    <s v="Credit Card"/>
    <x v="2"/>
    <s v="Low"/>
    <s v="Low Satisfaction"/>
    <s v="Long Charging"/>
    <n v="3"/>
    <x v="186"/>
    <x v="255"/>
  </r>
  <r>
    <s v="EVS103900"/>
    <x v="6"/>
    <x v="2"/>
    <x v="1"/>
    <x v="0"/>
    <s v="17-03-2023 06:04"/>
    <s v="17-03-2023 08:02"/>
    <x v="106"/>
    <n v="23.62"/>
    <n v="15"/>
    <n v="354.3"/>
    <s v="UPI"/>
    <x v="0"/>
    <s v="Medium"/>
    <s v="Medium Satisfaction"/>
    <s v="Long Charging"/>
    <n v="2"/>
    <x v="676"/>
    <x v="661"/>
  </r>
  <r>
    <s v="EVS103901"/>
    <x v="0"/>
    <x v="1"/>
    <x v="0"/>
    <x v="1"/>
    <s v="15-04-2024 20:39"/>
    <s v="15-04-2024 21:56"/>
    <x v="68"/>
    <n v="3.22"/>
    <n v="8"/>
    <n v="25.76"/>
    <s v="Wallet"/>
    <x v="4"/>
    <s v="Low"/>
    <s v="Low Satisfaction"/>
    <s v="Long Charging"/>
    <n v="1"/>
    <x v="1113"/>
    <x v="23"/>
  </r>
  <r>
    <s v="EVS103902"/>
    <x v="7"/>
    <x v="0"/>
    <x v="2"/>
    <x v="1"/>
    <s v="27-06-2024 05:26"/>
    <s v="27-06-2024 07:15"/>
    <x v="74"/>
    <n v="43.44"/>
    <n v="12"/>
    <n v="521.28"/>
    <s v="UPI"/>
    <x v="0"/>
    <s v="High"/>
    <s v="Medium Satisfaction"/>
    <s v="Long Charging"/>
    <n v="3"/>
    <x v="924"/>
    <x v="698"/>
  </r>
  <r>
    <s v="EVS103903"/>
    <x v="0"/>
    <x v="0"/>
    <x v="1"/>
    <x v="1"/>
    <s v="29-01-2024 14:57"/>
    <s v="29-01-2024 15:20"/>
    <x v="6"/>
    <n v="21.08"/>
    <n v="15"/>
    <n v="316.2"/>
    <s v="Subscription"/>
    <x v="1"/>
    <s v="Medium"/>
    <s v="High Satisfaction"/>
    <s v="Short Charging"/>
    <n v="3"/>
    <x v="137"/>
    <x v="5"/>
  </r>
  <r>
    <s v="EVS103904"/>
    <x v="7"/>
    <x v="0"/>
    <x v="1"/>
    <x v="1"/>
    <d v="2024-08-11T05:41:00"/>
    <d v="2024-08-11T06:38:00"/>
    <x v="110"/>
    <n v="12.53"/>
    <n v="15"/>
    <n v="187.95"/>
    <s v="Subscription"/>
    <x v="4"/>
    <s v="Medium"/>
    <s v="Low Satisfaction"/>
    <s v="Medium Charging"/>
    <n v="3"/>
    <x v="484"/>
    <x v="281"/>
  </r>
  <r>
    <s v="EVS103905"/>
    <x v="2"/>
    <x v="0"/>
    <x v="1"/>
    <x v="0"/>
    <s v="23-09-2023 07:48"/>
    <s v="23-09-2023 08:51"/>
    <x v="25"/>
    <n v="58.46"/>
    <n v="15"/>
    <n v="876.9"/>
    <s v="UPI"/>
    <x v="1"/>
    <s v="High"/>
    <s v="High Satisfaction"/>
    <s v="Long Charging"/>
    <n v="3"/>
    <x v="305"/>
    <x v="148"/>
  </r>
  <r>
    <s v="EVS103906"/>
    <x v="7"/>
    <x v="0"/>
    <x v="0"/>
    <x v="0"/>
    <s v="15-11-2024 09:52"/>
    <s v="15-11-2024 10:18"/>
    <x v="1"/>
    <n v="38.36"/>
    <n v="15"/>
    <n v="575.4"/>
    <s v="UPI"/>
    <x v="3"/>
    <s v="High"/>
    <s v="Medium Satisfaction"/>
    <s v="Short Charging"/>
    <n v="3"/>
    <x v="242"/>
    <x v="94"/>
  </r>
  <r>
    <s v="EVS103907"/>
    <x v="0"/>
    <x v="0"/>
    <x v="3"/>
    <x v="0"/>
    <d v="2024-07-09T05:56:00"/>
    <d v="2024-07-09T07:20:00"/>
    <x v="32"/>
    <n v="15.35"/>
    <n v="8"/>
    <n v="122.8"/>
    <s v="UPI"/>
    <x v="1"/>
    <s v="Medium"/>
    <s v="High Satisfaction"/>
    <s v="Long Charging"/>
    <n v="3"/>
    <x v="571"/>
    <x v="221"/>
  </r>
  <r>
    <s v="EVS103908"/>
    <x v="1"/>
    <x v="2"/>
    <x v="0"/>
    <x v="1"/>
    <s v="24-08-2024 04:57"/>
    <s v="24-08-2024 05:23"/>
    <x v="1"/>
    <n v="40.4"/>
    <n v="15"/>
    <n v="606"/>
    <s v="Wallet"/>
    <x v="1"/>
    <s v="High"/>
    <s v="High Satisfaction"/>
    <s v="Short Charging"/>
    <n v="2"/>
    <x v="167"/>
    <x v="53"/>
  </r>
  <r>
    <s v="EVS103909"/>
    <x v="1"/>
    <x v="0"/>
    <x v="1"/>
    <x v="1"/>
    <d v="2023-09-08T08:57:00"/>
    <d v="2023-09-08T09:48:00"/>
    <x v="69"/>
    <n v="55.67"/>
    <n v="10"/>
    <n v="556.70000000000005"/>
    <s v="Credit Card"/>
    <x v="2"/>
    <s v="High"/>
    <s v="Low Satisfaction"/>
    <s v="Medium Charging"/>
    <n v="3"/>
    <x v="599"/>
    <x v="690"/>
  </r>
  <r>
    <s v="EVS103910"/>
    <x v="3"/>
    <x v="0"/>
    <x v="3"/>
    <x v="1"/>
    <s v="17-11-2024 13:04"/>
    <s v="17-11-2024 14:20"/>
    <x v="91"/>
    <n v="6.54"/>
    <n v="10"/>
    <n v="65.400000000000006"/>
    <s v="Subscription"/>
    <x v="1"/>
    <s v="Low"/>
    <s v="High Satisfaction"/>
    <s v="Long Charging"/>
    <n v="3"/>
    <x v="211"/>
    <x v="537"/>
  </r>
  <r>
    <s v="EVS103911"/>
    <x v="1"/>
    <x v="2"/>
    <x v="2"/>
    <x v="0"/>
    <s v="21-06-2024 14:41"/>
    <s v="21-06-2024 16:09"/>
    <x v="81"/>
    <n v="20.29"/>
    <n v="15"/>
    <n v="304.35000000000002"/>
    <s v="Subscription"/>
    <x v="4"/>
    <s v="Medium"/>
    <s v="Low Satisfaction"/>
    <s v="Long Charging"/>
    <n v="2"/>
    <x v="934"/>
    <x v="235"/>
  </r>
  <r>
    <s v="EVS103912"/>
    <x v="7"/>
    <x v="2"/>
    <x v="0"/>
    <x v="0"/>
    <d v="2023-01-03T16:01:00"/>
    <d v="2023-01-03T16:19:00"/>
    <x v="88"/>
    <n v="42.66"/>
    <n v="10"/>
    <n v="426.6"/>
    <s v="Credit Card"/>
    <x v="3"/>
    <s v="High"/>
    <s v="Medium Satisfaction"/>
    <s v="Short Charging"/>
    <n v="2"/>
    <x v="808"/>
    <x v="258"/>
  </r>
  <r>
    <s v="EVS103913"/>
    <x v="1"/>
    <x v="0"/>
    <x v="0"/>
    <x v="0"/>
    <d v="2024-04-05T23:28:00"/>
    <d v="2024-05-05T00:37:00"/>
    <x v="39"/>
    <n v="44.22"/>
    <n v="15"/>
    <n v="663.3"/>
    <s v="Credit Card"/>
    <x v="4"/>
    <s v="High"/>
    <s v="Low Satisfaction"/>
    <s v="Long Charging"/>
    <n v="3"/>
    <x v="501"/>
    <x v="662"/>
  </r>
  <r>
    <s v="EVS103914"/>
    <x v="0"/>
    <x v="0"/>
    <x v="2"/>
    <x v="1"/>
    <s v="17-09-2024 08:43"/>
    <s v="17-09-2024 09:44"/>
    <x v="57"/>
    <n v="32.979999999999997"/>
    <n v="10"/>
    <n v="329.8"/>
    <s v="Credit Card"/>
    <x v="2"/>
    <s v="High"/>
    <s v="Low Satisfaction"/>
    <s v="Long Charging"/>
    <n v="3"/>
    <x v="1187"/>
    <x v="542"/>
  </r>
  <r>
    <s v="EVS103915"/>
    <x v="4"/>
    <x v="0"/>
    <x v="2"/>
    <x v="0"/>
    <d v="2023-08-11T05:29:00"/>
    <d v="2023-08-11T06:39:00"/>
    <x v="31"/>
    <n v="39.369999999999997"/>
    <n v="8"/>
    <n v="314.95999999999998"/>
    <s v="UPI"/>
    <x v="4"/>
    <s v="High"/>
    <s v="Low Satisfaction"/>
    <s v="Long Charging"/>
    <n v="3"/>
    <x v="630"/>
    <x v="531"/>
  </r>
  <r>
    <s v="EVS103916"/>
    <x v="0"/>
    <x v="0"/>
    <x v="3"/>
    <x v="0"/>
    <d v="2023-02-06T20:35:00"/>
    <d v="2023-02-06T22:04:00"/>
    <x v="29"/>
    <n v="48.74"/>
    <n v="8"/>
    <n v="389.92"/>
    <s v="Credit Card"/>
    <x v="1"/>
    <s v="High"/>
    <s v="High Satisfaction"/>
    <s v="Long Charging"/>
    <n v="3"/>
    <x v="1003"/>
    <x v="20"/>
  </r>
  <r>
    <s v="EVS103917"/>
    <x v="4"/>
    <x v="1"/>
    <x v="3"/>
    <x v="1"/>
    <s v="28-04-2024 09:13"/>
    <s v="28-04-2024 10:43"/>
    <x v="77"/>
    <n v="3.56"/>
    <n v="12"/>
    <n v="42.72"/>
    <s v="Subscription"/>
    <x v="1"/>
    <s v="Low"/>
    <s v="High Satisfaction"/>
    <s v="Long Charging"/>
    <n v="1"/>
    <x v="574"/>
    <x v="117"/>
  </r>
  <r>
    <s v="EVS103918"/>
    <x v="0"/>
    <x v="2"/>
    <x v="3"/>
    <x v="1"/>
    <s v="22-11-2023 11:40"/>
    <s v="22-11-2023 12:49"/>
    <x v="39"/>
    <n v="47.76"/>
    <n v="12"/>
    <n v="573.12"/>
    <s v="Credit Card"/>
    <x v="2"/>
    <s v="High"/>
    <s v="Low Satisfaction"/>
    <s v="Long Charging"/>
    <n v="2"/>
    <x v="1328"/>
    <x v="675"/>
  </r>
  <r>
    <s v="EVS103919"/>
    <x v="2"/>
    <x v="1"/>
    <x v="2"/>
    <x v="1"/>
    <s v="22-06-2024 17:32"/>
    <s v="22-06-2024 17:48"/>
    <x v="71"/>
    <n v="26.35"/>
    <n v="8"/>
    <n v="210.8"/>
    <s v="Wallet"/>
    <x v="1"/>
    <s v="Medium"/>
    <s v="High Satisfaction"/>
    <s v="Short Charging"/>
    <n v="1"/>
    <x v="174"/>
    <x v="608"/>
  </r>
  <r>
    <s v="EVS103920"/>
    <x v="4"/>
    <x v="2"/>
    <x v="3"/>
    <x v="1"/>
    <s v="23-12-2023 01:09"/>
    <s v="23-12-2023 03:06"/>
    <x v="62"/>
    <n v="9.91"/>
    <n v="8"/>
    <n v="79.28"/>
    <s v="Credit Card"/>
    <x v="0"/>
    <s v="Low"/>
    <s v="Medium Satisfaction"/>
    <s v="Long Charging"/>
    <n v="2"/>
    <x v="633"/>
    <x v="217"/>
  </r>
  <r>
    <s v="EVS103921"/>
    <x v="1"/>
    <x v="0"/>
    <x v="2"/>
    <x v="0"/>
    <d v="2024-02-03T09:26:00"/>
    <d v="2024-02-03T11:08:00"/>
    <x v="36"/>
    <n v="39.869999999999997"/>
    <n v="12"/>
    <n v="478.44"/>
    <s v="UPI"/>
    <x v="0"/>
    <s v="High"/>
    <s v="Medium Satisfaction"/>
    <s v="Long Charging"/>
    <n v="3"/>
    <x v="788"/>
    <x v="562"/>
  </r>
  <r>
    <s v="EVS103922"/>
    <x v="7"/>
    <x v="0"/>
    <x v="0"/>
    <x v="0"/>
    <s v="26-07-2024 13:17"/>
    <s v="26-07-2024 14:50"/>
    <x v="12"/>
    <n v="4.8"/>
    <n v="15"/>
    <n v="72"/>
    <s v="UPI"/>
    <x v="0"/>
    <s v="Low"/>
    <s v="Medium Satisfaction"/>
    <s v="Long Charging"/>
    <n v="3"/>
    <x v="1329"/>
    <x v="264"/>
  </r>
  <r>
    <s v="EVS103923"/>
    <x v="0"/>
    <x v="1"/>
    <x v="3"/>
    <x v="1"/>
    <s v="13-07-2023 00:31"/>
    <s v="13-07-2023 02:01"/>
    <x v="77"/>
    <n v="55.85"/>
    <n v="8"/>
    <n v="446.8"/>
    <s v="Credit Card"/>
    <x v="1"/>
    <s v="High"/>
    <s v="High Satisfaction"/>
    <s v="Long Charging"/>
    <n v="1"/>
    <x v="1330"/>
    <x v="569"/>
  </r>
  <r>
    <s v="EVS103924"/>
    <x v="4"/>
    <x v="2"/>
    <x v="0"/>
    <x v="0"/>
    <d v="2023-01-05T22:30:00"/>
    <d v="2023-01-05T23:50:00"/>
    <x v="93"/>
    <n v="4.01"/>
    <n v="12"/>
    <n v="48.12"/>
    <s v="Wallet"/>
    <x v="4"/>
    <s v="Low"/>
    <s v="Low Satisfaction"/>
    <s v="Long Charging"/>
    <n v="2"/>
    <x v="914"/>
    <x v="435"/>
  </r>
  <r>
    <s v="EVS103925"/>
    <x v="7"/>
    <x v="1"/>
    <x v="0"/>
    <x v="0"/>
    <s v="27-11-2024 21:21"/>
    <s v="27-11-2024 22:57"/>
    <x v="101"/>
    <n v="51.68"/>
    <n v="12"/>
    <n v="620.16"/>
    <s v="UPI"/>
    <x v="0"/>
    <s v="High"/>
    <s v="Medium Satisfaction"/>
    <s v="Long Charging"/>
    <n v="1"/>
    <x v="353"/>
    <x v="233"/>
  </r>
  <r>
    <s v="EVS103926"/>
    <x v="4"/>
    <x v="2"/>
    <x v="1"/>
    <x v="0"/>
    <s v="14-04-2023 22:15"/>
    <s v="14-04-2023 22:51"/>
    <x v="30"/>
    <n v="22.73"/>
    <n v="12"/>
    <n v="272.76"/>
    <s v="Subscription"/>
    <x v="3"/>
    <s v="Medium"/>
    <s v="Medium Satisfaction"/>
    <s v="Medium Charging"/>
    <n v="2"/>
    <x v="331"/>
    <x v="354"/>
  </r>
  <r>
    <s v="EVS103927"/>
    <x v="5"/>
    <x v="1"/>
    <x v="2"/>
    <x v="0"/>
    <s v="18-08-2023 06:20"/>
    <s v="18-08-2023 06:53"/>
    <x v="50"/>
    <n v="18.03"/>
    <n v="12"/>
    <n v="216.36"/>
    <s v="Subscription"/>
    <x v="4"/>
    <s v="Medium"/>
    <s v="Low Satisfaction"/>
    <s v="Medium Charging"/>
    <n v="1"/>
    <x v="1331"/>
    <x v="92"/>
  </r>
  <r>
    <s v="EVS103928"/>
    <x v="6"/>
    <x v="1"/>
    <x v="3"/>
    <x v="0"/>
    <d v="2023-11-01T18:37:00"/>
    <d v="2023-11-01T19:34:00"/>
    <x v="110"/>
    <n v="43.12"/>
    <n v="10"/>
    <n v="431.2"/>
    <s v="UPI"/>
    <x v="2"/>
    <s v="High"/>
    <s v="Low Satisfaction"/>
    <s v="Medium Charging"/>
    <n v="1"/>
    <x v="772"/>
    <x v="144"/>
  </r>
  <r>
    <s v="EVS103929"/>
    <x v="6"/>
    <x v="2"/>
    <x v="0"/>
    <x v="1"/>
    <d v="2023-02-02T04:51:00"/>
    <d v="2023-02-02T06:40:00"/>
    <x v="74"/>
    <n v="45.32"/>
    <n v="8"/>
    <n v="362.56"/>
    <s v="Subscription"/>
    <x v="0"/>
    <s v="High"/>
    <s v="Medium Satisfaction"/>
    <s v="Long Charging"/>
    <n v="2"/>
    <x v="868"/>
    <x v="440"/>
  </r>
  <r>
    <s v="EVS103930"/>
    <x v="1"/>
    <x v="0"/>
    <x v="0"/>
    <x v="0"/>
    <d v="2024-11-06T09:28:00"/>
    <d v="2024-11-06T10:47:00"/>
    <x v="87"/>
    <n v="14.95"/>
    <n v="15"/>
    <n v="224.25"/>
    <s v="Subscription"/>
    <x v="4"/>
    <s v="Medium"/>
    <s v="Low Satisfaction"/>
    <s v="Long Charging"/>
    <n v="3"/>
    <x v="1192"/>
    <x v="563"/>
  </r>
  <r>
    <s v="EVS103931"/>
    <x v="3"/>
    <x v="1"/>
    <x v="0"/>
    <x v="1"/>
    <d v="2023-02-04T07:05:00"/>
    <d v="2023-02-04T07:17:00"/>
    <x v="94"/>
    <n v="27.49"/>
    <n v="10"/>
    <n v="274.89999999999998"/>
    <s v="Credit Card"/>
    <x v="2"/>
    <s v="Medium"/>
    <s v="Low Satisfaction"/>
    <s v="Short Charging"/>
    <n v="1"/>
    <x v="1150"/>
    <x v="223"/>
  </r>
  <r>
    <s v="EVS103932"/>
    <x v="5"/>
    <x v="1"/>
    <x v="3"/>
    <x v="1"/>
    <d v="2024-08-10T23:00:00"/>
    <d v="2024-08-10T23:10:00"/>
    <x v="15"/>
    <n v="29.22"/>
    <n v="8"/>
    <n v="233.76"/>
    <s v="Credit Card"/>
    <x v="3"/>
    <s v="Medium"/>
    <s v="Medium Satisfaction"/>
    <s v="Short Charging"/>
    <n v="1"/>
    <x v="427"/>
    <x v="146"/>
  </r>
  <r>
    <s v="EVS103933"/>
    <x v="1"/>
    <x v="2"/>
    <x v="2"/>
    <x v="0"/>
    <s v="25-03-2024 19:26"/>
    <s v="25-03-2024 21:08"/>
    <x v="36"/>
    <n v="53.74"/>
    <n v="8"/>
    <n v="429.92"/>
    <s v="UPI"/>
    <x v="4"/>
    <s v="High"/>
    <s v="Low Satisfaction"/>
    <s v="Long Charging"/>
    <n v="2"/>
    <x v="1289"/>
    <x v="595"/>
  </r>
  <r>
    <s v="EVS103934"/>
    <x v="7"/>
    <x v="1"/>
    <x v="3"/>
    <x v="1"/>
    <s v="17-02-2023 06:30"/>
    <s v="17-02-2023 08:18"/>
    <x v="47"/>
    <n v="30.83"/>
    <n v="10"/>
    <n v="308.3"/>
    <s v="UPI"/>
    <x v="0"/>
    <s v="High"/>
    <s v="Medium Satisfaction"/>
    <s v="Long Charging"/>
    <n v="1"/>
    <x v="580"/>
    <x v="363"/>
  </r>
  <r>
    <s v="EVS103935"/>
    <x v="0"/>
    <x v="2"/>
    <x v="0"/>
    <x v="1"/>
    <s v="29-06-2024 15:54"/>
    <s v="29-06-2024 17:25"/>
    <x v="44"/>
    <n v="30.17"/>
    <n v="8"/>
    <n v="241.36"/>
    <s v="Credit Card"/>
    <x v="0"/>
    <s v="High"/>
    <s v="Medium Satisfaction"/>
    <s v="Long Charging"/>
    <n v="2"/>
    <x v="1332"/>
    <x v="116"/>
  </r>
  <r>
    <s v="EVS103936"/>
    <x v="0"/>
    <x v="1"/>
    <x v="1"/>
    <x v="1"/>
    <s v="19-04-2023 07:48"/>
    <s v="19-04-2023 09:34"/>
    <x v="107"/>
    <n v="33.549999999999997"/>
    <n v="10"/>
    <n v="335.5"/>
    <s v="Credit Card"/>
    <x v="1"/>
    <s v="High"/>
    <s v="High Satisfaction"/>
    <s v="Long Charging"/>
    <n v="1"/>
    <x v="305"/>
    <x v="590"/>
  </r>
  <r>
    <s v="EVS103937"/>
    <x v="6"/>
    <x v="2"/>
    <x v="3"/>
    <x v="0"/>
    <s v="28-09-2024 17:40"/>
    <s v="28-09-2024 19:36"/>
    <x v="90"/>
    <n v="56.02"/>
    <n v="12"/>
    <n v="672.24"/>
    <s v="UPI"/>
    <x v="4"/>
    <s v="High"/>
    <s v="Low Satisfaction"/>
    <s v="Long Charging"/>
    <n v="2"/>
    <x v="1333"/>
    <x v="257"/>
  </r>
  <r>
    <s v="EVS103938"/>
    <x v="1"/>
    <x v="2"/>
    <x v="3"/>
    <x v="0"/>
    <s v="27-02-2023 06:17"/>
    <s v="27-02-2023 07:35"/>
    <x v="89"/>
    <n v="27.37"/>
    <n v="10"/>
    <n v="273.7"/>
    <s v="UPI"/>
    <x v="1"/>
    <s v="Medium"/>
    <s v="High Satisfaction"/>
    <s v="Long Charging"/>
    <n v="2"/>
    <x v="568"/>
    <x v="650"/>
  </r>
  <r>
    <s v="EVS103939"/>
    <x v="6"/>
    <x v="0"/>
    <x v="2"/>
    <x v="0"/>
    <d v="2023-03-10T23:56:00"/>
    <d v="2023-04-10T01:02:00"/>
    <x v="40"/>
    <n v="33.18"/>
    <n v="10"/>
    <n v="331.8"/>
    <s v="Wallet"/>
    <x v="1"/>
    <s v="High"/>
    <s v="High Satisfaction"/>
    <s v="Long Charging"/>
    <n v="3"/>
    <x v="714"/>
    <x v="46"/>
  </r>
  <r>
    <s v="EVS103940"/>
    <x v="5"/>
    <x v="0"/>
    <x v="2"/>
    <x v="0"/>
    <s v="15-09-2023 03:32"/>
    <s v="15-09-2023 05:17"/>
    <x v="80"/>
    <n v="50.12"/>
    <n v="12"/>
    <n v="601.44000000000005"/>
    <s v="UPI"/>
    <x v="0"/>
    <s v="High"/>
    <s v="Medium Satisfaction"/>
    <s v="Long Charging"/>
    <n v="3"/>
    <x v="354"/>
    <x v="656"/>
  </r>
  <r>
    <s v="EVS103941"/>
    <x v="2"/>
    <x v="0"/>
    <x v="2"/>
    <x v="0"/>
    <d v="2023-09-09T14:05:00"/>
    <d v="2023-09-09T14:21:00"/>
    <x v="71"/>
    <n v="52.06"/>
    <n v="12"/>
    <n v="624.72"/>
    <s v="UPI"/>
    <x v="4"/>
    <s v="High"/>
    <s v="Low Satisfaction"/>
    <s v="Short Charging"/>
    <n v="3"/>
    <x v="695"/>
    <x v="171"/>
  </r>
  <r>
    <s v="EVS103942"/>
    <x v="0"/>
    <x v="1"/>
    <x v="0"/>
    <x v="0"/>
    <s v="20-11-2024 07:42"/>
    <s v="20-11-2024 08:19"/>
    <x v="45"/>
    <n v="38.97"/>
    <n v="10"/>
    <n v="389.7"/>
    <s v="UPI"/>
    <x v="0"/>
    <s v="High"/>
    <s v="Medium Satisfaction"/>
    <s v="Medium Charging"/>
    <n v="1"/>
    <x v="520"/>
    <x v="620"/>
  </r>
  <r>
    <s v="EVS103943"/>
    <x v="6"/>
    <x v="0"/>
    <x v="1"/>
    <x v="1"/>
    <d v="2024-02-05T03:53:00"/>
    <d v="2024-02-05T05:33:00"/>
    <x v="60"/>
    <n v="16.46"/>
    <n v="12"/>
    <n v="197.52"/>
    <s v="Credit Card"/>
    <x v="2"/>
    <s v="Medium"/>
    <s v="Low Satisfaction"/>
    <s v="Long Charging"/>
    <n v="3"/>
    <x v="434"/>
    <x v="191"/>
  </r>
  <r>
    <s v="EVS103944"/>
    <x v="1"/>
    <x v="0"/>
    <x v="1"/>
    <x v="1"/>
    <s v="18-03-2024 09:29"/>
    <s v="18-03-2024 11:21"/>
    <x v="56"/>
    <n v="40.200000000000003"/>
    <n v="10"/>
    <n v="402"/>
    <s v="Subscription"/>
    <x v="0"/>
    <s v="High"/>
    <s v="Medium Satisfaction"/>
    <s v="Long Charging"/>
    <n v="3"/>
    <x v="429"/>
    <x v="65"/>
  </r>
  <r>
    <s v="EVS103945"/>
    <x v="3"/>
    <x v="2"/>
    <x v="2"/>
    <x v="0"/>
    <s v="29-10-2023 12:40"/>
    <s v="29-10-2023 13:40"/>
    <x v="76"/>
    <n v="7.36"/>
    <n v="10"/>
    <n v="73.599999999999994"/>
    <s v="Subscription"/>
    <x v="3"/>
    <s v="Low"/>
    <s v="Medium Satisfaction"/>
    <s v="Medium Charging"/>
    <n v="2"/>
    <x v="628"/>
    <x v="430"/>
  </r>
  <r>
    <s v="EVS103946"/>
    <x v="7"/>
    <x v="1"/>
    <x v="0"/>
    <x v="1"/>
    <s v="17-04-2023 11:15"/>
    <s v="17-04-2023 12:40"/>
    <x v="17"/>
    <n v="5.97"/>
    <n v="12"/>
    <n v="71.64"/>
    <s v="Credit Card"/>
    <x v="3"/>
    <s v="Low"/>
    <s v="Medium Satisfaction"/>
    <s v="Long Charging"/>
    <n v="1"/>
    <x v="1008"/>
    <x v="147"/>
  </r>
  <r>
    <s v="EVS103947"/>
    <x v="0"/>
    <x v="0"/>
    <x v="0"/>
    <x v="0"/>
    <d v="2023-10-09T19:49:00"/>
    <d v="2023-10-09T21:06:00"/>
    <x v="68"/>
    <n v="45.3"/>
    <n v="12"/>
    <n v="543.6"/>
    <s v="UPI"/>
    <x v="4"/>
    <s v="High"/>
    <s v="Low Satisfaction"/>
    <s v="Long Charging"/>
    <n v="3"/>
    <x v="392"/>
    <x v="3"/>
  </r>
  <r>
    <s v="EVS103948"/>
    <x v="3"/>
    <x v="1"/>
    <x v="3"/>
    <x v="0"/>
    <s v="30-09-2023 16:11"/>
    <s v="30-09-2023 16:59"/>
    <x v="67"/>
    <n v="11.03"/>
    <n v="12"/>
    <n v="132.36000000000001"/>
    <s v="Credit Card"/>
    <x v="0"/>
    <s v="Medium"/>
    <s v="Medium Satisfaction"/>
    <s v="Medium Charging"/>
    <n v="1"/>
    <x v="1017"/>
    <x v="273"/>
  </r>
  <r>
    <s v="EVS103949"/>
    <x v="0"/>
    <x v="0"/>
    <x v="1"/>
    <x v="0"/>
    <s v="13-12-2023 05:18"/>
    <s v="13-12-2023 06:37"/>
    <x v="87"/>
    <n v="53.65"/>
    <n v="8"/>
    <n v="429.2"/>
    <s v="Credit Card"/>
    <x v="0"/>
    <s v="High"/>
    <s v="Medium Satisfaction"/>
    <s v="Long Charging"/>
    <n v="3"/>
    <x v="1334"/>
    <x v="648"/>
  </r>
  <r>
    <s v="EVS103950"/>
    <x v="7"/>
    <x v="0"/>
    <x v="1"/>
    <x v="1"/>
    <s v="19-04-2023 20:56"/>
    <s v="19-04-2023 22:07"/>
    <x v="82"/>
    <n v="34.299999999999997"/>
    <n v="10"/>
    <n v="343"/>
    <s v="Subscription"/>
    <x v="1"/>
    <s v="High"/>
    <s v="High Satisfaction"/>
    <s v="Long Charging"/>
    <n v="3"/>
    <x v="433"/>
    <x v="590"/>
  </r>
  <r>
    <s v="EVS103951"/>
    <x v="6"/>
    <x v="2"/>
    <x v="0"/>
    <x v="1"/>
    <d v="2023-11-03T22:25:00"/>
    <d v="2023-11-03T22:59:00"/>
    <x v="8"/>
    <n v="18.66"/>
    <n v="8"/>
    <n v="149.28"/>
    <s v="Wallet"/>
    <x v="4"/>
    <s v="Medium"/>
    <s v="Low Satisfaction"/>
    <s v="Medium Charging"/>
    <n v="2"/>
    <x v="324"/>
    <x v="350"/>
  </r>
  <r>
    <s v="EVS103952"/>
    <x v="0"/>
    <x v="1"/>
    <x v="2"/>
    <x v="1"/>
    <s v="22-08-2024 06:47"/>
    <s v="22-08-2024 08:06"/>
    <x v="87"/>
    <n v="39.54"/>
    <n v="12"/>
    <n v="474.48"/>
    <s v="UPI"/>
    <x v="1"/>
    <s v="High"/>
    <s v="High Satisfaction"/>
    <s v="Long Charging"/>
    <n v="1"/>
    <x v="969"/>
    <x v="477"/>
  </r>
  <r>
    <s v="EVS103953"/>
    <x v="6"/>
    <x v="2"/>
    <x v="3"/>
    <x v="0"/>
    <s v="27-01-2023 14:15"/>
    <s v="27-01-2023 16:05"/>
    <x v="109"/>
    <n v="33.29"/>
    <n v="12"/>
    <n v="399.48"/>
    <s v="Wallet"/>
    <x v="1"/>
    <s v="High"/>
    <s v="High Satisfaction"/>
    <s v="Long Charging"/>
    <n v="2"/>
    <x v="195"/>
    <x v="9"/>
  </r>
  <r>
    <s v="EVS103954"/>
    <x v="5"/>
    <x v="2"/>
    <x v="2"/>
    <x v="1"/>
    <d v="2023-04-09T18:45:00"/>
    <d v="2023-04-09T19:43:00"/>
    <x v="22"/>
    <n v="48.23"/>
    <n v="8"/>
    <n v="385.84"/>
    <s v="Subscription"/>
    <x v="2"/>
    <s v="High"/>
    <s v="Low Satisfaction"/>
    <s v="Medium Charging"/>
    <n v="2"/>
    <x v="477"/>
    <x v="409"/>
  </r>
  <r>
    <s v="EVS103955"/>
    <x v="7"/>
    <x v="0"/>
    <x v="2"/>
    <x v="1"/>
    <s v="29-07-2024 19:19"/>
    <s v="29-07-2024 21:09"/>
    <x v="109"/>
    <n v="46.72"/>
    <n v="10"/>
    <n v="467.2"/>
    <s v="Credit Card"/>
    <x v="1"/>
    <s v="High"/>
    <s v="High Satisfaction"/>
    <s v="Long Charging"/>
    <n v="3"/>
    <x v="731"/>
    <x v="181"/>
  </r>
  <r>
    <s v="EVS103956"/>
    <x v="4"/>
    <x v="1"/>
    <x v="1"/>
    <x v="0"/>
    <s v="16-01-2024 14:23"/>
    <s v="16-01-2024 16:12"/>
    <x v="74"/>
    <n v="59.45"/>
    <n v="12"/>
    <n v="713.4"/>
    <s v="Credit Card"/>
    <x v="3"/>
    <s v="High"/>
    <s v="Medium Satisfaction"/>
    <s v="Long Charging"/>
    <n v="1"/>
    <x v="201"/>
    <x v="356"/>
  </r>
  <r>
    <s v="EVS103957"/>
    <x v="3"/>
    <x v="2"/>
    <x v="0"/>
    <x v="1"/>
    <s v="18-08-2023 16:42"/>
    <s v="18-08-2023 18:08"/>
    <x v="16"/>
    <n v="17.309999999999999"/>
    <n v="10"/>
    <n v="173.1"/>
    <s v="Credit Card"/>
    <x v="3"/>
    <s v="Medium"/>
    <s v="Medium Satisfaction"/>
    <s v="Long Charging"/>
    <n v="2"/>
    <x v="1068"/>
    <x v="92"/>
  </r>
  <r>
    <s v="EVS103958"/>
    <x v="7"/>
    <x v="2"/>
    <x v="3"/>
    <x v="1"/>
    <s v="25-11-2023 11:19"/>
    <s v="25-11-2023 12:50"/>
    <x v="44"/>
    <n v="3.35"/>
    <n v="12"/>
    <n v="40.200000000000003"/>
    <s v="Subscription"/>
    <x v="1"/>
    <s v="Low"/>
    <s v="High Satisfaction"/>
    <s v="Long Charging"/>
    <n v="2"/>
    <x v="248"/>
    <x v="416"/>
  </r>
  <r>
    <s v="EVS103959"/>
    <x v="7"/>
    <x v="2"/>
    <x v="3"/>
    <x v="0"/>
    <s v="19-08-2024 11:11"/>
    <s v="19-08-2024 12:53"/>
    <x v="36"/>
    <n v="47.23"/>
    <n v="10"/>
    <n v="472.3"/>
    <s v="Wallet"/>
    <x v="0"/>
    <s v="High"/>
    <s v="Medium Satisfaction"/>
    <s v="Long Charging"/>
    <n v="2"/>
    <x v="150"/>
    <x v="35"/>
  </r>
  <r>
    <s v="EVS103960"/>
    <x v="4"/>
    <x v="0"/>
    <x v="2"/>
    <x v="0"/>
    <d v="2023-12-09T22:01:00"/>
    <d v="2023-12-09T22:21:00"/>
    <x v="21"/>
    <n v="21.64"/>
    <n v="15"/>
    <n v="324.60000000000002"/>
    <s v="Subscription"/>
    <x v="4"/>
    <s v="Medium"/>
    <s v="Low Satisfaction"/>
    <s v="Short Charging"/>
    <n v="3"/>
    <x v="629"/>
    <x v="672"/>
  </r>
  <r>
    <s v="EVS103961"/>
    <x v="7"/>
    <x v="2"/>
    <x v="0"/>
    <x v="1"/>
    <s v="16-09-2024 19:19"/>
    <s v="16-09-2024 21:12"/>
    <x v="41"/>
    <n v="50.29"/>
    <n v="15"/>
    <n v="754.35"/>
    <s v="Wallet"/>
    <x v="0"/>
    <s v="High"/>
    <s v="Medium Satisfaction"/>
    <s v="Long Charging"/>
    <n v="2"/>
    <x v="731"/>
    <x v="347"/>
  </r>
  <r>
    <s v="EVS103962"/>
    <x v="0"/>
    <x v="1"/>
    <x v="1"/>
    <x v="1"/>
    <d v="2024-01-02T20:50:00"/>
    <d v="2024-01-02T21:43:00"/>
    <x v="73"/>
    <n v="52.57"/>
    <n v="8"/>
    <n v="420.56"/>
    <s v="Wallet"/>
    <x v="3"/>
    <s v="High"/>
    <s v="Medium Satisfaction"/>
    <s v="Medium Charging"/>
    <n v="1"/>
    <x v="1335"/>
    <x v="75"/>
  </r>
  <r>
    <s v="EVS103963"/>
    <x v="6"/>
    <x v="2"/>
    <x v="2"/>
    <x v="0"/>
    <d v="2024-09-06T12:41:00"/>
    <d v="2024-09-06T13:35:00"/>
    <x v="38"/>
    <n v="9.0299999999999994"/>
    <n v="12"/>
    <n v="108.36"/>
    <s v="Subscription"/>
    <x v="3"/>
    <s v="Low"/>
    <s v="Medium Satisfaction"/>
    <s v="Medium Charging"/>
    <n v="2"/>
    <x v="42"/>
    <x v="428"/>
  </r>
  <r>
    <s v="EVS103964"/>
    <x v="0"/>
    <x v="2"/>
    <x v="0"/>
    <x v="0"/>
    <d v="2023-02-11T19:48:00"/>
    <d v="2023-02-11T21:28:00"/>
    <x v="60"/>
    <n v="19.68"/>
    <n v="8"/>
    <n v="157.44"/>
    <s v="Credit Card"/>
    <x v="0"/>
    <s v="Medium"/>
    <s v="Medium Satisfaction"/>
    <s v="Long Charging"/>
    <n v="2"/>
    <x v="732"/>
    <x v="205"/>
  </r>
  <r>
    <s v="EVS103965"/>
    <x v="4"/>
    <x v="1"/>
    <x v="0"/>
    <x v="1"/>
    <d v="2024-10-02T02:12:00"/>
    <d v="2024-10-02T02:59:00"/>
    <x v="59"/>
    <n v="54.51"/>
    <n v="10"/>
    <n v="545.1"/>
    <s v="Wallet"/>
    <x v="2"/>
    <s v="High"/>
    <s v="Low Satisfaction"/>
    <s v="Medium Charging"/>
    <n v="1"/>
    <x v="675"/>
    <x v="26"/>
  </r>
  <r>
    <s v="EVS103966"/>
    <x v="1"/>
    <x v="0"/>
    <x v="0"/>
    <x v="0"/>
    <d v="2023-12-06T02:21:00"/>
    <d v="2023-12-06T04:16:00"/>
    <x v="65"/>
    <n v="54.98"/>
    <n v="12"/>
    <n v="659.76"/>
    <s v="Subscription"/>
    <x v="3"/>
    <s v="High"/>
    <s v="Medium Satisfaction"/>
    <s v="Long Charging"/>
    <n v="3"/>
    <x v="256"/>
    <x v="652"/>
  </r>
  <r>
    <s v="EVS103967"/>
    <x v="3"/>
    <x v="0"/>
    <x v="3"/>
    <x v="0"/>
    <d v="2024-10-04T18:33:00"/>
    <d v="2024-10-04T19:05:00"/>
    <x v="105"/>
    <n v="14.57"/>
    <n v="10"/>
    <n v="145.69999999999999"/>
    <s v="Wallet"/>
    <x v="4"/>
    <s v="Medium"/>
    <s v="Low Satisfaction"/>
    <s v="Medium Charging"/>
    <n v="3"/>
    <x v="286"/>
    <x v="228"/>
  </r>
  <r>
    <s v="EVS103968"/>
    <x v="5"/>
    <x v="0"/>
    <x v="0"/>
    <x v="1"/>
    <s v="22-09-2024 19:15"/>
    <s v="22-09-2024 20:12"/>
    <x v="110"/>
    <n v="40.409999999999997"/>
    <n v="8"/>
    <n v="323.27999999999997"/>
    <s v="UPI"/>
    <x v="2"/>
    <s v="High"/>
    <s v="Low Satisfaction"/>
    <s v="Medium Charging"/>
    <n v="3"/>
    <x v="209"/>
    <x v="220"/>
  </r>
  <r>
    <s v="EVS103969"/>
    <x v="3"/>
    <x v="1"/>
    <x v="2"/>
    <x v="1"/>
    <s v="30-09-2023 13:15"/>
    <s v="30-09-2023 13:34"/>
    <x v="11"/>
    <n v="44.56"/>
    <n v="10"/>
    <n v="445.6"/>
    <s v="Credit Card"/>
    <x v="3"/>
    <s v="High"/>
    <s v="Medium Satisfaction"/>
    <s v="Short Charging"/>
    <n v="1"/>
    <x v="47"/>
    <x v="273"/>
  </r>
  <r>
    <s v="EVS103970"/>
    <x v="0"/>
    <x v="0"/>
    <x v="2"/>
    <x v="1"/>
    <s v="26-08-2023 20:12"/>
    <s v="26-08-2023 21:41"/>
    <x v="29"/>
    <n v="41.49"/>
    <n v="10"/>
    <n v="414.9"/>
    <s v="UPI"/>
    <x v="2"/>
    <s v="High"/>
    <s v="Low Satisfaction"/>
    <s v="Long Charging"/>
    <n v="3"/>
    <x v="737"/>
    <x v="138"/>
  </r>
  <r>
    <s v="EVS103971"/>
    <x v="3"/>
    <x v="0"/>
    <x v="3"/>
    <x v="1"/>
    <s v="24-06-2024 10:38"/>
    <s v="24-06-2024 12:23"/>
    <x v="80"/>
    <n v="17.86"/>
    <n v="8"/>
    <n v="142.88"/>
    <s v="Subscription"/>
    <x v="1"/>
    <s v="Medium"/>
    <s v="High Satisfaction"/>
    <s v="Long Charging"/>
    <n v="3"/>
    <x v="758"/>
    <x v="360"/>
  </r>
  <r>
    <s v="EVS103972"/>
    <x v="7"/>
    <x v="2"/>
    <x v="0"/>
    <x v="1"/>
    <d v="2024-09-09T11:55:00"/>
    <d v="2024-09-09T13:12:00"/>
    <x v="68"/>
    <n v="59.45"/>
    <n v="8"/>
    <n v="475.6"/>
    <s v="UPI"/>
    <x v="4"/>
    <s v="High"/>
    <s v="Low Satisfaction"/>
    <s v="Long Charging"/>
    <n v="2"/>
    <x v="806"/>
    <x v="663"/>
  </r>
  <r>
    <s v="EVS103973"/>
    <x v="4"/>
    <x v="1"/>
    <x v="2"/>
    <x v="0"/>
    <s v="24-03-2023 18:56"/>
    <s v="24-03-2023 19:25"/>
    <x v="102"/>
    <n v="19.98"/>
    <n v="8"/>
    <n v="159.84"/>
    <s v="Wallet"/>
    <x v="3"/>
    <s v="Medium"/>
    <s v="Medium Satisfaction"/>
    <s v="Short Charging"/>
    <n v="1"/>
    <x v="255"/>
    <x v="227"/>
  </r>
  <r>
    <s v="EVS103974"/>
    <x v="5"/>
    <x v="0"/>
    <x v="3"/>
    <x v="0"/>
    <d v="2023-09-11T00:04:00"/>
    <d v="2023-09-11T01:09:00"/>
    <x v="75"/>
    <n v="7.13"/>
    <n v="8"/>
    <n v="57.04"/>
    <s v="Wallet"/>
    <x v="0"/>
    <s v="Low"/>
    <s v="Medium Satisfaction"/>
    <s v="Long Charging"/>
    <n v="3"/>
    <x v="10"/>
    <x v="668"/>
  </r>
  <r>
    <s v="EVS103975"/>
    <x v="4"/>
    <x v="0"/>
    <x v="3"/>
    <x v="1"/>
    <s v="13-04-2024 11:20"/>
    <s v="13-04-2024 12:18"/>
    <x v="22"/>
    <n v="50.72"/>
    <n v="12"/>
    <n v="608.64"/>
    <s v="Credit Card"/>
    <x v="2"/>
    <s v="High"/>
    <s v="Low Satisfaction"/>
    <s v="Medium Charging"/>
    <n v="3"/>
    <x v="709"/>
    <x v="268"/>
  </r>
  <r>
    <s v="EVS103976"/>
    <x v="2"/>
    <x v="0"/>
    <x v="3"/>
    <x v="1"/>
    <d v="2023-10-02T21:53:00"/>
    <d v="2023-10-02T23:36:00"/>
    <x v="95"/>
    <n v="38.67"/>
    <n v="10"/>
    <n v="386.7"/>
    <s v="UPI"/>
    <x v="0"/>
    <s v="High"/>
    <s v="Medium Satisfaction"/>
    <s v="Long Charging"/>
    <n v="3"/>
    <x v="282"/>
    <x v="601"/>
  </r>
  <r>
    <s v="EVS103977"/>
    <x v="4"/>
    <x v="2"/>
    <x v="1"/>
    <x v="0"/>
    <s v="17-09-2024 00:19"/>
    <s v="17-09-2024 01:27"/>
    <x v="84"/>
    <n v="49.53"/>
    <n v="12"/>
    <n v="594.36"/>
    <s v="UPI"/>
    <x v="2"/>
    <s v="High"/>
    <s v="Low Satisfaction"/>
    <s v="Long Charging"/>
    <n v="2"/>
    <x v="471"/>
    <x v="542"/>
  </r>
  <r>
    <s v="EVS103978"/>
    <x v="4"/>
    <x v="1"/>
    <x v="3"/>
    <x v="0"/>
    <s v="29-09-2023 05:57"/>
    <s v="29-09-2023 06:55"/>
    <x v="22"/>
    <n v="2.48"/>
    <n v="15"/>
    <n v="37.200000000000003"/>
    <s v="Credit Card"/>
    <x v="2"/>
    <s v="Low"/>
    <s v="Low Satisfaction"/>
    <s v="Medium Charging"/>
    <n v="1"/>
    <x v="12"/>
    <x v="580"/>
  </r>
  <r>
    <s v="EVS103979"/>
    <x v="0"/>
    <x v="1"/>
    <x v="0"/>
    <x v="1"/>
    <s v="18-09-2024 15:09"/>
    <s v="18-09-2024 16:45"/>
    <x v="101"/>
    <n v="49.18"/>
    <n v="8"/>
    <n v="393.44"/>
    <s v="Wallet"/>
    <x v="2"/>
    <s v="High"/>
    <s v="Low Satisfaction"/>
    <s v="Long Charging"/>
    <n v="1"/>
    <x v="145"/>
    <x v="25"/>
  </r>
  <r>
    <s v="EVS103980"/>
    <x v="7"/>
    <x v="0"/>
    <x v="0"/>
    <x v="0"/>
    <s v="26-09-2024 16:31"/>
    <s v="26-09-2024 16:43"/>
    <x v="94"/>
    <n v="39.520000000000003"/>
    <n v="12"/>
    <n v="474.24"/>
    <s v="UPI"/>
    <x v="4"/>
    <s v="High"/>
    <s v="Low Satisfaction"/>
    <s v="Short Charging"/>
    <n v="3"/>
    <x v="761"/>
    <x v="57"/>
  </r>
  <r>
    <s v="EVS103981"/>
    <x v="1"/>
    <x v="0"/>
    <x v="3"/>
    <x v="1"/>
    <d v="2024-09-06T05:13:00"/>
    <d v="2024-09-06T05:29:00"/>
    <x v="71"/>
    <n v="14.75"/>
    <n v="12"/>
    <n v="177"/>
    <s v="UPI"/>
    <x v="4"/>
    <s v="Medium"/>
    <s v="Low Satisfaction"/>
    <s v="Short Charging"/>
    <n v="3"/>
    <x v="390"/>
    <x v="428"/>
  </r>
  <r>
    <s v="EVS103982"/>
    <x v="7"/>
    <x v="2"/>
    <x v="2"/>
    <x v="0"/>
    <d v="2023-06-03T19:27:00"/>
    <d v="2023-06-03T21:04:00"/>
    <x v="85"/>
    <n v="38.44"/>
    <n v="10"/>
    <n v="384.4"/>
    <s v="Subscription"/>
    <x v="2"/>
    <s v="High"/>
    <s v="Low Satisfaction"/>
    <s v="Long Charging"/>
    <n v="2"/>
    <x v="1047"/>
    <x v="143"/>
  </r>
  <r>
    <s v="EVS103983"/>
    <x v="1"/>
    <x v="1"/>
    <x v="1"/>
    <x v="1"/>
    <s v="15-09-2024 20:33"/>
    <s v="15-09-2024 21:13"/>
    <x v="79"/>
    <n v="14.94"/>
    <n v="12"/>
    <n v="179.28"/>
    <s v="Credit Card"/>
    <x v="2"/>
    <s v="Medium"/>
    <s v="Low Satisfaction"/>
    <s v="Medium Charging"/>
    <n v="1"/>
    <x v="959"/>
    <x v="567"/>
  </r>
  <r>
    <s v="EVS103984"/>
    <x v="0"/>
    <x v="1"/>
    <x v="1"/>
    <x v="1"/>
    <d v="2024-01-02T12:55:00"/>
    <d v="2024-01-02T13:55:00"/>
    <x v="76"/>
    <n v="4.7699999999999996"/>
    <n v="15"/>
    <n v="71.55"/>
    <s v="Subscription"/>
    <x v="4"/>
    <s v="Low"/>
    <s v="Low Satisfaction"/>
    <s v="Medium Charging"/>
    <n v="1"/>
    <x v="345"/>
    <x v="75"/>
  </r>
  <r>
    <s v="EVS103985"/>
    <x v="3"/>
    <x v="0"/>
    <x v="3"/>
    <x v="1"/>
    <s v="28-02-2024 00:07"/>
    <s v="28-02-2024 00:46"/>
    <x v="3"/>
    <n v="5.21"/>
    <n v="8"/>
    <n v="41.68"/>
    <s v="Credit Card"/>
    <x v="3"/>
    <s v="Low"/>
    <s v="Medium Satisfaction"/>
    <s v="Medium Charging"/>
    <n v="3"/>
    <x v="147"/>
    <x v="243"/>
  </r>
  <r>
    <s v="EVS103986"/>
    <x v="5"/>
    <x v="1"/>
    <x v="2"/>
    <x v="0"/>
    <d v="2023-09-01T09:59:00"/>
    <d v="2023-09-01T11:57:00"/>
    <x v="106"/>
    <n v="20.45"/>
    <n v="15"/>
    <n v="306.75"/>
    <s v="Credit Card"/>
    <x v="4"/>
    <s v="Medium"/>
    <s v="Low Satisfaction"/>
    <s v="Long Charging"/>
    <n v="1"/>
    <x v="1052"/>
    <x v="406"/>
  </r>
  <r>
    <s v="EVS103987"/>
    <x v="0"/>
    <x v="1"/>
    <x v="2"/>
    <x v="1"/>
    <s v="14-04-2023 22:11"/>
    <s v="14-04-2023 23:54"/>
    <x v="95"/>
    <n v="24.48"/>
    <n v="8"/>
    <n v="195.84"/>
    <s v="Credit Card"/>
    <x v="1"/>
    <s v="Medium"/>
    <s v="High Satisfaction"/>
    <s v="Long Charging"/>
    <n v="1"/>
    <x v="627"/>
    <x v="354"/>
  </r>
  <r>
    <s v="EVS103988"/>
    <x v="7"/>
    <x v="1"/>
    <x v="2"/>
    <x v="0"/>
    <s v="18-01-2024 15:10"/>
    <s v="18-01-2024 15:52"/>
    <x v="14"/>
    <n v="14.94"/>
    <n v="12"/>
    <n v="179.28"/>
    <s v="UPI"/>
    <x v="2"/>
    <s v="Medium"/>
    <s v="Low Satisfaction"/>
    <s v="Medium Charging"/>
    <n v="1"/>
    <x v="146"/>
    <x v="665"/>
  </r>
  <r>
    <s v="EVS103989"/>
    <x v="0"/>
    <x v="2"/>
    <x v="0"/>
    <x v="1"/>
    <s v="26-08-2023 13:59"/>
    <s v="26-08-2023 15:28"/>
    <x v="29"/>
    <n v="25.45"/>
    <n v="15"/>
    <n v="381.75"/>
    <s v="UPI"/>
    <x v="1"/>
    <s v="Medium"/>
    <s v="High Satisfaction"/>
    <s v="Long Charging"/>
    <n v="2"/>
    <x v="1258"/>
    <x v="138"/>
  </r>
  <r>
    <s v="EVS103990"/>
    <x v="4"/>
    <x v="0"/>
    <x v="0"/>
    <x v="1"/>
    <s v="30-05-2023 20:52"/>
    <s v="30-05-2023 22:49"/>
    <x v="62"/>
    <n v="6.8"/>
    <n v="12"/>
    <n v="81.599999999999994"/>
    <s v="UPI"/>
    <x v="4"/>
    <s v="Low"/>
    <s v="Low Satisfaction"/>
    <s v="Long Charging"/>
    <n v="3"/>
    <x v="1081"/>
    <x v="355"/>
  </r>
  <r>
    <s v="EVS103991"/>
    <x v="4"/>
    <x v="1"/>
    <x v="3"/>
    <x v="0"/>
    <d v="2023-11-06T15:30:00"/>
    <d v="2023-11-06T17:16:00"/>
    <x v="107"/>
    <n v="2.41"/>
    <n v="12"/>
    <n v="28.92"/>
    <s v="UPI"/>
    <x v="3"/>
    <s v="Low"/>
    <s v="Medium Satisfaction"/>
    <s v="Long Charging"/>
    <n v="1"/>
    <x v="1336"/>
    <x v="101"/>
  </r>
  <r>
    <s v="EVS103992"/>
    <x v="0"/>
    <x v="0"/>
    <x v="0"/>
    <x v="0"/>
    <d v="2023-12-11T10:05:00"/>
    <d v="2023-12-11T10:42:00"/>
    <x v="45"/>
    <n v="58.43"/>
    <n v="12"/>
    <n v="701.16"/>
    <s v="Credit Card"/>
    <x v="1"/>
    <s v="High"/>
    <s v="High Satisfaction"/>
    <s v="Medium Charging"/>
    <n v="3"/>
    <x v="491"/>
    <x v="284"/>
  </r>
  <r>
    <s v="EVS103993"/>
    <x v="0"/>
    <x v="2"/>
    <x v="1"/>
    <x v="0"/>
    <s v="28-09-2024 01:21"/>
    <s v="28-09-2024 02:25"/>
    <x v="34"/>
    <n v="27.51"/>
    <n v="8"/>
    <n v="220.08"/>
    <s v="UPI"/>
    <x v="2"/>
    <s v="Medium"/>
    <s v="Low Satisfaction"/>
    <s v="Long Charging"/>
    <n v="2"/>
    <x v="663"/>
    <x v="257"/>
  </r>
  <r>
    <s v="EVS103994"/>
    <x v="3"/>
    <x v="0"/>
    <x v="1"/>
    <x v="1"/>
    <d v="2024-11-02T18:20:00"/>
    <d v="2024-11-02T19:20:00"/>
    <x v="76"/>
    <n v="44.16"/>
    <n v="8"/>
    <n v="353.28"/>
    <s v="Credit Card"/>
    <x v="1"/>
    <s v="High"/>
    <s v="High Satisfaction"/>
    <s v="Medium Charging"/>
    <n v="3"/>
    <x v="2"/>
    <x v="481"/>
  </r>
  <r>
    <s v="EVS103995"/>
    <x v="7"/>
    <x v="2"/>
    <x v="0"/>
    <x v="1"/>
    <d v="2024-10-07T16:16:00"/>
    <d v="2024-10-07T16:51:00"/>
    <x v="10"/>
    <n v="9.24"/>
    <n v="10"/>
    <n v="92.4"/>
    <s v="UPI"/>
    <x v="2"/>
    <s v="Low"/>
    <s v="Low Satisfaction"/>
    <s v="Medium Charging"/>
    <n v="2"/>
    <x v="1280"/>
    <x v="520"/>
  </r>
  <r>
    <s v="EVS103996"/>
    <x v="2"/>
    <x v="1"/>
    <x v="2"/>
    <x v="0"/>
    <d v="2024-12-08T06:03:00"/>
    <d v="2024-12-08T07:24:00"/>
    <x v="7"/>
    <n v="16.38"/>
    <n v="15"/>
    <n v="245.7"/>
    <s v="UPI"/>
    <x v="0"/>
    <s v="Medium"/>
    <s v="Medium Satisfaction"/>
    <s v="Long Charging"/>
    <n v="1"/>
    <x v="1316"/>
    <x v="574"/>
  </r>
  <r>
    <s v="EVS103997"/>
    <x v="4"/>
    <x v="0"/>
    <x v="0"/>
    <x v="1"/>
    <d v="2024-11-04T16:22:00"/>
    <d v="2024-11-04T17:55:00"/>
    <x v="12"/>
    <n v="59.44"/>
    <n v="12"/>
    <n v="713.28"/>
    <s v="Credit Card"/>
    <x v="1"/>
    <s v="High"/>
    <s v="High Satisfaction"/>
    <s v="Long Charging"/>
    <n v="3"/>
    <x v="792"/>
    <x v="630"/>
  </r>
  <r>
    <s v="EVS103998"/>
    <x v="4"/>
    <x v="1"/>
    <x v="0"/>
    <x v="1"/>
    <s v="14-11-2024 22:01"/>
    <s v="14-11-2024 23:19"/>
    <x v="89"/>
    <n v="57.9"/>
    <n v="15"/>
    <n v="868.5"/>
    <s v="Wallet"/>
    <x v="3"/>
    <s v="High"/>
    <s v="Medium Satisfaction"/>
    <s v="Long Charging"/>
    <n v="1"/>
    <x v="629"/>
    <x v="446"/>
  </r>
  <r>
    <s v="EVS103999"/>
    <x v="3"/>
    <x v="0"/>
    <x v="2"/>
    <x v="1"/>
    <s v="13-10-2024 15:34"/>
    <s v="13-10-2024 17:06"/>
    <x v="20"/>
    <n v="38.46"/>
    <n v="8"/>
    <n v="307.68"/>
    <s v="UPI"/>
    <x v="2"/>
    <s v="High"/>
    <s v="Low Satisfaction"/>
    <s v="Long Charging"/>
    <n v="3"/>
    <x v="559"/>
    <x v="96"/>
  </r>
  <r>
    <s v="EVS104000"/>
    <x v="1"/>
    <x v="2"/>
    <x v="0"/>
    <x v="0"/>
    <d v="2024-10-09T16:49:00"/>
    <d v="2024-10-09T18:11:00"/>
    <x v="0"/>
    <n v="54.86"/>
    <n v="12"/>
    <n v="658.32"/>
    <s v="Credit Card"/>
    <x v="0"/>
    <s v="High"/>
    <s v="Medium Satisfaction"/>
    <s v="Long Charging"/>
    <n v="2"/>
    <x v="253"/>
    <x v="635"/>
  </r>
  <r>
    <s v="EVS104001"/>
    <x v="2"/>
    <x v="0"/>
    <x v="1"/>
    <x v="1"/>
    <d v="2024-04-04T07:25:00"/>
    <d v="2024-04-04T09:24:00"/>
    <x v="9"/>
    <n v="44.7"/>
    <n v="8"/>
    <n v="357.6"/>
    <s v="UPI"/>
    <x v="3"/>
    <s v="High"/>
    <s v="Medium Satisfaction"/>
    <s v="Long Charging"/>
    <n v="3"/>
    <x v="1147"/>
    <x v="592"/>
  </r>
  <r>
    <s v="EVS104002"/>
    <x v="4"/>
    <x v="2"/>
    <x v="0"/>
    <x v="1"/>
    <d v="2023-06-04T06:26:00"/>
    <d v="2023-06-04T07:13:00"/>
    <x v="59"/>
    <n v="18.649999999999999"/>
    <n v="10"/>
    <n v="186.5"/>
    <s v="Wallet"/>
    <x v="0"/>
    <s v="Medium"/>
    <s v="Medium Satisfaction"/>
    <s v="Medium Charging"/>
    <n v="2"/>
    <x v="1190"/>
    <x v="540"/>
  </r>
  <r>
    <s v="EVS104003"/>
    <x v="3"/>
    <x v="1"/>
    <x v="3"/>
    <x v="1"/>
    <d v="2024-02-10T05:03:00"/>
    <d v="2024-02-10T06:06:00"/>
    <x v="25"/>
    <n v="49.19"/>
    <n v="8"/>
    <n v="393.52"/>
    <s v="Subscription"/>
    <x v="0"/>
    <s v="High"/>
    <s v="Medium Satisfaction"/>
    <s v="Long Charging"/>
    <n v="1"/>
    <x v="982"/>
    <x v="176"/>
  </r>
  <r>
    <s v="EVS104004"/>
    <x v="5"/>
    <x v="1"/>
    <x v="2"/>
    <x v="1"/>
    <s v="19-03-2023 04:56"/>
    <s v="19-03-2023 05:09"/>
    <x v="58"/>
    <n v="25.92"/>
    <n v="10"/>
    <n v="259.2"/>
    <s v="Subscription"/>
    <x v="4"/>
    <s v="Medium"/>
    <s v="Low Satisfaction"/>
    <s v="Short Charging"/>
    <n v="1"/>
    <x v="417"/>
    <x v="133"/>
  </r>
  <r>
    <s v="EVS104005"/>
    <x v="6"/>
    <x v="0"/>
    <x v="1"/>
    <x v="0"/>
    <d v="2024-08-09T13:53:00"/>
    <d v="2024-08-09T15:40:00"/>
    <x v="108"/>
    <n v="24.82"/>
    <n v="12"/>
    <n v="297.83999999999997"/>
    <s v="Wallet"/>
    <x v="3"/>
    <s v="Medium"/>
    <s v="Medium Satisfaction"/>
    <s v="Long Charging"/>
    <n v="3"/>
    <x v="1214"/>
    <x v="199"/>
  </r>
  <r>
    <s v="EVS104006"/>
    <x v="2"/>
    <x v="0"/>
    <x v="0"/>
    <x v="1"/>
    <s v="13-01-2023 19:36"/>
    <s v="13-01-2023 20:44"/>
    <x v="84"/>
    <n v="56.8"/>
    <n v="8"/>
    <n v="454.4"/>
    <s v="UPI"/>
    <x v="1"/>
    <s v="High"/>
    <s v="High Satisfaction"/>
    <s v="Long Charging"/>
    <n v="3"/>
    <x v="1240"/>
    <x v="586"/>
  </r>
  <r>
    <s v="EVS104007"/>
    <x v="5"/>
    <x v="2"/>
    <x v="3"/>
    <x v="1"/>
    <s v="23-11-2023 17:32"/>
    <s v="23-11-2023 18:54"/>
    <x v="0"/>
    <n v="11.38"/>
    <n v="8"/>
    <n v="91.04"/>
    <s v="Credit Card"/>
    <x v="4"/>
    <s v="Medium"/>
    <s v="Low Satisfaction"/>
    <s v="Long Charging"/>
    <n v="2"/>
    <x v="174"/>
    <x v="674"/>
  </r>
  <r>
    <s v="EVS104008"/>
    <x v="1"/>
    <x v="0"/>
    <x v="1"/>
    <x v="0"/>
    <s v="24-12-2023 00:31"/>
    <s v="24-12-2023 00:48"/>
    <x v="18"/>
    <n v="57.49"/>
    <n v="15"/>
    <n v="862.35"/>
    <s v="Credit Card"/>
    <x v="3"/>
    <s v="High"/>
    <s v="Medium Satisfaction"/>
    <s v="Short Charging"/>
    <n v="3"/>
    <x v="1330"/>
    <x v="556"/>
  </r>
  <r>
    <s v="EVS104009"/>
    <x v="7"/>
    <x v="1"/>
    <x v="3"/>
    <x v="1"/>
    <s v="20-06-2023 23:23"/>
    <s v="21-06-2023 01:13"/>
    <x v="109"/>
    <n v="15.09"/>
    <n v="8"/>
    <n v="120.72"/>
    <s v="Subscription"/>
    <x v="4"/>
    <s v="Medium"/>
    <s v="Low Satisfaction"/>
    <s v="Long Charging"/>
    <n v="1"/>
    <x v="1124"/>
    <x v="24"/>
  </r>
  <r>
    <s v="EVS104010"/>
    <x v="3"/>
    <x v="1"/>
    <x v="0"/>
    <x v="1"/>
    <s v="17-06-2023 18:06"/>
    <s v="17-06-2023 19:30"/>
    <x v="32"/>
    <n v="34.85"/>
    <n v="8"/>
    <n v="278.8"/>
    <s v="Wallet"/>
    <x v="2"/>
    <s v="High"/>
    <s v="Low Satisfaction"/>
    <s v="Long Charging"/>
    <n v="1"/>
    <x v="1142"/>
    <x v="42"/>
  </r>
  <r>
    <s v="EVS104011"/>
    <x v="6"/>
    <x v="1"/>
    <x v="2"/>
    <x v="1"/>
    <d v="2023-11-10T12:49:00"/>
    <d v="2023-11-10T13:01:00"/>
    <x v="94"/>
    <n v="8.68"/>
    <n v="8"/>
    <n v="69.44"/>
    <s v="Wallet"/>
    <x v="3"/>
    <s v="Low"/>
    <s v="Medium Satisfaction"/>
    <s v="Short Charging"/>
    <n v="1"/>
    <x v="1204"/>
    <x v="621"/>
  </r>
  <r>
    <s v="EVS104012"/>
    <x v="0"/>
    <x v="2"/>
    <x v="0"/>
    <x v="0"/>
    <s v="26-03-2023 10:44"/>
    <s v="26-03-2023 11:35"/>
    <x v="69"/>
    <n v="53.47"/>
    <n v="10"/>
    <n v="534.70000000000005"/>
    <s v="Credit Card"/>
    <x v="2"/>
    <s v="High"/>
    <s v="Low Satisfaction"/>
    <s v="Medium Charging"/>
    <n v="2"/>
    <x v="598"/>
    <x v="280"/>
  </r>
  <r>
    <s v="EVS104013"/>
    <x v="2"/>
    <x v="1"/>
    <x v="2"/>
    <x v="0"/>
    <s v="15-11-2023 15:23"/>
    <s v="15-11-2023 15:51"/>
    <x v="53"/>
    <n v="2.17"/>
    <n v="15"/>
    <n v="32.549999999999997"/>
    <s v="Subscription"/>
    <x v="0"/>
    <s v="Low"/>
    <s v="Medium Satisfaction"/>
    <s v="Short Charging"/>
    <n v="1"/>
    <x v="308"/>
    <x v="611"/>
  </r>
  <r>
    <s v="EVS104014"/>
    <x v="4"/>
    <x v="2"/>
    <x v="1"/>
    <x v="1"/>
    <d v="2023-01-07T03:05:00"/>
    <d v="2023-01-07T04:32:00"/>
    <x v="24"/>
    <n v="28.61"/>
    <n v="12"/>
    <n v="343.32"/>
    <s v="Subscription"/>
    <x v="4"/>
    <s v="Medium"/>
    <s v="Low Satisfaction"/>
    <s v="Long Charging"/>
    <n v="2"/>
    <x v="877"/>
    <x v="308"/>
  </r>
  <r>
    <s v="EVS104015"/>
    <x v="2"/>
    <x v="2"/>
    <x v="2"/>
    <x v="0"/>
    <s v="28-02-2023 17:02"/>
    <s v="28-02-2023 17:53"/>
    <x v="69"/>
    <n v="51.73"/>
    <n v="8"/>
    <n v="413.84"/>
    <s v="Credit Card"/>
    <x v="2"/>
    <s v="High"/>
    <s v="Low Satisfaction"/>
    <s v="Medium Charging"/>
    <n v="2"/>
    <x v="781"/>
    <x v="515"/>
  </r>
  <r>
    <s v="EVS104016"/>
    <x v="0"/>
    <x v="1"/>
    <x v="2"/>
    <x v="1"/>
    <s v="15-10-2023 04:43"/>
    <s v="15-10-2023 05:10"/>
    <x v="92"/>
    <n v="28.07"/>
    <n v="10"/>
    <n v="280.7"/>
    <s v="Credit Card"/>
    <x v="4"/>
    <s v="Medium"/>
    <s v="Low Satisfaction"/>
    <s v="Short Charging"/>
    <n v="1"/>
    <x v="715"/>
    <x v="294"/>
  </r>
  <r>
    <s v="EVS104017"/>
    <x v="1"/>
    <x v="2"/>
    <x v="2"/>
    <x v="0"/>
    <d v="2023-09-01T08:26:00"/>
    <d v="2023-09-01T09:53:00"/>
    <x v="24"/>
    <n v="38.83"/>
    <n v="12"/>
    <n v="465.96"/>
    <s v="UPI"/>
    <x v="3"/>
    <s v="High"/>
    <s v="Medium Satisfaction"/>
    <s v="Long Charging"/>
    <n v="2"/>
    <x v="554"/>
    <x v="406"/>
  </r>
  <r>
    <s v="EVS104018"/>
    <x v="7"/>
    <x v="0"/>
    <x v="1"/>
    <x v="1"/>
    <s v="14-06-2024 03:01"/>
    <s v="14-06-2024 04:09"/>
    <x v="84"/>
    <n v="44.55"/>
    <n v="10"/>
    <n v="445.5"/>
    <s v="Credit Card"/>
    <x v="4"/>
    <s v="High"/>
    <s v="Low Satisfaction"/>
    <s v="Long Charging"/>
    <n v="3"/>
    <x v="261"/>
    <x v="693"/>
  </r>
  <r>
    <s v="EVS104019"/>
    <x v="6"/>
    <x v="1"/>
    <x v="0"/>
    <x v="1"/>
    <d v="2024-10-01T21:12:00"/>
    <d v="2024-10-01T22:55:00"/>
    <x v="95"/>
    <n v="33.520000000000003"/>
    <n v="10"/>
    <n v="335.2"/>
    <s v="UPI"/>
    <x v="4"/>
    <s v="High"/>
    <s v="Low Satisfaction"/>
    <s v="Long Charging"/>
    <n v="1"/>
    <x v="485"/>
    <x v="267"/>
  </r>
  <r>
    <s v="EVS104020"/>
    <x v="0"/>
    <x v="1"/>
    <x v="3"/>
    <x v="0"/>
    <s v="29-01-2023 06:25"/>
    <s v="29-01-2023 06:49"/>
    <x v="37"/>
    <n v="52.77"/>
    <n v="10"/>
    <n v="527.70000000000005"/>
    <s v="Wallet"/>
    <x v="1"/>
    <s v="High"/>
    <s v="High Satisfaction"/>
    <s v="Short Charging"/>
    <n v="1"/>
    <x v="864"/>
    <x v="367"/>
  </r>
  <r>
    <s v="EVS104021"/>
    <x v="0"/>
    <x v="2"/>
    <x v="1"/>
    <x v="0"/>
    <d v="2023-01-10T21:45:00"/>
    <d v="2023-01-10T22:04:00"/>
    <x v="11"/>
    <n v="22.42"/>
    <n v="8"/>
    <n v="179.36"/>
    <s v="UPI"/>
    <x v="0"/>
    <s v="Medium"/>
    <s v="Medium Satisfaction"/>
    <s v="Short Charging"/>
    <n v="2"/>
    <x v="499"/>
    <x v="329"/>
  </r>
  <r>
    <s v="EVS104022"/>
    <x v="2"/>
    <x v="1"/>
    <x v="1"/>
    <x v="0"/>
    <s v="13-08-2024 01:19"/>
    <s v="13-08-2024 02:46"/>
    <x v="24"/>
    <n v="36.049999999999997"/>
    <n v="12"/>
    <n v="432.6"/>
    <s v="Credit Card"/>
    <x v="1"/>
    <s v="High"/>
    <s v="High Satisfaction"/>
    <s v="Long Charging"/>
    <n v="1"/>
    <x v="1167"/>
    <x v="265"/>
  </r>
  <r>
    <s v="EVS104023"/>
    <x v="4"/>
    <x v="1"/>
    <x v="3"/>
    <x v="1"/>
    <d v="2023-04-09T14:32:00"/>
    <d v="2023-04-09T14:55:00"/>
    <x v="6"/>
    <n v="42.84"/>
    <n v="10"/>
    <n v="428.4"/>
    <s v="Subscription"/>
    <x v="1"/>
    <s v="High"/>
    <s v="High Satisfaction"/>
    <s v="Short Charging"/>
    <n v="1"/>
    <x v="844"/>
    <x v="409"/>
  </r>
  <r>
    <s v="EVS104024"/>
    <x v="5"/>
    <x v="0"/>
    <x v="3"/>
    <x v="1"/>
    <s v="21-02-2023 15:45"/>
    <s v="21-02-2023 17:41"/>
    <x v="90"/>
    <n v="44.36"/>
    <n v="15"/>
    <n v="665.4"/>
    <s v="Subscription"/>
    <x v="1"/>
    <s v="High"/>
    <s v="High Satisfaction"/>
    <s v="Long Charging"/>
    <n v="3"/>
    <x v="1056"/>
    <x v="398"/>
  </r>
  <r>
    <s v="EVS104025"/>
    <x v="7"/>
    <x v="2"/>
    <x v="2"/>
    <x v="1"/>
    <s v="20-12-2023 00:19"/>
    <s v="20-12-2023 02:06"/>
    <x v="108"/>
    <n v="28.79"/>
    <n v="12"/>
    <n v="345.48"/>
    <s v="Credit Card"/>
    <x v="0"/>
    <s v="Medium"/>
    <s v="Medium Satisfaction"/>
    <s v="Long Charging"/>
    <n v="2"/>
    <x v="471"/>
    <x v="436"/>
  </r>
  <r>
    <s v="EVS104026"/>
    <x v="2"/>
    <x v="0"/>
    <x v="2"/>
    <x v="0"/>
    <s v="24-09-2023 13:35"/>
    <s v="24-09-2023 14:25"/>
    <x v="97"/>
    <n v="50.92"/>
    <n v="10"/>
    <n v="509.2"/>
    <s v="Credit Card"/>
    <x v="1"/>
    <s v="High"/>
    <s v="High Satisfaction"/>
    <s v="Medium Charging"/>
    <n v="3"/>
    <x v="1130"/>
    <x v="365"/>
  </r>
  <r>
    <s v="EVS104027"/>
    <x v="4"/>
    <x v="2"/>
    <x v="2"/>
    <x v="0"/>
    <d v="2023-12-10T11:49:00"/>
    <d v="2023-12-10T12:26:00"/>
    <x v="45"/>
    <n v="26.61"/>
    <n v="12"/>
    <n v="319.32"/>
    <s v="Wallet"/>
    <x v="0"/>
    <s v="Medium"/>
    <s v="Medium Satisfaction"/>
    <s v="Medium Charging"/>
    <n v="2"/>
    <x v="1050"/>
    <x v="425"/>
  </r>
  <r>
    <s v="EVS104028"/>
    <x v="0"/>
    <x v="1"/>
    <x v="3"/>
    <x v="0"/>
    <d v="2024-02-02T03:05:00"/>
    <d v="2024-02-02T04:09:00"/>
    <x v="34"/>
    <n v="33.15"/>
    <n v="10"/>
    <n v="331.5"/>
    <s v="UPI"/>
    <x v="2"/>
    <s v="High"/>
    <s v="Low Satisfaction"/>
    <s v="Long Charging"/>
    <n v="1"/>
    <x v="877"/>
    <x v="62"/>
  </r>
  <r>
    <s v="EVS104029"/>
    <x v="1"/>
    <x v="1"/>
    <x v="0"/>
    <x v="0"/>
    <s v="19-10-2023 05:48"/>
    <s v="19-10-2023 07:29"/>
    <x v="26"/>
    <n v="17"/>
    <n v="15"/>
    <n v="255"/>
    <s v="Wallet"/>
    <x v="4"/>
    <s v="Medium"/>
    <s v="Low Satisfaction"/>
    <s v="Long Charging"/>
    <n v="1"/>
    <x v="460"/>
    <x v="169"/>
  </r>
  <r>
    <s v="EVS104030"/>
    <x v="0"/>
    <x v="1"/>
    <x v="2"/>
    <x v="1"/>
    <s v="26-05-2023 01:14"/>
    <s v="26-05-2023 02:37"/>
    <x v="100"/>
    <n v="8.42"/>
    <n v="12"/>
    <n v="101.04"/>
    <s v="Credit Card"/>
    <x v="0"/>
    <s v="Low"/>
    <s v="Medium Satisfaction"/>
    <s v="Long Charging"/>
    <n v="1"/>
    <x v="1034"/>
    <x v="639"/>
  </r>
  <r>
    <s v="EVS104031"/>
    <x v="6"/>
    <x v="0"/>
    <x v="0"/>
    <x v="1"/>
    <s v="14-05-2024 04:01"/>
    <s v="14-05-2024 04:19"/>
    <x v="88"/>
    <n v="39.31"/>
    <n v="12"/>
    <n v="471.72"/>
    <s v="Credit Card"/>
    <x v="2"/>
    <s v="High"/>
    <s v="Low Satisfaction"/>
    <s v="Short Charging"/>
    <n v="3"/>
    <x v="535"/>
    <x v="37"/>
  </r>
  <r>
    <s v="EVS104032"/>
    <x v="1"/>
    <x v="1"/>
    <x v="3"/>
    <x v="1"/>
    <s v="17-09-2023 22:28"/>
    <s v="17-09-2023 23:06"/>
    <x v="28"/>
    <n v="2.11"/>
    <n v="12"/>
    <n v="25.32"/>
    <s v="Credit Card"/>
    <x v="1"/>
    <s v="Low"/>
    <s v="High Satisfaction"/>
    <s v="Medium Charging"/>
    <n v="1"/>
    <x v="160"/>
    <x v="214"/>
  </r>
  <r>
    <s v="EVS104033"/>
    <x v="4"/>
    <x v="1"/>
    <x v="2"/>
    <x v="1"/>
    <s v="14-01-2024 08:55"/>
    <s v="14-01-2024 10:01"/>
    <x v="40"/>
    <n v="38.11"/>
    <n v="12"/>
    <n v="457.32"/>
    <s v="Credit Card"/>
    <x v="4"/>
    <s v="High"/>
    <s v="Low Satisfaction"/>
    <s v="Long Charging"/>
    <n v="1"/>
    <x v="133"/>
    <x v="224"/>
  </r>
  <r>
    <s v="EVS104034"/>
    <x v="2"/>
    <x v="1"/>
    <x v="2"/>
    <x v="1"/>
    <d v="2023-11-04T05:38:00"/>
    <d v="2023-11-04T07:02:00"/>
    <x v="32"/>
    <n v="17.38"/>
    <n v="10"/>
    <n v="173.8"/>
    <s v="UPI"/>
    <x v="3"/>
    <s v="Medium"/>
    <s v="Medium Satisfaction"/>
    <s v="Long Charging"/>
    <n v="1"/>
    <x v="267"/>
    <x v="292"/>
  </r>
  <r>
    <s v="EVS104035"/>
    <x v="1"/>
    <x v="1"/>
    <x v="1"/>
    <x v="0"/>
    <d v="2024-01-04T14:23:00"/>
    <d v="2024-01-04T15:51:00"/>
    <x v="81"/>
    <n v="29.57"/>
    <n v="12"/>
    <n v="354.84"/>
    <s v="UPI"/>
    <x v="0"/>
    <s v="Medium"/>
    <s v="Medium Satisfaction"/>
    <s v="Long Charging"/>
    <n v="1"/>
    <x v="201"/>
    <x v="474"/>
  </r>
  <r>
    <s v="EVS104036"/>
    <x v="6"/>
    <x v="2"/>
    <x v="1"/>
    <x v="1"/>
    <s v="17-02-2023 21:53"/>
    <s v="17-02-2023 22:21"/>
    <x v="53"/>
    <n v="29.69"/>
    <n v="12"/>
    <n v="356.28"/>
    <s v="Wallet"/>
    <x v="1"/>
    <s v="Medium"/>
    <s v="High Satisfaction"/>
    <s v="Short Charging"/>
    <n v="2"/>
    <x v="282"/>
    <x v="363"/>
  </r>
  <r>
    <s v="EVS104037"/>
    <x v="4"/>
    <x v="2"/>
    <x v="2"/>
    <x v="1"/>
    <s v="22-09-2024 17:37"/>
    <s v="22-09-2024 18:42"/>
    <x v="75"/>
    <n v="13.63"/>
    <n v="15"/>
    <n v="204.45"/>
    <s v="Subscription"/>
    <x v="4"/>
    <s v="Medium"/>
    <s v="Low Satisfaction"/>
    <s v="Long Charging"/>
    <n v="2"/>
    <x v="557"/>
    <x v="220"/>
  </r>
  <r>
    <s v="EVS104038"/>
    <x v="5"/>
    <x v="1"/>
    <x v="0"/>
    <x v="0"/>
    <s v="21-07-2024 06:57"/>
    <s v="21-07-2024 07:39"/>
    <x v="14"/>
    <n v="44.46"/>
    <n v="12"/>
    <n v="533.52"/>
    <s v="Credit Card"/>
    <x v="0"/>
    <s v="High"/>
    <s v="Medium Satisfaction"/>
    <s v="Medium Charging"/>
    <n v="1"/>
    <x v="192"/>
    <x v="653"/>
  </r>
  <r>
    <s v="EVS104039"/>
    <x v="4"/>
    <x v="1"/>
    <x v="1"/>
    <x v="1"/>
    <s v="29-11-2023 22:01"/>
    <s v="29-11-2023 22:40"/>
    <x v="3"/>
    <n v="6.57"/>
    <n v="15"/>
    <n v="98.55"/>
    <s v="UPI"/>
    <x v="0"/>
    <s v="Low"/>
    <s v="Medium Satisfaction"/>
    <s v="Medium Charging"/>
    <n v="1"/>
    <x v="629"/>
    <x v="526"/>
  </r>
  <r>
    <s v="EVS104040"/>
    <x v="2"/>
    <x v="2"/>
    <x v="0"/>
    <x v="1"/>
    <s v="19-09-2023 05:32"/>
    <s v="19-09-2023 06:56"/>
    <x v="32"/>
    <n v="21.51"/>
    <n v="8"/>
    <n v="172.08"/>
    <s v="Wallet"/>
    <x v="2"/>
    <s v="Medium"/>
    <s v="Low Satisfaction"/>
    <s v="Long Charging"/>
    <n v="2"/>
    <x v="910"/>
    <x v="262"/>
  </r>
  <r>
    <s v="EVS104041"/>
    <x v="2"/>
    <x v="0"/>
    <x v="3"/>
    <x v="1"/>
    <s v="29-12-2023 17:29"/>
    <s v="29-12-2023 18:23"/>
    <x v="38"/>
    <n v="11.91"/>
    <n v="8"/>
    <n v="95.28"/>
    <s v="Credit Card"/>
    <x v="0"/>
    <s v="Medium"/>
    <s v="Medium Satisfaction"/>
    <s v="Medium Charging"/>
    <n v="3"/>
    <x v="227"/>
    <x v="667"/>
  </r>
  <r>
    <s v="EVS104042"/>
    <x v="5"/>
    <x v="1"/>
    <x v="2"/>
    <x v="0"/>
    <s v="17-08-2024 08:21"/>
    <s v="17-08-2024 08:54"/>
    <x v="50"/>
    <n v="55.1"/>
    <n v="8"/>
    <n v="440.8"/>
    <s v="UPI"/>
    <x v="0"/>
    <s v="High"/>
    <s v="Medium Satisfaction"/>
    <s v="Medium Charging"/>
    <n v="1"/>
    <x v="1251"/>
    <x v="164"/>
  </r>
  <r>
    <s v="EVS104043"/>
    <x v="0"/>
    <x v="0"/>
    <x v="0"/>
    <x v="0"/>
    <d v="2023-04-12T06:15:00"/>
    <d v="2023-04-12T07:37:00"/>
    <x v="0"/>
    <n v="10.68"/>
    <n v="12"/>
    <n v="128.16"/>
    <s v="Wallet"/>
    <x v="1"/>
    <s v="Medium"/>
    <s v="High Satisfaction"/>
    <s v="Long Charging"/>
    <n v="3"/>
    <x v="653"/>
    <x v="313"/>
  </r>
  <r>
    <s v="EVS104044"/>
    <x v="7"/>
    <x v="1"/>
    <x v="3"/>
    <x v="0"/>
    <s v="23-03-2024 02:16"/>
    <s v="23-03-2024 03:17"/>
    <x v="57"/>
    <n v="11.76"/>
    <n v="15"/>
    <n v="176.4"/>
    <s v="Wallet"/>
    <x v="3"/>
    <s v="Medium"/>
    <s v="Medium Satisfaction"/>
    <s v="Long Charging"/>
    <n v="1"/>
    <x v="292"/>
    <x v="93"/>
  </r>
  <r>
    <s v="EVS104045"/>
    <x v="2"/>
    <x v="0"/>
    <x v="2"/>
    <x v="0"/>
    <s v="23-05-2023 15:54"/>
    <s v="23-05-2023 17:24"/>
    <x v="77"/>
    <n v="13.71"/>
    <n v="12"/>
    <n v="164.52"/>
    <s v="Wallet"/>
    <x v="0"/>
    <s v="Medium"/>
    <s v="Medium Satisfaction"/>
    <s v="Long Charging"/>
    <n v="3"/>
    <x v="1332"/>
    <x v="512"/>
  </r>
  <r>
    <s v="EVS104046"/>
    <x v="4"/>
    <x v="1"/>
    <x v="1"/>
    <x v="0"/>
    <s v="30-10-2024 20:13"/>
    <s v="30-10-2024 21:39"/>
    <x v="16"/>
    <n v="51.97"/>
    <n v="10"/>
    <n v="519.70000000000005"/>
    <s v="Wallet"/>
    <x v="2"/>
    <s v="High"/>
    <s v="Low Satisfaction"/>
    <s v="Long Charging"/>
    <n v="1"/>
    <x v="998"/>
    <x v="538"/>
  </r>
  <r>
    <s v="EVS104047"/>
    <x v="7"/>
    <x v="1"/>
    <x v="2"/>
    <x v="1"/>
    <d v="2023-05-03T02:32:00"/>
    <d v="2023-05-03T03:08:00"/>
    <x v="30"/>
    <n v="13.83"/>
    <n v="15"/>
    <n v="207.45"/>
    <s v="Credit Card"/>
    <x v="2"/>
    <s v="Medium"/>
    <s v="Low Satisfaction"/>
    <s v="Medium Charging"/>
    <n v="1"/>
    <x v="199"/>
    <x v="85"/>
  </r>
  <r>
    <s v="EVS104048"/>
    <x v="0"/>
    <x v="1"/>
    <x v="2"/>
    <x v="1"/>
    <d v="2024-03-01T20:15:00"/>
    <d v="2024-03-01T21:03:00"/>
    <x v="67"/>
    <n v="19.760000000000002"/>
    <n v="12"/>
    <n v="237.12"/>
    <s v="Wallet"/>
    <x v="3"/>
    <s v="Medium"/>
    <s v="Medium Satisfaction"/>
    <s v="Medium Charging"/>
    <n v="1"/>
    <x v="885"/>
    <x v="339"/>
  </r>
  <r>
    <s v="EVS104049"/>
    <x v="5"/>
    <x v="2"/>
    <x v="0"/>
    <x v="0"/>
    <s v="15-04-2024 21:37"/>
    <s v="15-04-2024 23:20"/>
    <x v="95"/>
    <n v="29.83"/>
    <n v="12"/>
    <n v="357.96"/>
    <s v="UPI"/>
    <x v="4"/>
    <s v="Medium"/>
    <s v="Low Satisfaction"/>
    <s v="Long Charging"/>
    <n v="2"/>
    <x v="339"/>
    <x v="23"/>
  </r>
  <r>
    <s v="EVS104050"/>
    <x v="4"/>
    <x v="1"/>
    <x v="3"/>
    <x v="1"/>
    <s v="14-03-2024 12:26"/>
    <s v="14-03-2024 12:51"/>
    <x v="13"/>
    <n v="36.33"/>
    <n v="8"/>
    <n v="290.64"/>
    <s v="UPI"/>
    <x v="1"/>
    <s v="High"/>
    <s v="High Satisfaction"/>
    <s v="Short Charging"/>
    <n v="1"/>
    <x v="1337"/>
    <x v="50"/>
  </r>
  <r>
    <s v="EVS104051"/>
    <x v="1"/>
    <x v="2"/>
    <x v="3"/>
    <x v="0"/>
    <d v="2023-10-08T08:14:00"/>
    <d v="2023-10-08T09:24:00"/>
    <x v="31"/>
    <n v="43.21"/>
    <n v="12"/>
    <n v="518.52"/>
    <s v="Subscription"/>
    <x v="0"/>
    <s v="High"/>
    <s v="Medium Satisfaction"/>
    <s v="Long Charging"/>
    <n v="2"/>
    <x v="886"/>
    <x v="225"/>
  </r>
  <r>
    <s v="EVS104052"/>
    <x v="0"/>
    <x v="2"/>
    <x v="3"/>
    <x v="1"/>
    <s v="20-03-2023 21:08"/>
    <s v="20-03-2023 22:32"/>
    <x v="32"/>
    <n v="41.1"/>
    <n v="10"/>
    <n v="411"/>
    <s v="Credit Card"/>
    <x v="3"/>
    <s v="High"/>
    <s v="Medium Satisfaction"/>
    <s v="Long Charging"/>
    <n v="2"/>
    <x v="699"/>
    <x v="248"/>
  </r>
  <r>
    <s v="EVS104053"/>
    <x v="3"/>
    <x v="0"/>
    <x v="2"/>
    <x v="1"/>
    <s v="15-10-2023 10:16"/>
    <s v="15-10-2023 10:53"/>
    <x v="45"/>
    <n v="56.34"/>
    <n v="10"/>
    <n v="563.4"/>
    <s v="Subscription"/>
    <x v="0"/>
    <s v="High"/>
    <s v="Medium Satisfaction"/>
    <s v="Medium Charging"/>
    <n v="3"/>
    <x v="1155"/>
    <x v="294"/>
  </r>
  <r>
    <s v="EVS104054"/>
    <x v="4"/>
    <x v="2"/>
    <x v="2"/>
    <x v="0"/>
    <d v="2024-03-09T23:49:00"/>
    <d v="2024-04-09T01:31:00"/>
    <x v="36"/>
    <n v="4.3099999999999996"/>
    <n v="8"/>
    <n v="34.479999999999997"/>
    <s v="Subscription"/>
    <x v="1"/>
    <s v="Low"/>
    <s v="High Satisfaction"/>
    <s v="Long Charging"/>
    <n v="2"/>
    <x v="188"/>
    <x v="419"/>
  </r>
  <r>
    <s v="EVS104055"/>
    <x v="5"/>
    <x v="1"/>
    <x v="2"/>
    <x v="0"/>
    <d v="2024-11-03T19:07:00"/>
    <d v="2024-11-03T19:26:00"/>
    <x v="11"/>
    <n v="52.7"/>
    <n v="10"/>
    <n v="527"/>
    <s v="Credit Card"/>
    <x v="3"/>
    <s v="High"/>
    <s v="Medium Satisfaction"/>
    <s v="Short Charging"/>
    <n v="1"/>
    <x v="595"/>
    <x v="390"/>
  </r>
  <r>
    <s v="EVS104056"/>
    <x v="3"/>
    <x v="0"/>
    <x v="0"/>
    <x v="1"/>
    <d v="2023-08-05T06:17:00"/>
    <d v="2023-08-05T08:05:00"/>
    <x v="47"/>
    <n v="9.06"/>
    <n v="10"/>
    <n v="90.6"/>
    <s v="UPI"/>
    <x v="0"/>
    <s v="Low"/>
    <s v="Medium Satisfaction"/>
    <s v="Long Charging"/>
    <n v="3"/>
    <x v="568"/>
    <x v="424"/>
  </r>
  <r>
    <s v="EVS104057"/>
    <x v="7"/>
    <x v="2"/>
    <x v="3"/>
    <x v="1"/>
    <s v="19-01-2024 05:33"/>
    <s v="19-01-2024 05:55"/>
    <x v="103"/>
    <n v="34.49"/>
    <n v="8"/>
    <n v="275.92"/>
    <s v="UPI"/>
    <x v="2"/>
    <s v="High"/>
    <s v="Low Satisfaction"/>
    <s v="Short Charging"/>
    <n v="2"/>
    <x v="212"/>
    <x v="598"/>
  </r>
  <r>
    <s v="EVS104058"/>
    <x v="6"/>
    <x v="0"/>
    <x v="0"/>
    <x v="0"/>
    <d v="2023-07-09T23:35:00"/>
    <d v="2023-08-09T00:02:00"/>
    <x v="92"/>
    <n v="33.57"/>
    <n v="10"/>
    <n v="335.7"/>
    <s v="Wallet"/>
    <x v="3"/>
    <s v="High"/>
    <s v="Medium Satisfaction"/>
    <s v="Short Charging"/>
    <n v="3"/>
    <x v="1338"/>
    <x v="274"/>
  </r>
  <r>
    <s v="EVS104059"/>
    <x v="4"/>
    <x v="1"/>
    <x v="3"/>
    <x v="1"/>
    <s v="19-01-2024 02:21"/>
    <s v="19-01-2024 03:29"/>
    <x v="84"/>
    <n v="49.24"/>
    <n v="15"/>
    <n v="738.6"/>
    <s v="Wallet"/>
    <x v="0"/>
    <s v="High"/>
    <s v="Medium Satisfaction"/>
    <s v="Long Charging"/>
    <n v="1"/>
    <x v="256"/>
    <x v="598"/>
  </r>
  <r>
    <s v="EVS104060"/>
    <x v="7"/>
    <x v="2"/>
    <x v="1"/>
    <x v="0"/>
    <d v="2023-11-07T16:22:00"/>
    <d v="2023-11-07T16:49:00"/>
    <x v="92"/>
    <n v="51.96"/>
    <n v="12"/>
    <n v="623.52"/>
    <s v="Subscription"/>
    <x v="2"/>
    <s v="High"/>
    <s v="Low Satisfaction"/>
    <s v="Short Charging"/>
    <n v="2"/>
    <x v="792"/>
    <x v="140"/>
  </r>
  <r>
    <s v="EVS104061"/>
    <x v="5"/>
    <x v="2"/>
    <x v="3"/>
    <x v="0"/>
    <s v="29-11-2024 21:09"/>
    <s v="29-11-2024 21:49"/>
    <x v="79"/>
    <n v="48.23"/>
    <n v="12"/>
    <n v="578.76"/>
    <s v="UPI"/>
    <x v="4"/>
    <s v="High"/>
    <s v="Low Satisfaction"/>
    <s v="Medium Charging"/>
    <n v="2"/>
    <x v="570"/>
    <x v="501"/>
  </r>
  <r>
    <s v="EVS104062"/>
    <x v="7"/>
    <x v="1"/>
    <x v="1"/>
    <x v="1"/>
    <d v="2024-12-01T17:50:00"/>
    <d v="2024-12-01T19:43:00"/>
    <x v="41"/>
    <n v="56.53"/>
    <n v="15"/>
    <n v="847.95"/>
    <s v="Subscription"/>
    <x v="4"/>
    <s v="High"/>
    <s v="Low Satisfaction"/>
    <s v="Long Charging"/>
    <n v="1"/>
    <x v="1115"/>
    <x v="631"/>
  </r>
  <r>
    <s v="EVS104063"/>
    <x v="6"/>
    <x v="2"/>
    <x v="1"/>
    <x v="0"/>
    <d v="2023-02-07T11:03:00"/>
    <d v="2023-02-07T12:42:00"/>
    <x v="83"/>
    <n v="43.64"/>
    <n v="10"/>
    <n v="436.4"/>
    <s v="Subscription"/>
    <x v="2"/>
    <s v="High"/>
    <s v="Low Satisfaction"/>
    <s v="Long Charging"/>
    <n v="2"/>
    <x v="141"/>
    <x v="677"/>
  </r>
  <r>
    <s v="EVS104064"/>
    <x v="5"/>
    <x v="1"/>
    <x v="0"/>
    <x v="0"/>
    <s v="24-09-2024 15:42"/>
    <s v="24-09-2024 17:11"/>
    <x v="29"/>
    <n v="34.25"/>
    <n v="10"/>
    <n v="342.5"/>
    <s v="Wallet"/>
    <x v="3"/>
    <s v="High"/>
    <s v="Medium Satisfaction"/>
    <s v="Long Charging"/>
    <n v="1"/>
    <x v="1339"/>
    <x v="301"/>
  </r>
  <r>
    <s v="EVS104065"/>
    <x v="0"/>
    <x v="0"/>
    <x v="0"/>
    <x v="1"/>
    <d v="2024-03-03T10:55:00"/>
    <d v="2024-03-03T11:22:00"/>
    <x v="92"/>
    <n v="41.62"/>
    <n v="12"/>
    <n v="499.44"/>
    <s v="Credit Card"/>
    <x v="4"/>
    <s v="High"/>
    <s v="Low Satisfaction"/>
    <s v="Short Charging"/>
    <n v="3"/>
    <x v="782"/>
    <x v="625"/>
  </r>
  <r>
    <s v="EVS104066"/>
    <x v="0"/>
    <x v="2"/>
    <x v="2"/>
    <x v="0"/>
    <s v="21-06-2024 09:30"/>
    <s v="21-06-2024 10:03"/>
    <x v="50"/>
    <n v="8.26"/>
    <n v="12"/>
    <n v="99.12"/>
    <s v="UPI"/>
    <x v="0"/>
    <s v="Low"/>
    <s v="Medium Satisfaction"/>
    <s v="Medium Charging"/>
    <n v="2"/>
    <x v="1231"/>
    <x v="235"/>
  </r>
  <r>
    <s v="EVS104067"/>
    <x v="6"/>
    <x v="0"/>
    <x v="0"/>
    <x v="1"/>
    <s v="26-03-2023 05:21"/>
    <s v="26-03-2023 05:35"/>
    <x v="52"/>
    <n v="44.82"/>
    <n v="12"/>
    <n v="537.84"/>
    <s v="Subscription"/>
    <x v="3"/>
    <s v="High"/>
    <s v="Medium Satisfaction"/>
    <s v="Short Charging"/>
    <n v="3"/>
    <x v="1165"/>
    <x v="280"/>
  </r>
  <r>
    <s v="EVS104068"/>
    <x v="0"/>
    <x v="2"/>
    <x v="2"/>
    <x v="1"/>
    <d v="2024-06-10T01:08:00"/>
    <d v="2024-06-10T01:56:00"/>
    <x v="67"/>
    <n v="37.58"/>
    <n v="8"/>
    <n v="300.64"/>
    <s v="Subscription"/>
    <x v="3"/>
    <s v="High"/>
    <s v="Medium Satisfaction"/>
    <s v="Medium Charging"/>
    <n v="2"/>
    <x v="1222"/>
    <x v="568"/>
  </r>
  <r>
    <s v="EVS104069"/>
    <x v="3"/>
    <x v="0"/>
    <x v="0"/>
    <x v="1"/>
    <s v="29-01-2023 04:47"/>
    <s v="29-01-2023 05:04"/>
    <x v="18"/>
    <n v="22.85"/>
    <n v="15"/>
    <n v="342.75"/>
    <s v="Subscription"/>
    <x v="0"/>
    <s v="Medium"/>
    <s v="Medium Satisfaction"/>
    <s v="Short Charging"/>
    <n v="3"/>
    <x v="1102"/>
    <x v="367"/>
  </r>
  <r>
    <s v="EVS104070"/>
    <x v="2"/>
    <x v="0"/>
    <x v="2"/>
    <x v="1"/>
    <s v="14-01-2023 15:56"/>
    <s v="14-01-2023 17:47"/>
    <x v="2"/>
    <n v="27.71"/>
    <n v="12"/>
    <n v="332.52"/>
    <s v="Subscription"/>
    <x v="3"/>
    <s v="Medium"/>
    <s v="Medium Satisfaction"/>
    <s v="Long Charging"/>
    <n v="3"/>
    <x v="465"/>
    <x v="613"/>
  </r>
  <r>
    <s v="EVS104071"/>
    <x v="7"/>
    <x v="1"/>
    <x v="2"/>
    <x v="0"/>
    <s v="21-06-2023 23:22"/>
    <s v="21-06-2023 23:34"/>
    <x v="94"/>
    <n v="38.630000000000003"/>
    <n v="8"/>
    <n v="309.04000000000002"/>
    <s v="UPI"/>
    <x v="2"/>
    <s v="High"/>
    <s v="Low Satisfaction"/>
    <s v="Short Charging"/>
    <n v="1"/>
    <x v="495"/>
    <x v="411"/>
  </r>
  <r>
    <s v="EVS104072"/>
    <x v="4"/>
    <x v="0"/>
    <x v="2"/>
    <x v="0"/>
    <d v="2024-06-10T01:39:00"/>
    <d v="2024-06-10T01:56:00"/>
    <x v="18"/>
    <n v="43.53"/>
    <n v="15"/>
    <n v="652.95000000000005"/>
    <s v="UPI"/>
    <x v="3"/>
    <s v="High"/>
    <s v="Medium Satisfaction"/>
    <s v="Short Charging"/>
    <n v="3"/>
    <x v="894"/>
    <x v="568"/>
  </r>
  <r>
    <s v="EVS104073"/>
    <x v="7"/>
    <x v="0"/>
    <x v="2"/>
    <x v="1"/>
    <d v="2024-02-10T15:28:00"/>
    <d v="2024-02-10T16:41:00"/>
    <x v="98"/>
    <n v="33.93"/>
    <n v="8"/>
    <n v="271.44"/>
    <s v="UPI"/>
    <x v="3"/>
    <s v="High"/>
    <s v="Medium Satisfaction"/>
    <s v="Long Charging"/>
    <n v="3"/>
    <x v="1274"/>
    <x v="176"/>
  </r>
  <r>
    <s v="EVS104074"/>
    <x v="7"/>
    <x v="2"/>
    <x v="1"/>
    <x v="0"/>
    <s v="14-05-2023 13:09"/>
    <s v="14-05-2023 14:52"/>
    <x v="95"/>
    <n v="55.69"/>
    <n v="8"/>
    <n v="445.52"/>
    <s v="Credit Card"/>
    <x v="0"/>
    <s v="High"/>
    <s v="Medium Satisfaction"/>
    <s v="Long Charging"/>
    <n v="2"/>
    <x v="419"/>
    <x v="342"/>
  </r>
  <r>
    <s v="EVS104075"/>
    <x v="2"/>
    <x v="2"/>
    <x v="2"/>
    <x v="1"/>
    <d v="2023-09-05T17:50:00"/>
    <d v="2023-09-05T18:44:00"/>
    <x v="38"/>
    <n v="43.15"/>
    <n v="12"/>
    <n v="517.79999999999995"/>
    <s v="Subscription"/>
    <x v="1"/>
    <s v="High"/>
    <s v="High Satisfaction"/>
    <s v="Medium Charging"/>
    <n v="2"/>
    <x v="1115"/>
    <x v="236"/>
  </r>
  <r>
    <s v="EVS104076"/>
    <x v="5"/>
    <x v="2"/>
    <x v="0"/>
    <x v="1"/>
    <s v="19-12-2023 11:40"/>
    <s v="19-12-2023 13:24"/>
    <x v="4"/>
    <n v="59.03"/>
    <n v="12"/>
    <n v="708.36"/>
    <s v="UPI"/>
    <x v="2"/>
    <s v="High"/>
    <s v="Low Satisfaction"/>
    <s v="Long Charging"/>
    <n v="2"/>
    <x v="1328"/>
    <x v="219"/>
  </r>
  <r>
    <s v="EVS104077"/>
    <x v="6"/>
    <x v="2"/>
    <x v="3"/>
    <x v="1"/>
    <d v="2023-07-01T15:45:00"/>
    <d v="2023-07-01T16:36:00"/>
    <x v="69"/>
    <n v="27.69"/>
    <n v="8"/>
    <n v="221.52"/>
    <s v="Credit Card"/>
    <x v="2"/>
    <s v="Medium"/>
    <s v="Low Satisfaction"/>
    <s v="Medium Charging"/>
    <n v="2"/>
    <x v="1056"/>
    <x v="468"/>
  </r>
  <r>
    <s v="EVS104078"/>
    <x v="1"/>
    <x v="1"/>
    <x v="0"/>
    <x v="0"/>
    <d v="2024-01-05T22:45:00"/>
    <d v="2024-02-05T00:33:00"/>
    <x v="47"/>
    <n v="9.2100000000000009"/>
    <n v="12"/>
    <n v="110.52"/>
    <s v="Subscription"/>
    <x v="3"/>
    <s v="Low"/>
    <s v="Medium Satisfaction"/>
    <s v="Long Charging"/>
    <n v="1"/>
    <x v="372"/>
    <x v="502"/>
  </r>
  <r>
    <s v="EVS104079"/>
    <x v="6"/>
    <x v="0"/>
    <x v="0"/>
    <x v="1"/>
    <d v="2024-11-04T00:21:00"/>
    <d v="2024-11-04T00:54:00"/>
    <x v="50"/>
    <n v="39.36"/>
    <n v="15"/>
    <n v="590.4"/>
    <s v="UPI"/>
    <x v="3"/>
    <s v="High"/>
    <s v="Medium Satisfaction"/>
    <s v="Medium Charging"/>
    <n v="3"/>
    <x v="240"/>
    <x v="630"/>
  </r>
  <r>
    <s v="EVS104080"/>
    <x v="1"/>
    <x v="2"/>
    <x v="0"/>
    <x v="0"/>
    <d v="2023-12-07T15:21:00"/>
    <d v="2023-12-07T15:43:00"/>
    <x v="103"/>
    <n v="24.3"/>
    <n v="12"/>
    <n v="291.60000000000002"/>
    <s v="Credit Card"/>
    <x v="4"/>
    <s v="Medium"/>
    <s v="Low Satisfaction"/>
    <s v="Short Charging"/>
    <n v="2"/>
    <x v="1169"/>
    <x v="336"/>
  </r>
  <r>
    <s v="EVS104081"/>
    <x v="6"/>
    <x v="2"/>
    <x v="0"/>
    <x v="0"/>
    <d v="2023-03-08T21:30:00"/>
    <d v="2023-03-08T22:54:00"/>
    <x v="32"/>
    <n v="29.79"/>
    <n v="10"/>
    <n v="297.89999999999998"/>
    <s v="Credit Card"/>
    <x v="1"/>
    <s v="Medium"/>
    <s v="High Satisfaction"/>
    <s v="Long Charging"/>
    <n v="2"/>
    <x v="1033"/>
    <x v="632"/>
  </r>
  <r>
    <s v="EVS104082"/>
    <x v="6"/>
    <x v="2"/>
    <x v="3"/>
    <x v="1"/>
    <d v="2023-10-08T04:15:00"/>
    <d v="2023-10-08T04:44:00"/>
    <x v="102"/>
    <n v="7.99"/>
    <n v="10"/>
    <n v="79.900000000000006"/>
    <s v="Wallet"/>
    <x v="1"/>
    <s v="Low"/>
    <s v="High Satisfaction"/>
    <s v="Short Charging"/>
    <n v="2"/>
    <x v="1340"/>
    <x v="225"/>
  </r>
  <r>
    <s v="EVS104083"/>
    <x v="1"/>
    <x v="1"/>
    <x v="3"/>
    <x v="1"/>
    <d v="2023-03-04T16:56:00"/>
    <d v="2023-03-04T18:12:00"/>
    <x v="91"/>
    <n v="23.48"/>
    <n v="12"/>
    <n v="281.76"/>
    <s v="UPI"/>
    <x v="2"/>
    <s v="Medium"/>
    <s v="Low Satisfaction"/>
    <s v="Long Charging"/>
    <n v="1"/>
    <x v="944"/>
    <x v="629"/>
  </r>
  <r>
    <s v="EVS104084"/>
    <x v="4"/>
    <x v="0"/>
    <x v="2"/>
    <x v="0"/>
    <d v="2023-05-04T02:20:00"/>
    <d v="2023-05-04T03:45:00"/>
    <x v="17"/>
    <n v="3.55"/>
    <n v="15"/>
    <n v="53.25"/>
    <s v="Credit Card"/>
    <x v="2"/>
    <s v="Low"/>
    <s v="Low Satisfaction"/>
    <s v="Long Charging"/>
    <n v="3"/>
    <x v="832"/>
    <x v="195"/>
  </r>
  <r>
    <s v="EVS104085"/>
    <x v="3"/>
    <x v="2"/>
    <x v="3"/>
    <x v="0"/>
    <s v="22-08-2024 15:19"/>
    <s v="22-08-2024 15:37"/>
    <x v="88"/>
    <n v="40.82"/>
    <n v="12"/>
    <n v="489.84"/>
    <s v="UPI"/>
    <x v="2"/>
    <s v="High"/>
    <s v="Low Satisfaction"/>
    <s v="Short Charging"/>
    <n v="2"/>
    <x v="762"/>
    <x v="477"/>
  </r>
  <r>
    <s v="EVS104086"/>
    <x v="3"/>
    <x v="1"/>
    <x v="1"/>
    <x v="1"/>
    <d v="2023-07-05T05:17:00"/>
    <d v="2023-07-05T06:33:00"/>
    <x v="91"/>
    <n v="20.36"/>
    <n v="10"/>
    <n v="203.6"/>
    <s v="Subscription"/>
    <x v="0"/>
    <s v="Medium"/>
    <s v="Medium Satisfaction"/>
    <s v="Long Charging"/>
    <n v="1"/>
    <x v="1099"/>
    <x v="418"/>
  </r>
  <r>
    <s v="EVS104087"/>
    <x v="4"/>
    <x v="1"/>
    <x v="2"/>
    <x v="0"/>
    <d v="2023-03-12T21:17:00"/>
    <d v="2023-03-12T22:06:00"/>
    <x v="42"/>
    <n v="53.7"/>
    <n v="10"/>
    <n v="537"/>
    <s v="UPI"/>
    <x v="2"/>
    <s v="High"/>
    <s v="Low Satisfaction"/>
    <s v="Medium Charging"/>
    <n v="1"/>
    <x v="1107"/>
    <x v="286"/>
  </r>
  <r>
    <s v="EVS104088"/>
    <x v="4"/>
    <x v="1"/>
    <x v="3"/>
    <x v="1"/>
    <d v="2024-10-06T23:48:00"/>
    <d v="2024-11-06T00:31:00"/>
    <x v="27"/>
    <n v="7.56"/>
    <n v="10"/>
    <n v="75.599999999999994"/>
    <s v="UPI"/>
    <x v="4"/>
    <s v="Low"/>
    <s v="Low Satisfaction"/>
    <s v="Medium Charging"/>
    <n v="1"/>
    <x v="1341"/>
    <x v="49"/>
  </r>
  <r>
    <s v="EVS104089"/>
    <x v="2"/>
    <x v="1"/>
    <x v="2"/>
    <x v="1"/>
    <d v="2023-05-11T14:20:00"/>
    <d v="2023-05-11T15:19:00"/>
    <x v="49"/>
    <n v="45.71"/>
    <n v="15"/>
    <n v="685.65"/>
    <s v="Subscription"/>
    <x v="3"/>
    <s v="High"/>
    <s v="Medium Satisfaction"/>
    <s v="Medium Charging"/>
    <n v="1"/>
    <x v="189"/>
    <x v="118"/>
  </r>
  <r>
    <s v="EVS104090"/>
    <x v="5"/>
    <x v="2"/>
    <x v="1"/>
    <x v="1"/>
    <s v="24-06-2023 10:47"/>
    <s v="24-06-2023 12:14"/>
    <x v="24"/>
    <n v="4.5599999999999996"/>
    <n v="10"/>
    <n v="45.6"/>
    <s v="Wallet"/>
    <x v="4"/>
    <s v="Low"/>
    <s v="Low Satisfaction"/>
    <s v="Long Charging"/>
    <n v="2"/>
    <x v="125"/>
    <x v="83"/>
  </r>
  <r>
    <s v="EVS104091"/>
    <x v="4"/>
    <x v="0"/>
    <x v="0"/>
    <x v="0"/>
    <d v="2023-12-09T04:58:00"/>
    <d v="2023-12-09T05:09:00"/>
    <x v="78"/>
    <n v="21.12"/>
    <n v="15"/>
    <n v="316.8"/>
    <s v="Credit Card"/>
    <x v="1"/>
    <s v="Medium"/>
    <s v="High Satisfaction"/>
    <s v="Short Charging"/>
    <n v="3"/>
    <x v="1342"/>
    <x v="672"/>
  </r>
  <r>
    <s v="EVS104092"/>
    <x v="6"/>
    <x v="1"/>
    <x v="3"/>
    <x v="0"/>
    <s v="20-05-2024 21:01"/>
    <s v="20-05-2024 23:00"/>
    <x v="9"/>
    <n v="16.93"/>
    <n v="12"/>
    <n v="203.16"/>
    <s v="Wallet"/>
    <x v="1"/>
    <s v="Medium"/>
    <s v="High Satisfaction"/>
    <s v="Long Charging"/>
    <n v="1"/>
    <x v="1343"/>
    <x v="396"/>
  </r>
  <r>
    <s v="EVS104093"/>
    <x v="3"/>
    <x v="1"/>
    <x v="3"/>
    <x v="0"/>
    <d v="2023-06-01T10:07:00"/>
    <d v="2023-06-01T11:51:00"/>
    <x v="4"/>
    <n v="16.82"/>
    <n v="8"/>
    <n v="134.56"/>
    <s v="UPI"/>
    <x v="4"/>
    <s v="Medium"/>
    <s v="Low Satisfaction"/>
    <s v="Long Charging"/>
    <n v="1"/>
    <x v="825"/>
    <x v="137"/>
  </r>
  <r>
    <s v="EVS104094"/>
    <x v="5"/>
    <x v="1"/>
    <x v="3"/>
    <x v="1"/>
    <d v="2023-12-12T23:05:00"/>
    <s v="13-12-2023 00:55"/>
    <x v="109"/>
    <n v="42.32"/>
    <n v="15"/>
    <n v="634.79999999999995"/>
    <s v="UPI"/>
    <x v="3"/>
    <s v="High"/>
    <s v="Medium Satisfaction"/>
    <s v="Long Charging"/>
    <n v="1"/>
    <x v="753"/>
    <x v="669"/>
  </r>
  <r>
    <s v="EVS104095"/>
    <x v="6"/>
    <x v="0"/>
    <x v="1"/>
    <x v="0"/>
    <s v="21-09-2023 03:23"/>
    <s v="21-09-2023 04:57"/>
    <x v="23"/>
    <n v="22.27"/>
    <n v="8"/>
    <n v="178.16"/>
    <s v="Wallet"/>
    <x v="3"/>
    <s v="Medium"/>
    <s v="Medium Satisfaction"/>
    <s v="Long Charging"/>
    <n v="3"/>
    <x v="665"/>
    <x v="17"/>
  </r>
  <r>
    <s v="EVS104096"/>
    <x v="2"/>
    <x v="0"/>
    <x v="2"/>
    <x v="1"/>
    <d v="2023-05-08T11:26:00"/>
    <d v="2023-05-08T11:57:00"/>
    <x v="64"/>
    <n v="55.96"/>
    <n v="12"/>
    <n v="671.52"/>
    <s v="Wallet"/>
    <x v="4"/>
    <s v="High"/>
    <s v="Low Satisfaction"/>
    <s v="Medium Charging"/>
    <n v="3"/>
    <x v="51"/>
    <x v="422"/>
  </r>
  <r>
    <s v="EVS104097"/>
    <x v="2"/>
    <x v="2"/>
    <x v="0"/>
    <x v="0"/>
    <s v="21-11-2024 20:32"/>
    <s v="21-11-2024 22:08"/>
    <x v="101"/>
    <n v="2.85"/>
    <n v="8"/>
    <n v="22.8"/>
    <s v="Wallet"/>
    <x v="2"/>
    <s v="Low"/>
    <s v="Low Satisfaction"/>
    <s v="Long Charging"/>
    <n v="2"/>
    <x v="281"/>
    <x v="44"/>
  </r>
  <r>
    <s v="EVS104098"/>
    <x v="1"/>
    <x v="2"/>
    <x v="1"/>
    <x v="1"/>
    <s v="18-08-2023 23:50"/>
    <s v="19-08-2023 00:27"/>
    <x v="45"/>
    <n v="24.24"/>
    <n v="8"/>
    <n v="193.92"/>
    <s v="Wallet"/>
    <x v="1"/>
    <s v="Medium"/>
    <s v="High Satisfaction"/>
    <s v="Medium Charging"/>
    <n v="2"/>
    <x v="776"/>
    <x v="92"/>
  </r>
  <r>
    <s v="EVS104099"/>
    <x v="1"/>
    <x v="2"/>
    <x v="1"/>
    <x v="1"/>
    <s v="21-01-2023 22:09"/>
    <s v="21-01-2023 23:45"/>
    <x v="101"/>
    <n v="52.32"/>
    <n v="10"/>
    <n v="523.20000000000005"/>
    <s v="UPI"/>
    <x v="3"/>
    <s v="High"/>
    <s v="Medium Satisfaction"/>
    <s v="Long Charging"/>
    <n v="2"/>
    <x v="1246"/>
    <x v="683"/>
  </r>
  <r>
    <s v="EVS104100"/>
    <x v="7"/>
    <x v="2"/>
    <x v="2"/>
    <x v="1"/>
    <s v="28-05-2024 17:29"/>
    <s v="28-05-2024 19:01"/>
    <x v="20"/>
    <n v="44.69"/>
    <n v="12"/>
    <n v="536.28"/>
    <s v="Subscription"/>
    <x v="3"/>
    <s v="High"/>
    <s v="Medium Satisfaction"/>
    <s v="Long Charging"/>
    <n v="2"/>
    <x v="227"/>
    <x v="370"/>
  </r>
  <r>
    <s v="EVS104101"/>
    <x v="0"/>
    <x v="2"/>
    <x v="0"/>
    <x v="1"/>
    <s v="25-07-2023 22:25"/>
    <s v="26-07-2023 00:23"/>
    <x v="106"/>
    <n v="25.87"/>
    <n v="8"/>
    <n v="206.96"/>
    <s v="Wallet"/>
    <x v="0"/>
    <s v="Medium"/>
    <s v="Medium Satisfaction"/>
    <s v="Long Charging"/>
    <n v="2"/>
    <x v="324"/>
    <x v="553"/>
  </r>
  <r>
    <s v="EVS104102"/>
    <x v="3"/>
    <x v="1"/>
    <x v="0"/>
    <x v="1"/>
    <s v="26-09-2024 08:53"/>
    <s v="26-09-2024 09:22"/>
    <x v="102"/>
    <n v="23.09"/>
    <n v="15"/>
    <n v="346.35"/>
    <s v="Wallet"/>
    <x v="4"/>
    <s v="Medium"/>
    <s v="Low Satisfaction"/>
    <s v="Short Charging"/>
    <n v="1"/>
    <x v="336"/>
    <x v="57"/>
  </r>
  <r>
    <s v="EVS104103"/>
    <x v="7"/>
    <x v="1"/>
    <x v="1"/>
    <x v="1"/>
    <d v="2024-01-06T11:44:00"/>
    <d v="2024-01-06T12:58:00"/>
    <x v="33"/>
    <n v="28.23"/>
    <n v="12"/>
    <n v="338.76"/>
    <s v="Credit Card"/>
    <x v="3"/>
    <s v="Medium"/>
    <s v="Medium Satisfaction"/>
    <s v="Long Charging"/>
    <n v="1"/>
    <x v="77"/>
    <x v="202"/>
  </r>
  <r>
    <s v="EVS104104"/>
    <x v="6"/>
    <x v="0"/>
    <x v="3"/>
    <x v="0"/>
    <s v="21-01-2023 16:04"/>
    <s v="21-01-2023 16:42"/>
    <x v="28"/>
    <n v="8.4499999999999993"/>
    <n v="15"/>
    <n v="126.75"/>
    <s v="Credit Card"/>
    <x v="1"/>
    <s v="Low"/>
    <s v="High Satisfaction"/>
    <s v="Medium Charging"/>
    <n v="3"/>
    <x v="738"/>
    <x v="683"/>
  </r>
  <r>
    <s v="EVS104105"/>
    <x v="5"/>
    <x v="1"/>
    <x v="0"/>
    <x v="1"/>
    <s v="16-10-2023 23:53"/>
    <s v="17-10-2023 01:51"/>
    <x v="106"/>
    <n v="52.7"/>
    <n v="15"/>
    <n v="790.5"/>
    <s v="Credit Card"/>
    <x v="0"/>
    <s v="High"/>
    <s v="Medium Satisfaction"/>
    <s v="Long Charging"/>
    <n v="1"/>
    <x v="197"/>
    <x v="642"/>
  </r>
  <r>
    <s v="EVS104106"/>
    <x v="0"/>
    <x v="2"/>
    <x v="0"/>
    <x v="0"/>
    <s v="14-09-2024 15:25"/>
    <s v="14-09-2024 16:33"/>
    <x v="84"/>
    <n v="49.74"/>
    <n v="10"/>
    <n v="497.4"/>
    <s v="Wallet"/>
    <x v="4"/>
    <s v="High"/>
    <s v="Low Satisfaction"/>
    <s v="Long Charging"/>
    <n v="2"/>
    <x v="104"/>
    <x v="500"/>
  </r>
  <r>
    <s v="EVS104107"/>
    <x v="4"/>
    <x v="0"/>
    <x v="3"/>
    <x v="0"/>
    <d v="2023-09-10T12:55:00"/>
    <d v="2023-09-10T13:47:00"/>
    <x v="55"/>
    <n v="27.3"/>
    <n v="12"/>
    <n v="327.60000000000002"/>
    <s v="Credit Card"/>
    <x v="0"/>
    <s v="Medium"/>
    <s v="Medium Satisfaction"/>
    <s v="Medium Charging"/>
    <n v="3"/>
    <x v="345"/>
    <x v="239"/>
  </r>
  <r>
    <s v="EVS104108"/>
    <x v="6"/>
    <x v="1"/>
    <x v="3"/>
    <x v="0"/>
    <s v="19-09-2024 21:48"/>
    <s v="19-09-2024 23:37"/>
    <x v="74"/>
    <n v="20.399999999999999"/>
    <n v="8"/>
    <n v="163.19999999999999"/>
    <s v="UPI"/>
    <x v="2"/>
    <s v="Medium"/>
    <s v="Low Satisfaction"/>
    <s v="Long Charging"/>
    <n v="1"/>
    <x v="1185"/>
    <x v="507"/>
  </r>
  <r>
    <s v="EVS104109"/>
    <x v="1"/>
    <x v="2"/>
    <x v="2"/>
    <x v="1"/>
    <d v="2024-06-11T12:02:00"/>
    <d v="2024-06-11T12:50:00"/>
    <x v="67"/>
    <n v="57.71"/>
    <n v="12"/>
    <n v="692.52"/>
    <s v="Credit Card"/>
    <x v="2"/>
    <s v="High"/>
    <s v="Low Satisfaction"/>
    <s v="Medium Charging"/>
    <n v="2"/>
    <x v="75"/>
    <x v="408"/>
  </r>
  <r>
    <s v="EVS104110"/>
    <x v="6"/>
    <x v="0"/>
    <x v="3"/>
    <x v="0"/>
    <d v="2023-03-01T08:38:00"/>
    <d v="2023-03-01T10:31:00"/>
    <x v="41"/>
    <n v="26.15"/>
    <n v="8"/>
    <n v="209.2"/>
    <s v="Credit Card"/>
    <x v="4"/>
    <s v="Medium"/>
    <s v="Low Satisfaction"/>
    <s v="Long Charging"/>
    <n v="3"/>
    <x v="1213"/>
    <x v="548"/>
  </r>
  <r>
    <s v="EVS104111"/>
    <x v="0"/>
    <x v="2"/>
    <x v="2"/>
    <x v="1"/>
    <s v="20-11-2023 17:38"/>
    <s v="20-11-2023 18:24"/>
    <x v="43"/>
    <n v="7.13"/>
    <n v="15"/>
    <n v="106.95"/>
    <s v="Credit Card"/>
    <x v="0"/>
    <s v="Low"/>
    <s v="Medium Satisfaction"/>
    <s v="Medium Charging"/>
    <n v="2"/>
    <x v="730"/>
    <x v="234"/>
  </r>
  <r>
    <s v="EVS104112"/>
    <x v="0"/>
    <x v="2"/>
    <x v="3"/>
    <x v="1"/>
    <s v="21-08-2024 09:11"/>
    <s v="21-08-2024 10:06"/>
    <x v="104"/>
    <n v="38.36"/>
    <n v="15"/>
    <n v="575.4"/>
    <s v="Wallet"/>
    <x v="4"/>
    <s v="High"/>
    <s v="Low Satisfaction"/>
    <s v="Medium Charging"/>
    <n v="2"/>
    <x v="626"/>
    <x v="337"/>
  </r>
  <r>
    <s v="EVS104113"/>
    <x v="5"/>
    <x v="0"/>
    <x v="2"/>
    <x v="1"/>
    <s v="13-10-2023 16:36"/>
    <s v="13-10-2023 17:22"/>
    <x v="43"/>
    <n v="54.71"/>
    <n v="12"/>
    <n v="656.52"/>
    <s v="Credit Card"/>
    <x v="3"/>
    <s v="High"/>
    <s v="Medium Satisfaction"/>
    <s v="Medium Charging"/>
    <n v="3"/>
    <x v="280"/>
    <x v="353"/>
  </r>
  <r>
    <s v="EVS104114"/>
    <x v="3"/>
    <x v="1"/>
    <x v="2"/>
    <x v="1"/>
    <s v="27-11-2024 08:30"/>
    <s v="27-11-2024 08:51"/>
    <x v="86"/>
    <n v="19.100000000000001"/>
    <n v="12"/>
    <n v="229.2"/>
    <s v="Credit Card"/>
    <x v="3"/>
    <s v="Medium"/>
    <s v="Medium Satisfaction"/>
    <s v="Short Charging"/>
    <n v="1"/>
    <x v="7"/>
    <x v="233"/>
  </r>
  <r>
    <s v="EVS104115"/>
    <x v="1"/>
    <x v="0"/>
    <x v="3"/>
    <x v="0"/>
    <s v="18-03-2024 01:56"/>
    <s v="18-03-2024 03:28"/>
    <x v="20"/>
    <n v="48.6"/>
    <n v="8"/>
    <n v="388.8"/>
    <s v="Subscription"/>
    <x v="1"/>
    <s v="High"/>
    <s v="High Satisfaction"/>
    <s v="Long Charging"/>
    <n v="3"/>
    <x v="489"/>
    <x v="65"/>
  </r>
  <r>
    <s v="EVS104116"/>
    <x v="4"/>
    <x v="2"/>
    <x v="1"/>
    <x v="0"/>
    <s v="15-04-2023 00:27"/>
    <s v="15-04-2023 01:17"/>
    <x v="97"/>
    <n v="22.5"/>
    <n v="12"/>
    <n v="270"/>
    <s v="Credit Card"/>
    <x v="0"/>
    <s v="Medium"/>
    <s v="Medium Satisfaction"/>
    <s v="Medium Charging"/>
    <n v="2"/>
    <x v="170"/>
    <x v="270"/>
  </r>
  <r>
    <s v="EVS104117"/>
    <x v="7"/>
    <x v="2"/>
    <x v="3"/>
    <x v="0"/>
    <s v="13-07-2024 02:49"/>
    <s v="13-07-2024 03:51"/>
    <x v="51"/>
    <n v="22.14"/>
    <n v="8"/>
    <n v="177.12"/>
    <s v="Wallet"/>
    <x v="0"/>
    <s v="Medium"/>
    <s v="Medium Satisfaction"/>
    <s v="Long Charging"/>
    <n v="2"/>
    <x v="1066"/>
    <x v="496"/>
  </r>
  <r>
    <s v="EVS104118"/>
    <x v="3"/>
    <x v="1"/>
    <x v="3"/>
    <x v="1"/>
    <d v="2024-10-02T19:05:00"/>
    <d v="2024-10-02T19:38:00"/>
    <x v="50"/>
    <n v="11.61"/>
    <n v="15"/>
    <n v="174.15"/>
    <s v="Credit Card"/>
    <x v="3"/>
    <s v="Medium"/>
    <s v="Medium Satisfaction"/>
    <s v="Medium Charging"/>
    <n v="1"/>
    <x v="596"/>
    <x v="26"/>
  </r>
  <r>
    <s v="EVS104119"/>
    <x v="1"/>
    <x v="1"/>
    <x v="0"/>
    <x v="0"/>
    <d v="2023-08-12T11:54:00"/>
    <d v="2023-08-12T12:13:00"/>
    <x v="11"/>
    <n v="6.71"/>
    <n v="8"/>
    <n v="53.68"/>
    <s v="Credit Card"/>
    <x v="1"/>
    <s v="Low"/>
    <s v="High Satisfaction"/>
    <s v="Short Charging"/>
    <n v="1"/>
    <x v="635"/>
    <x v="522"/>
  </r>
  <r>
    <s v="EVS104120"/>
    <x v="5"/>
    <x v="1"/>
    <x v="3"/>
    <x v="0"/>
    <d v="2023-10-03T12:59:00"/>
    <d v="2023-10-03T14:12:00"/>
    <x v="98"/>
    <n v="51.87"/>
    <n v="15"/>
    <n v="778.05"/>
    <s v="Wallet"/>
    <x v="4"/>
    <s v="High"/>
    <s v="Low Satisfaction"/>
    <s v="Long Charging"/>
    <n v="1"/>
    <x v="991"/>
    <x v="153"/>
  </r>
  <r>
    <s v="EVS104121"/>
    <x v="7"/>
    <x v="0"/>
    <x v="1"/>
    <x v="1"/>
    <s v="23-04-2024 23:30"/>
    <s v="24-04-2024 00:30"/>
    <x v="76"/>
    <n v="11.89"/>
    <n v="12"/>
    <n v="142.68"/>
    <s v="UPI"/>
    <x v="2"/>
    <s v="Medium"/>
    <s v="Low Satisfaction"/>
    <s v="Medium Charging"/>
    <n v="3"/>
    <x v="176"/>
    <x v="432"/>
  </r>
  <r>
    <s v="EVS104122"/>
    <x v="6"/>
    <x v="0"/>
    <x v="1"/>
    <x v="1"/>
    <s v="15-10-2024 06:44"/>
    <s v="15-10-2024 08:30"/>
    <x v="107"/>
    <n v="40.200000000000003"/>
    <n v="10"/>
    <n v="402"/>
    <s v="Wallet"/>
    <x v="3"/>
    <s v="High"/>
    <s v="Medium Satisfaction"/>
    <s v="Long Charging"/>
    <n v="3"/>
    <x v="435"/>
    <x v="485"/>
  </r>
  <r>
    <s v="EVS104123"/>
    <x v="4"/>
    <x v="0"/>
    <x v="3"/>
    <x v="1"/>
    <d v="2023-09-12T08:22:00"/>
    <d v="2023-09-12T09:47:00"/>
    <x v="17"/>
    <n v="12.48"/>
    <n v="15"/>
    <n v="187.2"/>
    <s v="Credit Card"/>
    <x v="2"/>
    <s v="Medium"/>
    <s v="Low Satisfaction"/>
    <s v="Long Charging"/>
    <n v="3"/>
    <x v="11"/>
    <x v="90"/>
  </r>
  <r>
    <s v="EVS104124"/>
    <x v="7"/>
    <x v="1"/>
    <x v="2"/>
    <x v="0"/>
    <s v="15-01-2024 22:19"/>
    <s v="15-01-2024 23:23"/>
    <x v="34"/>
    <n v="56.42"/>
    <n v="8"/>
    <n v="451.36"/>
    <s v="UPI"/>
    <x v="4"/>
    <s v="High"/>
    <s v="Low Satisfaction"/>
    <s v="Long Charging"/>
    <n v="1"/>
    <x v="718"/>
    <x v="612"/>
  </r>
  <r>
    <s v="EVS104125"/>
    <x v="7"/>
    <x v="1"/>
    <x v="0"/>
    <x v="0"/>
    <s v="24-07-2024 12:54"/>
    <s v="24-07-2024 13:35"/>
    <x v="54"/>
    <n v="43.73"/>
    <n v="10"/>
    <n v="437.3"/>
    <s v="Subscription"/>
    <x v="3"/>
    <s v="High"/>
    <s v="Medium Satisfaction"/>
    <s v="Medium Charging"/>
    <n v="1"/>
    <x v="1161"/>
    <x v="644"/>
  </r>
  <r>
    <s v="EVS104126"/>
    <x v="3"/>
    <x v="0"/>
    <x v="0"/>
    <x v="0"/>
    <s v="24-04-2024 09:26"/>
    <s v="24-04-2024 10:41"/>
    <x v="99"/>
    <n v="36.07"/>
    <n v="15"/>
    <n v="541.04999999999995"/>
    <s v="Credit Card"/>
    <x v="4"/>
    <s v="High"/>
    <s v="Low Satisfaction"/>
    <s v="Long Charging"/>
    <n v="3"/>
    <x v="788"/>
    <x v="530"/>
  </r>
  <r>
    <s v="EVS104127"/>
    <x v="1"/>
    <x v="1"/>
    <x v="0"/>
    <x v="0"/>
    <s v="20-08-2024 21:05"/>
    <s v="20-08-2024 21:35"/>
    <x v="19"/>
    <n v="59.05"/>
    <n v="8"/>
    <n v="472.4"/>
    <s v="UPI"/>
    <x v="0"/>
    <s v="High"/>
    <s v="Medium Satisfaction"/>
    <s v="Medium Charging"/>
    <n v="1"/>
    <x v="1171"/>
    <x v="654"/>
  </r>
  <r>
    <s v="EVS104128"/>
    <x v="5"/>
    <x v="0"/>
    <x v="1"/>
    <x v="0"/>
    <d v="2024-08-09T05:19:00"/>
    <d v="2024-08-09T06:03:00"/>
    <x v="72"/>
    <n v="36.11"/>
    <n v="8"/>
    <n v="288.88"/>
    <s v="Credit Card"/>
    <x v="1"/>
    <s v="High"/>
    <s v="High Satisfaction"/>
    <s v="Medium Charging"/>
    <n v="3"/>
    <x v="311"/>
    <x v="199"/>
  </r>
  <r>
    <s v="EVS104129"/>
    <x v="6"/>
    <x v="2"/>
    <x v="3"/>
    <x v="1"/>
    <d v="2024-06-07T10:11:00"/>
    <d v="2024-06-07T11:54:00"/>
    <x v="95"/>
    <n v="31.05"/>
    <n v="15"/>
    <n v="465.75"/>
    <s v="Wallet"/>
    <x v="2"/>
    <s v="High"/>
    <s v="Low Satisfaction"/>
    <s v="Long Charging"/>
    <n v="2"/>
    <x v="1002"/>
    <x v="383"/>
  </r>
  <r>
    <s v="EVS104130"/>
    <x v="0"/>
    <x v="0"/>
    <x v="1"/>
    <x v="1"/>
    <d v="2024-07-10T01:35:00"/>
    <d v="2024-07-10T01:54:00"/>
    <x v="11"/>
    <n v="26.04"/>
    <n v="10"/>
    <n v="260.39999999999998"/>
    <s v="Subscription"/>
    <x v="1"/>
    <s v="Medium"/>
    <s v="High Satisfaction"/>
    <s v="Short Charging"/>
    <n v="3"/>
    <x v="1146"/>
    <x v="1"/>
  </r>
  <r>
    <s v="EVS104131"/>
    <x v="0"/>
    <x v="1"/>
    <x v="0"/>
    <x v="0"/>
    <d v="2024-09-07T14:04:00"/>
    <d v="2024-09-07T14:27:00"/>
    <x v="6"/>
    <n v="44.81"/>
    <n v="12"/>
    <n v="537.72"/>
    <s v="Subscription"/>
    <x v="0"/>
    <s v="High"/>
    <s v="Medium Satisfaction"/>
    <s v="Short Charging"/>
    <n v="1"/>
    <x v="578"/>
    <x v="660"/>
  </r>
  <r>
    <s v="EVS104132"/>
    <x v="5"/>
    <x v="1"/>
    <x v="2"/>
    <x v="1"/>
    <d v="2023-04-06T05:56:00"/>
    <d v="2023-04-06T06:42:00"/>
    <x v="43"/>
    <n v="46.89"/>
    <n v="10"/>
    <n v="468.9"/>
    <s v="Credit Card"/>
    <x v="0"/>
    <s v="High"/>
    <s v="Medium Satisfaction"/>
    <s v="Medium Charging"/>
    <n v="1"/>
    <x v="571"/>
    <x v="310"/>
  </r>
  <r>
    <s v="EVS104133"/>
    <x v="0"/>
    <x v="0"/>
    <x v="3"/>
    <x v="1"/>
    <s v="19-03-2023 21:57"/>
    <s v="19-03-2023 22:32"/>
    <x v="10"/>
    <n v="16.12"/>
    <n v="15"/>
    <n v="241.8"/>
    <s v="Credit Card"/>
    <x v="0"/>
    <s v="Medium"/>
    <s v="Medium Satisfaction"/>
    <s v="Medium Charging"/>
    <n v="3"/>
    <x v="744"/>
    <x v="133"/>
  </r>
  <r>
    <s v="EVS104134"/>
    <x v="6"/>
    <x v="2"/>
    <x v="3"/>
    <x v="0"/>
    <s v="22-06-2023 22:26"/>
    <s v="22-06-2023 22:54"/>
    <x v="53"/>
    <n v="34.119999999999997"/>
    <n v="15"/>
    <n v="511.8"/>
    <s v="Wallet"/>
    <x v="0"/>
    <s v="High"/>
    <s v="Medium Satisfaction"/>
    <s v="Short Charging"/>
    <n v="2"/>
    <x v="453"/>
    <x v="487"/>
  </r>
  <r>
    <s v="EVS104135"/>
    <x v="4"/>
    <x v="2"/>
    <x v="1"/>
    <x v="1"/>
    <s v="23-03-2024 04:05"/>
    <s v="23-03-2024 04:20"/>
    <x v="63"/>
    <n v="23.1"/>
    <n v="15"/>
    <n v="346.5"/>
    <s v="UPI"/>
    <x v="1"/>
    <s v="Medium"/>
    <s v="High Satisfaction"/>
    <s v="Short Charging"/>
    <n v="2"/>
    <x v="1321"/>
    <x v="93"/>
  </r>
  <r>
    <s v="EVS104136"/>
    <x v="2"/>
    <x v="2"/>
    <x v="2"/>
    <x v="1"/>
    <d v="2023-10-11T01:14:00"/>
    <d v="2023-10-11T03:11:00"/>
    <x v="62"/>
    <n v="22.89"/>
    <n v="15"/>
    <n v="343.35"/>
    <s v="Wallet"/>
    <x v="0"/>
    <s v="Medium"/>
    <s v="Medium Satisfaction"/>
    <s v="Long Charging"/>
    <n v="2"/>
    <x v="1034"/>
    <x v="8"/>
  </r>
  <r>
    <s v="EVS104137"/>
    <x v="5"/>
    <x v="2"/>
    <x v="2"/>
    <x v="1"/>
    <s v="17-10-2024 05:49"/>
    <s v="17-10-2024 07:12"/>
    <x v="100"/>
    <n v="10.1"/>
    <n v="12"/>
    <n v="121.2"/>
    <s v="Credit Card"/>
    <x v="4"/>
    <s v="Medium"/>
    <s v="Low Satisfaction"/>
    <s v="Long Charging"/>
    <n v="2"/>
    <x v="1144"/>
    <x v="200"/>
  </r>
  <r>
    <s v="EVS104138"/>
    <x v="1"/>
    <x v="1"/>
    <x v="0"/>
    <x v="0"/>
    <s v="14-04-2023 07:50"/>
    <s v="14-04-2023 08:09"/>
    <x v="11"/>
    <n v="38.93"/>
    <n v="10"/>
    <n v="389.3"/>
    <s v="Subscription"/>
    <x v="3"/>
    <s v="High"/>
    <s v="Medium Satisfaction"/>
    <s v="Short Charging"/>
    <n v="1"/>
    <x v="478"/>
    <x v="354"/>
  </r>
  <r>
    <s v="EVS104139"/>
    <x v="2"/>
    <x v="2"/>
    <x v="0"/>
    <x v="0"/>
    <s v="27-06-2024 05:52"/>
    <s v="27-06-2024 06:10"/>
    <x v="88"/>
    <n v="57.47"/>
    <n v="8"/>
    <n v="459.76"/>
    <s v="UPI"/>
    <x v="1"/>
    <s v="High"/>
    <s v="High Satisfaction"/>
    <s v="Short Charging"/>
    <n v="2"/>
    <x v="1344"/>
    <x v="698"/>
  </r>
  <r>
    <s v="EVS104140"/>
    <x v="1"/>
    <x v="0"/>
    <x v="3"/>
    <x v="0"/>
    <s v="29-03-2024 13:39"/>
    <s v="29-03-2024 14:14"/>
    <x v="10"/>
    <n v="20.010000000000002"/>
    <n v="12"/>
    <n v="240.12"/>
    <s v="Credit Card"/>
    <x v="0"/>
    <s v="Medium"/>
    <s v="Medium Satisfaction"/>
    <s v="Medium Charging"/>
    <n v="3"/>
    <x v="816"/>
    <x v="583"/>
  </r>
  <r>
    <s v="EVS104141"/>
    <x v="3"/>
    <x v="1"/>
    <x v="0"/>
    <x v="1"/>
    <s v="28-10-2023 15:40"/>
    <s v="28-10-2023 16:58"/>
    <x v="89"/>
    <n v="30.03"/>
    <n v="12"/>
    <n v="360.36"/>
    <s v="Credit Card"/>
    <x v="2"/>
    <s v="High"/>
    <s v="Low Satisfaction"/>
    <s v="Long Charging"/>
    <n v="1"/>
    <x v="997"/>
    <x v="346"/>
  </r>
  <r>
    <s v="EVS104142"/>
    <x v="1"/>
    <x v="0"/>
    <x v="2"/>
    <x v="1"/>
    <d v="2023-11-12T16:33:00"/>
    <d v="2023-11-12T17:13:00"/>
    <x v="79"/>
    <n v="25.6"/>
    <n v="15"/>
    <n v="384"/>
    <s v="Credit Card"/>
    <x v="0"/>
    <s v="Medium"/>
    <s v="Medium Satisfaction"/>
    <s v="Medium Charging"/>
    <n v="3"/>
    <x v="916"/>
    <x v="249"/>
  </r>
  <r>
    <s v="EVS104143"/>
    <x v="0"/>
    <x v="0"/>
    <x v="2"/>
    <x v="1"/>
    <s v="24-10-2024 06:04"/>
    <s v="24-10-2024 07:34"/>
    <x v="77"/>
    <n v="25.87"/>
    <n v="8"/>
    <n v="206.96"/>
    <s v="Credit Card"/>
    <x v="4"/>
    <s v="Medium"/>
    <s v="Low Satisfaction"/>
    <s v="Long Charging"/>
    <n v="3"/>
    <x v="676"/>
    <x v="69"/>
  </r>
  <r>
    <s v="EVS104144"/>
    <x v="5"/>
    <x v="1"/>
    <x v="2"/>
    <x v="1"/>
    <d v="2023-01-08T09:00:00"/>
    <d v="2023-01-08T09:46:00"/>
    <x v="43"/>
    <n v="12.21"/>
    <n v="10"/>
    <n v="122.1"/>
    <s v="Subscription"/>
    <x v="0"/>
    <s v="Medium"/>
    <s v="Medium Satisfaction"/>
    <s v="Medium Charging"/>
    <n v="1"/>
    <x v="1166"/>
    <x v="60"/>
  </r>
  <r>
    <s v="EVS104145"/>
    <x v="1"/>
    <x v="0"/>
    <x v="0"/>
    <x v="1"/>
    <s v="30-07-2024 02:14"/>
    <s v="30-07-2024 04:09"/>
    <x v="65"/>
    <n v="10.11"/>
    <n v="10"/>
    <n v="101.1"/>
    <s v="Credit Card"/>
    <x v="3"/>
    <s v="Medium"/>
    <s v="Medium Satisfaction"/>
    <s v="Long Charging"/>
    <n v="3"/>
    <x v="285"/>
    <x v="119"/>
  </r>
  <r>
    <s v="EVS104146"/>
    <x v="0"/>
    <x v="0"/>
    <x v="2"/>
    <x v="0"/>
    <d v="2023-08-07T22:22:00"/>
    <d v="2023-08-07T23:59:00"/>
    <x v="85"/>
    <n v="55.3"/>
    <n v="15"/>
    <n v="829.5"/>
    <s v="Subscription"/>
    <x v="0"/>
    <s v="High"/>
    <s v="Medium Satisfaction"/>
    <s v="Long Charging"/>
    <n v="3"/>
    <x v="1284"/>
    <x v="581"/>
  </r>
  <r>
    <s v="EVS104147"/>
    <x v="5"/>
    <x v="1"/>
    <x v="3"/>
    <x v="0"/>
    <s v="18-03-2023 14:06"/>
    <s v="18-03-2023 15:47"/>
    <x v="26"/>
    <n v="37.5"/>
    <n v="10"/>
    <n v="375"/>
    <s v="Credit Card"/>
    <x v="1"/>
    <s v="High"/>
    <s v="High Satisfaction"/>
    <s v="Long Charging"/>
    <n v="1"/>
    <x v="468"/>
    <x v="311"/>
  </r>
  <r>
    <s v="EVS104148"/>
    <x v="7"/>
    <x v="0"/>
    <x v="0"/>
    <x v="1"/>
    <s v="14-11-2024 11:27"/>
    <s v="14-11-2024 12:28"/>
    <x v="57"/>
    <n v="16.28"/>
    <n v="10"/>
    <n v="162.80000000000001"/>
    <s v="Credit Card"/>
    <x v="1"/>
    <s v="Medium"/>
    <s v="High Satisfaction"/>
    <s v="Long Charging"/>
    <n v="3"/>
    <x v="897"/>
    <x v="446"/>
  </r>
  <r>
    <s v="EVS104149"/>
    <x v="6"/>
    <x v="2"/>
    <x v="3"/>
    <x v="0"/>
    <s v="25-10-2024 12:47"/>
    <s v="25-10-2024 14:01"/>
    <x v="33"/>
    <n v="59.37"/>
    <n v="15"/>
    <n v="890.55"/>
    <s v="Subscription"/>
    <x v="2"/>
    <s v="High"/>
    <s v="Low Satisfaction"/>
    <s v="Long Charging"/>
    <n v="2"/>
    <x v="1345"/>
    <x v="604"/>
  </r>
  <r>
    <s v="EVS104150"/>
    <x v="4"/>
    <x v="0"/>
    <x v="2"/>
    <x v="1"/>
    <d v="2023-03-10T13:45:00"/>
    <d v="2023-03-10T15:09:00"/>
    <x v="32"/>
    <n v="17.98"/>
    <n v="8"/>
    <n v="143.84"/>
    <s v="Subscription"/>
    <x v="0"/>
    <s v="Medium"/>
    <s v="Medium Satisfaction"/>
    <s v="Long Charging"/>
    <n v="3"/>
    <x v="733"/>
    <x v="46"/>
  </r>
  <r>
    <s v="EVS104151"/>
    <x v="5"/>
    <x v="1"/>
    <x v="0"/>
    <x v="0"/>
    <d v="2024-11-08T10:10:00"/>
    <d v="2024-11-08T10:32:00"/>
    <x v="103"/>
    <n v="40.090000000000003"/>
    <n v="8"/>
    <n v="320.72000000000003"/>
    <s v="Credit Card"/>
    <x v="1"/>
    <s v="High"/>
    <s v="High Satisfaction"/>
    <s v="Short Charging"/>
    <n v="1"/>
    <x v="932"/>
    <x v="98"/>
  </r>
  <r>
    <s v="EVS104152"/>
    <x v="1"/>
    <x v="0"/>
    <x v="0"/>
    <x v="0"/>
    <d v="2023-06-05T01:59:00"/>
    <d v="2023-06-05T02:19:00"/>
    <x v="21"/>
    <n v="51.3"/>
    <n v="8"/>
    <n v="410.4"/>
    <s v="UPI"/>
    <x v="0"/>
    <s v="High"/>
    <s v="Medium Satisfaction"/>
    <s v="Short Charging"/>
    <n v="3"/>
    <x v="668"/>
    <x v="343"/>
  </r>
  <r>
    <s v="EVS104153"/>
    <x v="1"/>
    <x v="0"/>
    <x v="2"/>
    <x v="0"/>
    <s v="18-02-2024 22:13"/>
    <s v="18-02-2024 23:05"/>
    <x v="55"/>
    <n v="57.72"/>
    <n v="15"/>
    <n v="865.8"/>
    <s v="Credit Card"/>
    <x v="4"/>
    <s v="High"/>
    <s v="Low Satisfaction"/>
    <s v="Medium Charging"/>
    <n v="3"/>
    <x v="344"/>
    <x v="549"/>
  </r>
  <r>
    <s v="EVS104154"/>
    <x v="0"/>
    <x v="2"/>
    <x v="1"/>
    <x v="0"/>
    <s v="25-03-2023 13:47"/>
    <s v="25-03-2023 15:09"/>
    <x v="0"/>
    <n v="23.74"/>
    <n v="10"/>
    <n v="237.4"/>
    <s v="Wallet"/>
    <x v="1"/>
    <s v="Medium"/>
    <s v="High Satisfaction"/>
    <s v="Long Charging"/>
    <n v="2"/>
    <x v="1346"/>
    <x v="211"/>
  </r>
  <r>
    <s v="EVS104155"/>
    <x v="3"/>
    <x v="1"/>
    <x v="1"/>
    <x v="0"/>
    <s v="15-02-2023 07:25"/>
    <s v="15-02-2023 07:58"/>
    <x v="50"/>
    <n v="53.38"/>
    <n v="15"/>
    <n v="800.7"/>
    <s v="Credit Card"/>
    <x v="1"/>
    <s v="High"/>
    <s v="High Satisfaction"/>
    <s v="Medium Charging"/>
    <n v="1"/>
    <x v="1147"/>
    <x v="106"/>
  </r>
  <r>
    <s v="EVS104156"/>
    <x v="6"/>
    <x v="0"/>
    <x v="2"/>
    <x v="0"/>
    <s v="16-08-2023 23:56"/>
    <s v="17-08-2023 01:39"/>
    <x v="95"/>
    <n v="44.76"/>
    <n v="12"/>
    <n v="537.12"/>
    <s v="Subscription"/>
    <x v="0"/>
    <s v="High"/>
    <s v="Medium Satisfaction"/>
    <s v="Long Charging"/>
    <n v="3"/>
    <x v="714"/>
    <x v="84"/>
  </r>
  <r>
    <s v="EVS104157"/>
    <x v="7"/>
    <x v="0"/>
    <x v="3"/>
    <x v="1"/>
    <s v="13-05-2023 03:12"/>
    <s v="13-05-2023 04:27"/>
    <x v="99"/>
    <n v="42.68"/>
    <n v="10"/>
    <n v="426.8"/>
    <s v="Wallet"/>
    <x v="2"/>
    <s v="High"/>
    <s v="Low Satisfaction"/>
    <s v="Long Charging"/>
    <n v="3"/>
    <x v="660"/>
    <x v="434"/>
  </r>
  <r>
    <s v="EVS104158"/>
    <x v="0"/>
    <x v="0"/>
    <x v="1"/>
    <x v="0"/>
    <s v="30-01-2024 16:29"/>
    <s v="30-01-2024 18:04"/>
    <x v="66"/>
    <n v="47.41"/>
    <n v="10"/>
    <n v="474.1"/>
    <s v="Subscription"/>
    <x v="3"/>
    <s v="High"/>
    <s v="Medium Satisfaction"/>
    <s v="Long Charging"/>
    <n v="3"/>
    <x v="973"/>
    <x v="165"/>
  </r>
  <r>
    <s v="EVS104159"/>
    <x v="2"/>
    <x v="1"/>
    <x v="0"/>
    <x v="1"/>
    <d v="2023-12-01T10:36:00"/>
    <d v="2023-12-01T10:56:00"/>
    <x v="21"/>
    <n v="8.67"/>
    <n v="12"/>
    <n v="104.04"/>
    <s v="UPI"/>
    <x v="0"/>
    <s v="Low"/>
    <s v="Medium Satisfaction"/>
    <s v="Short Charging"/>
    <n v="1"/>
    <x v="1303"/>
    <x v="128"/>
  </r>
  <r>
    <s v="EVS104160"/>
    <x v="1"/>
    <x v="1"/>
    <x v="2"/>
    <x v="0"/>
    <s v="19-02-2024 21:52"/>
    <s v="19-02-2024 22:39"/>
    <x v="59"/>
    <n v="41.23"/>
    <n v="15"/>
    <n v="618.45000000000005"/>
    <s v="UPI"/>
    <x v="1"/>
    <s v="High"/>
    <s v="High Satisfaction"/>
    <s v="Medium Charging"/>
    <n v="1"/>
    <x v="1325"/>
    <x v="283"/>
  </r>
  <r>
    <s v="EVS104161"/>
    <x v="7"/>
    <x v="2"/>
    <x v="3"/>
    <x v="1"/>
    <s v="13-07-2023 22:41"/>
    <s v="13-07-2023 23:38"/>
    <x v="110"/>
    <n v="36.89"/>
    <n v="12"/>
    <n v="442.68"/>
    <s v="Credit Card"/>
    <x v="2"/>
    <s v="High"/>
    <s v="Low Satisfaction"/>
    <s v="Medium Charging"/>
    <n v="2"/>
    <x v="641"/>
    <x v="569"/>
  </r>
  <r>
    <s v="EVS104162"/>
    <x v="7"/>
    <x v="1"/>
    <x v="0"/>
    <x v="1"/>
    <d v="2024-06-03T13:44:00"/>
    <d v="2024-06-03T14:37:00"/>
    <x v="73"/>
    <n v="25.05"/>
    <n v="8"/>
    <n v="200.4"/>
    <s v="Wallet"/>
    <x v="0"/>
    <s v="Medium"/>
    <s v="Medium Satisfaction"/>
    <s v="Medium Charging"/>
    <n v="1"/>
    <x v="1063"/>
    <x v="599"/>
  </r>
  <r>
    <s v="EVS104163"/>
    <x v="0"/>
    <x v="2"/>
    <x v="1"/>
    <x v="0"/>
    <d v="2023-09-02T17:31:00"/>
    <d v="2023-09-02T18:57:00"/>
    <x v="16"/>
    <n v="42.35"/>
    <n v="15"/>
    <n v="635.25"/>
    <s v="Credit Card"/>
    <x v="4"/>
    <s v="High"/>
    <s v="Low Satisfaction"/>
    <s v="Long Charging"/>
    <n v="2"/>
    <x v="819"/>
    <x v="296"/>
  </r>
  <r>
    <s v="EVS104164"/>
    <x v="0"/>
    <x v="0"/>
    <x v="0"/>
    <x v="0"/>
    <s v="15-11-2024 19:52"/>
    <s v="15-11-2024 21:28"/>
    <x v="101"/>
    <n v="13.75"/>
    <n v="8"/>
    <n v="110"/>
    <s v="Credit Card"/>
    <x v="1"/>
    <s v="Medium"/>
    <s v="High Satisfaction"/>
    <s v="Long Charging"/>
    <n v="3"/>
    <x v="1347"/>
    <x v="94"/>
  </r>
  <r>
    <s v="EVS104165"/>
    <x v="7"/>
    <x v="0"/>
    <x v="3"/>
    <x v="1"/>
    <s v="13-09-2024 06:28"/>
    <s v="13-09-2024 06:52"/>
    <x v="37"/>
    <n v="9.8800000000000008"/>
    <n v="8"/>
    <n v="79.040000000000006"/>
    <s v="Credit Card"/>
    <x v="3"/>
    <s v="Low"/>
    <s v="Medium Satisfaction"/>
    <s v="Short Charging"/>
    <n v="3"/>
    <x v="193"/>
    <x v="61"/>
  </r>
  <r>
    <s v="EVS104166"/>
    <x v="2"/>
    <x v="1"/>
    <x v="1"/>
    <x v="0"/>
    <s v="17-09-2023 21:23"/>
    <s v="17-09-2023 23:21"/>
    <x v="106"/>
    <n v="57.1"/>
    <n v="15"/>
    <n v="856.5"/>
    <s v="UPI"/>
    <x v="0"/>
    <s v="High"/>
    <s v="Medium Satisfaction"/>
    <s v="Long Charging"/>
    <n v="1"/>
    <x v="388"/>
    <x v="214"/>
  </r>
  <r>
    <s v="EVS104167"/>
    <x v="3"/>
    <x v="0"/>
    <x v="1"/>
    <x v="1"/>
    <s v="14-02-2023 13:43"/>
    <s v="14-02-2023 14:41"/>
    <x v="22"/>
    <n v="56.35"/>
    <n v="8"/>
    <n v="450.8"/>
    <s v="Wallet"/>
    <x v="2"/>
    <s v="High"/>
    <s v="Low Satisfaction"/>
    <s v="Medium Charging"/>
    <n v="3"/>
    <x v="1252"/>
    <x v="324"/>
  </r>
  <r>
    <s v="EVS104168"/>
    <x v="0"/>
    <x v="1"/>
    <x v="2"/>
    <x v="0"/>
    <s v="24-07-2024 13:23"/>
    <s v="24-07-2024 14:16"/>
    <x v="73"/>
    <n v="27.46"/>
    <n v="8"/>
    <n v="219.68"/>
    <s v="Subscription"/>
    <x v="0"/>
    <s v="Medium"/>
    <s v="Medium Satisfaction"/>
    <s v="Medium Charging"/>
    <n v="1"/>
    <x v="28"/>
    <x v="644"/>
  </r>
  <r>
    <s v="EVS104169"/>
    <x v="2"/>
    <x v="0"/>
    <x v="1"/>
    <x v="0"/>
    <s v="19-05-2024 23:51"/>
    <s v="20-05-2024 00:50"/>
    <x v="49"/>
    <n v="30.1"/>
    <n v="8"/>
    <n v="240.8"/>
    <s v="Credit Card"/>
    <x v="3"/>
    <s v="High"/>
    <s v="Medium Satisfaction"/>
    <s v="Medium Charging"/>
    <n v="3"/>
    <x v="164"/>
    <x v="404"/>
  </r>
  <r>
    <s v="EVS104170"/>
    <x v="1"/>
    <x v="1"/>
    <x v="2"/>
    <x v="1"/>
    <s v="22-09-2023 22:06"/>
    <s v="22-09-2023 22:31"/>
    <x v="13"/>
    <n v="7.3"/>
    <n v="15"/>
    <n v="109.5"/>
    <s v="UPI"/>
    <x v="0"/>
    <s v="Low"/>
    <s v="Medium Satisfaction"/>
    <s v="Short Charging"/>
    <n v="1"/>
    <x v="1348"/>
    <x v="494"/>
  </r>
  <r>
    <s v="EVS104171"/>
    <x v="5"/>
    <x v="2"/>
    <x v="3"/>
    <x v="0"/>
    <s v="14-09-2024 15:20"/>
    <s v="14-09-2024 16:59"/>
    <x v="83"/>
    <n v="10.31"/>
    <n v="12"/>
    <n v="123.72"/>
    <s v="Subscription"/>
    <x v="2"/>
    <s v="Medium"/>
    <s v="Low Satisfaction"/>
    <s v="Long Charging"/>
    <n v="2"/>
    <x v="143"/>
    <x v="500"/>
  </r>
  <r>
    <s v="EVS104172"/>
    <x v="7"/>
    <x v="2"/>
    <x v="1"/>
    <x v="1"/>
    <s v="18-06-2024 21:28"/>
    <s v="18-06-2024 23:07"/>
    <x v="83"/>
    <n v="20.88"/>
    <n v="10"/>
    <n v="208.8"/>
    <s v="Subscription"/>
    <x v="2"/>
    <s v="Medium"/>
    <s v="Low Satisfaction"/>
    <s v="Long Charging"/>
    <n v="2"/>
    <x v="369"/>
    <x v="423"/>
  </r>
  <r>
    <s v="EVS104173"/>
    <x v="5"/>
    <x v="1"/>
    <x v="0"/>
    <x v="0"/>
    <s v="23-04-2024 12:18"/>
    <s v="23-04-2024 13:38"/>
    <x v="93"/>
    <n v="57.57"/>
    <n v="10"/>
    <n v="575.70000000000005"/>
    <s v="Wallet"/>
    <x v="0"/>
    <s v="High"/>
    <s v="Medium Satisfaction"/>
    <s v="Long Charging"/>
    <n v="1"/>
    <x v="185"/>
    <x v="432"/>
  </r>
  <r>
    <s v="EVS104174"/>
    <x v="5"/>
    <x v="1"/>
    <x v="2"/>
    <x v="1"/>
    <s v="15-07-2023 19:53"/>
    <s v="15-07-2023 20:25"/>
    <x v="105"/>
    <n v="34.67"/>
    <n v="15"/>
    <n v="520.04999999999995"/>
    <s v="Wallet"/>
    <x v="3"/>
    <s v="High"/>
    <s v="Medium Satisfaction"/>
    <s v="Medium Charging"/>
    <n v="1"/>
    <x v="939"/>
    <x v="351"/>
  </r>
  <r>
    <s v="EVS104175"/>
    <x v="5"/>
    <x v="1"/>
    <x v="0"/>
    <x v="1"/>
    <d v="2024-03-11T09:32:00"/>
    <d v="2024-03-11T11:24:00"/>
    <x v="56"/>
    <n v="31.46"/>
    <n v="10"/>
    <n v="314.60000000000002"/>
    <s v="UPI"/>
    <x v="4"/>
    <s v="High"/>
    <s v="Low Satisfaction"/>
    <s v="Long Charging"/>
    <n v="1"/>
    <x v="335"/>
    <x v="231"/>
  </r>
  <r>
    <s v="EVS104176"/>
    <x v="4"/>
    <x v="0"/>
    <x v="0"/>
    <x v="0"/>
    <s v="21-06-2024 08:37"/>
    <s v="21-06-2024 09:41"/>
    <x v="34"/>
    <n v="17.57"/>
    <n v="10"/>
    <n v="175.7"/>
    <s v="Subscription"/>
    <x v="2"/>
    <s v="Medium"/>
    <s v="Low Satisfaction"/>
    <s v="Long Charging"/>
    <n v="3"/>
    <x v="399"/>
    <x v="235"/>
  </r>
  <r>
    <s v="EVS104177"/>
    <x v="6"/>
    <x v="0"/>
    <x v="3"/>
    <x v="0"/>
    <s v="13-06-2024 00:32"/>
    <s v="13-06-2024 01:18"/>
    <x v="43"/>
    <n v="14.41"/>
    <n v="15"/>
    <n v="216.15"/>
    <s v="Wallet"/>
    <x v="1"/>
    <s v="Medium"/>
    <s v="High Satisfaction"/>
    <s v="Medium Charging"/>
    <n v="3"/>
    <x v="108"/>
    <x v="552"/>
  </r>
  <r>
    <s v="EVS104178"/>
    <x v="2"/>
    <x v="1"/>
    <x v="2"/>
    <x v="1"/>
    <s v="13-12-2023 18:50"/>
    <s v="13-12-2023 19:50"/>
    <x v="76"/>
    <n v="29.51"/>
    <n v="8"/>
    <n v="236.08"/>
    <s v="UPI"/>
    <x v="4"/>
    <s v="Medium"/>
    <s v="Low Satisfaction"/>
    <s v="Medium Charging"/>
    <n v="1"/>
    <x v="1219"/>
    <x v="648"/>
  </r>
  <r>
    <s v="EVS104179"/>
    <x v="1"/>
    <x v="0"/>
    <x v="0"/>
    <x v="0"/>
    <s v="27-01-2023 18:29"/>
    <s v="27-01-2023 19:58"/>
    <x v="29"/>
    <n v="2.2799999999999998"/>
    <n v="10"/>
    <n v="22.8"/>
    <s v="Credit Card"/>
    <x v="4"/>
    <s v="Low"/>
    <s v="Low Satisfaction"/>
    <s v="Long Charging"/>
    <n v="3"/>
    <x v="624"/>
    <x v="9"/>
  </r>
  <r>
    <s v="EVS104180"/>
    <x v="3"/>
    <x v="0"/>
    <x v="3"/>
    <x v="0"/>
    <s v="13-01-2024 07:46"/>
    <s v="13-01-2024 08:59"/>
    <x v="98"/>
    <n v="48.02"/>
    <n v="8"/>
    <n v="384.16"/>
    <s v="Credit Card"/>
    <x v="3"/>
    <s v="High"/>
    <s v="Medium Satisfaction"/>
    <s v="Long Charging"/>
    <n v="3"/>
    <x v="1149"/>
    <x v="377"/>
  </r>
  <r>
    <s v="EVS104181"/>
    <x v="1"/>
    <x v="2"/>
    <x v="1"/>
    <x v="1"/>
    <s v="26-04-2024 07:13"/>
    <s v="26-04-2024 08:24"/>
    <x v="82"/>
    <n v="41.3"/>
    <n v="8"/>
    <n v="330.4"/>
    <s v="Wallet"/>
    <x v="2"/>
    <s v="High"/>
    <s v="Low Satisfaction"/>
    <s v="Long Charging"/>
    <n v="2"/>
    <x v="801"/>
    <x v="619"/>
  </r>
  <r>
    <s v="EVS104182"/>
    <x v="5"/>
    <x v="2"/>
    <x v="3"/>
    <x v="1"/>
    <s v="16-08-2024 12:42"/>
    <s v="16-08-2024 13:55"/>
    <x v="98"/>
    <n v="43.8"/>
    <n v="8"/>
    <n v="350.4"/>
    <s v="Subscription"/>
    <x v="0"/>
    <s v="High"/>
    <s v="Medium Satisfaction"/>
    <s v="Long Charging"/>
    <n v="2"/>
    <x v="307"/>
    <x v="320"/>
  </r>
  <r>
    <s v="EVS104183"/>
    <x v="4"/>
    <x v="0"/>
    <x v="0"/>
    <x v="1"/>
    <s v="29-11-2024 14:01"/>
    <s v="29-11-2024 14:13"/>
    <x v="94"/>
    <n v="55.5"/>
    <n v="15"/>
    <n v="832.5"/>
    <s v="Wallet"/>
    <x v="2"/>
    <s v="High"/>
    <s v="Low Satisfaction"/>
    <s v="Short Charging"/>
    <n v="3"/>
    <x v="1044"/>
    <x v="501"/>
  </r>
  <r>
    <s v="EVS104184"/>
    <x v="0"/>
    <x v="1"/>
    <x v="3"/>
    <x v="0"/>
    <s v="20-06-2023 18:41"/>
    <s v="20-06-2023 20:40"/>
    <x v="9"/>
    <n v="5.64"/>
    <n v="8"/>
    <n v="45.12"/>
    <s v="Credit Card"/>
    <x v="4"/>
    <s v="Low"/>
    <s v="Low Satisfaction"/>
    <s v="Long Charging"/>
    <n v="1"/>
    <x v="1249"/>
    <x v="24"/>
  </r>
  <r>
    <s v="EVS104185"/>
    <x v="0"/>
    <x v="0"/>
    <x v="2"/>
    <x v="0"/>
    <s v="22-08-2024 02:55"/>
    <s v="22-08-2024 03:38"/>
    <x v="27"/>
    <n v="20.94"/>
    <n v="10"/>
    <n v="209.4"/>
    <s v="UPI"/>
    <x v="0"/>
    <s v="Medium"/>
    <s v="Medium Satisfaction"/>
    <s v="Medium Charging"/>
    <n v="3"/>
    <x v="389"/>
    <x v="477"/>
  </r>
  <r>
    <s v="EVS104186"/>
    <x v="6"/>
    <x v="1"/>
    <x v="3"/>
    <x v="1"/>
    <s v="13-09-2023 17:12"/>
    <s v="13-09-2023 18:32"/>
    <x v="93"/>
    <n v="23.65"/>
    <n v="8"/>
    <n v="189.2"/>
    <s v="UPI"/>
    <x v="1"/>
    <s v="Medium"/>
    <s v="High Satisfaction"/>
    <s v="Long Charging"/>
    <n v="1"/>
    <x v="444"/>
    <x v="429"/>
  </r>
  <r>
    <s v="EVS104187"/>
    <x v="5"/>
    <x v="1"/>
    <x v="0"/>
    <x v="0"/>
    <d v="2023-11-01T08:27:00"/>
    <d v="2023-11-01T10:15:00"/>
    <x v="47"/>
    <n v="57.52"/>
    <n v="15"/>
    <n v="862.8"/>
    <s v="Wallet"/>
    <x v="2"/>
    <s v="High"/>
    <s v="Low Satisfaction"/>
    <s v="Long Charging"/>
    <n v="1"/>
    <x v="863"/>
    <x v="144"/>
  </r>
  <r>
    <s v="EVS104188"/>
    <x v="0"/>
    <x v="2"/>
    <x v="0"/>
    <x v="0"/>
    <s v="20-11-2023 13:32"/>
    <s v="20-11-2023 15:06"/>
    <x v="23"/>
    <n v="45.81"/>
    <n v="12"/>
    <n v="549.72"/>
    <s v="Wallet"/>
    <x v="0"/>
    <s v="High"/>
    <s v="Medium Satisfaction"/>
    <s v="Long Charging"/>
    <n v="2"/>
    <x v="103"/>
    <x v="234"/>
  </r>
  <r>
    <s v="EVS104189"/>
    <x v="3"/>
    <x v="2"/>
    <x v="0"/>
    <x v="1"/>
    <d v="2023-12-01T19:54:00"/>
    <d v="2023-12-01T20:58:00"/>
    <x v="34"/>
    <n v="43.68"/>
    <n v="10"/>
    <n v="436.8"/>
    <s v="Subscription"/>
    <x v="3"/>
    <s v="High"/>
    <s v="Medium Satisfaction"/>
    <s v="Long Charging"/>
    <n v="2"/>
    <x v="355"/>
    <x v="128"/>
  </r>
  <r>
    <s v="EVS104190"/>
    <x v="2"/>
    <x v="1"/>
    <x v="0"/>
    <x v="0"/>
    <d v="2023-02-01T06:30:00"/>
    <d v="2023-02-01T07:38:00"/>
    <x v="84"/>
    <n v="38.979999999999997"/>
    <n v="12"/>
    <n v="467.76"/>
    <s v="Wallet"/>
    <x v="0"/>
    <s v="High"/>
    <s v="Medium Satisfaction"/>
    <s v="Long Charging"/>
    <n v="1"/>
    <x v="580"/>
    <x v="433"/>
  </r>
  <r>
    <s v="EVS104191"/>
    <x v="2"/>
    <x v="0"/>
    <x v="2"/>
    <x v="1"/>
    <s v="27-08-2024 07:14"/>
    <s v="27-08-2024 08:27"/>
    <x v="98"/>
    <n v="25.37"/>
    <n v="12"/>
    <n v="304.44"/>
    <s v="Wallet"/>
    <x v="0"/>
    <s v="Medium"/>
    <s v="Medium Satisfaction"/>
    <s v="Long Charging"/>
    <n v="3"/>
    <x v="220"/>
    <x v="618"/>
  </r>
  <r>
    <s v="EVS104192"/>
    <x v="4"/>
    <x v="2"/>
    <x v="0"/>
    <x v="1"/>
    <s v="21-10-2023 18:00"/>
    <s v="21-10-2023 19:29"/>
    <x v="29"/>
    <n v="28.23"/>
    <n v="8"/>
    <n v="225.84"/>
    <s v="Credit Card"/>
    <x v="0"/>
    <s v="Medium"/>
    <s v="Medium Satisfaction"/>
    <s v="Long Charging"/>
    <n v="2"/>
    <x v="1309"/>
    <x v="289"/>
  </r>
  <r>
    <s v="EVS104193"/>
    <x v="0"/>
    <x v="2"/>
    <x v="3"/>
    <x v="0"/>
    <s v="21-09-2024 02:26"/>
    <s v="21-09-2024 04:03"/>
    <x v="85"/>
    <n v="54.01"/>
    <n v="8"/>
    <n v="432.08"/>
    <s v="Credit Card"/>
    <x v="2"/>
    <s v="High"/>
    <s v="Low Satisfaction"/>
    <s v="Long Charging"/>
    <n v="2"/>
    <x v="639"/>
    <x v="647"/>
  </r>
  <r>
    <s v="EVS104194"/>
    <x v="5"/>
    <x v="0"/>
    <x v="1"/>
    <x v="1"/>
    <s v="17-02-2024 08:16"/>
    <s v="17-02-2024 09:14"/>
    <x v="22"/>
    <n v="27.78"/>
    <n v="12"/>
    <n v="333.36"/>
    <s v="UPI"/>
    <x v="4"/>
    <s v="Medium"/>
    <s v="Low Satisfaction"/>
    <s v="Medium Charging"/>
    <n v="3"/>
    <x v="1314"/>
    <x v="676"/>
  </r>
  <r>
    <s v="EVS104195"/>
    <x v="2"/>
    <x v="0"/>
    <x v="1"/>
    <x v="1"/>
    <s v="28-08-2024 21:00"/>
    <s v="28-08-2024 21:58"/>
    <x v="22"/>
    <n v="8.11"/>
    <n v="12"/>
    <n v="97.32"/>
    <s v="Credit Card"/>
    <x v="0"/>
    <s v="Low"/>
    <s v="Medium Satisfaction"/>
    <s v="Medium Charging"/>
    <n v="3"/>
    <x v="237"/>
    <x v="399"/>
  </r>
  <r>
    <s v="EVS104196"/>
    <x v="6"/>
    <x v="1"/>
    <x v="0"/>
    <x v="0"/>
    <d v="2023-05-10T08:44:00"/>
    <d v="2023-05-10T10:11:00"/>
    <x v="24"/>
    <n v="36.39"/>
    <n v="15"/>
    <n v="545.85"/>
    <s v="UPI"/>
    <x v="3"/>
    <s v="High"/>
    <s v="Medium Satisfaction"/>
    <s v="Long Charging"/>
    <n v="1"/>
    <x v="979"/>
    <x v="366"/>
  </r>
  <r>
    <s v="EVS104197"/>
    <x v="6"/>
    <x v="0"/>
    <x v="3"/>
    <x v="1"/>
    <s v="26-03-2024 13:10"/>
    <s v="26-03-2024 13:41"/>
    <x v="64"/>
    <n v="57.45"/>
    <n v="10"/>
    <n v="574.5"/>
    <s v="Credit Card"/>
    <x v="4"/>
    <s v="High"/>
    <s v="Low Satisfaction"/>
    <s v="Medium Charging"/>
    <n v="3"/>
    <x v="262"/>
    <x v="466"/>
  </r>
  <r>
    <s v="EVS104198"/>
    <x v="3"/>
    <x v="2"/>
    <x v="2"/>
    <x v="1"/>
    <s v="21-10-2023 08:50"/>
    <s v="21-10-2023 09:20"/>
    <x v="19"/>
    <n v="48.41"/>
    <n v="10"/>
    <n v="484.1"/>
    <s v="Subscription"/>
    <x v="0"/>
    <s v="High"/>
    <s v="Medium Satisfaction"/>
    <s v="Medium Charging"/>
    <n v="2"/>
    <x v="703"/>
    <x v="289"/>
  </r>
  <r>
    <s v="EVS104199"/>
    <x v="3"/>
    <x v="1"/>
    <x v="1"/>
    <x v="1"/>
    <s v="17-02-2023 13:00"/>
    <s v="17-02-2023 14:35"/>
    <x v="66"/>
    <n v="7.93"/>
    <n v="12"/>
    <n v="95.16"/>
    <s v="Credit Card"/>
    <x v="4"/>
    <s v="Low"/>
    <s v="Low Satisfaction"/>
    <s v="Long Charging"/>
    <n v="1"/>
    <x v="1349"/>
    <x v="363"/>
  </r>
  <r>
    <s v="EVS104200"/>
    <x v="2"/>
    <x v="2"/>
    <x v="1"/>
    <x v="0"/>
    <s v="18-05-2023 16:47"/>
    <s v="18-05-2023 18:25"/>
    <x v="61"/>
    <n v="38.15"/>
    <n v="10"/>
    <n v="381.5"/>
    <s v="Subscription"/>
    <x v="3"/>
    <s v="High"/>
    <s v="Medium Satisfaction"/>
    <s v="Long Charging"/>
    <n v="2"/>
    <x v="655"/>
    <x v="28"/>
  </r>
  <r>
    <s v="EVS104201"/>
    <x v="1"/>
    <x v="1"/>
    <x v="2"/>
    <x v="0"/>
    <d v="2023-08-08T04:19:00"/>
    <d v="2023-08-08T05:57:00"/>
    <x v="61"/>
    <n v="23.3"/>
    <n v="15"/>
    <n v="349.5"/>
    <s v="Subscription"/>
    <x v="0"/>
    <s v="Medium"/>
    <s v="Medium Satisfaction"/>
    <s v="Long Charging"/>
    <n v="1"/>
    <x v="1248"/>
    <x v="564"/>
  </r>
  <r>
    <s v="EVS104202"/>
    <x v="0"/>
    <x v="2"/>
    <x v="0"/>
    <x v="1"/>
    <d v="2023-02-01T09:43:00"/>
    <d v="2023-02-01T10:12:00"/>
    <x v="102"/>
    <n v="28.93"/>
    <n v="12"/>
    <n v="347.16"/>
    <s v="Wallet"/>
    <x v="1"/>
    <s v="Medium"/>
    <s v="High Satisfaction"/>
    <s v="Short Charging"/>
    <n v="2"/>
    <x v="122"/>
    <x v="433"/>
  </r>
  <r>
    <s v="EVS104203"/>
    <x v="3"/>
    <x v="1"/>
    <x v="0"/>
    <x v="0"/>
    <s v="21-11-2024 20:39"/>
    <s v="21-11-2024 22:11"/>
    <x v="20"/>
    <n v="51.34"/>
    <n v="12"/>
    <n v="616.08000000000004"/>
    <s v="UPI"/>
    <x v="3"/>
    <s v="High"/>
    <s v="Medium Satisfaction"/>
    <s v="Long Charging"/>
    <n v="1"/>
    <x v="1113"/>
    <x v="44"/>
  </r>
  <r>
    <s v="EVS104204"/>
    <x v="1"/>
    <x v="0"/>
    <x v="3"/>
    <x v="0"/>
    <s v="15-08-2024 22:19"/>
    <s v="15-08-2024 23:39"/>
    <x v="93"/>
    <n v="9.44"/>
    <n v="10"/>
    <n v="94.4"/>
    <s v="UPI"/>
    <x v="3"/>
    <s v="Low"/>
    <s v="Medium Satisfaction"/>
    <s v="Long Charging"/>
    <n v="3"/>
    <x v="718"/>
    <x v="532"/>
  </r>
  <r>
    <s v="EVS104205"/>
    <x v="3"/>
    <x v="1"/>
    <x v="2"/>
    <x v="1"/>
    <d v="2023-07-08T22:11:00"/>
    <d v="2023-07-08T23:30:00"/>
    <x v="87"/>
    <n v="43.73"/>
    <n v="8"/>
    <n v="349.84"/>
    <s v="Wallet"/>
    <x v="1"/>
    <s v="High"/>
    <s v="High Satisfaction"/>
    <s v="Long Charging"/>
    <n v="1"/>
    <x v="627"/>
    <x v="111"/>
  </r>
  <r>
    <s v="EVS104206"/>
    <x v="0"/>
    <x v="1"/>
    <x v="2"/>
    <x v="1"/>
    <s v="24-08-2023 14:52"/>
    <s v="24-08-2023 16:41"/>
    <x v="74"/>
    <n v="38.880000000000003"/>
    <n v="15"/>
    <n v="583.20000000000005"/>
    <s v="Subscription"/>
    <x v="2"/>
    <s v="High"/>
    <s v="Low Satisfaction"/>
    <s v="Long Charging"/>
    <n v="1"/>
    <x v="989"/>
    <x v="341"/>
  </r>
  <r>
    <s v="EVS104207"/>
    <x v="7"/>
    <x v="0"/>
    <x v="1"/>
    <x v="1"/>
    <s v="14-11-2024 10:49"/>
    <s v="14-11-2024 12:38"/>
    <x v="74"/>
    <n v="28.53"/>
    <n v="8"/>
    <n v="228.24"/>
    <s v="Credit Card"/>
    <x v="0"/>
    <s v="Medium"/>
    <s v="Medium Satisfaction"/>
    <s v="Long Charging"/>
    <n v="3"/>
    <x v="686"/>
    <x v="446"/>
  </r>
  <r>
    <s v="EVS104208"/>
    <x v="2"/>
    <x v="2"/>
    <x v="2"/>
    <x v="1"/>
    <s v="27-10-2024 18:37"/>
    <s v="27-10-2024 20:30"/>
    <x v="41"/>
    <n v="27.11"/>
    <n v="12"/>
    <n v="325.32"/>
    <s v="UPI"/>
    <x v="2"/>
    <s v="Medium"/>
    <s v="Low Satisfaction"/>
    <s v="Long Charging"/>
    <n v="2"/>
    <x v="772"/>
    <x v="11"/>
  </r>
  <r>
    <s v="EVS104209"/>
    <x v="2"/>
    <x v="2"/>
    <x v="1"/>
    <x v="0"/>
    <s v="22-07-2024 05:21"/>
    <s v="22-07-2024 06:45"/>
    <x v="32"/>
    <n v="50.77"/>
    <n v="10"/>
    <n v="507.7"/>
    <s v="Subscription"/>
    <x v="1"/>
    <s v="High"/>
    <s v="High Satisfaction"/>
    <s v="Long Charging"/>
    <n v="2"/>
    <x v="1165"/>
    <x v="291"/>
  </r>
  <r>
    <s v="EVS104210"/>
    <x v="1"/>
    <x v="0"/>
    <x v="2"/>
    <x v="0"/>
    <s v="23-06-2024 00:43"/>
    <s v="23-06-2024 01:30"/>
    <x v="59"/>
    <n v="30.76"/>
    <n v="15"/>
    <n v="461.4"/>
    <s v="Subscription"/>
    <x v="2"/>
    <s v="High"/>
    <s v="Low Satisfaction"/>
    <s v="Medium Charging"/>
    <n v="3"/>
    <x v="896"/>
    <x v="691"/>
  </r>
  <r>
    <s v="EVS104211"/>
    <x v="0"/>
    <x v="2"/>
    <x v="2"/>
    <x v="1"/>
    <d v="2024-06-11T22:16:00"/>
    <d v="2024-06-11T23:07:00"/>
    <x v="69"/>
    <n v="13.08"/>
    <n v="8"/>
    <n v="104.64"/>
    <s v="UPI"/>
    <x v="0"/>
    <s v="Medium"/>
    <s v="Medium Satisfaction"/>
    <s v="Medium Charging"/>
    <n v="2"/>
    <x v="619"/>
    <x v="408"/>
  </r>
  <r>
    <s v="EVS104212"/>
    <x v="6"/>
    <x v="2"/>
    <x v="2"/>
    <x v="1"/>
    <d v="2023-07-07T04:21:00"/>
    <d v="2023-07-07T06:05:00"/>
    <x v="4"/>
    <n v="41.65"/>
    <n v="15"/>
    <n v="624.75"/>
    <s v="UPI"/>
    <x v="4"/>
    <s v="High"/>
    <s v="Low Satisfaction"/>
    <s v="Long Charging"/>
    <n v="2"/>
    <x v="972"/>
    <x v="643"/>
  </r>
  <r>
    <s v="EVS104213"/>
    <x v="1"/>
    <x v="0"/>
    <x v="0"/>
    <x v="0"/>
    <s v="16-04-2023 15:04"/>
    <s v="16-04-2023 15:44"/>
    <x v="79"/>
    <n v="53.53"/>
    <n v="10"/>
    <n v="535.29999999999995"/>
    <s v="Credit Card"/>
    <x v="4"/>
    <s v="High"/>
    <s v="Low Satisfaction"/>
    <s v="Medium Charging"/>
    <n v="3"/>
    <x v="1071"/>
    <x v="59"/>
  </r>
  <r>
    <s v="EVS104214"/>
    <x v="0"/>
    <x v="0"/>
    <x v="3"/>
    <x v="0"/>
    <d v="2024-12-05T12:54:00"/>
    <d v="2024-12-05T14:47:00"/>
    <x v="41"/>
    <n v="44.07"/>
    <n v="8"/>
    <n v="352.56"/>
    <s v="Credit Card"/>
    <x v="0"/>
    <s v="High"/>
    <s v="Medium Satisfaction"/>
    <s v="Long Charging"/>
    <n v="3"/>
    <x v="1161"/>
    <x v="285"/>
  </r>
  <r>
    <s v="EVS104215"/>
    <x v="0"/>
    <x v="2"/>
    <x v="2"/>
    <x v="1"/>
    <d v="2023-06-10T05:01:00"/>
    <d v="2023-06-10T05:41:00"/>
    <x v="79"/>
    <n v="4.83"/>
    <n v="12"/>
    <n v="57.96"/>
    <s v="Credit Card"/>
    <x v="3"/>
    <s v="Low"/>
    <s v="Medium Satisfaction"/>
    <s v="Medium Charging"/>
    <n v="2"/>
    <x v="768"/>
    <x v="132"/>
  </r>
  <r>
    <s v="EVS104216"/>
    <x v="1"/>
    <x v="1"/>
    <x v="2"/>
    <x v="0"/>
    <d v="2023-02-02T01:54:00"/>
    <d v="2023-02-02T02:39:00"/>
    <x v="96"/>
    <n v="18.510000000000002"/>
    <n v="15"/>
    <n v="277.64999999999998"/>
    <s v="Credit Card"/>
    <x v="0"/>
    <s v="Medium"/>
    <s v="Medium Satisfaction"/>
    <s v="Medium Charging"/>
    <n v="1"/>
    <x v="109"/>
    <x v="440"/>
  </r>
  <r>
    <s v="EVS104217"/>
    <x v="3"/>
    <x v="1"/>
    <x v="0"/>
    <x v="0"/>
    <d v="2023-05-10T14:47:00"/>
    <d v="2023-05-10T15:54:00"/>
    <x v="5"/>
    <n v="16.68"/>
    <n v="12"/>
    <n v="200.16"/>
    <s v="Subscription"/>
    <x v="1"/>
    <s v="Medium"/>
    <s v="High Satisfaction"/>
    <s v="Long Charging"/>
    <n v="1"/>
    <x v="671"/>
    <x v="366"/>
  </r>
  <r>
    <s v="EVS104218"/>
    <x v="6"/>
    <x v="2"/>
    <x v="0"/>
    <x v="1"/>
    <s v="18-08-2023 08:13"/>
    <s v="18-08-2023 08:39"/>
    <x v="1"/>
    <n v="8.3800000000000008"/>
    <n v="10"/>
    <n v="83.8"/>
    <s v="Wallet"/>
    <x v="2"/>
    <s v="Low"/>
    <s v="Low Satisfaction"/>
    <s v="Short Charging"/>
    <n v="2"/>
    <x v="27"/>
    <x v="92"/>
  </r>
  <r>
    <s v="EVS104219"/>
    <x v="7"/>
    <x v="2"/>
    <x v="3"/>
    <x v="0"/>
    <s v="26-03-2023 02:25"/>
    <s v="26-03-2023 03:45"/>
    <x v="93"/>
    <n v="44.96"/>
    <n v="10"/>
    <n v="449.6"/>
    <s v="UPI"/>
    <x v="1"/>
    <s v="High"/>
    <s v="High Satisfaction"/>
    <s v="Long Charging"/>
    <n v="2"/>
    <x v="1137"/>
    <x v="280"/>
  </r>
  <r>
    <s v="EVS104220"/>
    <x v="0"/>
    <x v="0"/>
    <x v="1"/>
    <x v="0"/>
    <s v="18-09-2024 07:38"/>
    <s v="18-09-2024 09:30"/>
    <x v="56"/>
    <n v="45.36"/>
    <n v="15"/>
    <n v="680.4"/>
    <s v="Wallet"/>
    <x v="1"/>
    <s v="High"/>
    <s v="High Satisfaction"/>
    <s v="Long Charging"/>
    <n v="3"/>
    <x v="1094"/>
    <x v="25"/>
  </r>
  <r>
    <s v="EVS104221"/>
    <x v="3"/>
    <x v="2"/>
    <x v="0"/>
    <x v="1"/>
    <s v="30-01-2024 11:33"/>
    <s v="30-01-2024 11:50"/>
    <x v="18"/>
    <n v="43.61"/>
    <n v="15"/>
    <n v="654.15"/>
    <s v="UPI"/>
    <x v="4"/>
    <s v="High"/>
    <s v="Low Satisfaction"/>
    <s v="Short Charging"/>
    <n v="2"/>
    <x v="811"/>
    <x v="165"/>
  </r>
  <r>
    <s v="EVS104222"/>
    <x v="2"/>
    <x v="2"/>
    <x v="2"/>
    <x v="1"/>
    <d v="2024-07-04T00:20:00"/>
    <d v="2024-07-04T01:00:00"/>
    <x v="79"/>
    <n v="14.68"/>
    <n v="12"/>
    <n v="176.16"/>
    <s v="Credit Card"/>
    <x v="3"/>
    <s v="Medium"/>
    <s v="Medium Satisfaction"/>
    <s v="Medium Charging"/>
    <n v="2"/>
    <x v="1035"/>
    <x v="30"/>
  </r>
  <r>
    <s v="EVS104223"/>
    <x v="5"/>
    <x v="1"/>
    <x v="3"/>
    <x v="1"/>
    <s v="13-01-2023 03:53"/>
    <s v="13-01-2023 05:38"/>
    <x v="80"/>
    <n v="46.4"/>
    <n v="10"/>
    <n v="464"/>
    <s v="UPI"/>
    <x v="2"/>
    <s v="High"/>
    <s v="Low Satisfaction"/>
    <s v="Long Charging"/>
    <n v="1"/>
    <x v="434"/>
    <x v="586"/>
  </r>
  <r>
    <s v="EVS104224"/>
    <x v="5"/>
    <x v="0"/>
    <x v="0"/>
    <x v="1"/>
    <d v="2023-06-09T06:08:00"/>
    <d v="2023-06-09T06:59:00"/>
    <x v="69"/>
    <n v="18.7"/>
    <n v="12"/>
    <n v="224.4"/>
    <s v="Credit Card"/>
    <x v="0"/>
    <s v="Medium"/>
    <s v="Medium Satisfaction"/>
    <s v="Medium Charging"/>
    <n v="3"/>
    <x v="270"/>
    <x v="334"/>
  </r>
  <r>
    <s v="EVS104225"/>
    <x v="2"/>
    <x v="0"/>
    <x v="2"/>
    <x v="1"/>
    <d v="2023-08-05T04:21:00"/>
    <d v="2023-08-05T04:34:00"/>
    <x v="58"/>
    <n v="18.98"/>
    <n v="10"/>
    <n v="189.8"/>
    <s v="UPI"/>
    <x v="4"/>
    <s v="Medium"/>
    <s v="Low Satisfaction"/>
    <s v="Short Charging"/>
    <n v="3"/>
    <x v="972"/>
    <x v="424"/>
  </r>
  <r>
    <s v="EVS104226"/>
    <x v="1"/>
    <x v="0"/>
    <x v="1"/>
    <x v="0"/>
    <s v="13-02-2023 00:55"/>
    <s v="13-02-2023 01:06"/>
    <x v="78"/>
    <n v="11"/>
    <n v="8"/>
    <n v="88"/>
    <s v="Wallet"/>
    <x v="2"/>
    <s v="Medium"/>
    <s v="Low Satisfaction"/>
    <s v="Short Charging"/>
    <n v="3"/>
    <x v="210"/>
    <x v="142"/>
  </r>
  <r>
    <s v="EVS104227"/>
    <x v="0"/>
    <x v="1"/>
    <x v="3"/>
    <x v="1"/>
    <s v="20-10-2023 23:09"/>
    <s v="21-10-2023 01:00"/>
    <x v="2"/>
    <n v="25.24"/>
    <n v="12"/>
    <n v="302.88"/>
    <s v="Credit Card"/>
    <x v="0"/>
    <s v="Medium"/>
    <s v="Medium Satisfaction"/>
    <s v="Long Charging"/>
    <n v="1"/>
    <x v="661"/>
    <x v="328"/>
  </r>
  <r>
    <s v="EVS104228"/>
    <x v="1"/>
    <x v="0"/>
    <x v="1"/>
    <x v="1"/>
    <s v="21-08-2024 23:21"/>
    <s v="22-08-2024 01:13"/>
    <x v="56"/>
    <n v="26.3"/>
    <n v="12"/>
    <n v="315.60000000000002"/>
    <s v="UPI"/>
    <x v="1"/>
    <s v="Medium"/>
    <s v="High Satisfaction"/>
    <s v="Long Charging"/>
    <n v="3"/>
    <x v="202"/>
    <x v="337"/>
  </r>
  <r>
    <s v="EVS104229"/>
    <x v="5"/>
    <x v="1"/>
    <x v="3"/>
    <x v="0"/>
    <s v="13-08-2024 12:31"/>
    <s v="13-08-2024 13:50"/>
    <x v="87"/>
    <n v="29.95"/>
    <n v="10"/>
    <n v="299.5"/>
    <s v="Credit Card"/>
    <x v="2"/>
    <s v="Medium"/>
    <s v="Low Satisfaction"/>
    <s v="Long Charging"/>
    <n v="1"/>
    <x v="1054"/>
    <x v="265"/>
  </r>
  <r>
    <s v="EVS104230"/>
    <x v="0"/>
    <x v="2"/>
    <x v="3"/>
    <x v="1"/>
    <s v="14-05-2023 12:21"/>
    <s v="14-05-2023 14:11"/>
    <x v="109"/>
    <n v="37.25"/>
    <n v="8"/>
    <n v="298"/>
    <s v="Wallet"/>
    <x v="2"/>
    <s v="High"/>
    <s v="Low Satisfaction"/>
    <s v="Long Charging"/>
    <n v="2"/>
    <x v="707"/>
    <x v="342"/>
  </r>
  <r>
    <s v="EVS104231"/>
    <x v="3"/>
    <x v="0"/>
    <x v="1"/>
    <x v="0"/>
    <s v="18-06-2023 09:07"/>
    <s v="18-06-2023 09:50"/>
    <x v="27"/>
    <n v="45.81"/>
    <n v="15"/>
    <n v="687.15"/>
    <s v="Credit Card"/>
    <x v="1"/>
    <s v="High"/>
    <s v="High Satisfaction"/>
    <s v="Medium Charging"/>
    <n v="3"/>
    <x v="1350"/>
    <x v="72"/>
  </r>
  <r>
    <s v="EVS104232"/>
    <x v="1"/>
    <x v="0"/>
    <x v="0"/>
    <x v="1"/>
    <s v="25-06-2023 13:31"/>
    <s v="25-06-2023 14:34"/>
    <x v="25"/>
    <n v="29.01"/>
    <n v="12"/>
    <n v="348.12"/>
    <s v="Wallet"/>
    <x v="1"/>
    <s v="Medium"/>
    <s v="High Satisfaction"/>
    <s v="Long Charging"/>
    <n v="3"/>
    <x v="1323"/>
    <x v="467"/>
  </r>
  <r>
    <s v="EVS104233"/>
    <x v="6"/>
    <x v="1"/>
    <x v="3"/>
    <x v="0"/>
    <s v="17-10-2024 07:26"/>
    <s v="17-10-2024 08:20"/>
    <x v="38"/>
    <n v="22.49"/>
    <n v="8"/>
    <n v="179.92"/>
    <s v="UPI"/>
    <x v="3"/>
    <s v="Medium"/>
    <s v="Medium Satisfaction"/>
    <s v="Medium Charging"/>
    <n v="1"/>
    <x v="607"/>
    <x v="200"/>
  </r>
  <r>
    <s v="EVS104234"/>
    <x v="7"/>
    <x v="2"/>
    <x v="0"/>
    <x v="0"/>
    <d v="2024-07-09T08:01:00"/>
    <d v="2024-07-09T09:22:00"/>
    <x v="7"/>
    <n v="6.55"/>
    <n v="15"/>
    <n v="98.25"/>
    <s v="Credit Card"/>
    <x v="0"/>
    <s v="Low"/>
    <s v="Medium Satisfaction"/>
    <s v="Long Charging"/>
    <n v="2"/>
    <x v="592"/>
    <x v="221"/>
  </r>
  <r>
    <s v="EVS104235"/>
    <x v="0"/>
    <x v="2"/>
    <x v="2"/>
    <x v="1"/>
    <s v="23-07-2024 11:16"/>
    <s v="23-07-2024 12:01"/>
    <x v="96"/>
    <n v="5.8"/>
    <n v="8"/>
    <n v="46.4"/>
    <s v="Subscription"/>
    <x v="1"/>
    <s v="Low"/>
    <s v="High Satisfaction"/>
    <s v="Medium Charging"/>
    <n v="2"/>
    <x v="1308"/>
    <x v="333"/>
  </r>
  <r>
    <s v="EVS104236"/>
    <x v="7"/>
    <x v="1"/>
    <x v="3"/>
    <x v="0"/>
    <d v="2023-11-05T03:25:00"/>
    <d v="2023-11-05T04:56:00"/>
    <x v="44"/>
    <n v="36.97"/>
    <n v="12"/>
    <n v="443.64"/>
    <s v="Subscription"/>
    <x v="0"/>
    <s v="High"/>
    <s v="Medium Satisfaction"/>
    <s v="Long Charging"/>
    <n v="1"/>
    <x v="1104"/>
    <x v="395"/>
  </r>
  <r>
    <s v="EVS104237"/>
    <x v="1"/>
    <x v="2"/>
    <x v="1"/>
    <x v="0"/>
    <d v="2024-04-02T05:17:00"/>
    <d v="2024-04-02T06:24:00"/>
    <x v="5"/>
    <n v="53"/>
    <n v="10"/>
    <n v="530"/>
    <s v="UPI"/>
    <x v="0"/>
    <s v="High"/>
    <s v="Medium Satisfaction"/>
    <s v="Long Charging"/>
    <n v="2"/>
    <x v="1099"/>
    <x v="393"/>
  </r>
  <r>
    <s v="EVS104238"/>
    <x v="5"/>
    <x v="2"/>
    <x v="2"/>
    <x v="1"/>
    <s v="16-05-2023 16:30"/>
    <s v="16-05-2023 18:22"/>
    <x v="56"/>
    <n v="14.16"/>
    <n v="12"/>
    <n v="169.92"/>
    <s v="UPI"/>
    <x v="1"/>
    <s v="Medium"/>
    <s v="High Satisfaction"/>
    <s v="Long Charging"/>
    <n v="2"/>
    <x v="70"/>
    <x v="686"/>
  </r>
  <r>
    <s v="EVS104239"/>
    <x v="7"/>
    <x v="0"/>
    <x v="3"/>
    <x v="0"/>
    <d v="2024-12-02T08:23:00"/>
    <d v="2024-12-02T10:08:00"/>
    <x v="80"/>
    <n v="7.84"/>
    <n v="8"/>
    <n v="62.72"/>
    <s v="Credit Card"/>
    <x v="0"/>
    <s v="Low"/>
    <s v="Medium Satisfaction"/>
    <s v="Long Charging"/>
    <n v="3"/>
    <x v="375"/>
    <x v="300"/>
  </r>
  <r>
    <s v="EVS104240"/>
    <x v="3"/>
    <x v="0"/>
    <x v="1"/>
    <x v="1"/>
    <s v="29-07-2023 08:48"/>
    <s v="29-07-2023 09:30"/>
    <x v="14"/>
    <n v="16.86"/>
    <n v="12"/>
    <n v="202.32"/>
    <s v="Subscription"/>
    <x v="2"/>
    <s v="Medium"/>
    <s v="Low Satisfaction"/>
    <s v="Medium Charging"/>
    <n v="3"/>
    <x v="1077"/>
    <x v="6"/>
  </r>
  <r>
    <s v="EVS104241"/>
    <x v="0"/>
    <x v="0"/>
    <x v="2"/>
    <x v="1"/>
    <s v="23-03-2023 20:26"/>
    <s v="23-03-2023 21:56"/>
    <x v="77"/>
    <n v="11.23"/>
    <n v="15"/>
    <n v="168.45"/>
    <s v="Wallet"/>
    <x v="1"/>
    <s v="Medium"/>
    <s v="High Satisfaction"/>
    <s v="Long Charging"/>
    <n v="3"/>
    <x v="674"/>
    <x v="374"/>
  </r>
  <r>
    <s v="EVS104242"/>
    <x v="7"/>
    <x v="1"/>
    <x v="2"/>
    <x v="1"/>
    <s v="28-03-2023 06:03"/>
    <s v="28-03-2023 06:41"/>
    <x v="28"/>
    <n v="58.39"/>
    <n v="10"/>
    <n v="583.9"/>
    <s v="Subscription"/>
    <x v="0"/>
    <s v="High"/>
    <s v="Medium Satisfaction"/>
    <s v="Medium Charging"/>
    <n v="1"/>
    <x v="1316"/>
    <x v="139"/>
  </r>
  <r>
    <s v="EVS104243"/>
    <x v="7"/>
    <x v="2"/>
    <x v="3"/>
    <x v="0"/>
    <s v="17-11-2024 18:16"/>
    <s v="17-11-2024 18:26"/>
    <x v="15"/>
    <n v="41.92"/>
    <n v="12"/>
    <n v="503.04"/>
    <s v="Credit Card"/>
    <x v="1"/>
    <s v="High"/>
    <s v="High Satisfaction"/>
    <s v="Short Charging"/>
    <n v="2"/>
    <x v="230"/>
    <x v="537"/>
  </r>
  <r>
    <s v="EVS104244"/>
    <x v="5"/>
    <x v="0"/>
    <x v="3"/>
    <x v="1"/>
    <s v="30-03-2024 22:33"/>
    <s v="30-03-2024 22:46"/>
    <x v="58"/>
    <n v="30.73"/>
    <n v="10"/>
    <n v="307.3"/>
    <s v="Credit Card"/>
    <x v="2"/>
    <s v="High"/>
    <s v="Low Satisfaction"/>
    <s v="Short Charging"/>
    <n v="3"/>
    <x v="222"/>
    <x v="372"/>
  </r>
  <r>
    <s v="EVS104245"/>
    <x v="3"/>
    <x v="0"/>
    <x v="0"/>
    <x v="0"/>
    <d v="2024-11-06T02:50:00"/>
    <d v="2024-11-06T03:03:00"/>
    <x v="58"/>
    <n v="5.24"/>
    <n v="8"/>
    <n v="41.92"/>
    <s v="Subscription"/>
    <x v="1"/>
    <s v="Low"/>
    <s v="High Satisfaction"/>
    <s v="Short Charging"/>
    <n v="3"/>
    <x v="1138"/>
    <x v="563"/>
  </r>
  <r>
    <s v="EVS104246"/>
    <x v="3"/>
    <x v="2"/>
    <x v="1"/>
    <x v="1"/>
    <d v="2024-07-05T16:13:00"/>
    <d v="2024-07-05T17:36:00"/>
    <x v="100"/>
    <n v="32.56"/>
    <n v="12"/>
    <n v="390.72"/>
    <s v="Wallet"/>
    <x v="4"/>
    <s v="High"/>
    <s v="Low Satisfaction"/>
    <s v="Long Charging"/>
    <n v="2"/>
    <x v="1037"/>
    <x v="22"/>
  </r>
  <r>
    <s v="EVS104247"/>
    <x v="2"/>
    <x v="2"/>
    <x v="2"/>
    <x v="1"/>
    <s v="14-09-2024 08:44"/>
    <s v="14-09-2024 10:06"/>
    <x v="0"/>
    <n v="2.48"/>
    <n v="12"/>
    <n v="29.76"/>
    <s v="Subscription"/>
    <x v="3"/>
    <s v="Low"/>
    <s v="Medium Satisfaction"/>
    <s v="Long Charging"/>
    <n v="2"/>
    <x v="979"/>
    <x v="500"/>
  </r>
  <r>
    <s v="EVS104248"/>
    <x v="4"/>
    <x v="2"/>
    <x v="3"/>
    <x v="1"/>
    <s v="22-07-2023 11:38"/>
    <s v="22-07-2023 11:52"/>
    <x v="52"/>
    <n v="5.14"/>
    <n v="15"/>
    <n v="77.099999999999994"/>
    <s v="UPI"/>
    <x v="4"/>
    <s v="Low"/>
    <s v="Low Satisfaction"/>
    <s v="Short Charging"/>
    <n v="2"/>
    <x v="1205"/>
    <x v="545"/>
  </r>
  <r>
    <s v="EVS104249"/>
    <x v="4"/>
    <x v="0"/>
    <x v="1"/>
    <x v="1"/>
    <s v="30-01-2023 07:04"/>
    <s v="30-01-2023 08:10"/>
    <x v="40"/>
    <n v="12.5"/>
    <n v="8"/>
    <n v="100"/>
    <s v="Subscription"/>
    <x v="1"/>
    <s v="Medium"/>
    <s v="High Satisfaction"/>
    <s v="Long Charging"/>
    <n v="3"/>
    <x v="1057"/>
    <x v="263"/>
  </r>
  <r>
    <s v="EVS104250"/>
    <x v="3"/>
    <x v="0"/>
    <x v="2"/>
    <x v="0"/>
    <d v="2024-03-08T18:06:00"/>
    <d v="2024-03-08T19:42:00"/>
    <x v="101"/>
    <n v="29.86"/>
    <n v="12"/>
    <n v="358.32"/>
    <s v="Wallet"/>
    <x v="0"/>
    <s v="Medium"/>
    <s v="Medium Satisfaction"/>
    <s v="Long Charging"/>
    <n v="3"/>
    <x v="1142"/>
    <x v="380"/>
  </r>
  <r>
    <s v="EVS104251"/>
    <x v="0"/>
    <x v="1"/>
    <x v="3"/>
    <x v="0"/>
    <s v="22-07-2023 02:33"/>
    <s v="22-07-2023 03:27"/>
    <x v="38"/>
    <n v="23.68"/>
    <n v="8"/>
    <n v="189.44"/>
    <s v="Wallet"/>
    <x v="2"/>
    <s v="Medium"/>
    <s v="Low Satisfaction"/>
    <s v="Medium Charging"/>
    <n v="1"/>
    <x v="329"/>
    <x v="545"/>
  </r>
  <r>
    <s v="EVS104252"/>
    <x v="4"/>
    <x v="1"/>
    <x v="3"/>
    <x v="0"/>
    <s v="27-01-2023 03:12"/>
    <s v="27-01-2023 03:28"/>
    <x v="71"/>
    <n v="48.91"/>
    <n v="8"/>
    <n v="391.28"/>
    <s v="Subscription"/>
    <x v="1"/>
    <s v="High"/>
    <s v="High Satisfaction"/>
    <s v="Short Charging"/>
    <n v="1"/>
    <x v="660"/>
    <x v="9"/>
  </r>
  <r>
    <s v="EVS104253"/>
    <x v="1"/>
    <x v="0"/>
    <x v="1"/>
    <x v="0"/>
    <s v="17-10-2023 19:27"/>
    <s v="17-10-2023 19:37"/>
    <x v="15"/>
    <n v="6.25"/>
    <n v="8"/>
    <n v="50"/>
    <s v="Wallet"/>
    <x v="3"/>
    <s v="Low"/>
    <s v="Medium Satisfaction"/>
    <s v="Short Charging"/>
    <n v="3"/>
    <x v="1047"/>
    <x v="582"/>
  </r>
  <r>
    <s v="EVS104254"/>
    <x v="1"/>
    <x v="0"/>
    <x v="1"/>
    <x v="0"/>
    <d v="2023-04-05T10:58:00"/>
    <d v="2023-04-05T11:14:00"/>
    <x v="71"/>
    <n v="44.59"/>
    <n v="15"/>
    <n v="668.85"/>
    <s v="Subscription"/>
    <x v="4"/>
    <s v="High"/>
    <s v="Low Satisfaction"/>
    <s v="Short Charging"/>
    <n v="3"/>
    <x v="475"/>
    <x v="47"/>
  </r>
  <r>
    <s v="EVS104255"/>
    <x v="6"/>
    <x v="0"/>
    <x v="1"/>
    <x v="1"/>
    <s v="31-01-2023 03:01"/>
    <s v="31-01-2023 04:28"/>
    <x v="24"/>
    <n v="25.86"/>
    <n v="15"/>
    <n v="387.9"/>
    <s v="Credit Card"/>
    <x v="0"/>
    <s v="Medium"/>
    <s v="Medium Satisfaction"/>
    <s v="Long Charging"/>
    <n v="3"/>
    <x v="261"/>
    <x v="633"/>
  </r>
  <r>
    <s v="EVS104256"/>
    <x v="1"/>
    <x v="0"/>
    <x v="0"/>
    <x v="0"/>
    <d v="2024-11-04T16:18:00"/>
    <d v="2024-11-04T17:26:00"/>
    <x v="84"/>
    <n v="8.81"/>
    <n v="10"/>
    <n v="88.1"/>
    <s v="Credit Card"/>
    <x v="0"/>
    <s v="Low"/>
    <s v="Medium Satisfaction"/>
    <s v="Long Charging"/>
    <n v="3"/>
    <x v="343"/>
    <x v="630"/>
  </r>
  <r>
    <s v="EVS104257"/>
    <x v="2"/>
    <x v="1"/>
    <x v="0"/>
    <x v="1"/>
    <s v="24-04-2023 22:38"/>
    <s v="24-04-2023 23:00"/>
    <x v="103"/>
    <n v="54.51"/>
    <n v="8"/>
    <n v="436.08"/>
    <s v="UPI"/>
    <x v="2"/>
    <s v="High"/>
    <s v="Low Satisfaction"/>
    <s v="Short Charging"/>
    <n v="1"/>
    <x v="905"/>
    <x v="541"/>
  </r>
  <r>
    <s v="EVS104258"/>
    <x v="7"/>
    <x v="1"/>
    <x v="0"/>
    <x v="0"/>
    <d v="2024-09-06T15:05:00"/>
    <d v="2024-09-06T16:40:00"/>
    <x v="66"/>
    <n v="57.58"/>
    <n v="8"/>
    <n v="460.64"/>
    <s v="Credit Card"/>
    <x v="2"/>
    <s v="High"/>
    <s v="Low Satisfaction"/>
    <s v="Long Charging"/>
    <n v="1"/>
    <x v="405"/>
    <x v="428"/>
  </r>
  <r>
    <s v="EVS104259"/>
    <x v="1"/>
    <x v="0"/>
    <x v="3"/>
    <x v="1"/>
    <s v="18-02-2024 01:40"/>
    <s v="18-02-2024 02:03"/>
    <x v="6"/>
    <n v="47.15"/>
    <n v="8"/>
    <n v="377.2"/>
    <s v="UPI"/>
    <x v="4"/>
    <s v="High"/>
    <s v="Low Satisfaction"/>
    <s v="Short Charging"/>
    <n v="3"/>
    <x v="1194"/>
    <x v="549"/>
  </r>
  <r>
    <s v="EVS104260"/>
    <x v="0"/>
    <x v="0"/>
    <x v="2"/>
    <x v="0"/>
    <s v="15-03-2024 06:01"/>
    <s v="15-03-2024 06:41"/>
    <x v="79"/>
    <n v="35.6"/>
    <n v="10"/>
    <n v="356"/>
    <s v="Credit Card"/>
    <x v="4"/>
    <s v="High"/>
    <s v="Low Satisfaction"/>
    <s v="Medium Charging"/>
    <n v="3"/>
    <x v="124"/>
    <x v="298"/>
  </r>
  <r>
    <s v="EVS104261"/>
    <x v="2"/>
    <x v="1"/>
    <x v="0"/>
    <x v="0"/>
    <s v="26-09-2023 09:40"/>
    <s v="26-09-2023 10:02"/>
    <x v="103"/>
    <n v="55"/>
    <n v="12"/>
    <n v="660"/>
    <s v="Wallet"/>
    <x v="1"/>
    <s v="High"/>
    <s v="High Satisfaction"/>
    <s v="Short Charging"/>
    <n v="1"/>
    <x v="966"/>
    <x v="456"/>
  </r>
  <r>
    <s v="EVS104262"/>
    <x v="1"/>
    <x v="2"/>
    <x v="2"/>
    <x v="1"/>
    <s v="15-10-2023 16:45"/>
    <s v="15-10-2023 17:15"/>
    <x v="19"/>
    <n v="24.77"/>
    <n v="8"/>
    <n v="198.16"/>
    <s v="Subscription"/>
    <x v="4"/>
    <s v="Medium"/>
    <s v="Low Satisfaction"/>
    <s v="Medium Charging"/>
    <n v="2"/>
    <x v="1019"/>
    <x v="294"/>
  </r>
  <r>
    <s v="EVS104263"/>
    <x v="5"/>
    <x v="2"/>
    <x v="0"/>
    <x v="0"/>
    <d v="2023-08-04T00:25:00"/>
    <d v="2023-08-04T02:10:00"/>
    <x v="80"/>
    <n v="56.67"/>
    <n v="8"/>
    <n v="453.36"/>
    <s v="Credit Card"/>
    <x v="0"/>
    <s v="High"/>
    <s v="Medium Satisfaction"/>
    <s v="Long Charging"/>
    <n v="2"/>
    <x v="800"/>
    <x v="168"/>
  </r>
  <r>
    <s v="EVS104264"/>
    <x v="2"/>
    <x v="0"/>
    <x v="2"/>
    <x v="0"/>
    <d v="2023-05-07T10:59:00"/>
    <d v="2023-05-07T11:11:00"/>
    <x v="94"/>
    <n v="36.49"/>
    <n v="10"/>
    <n v="364.9"/>
    <s v="UPI"/>
    <x v="3"/>
    <s v="High"/>
    <s v="Medium Satisfaction"/>
    <s v="Short Charging"/>
    <n v="3"/>
    <x v="867"/>
    <x v="557"/>
  </r>
  <r>
    <s v="EVS104265"/>
    <x v="0"/>
    <x v="2"/>
    <x v="3"/>
    <x v="1"/>
    <d v="2023-06-09T05:29:00"/>
    <d v="2023-06-09T06:31:00"/>
    <x v="51"/>
    <n v="19.440000000000001"/>
    <n v="10"/>
    <n v="194.4"/>
    <s v="Credit Card"/>
    <x v="2"/>
    <s v="Medium"/>
    <s v="Low Satisfaction"/>
    <s v="Long Charging"/>
    <n v="2"/>
    <x v="630"/>
    <x v="334"/>
  </r>
  <r>
    <s v="EVS104266"/>
    <x v="2"/>
    <x v="2"/>
    <x v="1"/>
    <x v="0"/>
    <s v="31-10-2024 21:15"/>
    <s v="31-10-2024 21:28"/>
    <x v="58"/>
    <n v="47.62"/>
    <n v="12"/>
    <n v="571.44000000000005"/>
    <s v="Wallet"/>
    <x v="0"/>
    <s v="High"/>
    <s v="Medium Satisfaction"/>
    <s v="Short Charging"/>
    <n v="2"/>
    <x v="461"/>
    <x v="71"/>
  </r>
  <r>
    <s v="EVS104267"/>
    <x v="5"/>
    <x v="0"/>
    <x v="1"/>
    <x v="0"/>
    <s v="18-01-2024 06:52"/>
    <s v="18-01-2024 07:35"/>
    <x v="27"/>
    <n v="23.48"/>
    <n v="15"/>
    <n v="352.2"/>
    <s v="Wallet"/>
    <x v="1"/>
    <s v="Medium"/>
    <s v="High Satisfaction"/>
    <s v="Medium Charging"/>
    <n v="3"/>
    <x v="161"/>
    <x v="665"/>
  </r>
  <r>
    <s v="EVS104268"/>
    <x v="2"/>
    <x v="1"/>
    <x v="2"/>
    <x v="1"/>
    <s v="22-02-2024 17:49"/>
    <s v="22-02-2024 19:19"/>
    <x v="77"/>
    <n v="26.03"/>
    <n v="15"/>
    <n v="390.45"/>
    <s v="Credit Card"/>
    <x v="3"/>
    <s v="Medium"/>
    <s v="Medium Satisfaction"/>
    <s v="Long Charging"/>
    <n v="1"/>
    <x v="437"/>
    <x v="52"/>
  </r>
  <r>
    <s v="EVS104269"/>
    <x v="5"/>
    <x v="1"/>
    <x v="2"/>
    <x v="1"/>
    <s v="23-04-2023 20:34"/>
    <s v="23-04-2023 22:32"/>
    <x v="106"/>
    <n v="45.87"/>
    <n v="15"/>
    <n v="688.05"/>
    <s v="Subscription"/>
    <x v="3"/>
    <s v="High"/>
    <s v="Medium Satisfaction"/>
    <s v="Long Charging"/>
    <n v="1"/>
    <x v="338"/>
    <x v="376"/>
  </r>
  <r>
    <s v="EVS104270"/>
    <x v="0"/>
    <x v="0"/>
    <x v="0"/>
    <x v="1"/>
    <s v="29-08-2024 06:13"/>
    <s v="29-08-2024 06:42"/>
    <x v="102"/>
    <n v="7.73"/>
    <n v="15"/>
    <n v="115.95"/>
    <s v="UPI"/>
    <x v="4"/>
    <s v="Low"/>
    <s v="Low Satisfaction"/>
    <s v="Short Charging"/>
    <n v="3"/>
    <x v="55"/>
    <x v="21"/>
  </r>
  <r>
    <s v="EVS104271"/>
    <x v="2"/>
    <x v="1"/>
    <x v="0"/>
    <x v="0"/>
    <d v="2024-10-11T20:12:00"/>
    <d v="2024-10-11T21:44:00"/>
    <x v="20"/>
    <n v="4.63"/>
    <n v="10"/>
    <n v="46.3"/>
    <s v="Credit Card"/>
    <x v="0"/>
    <s v="Low"/>
    <s v="Medium Satisfaction"/>
    <s v="Long Charging"/>
    <n v="1"/>
    <x v="737"/>
    <x v="295"/>
  </r>
  <r>
    <s v="EVS104272"/>
    <x v="3"/>
    <x v="2"/>
    <x v="3"/>
    <x v="0"/>
    <s v="23-08-2024 17:43"/>
    <s v="23-08-2024 18:17"/>
    <x v="8"/>
    <n v="6.16"/>
    <n v="15"/>
    <n v="92.4"/>
    <s v="Subscription"/>
    <x v="2"/>
    <s v="Low"/>
    <s v="Low Satisfaction"/>
    <s v="Medium Charging"/>
    <n v="2"/>
    <x v="949"/>
    <x v="589"/>
  </r>
  <r>
    <s v="EVS104273"/>
    <x v="1"/>
    <x v="2"/>
    <x v="1"/>
    <x v="1"/>
    <d v="2023-08-12T12:43:00"/>
    <d v="2023-08-12T14:08:00"/>
    <x v="17"/>
    <n v="23.74"/>
    <n v="10"/>
    <n v="237.4"/>
    <s v="UPI"/>
    <x v="4"/>
    <s v="Medium"/>
    <s v="Low Satisfaction"/>
    <s v="Long Charging"/>
    <n v="2"/>
    <x v="756"/>
    <x v="522"/>
  </r>
  <r>
    <s v="EVS104274"/>
    <x v="6"/>
    <x v="0"/>
    <x v="2"/>
    <x v="1"/>
    <s v="30-09-2024 08:57"/>
    <s v="30-09-2024 10:15"/>
    <x v="89"/>
    <n v="5.17"/>
    <n v="15"/>
    <n v="77.55"/>
    <s v="UPI"/>
    <x v="4"/>
    <s v="Low"/>
    <s v="Low Satisfaction"/>
    <s v="Long Charging"/>
    <n v="3"/>
    <x v="599"/>
    <x v="584"/>
  </r>
  <r>
    <s v="EVS104275"/>
    <x v="7"/>
    <x v="1"/>
    <x v="0"/>
    <x v="0"/>
    <s v="30-01-2024 10:37"/>
    <s v="30-01-2024 11:16"/>
    <x v="3"/>
    <n v="24.96"/>
    <n v="15"/>
    <n v="374.4"/>
    <s v="Credit Card"/>
    <x v="1"/>
    <s v="Medium"/>
    <s v="High Satisfaction"/>
    <s v="Medium Charging"/>
    <n v="1"/>
    <x v="1224"/>
    <x v="165"/>
  </r>
  <r>
    <s v="EVS104276"/>
    <x v="4"/>
    <x v="0"/>
    <x v="3"/>
    <x v="1"/>
    <s v="24-06-2023 01:11"/>
    <s v="24-06-2023 03:10"/>
    <x v="9"/>
    <n v="9.2899999999999991"/>
    <n v="10"/>
    <n v="92.9"/>
    <s v="Subscription"/>
    <x v="4"/>
    <s v="Low"/>
    <s v="Low Satisfaction"/>
    <s v="Long Charging"/>
    <n v="3"/>
    <x v="527"/>
    <x v="83"/>
  </r>
  <r>
    <s v="EVS104277"/>
    <x v="3"/>
    <x v="0"/>
    <x v="1"/>
    <x v="1"/>
    <d v="2023-06-02T10:49:00"/>
    <d v="2023-06-02T11:09:00"/>
    <x v="21"/>
    <n v="21.67"/>
    <n v="8"/>
    <n v="173.36"/>
    <s v="UPI"/>
    <x v="4"/>
    <s v="Medium"/>
    <s v="Low Satisfaction"/>
    <s v="Short Charging"/>
    <n v="3"/>
    <x v="686"/>
    <x v="447"/>
  </r>
  <r>
    <s v="EVS104278"/>
    <x v="7"/>
    <x v="1"/>
    <x v="0"/>
    <x v="1"/>
    <s v="14-01-2024 02:14"/>
    <s v="14-01-2024 03:27"/>
    <x v="98"/>
    <n v="3.51"/>
    <n v="12"/>
    <n v="42.12"/>
    <s v="UPI"/>
    <x v="2"/>
    <s v="Low"/>
    <s v="Low Satisfaction"/>
    <s v="Long Charging"/>
    <n v="1"/>
    <x v="285"/>
    <x v="224"/>
  </r>
  <r>
    <s v="EVS104279"/>
    <x v="6"/>
    <x v="0"/>
    <x v="0"/>
    <x v="1"/>
    <s v="20-10-2023 11:56"/>
    <s v="20-10-2023 12:48"/>
    <x v="55"/>
    <n v="59.51"/>
    <n v="15"/>
    <n v="892.65"/>
    <s v="Wallet"/>
    <x v="1"/>
    <s v="High"/>
    <s v="High Satisfaction"/>
    <s v="Medium Charging"/>
    <n v="3"/>
    <x v="717"/>
    <x v="328"/>
  </r>
  <r>
    <s v="EVS104280"/>
    <x v="7"/>
    <x v="0"/>
    <x v="3"/>
    <x v="0"/>
    <d v="2024-06-03T01:00:00"/>
    <d v="2024-06-03T02:22:00"/>
    <x v="0"/>
    <n v="53.28"/>
    <n v="10"/>
    <n v="532.79999999999995"/>
    <s v="UPI"/>
    <x v="3"/>
    <s v="High"/>
    <s v="Medium Satisfaction"/>
    <s v="Long Charging"/>
    <n v="3"/>
    <x v="422"/>
    <x v="599"/>
  </r>
  <r>
    <s v="EVS104281"/>
    <x v="2"/>
    <x v="1"/>
    <x v="1"/>
    <x v="0"/>
    <s v="13-03-2023 11:15"/>
    <s v="13-03-2023 12:41"/>
    <x v="16"/>
    <n v="33.32"/>
    <n v="8"/>
    <n v="266.56"/>
    <s v="Wallet"/>
    <x v="1"/>
    <s v="High"/>
    <s v="High Satisfaction"/>
    <s v="Long Charging"/>
    <n v="1"/>
    <x v="1008"/>
    <x v="516"/>
  </r>
  <r>
    <s v="EVS104282"/>
    <x v="7"/>
    <x v="1"/>
    <x v="2"/>
    <x v="0"/>
    <s v="31-01-2024 10:20"/>
    <s v="31-01-2024 10:54"/>
    <x v="8"/>
    <n v="25.27"/>
    <n v="15"/>
    <n v="379.05"/>
    <s v="Subscription"/>
    <x v="2"/>
    <s v="Medium"/>
    <s v="Low Satisfaction"/>
    <s v="Medium Charging"/>
    <n v="1"/>
    <x v="546"/>
    <x v="638"/>
  </r>
  <r>
    <s v="EVS104283"/>
    <x v="2"/>
    <x v="2"/>
    <x v="0"/>
    <x v="0"/>
    <s v="31-07-2024 01:47"/>
    <s v="31-07-2024 02:54"/>
    <x v="5"/>
    <n v="2.7"/>
    <n v="10"/>
    <n v="27"/>
    <s v="Credit Card"/>
    <x v="3"/>
    <s v="Low"/>
    <s v="Medium Satisfaction"/>
    <s v="Long Charging"/>
    <n v="2"/>
    <x v="1295"/>
    <x v="469"/>
  </r>
  <r>
    <s v="EVS104284"/>
    <x v="4"/>
    <x v="1"/>
    <x v="2"/>
    <x v="1"/>
    <s v="20-09-2023 19:05"/>
    <s v="20-09-2023 20:18"/>
    <x v="98"/>
    <n v="39.409999999999997"/>
    <n v="10"/>
    <n v="394.1"/>
    <s v="UPI"/>
    <x v="4"/>
    <s v="High"/>
    <s v="Low Satisfaction"/>
    <s v="Long Charging"/>
    <n v="1"/>
    <x v="596"/>
    <x v="681"/>
  </r>
  <r>
    <s v="EVS104285"/>
    <x v="5"/>
    <x v="0"/>
    <x v="3"/>
    <x v="0"/>
    <d v="2024-03-10T10:22:00"/>
    <d v="2024-03-10T11:46:00"/>
    <x v="32"/>
    <n v="52.8"/>
    <n v="15"/>
    <n v="792"/>
    <s v="Credit Card"/>
    <x v="4"/>
    <s v="High"/>
    <s v="Low Satisfaction"/>
    <s v="Long Charging"/>
    <n v="3"/>
    <x v="72"/>
    <x v="309"/>
  </r>
  <r>
    <s v="EVS104286"/>
    <x v="3"/>
    <x v="1"/>
    <x v="0"/>
    <x v="1"/>
    <s v="27-03-2023 15:42"/>
    <s v="27-03-2023 16:30"/>
    <x v="67"/>
    <n v="33.729999999999997"/>
    <n v="12"/>
    <n v="404.76"/>
    <s v="Credit Card"/>
    <x v="2"/>
    <s v="High"/>
    <s v="Low Satisfaction"/>
    <s v="Medium Charging"/>
    <n v="1"/>
    <x v="1339"/>
    <x v="426"/>
  </r>
  <r>
    <s v="EVS104287"/>
    <x v="3"/>
    <x v="0"/>
    <x v="1"/>
    <x v="1"/>
    <s v="26-01-2023 13:28"/>
    <s v="26-01-2023 14:35"/>
    <x v="5"/>
    <n v="46.99"/>
    <n v="10"/>
    <n v="469.9"/>
    <s v="UPI"/>
    <x v="3"/>
    <s v="High"/>
    <s v="Medium Satisfaction"/>
    <s v="Long Charging"/>
    <n v="3"/>
    <x v="893"/>
    <x v="389"/>
  </r>
  <r>
    <s v="EVS104288"/>
    <x v="4"/>
    <x v="1"/>
    <x v="3"/>
    <x v="0"/>
    <d v="2024-01-01T10:18:00"/>
    <d v="2024-01-01T11:06:00"/>
    <x v="67"/>
    <n v="9.99"/>
    <n v="15"/>
    <n v="149.85"/>
    <s v="Subscription"/>
    <x v="2"/>
    <s v="Low"/>
    <s v="Low Satisfaction"/>
    <s v="Medium Charging"/>
    <n v="1"/>
    <x v="378"/>
    <x v="58"/>
  </r>
  <r>
    <s v="EVS104289"/>
    <x v="2"/>
    <x v="1"/>
    <x v="3"/>
    <x v="1"/>
    <d v="2024-08-10T21:25:00"/>
    <d v="2024-08-10T22:36:00"/>
    <x v="82"/>
    <n v="50.2"/>
    <n v="10"/>
    <n v="502"/>
    <s v="Wallet"/>
    <x v="4"/>
    <s v="High"/>
    <s v="Low Satisfaction"/>
    <s v="Long Charging"/>
    <n v="1"/>
    <x v="1133"/>
    <x v="146"/>
  </r>
  <r>
    <s v="EVS104290"/>
    <x v="0"/>
    <x v="2"/>
    <x v="0"/>
    <x v="0"/>
    <d v="2023-05-04T22:00:00"/>
    <d v="2023-05-04T23:40:00"/>
    <x v="60"/>
    <n v="10.74"/>
    <n v="10"/>
    <n v="107.4"/>
    <s v="Credit Card"/>
    <x v="3"/>
    <s v="Medium"/>
    <s v="Medium Satisfaction"/>
    <s v="Long Charging"/>
    <n v="2"/>
    <x v="1062"/>
    <x v="195"/>
  </r>
  <r>
    <s v="EVS104291"/>
    <x v="6"/>
    <x v="0"/>
    <x v="1"/>
    <x v="1"/>
    <d v="2023-09-02T23:14:00"/>
    <d v="2023-10-02T00:56:00"/>
    <x v="36"/>
    <n v="59.62"/>
    <n v="10"/>
    <n v="596.20000000000005"/>
    <s v="Subscription"/>
    <x v="2"/>
    <s v="High"/>
    <s v="Low Satisfaction"/>
    <s v="Long Charging"/>
    <n v="3"/>
    <x v="1015"/>
    <x v="296"/>
  </r>
  <r>
    <s v="EVS104292"/>
    <x v="1"/>
    <x v="0"/>
    <x v="1"/>
    <x v="1"/>
    <s v="30-05-2024 11:14"/>
    <s v="30-05-2024 11:54"/>
    <x v="79"/>
    <n v="24.81"/>
    <n v="8"/>
    <n v="198.48"/>
    <s v="Credit Card"/>
    <x v="4"/>
    <s v="Medium"/>
    <s v="Low Satisfaction"/>
    <s v="Medium Charging"/>
    <n v="3"/>
    <x v="891"/>
    <x v="508"/>
  </r>
  <r>
    <s v="EVS104293"/>
    <x v="6"/>
    <x v="1"/>
    <x v="0"/>
    <x v="0"/>
    <s v="17-10-2024 19:08"/>
    <s v="17-10-2024 19:58"/>
    <x v="97"/>
    <n v="6.82"/>
    <n v="12"/>
    <n v="81.84"/>
    <s v="Subscription"/>
    <x v="1"/>
    <s v="Low"/>
    <s v="High Satisfaction"/>
    <s v="Medium Charging"/>
    <n v="1"/>
    <x v="1288"/>
    <x v="200"/>
  </r>
  <r>
    <s v="EVS104294"/>
    <x v="6"/>
    <x v="0"/>
    <x v="2"/>
    <x v="0"/>
    <d v="2023-09-08T23:16:00"/>
    <d v="2023-10-08T00:24:00"/>
    <x v="84"/>
    <n v="2.2599999999999998"/>
    <n v="10"/>
    <n v="22.6"/>
    <s v="Credit Card"/>
    <x v="3"/>
    <s v="Low"/>
    <s v="Medium Satisfaction"/>
    <s v="Long Charging"/>
    <n v="3"/>
    <x v="1212"/>
    <x v="690"/>
  </r>
  <r>
    <s v="EVS104295"/>
    <x v="3"/>
    <x v="2"/>
    <x v="2"/>
    <x v="1"/>
    <d v="2024-03-03T15:07:00"/>
    <d v="2024-03-03T16:36:00"/>
    <x v="29"/>
    <n v="55.34"/>
    <n v="10"/>
    <n v="553.4"/>
    <s v="Credit Card"/>
    <x v="4"/>
    <s v="High"/>
    <s v="Low Satisfaction"/>
    <s v="Long Charging"/>
    <n v="2"/>
    <x v="93"/>
    <x v="625"/>
  </r>
  <r>
    <s v="EVS104296"/>
    <x v="5"/>
    <x v="0"/>
    <x v="1"/>
    <x v="1"/>
    <s v="26-03-2024 06:37"/>
    <s v="26-03-2024 08:02"/>
    <x v="17"/>
    <n v="2.16"/>
    <n v="10"/>
    <n v="21.6"/>
    <s v="Subscription"/>
    <x v="0"/>
    <s v="Low"/>
    <s v="Medium Satisfaction"/>
    <s v="Long Charging"/>
    <n v="3"/>
    <x v="822"/>
    <x v="466"/>
  </r>
  <r>
    <s v="EVS104297"/>
    <x v="4"/>
    <x v="2"/>
    <x v="3"/>
    <x v="1"/>
    <s v="24-05-2023 03:12"/>
    <s v="24-05-2023 03:43"/>
    <x v="64"/>
    <n v="19.329999999999998"/>
    <n v="10"/>
    <n v="193.3"/>
    <s v="Subscription"/>
    <x v="3"/>
    <s v="Medium"/>
    <s v="Medium Satisfaction"/>
    <s v="Medium Charging"/>
    <n v="2"/>
    <x v="660"/>
    <x v="204"/>
  </r>
  <r>
    <s v="EVS104298"/>
    <x v="3"/>
    <x v="0"/>
    <x v="3"/>
    <x v="1"/>
    <s v="24-05-2024 23:10"/>
    <s v="24-05-2024 23:49"/>
    <x v="3"/>
    <n v="2.59"/>
    <n v="12"/>
    <n v="31.08"/>
    <s v="Wallet"/>
    <x v="1"/>
    <s v="Low"/>
    <s v="High Satisfaction"/>
    <s v="Medium Charging"/>
    <n v="3"/>
    <x v="1351"/>
    <x v="315"/>
  </r>
  <r>
    <s v="EVS104299"/>
    <x v="0"/>
    <x v="0"/>
    <x v="2"/>
    <x v="0"/>
    <d v="2023-09-05T16:01:00"/>
    <d v="2023-09-05T17:42:00"/>
    <x v="26"/>
    <n v="50.35"/>
    <n v="8"/>
    <n v="402.8"/>
    <s v="Credit Card"/>
    <x v="4"/>
    <s v="High"/>
    <s v="Low Satisfaction"/>
    <s v="Long Charging"/>
    <n v="3"/>
    <x v="808"/>
    <x v="236"/>
  </r>
  <r>
    <s v="EVS104300"/>
    <x v="1"/>
    <x v="0"/>
    <x v="0"/>
    <x v="0"/>
    <d v="2023-09-09T03:46:00"/>
    <d v="2023-09-09T04:11:00"/>
    <x v="13"/>
    <n v="42.04"/>
    <n v="8"/>
    <n v="336.32"/>
    <s v="UPI"/>
    <x v="4"/>
    <s v="High"/>
    <s v="Low Satisfaction"/>
    <s v="Short Charging"/>
    <n v="3"/>
    <x v="497"/>
    <x v="171"/>
  </r>
  <r>
    <s v="EVS104301"/>
    <x v="2"/>
    <x v="2"/>
    <x v="0"/>
    <x v="0"/>
    <d v="2024-12-02T07:47:00"/>
    <d v="2024-12-02T08:40:00"/>
    <x v="73"/>
    <n v="29.21"/>
    <n v="8"/>
    <n v="233.68"/>
    <s v="Credit Card"/>
    <x v="2"/>
    <s v="Medium"/>
    <s v="Low Satisfaction"/>
    <s v="Medium Charging"/>
    <n v="2"/>
    <x v="1148"/>
    <x v="300"/>
  </r>
  <r>
    <s v="EVS104302"/>
    <x v="4"/>
    <x v="2"/>
    <x v="1"/>
    <x v="1"/>
    <d v="2024-11-08T07:03:00"/>
    <d v="2024-11-08T08:55:00"/>
    <x v="56"/>
    <n v="29.38"/>
    <n v="12"/>
    <n v="352.56"/>
    <s v="Credit Card"/>
    <x v="4"/>
    <s v="Medium"/>
    <s v="Low Satisfaction"/>
    <s v="Long Charging"/>
    <n v="2"/>
    <x v="1029"/>
    <x v="98"/>
  </r>
  <r>
    <s v="EVS104303"/>
    <x v="6"/>
    <x v="2"/>
    <x v="2"/>
    <x v="1"/>
    <s v="22-04-2023 10:03"/>
    <s v="22-04-2023 11:47"/>
    <x v="4"/>
    <n v="20.02"/>
    <n v="10"/>
    <n v="200.2"/>
    <s v="UPI"/>
    <x v="1"/>
    <s v="Medium"/>
    <s v="High Satisfaction"/>
    <s v="Long Charging"/>
    <n v="2"/>
    <x v="670"/>
    <x v="421"/>
  </r>
  <r>
    <s v="EVS104304"/>
    <x v="2"/>
    <x v="1"/>
    <x v="1"/>
    <x v="1"/>
    <s v="29-09-2024 02:41"/>
    <s v="29-09-2024 03:27"/>
    <x v="43"/>
    <n v="19.91"/>
    <n v="12"/>
    <n v="238.92"/>
    <s v="UPI"/>
    <x v="2"/>
    <s v="Medium"/>
    <s v="Low Satisfaction"/>
    <s v="Medium Charging"/>
    <n v="1"/>
    <x v="502"/>
    <x v="306"/>
  </r>
  <r>
    <s v="EVS104305"/>
    <x v="3"/>
    <x v="2"/>
    <x v="0"/>
    <x v="0"/>
    <s v="21-05-2023 13:02"/>
    <s v="21-05-2023 14:18"/>
    <x v="91"/>
    <n v="27.8"/>
    <n v="8"/>
    <n v="222.4"/>
    <s v="UPI"/>
    <x v="4"/>
    <s v="Medium"/>
    <s v="Low Satisfaction"/>
    <s v="Long Charging"/>
    <n v="2"/>
    <x v="1286"/>
    <x v="73"/>
  </r>
  <r>
    <s v="EVS104306"/>
    <x v="1"/>
    <x v="1"/>
    <x v="2"/>
    <x v="1"/>
    <s v="18-02-2023 02:04"/>
    <s v="18-02-2023 03:36"/>
    <x v="20"/>
    <n v="13.5"/>
    <n v="8"/>
    <n v="108"/>
    <s v="Wallet"/>
    <x v="0"/>
    <s v="Medium"/>
    <s v="Medium Satisfaction"/>
    <s v="Long Charging"/>
    <n v="1"/>
    <x v="102"/>
    <x v="33"/>
  </r>
  <r>
    <s v="EVS104307"/>
    <x v="6"/>
    <x v="0"/>
    <x v="2"/>
    <x v="0"/>
    <s v="14-10-2023 14:02"/>
    <s v="14-10-2023 15:36"/>
    <x v="23"/>
    <n v="45.85"/>
    <n v="12"/>
    <n v="550.20000000000005"/>
    <s v="Credit Card"/>
    <x v="0"/>
    <s v="High"/>
    <s v="Medium Satisfaction"/>
    <s v="Long Charging"/>
    <n v="3"/>
    <x v="1261"/>
    <x v="517"/>
  </r>
  <r>
    <s v="EVS104308"/>
    <x v="5"/>
    <x v="0"/>
    <x v="3"/>
    <x v="1"/>
    <s v="28-11-2024 14:28"/>
    <s v="28-11-2024 15:45"/>
    <x v="68"/>
    <n v="28.14"/>
    <n v="8"/>
    <n v="225.12"/>
    <s v="Subscription"/>
    <x v="3"/>
    <s v="Medium"/>
    <s v="Medium Satisfaction"/>
    <s v="Long Charging"/>
    <n v="3"/>
    <x v="940"/>
    <x v="287"/>
  </r>
  <r>
    <s v="EVS104309"/>
    <x v="1"/>
    <x v="1"/>
    <x v="2"/>
    <x v="1"/>
    <d v="2023-12-09T04:19:00"/>
    <d v="2023-12-09T05:23:00"/>
    <x v="34"/>
    <n v="4.58"/>
    <n v="10"/>
    <n v="45.8"/>
    <s v="Subscription"/>
    <x v="2"/>
    <s v="Low"/>
    <s v="Low Satisfaction"/>
    <s v="Long Charging"/>
    <n v="1"/>
    <x v="1248"/>
    <x v="672"/>
  </r>
  <r>
    <s v="EVS104310"/>
    <x v="0"/>
    <x v="0"/>
    <x v="1"/>
    <x v="0"/>
    <s v="21-09-2023 07:53"/>
    <s v="21-09-2023 09:45"/>
    <x v="56"/>
    <n v="37.909999999999997"/>
    <n v="15"/>
    <n v="568.65"/>
    <s v="Credit Card"/>
    <x v="1"/>
    <s v="High"/>
    <s v="High Satisfaction"/>
    <s v="Long Charging"/>
    <n v="3"/>
    <x v="544"/>
    <x v="17"/>
  </r>
  <r>
    <s v="EVS104311"/>
    <x v="1"/>
    <x v="1"/>
    <x v="0"/>
    <x v="1"/>
    <s v="28-08-2023 02:21"/>
    <s v="28-08-2023 02:39"/>
    <x v="88"/>
    <n v="42.66"/>
    <n v="8"/>
    <n v="341.28"/>
    <s v="UPI"/>
    <x v="3"/>
    <s v="High"/>
    <s v="Medium Satisfaction"/>
    <s v="Short Charging"/>
    <n v="1"/>
    <x v="256"/>
    <x v="303"/>
  </r>
  <r>
    <s v="EVS104312"/>
    <x v="1"/>
    <x v="1"/>
    <x v="0"/>
    <x v="0"/>
    <d v="2023-05-08T10:52:00"/>
    <d v="2023-05-08T12:22:00"/>
    <x v="77"/>
    <n v="4.01"/>
    <n v="15"/>
    <n v="60.15"/>
    <s v="Credit Card"/>
    <x v="1"/>
    <s v="Low"/>
    <s v="High Satisfaction"/>
    <s v="Long Charging"/>
    <n v="1"/>
    <x v="688"/>
    <x v="422"/>
  </r>
  <r>
    <s v="EVS104313"/>
    <x v="5"/>
    <x v="0"/>
    <x v="3"/>
    <x v="0"/>
    <s v="15-05-2024 00:35"/>
    <s v="15-05-2024 01:51"/>
    <x v="91"/>
    <n v="24.21"/>
    <n v="12"/>
    <n v="290.52"/>
    <s v="Credit Card"/>
    <x v="0"/>
    <s v="Medium"/>
    <s v="Medium Satisfaction"/>
    <s v="Long Charging"/>
    <n v="3"/>
    <x v="920"/>
    <x v="278"/>
  </r>
  <r>
    <s v="EVS104314"/>
    <x v="4"/>
    <x v="0"/>
    <x v="1"/>
    <x v="1"/>
    <s v="26-02-2023 00:39"/>
    <s v="26-02-2023 01:25"/>
    <x v="43"/>
    <n v="57.9"/>
    <n v="10"/>
    <n v="579"/>
    <s v="UPI"/>
    <x v="4"/>
    <s v="High"/>
    <s v="Low Satisfaction"/>
    <s v="Medium Charging"/>
    <n v="3"/>
    <x v="1110"/>
    <x v="288"/>
  </r>
  <r>
    <s v="EVS104315"/>
    <x v="2"/>
    <x v="2"/>
    <x v="3"/>
    <x v="1"/>
    <s v="28-02-2024 11:08"/>
    <s v="28-02-2024 12:35"/>
    <x v="24"/>
    <n v="57.82"/>
    <n v="15"/>
    <n v="867.3"/>
    <s v="Credit Card"/>
    <x v="0"/>
    <s v="High"/>
    <s v="Medium Satisfaction"/>
    <s v="Long Charging"/>
    <n v="2"/>
    <x v="1118"/>
    <x v="243"/>
  </r>
  <r>
    <s v="EVS104316"/>
    <x v="4"/>
    <x v="1"/>
    <x v="2"/>
    <x v="0"/>
    <d v="2024-12-04T03:48:00"/>
    <d v="2024-12-04T04:26:00"/>
    <x v="28"/>
    <n v="48.83"/>
    <n v="12"/>
    <n v="585.96"/>
    <s v="UPI"/>
    <x v="4"/>
    <s v="High"/>
    <s v="Low Satisfaction"/>
    <s v="Medium Charging"/>
    <n v="1"/>
    <x v="935"/>
    <x v="127"/>
  </r>
  <r>
    <s v="EVS104317"/>
    <x v="6"/>
    <x v="2"/>
    <x v="3"/>
    <x v="1"/>
    <s v="30-10-2024 17:35"/>
    <s v="30-10-2024 18:44"/>
    <x v="39"/>
    <n v="39.93"/>
    <n v="10"/>
    <n v="399.3"/>
    <s v="Wallet"/>
    <x v="4"/>
    <s v="High"/>
    <s v="Low Satisfaction"/>
    <s v="Long Charging"/>
    <n v="2"/>
    <x v="600"/>
    <x v="538"/>
  </r>
  <r>
    <s v="EVS104318"/>
    <x v="6"/>
    <x v="1"/>
    <x v="0"/>
    <x v="0"/>
    <s v="28-05-2024 21:00"/>
    <s v="28-05-2024 22:10"/>
    <x v="31"/>
    <n v="41.16"/>
    <n v="10"/>
    <n v="411.6"/>
    <s v="Subscription"/>
    <x v="0"/>
    <s v="High"/>
    <s v="Medium Satisfaction"/>
    <s v="Long Charging"/>
    <n v="1"/>
    <x v="237"/>
    <x v="370"/>
  </r>
  <r>
    <s v="EVS104319"/>
    <x v="5"/>
    <x v="2"/>
    <x v="1"/>
    <x v="1"/>
    <d v="2023-08-05T07:38:00"/>
    <d v="2023-08-05T09:25:00"/>
    <x v="108"/>
    <n v="40.44"/>
    <n v="10"/>
    <n v="404.4"/>
    <s v="Credit Card"/>
    <x v="4"/>
    <s v="High"/>
    <s v="Low Satisfaction"/>
    <s v="Long Charging"/>
    <n v="2"/>
    <x v="1094"/>
    <x v="424"/>
  </r>
  <r>
    <s v="EVS104320"/>
    <x v="5"/>
    <x v="2"/>
    <x v="2"/>
    <x v="1"/>
    <d v="2023-07-12T06:47:00"/>
    <d v="2023-07-12T07:41:00"/>
    <x v="38"/>
    <n v="49.91"/>
    <n v="10"/>
    <n v="499.1"/>
    <s v="Wallet"/>
    <x v="4"/>
    <s v="High"/>
    <s v="Low Satisfaction"/>
    <s v="Medium Charging"/>
    <n v="2"/>
    <x v="969"/>
    <x v="431"/>
  </r>
  <r>
    <s v="EVS104321"/>
    <x v="4"/>
    <x v="2"/>
    <x v="1"/>
    <x v="1"/>
    <s v="19-09-2023 11:19"/>
    <s v="19-09-2023 11:50"/>
    <x v="64"/>
    <n v="5.12"/>
    <n v="10"/>
    <n v="51.2"/>
    <s v="Subscription"/>
    <x v="0"/>
    <s v="Low"/>
    <s v="Medium Satisfaction"/>
    <s v="Medium Charging"/>
    <n v="2"/>
    <x v="248"/>
    <x v="262"/>
  </r>
  <r>
    <s v="EVS104322"/>
    <x v="0"/>
    <x v="0"/>
    <x v="0"/>
    <x v="0"/>
    <s v="18-09-2024 13:39"/>
    <s v="18-09-2024 15:08"/>
    <x v="29"/>
    <n v="13.24"/>
    <n v="8"/>
    <n v="105.92"/>
    <s v="UPI"/>
    <x v="2"/>
    <s v="Medium"/>
    <s v="Low Satisfaction"/>
    <s v="Long Charging"/>
    <n v="3"/>
    <x v="816"/>
    <x v="25"/>
  </r>
  <r>
    <s v="EVS104323"/>
    <x v="2"/>
    <x v="1"/>
    <x v="1"/>
    <x v="0"/>
    <s v="16-07-2024 13:01"/>
    <s v="16-07-2024 14:29"/>
    <x v="81"/>
    <n v="24.01"/>
    <n v="12"/>
    <n v="288.12"/>
    <s v="Wallet"/>
    <x v="1"/>
    <s v="Medium"/>
    <s v="High Satisfaction"/>
    <s v="Long Charging"/>
    <n v="1"/>
    <x v="203"/>
    <x v="483"/>
  </r>
  <r>
    <s v="EVS104324"/>
    <x v="0"/>
    <x v="2"/>
    <x v="3"/>
    <x v="0"/>
    <s v="21-03-2024 11:47"/>
    <s v="21-03-2024 12:14"/>
    <x v="92"/>
    <n v="24.54"/>
    <n v="10"/>
    <n v="245.4"/>
    <s v="UPI"/>
    <x v="1"/>
    <s v="Medium"/>
    <s v="High Satisfaction"/>
    <s v="Short Charging"/>
    <n v="2"/>
    <x v="403"/>
    <x v="167"/>
  </r>
  <r>
    <s v="EVS104325"/>
    <x v="7"/>
    <x v="1"/>
    <x v="1"/>
    <x v="1"/>
    <d v="2024-06-07T22:38:00"/>
    <d v="2024-06-07T23:24:00"/>
    <x v="43"/>
    <n v="19.04"/>
    <n v="8"/>
    <n v="152.32"/>
    <s v="Subscription"/>
    <x v="3"/>
    <s v="Medium"/>
    <s v="Medium Satisfaction"/>
    <s v="Medium Charging"/>
    <n v="1"/>
    <x v="905"/>
    <x v="383"/>
  </r>
  <r>
    <s v="EVS104326"/>
    <x v="5"/>
    <x v="2"/>
    <x v="2"/>
    <x v="0"/>
    <d v="2023-04-10T19:18:00"/>
    <d v="2023-04-10T20:44:00"/>
    <x v="16"/>
    <n v="15.27"/>
    <n v="15"/>
    <n v="229.05"/>
    <s v="UPI"/>
    <x v="0"/>
    <s v="Medium"/>
    <s v="Medium Satisfaction"/>
    <s v="Long Charging"/>
    <n v="2"/>
    <x v="556"/>
    <x v="614"/>
  </r>
  <r>
    <s v="EVS104327"/>
    <x v="3"/>
    <x v="2"/>
    <x v="3"/>
    <x v="1"/>
    <s v="26-04-2023 22:36"/>
    <s v="26-04-2023 23:21"/>
    <x v="96"/>
    <n v="39.69"/>
    <n v="12"/>
    <n v="476.28"/>
    <s v="Credit Card"/>
    <x v="4"/>
    <s v="High"/>
    <s v="Low Satisfaction"/>
    <s v="Medium Charging"/>
    <n v="2"/>
    <x v="1028"/>
    <x v="664"/>
  </r>
  <r>
    <s v="EVS104328"/>
    <x v="5"/>
    <x v="2"/>
    <x v="1"/>
    <x v="1"/>
    <d v="2024-08-10T00:13:00"/>
    <d v="2024-08-10T00:33:00"/>
    <x v="21"/>
    <n v="7.42"/>
    <n v="15"/>
    <n v="111.3"/>
    <s v="Subscription"/>
    <x v="2"/>
    <s v="Low"/>
    <s v="Low Satisfaction"/>
    <s v="Short Charging"/>
    <n v="2"/>
    <x v="1120"/>
    <x v="146"/>
  </r>
  <r>
    <s v="EVS104329"/>
    <x v="2"/>
    <x v="2"/>
    <x v="1"/>
    <x v="1"/>
    <s v="27-07-2024 15:30"/>
    <s v="27-07-2024 16:14"/>
    <x v="72"/>
    <n v="30.24"/>
    <n v="10"/>
    <n v="302.39999999999998"/>
    <s v="Subscription"/>
    <x v="3"/>
    <s v="High"/>
    <s v="Medium Satisfaction"/>
    <s v="Medium Charging"/>
    <n v="2"/>
    <x v="1336"/>
    <x v="594"/>
  </r>
  <r>
    <s v="EVS104330"/>
    <x v="1"/>
    <x v="2"/>
    <x v="0"/>
    <x v="1"/>
    <d v="2023-04-08T15:44:00"/>
    <d v="2023-04-08T16:23:00"/>
    <x v="3"/>
    <n v="5.15"/>
    <n v="15"/>
    <n v="77.25"/>
    <s v="Subscription"/>
    <x v="0"/>
    <s v="Low"/>
    <s v="Medium Satisfaction"/>
    <s v="Medium Charging"/>
    <n v="2"/>
    <x v="408"/>
    <x v="4"/>
  </r>
  <r>
    <s v="EVS104331"/>
    <x v="6"/>
    <x v="2"/>
    <x v="2"/>
    <x v="1"/>
    <s v="16-07-2023 20:43"/>
    <s v="16-07-2023 22:34"/>
    <x v="2"/>
    <n v="8.35"/>
    <n v="10"/>
    <n v="83.5"/>
    <s v="Subscription"/>
    <x v="2"/>
    <s v="Low"/>
    <s v="Low Satisfaction"/>
    <s v="Long Charging"/>
    <n v="2"/>
    <x v="241"/>
    <x v="448"/>
  </r>
  <r>
    <s v="EVS104332"/>
    <x v="1"/>
    <x v="2"/>
    <x v="2"/>
    <x v="0"/>
    <s v="14-07-2023 15:22"/>
    <s v="14-07-2023 16:02"/>
    <x v="79"/>
    <n v="34.15"/>
    <n v="15"/>
    <n v="512.25"/>
    <s v="Credit Card"/>
    <x v="0"/>
    <s v="High"/>
    <s v="Medium Satisfaction"/>
    <s v="Medium Charging"/>
    <n v="2"/>
    <x v="922"/>
    <x v="511"/>
  </r>
  <r>
    <s v="EVS104333"/>
    <x v="1"/>
    <x v="1"/>
    <x v="2"/>
    <x v="0"/>
    <d v="2023-09-04T13:20:00"/>
    <d v="2023-09-04T13:36:00"/>
    <x v="71"/>
    <n v="42.74"/>
    <n v="12"/>
    <n v="512.88"/>
    <s v="Subscription"/>
    <x v="4"/>
    <s v="High"/>
    <s v="Low Satisfaction"/>
    <s v="Short Charging"/>
    <n v="1"/>
    <x v="921"/>
    <x v="623"/>
  </r>
  <r>
    <s v="EVS104334"/>
    <x v="4"/>
    <x v="0"/>
    <x v="2"/>
    <x v="0"/>
    <s v="13-09-2023 03:35"/>
    <s v="13-09-2023 05:07"/>
    <x v="20"/>
    <n v="59.45"/>
    <n v="15"/>
    <n v="891.75"/>
    <s v="Subscription"/>
    <x v="0"/>
    <s v="High"/>
    <s v="Medium Satisfaction"/>
    <s v="Long Charging"/>
    <n v="3"/>
    <x v="551"/>
    <x v="429"/>
  </r>
  <r>
    <s v="EVS104335"/>
    <x v="4"/>
    <x v="0"/>
    <x v="0"/>
    <x v="0"/>
    <s v="13-07-2023 14:49"/>
    <s v="13-07-2023 16:17"/>
    <x v="81"/>
    <n v="11.34"/>
    <n v="12"/>
    <n v="136.08000000000001"/>
    <s v="Wallet"/>
    <x v="0"/>
    <s v="Medium"/>
    <s v="Medium Satisfaction"/>
    <s v="Long Charging"/>
    <n v="3"/>
    <x v="1087"/>
    <x v="569"/>
  </r>
  <r>
    <s v="EVS104336"/>
    <x v="0"/>
    <x v="0"/>
    <x v="0"/>
    <x v="1"/>
    <s v="26-07-2024 08:02"/>
    <s v="26-07-2024 08:20"/>
    <x v="88"/>
    <n v="24.7"/>
    <n v="10"/>
    <n v="247"/>
    <s v="Credit Card"/>
    <x v="1"/>
    <s v="Medium"/>
    <s v="High Satisfaction"/>
    <s v="Short Charging"/>
    <n v="3"/>
    <x v="291"/>
    <x v="264"/>
  </r>
  <r>
    <s v="EVS104337"/>
    <x v="0"/>
    <x v="2"/>
    <x v="1"/>
    <x v="0"/>
    <s v="25-11-2023 01:26"/>
    <s v="25-11-2023 02:08"/>
    <x v="14"/>
    <n v="27.13"/>
    <n v="10"/>
    <n v="271.3"/>
    <s v="Wallet"/>
    <x v="3"/>
    <s v="Medium"/>
    <s v="Medium Satisfaction"/>
    <s v="Medium Charging"/>
    <n v="2"/>
    <x v="1287"/>
    <x v="416"/>
  </r>
  <r>
    <s v="EVS104338"/>
    <x v="4"/>
    <x v="1"/>
    <x v="2"/>
    <x v="0"/>
    <d v="2023-06-01T23:20:00"/>
    <d v="2023-07-01T01:04:00"/>
    <x v="4"/>
    <n v="44.92"/>
    <n v="12"/>
    <n v="539.04"/>
    <s v="UPI"/>
    <x v="0"/>
    <s v="High"/>
    <s v="Medium Satisfaction"/>
    <s v="Long Charging"/>
    <n v="1"/>
    <x v="736"/>
    <x v="137"/>
  </r>
  <r>
    <s v="EVS104339"/>
    <x v="0"/>
    <x v="1"/>
    <x v="3"/>
    <x v="1"/>
    <s v="13-10-2023 13:44"/>
    <s v="13-10-2023 15:11"/>
    <x v="24"/>
    <n v="17.93"/>
    <n v="12"/>
    <n v="215.16"/>
    <s v="UPI"/>
    <x v="3"/>
    <s v="Medium"/>
    <s v="Medium Satisfaction"/>
    <s v="Long Charging"/>
    <n v="1"/>
    <x v="1063"/>
    <x v="353"/>
  </r>
  <r>
    <s v="EVS104340"/>
    <x v="1"/>
    <x v="0"/>
    <x v="3"/>
    <x v="1"/>
    <s v="29-03-2024 12:13"/>
    <s v="29-03-2024 14:09"/>
    <x v="90"/>
    <n v="6.99"/>
    <n v="10"/>
    <n v="69.900000000000006"/>
    <s v="Wallet"/>
    <x v="2"/>
    <s v="Low"/>
    <s v="Low Satisfaction"/>
    <s v="Long Charging"/>
    <n v="3"/>
    <x v="981"/>
    <x v="583"/>
  </r>
  <r>
    <s v="EVS104341"/>
    <x v="3"/>
    <x v="2"/>
    <x v="0"/>
    <x v="1"/>
    <s v="16-10-2023 10:49"/>
    <s v="16-10-2023 11:21"/>
    <x v="105"/>
    <n v="51.99"/>
    <n v="8"/>
    <n v="415.92"/>
    <s v="Credit Card"/>
    <x v="1"/>
    <s v="High"/>
    <s v="High Satisfaction"/>
    <s v="Medium Charging"/>
    <n v="2"/>
    <x v="686"/>
    <x v="642"/>
  </r>
  <r>
    <s v="EVS104342"/>
    <x v="0"/>
    <x v="0"/>
    <x v="2"/>
    <x v="0"/>
    <s v="27-11-2023 04:41"/>
    <s v="27-11-2023 05:12"/>
    <x v="64"/>
    <n v="24.71"/>
    <n v="10"/>
    <n v="247.1"/>
    <s v="Wallet"/>
    <x v="4"/>
    <s v="Medium"/>
    <s v="Low Satisfaction"/>
    <s v="Medium Charging"/>
    <n v="3"/>
    <x v="884"/>
    <x v="699"/>
  </r>
  <r>
    <s v="EVS104343"/>
    <x v="6"/>
    <x v="0"/>
    <x v="0"/>
    <x v="1"/>
    <d v="2023-12-07T11:38:00"/>
    <d v="2023-12-07T12:54:00"/>
    <x v="91"/>
    <n v="20.65"/>
    <n v="12"/>
    <n v="247.8"/>
    <s v="UPI"/>
    <x v="0"/>
    <s v="Medium"/>
    <s v="Medium Satisfaction"/>
    <s v="Long Charging"/>
    <n v="3"/>
    <x v="1205"/>
    <x v="336"/>
  </r>
  <r>
    <s v="EVS104344"/>
    <x v="1"/>
    <x v="2"/>
    <x v="1"/>
    <x v="1"/>
    <d v="2024-09-10T15:09:00"/>
    <d v="2024-09-10T16:53:00"/>
    <x v="4"/>
    <n v="43.05"/>
    <n v="8"/>
    <n v="344.4"/>
    <s v="Credit Card"/>
    <x v="4"/>
    <s v="High"/>
    <s v="Low Satisfaction"/>
    <s v="Long Charging"/>
    <n v="2"/>
    <x v="145"/>
    <x v="276"/>
  </r>
  <r>
    <s v="EVS104345"/>
    <x v="5"/>
    <x v="0"/>
    <x v="0"/>
    <x v="0"/>
    <d v="2023-10-09T15:40:00"/>
    <d v="2023-10-09T16:54:00"/>
    <x v="33"/>
    <n v="39.369999999999997"/>
    <n v="15"/>
    <n v="590.54999999999995"/>
    <s v="Credit Card"/>
    <x v="4"/>
    <s v="High"/>
    <s v="Low Satisfaction"/>
    <s v="Long Charging"/>
    <n v="3"/>
    <x v="997"/>
    <x v="3"/>
  </r>
  <r>
    <s v="EVS104346"/>
    <x v="1"/>
    <x v="1"/>
    <x v="2"/>
    <x v="0"/>
    <d v="2024-03-07T19:36:00"/>
    <d v="2024-03-07T20:28:00"/>
    <x v="55"/>
    <n v="21.44"/>
    <n v="15"/>
    <n v="321.60000000000002"/>
    <s v="Wallet"/>
    <x v="2"/>
    <s v="Medium"/>
    <s v="Low Satisfaction"/>
    <s v="Medium Charging"/>
    <n v="1"/>
    <x v="1240"/>
    <x v="66"/>
  </r>
  <r>
    <s v="EVS104347"/>
    <x v="2"/>
    <x v="0"/>
    <x v="0"/>
    <x v="0"/>
    <s v="24-02-2023 00:29"/>
    <s v="24-02-2023 01:03"/>
    <x v="8"/>
    <n v="59.96"/>
    <n v="8"/>
    <n v="479.68"/>
    <s v="Credit Card"/>
    <x v="2"/>
    <s v="High"/>
    <s v="Low Satisfaction"/>
    <s v="Medium Charging"/>
    <n v="3"/>
    <x v="376"/>
    <x v="319"/>
  </r>
  <r>
    <s v="EVS104348"/>
    <x v="1"/>
    <x v="0"/>
    <x v="2"/>
    <x v="1"/>
    <s v="19-11-2023 14:25"/>
    <s v="19-11-2023 15:37"/>
    <x v="70"/>
    <n v="23.49"/>
    <n v="12"/>
    <n v="281.88"/>
    <s v="Credit Card"/>
    <x v="2"/>
    <s v="Medium"/>
    <s v="Low Satisfaction"/>
    <s v="Long Charging"/>
    <n v="3"/>
    <x v="341"/>
    <x v="31"/>
  </r>
  <r>
    <s v="EVS104349"/>
    <x v="7"/>
    <x v="1"/>
    <x v="2"/>
    <x v="1"/>
    <s v="18-12-2023 06:05"/>
    <s v="18-12-2023 07:58"/>
    <x v="41"/>
    <n v="20.64"/>
    <n v="10"/>
    <n v="206.4"/>
    <s v="Credit Card"/>
    <x v="0"/>
    <s v="Medium"/>
    <s v="Medium Satisfaction"/>
    <s v="Long Charging"/>
    <n v="1"/>
    <x v="1292"/>
    <x v="646"/>
  </r>
  <r>
    <s v="EVS104350"/>
    <x v="0"/>
    <x v="1"/>
    <x v="2"/>
    <x v="0"/>
    <d v="2024-06-08T12:43:00"/>
    <d v="2024-06-08T14:23:00"/>
    <x v="60"/>
    <n v="37.549999999999997"/>
    <n v="12"/>
    <n v="450.6"/>
    <s v="Credit Card"/>
    <x v="1"/>
    <s v="High"/>
    <s v="High Satisfaction"/>
    <s v="Long Charging"/>
    <n v="1"/>
    <x v="756"/>
    <x v="330"/>
  </r>
  <r>
    <s v="EVS104351"/>
    <x v="2"/>
    <x v="2"/>
    <x v="3"/>
    <x v="0"/>
    <d v="2024-02-05T09:01:00"/>
    <d v="2024-02-05T09:25:00"/>
    <x v="37"/>
    <n v="59.99"/>
    <n v="8"/>
    <n v="479.92"/>
    <s v="UPI"/>
    <x v="2"/>
    <s v="High"/>
    <s v="Low Satisfaction"/>
    <s v="Short Charging"/>
    <n v="2"/>
    <x v="564"/>
    <x v="191"/>
  </r>
  <r>
    <s v="EVS104352"/>
    <x v="0"/>
    <x v="0"/>
    <x v="3"/>
    <x v="0"/>
    <d v="2023-09-11T10:27:00"/>
    <d v="2023-09-11T11:09:00"/>
    <x v="14"/>
    <n v="42.19"/>
    <n v="10"/>
    <n v="421.9"/>
    <s v="Subscription"/>
    <x v="4"/>
    <s v="High"/>
    <s v="Low Satisfaction"/>
    <s v="Medium Charging"/>
    <n v="3"/>
    <x v="1158"/>
    <x v="668"/>
  </r>
  <r>
    <s v="EVS104353"/>
    <x v="4"/>
    <x v="2"/>
    <x v="3"/>
    <x v="1"/>
    <s v="16-11-2024 11:11"/>
    <s v="16-11-2024 12:50"/>
    <x v="83"/>
    <n v="31.43"/>
    <n v="12"/>
    <n v="377.16"/>
    <s v="Subscription"/>
    <x v="2"/>
    <s v="High"/>
    <s v="Low Satisfaction"/>
    <s v="Long Charging"/>
    <n v="2"/>
    <x v="150"/>
    <x v="479"/>
  </r>
  <r>
    <s v="EVS104354"/>
    <x v="3"/>
    <x v="1"/>
    <x v="2"/>
    <x v="0"/>
    <d v="2024-07-08T22:37:00"/>
    <d v="2024-07-08T23:11:00"/>
    <x v="8"/>
    <n v="41.33"/>
    <n v="15"/>
    <n v="619.95000000000005"/>
    <s v="UPI"/>
    <x v="2"/>
    <s v="High"/>
    <s v="Low Satisfaction"/>
    <s v="Medium Charging"/>
    <n v="1"/>
    <x v="456"/>
    <x v="170"/>
  </r>
  <r>
    <s v="EVS104355"/>
    <x v="4"/>
    <x v="2"/>
    <x v="0"/>
    <x v="1"/>
    <s v="20-01-2023 16:38"/>
    <s v="20-01-2023 16:59"/>
    <x v="86"/>
    <n v="2.34"/>
    <n v="10"/>
    <n v="23.4"/>
    <s v="UPI"/>
    <x v="1"/>
    <s v="Low"/>
    <s v="High Satisfaction"/>
    <s v="Short Charging"/>
    <n v="2"/>
    <x v="1279"/>
    <x v="464"/>
  </r>
  <r>
    <s v="EVS104356"/>
    <x v="0"/>
    <x v="1"/>
    <x v="0"/>
    <x v="0"/>
    <s v="31-03-2023 19:43"/>
    <s v="31-03-2023 20:09"/>
    <x v="1"/>
    <n v="6.42"/>
    <n v="8"/>
    <n v="51.36"/>
    <s v="Wallet"/>
    <x v="2"/>
    <s v="Low"/>
    <s v="Low Satisfaction"/>
    <s v="Short Charging"/>
    <n v="1"/>
    <x v="1097"/>
    <x v="97"/>
  </r>
  <r>
    <s v="EVS104357"/>
    <x v="1"/>
    <x v="1"/>
    <x v="0"/>
    <x v="1"/>
    <s v="16-07-2024 13:27"/>
    <s v="16-07-2024 13:38"/>
    <x v="78"/>
    <n v="32.68"/>
    <n v="15"/>
    <n v="490.2"/>
    <s v="Credit Card"/>
    <x v="4"/>
    <s v="High"/>
    <s v="Low Satisfaction"/>
    <s v="Short Charging"/>
    <n v="1"/>
    <x v="1085"/>
    <x v="483"/>
  </r>
  <r>
    <s v="EVS104358"/>
    <x v="0"/>
    <x v="1"/>
    <x v="2"/>
    <x v="0"/>
    <s v="28-02-2024 13:24"/>
    <s v="28-02-2024 13:38"/>
    <x v="52"/>
    <n v="39.590000000000003"/>
    <n v="15"/>
    <n v="593.85"/>
    <s v="Wallet"/>
    <x v="4"/>
    <s v="High"/>
    <s v="Low Satisfaction"/>
    <s v="Short Charging"/>
    <n v="1"/>
    <x v="206"/>
    <x v="243"/>
  </r>
  <r>
    <s v="EVS104359"/>
    <x v="3"/>
    <x v="1"/>
    <x v="1"/>
    <x v="1"/>
    <s v="28-06-2024 02:17"/>
    <s v="28-06-2024 04:03"/>
    <x v="107"/>
    <n v="5.84"/>
    <n v="8"/>
    <n v="46.72"/>
    <s v="Wallet"/>
    <x v="0"/>
    <s v="Low"/>
    <s v="Medium Satisfaction"/>
    <s v="Long Charging"/>
    <n v="1"/>
    <x v="1352"/>
    <x v="68"/>
  </r>
  <r>
    <s v="EVS104360"/>
    <x v="7"/>
    <x v="2"/>
    <x v="3"/>
    <x v="0"/>
    <s v="19-03-2023 22:17"/>
    <s v="19-03-2023 22:43"/>
    <x v="1"/>
    <n v="26.34"/>
    <n v="10"/>
    <n v="263.39999999999998"/>
    <s v="Subscription"/>
    <x v="3"/>
    <s v="Medium"/>
    <s v="Medium Satisfaction"/>
    <s v="Short Charging"/>
    <n v="2"/>
    <x v="1327"/>
    <x v="133"/>
  </r>
  <r>
    <s v="EVS104361"/>
    <x v="3"/>
    <x v="1"/>
    <x v="2"/>
    <x v="1"/>
    <d v="2024-09-09T00:26:00"/>
    <d v="2024-09-09T02:05:00"/>
    <x v="83"/>
    <n v="15.55"/>
    <n v="12"/>
    <n v="186.6"/>
    <s v="Wallet"/>
    <x v="3"/>
    <s v="Medium"/>
    <s v="Medium Satisfaction"/>
    <s v="Long Charging"/>
    <n v="1"/>
    <x v="346"/>
    <x v="663"/>
  </r>
  <r>
    <s v="EVS104362"/>
    <x v="6"/>
    <x v="2"/>
    <x v="1"/>
    <x v="1"/>
    <s v="21-07-2023 19:22"/>
    <s v="21-07-2023 20:27"/>
    <x v="75"/>
    <n v="34.700000000000003"/>
    <n v="10"/>
    <n v="347"/>
    <s v="Credit Card"/>
    <x v="1"/>
    <s v="High"/>
    <s v="High Satisfaction"/>
    <s v="Long Charging"/>
    <n v="2"/>
    <x v="500"/>
    <x v="400"/>
  </r>
  <r>
    <s v="EVS104363"/>
    <x v="5"/>
    <x v="0"/>
    <x v="3"/>
    <x v="1"/>
    <d v="2023-05-04T01:19:00"/>
    <d v="2023-05-04T02:04:00"/>
    <x v="96"/>
    <n v="2.8"/>
    <n v="12"/>
    <n v="33.6"/>
    <s v="Subscription"/>
    <x v="2"/>
    <s v="Low"/>
    <s v="Low Satisfaction"/>
    <s v="Medium Charging"/>
    <n v="3"/>
    <x v="1167"/>
    <x v="195"/>
  </r>
  <r>
    <s v="EVS104364"/>
    <x v="6"/>
    <x v="1"/>
    <x v="3"/>
    <x v="1"/>
    <s v="14-08-2024 19:02"/>
    <s v="14-08-2024 20:04"/>
    <x v="51"/>
    <n v="2.81"/>
    <n v="12"/>
    <n v="33.72"/>
    <s v="Wallet"/>
    <x v="0"/>
    <s v="Low"/>
    <s v="Medium Satisfaction"/>
    <s v="Long Charging"/>
    <n v="1"/>
    <x v="106"/>
    <x v="679"/>
  </r>
  <r>
    <s v="EVS104365"/>
    <x v="3"/>
    <x v="0"/>
    <x v="1"/>
    <x v="0"/>
    <d v="2024-10-11T11:22:00"/>
    <d v="2024-10-11T12:26:00"/>
    <x v="34"/>
    <n v="38.770000000000003"/>
    <n v="15"/>
    <n v="581.54999999999995"/>
    <s v="Wallet"/>
    <x v="2"/>
    <s v="High"/>
    <s v="Low Satisfaction"/>
    <s v="Long Charging"/>
    <n v="3"/>
    <x v="1216"/>
    <x v="295"/>
  </r>
  <r>
    <s v="EVS104366"/>
    <x v="4"/>
    <x v="1"/>
    <x v="2"/>
    <x v="1"/>
    <s v="14-11-2024 17:10"/>
    <s v="14-11-2024 18:39"/>
    <x v="29"/>
    <n v="55.65"/>
    <n v="8"/>
    <n v="445.2"/>
    <s v="Wallet"/>
    <x v="4"/>
    <s v="High"/>
    <s v="Low Satisfaction"/>
    <s v="Long Charging"/>
    <n v="1"/>
    <x v="73"/>
    <x v="446"/>
  </r>
  <r>
    <s v="EVS104367"/>
    <x v="1"/>
    <x v="2"/>
    <x v="3"/>
    <x v="0"/>
    <s v="18-10-2023 03:27"/>
    <s v="18-10-2023 05:05"/>
    <x v="61"/>
    <n v="47.6"/>
    <n v="10"/>
    <n v="476"/>
    <s v="UPI"/>
    <x v="4"/>
    <s v="High"/>
    <s v="Low Satisfaction"/>
    <s v="Long Charging"/>
    <n v="2"/>
    <x v="1160"/>
    <x v="622"/>
  </r>
  <r>
    <s v="EVS104368"/>
    <x v="0"/>
    <x v="2"/>
    <x v="1"/>
    <x v="0"/>
    <d v="2024-11-08T17:33:00"/>
    <d v="2024-11-08T18:25:00"/>
    <x v="55"/>
    <n v="50.18"/>
    <n v="8"/>
    <n v="401.44"/>
    <s v="Wallet"/>
    <x v="4"/>
    <s v="High"/>
    <s v="Low Satisfaction"/>
    <s v="Medium Charging"/>
    <n v="2"/>
    <x v="625"/>
    <x v="98"/>
  </r>
  <r>
    <s v="EVS104369"/>
    <x v="4"/>
    <x v="2"/>
    <x v="1"/>
    <x v="0"/>
    <d v="2023-08-01T21:43:00"/>
    <d v="2023-08-01T22:04:00"/>
    <x v="86"/>
    <n v="32.880000000000003"/>
    <n v="12"/>
    <n v="394.56"/>
    <s v="Subscription"/>
    <x v="0"/>
    <s v="High"/>
    <s v="Medium Satisfaction"/>
    <s v="Short Charging"/>
    <n v="2"/>
    <x v="469"/>
    <x v="486"/>
  </r>
  <r>
    <s v="EVS104370"/>
    <x v="4"/>
    <x v="1"/>
    <x v="2"/>
    <x v="1"/>
    <d v="2024-05-06T11:57:00"/>
    <d v="2024-05-06T13:08:00"/>
    <x v="82"/>
    <n v="8.85"/>
    <n v="8"/>
    <n v="70.8"/>
    <s v="Credit Card"/>
    <x v="3"/>
    <s v="Low"/>
    <s v="Medium Satisfaction"/>
    <s v="Long Charging"/>
    <n v="1"/>
    <x v="100"/>
    <x v="335"/>
  </r>
  <r>
    <s v="EVS104371"/>
    <x v="3"/>
    <x v="0"/>
    <x v="1"/>
    <x v="1"/>
    <s v="23-03-2023 02:46"/>
    <s v="23-03-2023 03:04"/>
    <x v="88"/>
    <n v="38.11"/>
    <n v="8"/>
    <n v="304.88"/>
    <s v="UPI"/>
    <x v="0"/>
    <s v="High"/>
    <s v="Medium Satisfaction"/>
    <s v="Short Charging"/>
    <n v="3"/>
    <x v="313"/>
    <x v="374"/>
  </r>
  <r>
    <s v="EVS104372"/>
    <x v="4"/>
    <x v="0"/>
    <x v="0"/>
    <x v="0"/>
    <s v="21-01-2023 07:14"/>
    <s v="21-01-2023 08:07"/>
    <x v="73"/>
    <n v="36.08"/>
    <n v="10"/>
    <n v="360.8"/>
    <s v="Wallet"/>
    <x v="4"/>
    <s v="High"/>
    <s v="Low Satisfaction"/>
    <s v="Medium Charging"/>
    <n v="3"/>
    <x v="220"/>
    <x v="683"/>
  </r>
  <r>
    <s v="EVS104373"/>
    <x v="3"/>
    <x v="0"/>
    <x v="0"/>
    <x v="1"/>
    <s v="30-11-2024 07:38"/>
    <s v="30-11-2024 08:02"/>
    <x v="37"/>
    <n v="16.2"/>
    <n v="10"/>
    <n v="162"/>
    <s v="Wallet"/>
    <x v="3"/>
    <s v="Medium"/>
    <s v="Medium Satisfaction"/>
    <s v="Short Charging"/>
    <n v="3"/>
    <x v="1094"/>
    <x v="135"/>
  </r>
  <r>
    <s v="EVS104374"/>
    <x v="2"/>
    <x v="2"/>
    <x v="0"/>
    <x v="0"/>
    <s v="26-01-2023 16:09"/>
    <s v="26-01-2023 17:06"/>
    <x v="110"/>
    <n v="13.78"/>
    <n v="15"/>
    <n v="206.7"/>
    <s v="UPI"/>
    <x v="2"/>
    <s v="Medium"/>
    <s v="Low Satisfaction"/>
    <s v="Medium Charging"/>
    <n v="2"/>
    <x v="951"/>
    <x v="389"/>
  </r>
  <r>
    <s v="EVS104375"/>
    <x v="0"/>
    <x v="1"/>
    <x v="1"/>
    <x v="1"/>
    <s v="22-09-2024 22:51"/>
    <s v="23-09-2024 00:34"/>
    <x v="95"/>
    <n v="41.78"/>
    <n v="10"/>
    <n v="417.8"/>
    <s v="Credit Card"/>
    <x v="2"/>
    <s v="High"/>
    <s v="Low Satisfaction"/>
    <s v="Long Charging"/>
    <n v="1"/>
    <x v="130"/>
    <x v="220"/>
  </r>
  <r>
    <s v="EVS104376"/>
    <x v="6"/>
    <x v="1"/>
    <x v="3"/>
    <x v="1"/>
    <d v="2023-02-12T06:40:00"/>
    <d v="2023-02-12T07:54:00"/>
    <x v="33"/>
    <n v="36.9"/>
    <n v="12"/>
    <n v="442.8"/>
    <s v="Wallet"/>
    <x v="4"/>
    <s v="High"/>
    <s v="Low Satisfaction"/>
    <s v="Long Charging"/>
    <n v="1"/>
    <x v="1127"/>
    <x v="684"/>
  </r>
  <r>
    <s v="EVS104377"/>
    <x v="3"/>
    <x v="0"/>
    <x v="1"/>
    <x v="1"/>
    <d v="2023-08-03T12:59:00"/>
    <d v="2023-08-03T14:42:00"/>
    <x v="95"/>
    <n v="11.02"/>
    <n v="15"/>
    <n v="165.3"/>
    <s v="Wallet"/>
    <x v="2"/>
    <s v="Medium"/>
    <s v="Low Satisfaction"/>
    <s v="Long Charging"/>
    <n v="3"/>
    <x v="991"/>
    <x v="381"/>
  </r>
  <r>
    <s v="EVS104378"/>
    <x v="1"/>
    <x v="0"/>
    <x v="3"/>
    <x v="0"/>
    <s v="18-06-2023 14:34"/>
    <s v="18-06-2023 15:04"/>
    <x v="19"/>
    <n v="51.82"/>
    <n v="12"/>
    <n v="621.84"/>
    <s v="Credit Card"/>
    <x v="4"/>
    <s v="High"/>
    <s v="Low Satisfaction"/>
    <s v="Medium Charging"/>
    <n v="3"/>
    <x v="948"/>
    <x v="72"/>
  </r>
  <r>
    <s v="EVS104379"/>
    <x v="4"/>
    <x v="0"/>
    <x v="1"/>
    <x v="1"/>
    <s v="13-07-2024 19:36"/>
    <s v="13-07-2024 20:02"/>
    <x v="1"/>
    <n v="37.6"/>
    <n v="8"/>
    <n v="300.8"/>
    <s v="Credit Card"/>
    <x v="3"/>
    <s v="High"/>
    <s v="Medium Satisfaction"/>
    <s v="Short Charging"/>
    <n v="3"/>
    <x v="1240"/>
    <x v="496"/>
  </r>
  <r>
    <s v="EVS104380"/>
    <x v="3"/>
    <x v="0"/>
    <x v="3"/>
    <x v="0"/>
    <s v="26-11-2023 16:09"/>
    <s v="26-11-2023 17:26"/>
    <x v="68"/>
    <n v="48.84"/>
    <n v="10"/>
    <n v="488.4"/>
    <s v="Credit Card"/>
    <x v="1"/>
    <s v="High"/>
    <s v="High Satisfaction"/>
    <s v="Long Charging"/>
    <n v="3"/>
    <x v="951"/>
    <x v="437"/>
  </r>
  <r>
    <s v="EVS104381"/>
    <x v="6"/>
    <x v="1"/>
    <x v="0"/>
    <x v="0"/>
    <s v="21-08-2023 10:11"/>
    <s v="21-08-2023 12:04"/>
    <x v="41"/>
    <n v="34.89"/>
    <n v="8"/>
    <n v="279.12"/>
    <s v="Wallet"/>
    <x v="0"/>
    <s v="High"/>
    <s v="Medium Satisfaction"/>
    <s v="Long Charging"/>
    <n v="1"/>
    <x v="1002"/>
    <x v="578"/>
  </r>
  <r>
    <s v="EVS104382"/>
    <x v="4"/>
    <x v="2"/>
    <x v="0"/>
    <x v="0"/>
    <s v="21-07-2024 23:05"/>
    <s v="22-07-2024 01:00"/>
    <x v="65"/>
    <n v="36.97"/>
    <n v="12"/>
    <n v="443.64"/>
    <s v="Subscription"/>
    <x v="4"/>
    <s v="High"/>
    <s v="Low Satisfaction"/>
    <s v="Long Charging"/>
    <n v="2"/>
    <x v="753"/>
    <x v="653"/>
  </r>
  <r>
    <s v="EVS104383"/>
    <x v="6"/>
    <x v="1"/>
    <x v="1"/>
    <x v="1"/>
    <s v="29-11-2023 18:20"/>
    <s v="29-11-2023 18:49"/>
    <x v="102"/>
    <n v="42.99"/>
    <n v="10"/>
    <n v="429.9"/>
    <s v="UPI"/>
    <x v="0"/>
    <s v="High"/>
    <s v="Medium Satisfaction"/>
    <s v="Short Charging"/>
    <n v="1"/>
    <x v="2"/>
    <x v="526"/>
  </r>
  <r>
    <s v="EVS104384"/>
    <x v="2"/>
    <x v="1"/>
    <x v="3"/>
    <x v="0"/>
    <d v="2024-10-05T00:42:00"/>
    <d v="2024-10-05T01:05:00"/>
    <x v="6"/>
    <n v="31.36"/>
    <n v="15"/>
    <n v="470.4"/>
    <s v="Credit Card"/>
    <x v="3"/>
    <s v="High"/>
    <s v="Medium Satisfaction"/>
    <s v="Short Charging"/>
    <n v="1"/>
    <x v="38"/>
    <x v="513"/>
  </r>
  <r>
    <s v="EVS104385"/>
    <x v="2"/>
    <x v="1"/>
    <x v="3"/>
    <x v="0"/>
    <s v="31-03-2023 12:25"/>
    <s v="31-03-2023 13:36"/>
    <x v="82"/>
    <n v="23.55"/>
    <n v="8"/>
    <n v="188.4"/>
    <s v="Credit Card"/>
    <x v="1"/>
    <s v="Medium"/>
    <s v="High Satisfaction"/>
    <s v="Long Charging"/>
    <n v="1"/>
    <x v="1181"/>
    <x v="97"/>
  </r>
  <r>
    <s v="EVS104386"/>
    <x v="7"/>
    <x v="1"/>
    <x v="3"/>
    <x v="1"/>
    <d v="2023-02-11T23:46:00"/>
    <d v="2023-03-11T01:42:00"/>
    <x v="90"/>
    <n v="54.78"/>
    <n v="8"/>
    <n v="438.24"/>
    <s v="Wallet"/>
    <x v="2"/>
    <s v="High"/>
    <s v="Low Satisfaction"/>
    <s v="Long Charging"/>
    <n v="1"/>
    <x v="1353"/>
    <x v="205"/>
  </r>
  <r>
    <s v="EVS104387"/>
    <x v="0"/>
    <x v="1"/>
    <x v="3"/>
    <x v="1"/>
    <d v="2024-11-01T14:30:00"/>
    <d v="2024-11-01T15:14:00"/>
    <x v="72"/>
    <n v="27.11"/>
    <n v="15"/>
    <n v="406.65"/>
    <s v="Credit Card"/>
    <x v="0"/>
    <s v="Medium"/>
    <s v="Medium Satisfaction"/>
    <s v="Medium Charging"/>
    <n v="1"/>
    <x v="1032"/>
    <x v="392"/>
  </r>
  <r>
    <s v="EVS104388"/>
    <x v="2"/>
    <x v="1"/>
    <x v="1"/>
    <x v="0"/>
    <s v="13-03-2024 08:22"/>
    <s v="13-03-2024 08:45"/>
    <x v="6"/>
    <n v="22.64"/>
    <n v="12"/>
    <n v="271.68"/>
    <s v="Credit Card"/>
    <x v="0"/>
    <s v="Medium"/>
    <s v="Medium Satisfaction"/>
    <s v="Short Charging"/>
    <n v="1"/>
    <x v="11"/>
    <x v="203"/>
  </r>
  <r>
    <s v="EVS104389"/>
    <x v="0"/>
    <x v="1"/>
    <x v="2"/>
    <x v="0"/>
    <s v="30-08-2023 16:04"/>
    <s v="30-08-2023 17:43"/>
    <x v="83"/>
    <n v="52.85"/>
    <n v="10"/>
    <n v="528.5"/>
    <s v="Subscription"/>
    <x v="0"/>
    <s v="High"/>
    <s v="Medium Satisfaction"/>
    <s v="Long Charging"/>
    <n v="1"/>
    <x v="738"/>
    <x v="322"/>
  </r>
  <r>
    <s v="EVS104390"/>
    <x v="0"/>
    <x v="1"/>
    <x v="0"/>
    <x v="1"/>
    <s v="22-05-2023 06:08"/>
    <s v="22-05-2023 07:25"/>
    <x v="68"/>
    <n v="45.91"/>
    <n v="8"/>
    <n v="367.28"/>
    <s v="Subscription"/>
    <x v="0"/>
    <s v="High"/>
    <s v="Medium Satisfaction"/>
    <s v="Long Charging"/>
    <n v="1"/>
    <x v="270"/>
    <x v="108"/>
  </r>
  <r>
    <s v="EVS104391"/>
    <x v="7"/>
    <x v="0"/>
    <x v="2"/>
    <x v="0"/>
    <s v="18-11-2023 12:17"/>
    <s v="18-11-2023 13:52"/>
    <x v="66"/>
    <n v="45.01"/>
    <n v="15"/>
    <n v="675.15"/>
    <s v="Subscription"/>
    <x v="3"/>
    <s v="High"/>
    <s v="Medium Satisfaction"/>
    <s v="Long Charging"/>
    <n v="3"/>
    <x v="990"/>
    <x v="570"/>
  </r>
  <r>
    <s v="EVS104392"/>
    <x v="2"/>
    <x v="2"/>
    <x v="3"/>
    <x v="1"/>
    <s v="31-01-2024 02:11"/>
    <s v="31-01-2024 03:20"/>
    <x v="39"/>
    <n v="24.96"/>
    <n v="15"/>
    <n v="374.4"/>
    <s v="Subscription"/>
    <x v="3"/>
    <s v="Medium"/>
    <s v="Medium Satisfaction"/>
    <s v="Long Charging"/>
    <n v="2"/>
    <x v="859"/>
    <x v="638"/>
  </r>
  <r>
    <s v="EVS104393"/>
    <x v="4"/>
    <x v="0"/>
    <x v="1"/>
    <x v="1"/>
    <d v="2023-03-03T00:56:00"/>
    <d v="2023-03-03T02:27:00"/>
    <x v="44"/>
    <n v="34.08"/>
    <n v="10"/>
    <n v="340.8"/>
    <s v="Wallet"/>
    <x v="2"/>
    <s v="High"/>
    <s v="Low Satisfaction"/>
    <s v="Long Charging"/>
    <n v="3"/>
    <x v="317"/>
    <x v="369"/>
  </r>
  <r>
    <s v="EVS104394"/>
    <x v="6"/>
    <x v="0"/>
    <x v="3"/>
    <x v="0"/>
    <s v="18-08-2024 02:35"/>
    <s v="18-08-2024 04:30"/>
    <x v="65"/>
    <n v="15.35"/>
    <n v="10"/>
    <n v="153.5"/>
    <s v="Subscription"/>
    <x v="1"/>
    <s v="Medium"/>
    <s v="High Satisfaction"/>
    <s v="Long Charging"/>
    <n v="3"/>
    <x v="467"/>
    <x v="332"/>
  </r>
  <r>
    <s v="EVS104395"/>
    <x v="3"/>
    <x v="1"/>
    <x v="1"/>
    <x v="0"/>
    <s v="23-06-2024 16:13"/>
    <s v="23-06-2024 16:50"/>
    <x v="45"/>
    <n v="46.57"/>
    <n v="12"/>
    <n v="558.84"/>
    <s v="Wallet"/>
    <x v="1"/>
    <s v="High"/>
    <s v="High Satisfaction"/>
    <s v="Medium Charging"/>
    <n v="1"/>
    <x v="1037"/>
    <x v="691"/>
  </r>
  <r>
    <s v="EVS104396"/>
    <x v="4"/>
    <x v="0"/>
    <x v="2"/>
    <x v="1"/>
    <d v="2023-05-12T04:21:00"/>
    <d v="2023-05-12T05:38:00"/>
    <x v="68"/>
    <n v="4.13"/>
    <n v="15"/>
    <n v="61.95"/>
    <s v="Credit Card"/>
    <x v="2"/>
    <s v="Low"/>
    <s v="Low Satisfaction"/>
    <s v="Long Charging"/>
    <n v="3"/>
    <x v="972"/>
    <x v="678"/>
  </r>
  <r>
    <s v="EVS104397"/>
    <x v="5"/>
    <x v="0"/>
    <x v="3"/>
    <x v="0"/>
    <d v="2023-02-01T11:07:00"/>
    <d v="2023-02-01T12:02:00"/>
    <x v="104"/>
    <n v="48.53"/>
    <n v="10"/>
    <n v="485.3"/>
    <s v="Credit Card"/>
    <x v="0"/>
    <s v="High"/>
    <s v="Medium Satisfaction"/>
    <s v="Medium Charging"/>
    <n v="3"/>
    <x v="459"/>
    <x v="433"/>
  </r>
  <r>
    <s v="EVS104398"/>
    <x v="7"/>
    <x v="1"/>
    <x v="2"/>
    <x v="1"/>
    <s v="23-08-2024 00:28"/>
    <s v="23-08-2024 02:08"/>
    <x v="60"/>
    <n v="20.38"/>
    <n v="15"/>
    <n v="305.7"/>
    <s v="UPI"/>
    <x v="1"/>
    <s v="Medium"/>
    <s v="High Satisfaction"/>
    <s v="Long Charging"/>
    <n v="1"/>
    <x v="482"/>
    <x v="589"/>
  </r>
  <r>
    <s v="EVS104399"/>
    <x v="0"/>
    <x v="2"/>
    <x v="2"/>
    <x v="1"/>
    <s v="14-07-2023 18:31"/>
    <s v="14-07-2023 19:59"/>
    <x v="81"/>
    <n v="14.11"/>
    <n v="10"/>
    <n v="141.1"/>
    <s v="Credit Card"/>
    <x v="3"/>
    <s v="Medium"/>
    <s v="Medium Satisfaction"/>
    <s v="Long Charging"/>
    <n v="2"/>
    <x v="168"/>
    <x v="511"/>
  </r>
  <r>
    <s v="EVS104400"/>
    <x v="0"/>
    <x v="2"/>
    <x v="2"/>
    <x v="1"/>
    <s v="24-05-2023 09:44"/>
    <s v="24-05-2023 10:11"/>
    <x v="92"/>
    <n v="58.09"/>
    <n v="15"/>
    <n v="871.35"/>
    <s v="UPI"/>
    <x v="0"/>
    <s v="High"/>
    <s v="Medium Satisfaction"/>
    <s v="Short Charging"/>
    <n v="2"/>
    <x v="1253"/>
    <x v="204"/>
  </r>
  <r>
    <s v="EVS104401"/>
    <x v="7"/>
    <x v="1"/>
    <x v="2"/>
    <x v="1"/>
    <s v="27-11-2024 21:50"/>
    <s v="27-11-2024 23:00"/>
    <x v="31"/>
    <n v="59.65"/>
    <n v="10"/>
    <n v="596.5"/>
    <s v="Credit Card"/>
    <x v="4"/>
    <s v="High"/>
    <s v="Low Satisfaction"/>
    <s v="Long Charging"/>
    <n v="1"/>
    <x v="236"/>
    <x v="233"/>
  </r>
  <r>
    <s v="EVS104402"/>
    <x v="3"/>
    <x v="1"/>
    <x v="0"/>
    <x v="1"/>
    <d v="2024-08-01T08:39:00"/>
    <d v="2024-08-01T09:57:00"/>
    <x v="89"/>
    <n v="21.68"/>
    <n v="10"/>
    <n v="216.8"/>
    <s v="Wallet"/>
    <x v="3"/>
    <s v="Medium"/>
    <s v="Medium Satisfaction"/>
    <s v="Long Charging"/>
    <n v="1"/>
    <x v="181"/>
    <x v="671"/>
  </r>
  <r>
    <s v="EVS104403"/>
    <x v="7"/>
    <x v="0"/>
    <x v="2"/>
    <x v="1"/>
    <d v="2023-02-05T19:05:00"/>
    <d v="2023-02-05T20:07:00"/>
    <x v="51"/>
    <n v="48.16"/>
    <n v="8"/>
    <n v="385.28"/>
    <s v="Wallet"/>
    <x v="4"/>
    <s v="High"/>
    <s v="Low Satisfaction"/>
    <s v="Long Charging"/>
    <n v="3"/>
    <x v="596"/>
    <x v="331"/>
  </r>
  <r>
    <s v="EVS104404"/>
    <x v="3"/>
    <x v="2"/>
    <x v="1"/>
    <x v="1"/>
    <d v="2023-10-07T03:10:00"/>
    <d v="2023-10-07T03:56:00"/>
    <x v="43"/>
    <n v="25.37"/>
    <n v="15"/>
    <n v="380.55"/>
    <s v="Credit Card"/>
    <x v="3"/>
    <s v="Medium"/>
    <s v="Medium Satisfaction"/>
    <s v="Medium Charging"/>
    <n v="2"/>
    <x v="1259"/>
    <x v="254"/>
  </r>
  <r>
    <s v="EVS104405"/>
    <x v="2"/>
    <x v="2"/>
    <x v="1"/>
    <x v="0"/>
    <s v="22-06-2024 06:17"/>
    <s v="22-06-2024 07:27"/>
    <x v="31"/>
    <n v="43.98"/>
    <n v="10"/>
    <n v="439.8"/>
    <s v="Credit Card"/>
    <x v="1"/>
    <s v="High"/>
    <s v="High Satisfaction"/>
    <s v="Long Charging"/>
    <n v="2"/>
    <x v="568"/>
    <x v="608"/>
  </r>
  <r>
    <s v="EVS104406"/>
    <x v="4"/>
    <x v="2"/>
    <x v="1"/>
    <x v="0"/>
    <s v="22-10-2023 03:04"/>
    <s v="22-10-2023 04:29"/>
    <x v="17"/>
    <n v="20.170000000000002"/>
    <n v="12"/>
    <n v="242.04"/>
    <s v="Subscription"/>
    <x v="3"/>
    <s v="Medium"/>
    <s v="Medium Satisfaction"/>
    <s v="Long Charging"/>
    <n v="2"/>
    <x v="8"/>
    <x v="382"/>
  </r>
  <r>
    <s v="EVS104407"/>
    <x v="3"/>
    <x v="0"/>
    <x v="2"/>
    <x v="1"/>
    <d v="2023-07-02T17:11:00"/>
    <d v="2023-07-02T17:45:00"/>
    <x v="8"/>
    <n v="36.22"/>
    <n v="15"/>
    <n v="543.29999999999995"/>
    <s v="Wallet"/>
    <x v="4"/>
    <s v="High"/>
    <s v="Low Satisfaction"/>
    <s v="Medium Charging"/>
    <n v="3"/>
    <x v="507"/>
    <x v="0"/>
  </r>
  <r>
    <s v="EVS104408"/>
    <x v="6"/>
    <x v="1"/>
    <x v="3"/>
    <x v="0"/>
    <d v="2024-01-07T01:40:00"/>
    <d v="2024-01-07T02:05:00"/>
    <x v="13"/>
    <n v="53.43"/>
    <n v="8"/>
    <n v="427.44"/>
    <s v="Credit Card"/>
    <x v="1"/>
    <s v="High"/>
    <s v="High Satisfaction"/>
    <s v="Short Charging"/>
    <n v="1"/>
    <x v="1194"/>
    <x v="32"/>
  </r>
  <r>
    <s v="EVS104409"/>
    <x v="0"/>
    <x v="1"/>
    <x v="3"/>
    <x v="1"/>
    <s v="28-07-2024 23:59"/>
    <s v="29-07-2024 00:43"/>
    <x v="72"/>
    <n v="54.53"/>
    <n v="10"/>
    <n v="545.29999999999995"/>
    <s v="Credit Card"/>
    <x v="1"/>
    <s v="High"/>
    <s v="High Satisfaction"/>
    <s v="Medium Charging"/>
    <n v="1"/>
    <x v="1049"/>
    <x v="172"/>
  </r>
  <r>
    <s v="EVS104410"/>
    <x v="4"/>
    <x v="1"/>
    <x v="3"/>
    <x v="1"/>
    <s v="23-05-2023 00:53"/>
    <s v="23-05-2023 02:43"/>
    <x v="109"/>
    <n v="25.7"/>
    <n v="15"/>
    <n v="385.5"/>
    <s v="UPI"/>
    <x v="3"/>
    <s v="Medium"/>
    <s v="Medium Satisfaction"/>
    <s v="Long Charging"/>
    <n v="1"/>
    <x v="528"/>
    <x v="512"/>
  </r>
  <r>
    <s v="EVS104411"/>
    <x v="4"/>
    <x v="2"/>
    <x v="1"/>
    <x v="0"/>
    <d v="2024-08-05T02:03:00"/>
    <d v="2024-08-05T03:02:00"/>
    <x v="49"/>
    <n v="31.41"/>
    <n v="12"/>
    <n v="376.92"/>
    <s v="Wallet"/>
    <x v="0"/>
    <s v="High"/>
    <s v="Medium Satisfaction"/>
    <s v="Medium Charging"/>
    <n v="2"/>
    <x v="393"/>
    <x v="151"/>
  </r>
  <r>
    <s v="EVS104412"/>
    <x v="3"/>
    <x v="2"/>
    <x v="3"/>
    <x v="0"/>
    <s v="29-04-2024 03:11"/>
    <s v="29-04-2024 04:18"/>
    <x v="5"/>
    <n v="14.49"/>
    <n v="10"/>
    <n v="144.9"/>
    <s v="Subscription"/>
    <x v="2"/>
    <s v="Medium"/>
    <s v="Low Satisfaction"/>
    <s v="Long Charging"/>
    <n v="2"/>
    <x v="858"/>
    <x v="700"/>
  </r>
  <r>
    <s v="EVS104413"/>
    <x v="5"/>
    <x v="2"/>
    <x v="0"/>
    <x v="1"/>
    <d v="2023-09-06T15:45:00"/>
    <d v="2023-09-06T16:44:00"/>
    <x v="49"/>
    <n v="47.93"/>
    <n v="15"/>
    <n v="718.95"/>
    <s v="Credit Card"/>
    <x v="0"/>
    <s v="High"/>
    <s v="Medium Satisfaction"/>
    <s v="Medium Charging"/>
    <n v="2"/>
    <x v="1056"/>
    <x v="215"/>
  </r>
  <r>
    <s v="EVS104414"/>
    <x v="2"/>
    <x v="0"/>
    <x v="3"/>
    <x v="0"/>
    <s v="23-06-2024 15:51"/>
    <s v="23-06-2024 17:50"/>
    <x v="9"/>
    <n v="30.93"/>
    <n v="8"/>
    <n v="247.44"/>
    <s v="UPI"/>
    <x v="1"/>
    <s v="High"/>
    <s v="High Satisfaction"/>
    <s v="Long Charging"/>
    <n v="3"/>
    <x v="328"/>
    <x v="691"/>
  </r>
  <r>
    <s v="EVS104415"/>
    <x v="3"/>
    <x v="2"/>
    <x v="2"/>
    <x v="1"/>
    <s v="18-01-2023 07:17"/>
    <s v="18-01-2023 07:28"/>
    <x v="78"/>
    <n v="56.56"/>
    <n v="8"/>
    <n v="452.48"/>
    <s v="UPI"/>
    <x v="3"/>
    <s v="High"/>
    <s v="Medium Satisfaction"/>
    <s v="Short Charging"/>
    <n v="2"/>
    <x v="634"/>
    <x v="325"/>
  </r>
  <r>
    <s v="EVS104416"/>
    <x v="2"/>
    <x v="0"/>
    <x v="1"/>
    <x v="1"/>
    <d v="2023-05-10T20:41:00"/>
    <d v="2023-05-10T21:29:00"/>
    <x v="67"/>
    <n v="57.25"/>
    <n v="15"/>
    <n v="858.75"/>
    <s v="Credit Card"/>
    <x v="0"/>
    <s v="High"/>
    <s v="Medium Satisfaction"/>
    <s v="Medium Charging"/>
    <n v="3"/>
    <x v="149"/>
    <x v="366"/>
  </r>
  <r>
    <s v="EVS104417"/>
    <x v="3"/>
    <x v="1"/>
    <x v="0"/>
    <x v="1"/>
    <d v="2023-10-08T18:13:00"/>
    <d v="2023-10-08T19:59:00"/>
    <x v="107"/>
    <n v="29.67"/>
    <n v="10"/>
    <n v="296.7"/>
    <s v="Subscription"/>
    <x v="3"/>
    <s v="Medium"/>
    <s v="Medium Satisfaction"/>
    <s v="Long Charging"/>
    <n v="1"/>
    <x v="1013"/>
    <x v="225"/>
  </r>
  <r>
    <s v="EVS104418"/>
    <x v="0"/>
    <x v="1"/>
    <x v="2"/>
    <x v="1"/>
    <d v="2024-12-08T18:28:00"/>
    <d v="2024-12-08T19:42:00"/>
    <x v="33"/>
    <n v="19.68"/>
    <n v="8"/>
    <n v="157.44"/>
    <s v="UPI"/>
    <x v="2"/>
    <s v="Medium"/>
    <s v="Low Satisfaction"/>
    <s v="Long Charging"/>
    <n v="1"/>
    <x v="310"/>
    <x v="574"/>
  </r>
  <r>
    <s v="EVS104419"/>
    <x v="0"/>
    <x v="2"/>
    <x v="1"/>
    <x v="1"/>
    <s v="15-07-2024 00:34"/>
    <s v="15-07-2024 01:52"/>
    <x v="89"/>
    <n v="34.270000000000003"/>
    <n v="15"/>
    <n v="514.04999999999995"/>
    <s v="Wallet"/>
    <x v="4"/>
    <s v="High"/>
    <s v="Low Satisfaction"/>
    <s v="Long Charging"/>
    <n v="2"/>
    <x v="412"/>
    <x v="560"/>
  </r>
  <r>
    <s v="EVS104420"/>
    <x v="4"/>
    <x v="2"/>
    <x v="2"/>
    <x v="0"/>
    <s v="24-03-2024 17:51"/>
    <s v="24-03-2024 19:20"/>
    <x v="29"/>
    <n v="3.18"/>
    <n v="12"/>
    <n v="38.159999999999997"/>
    <s v="Subscription"/>
    <x v="3"/>
    <s v="Low"/>
    <s v="Medium Satisfaction"/>
    <s v="Long Charging"/>
    <n v="2"/>
    <x v="396"/>
    <x v="247"/>
  </r>
  <r>
    <s v="EVS104421"/>
    <x v="1"/>
    <x v="0"/>
    <x v="3"/>
    <x v="0"/>
    <s v="19-08-2023 20:53"/>
    <s v="19-08-2023 21:32"/>
    <x v="3"/>
    <n v="44.7"/>
    <n v="10"/>
    <n v="447"/>
    <s v="Credit Card"/>
    <x v="1"/>
    <s v="High"/>
    <s v="High Satisfaction"/>
    <s v="Medium Charging"/>
    <n v="3"/>
    <x v="441"/>
    <x v="566"/>
  </r>
  <r>
    <s v="EVS104422"/>
    <x v="0"/>
    <x v="0"/>
    <x v="0"/>
    <x v="0"/>
    <s v="13-01-2024 00:33"/>
    <s v="13-01-2024 01:46"/>
    <x v="98"/>
    <n v="42.35"/>
    <n v="15"/>
    <n v="635.25"/>
    <s v="Wallet"/>
    <x v="0"/>
    <s v="High"/>
    <s v="Medium Satisfaction"/>
    <s v="Long Charging"/>
    <n v="3"/>
    <x v="283"/>
    <x v="377"/>
  </r>
  <r>
    <s v="EVS104423"/>
    <x v="7"/>
    <x v="2"/>
    <x v="0"/>
    <x v="1"/>
    <s v="19-10-2024 02:09"/>
    <s v="19-10-2024 03:05"/>
    <x v="46"/>
    <n v="47.58"/>
    <n v="10"/>
    <n v="475.8"/>
    <s v="UPI"/>
    <x v="2"/>
    <s v="High"/>
    <s v="Low Satisfaction"/>
    <s v="Medium Charging"/>
    <n v="2"/>
    <x v="679"/>
    <x v="222"/>
  </r>
  <r>
    <s v="EVS104424"/>
    <x v="5"/>
    <x v="2"/>
    <x v="1"/>
    <x v="1"/>
    <s v="24-06-2024 05:24"/>
    <s v="24-06-2024 05:59"/>
    <x v="10"/>
    <n v="46.99"/>
    <n v="15"/>
    <n v="704.85"/>
    <s v="Subscription"/>
    <x v="4"/>
    <s v="High"/>
    <s v="Low Satisfaction"/>
    <s v="Medium Charging"/>
    <n v="2"/>
    <x v="842"/>
    <x v="360"/>
  </r>
  <r>
    <s v="EVS104425"/>
    <x v="5"/>
    <x v="0"/>
    <x v="2"/>
    <x v="0"/>
    <d v="2024-01-01T19:31:00"/>
    <d v="2024-01-01T20:17:00"/>
    <x v="43"/>
    <n v="26.06"/>
    <n v="10"/>
    <n v="260.60000000000002"/>
    <s v="Credit Card"/>
    <x v="0"/>
    <s v="Medium"/>
    <s v="Medium Satisfaction"/>
    <s v="Medium Charging"/>
    <n v="3"/>
    <x v="1221"/>
    <x v="58"/>
  </r>
  <r>
    <s v="EVS104426"/>
    <x v="6"/>
    <x v="0"/>
    <x v="3"/>
    <x v="0"/>
    <s v="18-01-2024 12:53"/>
    <s v="18-01-2024 13:17"/>
    <x v="37"/>
    <n v="39.01"/>
    <n v="8"/>
    <n v="312.08"/>
    <s v="Subscription"/>
    <x v="4"/>
    <s v="High"/>
    <s v="Low Satisfaction"/>
    <s v="Short Charging"/>
    <n v="3"/>
    <x v="691"/>
    <x v="665"/>
  </r>
  <r>
    <s v="EVS104427"/>
    <x v="0"/>
    <x v="2"/>
    <x v="2"/>
    <x v="0"/>
    <s v="14-01-2024 05:14"/>
    <s v="14-01-2024 06:09"/>
    <x v="104"/>
    <n v="50.07"/>
    <n v="10"/>
    <n v="500.7"/>
    <s v="Credit Card"/>
    <x v="2"/>
    <s v="High"/>
    <s v="Low Satisfaction"/>
    <s v="Medium Charging"/>
    <n v="2"/>
    <x v="1250"/>
    <x v="224"/>
  </r>
  <r>
    <s v="EVS104428"/>
    <x v="0"/>
    <x v="1"/>
    <x v="3"/>
    <x v="0"/>
    <d v="2023-10-02T05:42:00"/>
    <d v="2023-10-02T06:00:00"/>
    <x v="88"/>
    <n v="18.579999999999998"/>
    <n v="10"/>
    <n v="185.8"/>
    <s v="UPI"/>
    <x v="0"/>
    <s v="Medium"/>
    <s v="Medium Satisfaction"/>
    <s v="Short Charging"/>
    <n v="1"/>
    <x v="646"/>
    <x v="601"/>
  </r>
  <r>
    <s v="EVS104429"/>
    <x v="6"/>
    <x v="1"/>
    <x v="0"/>
    <x v="1"/>
    <s v="23-04-2024 03:37"/>
    <s v="23-04-2024 03:59"/>
    <x v="103"/>
    <n v="10.71"/>
    <n v="15"/>
    <n v="160.65"/>
    <s v="Wallet"/>
    <x v="2"/>
    <s v="Medium"/>
    <s v="Low Satisfaction"/>
    <s v="Short Charging"/>
    <n v="1"/>
    <x v="178"/>
    <x v="432"/>
  </r>
  <r>
    <s v="EVS104430"/>
    <x v="4"/>
    <x v="2"/>
    <x v="2"/>
    <x v="1"/>
    <s v="15-09-2024 03:56"/>
    <s v="15-09-2024 04:53"/>
    <x v="110"/>
    <n v="49.27"/>
    <n v="8"/>
    <n v="394.16"/>
    <s v="Credit Card"/>
    <x v="3"/>
    <s v="High"/>
    <s v="Medium Satisfaction"/>
    <s v="Medium Charging"/>
    <n v="2"/>
    <x v="1257"/>
    <x v="567"/>
  </r>
  <r>
    <s v="EVS104431"/>
    <x v="2"/>
    <x v="2"/>
    <x v="1"/>
    <x v="1"/>
    <s v="25-09-2023 02:17"/>
    <s v="25-09-2023 02:51"/>
    <x v="8"/>
    <n v="43.33"/>
    <n v="15"/>
    <n v="649.95000000000005"/>
    <s v="Credit Card"/>
    <x v="3"/>
    <s v="High"/>
    <s v="Medium Satisfaction"/>
    <s v="Medium Charging"/>
    <n v="2"/>
    <x v="1352"/>
    <x v="499"/>
  </r>
  <r>
    <s v="EVS104432"/>
    <x v="4"/>
    <x v="2"/>
    <x v="2"/>
    <x v="1"/>
    <s v="26-08-2024 22:43"/>
    <s v="26-08-2024 23:59"/>
    <x v="91"/>
    <n v="55.04"/>
    <n v="8"/>
    <n v="440.32"/>
    <s v="UPI"/>
    <x v="3"/>
    <s v="High"/>
    <s v="Medium Satisfaction"/>
    <s v="Long Charging"/>
    <n v="2"/>
    <x v="191"/>
    <x v="670"/>
  </r>
  <r>
    <s v="EVS104433"/>
    <x v="7"/>
    <x v="0"/>
    <x v="0"/>
    <x v="0"/>
    <d v="2023-12-12T02:34:00"/>
    <d v="2023-12-12T02:53:00"/>
    <x v="11"/>
    <n v="24.95"/>
    <n v="8"/>
    <n v="199.6"/>
    <s v="Wallet"/>
    <x v="3"/>
    <s v="Medium"/>
    <s v="Medium Satisfaction"/>
    <s v="Short Charging"/>
    <n v="3"/>
    <x v="79"/>
    <x v="669"/>
  </r>
  <r>
    <s v="EVS104434"/>
    <x v="3"/>
    <x v="2"/>
    <x v="3"/>
    <x v="0"/>
    <s v="22-09-2024 04:48"/>
    <s v="22-09-2024 05:19"/>
    <x v="64"/>
    <n v="11.95"/>
    <n v="15"/>
    <n v="179.25"/>
    <s v="UPI"/>
    <x v="3"/>
    <s v="Medium"/>
    <s v="Medium Satisfaction"/>
    <s v="Medium Charging"/>
    <n v="2"/>
    <x v="58"/>
    <x v="220"/>
  </r>
  <r>
    <s v="EVS104435"/>
    <x v="3"/>
    <x v="1"/>
    <x v="3"/>
    <x v="0"/>
    <d v="2024-10-02T02:56:00"/>
    <d v="2024-10-02T03:50:00"/>
    <x v="38"/>
    <n v="16.7"/>
    <n v="15"/>
    <n v="250.5"/>
    <s v="Subscription"/>
    <x v="0"/>
    <s v="Medium"/>
    <s v="Medium Satisfaction"/>
    <s v="Medium Charging"/>
    <n v="1"/>
    <x v="577"/>
    <x v="26"/>
  </r>
  <r>
    <s v="EVS104436"/>
    <x v="5"/>
    <x v="0"/>
    <x v="3"/>
    <x v="1"/>
    <s v="30-06-2023 06:44"/>
    <s v="30-06-2023 07:44"/>
    <x v="76"/>
    <n v="58.89"/>
    <n v="15"/>
    <n v="883.35"/>
    <s v="Subscription"/>
    <x v="4"/>
    <s v="High"/>
    <s v="Low Satisfaction"/>
    <s v="Medium Charging"/>
    <n v="3"/>
    <x v="435"/>
    <x v="386"/>
  </r>
  <r>
    <s v="EVS104437"/>
    <x v="1"/>
    <x v="2"/>
    <x v="3"/>
    <x v="0"/>
    <d v="2023-08-05T09:56:00"/>
    <d v="2023-08-05T10:52:00"/>
    <x v="46"/>
    <n v="25.5"/>
    <n v="8"/>
    <n v="204"/>
    <s v="Credit Card"/>
    <x v="0"/>
    <s v="Medium"/>
    <s v="Medium Satisfaction"/>
    <s v="Medium Charging"/>
    <n v="2"/>
    <x v="410"/>
    <x v="424"/>
  </r>
  <r>
    <s v="EVS104438"/>
    <x v="2"/>
    <x v="0"/>
    <x v="0"/>
    <x v="1"/>
    <d v="2024-03-11T22:53:00"/>
    <d v="2024-03-11T23:36:00"/>
    <x v="27"/>
    <n v="3.64"/>
    <n v="10"/>
    <n v="36.4"/>
    <s v="Subscription"/>
    <x v="2"/>
    <s v="Low"/>
    <s v="Low Satisfaction"/>
    <s v="Medium Charging"/>
    <n v="3"/>
    <x v="901"/>
    <x v="231"/>
  </r>
  <r>
    <s v="EVS104439"/>
    <x v="0"/>
    <x v="2"/>
    <x v="1"/>
    <x v="0"/>
    <d v="2023-10-06T05:53:00"/>
    <d v="2023-10-06T06:29:00"/>
    <x v="30"/>
    <n v="51.77"/>
    <n v="15"/>
    <n v="776.55"/>
    <s v="Subscription"/>
    <x v="4"/>
    <s v="High"/>
    <s v="Low Satisfaction"/>
    <s v="Medium Charging"/>
    <n v="2"/>
    <x v="899"/>
    <x v="484"/>
  </r>
  <r>
    <s v="EVS104440"/>
    <x v="3"/>
    <x v="2"/>
    <x v="3"/>
    <x v="0"/>
    <d v="2023-11-03T07:42:00"/>
    <d v="2023-11-03T09:07:00"/>
    <x v="17"/>
    <n v="46.11"/>
    <n v="10"/>
    <n v="461.1"/>
    <s v="Credit Card"/>
    <x v="3"/>
    <s v="High"/>
    <s v="Medium Satisfaction"/>
    <s v="Long Charging"/>
    <n v="2"/>
    <x v="520"/>
    <x v="350"/>
  </r>
  <r>
    <s v="EVS104441"/>
    <x v="7"/>
    <x v="1"/>
    <x v="2"/>
    <x v="1"/>
    <s v="24-07-2023 14:04"/>
    <s v="24-07-2023 15:51"/>
    <x v="108"/>
    <n v="46.48"/>
    <n v="12"/>
    <n v="557.76"/>
    <s v="Credit Card"/>
    <x v="3"/>
    <s v="High"/>
    <s v="Medium Satisfaction"/>
    <s v="Long Charging"/>
    <n v="1"/>
    <x v="578"/>
    <x v="198"/>
  </r>
  <r>
    <s v="EVS104442"/>
    <x v="7"/>
    <x v="1"/>
    <x v="1"/>
    <x v="1"/>
    <s v="13-03-2024 11:32"/>
    <s v="13-03-2024 13:05"/>
    <x v="12"/>
    <n v="21.75"/>
    <n v="12"/>
    <n v="261"/>
    <s v="UPI"/>
    <x v="3"/>
    <s v="Medium"/>
    <s v="Medium Satisfaction"/>
    <s v="Long Charging"/>
    <n v="1"/>
    <x v="984"/>
    <x v="203"/>
  </r>
  <r>
    <s v="EVS104443"/>
    <x v="0"/>
    <x v="2"/>
    <x v="1"/>
    <x v="1"/>
    <s v="22-10-2024 14:47"/>
    <s v="22-10-2024 15:11"/>
    <x v="37"/>
    <n v="21.48"/>
    <n v="15"/>
    <n v="322.2"/>
    <s v="UPI"/>
    <x v="2"/>
    <s v="Medium"/>
    <s v="Low Satisfaction"/>
    <s v="Short Charging"/>
    <n v="2"/>
    <x v="671"/>
    <x v="272"/>
  </r>
  <r>
    <s v="EVS104444"/>
    <x v="2"/>
    <x v="0"/>
    <x v="3"/>
    <x v="1"/>
    <d v="2024-02-07T20:47:00"/>
    <d v="2024-02-07T21:20:00"/>
    <x v="50"/>
    <n v="51.2"/>
    <n v="15"/>
    <n v="768"/>
    <s v="Subscription"/>
    <x v="3"/>
    <s v="High"/>
    <s v="Medium Satisfaction"/>
    <s v="Medium Charging"/>
    <n v="3"/>
    <x v="786"/>
    <x v="238"/>
  </r>
  <r>
    <s v="EVS104445"/>
    <x v="2"/>
    <x v="1"/>
    <x v="3"/>
    <x v="1"/>
    <s v="30-11-2024 09:27"/>
    <s v="30-11-2024 09:37"/>
    <x v="15"/>
    <n v="29.1"/>
    <n v="10"/>
    <n v="291"/>
    <s v="UPI"/>
    <x v="0"/>
    <s v="Medium"/>
    <s v="Medium Satisfaction"/>
    <s v="Short Charging"/>
    <n v="1"/>
    <x v="606"/>
    <x v="135"/>
  </r>
  <r>
    <s v="EVS104446"/>
    <x v="6"/>
    <x v="1"/>
    <x v="3"/>
    <x v="1"/>
    <s v="22-05-2023 23:45"/>
    <s v="23-05-2023 00:23"/>
    <x v="28"/>
    <n v="49.88"/>
    <n v="10"/>
    <n v="498.8"/>
    <s v="UPI"/>
    <x v="3"/>
    <s v="High"/>
    <s v="Medium Satisfaction"/>
    <s v="Medium Charging"/>
    <n v="1"/>
    <x v="542"/>
    <x v="108"/>
  </r>
  <r>
    <s v="EVS104447"/>
    <x v="4"/>
    <x v="1"/>
    <x v="0"/>
    <x v="0"/>
    <s v="30-09-2024 00:03"/>
    <s v="30-09-2024 00:52"/>
    <x v="42"/>
    <n v="7.22"/>
    <n v="10"/>
    <n v="72.2"/>
    <s v="Wallet"/>
    <x v="4"/>
    <s v="Low"/>
    <s v="Low Satisfaction"/>
    <s v="Medium Charging"/>
    <n v="1"/>
    <x v="1164"/>
    <x v="584"/>
  </r>
  <r>
    <s v="EVS104448"/>
    <x v="2"/>
    <x v="0"/>
    <x v="0"/>
    <x v="0"/>
    <d v="2023-02-07T00:46:00"/>
    <d v="2023-02-07T02:07:00"/>
    <x v="7"/>
    <n v="7.18"/>
    <n v="10"/>
    <n v="71.8"/>
    <s v="Subscription"/>
    <x v="4"/>
    <s v="Low"/>
    <s v="Low Satisfaction"/>
    <s v="Long Charging"/>
    <n v="3"/>
    <x v="144"/>
    <x v="677"/>
  </r>
  <r>
    <s v="EVS104449"/>
    <x v="7"/>
    <x v="2"/>
    <x v="1"/>
    <x v="1"/>
    <s v="22-11-2023 12:14"/>
    <s v="22-11-2023 13:03"/>
    <x v="42"/>
    <n v="8.06"/>
    <n v="15"/>
    <n v="120.9"/>
    <s v="Wallet"/>
    <x v="2"/>
    <s v="Low"/>
    <s v="Low Satisfaction"/>
    <s v="Medium Charging"/>
    <n v="2"/>
    <x v="1109"/>
    <x v="675"/>
  </r>
  <r>
    <s v="EVS104450"/>
    <x v="0"/>
    <x v="0"/>
    <x v="1"/>
    <x v="1"/>
    <s v="13-05-2024 01:11"/>
    <s v="13-05-2024 01:32"/>
    <x v="86"/>
    <n v="47.71"/>
    <n v="8"/>
    <n v="381.68"/>
    <s v="Credit Card"/>
    <x v="2"/>
    <s v="High"/>
    <s v="Low Satisfaction"/>
    <s v="Short Charging"/>
    <n v="3"/>
    <x v="527"/>
    <x v="391"/>
  </r>
  <r>
    <s v="EVS104451"/>
    <x v="5"/>
    <x v="2"/>
    <x v="3"/>
    <x v="0"/>
    <s v="30-11-2023 04:08"/>
    <s v="30-11-2023 05:53"/>
    <x v="80"/>
    <n v="49.55"/>
    <n v="15"/>
    <n v="743.25"/>
    <s v="Wallet"/>
    <x v="2"/>
    <s v="High"/>
    <s v="Low Satisfaction"/>
    <s v="Long Charging"/>
    <n v="2"/>
    <x v="1103"/>
    <x v="182"/>
  </r>
  <r>
    <s v="EVS104452"/>
    <x v="7"/>
    <x v="1"/>
    <x v="1"/>
    <x v="1"/>
    <d v="2024-12-05T00:39:00"/>
    <d v="2024-12-05T01:48:00"/>
    <x v="39"/>
    <n v="28.82"/>
    <n v="12"/>
    <n v="345.84"/>
    <s v="Credit Card"/>
    <x v="2"/>
    <s v="Medium"/>
    <s v="Low Satisfaction"/>
    <s v="Long Charging"/>
    <n v="1"/>
    <x v="1110"/>
    <x v="285"/>
  </r>
  <r>
    <s v="EVS104453"/>
    <x v="1"/>
    <x v="0"/>
    <x v="0"/>
    <x v="1"/>
    <s v="21-05-2023 11:13"/>
    <s v="21-05-2023 12:52"/>
    <x v="83"/>
    <n v="27.07"/>
    <n v="8"/>
    <n v="216.56"/>
    <s v="UPI"/>
    <x v="1"/>
    <s v="Medium"/>
    <s v="High Satisfaction"/>
    <s v="Long Charging"/>
    <n v="3"/>
    <x v="831"/>
    <x v="73"/>
  </r>
  <r>
    <s v="EVS104454"/>
    <x v="7"/>
    <x v="2"/>
    <x v="1"/>
    <x v="1"/>
    <s v="19-07-2023 06:59"/>
    <s v="19-07-2023 07:54"/>
    <x v="104"/>
    <n v="42.79"/>
    <n v="15"/>
    <n v="641.85"/>
    <s v="UPI"/>
    <x v="3"/>
    <s v="High"/>
    <s v="Medium Satisfaction"/>
    <s v="Medium Charging"/>
    <n v="2"/>
    <x v="697"/>
    <x v="113"/>
  </r>
  <r>
    <s v="EVS104455"/>
    <x v="1"/>
    <x v="2"/>
    <x v="0"/>
    <x v="1"/>
    <d v="2023-01-03T02:36:00"/>
    <d v="2023-01-03T03:55:00"/>
    <x v="87"/>
    <n v="12.9"/>
    <n v="15"/>
    <n v="193.5"/>
    <s v="Subscription"/>
    <x v="0"/>
    <s v="Medium"/>
    <s v="Medium Satisfaction"/>
    <s v="Long Charging"/>
    <n v="2"/>
    <x v="869"/>
    <x v="258"/>
  </r>
  <r>
    <s v="EVS104456"/>
    <x v="3"/>
    <x v="1"/>
    <x v="1"/>
    <x v="1"/>
    <d v="2023-09-07T14:47:00"/>
    <d v="2023-09-07T16:28:00"/>
    <x v="26"/>
    <n v="7.32"/>
    <n v="12"/>
    <n v="87.84"/>
    <s v="UPI"/>
    <x v="1"/>
    <s v="Low"/>
    <s v="High Satisfaction"/>
    <s v="Long Charging"/>
    <n v="1"/>
    <x v="671"/>
    <x v="241"/>
  </r>
  <r>
    <s v="EVS104457"/>
    <x v="7"/>
    <x v="2"/>
    <x v="3"/>
    <x v="0"/>
    <d v="2024-09-03T09:29:00"/>
    <d v="2024-09-03T10:32:00"/>
    <x v="25"/>
    <n v="38.67"/>
    <n v="10"/>
    <n v="386.7"/>
    <s v="Credit Card"/>
    <x v="3"/>
    <s v="High"/>
    <s v="Medium Satisfaction"/>
    <s v="Long Charging"/>
    <n v="2"/>
    <x v="429"/>
    <x v="190"/>
  </r>
  <r>
    <s v="EVS104458"/>
    <x v="2"/>
    <x v="1"/>
    <x v="0"/>
    <x v="0"/>
    <s v="21-05-2024 09:02"/>
    <s v="21-05-2024 09:36"/>
    <x v="8"/>
    <n v="59.42"/>
    <n v="10"/>
    <n v="594.20000000000005"/>
    <s v="Subscription"/>
    <x v="2"/>
    <s v="High"/>
    <s v="Low Satisfaction"/>
    <s v="Medium Charging"/>
    <n v="1"/>
    <x v="1043"/>
    <x v="76"/>
  </r>
  <r>
    <s v="EVS104459"/>
    <x v="5"/>
    <x v="0"/>
    <x v="2"/>
    <x v="0"/>
    <s v="19-01-2024 22:42"/>
    <s v="19-01-2024 23:01"/>
    <x v="11"/>
    <n v="38.11"/>
    <n v="10"/>
    <n v="381.1"/>
    <s v="UPI"/>
    <x v="2"/>
    <s v="High"/>
    <s v="Low Satisfaction"/>
    <s v="Short Charging"/>
    <n v="3"/>
    <x v="1354"/>
    <x v="598"/>
  </r>
  <r>
    <s v="EVS104460"/>
    <x v="2"/>
    <x v="2"/>
    <x v="3"/>
    <x v="1"/>
    <s v="30-06-2023 12:33"/>
    <s v="30-06-2023 12:44"/>
    <x v="78"/>
    <n v="31.56"/>
    <n v="12"/>
    <n v="378.72"/>
    <s v="Subscription"/>
    <x v="0"/>
    <s v="High"/>
    <s v="Medium Satisfaction"/>
    <s v="Short Charging"/>
    <n v="2"/>
    <x v="964"/>
    <x v="386"/>
  </r>
  <r>
    <s v="EVS104461"/>
    <x v="4"/>
    <x v="0"/>
    <x v="1"/>
    <x v="1"/>
    <s v="15-03-2023 04:16"/>
    <s v="15-03-2023 04:45"/>
    <x v="102"/>
    <n v="27.47"/>
    <n v="12"/>
    <n v="329.64"/>
    <s v="Wallet"/>
    <x v="0"/>
    <s v="Medium"/>
    <s v="Medium Satisfaction"/>
    <s v="Short Charging"/>
    <n v="3"/>
    <x v="1290"/>
    <x v="175"/>
  </r>
  <r>
    <s v="EVS104462"/>
    <x v="2"/>
    <x v="0"/>
    <x v="3"/>
    <x v="0"/>
    <d v="2023-03-01T15:12:00"/>
    <d v="2023-03-01T17:11:00"/>
    <x v="9"/>
    <n v="13.66"/>
    <n v="12"/>
    <n v="163.92"/>
    <s v="Subscription"/>
    <x v="2"/>
    <s v="Medium"/>
    <s v="Low Satisfaction"/>
    <s v="Long Charging"/>
    <n v="3"/>
    <x v="911"/>
    <x v="548"/>
  </r>
  <r>
    <s v="EVS104463"/>
    <x v="0"/>
    <x v="0"/>
    <x v="3"/>
    <x v="1"/>
    <d v="2023-10-07T16:22:00"/>
    <d v="2023-10-07T17:25:00"/>
    <x v="25"/>
    <n v="55.86"/>
    <n v="8"/>
    <n v="446.88"/>
    <s v="UPI"/>
    <x v="4"/>
    <s v="High"/>
    <s v="Low Satisfaction"/>
    <s v="Long Charging"/>
    <n v="3"/>
    <x v="792"/>
    <x v="254"/>
  </r>
  <r>
    <s v="EVS104464"/>
    <x v="3"/>
    <x v="2"/>
    <x v="0"/>
    <x v="1"/>
    <d v="2023-01-12T06:27:00"/>
    <d v="2023-01-12T07:39:00"/>
    <x v="70"/>
    <n v="40.39"/>
    <n v="12"/>
    <n v="484.68"/>
    <s v="Wallet"/>
    <x v="2"/>
    <s v="High"/>
    <s v="Low Satisfaction"/>
    <s v="Long Charging"/>
    <n v="2"/>
    <x v="1210"/>
    <x v="82"/>
  </r>
  <r>
    <s v="EVS104465"/>
    <x v="3"/>
    <x v="1"/>
    <x v="3"/>
    <x v="0"/>
    <d v="2023-01-10T04:47:00"/>
    <d v="2023-01-10T05:16:00"/>
    <x v="102"/>
    <n v="50.98"/>
    <n v="15"/>
    <n v="764.7"/>
    <s v="Wallet"/>
    <x v="4"/>
    <s v="High"/>
    <s v="Low Satisfaction"/>
    <s v="Short Charging"/>
    <n v="1"/>
    <x v="1102"/>
    <x v="329"/>
  </r>
  <r>
    <s v="EVS104466"/>
    <x v="6"/>
    <x v="0"/>
    <x v="2"/>
    <x v="0"/>
    <s v="16-12-2023 07:05"/>
    <s v="16-12-2023 08:44"/>
    <x v="83"/>
    <n v="6.5"/>
    <n v="8"/>
    <n v="52"/>
    <s v="Wallet"/>
    <x v="0"/>
    <s v="Low"/>
    <s v="Medium Satisfaction"/>
    <s v="Long Charging"/>
    <n v="3"/>
    <x v="1150"/>
    <x v="529"/>
  </r>
  <r>
    <s v="EVS104467"/>
    <x v="2"/>
    <x v="0"/>
    <x v="3"/>
    <x v="0"/>
    <s v="26-06-2023 01:12"/>
    <s v="26-06-2023 01:57"/>
    <x v="96"/>
    <n v="10.65"/>
    <n v="10"/>
    <n v="106.5"/>
    <s v="Wallet"/>
    <x v="4"/>
    <s v="Medium"/>
    <s v="Low Satisfaction"/>
    <s v="Medium Charging"/>
    <n v="3"/>
    <x v="327"/>
    <x v="209"/>
  </r>
  <r>
    <s v="EVS104468"/>
    <x v="3"/>
    <x v="2"/>
    <x v="0"/>
    <x v="0"/>
    <s v="24-01-2023 00:12"/>
    <s v="24-01-2023 00:39"/>
    <x v="92"/>
    <n v="56.44"/>
    <n v="12"/>
    <n v="677.28"/>
    <s v="Credit Card"/>
    <x v="4"/>
    <s v="High"/>
    <s v="Low Satisfaction"/>
    <s v="Short Charging"/>
    <n v="2"/>
    <x v="349"/>
    <x v="493"/>
  </r>
  <r>
    <s v="EVS104469"/>
    <x v="6"/>
    <x v="2"/>
    <x v="0"/>
    <x v="0"/>
    <s v="17-07-2024 22:28"/>
    <s v="18-07-2024 00:06"/>
    <x v="61"/>
    <n v="56.92"/>
    <n v="8"/>
    <n v="455.36"/>
    <s v="Wallet"/>
    <x v="3"/>
    <s v="High"/>
    <s v="Medium Satisfaction"/>
    <s v="Long Charging"/>
    <n v="2"/>
    <x v="160"/>
    <x v="527"/>
  </r>
  <r>
    <s v="EVS104470"/>
    <x v="3"/>
    <x v="0"/>
    <x v="0"/>
    <x v="1"/>
    <s v="28-11-2024 11:24"/>
    <s v="28-11-2024 11:43"/>
    <x v="11"/>
    <n v="7.35"/>
    <n v="12"/>
    <n v="88.2"/>
    <s v="UPI"/>
    <x v="3"/>
    <s v="Low"/>
    <s v="Medium Satisfaction"/>
    <s v="Short Charging"/>
    <n v="3"/>
    <x v="664"/>
    <x v="287"/>
  </r>
  <r>
    <s v="EVS104471"/>
    <x v="6"/>
    <x v="2"/>
    <x v="3"/>
    <x v="1"/>
    <d v="2024-11-10T09:59:00"/>
    <d v="2024-11-10T11:16:00"/>
    <x v="68"/>
    <n v="4.62"/>
    <n v="10"/>
    <n v="46.2"/>
    <s v="Credit Card"/>
    <x v="0"/>
    <s v="Low"/>
    <s v="Medium Satisfaction"/>
    <s v="Long Charging"/>
    <n v="2"/>
    <x v="1052"/>
    <x v="304"/>
  </r>
  <r>
    <s v="EVS104472"/>
    <x v="3"/>
    <x v="1"/>
    <x v="2"/>
    <x v="1"/>
    <d v="2023-08-03T11:42:00"/>
    <d v="2023-08-03T12:06:00"/>
    <x v="37"/>
    <n v="23.59"/>
    <n v="12"/>
    <n v="283.08"/>
    <s v="UPI"/>
    <x v="4"/>
    <s v="Medium"/>
    <s v="Low Satisfaction"/>
    <s v="Short Charging"/>
    <n v="1"/>
    <x v="977"/>
    <x v="381"/>
  </r>
  <r>
    <s v="EVS104473"/>
    <x v="1"/>
    <x v="1"/>
    <x v="2"/>
    <x v="1"/>
    <d v="2023-02-10T16:59:00"/>
    <d v="2023-02-10T18:28:00"/>
    <x v="29"/>
    <n v="4.03"/>
    <n v="15"/>
    <n v="60.45"/>
    <s v="UPI"/>
    <x v="0"/>
    <s v="Low"/>
    <s v="Medium Satisfaction"/>
    <s v="Long Charging"/>
    <n v="1"/>
    <x v="381"/>
    <x v="150"/>
  </r>
  <r>
    <s v="EVS104474"/>
    <x v="5"/>
    <x v="1"/>
    <x v="3"/>
    <x v="0"/>
    <d v="2024-12-10T14:45:00"/>
    <d v="2024-12-10T15:27:00"/>
    <x v="14"/>
    <n v="24.95"/>
    <n v="10"/>
    <n v="249.5"/>
    <s v="UPI"/>
    <x v="0"/>
    <s v="Medium"/>
    <s v="Medium Satisfaction"/>
    <s v="Medium Charging"/>
    <n v="1"/>
    <x v="1232"/>
    <x v="576"/>
  </r>
  <r>
    <s v="EVS104475"/>
    <x v="7"/>
    <x v="2"/>
    <x v="3"/>
    <x v="0"/>
    <s v="17-06-2023 17:02"/>
    <s v="17-06-2023 18:26"/>
    <x v="32"/>
    <n v="53.82"/>
    <n v="12"/>
    <n v="645.84"/>
    <s v="Subscription"/>
    <x v="4"/>
    <s v="High"/>
    <s v="Low Satisfaction"/>
    <s v="Long Charging"/>
    <n v="2"/>
    <x v="781"/>
    <x v="42"/>
  </r>
  <r>
    <s v="EVS104476"/>
    <x v="5"/>
    <x v="2"/>
    <x v="1"/>
    <x v="0"/>
    <d v="2023-12-08T11:34:00"/>
    <d v="2023-12-08T11:48:00"/>
    <x v="52"/>
    <n v="40.39"/>
    <n v="15"/>
    <n v="605.85"/>
    <s v="Wallet"/>
    <x v="0"/>
    <s v="High"/>
    <s v="Medium Satisfaction"/>
    <s v="Short Charging"/>
    <n v="2"/>
    <x v="148"/>
    <x v="503"/>
  </r>
  <r>
    <s v="EVS104477"/>
    <x v="0"/>
    <x v="2"/>
    <x v="0"/>
    <x v="0"/>
    <s v="25-07-2024 22:37"/>
    <s v="26-07-2024 00:20"/>
    <x v="95"/>
    <n v="48.11"/>
    <n v="15"/>
    <n v="721.65"/>
    <s v="Subscription"/>
    <x v="2"/>
    <s v="High"/>
    <s v="Low Satisfaction"/>
    <s v="Long Charging"/>
    <n v="2"/>
    <x v="456"/>
    <x v="609"/>
  </r>
  <r>
    <s v="EVS104478"/>
    <x v="6"/>
    <x v="2"/>
    <x v="0"/>
    <x v="1"/>
    <d v="2023-02-12T20:08:00"/>
    <d v="2023-02-12T22:02:00"/>
    <x v="48"/>
    <n v="46.72"/>
    <n v="15"/>
    <n v="700.8"/>
    <s v="Subscription"/>
    <x v="0"/>
    <s v="High"/>
    <s v="Medium Satisfaction"/>
    <s v="Long Charging"/>
    <n v="2"/>
    <x v="1255"/>
    <x v="684"/>
  </r>
  <r>
    <s v="EVS104479"/>
    <x v="1"/>
    <x v="2"/>
    <x v="2"/>
    <x v="1"/>
    <s v="23-07-2024 20:11"/>
    <s v="23-07-2024 20:41"/>
    <x v="19"/>
    <n v="46.48"/>
    <n v="12"/>
    <n v="557.76"/>
    <s v="Credit Card"/>
    <x v="3"/>
    <s v="High"/>
    <s v="Medium Satisfaction"/>
    <s v="Medium Charging"/>
    <n v="2"/>
    <x v="472"/>
    <x v="333"/>
  </r>
  <r>
    <s v="EVS104480"/>
    <x v="5"/>
    <x v="0"/>
    <x v="3"/>
    <x v="0"/>
    <d v="2023-07-01T23:55:00"/>
    <d v="2023-08-01T01:06:00"/>
    <x v="82"/>
    <n v="29.1"/>
    <n v="12"/>
    <n v="349.2"/>
    <s v="Subscription"/>
    <x v="0"/>
    <s v="Medium"/>
    <s v="Medium Satisfaction"/>
    <s v="Long Charging"/>
    <n v="3"/>
    <x v="265"/>
    <x v="468"/>
  </r>
  <r>
    <s v="EVS104481"/>
    <x v="0"/>
    <x v="2"/>
    <x v="3"/>
    <x v="1"/>
    <s v="22-11-2024 02:52"/>
    <s v="22-11-2024 04:44"/>
    <x v="56"/>
    <n v="49.39"/>
    <n v="8"/>
    <n v="395.12"/>
    <s v="Subscription"/>
    <x v="2"/>
    <s v="High"/>
    <s v="Low Satisfaction"/>
    <s v="Long Charging"/>
    <n v="2"/>
    <x v="807"/>
    <x v="299"/>
  </r>
  <r>
    <s v="EVS104482"/>
    <x v="4"/>
    <x v="0"/>
    <x v="1"/>
    <x v="1"/>
    <s v="16-12-2023 06:49"/>
    <s v="16-12-2023 07:29"/>
    <x v="79"/>
    <n v="46.7"/>
    <n v="8"/>
    <n v="373.6"/>
    <s v="UPI"/>
    <x v="4"/>
    <s v="High"/>
    <s v="Low Satisfaction"/>
    <s v="Medium Charging"/>
    <n v="3"/>
    <x v="123"/>
    <x v="529"/>
  </r>
  <r>
    <s v="EVS104483"/>
    <x v="4"/>
    <x v="2"/>
    <x v="0"/>
    <x v="1"/>
    <s v="25-09-2023 16:54"/>
    <s v="25-09-2023 18:41"/>
    <x v="108"/>
    <n v="15.53"/>
    <n v="15"/>
    <n v="232.95"/>
    <s v="Subscription"/>
    <x v="1"/>
    <s v="Medium"/>
    <s v="High Satisfaction"/>
    <s v="Long Charging"/>
    <n v="2"/>
    <x v="993"/>
    <x v="499"/>
  </r>
  <r>
    <s v="EVS104484"/>
    <x v="3"/>
    <x v="2"/>
    <x v="1"/>
    <x v="0"/>
    <s v="31-03-2024 18:52"/>
    <s v="31-03-2024 20:04"/>
    <x v="70"/>
    <n v="10.34"/>
    <n v="12"/>
    <n v="124.08"/>
    <s v="Credit Card"/>
    <x v="4"/>
    <s v="Medium"/>
    <s v="Low Satisfaction"/>
    <s v="Long Charging"/>
    <n v="2"/>
    <x v="1355"/>
    <x v="124"/>
  </r>
  <r>
    <s v="EVS104485"/>
    <x v="0"/>
    <x v="0"/>
    <x v="2"/>
    <x v="0"/>
    <s v="27-02-2024 13:17"/>
    <s v="27-02-2024 13:28"/>
    <x v="78"/>
    <n v="3.65"/>
    <n v="12"/>
    <n v="43.8"/>
    <s v="Credit Card"/>
    <x v="4"/>
    <s v="Low"/>
    <s v="Low Satisfaction"/>
    <s v="Short Charging"/>
    <n v="3"/>
    <x v="1329"/>
    <x v="692"/>
  </r>
  <r>
    <s v="EVS104486"/>
    <x v="3"/>
    <x v="0"/>
    <x v="3"/>
    <x v="0"/>
    <d v="2024-11-08T03:02:00"/>
    <d v="2024-11-08T03:33:00"/>
    <x v="64"/>
    <n v="15.02"/>
    <n v="15"/>
    <n v="225.3"/>
    <s v="Credit Card"/>
    <x v="4"/>
    <s v="Medium"/>
    <s v="Low Satisfaction"/>
    <s v="Medium Charging"/>
    <n v="3"/>
    <x v="828"/>
    <x v="98"/>
  </r>
  <r>
    <s v="EVS104487"/>
    <x v="5"/>
    <x v="0"/>
    <x v="2"/>
    <x v="1"/>
    <s v="21-10-2023 16:23"/>
    <s v="21-10-2023 17:58"/>
    <x v="66"/>
    <n v="28.48"/>
    <n v="10"/>
    <n v="284.8"/>
    <s v="Subscription"/>
    <x v="4"/>
    <s v="Medium"/>
    <s v="Low Satisfaction"/>
    <s v="Long Charging"/>
    <n v="3"/>
    <x v="309"/>
    <x v="289"/>
  </r>
  <r>
    <s v="EVS104488"/>
    <x v="7"/>
    <x v="2"/>
    <x v="2"/>
    <x v="0"/>
    <s v="29-12-2023 14:56"/>
    <s v="29-12-2023 16:52"/>
    <x v="90"/>
    <n v="11.26"/>
    <n v="10"/>
    <n v="112.6"/>
    <s v="Subscription"/>
    <x v="1"/>
    <s v="Medium"/>
    <s v="High Satisfaction"/>
    <s v="Long Charging"/>
    <n v="2"/>
    <x v="986"/>
    <x v="667"/>
  </r>
  <r>
    <s v="EVS104489"/>
    <x v="7"/>
    <x v="0"/>
    <x v="1"/>
    <x v="1"/>
    <s v="21-06-2023 00:03"/>
    <s v="21-06-2023 00:20"/>
    <x v="18"/>
    <n v="23.75"/>
    <n v="15"/>
    <n v="356.25"/>
    <s v="Credit Card"/>
    <x v="1"/>
    <s v="Medium"/>
    <s v="High Satisfaction"/>
    <s v="Short Charging"/>
    <n v="3"/>
    <x v="1164"/>
    <x v="411"/>
  </r>
  <r>
    <s v="EVS104490"/>
    <x v="1"/>
    <x v="0"/>
    <x v="3"/>
    <x v="0"/>
    <s v="28-06-2024 06:49"/>
    <s v="28-06-2024 08:26"/>
    <x v="85"/>
    <n v="18.78"/>
    <n v="10"/>
    <n v="187.8"/>
    <s v="Subscription"/>
    <x v="3"/>
    <s v="Medium"/>
    <s v="Medium Satisfaction"/>
    <s v="Long Charging"/>
    <n v="3"/>
    <x v="123"/>
    <x v="68"/>
  </r>
  <r>
    <s v="EVS104491"/>
    <x v="5"/>
    <x v="1"/>
    <x v="1"/>
    <x v="1"/>
    <s v="17-06-2024 07:00"/>
    <s v="17-06-2024 07:45"/>
    <x v="96"/>
    <n v="32.35"/>
    <n v="10"/>
    <n v="323.5"/>
    <s v="UPI"/>
    <x v="4"/>
    <s v="High"/>
    <s v="Low Satisfaction"/>
    <s v="Medium Charging"/>
    <n v="1"/>
    <x v="871"/>
    <x v="78"/>
  </r>
  <r>
    <s v="EVS104492"/>
    <x v="3"/>
    <x v="0"/>
    <x v="2"/>
    <x v="0"/>
    <s v="30-10-2024 10:12"/>
    <s v="30-10-2024 11:24"/>
    <x v="70"/>
    <n v="58.83"/>
    <n v="8"/>
    <n v="470.64"/>
    <s v="Credit Card"/>
    <x v="4"/>
    <s v="High"/>
    <s v="Low Satisfaction"/>
    <s v="Long Charging"/>
    <n v="3"/>
    <x v="76"/>
    <x v="538"/>
  </r>
  <r>
    <s v="EVS104493"/>
    <x v="3"/>
    <x v="2"/>
    <x v="1"/>
    <x v="1"/>
    <s v="15-02-2024 04:19"/>
    <s v="15-02-2024 06:04"/>
    <x v="80"/>
    <n v="29.63"/>
    <n v="12"/>
    <n v="355.56"/>
    <s v="Credit Card"/>
    <x v="4"/>
    <s v="Medium"/>
    <s v="Low Satisfaction"/>
    <s v="Long Charging"/>
    <n v="2"/>
    <x v="1248"/>
    <x v="54"/>
  </r>
  <r>
    <s v="EVS104494"/>
    <x v="3"/>
    <x v="0"/>
    <x v="0"/>
    <x v="1"/>
    <s v="21-07-2024 07:44"/>
    <s v="21-07-2024 08:32"/>
    <x v="67"/>
    <n v="44.44"/>
    <n v="15"/>
    <n v="666.6"/>
    <s v="Subscription"/>
    <x v="4"/>
    <s v="High"/>
    <s v="Low Satisfaction"/>
    <s v="Medium Charging"/>
    <n v="3"/>
    <x v="640"/>
    <x v="653"/>
  </r>
  <r>
    <s v="EVS104495"/>
    <x v="1"/>
    <x v="2"/>
    <x v="2"/>
    <x v="1"/>
    <d v="2024-06-05T10:41:00"/>
    <d v="2024-06-05T11:25:00"/>
    <x v="72"/>
    <n v="17.55"/>
    <n v="12"/>
    <n v="210.6"/>
    <s v="Subscription"/>
    <x v="1"/>
    <s v="Medium"/>
    <s v="High Satisfaction"/>
    <s v="Medium Charging"/>
    <n v="2"/>
    <x v="866"/>
    <x v="579"/>
  </r>
  <r>
    <s v="EVS104496"/>
    <x v="7"/>
    <x v="1"/>
    <x v="0"/>
    <x v="0"/>
    <d v="2024-06-09T10:29:00"/>
    <d v="2024-06-09T11:33:00"/>
    <x v="34"/>
    <n v="42.97"/>
    <n v="12"/>
    <n v="515.64"/>
    <s v="Credit Card"/>
    <x v="3"/>
    <s v="High"/>
    <s v="Medium Satisfaction"/>
    <s v="Long Charging"/>
    <n v="1"/>
    <x v="711"/>
    <x v="498"/>
  </r>
  <r>
    <s v="EVS104497"/>
    <x v="5"/>
    <x v="0"/>
    <x v="2"/>
    <x v="0"/>
    <s v="24-08-2024 06:05"/>
    <s v="24-08-2024 06:29"/>
    <x v="37"/>
    <n v="27.84"/>
    <n v="15"/>
    <n v="417.6"/>
    <s v="UPI"/>
    <x v="3"/>
    <s v="Medium"/>
    <s v="Medium Satisfaction"/>
    <s v="Short Charging"/>
    <n v="3"/>
    <x v="1292"/>
    <x v="53"/>
  </r>
  <r>
    <s v="EVS104498"/>
    <x v="5"/>
    <x v="1"/>
    <x v="2"/>
    <x v="0"/>
    <s v="18-11-2024 12:10"/>
    <s v="18-11-2024 13:51"/>
    <x v="26"/>
    <n v="23.36"/>
    <n v="10"/>
    <n v="233.6"/>
    <s v="Subscription"/>
    <x v="1"/>
    <s v="Medium"/>
    <s v="High Satisfaction"/>
    <s v="Long Charging"/>
    <n v="1"/>
    <x v="1100"/>
    <x v="597"/>
  </r>
  <r>
    <s v="EVS104499"/>
    <x v="3"/>
    <x v="2"/>
    <x v="1"/>
    <x v="0"/>
    <s v="19-07-2023 18:15"/>
    <s v="19-07-2023 18:25"/>
    <x v="15"/>
    <n v="37.5"/>
    <n v="10"/>
    <n v="375"/>
    <s v="Credit Card"/>
    <x v="4"/>
    <s v="High"/>
    <s v="Low Satisfaction"/>
    <s v="Short Charging"/>
    <n v="2"/>
    <x v="1105"/>
    <x v="113"/>
  </r>
  <r>
    <s v="EVS104500"/>
    <x v="1"/>
    <x v="2"/>
    <x v="2"/>
    <x v="1"/>
    <s v="18-09-2023 03:11"/>
    <s v="18-09-2023 05:05"/>
    <x v="48"/>
    <n v="40.08"/>
    <n v="10"/>
    <n v="400.8"/>
    <s v="Wallet"/>
    <x v="3"/>
    <s v="High"/>
    <s v="Medium Satisfaction"/>
    <s v="Long Charging"/>
    <n v="2"/>
    <x v="858"/>
    <x v="141"/>
  </r>
  <r>
    <s v="EVS104501"/>
    <x v="3"/>
    <x v="1"/>
    <x v="2"/>
    <x v="1"/>
    <s v="22-10-2024 10:24"/>
    <s v="22-10-2024 10:50"/>
    <x v="1"/>
    <n v="41.95"/>
    <n v="10"/>
    <n v="419.5"/>
    <s v="UPI"/>
    <x v="2"/>
    <s v="High"/>
    <s v="Low Satisfaction"/>
    <s v="Short Charging"/>
    <n v="1"/>
    <x v="1356"/>
    <x v="272"/>
  </r>
  <r>
    <s v="EVS104502"/>
    <x v="5"/>
    <x v="0"/>
    <x v="2"/>
    <x v="1"/>
    <s v="15-09-2024 14:22"/>
    <s v="15-09-2024 14:54"/>
    <x v="105"/>
    <n v="9.83"/>
    <n v="15"/>
    <n v="147.44999999999999"/>
    <s v="UPI"/>
    <x v="0"/>
    <s v="Low"/>
    <s v="Medium Satisfaction"/>
    <s v="Medium Charging"/>
    <n v="3"/>
    <x v="1176"/>
    <x v="567"/>
  </r>
  <r>
    <s v="EVS104503"/>
    <x v="0"/>
    <x v="0"/>
    <x v="1"/>
    <x v="0"/>
    <s v="21-05-2024 21:42"/>
    <s v="21-05-2024 23:07"/>
    <x v="17"/>
    <n v="56.57"/>
    <n v="15"/>
    <n v="848.55"/>
    <s v="Credit Card"/>
    <x v="1"/>
    <s v="High"/>
    <s v="High Satisfaction"/>
    <s v="Long Charging"/>
    <n v="3"/>
    <x v="1072"/>
    <x v="76"/>
  </r>
  <r>
    <s v="EVS104504"/>
    <x v="2"/>
    <x v="0"/>
    <x v="2"/>
    <x v="0"/>
    <d v="2024-01-08T00:03:00"/>
    <d v="2024-01-08T00:23:00"/>
    <x v="21"/>
    <n v="23.13"/>
    <n v="12"/>
    <n v="277.56"/>
    <s v="UPI"/>
    <x v="0"/>
    <s v="Medium"/>
    <s v="Medium Satisfaction"/>
    <s v="Short Charging"/>
    <n v="3"/>
    <x v="1164"/>
    <x v="605"/>
  </r>
  <r>
    <s v="EVS104505"/>
    <x v="2"/>
    <x v="0"/>
    <x v="1"/>
    <x v="0"/>
    <s v="31-10-2023 18:02"/>
    <s v="31-10-2023 18:12"/>
    <x v="15"/>
    <n v="21.33"/>
    <n v="8"/>
    <n v="170.64"/>
    <s v="UPI"/>
    <x v="2"/>
    <s v="Medium"/>
    <s v="Low Satisfaction"/>
    <s v="Short Charging"/>
    <n v="3"/>
    <x v="360"/>
    <x v="252"/>
  </r>
  <r>
    <s v="EVS104506"/>
    <x v="1"/>
    <x v="1"/>
    <x v="0"/>
    <x v="0"/>
    <s v="31-08-2024 12:02"/>
    <s v="31-08-2024 12:51"/>
    <x v="42"/>
    <n v="39.770000000000003"/>
    <n v="12"/>
    <n v="477.24"/>
    <s v="Wallet"/>
    <x v="3"/>
    <s v="High"/>
    <s v="Medium Satisfaction"/>
    <s v="Medium Charging"/>
    <n v="1"/>
    <x v="75"/>
    <x v="77"/>
  </r>
  <r>
    <s v="EVS104507"/>
    <x v="3"/>
    <x v="2"/>
    <x v="0"/>
    <x v="0"/>
    <s v="22-06-2023 11:56"/>
    <s v="22-06-2023 13:33"/>
    <x v="85"/>
    <n v="52.87"/>
    <n v="8"/>
    <n v="422.96"/>
    <s v="Credit Card"/>
    <x v="0"/>
    <s v="High"/>
    <s v="Medium Satisfaction"/>
    <s v="Long Charging"/>
    <n v="2"/>
    <x v="717"/>
    <x v="487"/>
  </r>
  <r>
    <s v="EVS104508"/>
    <x v="0"/>
    <x v="0"/>
    <x v="1"/>
    <x v="0"/>
    <s v="26-07-2024 01:54"/>
    <s v="26-07-2024 02:27"/>
    <x v="50"/>
    <n v="9.08"/>
    <n v="12"/>
    <n v="108.96"/>
    <s v="Credit Card"/>
    <x v="4"/>
    <s v="Low"/>
    <s v="Low Satisfaction"/>
    <s v="Medium Charging"/>
    <n v="3"/>
    <x v="109"/>
    <x v="264"/>
  </r>
  <r>
    <s v="EVS104509"/>
    <x v="3"/>
    <x v="2"/>
    <x v="2"/>
    <x v="1"/>
    <d v="2024-05-10T12:29:00"/>
    <d v="2024-05-10T14:08:00"/>
    <x v="83"/>
    <n v="26.13"/>
    <n v="15"/>
    <n v="391.95"/>
    <s v="Credit Card"/>
    <x v="3"/>
    <s v="Medium"/>
    <s v="Medium Satisfaction"/>
    <s v="Long Charging"/>
    <n v="2"/>
    <x v="685"/>
    <x v="55"/>
  </r>
  <r>
    <s v="EVS104510"/>
    <x v="7"/>
    <x v="1"/>
    <x v="2"/>
    <x v="0"/>
    <d v="2023-02-04T19:56:00"/>
    <d v="2023-02-04T21:12:00"/>
    <x v="91"/>
    <n v="32.72"/>
    <n v="8"/>
    <n v="261.76"/>
    <s v="Credit Card"/>
    <x v="4"/>
    <s v="High"/>
    <s v="Low Satisfaction"/>
    <s v="Long Charging"/>
    <n v="1"/>
    <x v="553"/>
    <x v="223"/>
  </r>
  <r>
    <s v="EVS104511"/>
    <x v="6"/>
    <x v="2"/>
    <x v="0"/>
    <x v="0"/>
    <d v="2023-10-10T05:22:00"/>
    <d v="2023-10-10T06:59:00"/>
    <x v="85"/>
    <n v="26.91"/>
    <n v="8"/>
    <n v="215.28"/>
    <s v="Subscription"/>
    <x v="1"/>
    <s v="Medium"/>
    <s v="High Satisfaction"/>
    <s v="Long Charging"/>
    <n v="2"/>
    <x v="1299"/>
    <x v="361"/>
  </r>
  <r>
    <s v="EVS104512"/>
    <x v="0"/>
    <x v="0"/>
    <x v="2"/>
    <x v="1"/>
    <s v="24-06-2023 16:30"/>
    <s v="24-06-2023 17:04"/>
    <x v="8"/>
    <n v="30.37"/>
    <n v="8"/>
    <n v="242.96"/>
    <s v="Subscription"/>
    <x v="4"/>
    <s v="High"/>
    <s v="Low Satisfaction"/>
    <s v="Medium Charging"/>
    <n v="3"/>
    <x v="70"/>
    <x v="83"/>
  </r>
  <r>
    <s v="EVS104513"/>
    <x v="6"/>
    <x v="0"/>
    <x v="1"/>
    <x v="0"/>
    <d v="2024-03-06T17:10:00"/>
    <d v="2024-03-06T18:21:00"/>
    <x v="82"/>
    <n v="14.06"/>
    <n v="15"/>
    <n v="210.9"/>
    <s v="Credit Card"/>
    <x v="4"/>
    <s v="Medium"/>
    <s v="Low Satisfaction"/>
    <s v="Long Charging"/>
    <n v="3"/>
    <x v="73"/>
    <x v="218"/>
  </r>
  <r>
    <s v="EVS104514"/>
    <x v="2"/>
    <x v="1"/>
    <x v="1"/>
    <x v="0"/>
    <s v="29-07-2024 00:25"/>
    <s v="29-07-2024 01:31"/>
    <x v="40"/>
    <n v="56.51"/>
    <n v="10"/>
    <n v="565.1"/>
    <s v="Wallet"/>
    <x v="1"/>
    <s v="High"/>
    <s v="High Satisfaction"/>
    <s v="Long Charging"/>
    <n v="1"/>
    <x v="800"/>
    <x v="181"/>
  </r>
  <r>
    <s v="EVS104515"/>
    <x v="3"/>
    <x v="2"/>
    <x v="1"/>
    <x v="0"/>
    <s v="20-02-2024 20:15"/>
    <s v="20-02-2024 20:41"/>
    <x v="1"/>
    <n v="59.62"/>
    <n v="10"/>
    <n v="596.20000000000005"/>
    <s v="UPI"/>
    <x v="3"/>
    <s v="High"/>
    <s v="Medium Satisfaction"/>
    <s v="Short Charging"/>
    <n v="2"/>
    <x v="885"/>
    <x v="126"/>
  </r>
  <r>
    <s v="EVS104516"/>
    <x v="1"/>
    <x v="2"/>
    <x v="2"/>
    <x v="0"/>
    <s v="15-08-2024 22:17"/>
    <s v="16-08-2024 00:09"/>
    <x v="56"/>
    <n v="11.89"/>
    <n v="12"/>
    <n v="142.68"/>
    <s v="Subscription"/>
    <x v="2"/>
    <s v="Medium"/>
    <s v="Low Satisfaction"/>
    <s v="Long Charging"/>
    <n v="2"/>
    <x v="1327"/>
    <x v="532"/>
  </r>
  <r>
    <s v="EVS104517"/>
    <x v="6"/>
    <x v="2"/>
    <x v="2"/>
    <x v="0"/>
    <d v="2023-08-11T23:15:00"/>
    <d v="2023-08-11T23:40:00"/>
    <x v="13"/>
    <n v="25.48"/>
    <n v="10"/>
    <n v="254.8"/>
    <s v="Subscription"/>
    <x v="2"/>
    <s v="Medium"/>
    <s v="Low Satisfaction"/>
    <s v="Short Charging"/>
    <n v="2"/>
    <x v="450"/>
    <x v="531"/>
  </r>
  <r>
    <s v="EVS104518"/>
    <x v="3"/>
    <x v="2"/>
    <x v="1"/>
    <x v="0"/>
    <d v="2023-08-04T05:28:00"/>
    <d v="2023-08-04T06:09:00"/>
    <x v="54"/>
    <n v="51.75"/>
    <n v="12"/>
    <n v="621"/>
    <s v="Credit Card"/>
    <x v="0"/>
    <s v="High"/>
    <s v="Medium Satisfaction"/>
    <s v="Medium Charging"/>
    <n v="2"/>
    <x v="1134"/>
    <x v="168"/>
  </r>
  <r>
    <s v="EVS104519"/>
    <x v="1"/>
    <x v="2"/>
    <x v="0"/>
    <x v="1"/>
    <s v="29-08-2023 15:58"/>
    <s v="29-08-2023 16:14"/>
    <x v="71"/>
    <n v="3.01"/>
    <n v="15"/>
    <n v="45.15"/>
    <s v="Subscription"/>
    <x v="3"/>
    <s v="Low"/>
    <s v="Medium Satisfaction"/>
    <s v="Short Charging"/>
    <n v="2"/>
    <x v="952"/>
    <x v="95"/>
  </r>
  <r>
    <s v="EVS104520"/>
    <x v="3"/>
    <x v="0"/>
    <x v="2"/>
    <x v="0"/>
    <s v="14-01-2024 07:10"/>
    <s v="14-01-2024 07:50"/>
    <x v="79"/>
    <n v="46.28"/>
    <n v="8"/>
    <n v="370.24"/>
    <s v="Wallet"/>
    <x v="4"/>
    <s v="High"/>
    <s v="Low Satisfaction"/>
    <s v="Medium Charging"/>
    <n v="3"/>
    <x v="947"/>
    <x v="224"/>
  </r>
  <r>
    <s v="EVS104521"/>
    <x v="5"/>
    <x v="1"/>
    <x v="1"/>
    <x v="1"/>
    <d v="2023-07-04T11:15:00"/>
    <d v="2023-07-04T12:02:00"/>
    <x v="59"/>
    <n v="21.89"/>
    <n v="12"/>
    <n v="262.68"/>
    <s v="Credit Card"/>
    <x v="0"/>
    <s v="Medium"/>
    <s v="Medium Satisfaction"/>
    <s v="Medium Charging"/>
    <n v="1"/>
    <x v="1008"/>
    <x v="109"/>
  </r>
  <r>
    <s v="EVS104522"/>
    <x v="0"/>
    <x v="0"/>
    <x v="1"/>
    <x v="1"/>
    <s v="31-01-2024 10:24"/>
    <s v="31-01-2024 11:34"/>
    <x v="31"/>
    <n v="19.510000000000002"/>
    <n v="10"/>
    <n v="195.1"/>
    <s v="Wallet"/>
    <x v="4"/>
    <s v="Medium"/>
    <s v="Low Satisfaction"/>
    <s v="Long Charging"/>
    <n v="3"/>
    <x v="1356"/>
    <x v="638"/>
  </r>
  <r>
    <s v="EVS104523"/>
    <x v="1"/>
    <x v="2"/>
    <x v="2"/>
    <x v="1"/>
    <s v="24-11-2024 07:42"/>
    <s v="24-11-2024 08:16"/>
    <x v="8"/>
    <n v="5.4"/>
    <n v="8"/>
    <n v="43.2"/>
    <s v="Subscription"/>
    <x v="0"/>
    <s v="Low"/>
    <s v="Medium Satisfaction"/>
    <s v="Medium Charging"/>
    <n v="2"/>
    <x v="520"/>
    <x v="316"/>
  </r>
  <r>
    <s v="EVS104524"/>
    <x v="3"/>
    <x v="1"/>
    <x v="1"/>
    <x v="0"/>
    <s v="15-02-2024 06:28"/>
    <s v="15-02-2024 07:59"/>
    <x v="44"/>
    <n v="28.99"/>
    <n v="10"/>
    <n v="289.89999999999998"/>
    <s v="Subscription"/>
    <x v="4"/>
    <s v="Medium"/>
    <s v="Low Satisfaction"/>
    <s v="Long Charging"/>
    <n v="1"/>
    <x v="193"/>
    <x v="54"/>
  </r>
  <r>
    <s v="EVS104525"/>
    <x v="1"/>
    <x v="2"/>
    <x v="3"/>
    <x v="1"/>
    <s v="14-03-2023 05:07"/>
    <s v="14-03-2023 06:59"/>
    <x v="56"/>
    <n v="25.06"/>
    <n v="8"/>
    <n v="200.48"/>
    <s v="UPI"/>
    <x v="1"/>
    <s v="Medium"/>
    <s v="High Satisfaction"/>
    <s v="Long Charging"/>
    <n v="2"/>
    <x v="342"/>
    <x v="694"/>
  </r>
  <r>
    <s v="EVS104526"/>
    <x v="0"/>
    <x v="1"/>
    <x v="2"/>
    <x v="1"/>
    <d v="2023-01-05T14:29:00"/>
    <d v="2023-01-05T15:33:00"/>
    <x v="34"/>
    <n v="30.24"/>
    <n v="12"/>
    <n v="362.88"/>
    <s v="Wallet"/>
    <x v="1"/>
    <s v="High"/>
    <s v="High Satisfaction"/>
    <s v="Long Charging"/>
    <n v="1"/>
    <x v="48"/>
    <x v="435"/>
  </r>
  <r>
    <s v="EVS104527"/>
    <x v="1"/>
    <x v="1"/>
    <x v="1"/>
    <x v="1"/>
    <s v="21-04-2024 05:32"/>
    <s v="21-04-2024 06:58"/>
    <x v="16"/>
    <n v="59.65"/>
    <n v="12"/>
    <n v="715.8"/>
    <s v="Wallet"/>
    <x v="2"/>
    <s v="High"/>
    <s v="Low Satisfaction"/>
    <s v="Long Charging"/>
    <n v="1"/>
    <x v="910"/>
    <x v="253"/>
  </r>
  <r>
    <s v="EVS104528"/>
    <x v="1"/>
    <x v="2"/>
    <x v="0"/>
    <x v="1"/>
    <s v="21-07-2024 10:17"/>
    <s v="21-07-2024 11:31"/>
    <x v="33"/>
    <n v="39.409999999999997"/>
    <n v="8"/>
    <n v="315.27999999999997"/>
    <s v="Wallet"/>
    <x v="0"/>
    <s v="High"/>
    <s v="Medium Satisfaction"/>
    <s v="Long Charging"/>
    <n v="2"/>
    <x v="612"/>
    <x v="653"/>
  </r>
  <r>
    <s v="EVS104529"/>
    <x v="2"/>
    <x v="2"/>
    <x v="1"/>
    <x v="0"/>
    <d v="2024-01-06T04:34:00"/>
    <d v="2024-01-06T05:29:00"/>
    <x v="104"/>
    <n v="58.55"/>
    <n v="12"/>
    <n v="702.6"/>
    <s v="Wallet"/>
    <x v="0"/>
    <s v="High"/>
    <s v="Medium Satisfaction"/>
    <s v="Medium Charging"/>
    <n v="2"/>
    <x v="1357"/>
    <x v="202"/>
  </r>
  <r>
    <s v="EVS104530"/>
    <x v="2"/>
    <x v="0"/>
    <x v="0"/>
    <x v="0"/>
    <d v="2023-04-03T20:55:00"/>
    <d v="2023-04-03T22:16:00"/>
    <x v="7"/>
    <n v="53.76"/>
    <n v="10"/>
    <n v="537.6"/>
    <s v="Subscription"/>
    <x v="2"/>
    <s v="High"/>
    <s v="Low Satisfaction"/>
    <s v="Long Charging"/>
    <n v="3"/>
    <x v="200"/>
    <x v="554"/>
  </r>
  <r>
    <s v="EVS104531"/>
    <x v="0"/>
    <x v="2"/>
    <x v="2"/>
    <x v="0"/>
    <s v="20-04-2024 03:51"/>
    <s v="20-04-2024 04:46"/>
    <x v="104"/>
    <n v="6.02"/>
    <n v="10"/>
    <n v="60.2"/>
    <s v="Wallet"/>
    <x v="4"/>
    <s v="Low"/>
    <s v="Low Satisfaction"/>
    <s v="Medium Charging"/>
    <n v="2"/>
    <x v="215"/>
    <x v="230"/>
  </r>
  <r>
    <s v="EVS104532"/>
    <x v="7"/>
    <x v="1"/>
    <x v="3"/>
    <x v="0"/>
    <s v="13-07-2023 19:37"/>
    <s v="13-07-2023 20:26"/>
    <x v="42"/>
    <n v="32.82"/>
    <n v="8"/>
    <n v="262.56"/>
    <s v="UPI"/>
    <x v="0"/>
    <s v="High"/>
    <s v="Medium Satisfaction"/>
    <s v="Medium Charging"/>
    <n v="1"/>
    <x v="37"/>
    <x v="569"/>
  </r>
  <r>
    <s v="EVS104533"/>
    <x v="7"/>
    <x v="1"/>
    <x v="3"/>
    <x v="1"/>
    <s v="25-03-2024 15:20"/>
    <s v="25-03-2024 17:12"/>
    <x v="56"/>
    <n v="33.56"/>
    <n v="12"/>
    <n v="402.72"/>
    <s v="Wallet"/>
    <x v="3"/>
    <s v="High"/>
    <s v="Medium Satisfaction"/>
    <s v="Long Charging"/>
    <n v="1"/>
    <x v="143"/>
    <x v="595"/>
  </r>
  <r>
    <s v="EVS104534"/>
    <x v="1"/>
    <x v="2"/>
    <x v="0"/>
    <x v="0"/>
    <s v="23-02-2024 13:39"/>
    <s v="23-02-2024 15:20"/>
    <x v="26"/>
    <n v="12.67"/>
    <n v="8"/>
    <n v="101.36"/>
    <s v="UPI"/>
    <x v="3"/>
    <s v="Medium"/>
    <s v="Medium Satisfaction"/>
    <s v="Long Charging"/>
    <n v="2"/>
    <x v="816"/>
    <x v="13"/>
  </r>
  <r>
    <s v="EVS104535"/>
    <x v="6"/>
    <x v="0"/>
    <x v="1"/>
    <x v="0"/>
    <s v="22-03-2024 03:01"/>
    <s v="22-03-2024 03:13"/>
    <x v="94"/>
    <n v="58.67"/>
    <n v="10"/>
    <n v="586.70000000000005"/>
    <s v="UPI"/>
    <x v="0"/>
    <s v="High"/>
    <s v="Medium Satisfaction"/>
    <s v="Short Charging"/>
    <n v="3"/>
    <x v="261"/>
    <x v="250"/>
  </r>
  <r>
    <s v="EVS104536"/>
    <x v="6"/>
    <x v="0"/>
    <x v="2"/>
    <x v="0"/>
    <s v="18-09-2024 15:07"/>
    <s v="18-09-2024 17:03"/>
    <x v="90"/>
    <n v="42.22"/>
    <n v="12"/>
    <n v="506.64"/>
    <s v="Wallet"/>
    <x v="0"/>
    <s v="High"/>
    <s v="Medium Satisfaction"/>
    <s v="Long Charging"/>
    <n v="3"/>
    <x v="93"/>
    <x v="25"/>
  </r>
  <r>
    <s v="EVS104537"/>
    <x v="1"/>
    <x v="0"/>
    <x v="2"/>
    <x v="0"/>
    <s v="27-05-2024 14:43"/>
    <s v="27-05-2024 15:53"/>
    <x v="31"/>
    <n v="19.79"/>
    <n v="8"/>
    <n v="158.32"/>
    <s v="Wallet"/>
    <x v="4"/>
    <s v="Medium"/>
    <s v="Low Satisfaction"/>
    <s v="Long Charging"/>
    <n v="3"/>
    <x v="594"/>
    <x v="327"/>
  </r>
  <r>
    <s v="EVS104538"/>
    <x v="6"/>
    <x v="1"/>
    <x v="0"/>
    <x v="0"/>
    <s v="29-02-2024 06:25"/>
    <s v="29-02-2024 07:52"/>
    <x v="24"/>
    <n v="32.020000000000003"/>
    <n v="10"/>
    <n v="320.2"/>
    <s v="Credit Card"/>
    <x v="3"/>
    <s v="High"/>
    <s v="Medium Satisfaction"/>
    <s v="Long Charging"/>
    <n v="1"/>
    <x v="864"/>
    <x v="226"/>
  </r>
  <r>
    <s v="EVS104539"/>
    <x v="0"/>
    <x v="2"/>
    <x v="0"/>
    <x v="1"/>
    <d v="2024-05-09T22:35:00"/>
    <d v="2024-05-09T22:54:00"/>
    <x v="11"/>
    <n v="32.549999999999997"/>
    <n v="10"/>
    <n v="325.5"/>
    <s v="UPI"/>
    <x v="3"/>
    <s v="High"/>
    <s v="Medium Satisfaction"/>
    <s v="Short Charging"/>
    <n v="2"/>
    <x v="1358"/>
    <x v="417"/>
  </r>
  <r>
    <s v="EVS104540"/>
    <x v="5"/>
    <x v="0"/>
    <x v="1"/>
    <x v="1"/>
    <d v="2024-09-10T14:23:00"/>
    <d v="2024-09-10T15:20:00"/>
    <x v="110"/>
    <n v="10.02"/>
    <n v="12"/>
    <n v="120.24"/>
    <s v="UPI"/>
    <x v="2"/>
    <s v="Medium"/>
    <s v="Low Satisfaction"/>
    <s v="Medium Charging"/>
    <n v="3"/>
    <x v="201"/>
    <x v="276"/>
  </r>
  <r>
    <s v="EVS104541"/>
    <x v="5"/>
    <x v="0"/>
    <x v="0"/>
    <x v="0"/>
    <s v="28-08-2024 16:08"/>
    <s v="28-08-2024 17:37"/>
    <x v="29"/>
    <n v="43.5"/>
    <n v="15"/>
    <n v="652.5"/>
    <s v="Subscription"/>
    <x v="0"/>
    <s v="High"/>
    <s v="Medium Satisfaction"/>
    <s v="Long Charging"/>
    <n v="3"/>
    <x v="228"/>
    <x v="399"/>
  </r>
  <r>
    <s v="EVS104542"/>
    <x v="2"/>
    <x v="1"/>
    <x v="0"/>
    <x v="1"/>
    <d v="2023-02-07T09:54:00"/>
    <d v="2023-02-07T10:56:00"/>
    <x v="51"/>
    <n v="33.25"/>
    <n v="10"/>
    <n v="332.5"/>
    <s v="Wallet"/>
    <x v="1"/>
    <s v="High"/>
    <s v="High Satisfaction"/>
    <s v="Long Charging"/>
    <n v="1"/>
    <x v="784"/>
    <x v="677"/>
  </r>
  <r>
    <s v="EVS104543"/>
    <x v="1"/>
    <x v="0"/>
    <x v="3"/>
    <x v="1"/>
    <d v="2024-11-08T23:52:00"/>
    <d v="2024-12-08T00:43:00"/>
    <x v="69"/>
    <n v="22.13"/>
    <n v="8"/>
    <n v="177.04"/>
    <s v="Wallet"/>
    <x v="2"/>
    <s v="Medium"/>
    <s v="Low Satisfaction"/>
    <s v="Medium Charging"/>
    <n v="3"/>
    <x v="770"/>
    <x v="98"/>
  </r>
  <r>
    <s v="EVS104544"/>
    <x v="4"/>
    <x v="0"/>
    <x v="1"/>
    <x v="0"/>
    <d v="2024-09-07T11:53:00"/>
    <d v="2024-09-07T12:52:00"/>
    <x v="49"/>
    <n v="40.9"/>
    <n v="15"/>
    <n v="613.5"/>
    <s v="UPI"/>
    <x v="3"/>
    <s v="High"/>
    <s v="Medium Satisfaction"/>
    <s v="Medium Charging"/>
    <n v="3"/>
    <x v="872"/>
    <x v="660"/>
  </r>
  <r>
    <s v="EVS104545"/>
    <x v="0"/>
    <x v="1"/>
    <x v="3"/>
    <x v="1"/>
    <s v="31-10-2024 22:58"/>
    <d v="2024-01-11T00:36:00"/>
    <x v="61"/>
    <n v="32.07"/>
    <n v="15"/>
    <n v="481.05"/>
    <s v="Credit Card"/>
    <x v="0"/>
    <s v="High"/>
    <s v="Medium Satisfaction"/>
    <s v="Long Charging"/>
    <n v="1"/>
    <x v="431"/>
    <x v="71"/>
  </r>
  <r>
    <s v="EVS104546"/>
    <x v="4"/>
    <x v="0"/>
    <x v="1"/>
    <x v="0"/>
    <s v="19-09-2024 18:05"/>
    <s v="19-09-2024 18:33"/>
    <x v="53"/>
    <n v="55.05"/>
    <n v="15"/>
    <n v="825.75"/>
    <s v="UPI"/>
    <x v="1"/>
    <s v="High"/>
    <s v="High Satisfaction"/>
    <s v="Short Charging"/>
    <n v="3"/>
    <x v="796"/>
    <x v="507"/>
  </r>
  <r>
    <s v="EVS104547"/>
    <x v="3"/>
    <x v="1"/>
    <x v="2"/>
    <x v="1"/>
    <d v="2023-03-12T09:56:00"/>
    <d v="2023-03-12T10:12:00"/>
    <x v="71"/>
    <n v="50.23"/>
    <n v="12"/>
    <n v="602.76"/>
    <s v="Wallet"/>
    <x v="3"/>
    <s v="High"/>
    <s v="Medium Satisfaction"/>
    <s v="Short Charging"/>
    <n v="1"/>
    <x v="410"/>
    <x v="286"/>
  </r>
  <r>
    <s v="EVS104548"/>
    <x v="1"/>
    <x v="1"/>
    <x v="0"/>
    <x v="1"/>
    <s v="26-06-2023 08:12"/>
    <s v="26-06-2023 09:26"/>
    <x v="33"/>
    <n v="12.24"/>
    <n v="15"/>
    <n v="183.6"/>
    <s v="UPI"/>
    <x v="2"/>
    <s v="Medium"/>
    <s v="Low Satisfaction"/>
    <s v="Long Charging"/>
    <n v="1"/>
    <x v="323"/>
    <x v="209"/>
  </r>
  <r>
    <s v="EVS104549"/>
    <x v="6"/>
    <x v="2"/>
    <x v="2"/>
    <x v="1"/>
    <d v="2023-05-06T21:07:00"/>
    <d v="2023-05-06T21:44:00"/>
    <x v="45"/>
    <n v="44.45"/>
    <n v="12"/>
    <n v="533.4"/>
    <s v="Wallet"/>
    <x v="0"/>
    <s v="High"/>
    <s v="Medium Satisfaction"/>
    <s v="Medium Charging"/>
    <n v="2"/>
    <x v="244"/>
    <x v="12"/>
  </r>
  <r>
    <s v="EVS104550"/>
    <x v="0"/>
    <x v="1"/>
    <x v="0"/>
    <x v="1"/>
    <s v="13-01-2024 16:21"/>
    <s v="13-01-2024 17:44"/>
    <x v="100"/>
    <n v="48.76"/>
    <n v="15"/>
    <n v="731.4"/>
    <s v="UPI"/>
    <x v="0"/>
    <s v="High"/>
    <s v="Medium Satisfaction"/>
    <s v="Long Charging"/>
    <n v="1"/>
    <x v="683"/>
    <x v="377"/>
  </r>
  <r>
    <s v="EVS104551"/>
    <x v="6"/>
    <x v="2"/>
    <x v="2"/>
    <x v="0"/>
    <d v="2023-12-01T06:52:00"/>
    <d v="2023-12-01T07:43:00"/>
    <x v="69"/>
    <n v="55.14"/>
    <n v="10"/>
    <n v="551.4"/>
    <s v="Wallet"/>
    <x v="4"/>
    <s v="High"/>
    <s v="Low Satisfaction"/>
    <s v="Medium Charging"/>
    <n v="2"/>
    <x v="161"/>
    <x v="128"/>
  </r>
  <r>
    <s v="EVS104552"/>
    <x v="5"/>
    <x v="2"/>
    <x v="2"/>
    <x v="1"/>
    <d v="2023-10-10T20:38:00"/>
    <d v="2023-10-10T21:48:00"/>
    <x v="31"/>
    <n v="38.78"/>
    <n v="8"/>
    <n v="310.24"/>
    <s v="UPI"/>
    <x v="0"/>
    <s v="High"/>
    <s v="Medium Satisfaction"/>
    <s v="Long Charging"/>
    <n v="2"/>
    <x v="68"/>
    <x v="361"/>
  </r>
  <r>
    <s v="EVS104553"/>
    <x v="3"/>
    <x v="2"/>
    <x v="0"/>
    <x v="1"/>
    <s v="16-09-2024 16:57"/>
    <s v="16-09-2024 17:44"/>
    <x v="59"/>
    <n v="41.68"/>
    <n v="15"/>
    <n v="625.20000000000005"/>
    <s v="UPI"/>
    <x v="3"/>
    <s v="High"/>
    <s v="Medium Satisfaction"/>
    <s v="Medium Charging"/>
    <n v="2"/>
    <x v="1275"/>
    <x v="347"/>
  </r>
  <r>
    <s v="EVS104554"/>
    <x v="1"/>
    <x v="1"/>
    <x v="1"/>
    <x v="0"/>
    <d v="2023-07-12T20:09:00"/>
    <d v="2023-07-12T20:48:00"/>
    <x v="3"/>
    <n v="27.13"/>
    <n v="8"/>
    <n v="217.04"/>
    <s v="UPI"/>
    <x v="0"/>
    <s v="Medium"/>
    <s v="Medium Satisfaction"/>
    <s v="Medium Charging"/>
    <n v="1"/>
    <x v="1162"/>
    <x v="431"/>
  </r>
  <r>
    <s v="EVS104555"/>
    <x v="6"/>
    <x v="1"/>
    <x v="0"/>
    <x v="0"/>
    <d v="2024-04-09T05:21:00"/>
    <d v="2024-04-09T06:13:00"/>
    <x v="55"/>
    <n v="37.64"/>
    <n v="10"/>
    <n v="376.4"/>
    <s v="UPI"/>
    <x v="0"/>
    <s v="High"/>
    <s v="Medium Satisfaction"/>
    <s v="Medium Charging"/>
    <n v="1"/>
    <x v="1165"/>
    <x v="269"/>
  </r>
  <r>
    <s v="EVS104556"/>
    <x v="0"/>
    <x v="1"/>
    <x v="0"/>
    <x v="0"/>
    <d v="2023-04-07T22:22:00"/>
    <d v="2023-05-07T00:02:00"/>
    <x v="60"/>
    <n v="32.93"/>
    <n v="12"/>
    <n v="395.16"/>
    <s v="UPI"/>
    <x v="3"/>
    <s v="High"/>
    <s v="Medium Satisfaction"/>
    <s v="Long Charging"/>
    <n v="1"/>
    <x v="1284"/>
    <x v="87"/>
  </r>
  <r>
    <s v="EVS104557"/>
    <x v="5"/>
    <x v="2"/>
    <x v="1"/>
    <x v="1"/>
    <s v="17-03-2023 14:31"/>
    <s v="17-03-2023 16:24"/>
    <x v="41"/>
    <n v="43.84"/>
    <n v="8"/>
    <n v="350.72"/>
    <s v="UPI"/>
    <x v="0"/>
    <s v="High"/>
    <s v="Medium Satisfaction"/>
    <s v="Long Charging"/>
    <n v="2"/>
    <x v="498"/>
    <x v="661"/>
  </r>
  <r>
    <s v="EVS104558"/>
    <x v="3"/>
    <x v="1"/>
    <x v="1"/>
    <x v="0"/>
    <s v="28-03-2023 05:55"/>
    <s v="28-03-2023 07:29"/>
    <x v="23"/>
    <n v="35.32"/>
    <n v="8"/>
    <n v="282.56"/>
    <s v="UPI"/>
    <x v="3"/>
    <s v="High"/>
    <s v="Medium Satisfaction"/>
    <s v="Long Charging"/>
    <n v="1"/>
    <x v="1041"/>
    <x v="139"/>
  </r>
  <r>
    <s v="EVS104559"/>
    <x v="2"/>
    <x v="1"/>
    <x v="2"/>
    <x v="1"/>
    <s v="17-05-2024 22:22"/>
    <s v="17-05-2024 23:39"/>
    <x v="68"/>
    <n v="23.69"/>
    <n v="8"/>
    <n v="189.52"/>
    <s v="Credit Card"/>
    <x v="1"/>
    <s v="Medium"/>
    <s v="High Satisfaction"/>
    <s v="Long Charging"/>
    <n v="1"/>
    <x v="1284"/>
    <x v="506"/>
  </r>
  <r>
    <s v="EVS104560"/>
    <x v="1"/>
    <x v="0"/>
    <x v="1"/>
    <x v="1"/>
    <s v="21-06-2023 09:33"/>
    <s v="21-06-2023 09:50"/>
    <x v="18"/>
    <n v="31.51"/>
    <n v="15"/>
    <n v="472.65"/>
    <s v="UPI"/>
    <x v="3"/>
    <s v="High"/>
    <s v="Medium Satisfaction"/>
    <s v="Short Charging"/>
    <n v="3"/>
    <x v="1177"/>
    <x v="411"/>
  </r>
  <r>
    <s v="EVS104561"/>
    <x v="4"/>
    <x v="1"/>
    <x v="0"/>
    <x v="1"/>
    <d v="2023-03-01T12:35:00"/>
    <d v="2023-03-01T14:13:00"/>
    <x v="61"/>
    <n v="26.55"/>
    <n v="12"/>
    <n v="318.60000000000002"/>
    <s v="UPI"/>
    <x v="4"/>
    <s v="Medium"/>
    <s v="Low Satisfaction"/>
    <s v="Long Charging"/>
    <n v="1"/>
    <x v="260"/>
    <x v="548"/>
  </r>
  <r>
    <s v="EVS104562"/>
    <x v="3"/>
    <x v="0"/>
    <x v="3"/>
    <x v="0"/>
    <s v="22-05-2024 14:49"/>
    <s v="22-05-2024 16:44"/>
    <x v="65"/>
    <n v="44.36"/>
    <n v="8"/>
    <n v="354.88"/>
    <s v="UPI"/>
    <x v="0"/>
    <s v="High"/>
    <s v="Medium Satisfaction"/>
    <s v="Long Charging"/>
    <n v="3"/>
    <x v="1087"/>
    <x v="385"/>
  </r>
  <r>
    <s v="EVS104563"/>
    <x v="3"/>
    <x v="1"/>
    <x v="2"/>
    <x v="0"/>
    <s v="23-04-2024 08:01"/>
    <s v="23-04-2024 09:26"/>
    <x v="17"/>
    <n v="52.56"/>
    <n v="10"/>
    <n v="525.6"/>
    <s v="Wallet"/>
    <x v="4"/>
    <s v="High"/>
    <s v="Low Satisfaction"/>
    <s v="Long Charging"/>
    <n v="1"/>
    <x v="592"/>
    <x v="432"/>
  </r>
  <r>
    <s v="EVS104564"/>
    <x v="5"/>
    <x v="2"/>
    <x v="0"/>
    <x v="1"/>
    <s v="25-07-2023 05:56"/>
    <s v="25-07-2023 07:35"/>
    <x v="83"/>
    <n v="51.08"/>
    <n v="8"/>
    <n v="408.64"/>
    <s v="Wallet"/>
    <x v="2"/>
    <s v="High"/>
    <s v="Low Satisfaction"/>
    <s v="Long Charging"/>
    <n v="2"/>
    <x v="571"/>
    <x v="553"/>
  </r>
  <r>
    <s v="EVS104565"/>
    <x v="0"/>
    <x v="1"/>
    <x v="3"/>
    <x v="1"/>
    <s v="14-04-2024 05:37"/>
    <s v="14-04-2024 06:53"/>
    <x v="91"/>
    <n v="44.52"/>
    <n v="15"/>
    <n v="667.8"/>
    <s v="Credit Card"/>
    <x v="2"/>
    <s v="High"/>
    <s v="Low Satisfaction"/>
    <s v="Long Charging"/>
    <n v="1"/>
    <x v="988"/>
    <x v="16"/>
  </r>
  <r>
    <s v="EVS104566"/>
    <x v="3"/>
    <x v="2"/>
    <x v="1"/>
    <x v="1"/>
    <d v="2024-08-05T15:27:00"/>
    <d v="2024-08-05T16:49:00"/>
    <x v="0"/>
    <n v="57.98"/>
    <n v="12"/>
    <n v="695.76"/>
    <s v="Subscription"/>
    <x v="1"/>
    <s v="High"/>
    <s v="High Satisfaction"/>
    <s v="Long Charging"/>
    <n v="2"/>
    <x v="1359"/>
    <x v="151"/>
  </r>
  <r>
    <s v="EVS104567"/>
    <x v="2"/>
    <x v="0"/>
    <x v="2"/>
    <x v="0"/>
    <d v="2023-01-09T16:06:00"/>
    <d v="2023-01-09T16:54:00"/>
    <x v="67"/>
    <n v="19.21"/>
    <n v="10"/>
    <n v="192.1"/>
    <s v="Wallet"/>
    <x v="4"/>
    <s v="Medium"/>
    <s v="Low Satisfaction"/>
    <s v="Medium Charging"/>
    <n v="3"/>
    <x v="873"/>
    <x v="14"/>
  </r>
  <r>
    <s v="EVS104568"/>
    <x v="0"/>
    <x v="1"/>
    <x v="0"/>
    <x v="1"/>
    <s v="14-11-2024 04:56"/>
    <s v="14-11-2024 06:07"/>
    <x v="82"/>
    <n v="16.829999999999998"/>
    <n v="10"/>
    <n v="168.3"/>
    <s v="Credit Card"/>
    <x v="2"/>
    <s v="Medium"/>
    <s v="Low Satisfaction"/>
    <s v="Long Charging"/>
    <n v="1"/>
    <x v="417"/>
    <x v="446"/>
  </r>
  <r>
    <s v="EVS104569"/>
    <x v="6"/>
    <x v="1"/>
    <x v="2"/>
    <x v="0"/>
    <s v="13-08-2024 04:10"/>
    <s v="13-08-2024 04:22"/>
    <x v="94"/>
    <n v="43.32"/>
    <n v="10"/>
    <n v="433.2"/>
    <s v="UPI"/>
    <x v="1"/>
    <s v="High"/>
    <s v="High Satisfaction"/>
    <s v="Short Charging"/>
    <n v="1"/>
    <x v="615"/>
    <x v="265"/>
  </r>
  <r>
    <s v="EVS104570"/>
    <x v="2"/>
    <x v="2"/>
    <x v="0"/>
    <x v="1"/>
    <s v="30-10-2024 19:13"/>
    <s v="30-10-2024 20:39"/>
    <x v="16"/>
    <n v="37.94"/>
    <n v="8"/>
    <n v="303.52"/>
    <s v="Wallet"/>
    <x v="0"/>
    <s v="High"/>
    <s v="Medium Satisfaction"/>
    <s v="Long Charging"/>
    <n v="2"/>
    <x v="78"/>
    <x v="538"/>
  </r>
  <r>
    <s v="EVS104571"/>
    <x v="4"/>
    <x v="1"/>
    <x v="0"/>
    <x v="0"/>
    <s v="27-12-2023 00:20"/>
    <s v="27-12-2023 01:40"/>
    <x v="93"/>
    <n v="8.23"/>
    <n v="12"/>
    <n v="98.76"/>
    <s v="Credit Card"/>
    <x v="0"/>
    <s v="Low"/>
    <s v="Medium Satisfaction"/>
    <s v="Long Charging"/>
    <n v="1"/>
    <x v="1035"/>
    <x v="107"/>
  </r>
  <r>
    <s v="EVS104572"/>
    <x v="4"/>
    <x v="1"/>
    <x v="1"/>
    <x v="0"/>
    <d v="2023-12-09T22:43:00"/>
    <d v="2023-12-09T23:12:00"/>
    <x v="102"/>
    <n v="6.23"/>
    <n v="10"/>
    <n v="62.3"/>
    <s v="Wallet"/>
    <x v="1"/>
    <s v="Low"/>
    <s v="High Satisfaction"/>
    <s v="Short Charging"/>
    <n v="1"/>
    <x v="191"/>
    <x v="672"/>
  </r>
  <r>
    <s v="EVS104573"/>
    <x v="3"/>
    <x v="2"/>
    <x v="0"/>
    <x v="1"/>
    <s v="30-03-2024 05:10"/>
    <s v="30-03-2024 05:29"/>
    <x v="11"/>
    <n v="31.97"/>
    <n v="8"/>
    <n v="255.76"/>
    <s v="Subscription"/>
    <x v="4"/>
    <s v="High"/>
    <s v="Low Satisfaction"/>
    <s v="Short Charging"/>
    <n v="2"/>
    <x v="264"/>
    <x v="372"/>
  </r>
  <r>
    <s v="EVS104574"/>
    <x v="3"/>
    <x v="2"/>
    <x v="2"/>
    <x v="1"/>
    <s v="25-10-2024 18:42"/>
    <s v="25-10-2024 19:23"/>
    <x v="54"/>
    <n v="23.87"/>
    <n v="12"/>
    <n v="286.44"/>
    <s v="Credit Card"/>
    <x v="2"/>
    <s v="Medium"/>
    <s v="Low Satisfaction"/>
    <s v="Medium Charging"/>
    <n v="2"/>
    <x v="636"/>
    <x v="604"/>
  </r>
  <r>
    <s v="EVS104575"/>
    <x v="3"/>
    <x v="0"/>
    <x v="3"/>
    <x v="1"/>
    <s v="16-05-2024 07:17"/>
    <s v="16-05-2024 08:47"/>
    <x v="77"/>
    <n v="43.17"/>
    <n v="8"/>
    <n v="345.36"/>
    <s v="Credit Card"/>
    <x v="1"/>
    <s v="High"/>
    <s v="High Satisfaction"/>
    <s v="Long Charging"/>
    <n v="3"/>
    <x v="634"/>
    <x v="412"/>
  </r>
  <r>
    <s v="EVS104576"/>
    <x v="7"/>
    <x v="2"/>
    <x v="1"/>
    <x v="1"/>
    <s v="25-11-2023 01:15"/>
    <s v="25-11-2023 01:46"/>
    <x v="64"/>
    <n v="52.32"/>
    <n v="10"/>
    <n v="523.20000000000005"/>
    <s v="Wallet"/>
    <x v="3"/>
    <s v="High"/>
    <s v="Medium Satisfaction"/>
    <s v="Medium Charging"/>
    <n v="2"/>
    <x v="883"/>
    <x v="416"/>
  </r>
  <r>
    <s v="EVS104577"/>
    <x v="5"/>
    <x v="0"/>
    <x v="0"/>
    <x v="0"/>
    <d v="2023-11-09T04:30:00"/>
    <d v="2023-11-09T04:44:00"/>
    <x v="52"/>
    <n v="42.03"/>
    <n v="8"/>
    <n v="336.24"/>
    <s v="UPI"/>
    <x v="1"/>
    <s v="High"/>
    <s v="High Satisfaction"/>
    <s v="Short Charging"/>
    <n v="3"/>
    <x v="1360"/>
    <x v="160"/>
  </r>
  <r>
    <s v="EVS104578"/>
    <x v="1"/>
    <x v="0"/>
    <x v="2"/>
    <x v="0"/>
    <s v="31-05-2024 11:41"/>
    <s v="31-05-2024 13:26"/>
    <x v="80"/>
    <n v="34.630000000000003"/>
    <n v="12"/>
    <n v="415.56"/>
    <s v="Credit Card"/>
    <x v="3"/>
    <s v="High"/>
    <s v="Medium Satisfaction"/>
    <s v="Long Charging"/>
    <n v="3"/>
    <x v="1226"/>
    <x v="155"/>
  </r>
  <r>
    <s v="EVS104579"/>
    <x v="1"/>
    <x v="1"/>
    <x v="2"/>
    <x v="1"/>
    <d v="2024-09-02T04:31:00"/>
    <d v="2024-09-02T06:00:00"/>
    <x v="29"/>
    <n v="20.49"/>
    <n v="15"/>
    <n v="307.35000000000002"/>
    <s v="UPI"/>
    <x v="3"/>
    <s v="Medium"/>
    <s v="Medium Satisfaction"/>
    <s v="Long Charging"/>
    <n v="1"/>
    <x v="1361"/>
    <x v="617"/>
  </r>
  <r>
    <s v="EVS104580"/>
    <x v="1"/>
    <x v="2"/>
    <x v="3"/>
    <x v="0"/>
    <d v="2023-03-06T10:46:00"/>
    <d v="2023-03-06T12:36:00"/>
    <x v="109"/>
    <n v="42.12"/>
    <n v="10"/>
    <n v="421.2"/>
    <s v="Wallet"/>
    <x v="0"/>
    <s v="High"/>
    <s v="Medium Satisfaction"/>
    <s v="Long Charging"/>
    <n v="2"/>
    <x v="14"/>
    <x v="475"/>
  </r>
  <r>
    <s v="EVS104581"/>
    <x v="4"/>
    <x v="0"/>
    <x v="0"/>
    <x v="1"/>
    <s v="17-10-2023 00:56"/>
    <s v="17-10-2023 01:22"/>
    <x v="1"/>
    <n v="59.83"/>
    <n v="15"/>
    <n v="897.45"/>
    <s v="Subscription"/>
    <x v="4"/>
    <s v="High"/>
    <s v="Low Satisfaction"/>
    <s v="Short Charging"/>
    <n v="3"/>
    <x v="317"/>
    <x v="582"/>
  </r>
  <r>
    <s v="EVS104582"/>
    <x v="6"/>
    <x v="0"/>
    <x v="2"/>
    <x v="0"/>
    <d v="2024-10-06T21:49:00"/>
    <d v="2024-10-06T23:13:00"/>
    <x v="32"/>
    <n v="54.55"/>
    <n v="8"/>
    <n v="436.4"/>
    <s v="UPI"/>
    <x v="3"/>
    <s v="High"/>
    <s v="Medium Satisfaction"/>
    <s v="Long Charging"/>
    <n v="3"/>
    <x v="815"/>
    <x v="49"/>
  </r>
  <r>
    <s v="EVS104583"/>
    <x v="2"/>
    <x v="1"/>
    <x v="1"/>
    <x v="0"/>
    <s v="21-08-2024 08:42"/>
    <s v="21-08-2024 10:00"/>
    <x v="89"/>
    <n v="28.62"/>
    <n v="8"/>
    <n v="228.96"/>
    <s v="Wallet"/>
    <x v="0"/>
    <s v="Medium"/>
    <s v="Medium Satisfaction"/>
    <s v="Long Charging"/>
    <n v="1"/>
    <x v="941"/>
    <x v="337"/>
  </r>
  <r>
    <s v="EVS104584"/>
    <x v="7"/>
    <x v="1"/>
    <x v="2"/>
    <x v="1"/>
    <s v="25-10-2023 20:35"/>
    <s v="25-10-2023 21:36"/>
    <x v="57"/>
    <n v="40.22"/>
    <n v="8"/>
    <n v="321.76"/>
    <s v="Subscription"/>
    <x v="1"/>
    <s v="High"/>
    <s v="High Satisfaction"/>
    <s v="Long Charging"/>
    <n v="1"/>
    <x v="1003"/>
    <x v="610"/>
  </r>
  <r>
    <s v="EVS104585"/>
    <x v="3"/>
    <x v="2"/>
    <x v="2"/>
    <x v="1"/>
    <d v="2024-01-10T07:24:00"/>
    <d v="2024-01-10T08:33:00"/>
    <x v="39"/>
    <n v="33.94"/>
    <n v="8"/>
    <n v="271.52"/>
    <s v="UPI"/>
    <x v="3"/>
    <s v="High"/>
    <s v="Medium Satisfaction"/>
    <s v="Long Charging"/>
    <n v="2"/>
    <x v="1084"/>
    <x v="458"/>
  </r>
  <r>
    <s v="EVS104586"/>
    <x v="0"/>
    <x v="0"/>
    <x v="0"/>
    <x v="0"/>
    <s v="14-04-2024 02:05"/>
    <s v="14-04-2024 02:36"/>
    <x v="64"/>
    <n v="22.55"/>
    <n v="10"/>
    <n v="225.5"/>
    <s v="Subscription"/>
    <x v="2"/>
    <s v="Medium"/>
    <s v="Low Satisfaction"/>
    <s v="Medium Charging"/>
    <n v="3"/>
    <x v="521"/>
    <x v="16"/>
  </r>
  <r>
    <s v="EVS104587"/>
    <x v="2"/>
    <x v="0"/>
    <x v="2"/>
    <x v="0"/>
    <s v="30-06-2023 16:06"/>
    <s v="30-06-2023 17:08"/>
    <x v="51"/>
    <n v="26"/>
    <n v="12"/>
    <n v="312"/>
    <s v="Credit Card"/>
    <x v="4"/>
    <s v="Medium"/>
    <s v="Low Satisfaction"/>
    <s v="Long Charging"/>
    <n v="3"/>
    <x v="873"/>
    <x v="386"/>
  </r>
  <r>
    <s v="EVS104588"/>
    <x v="3"/>
    <x v="1"/>
    <x v="2"/>
    <x v="0"/>
    <s v="22-09-2023 03:18"/>
    <s v="22-09-2023 03:40"/>
    <x v="103"/>
    <n v="27.56"/>
    <n v="10"/>
    <n v="275.60000000000002"/>
    <s v="UPI"/>
    <x v="1"/>
    <s v="Medium"/>
    <s v="High Satisfaction"/>
    <s v="Short Charging"/>
    <n v="1"/>
    <x v="1362"/>
    <x v="494"/>
  </r>
  <r>
    <s v="EVS104589"/>
    <x v="4"/>
    <x v="2"/>
    <x v="0"/>
    <x v="1"/>
    <s v="23-08-2024 14:53"/>
    <s v="23-08-2024 15:19"/>
    <x v="1"/>
    <n v="59.72"/>
    <n v="15"/>
    <n v="895.8"/>
    <s v="UPI"/>
    <x v="4"/>
    <s v="High"/>
    <s v="Low Satisfaction"/>
    <s v="Short Charging"/>
    <n v="2"/>
    <x v="814"/>
    <x v="589"/>
  </r>
  <r>
    <s v="EVS104590"/>
    <x v="2"/>
    <x v="2"/>
    <x v="2"/>
    <x v="1"/>
    <s v="30-07-2023 19:29"/>
    <s v="30-07-2023 19:40"/>
    <x v="78"/>
    <n v="45.27"/>
    <n v="12"/>
    <n v="543.24"/>
    <s v="UPI"/>
    <x v="1"/>
    <s v="High"/>
    <s v="High Satisfaction"/>
    <s v="Short Charging"/>
    <n v="2"/>
    <x v="321"/>
    <x v="129"/>
  </r>
  <r>
    <s v="EVS104591"/>
    <x v="3"/>
    <x v="0"/>
    <x v="2"/>
    <x v="1"/>
    <d v="2024-01-07T22:40:00"/>
    <d v="2024-01-07T23:00:00"/>
    <x v="21"/>
    <n v="11.71"/>
    <n v="12"/>
    <n v="140.52000000000001"/>
    <s v="Wallet"/>
    <x v="0"/>
    <s v="Medium"/>
    <s v="Medium Satisfaction"/>
    <s v="Short Charging"/>
    <n v="3"/>
    <x v="1090"/>
    <x v="32"/>
  </r>
  <r>
    <s v="EVS104592"/>
    <x v="7"/>
    <x v="2"/>
    <x v="0"/>
    <x v="1"/>
    <s v="19-11-2024 06:48"/>
    <s v="19-11-2024 07:28"/>
    <x v="79"/>
    <n v="47.07"/>
    <n v="12"/>
    <n v="564.84"/>
    <s v="UPI"/>
    <x v="1"/>
    <s v="High"/>
    <s v="High Satisfaction"/>
    <s v="Medium Charging"/>
    <n v="2"/>
    <x v="583"/>
    <x v="80"/>
  </r>
  <r>
    <s v="EVS104593"/>
    <x v="2"/>
    <x v="1"/>
    <x v="3"/>
    <x v="0"/>
    <d v="2023-02-03T12:07:00"/>
    <d v="2023-02-03T13:18:00"/>
    <x v="82"/>
    <n v="17.22"/>
    <n v="15"/>
    <n v="258.3"/>
    <s v="UPI"/>
    <x v="4"/>
    <s v="Medium"/>
    <s v="Low Satisfaction"/>
    <s v="Long Charging"/>
    <n v="1"/>
    <x v="436"/>
    <x v="547"/>
  </r>
  <r>
    <s v="EVS104594"/>
    <x v="0"/>
    <x v="0"/>
    <x v="0"/>
    <x v="1"/>
    <s v="23-04-2023 04:06"/>
    <s v="23-04-2023 04:19"/>
    <x v="58"/>
    <n v="30.44"/>
    <n v="8"/>
    <n v="243.52"/>
    <s v="Wallet"/>
    <x v="3"/>
    <s v="High"/>
    <s v="Medium Satisfaction"/>
    <s v="Short Charging"/>
    <n v="3"/>
    <x v="710"/>
    <x v="376"/>
  </r>
  <r>
    <s v="EVS104595"/>
    <x v="4"/>
    <x v="1"/>
    <x v="2"/>
    <x v="1"/>
    <s v="26-12-2023 11:02"/>
    <s v="26-12-2023 11:22"/>
    <x v="21"/>
    <n v="32.93"/>
    <n v="15"/>
    <n v="493.95"/>
    <s v="Wallet"/>
    <x v="2"/>
    <s v="High"/>
    <s v="Low Satisfaction"/>
    <s v="Short Charging"/>
    <n v="1"/>
    <x v="432"/>
    <x v="251"/>
  </r>
  <r>
    <s v="EVS104596"/>
    <x v="1"/>
    <x v="1"/>
    <x v="1"/>
    <x v="1"/>
    <s v="13-10-2023 06:46"/>
    <s v="13-10-2023 07:41"/>
    <x v="104"/>
    <n v="43.66"/>
    <n v="15"/>
    <n v="654.9"/>
    <s v="UPI"/>
    <x v="4"/>
    <s v="High"/>
    <s v="Low Satisfaction"/>
    <s v="Medium Charging"/>
    <n v="1"/>
    <x v="1282"/>
    <x v="353"/>
  </r>
  <r>
    <s v="EVS104597"/>
    <x v="3"/>
    <x v="1"/>
    <x v="3"/>
    <x v="0"/>
    <s v="31-03-2024 14:38"/>
    <s v="31-03-2024 16:09"/>
    <x v="44"/>
    <n v="22.07"/>
    <n v="12"/>
    <n v="264.83999999999997"/>
    <s v="Credit Card"/>
    <x v="0"/>
    <s v="Medium"/>
    <s v="Medium Satisfaction"/>
    <s v="Long Charging"/>
    <n v="1"/>
    <x v="426"/>
    <x v="124"/>
  </r>
  <r>
    <s v="EVS104598"/>
    <x v="2"/>
    <x v="2"/>
    <x v="3"/>
    <x v="0"/>
    <s v="28-03-2023 19:33"/>
    <s v="28-03-2023 21:09"/>
    <x v="101"/>
    <n v="29.54"/>
    <n v="8"/>
    <n v="236.32"/>
    <s v="Credit Card"/>
    <x v="1"/>
    <s v="Medium"/>
    <s v="High Satisfaction"/>
    <s v="Long Charging"/>
    <n v="2"/>
    <x v="1182"/>
    <x v="139"/>
  </r>
  <r>
    <s v="EVS104599"/>
    <x v="1"/>
    <x v="2"/>
    <x v="2"/>
    <x v="0"/>
    <s v="16-01-2024 10:00"/>
    <s v="16-01-2024 10:27"/>
    <x v="92"/>
    <n v="48.54"/>
    <n v="12"/>
    <n v="582.48"/>
    <s v="Subscription"/>
    <x v="4"/>
    <s v="High"/>
    <s v="Low Satisfaction"/>
    <s v="Short Charging"/>
    <n v="2"/>
    <x v="1218"/>
    <x v="356"/>
  </r>
  <r>
    <s v="EVS104600"/>
    <x v="2"/>
    <x v="1"/>
    <x v="2"/>
    <x v="0"/>
    <d v="2023-07-05T07:11:00"/>
    <d v="2023-07-05T08:07:00"/>
    <x v="46"/>
    <n v="53.36"/>
    <n v="8"/>
    <n v="426.88"/>
    <s v="Subscription"/>
    <x v="4"/>
    <s v="High"/>
    <s v="Low Satisfaction"/>
    <s v="Medium Charging"/>
    <n v="1"/>
    <x v="1363"/>
    <x v="418"/>
  </r>
  <r>
    <s v="EVS104601"/>
    <x v="1"/>
    <x v="2"/>
    <x v="3"/>
    <x v="0"/>
    <s v="30-04-2024 11:27"/>
    <s v="30-04-2024 12:51"/>
    <x v="32"/>
    <n v="57.39"/>
    <n v="15"/>
    <n v="860.85"/>
    <s v="Wallet"/>
    <x v="1"/>
    <s v="High"/>
    <s v="High Satisfaction"/>
    <s v="Long Charging"/>
    <n v="2"/>
    <x v="897"/>
    <x v="70"/>
  </r>
  <r>
    <s v="EVS104602"/>
    <x v="0"/>
    <x v="1"/>
    <x v="3"/>
    <x v="1"/>
    <s v="29-01-2023 18:42"/>
    <s v="29-01-2023 19:17"/>
    <x v="10"/>
    <n v="29.93"/>
    <n v="12"/>
    <n v="359.16"/>
    <s v="Wallet"/>
    <x v="0"/>
    <s v="Medium"/>
    <s v="Medium Satisfaction"/>
    <s v="Medium Charging"/>
    <n v="1"/>
    <x v="636"/>
    <x v="367"/>
  </r>
  <r>
    <s v="EVS104603"/>
    <x v="4"/>
    <x v="2"/>
    <x v="3"/>
    <x v="1"/>
    <s v="20-04-2023 11:08"/>
    <s v="20-04-2023 12:36"/>
    <x v="81"/>
    <n v="25.72"/>
    <n v="12"/>
    <n v="308.64"/>
    <s v="Subscription"/>
    <x v="4"/>
    <s v="Medium"/>
    <s v="Low Satisfaction"/>
    <s v="Long Charging"/>
    <n v="2"/>
    <x v="1118"/>
    <x v="627"/>
  </r>
  <r>
    <s v="EVS104604"/>
    <x v="5"/>
    <x v="0"/>
    <x v="0"/>
    <x v="1"/>
    <d v="2023-02-11T13:16:00"/>
    <d v="2023-02-11T14:52:00"/>
    <x v="101"/>
    <n v="38.85"/>
    <n v="12"/>
    <n v="466.2"/>
    <s v="Credit Card"/>
    <x v="0"/>
    <s v="High"/>
    <s v="Medium Satisfaction"/>
    <s v="Long Charging"/>
    <n v="3"/>
    <x v="74"/>
    <x v="205"/>
  </r>
  <r>
    <s v="EVS104605"/>
    <x v="4"/>
    <x v="0"/>
    <x v="2"/>
    <x v="0"/>
    <s v="17-07-2023 19:25"/>
    <s v="17-07-2023 20:30"/>
    <x v="75"/>
    <n v="53.32"/>
    <n v="10"/>
    <n v="533.20000000000005"/>
    <s v="Credit Card"/>
    <x v="0"/>
    <s v="High"/>
    <s v="Medium Satisfaction"/>
    <s v="Long Charging"/>
    <n v="3"/>
    <x v="304"/>
    <x v="572"/>
  </r>
  <r>
    <s v="EVS104606"/>
    <x v="5"/>
    <x v="1"/>
    <x v="1"/>
    <x v="0"/>
    <d v="2023-12-01T17:20:00"/>
    <d v="2023-12-01T18:37:00"/>
    <x v="68"/>
    <n v="6.38"/>
    <n v="10"/>
    <n v="63.8"/>
    <s v="Subscription"/>
    <x v="0"/>
    <s v="Low"/>
    <s v="Medium Satisfaction"/>
    <s v="Long Charging"/>
    <n v="1"/>
    <x v="848"/>
    <x v="128"/>
  </r>
  <r>
    <s v="EVS104607"/>
    <x v="6"/>
    <x v="0"/>
    <x v="3"/>
    <x v="0"/>
    <d v="2023-03-08T03:29:00"/>
    <d v="2023-03-08T04:19:00"/>
    <x v="97"/>
    <n v="56.04"/>
    <n v="10"/>
    <n v="560.4"/>
    <s v="Subscription"/>
    <x v="3"/>
    <s v="High"/>
    <s v="Medium Satisfaction"/>
    <s v="Medium Charging"/>
    <n v="3"/>
    <x v="576"/>
    <x v="632"/>
  </r>
  <r>
    <s v="EVS104608"/>
    <x v="6"/>
    <x v="1"/>
    <x v="1"/>
    <x v="1"/>
    <s v="14-03-2023 19:38"/>
    <s v="14-03-2023 21:07"/>
    <x v="29"/>
    <n v="8.16"/>
    <n v="10"/>
    <n v="81.599999999999994"/>
    <s v="UPI"/>
    <x v="4"/>
    <s v="Low"/>
    <s v="Low Satisfaction"/>
    <s v="Long Charging"/>
    <n v="1"/>
    <x v="754"/>
    <x v="694"/>
  </r>
  <r>
    <s v="EVS104609"/>
    <x v="4"/>
    <x v="1"/>
    <x v="3"/>
    <x v="1"/>
    <s v="18-01-2023 11:34"/>
    <s v="18-01-2023 12:25"/>
    <x v="69"/>
    <n v="44.55"/>
    <n v="12"/>
    <n v="534.6"/>
    <s v="Credit Card"/>
    <x v="2"/>
    <s v="High"/>
    <s v="Low Satisfaction"/>
    <s v="Medium Charging"/>
    <n v="1"/>
    <x v="148"/>
    <x v="325"/>
  </r>
  <r>
    <s v="EVS104610"/>
    <x v="5"/>
    <x v="2"/>
    <x v="0"/>
    <x v="0"/>
    <s v="17-10-2024 16:26"/>
    <s v="17-10-2024 18:11"/>
    <x v="80"/>
    <n v="38.159999999999997"/>
    <n v="12"/>
    <n v="457.92"/>
    <s v="Wallet"/>
    <x v="0"/>
    <s v="High"/>
    <s v="Medium Satisfaction"/>
    <s v="Long Charging"/>
    <n v="2"/>
    <x v="648"/>
    <x v="200"/>
  </r>
  <r>
    <s v="EVS104611"/>
    <x v="0"/>
    <x v="2"/>
    <x v="0"/>
    <x v="1"/>
    <s v="25-06-2024 21:20"/>
    <s v="25-06-2024 22:20"/>
    <x v="76"/>
    <n v="47.13"/>
    <n v="15"/>
    <n v="706.95"/>
    <s v="Subscription"/>
    <x v="1"/>
    <s v="High"/>
    <s v="High Satisfaction"/>
    <s v="Medium Charging"/>
    <n v="2"/>
    <x v="1364"/>
    <x v="397"/>
  </r>
  <r>
    <s v="EVS104612"/>
    <x v="6"/>
    <x v="1"/>
    <x v="2"/>
    <x v="1"/>
    <s v="25-03-2024 17:50"/>
    <s v="25-03-2024 19:46"/>
    <x v="90"/>
    <n v="4.82"/>
    <n v="10"/>
    <n v="48.2"/>
    <s v="Wallet"/>
    <x v="1"/>
    <s v="Low"/>
    <s v="High Satisfaction"/>
    <s v="Long Charging"/>
    <n v="1"/>
    <x v="1115"/>
    <x v="595"/>
  </r>
  <r>
    <s v="EVS104613"/>
    <x v="0"/>
    <x v="1"/>
    <x v="1"/>
    <x v="0"/>
    <d v="2024-12-09T04:25:00"/>
    <d v="2024-12-09T05:56:00"/>
    <x v="44"/>
    <n v="58.35"/>
    <n v="12"/>
    <n v="700.2"/>
    <s v="Credit Card"/>
    <x v="2"/>
    <s v="High"/>
    <s v="Low Satisfaction"/>
    <s v="Long Charging"/>
    <n v="1"/>
    <x v="1045"/>
    <x v="352"/>
  </r>
  <r>
    <s v="EVS104614"/>
    <x v="5"/>
    <x v="2"/>
    <x v="0"/>
    <x v="1"/>
    <s v="27-02-2024 18:50"/>
    <s v="27-02-2024 19:38"/>
    <x v="67"/>
    <n v="35.76"/>
    <n v="8"/>
    <n v="286.08"/>
    <s v="Wallet"/>
    <x v="1"/>
    <s v="High"/>
    <s v="High Satisfaction"/>
    <s v="Medium Charging"/>
    <n v="2"/>
    <x v="1219"/>
    <x v="692"/>
  </r>
  <r>
    <s v="EVS104615"/>
    <x v="0"/>
    <x v="0"/>
    <x v="2"/>
    <x v="1"/>
    <d v="2024-02-03T20:34:00"/>
    <d v="2024-02-03T21:51:00"/>
    <x v="68"/>
    <n v="2.42"/>
    <n v="15"/>
    <n v="36.299999999999997"/>
    <s v="UPI"/>
    <x v="0"/>
    <s v="Low"/>
    <s v="Medium Satisfaction"/>
    <s v="Long Charging"/>
    <n v="3"/>
    <x v="338"/>
    <x v="562"/>
  </r>
  <r>
    <s v="EVS104616"/>
    <x v="6"/>
    <x v="0"/>
    <x v="2"/>
    <x v="1"/>
    <s v="26-10-2024 09:51"/>
    <s v="26-10-2024 10:28"/>
    <x v="45"/>
    <n v="23.06"/>
    <n v="12"/>
    <n v="276.72000000000003"/>
    <s v="Wallet"/>
    <x v="0"/>
    <s v="Medium"/>
    <s v="Medium Satisfaction"/>
    <s v="Medium Charging"/>
    <n v="3"/>
    <x v="1093"/>
    <x v="450"/>
  </r>
  <r>
    <s v="EVS104617"/>
    <x v="7"/>
    <x v="1"/>
    <x v="0"/>
    <x v="0"/>
    <s v="19-09-2024 14:40"/>
    <s v="19-09-2024 16:24"/>
    <x v="4"/>
    <n v="36.479999999999997"/>
    <n v="8"/>
    <n v="291.83999999999997"/>
    <s v="Subscription"/>
    <x v="1"/>
    <s v="High"/>
    <s v="High Satisfaction"/>
    <s v="Long Charging"/>
    <n v="1"/>
    <x v="225"/>
    <x v="507"/>
  </r>
  <r>
    <s v="EVS104618"/>
    <x v="1"/>
    <x v="2"/>
    <x v="1"/>
    <x v="1"/>
    <s v="17-04-2024 19:24"/>
    <s v="17-04-2024 19:48"/>
    <x v="37"/>
    <n v="12.97"/>
    <n v="15"/>
    <n v="194.55"/>
    <s v="Subscription"/>
    <x v="0"/>
    <s v="Medium"/>
    <s v="Medium Satisfaction"/>
    <s v="Short Charging"/>
    <n v="2"/>
    <x v="1285"/>
    <x v="305"/>
  </r>
  <r>
    <s v="EVS104619"/>
    <x v="3"/>
    <x v="1"/>
    <x v="3"/>
    <x v="1"/>
    <s v="19-11-2024 07:06"/>
    <s v="19-11-2024 07:55"/>
    <x v="42"/>
    <n v="26.55"/>
    <n v="12"/>
    <n v="318.60000000000002"/>
    <s v="Wallet"/>
    <x v="4"/>
    <s v="Medium"/>
    <s v="Low Satisfaction"/>
    <s v="Medium Charging"/>
    <n v="1"/>
    <x v="85"/>
    <x v="80"/>
  </r>
  <r>
    <s v="EVS104620"/>
    <x v="0"/>
    <x v="2"/>
    <x v="1"/>
    <x v="0"/>
    <s v="16-05-2023 06:54"/>
    <s v="16-05-2023 08:34"/>
    <x v="60"/>
    <n v="9.25"/>
    <n v="10"/>
    <n v="92.5"/>
    <s v="Wallet"/>
    <x v="2"/>
    <s v="Low"/>
    <s v="Low Satisfaction"/>
    <s v="Long Charging"/>
    <n v="2"/>
    <x v="654"/>
    <x v="686"/>
  </r>
  <r>
    <s v="EVS104621"/>
    <x v="4"/>
    <x v="1"/>
    <x v="0"/>
    <x v="0"/>
    <s v="22-09-2024 04:58"/>
    <s v="22-09-2024 06:03"/>
    <x v="75"/>
    <n v="32.93"/>
    <n v="8"/>
    <n v="263.44"/>
    <s v="UPI"/>
    <x v="1"/>
    <s v="High"/>
    <s v="High Satisfaction"/>
    <s v="Long Charging"/>
    <n v="1"/>
    <x v="1342"/>
    <x v="220"/>
  </r>
  <r>
    <s v="EVS104622"/>
    <x v="5"/>
    <x v="1"/>
    <x v="0"/>
    <x v="0"/>
    <d v="2024-03-01T02:50:00"/>
    <d v="2024-03-01T03:31:00"/>
    <x v="54"/>
    <n v="50.29"/>
    <n v="10"/>
    <n v="502.9"/>
    <s v="Subscription"/>
    <x v="3"/>
    <s v="High"/>
    <s v="Medium Satisfaction"/>
    <s v="Medium Charging"/>
    <n v="1"/>
    <x v="1138"/>
    <x v="339"/>
  </r>
  <r>
    <s v="EVS104623"/>
    <x v="2"/>
    <x v="2"/>
    <x v="2"/>
    <x v="1"/>
    <s v="27-08-2023 22:57"/>
    <s v="28-08-2023 00:01"/>
    <x v="34"/>
    <n v="19.86"/>
    <n v="8"/>
    <n v="158.88"/>
    <s v="UPI"/>
    <x v="1"/>
    <s v="Medium"/>
    <s v="High Satisfaction"/>
    <s v="Long Charging"/>
    <n v="2"/>
    <x v="494"/>
    <x v="451"/>
  </r>
  <r>
    <s v="EVS104624"/>
    <x v="5"/>
    <x v="0"/>
    <x v="3"/>
    <x v="0"/>
    <d v="2024-09-03T11:53:00"/>
    <d v="2024-09-03T13:26:00"/>
    <x v="12"/>
    <n v="37.159999999999997"/>
    <n v="8"/>
    <n v="297.27999999999997"/>
    <s v="UPI"/>
    <x v="2"/>
    <s v="High"/>
    <s v="Low Satisfaction"/>
    <s v="Long Charging"/>
    <n v="3"/>
    <x v="872"/>
    <x v="190"/>
  </r>
  <r>
    <s v="EVS104625"/>
    <x v="6"/>
    <x v="2"/>
    <x v="1"/>
    <x v="0"/>
    <s v="28-05-2023 17:46"/>
    <s v="28-05-2023 18:25"/>
    <x v="3"/>
    <n v="17.149999999999999"/>
    <n v="10"/>
    <n v="171.5"/>
    <s v="UPI"/>
    <x v="1"/>
    <s v="Medium"/>
    <s v="High Satisfaction"/>
    <s v="Medium Charging"/>
    <n v="2"/>
    <x v="617"/>
    <x v="91"/>
  </r>
  <r>
    <s v="EVS104626"/>
    <x v="7"/>
    <x v="1"/>
    <x v="2"/>
    <x v="0"/>
    <s v="16-06-2024 14:05"/>
    <s v="16-06-2024 15:04"/>
    <x v="49"/>
    <n v="31.56"/>
    <n v="8"/>
    <n v="252.48"/>
    <s v="Subscription"/>
    <x v="0"/>
    <s v="High"/>
    <s v="Medium Satisfaction"/>
    <s v="Medium Charging"/>
    <n v="1"/>
    <x v="695"/>
    <x v="297"/>
  </r>
  <r>
    <s v="EVS104627"/>
    <x v="1"/>
    <x v="1"/>
    <x v="1"/>
    <x v="0"/>
    <s v="28-06-2024 16:35"/>
    <s v="28-06-2024 17:50"/>
    <x v="99"/>
    <n v="11.94"/>
    <n v="8"/>
    <n v="95.52"/>
    <s v="Wallet"/>
    <x v="1"/>
    <s v="Medium"/>
    <s v="High Satisfaction"/>
    <s v="Long Charging"/>
    <n v="1"/>
    <x v="1055"/>
    <x v="68"/>
  </r>
  <r>
    <s v="EVS104628"/>
    <x v="0"/>
    <x v="2"/>
    <x v="3"/>
    <x v="0"/>
    <s v="20-01-2024 12:53"/>
    <s v="20-01-2024 13:43"/>
    <x v="97"/>
    <n v="14.65"/>
    <n v="10"/>
    <n v="146.5"/>
    <s v="Subscription"/>
    <x v="1"/>
    <s v="Medium"/>
    <s v="High Satisfaction"/>
    <s v="Medium Charging"/>
    <n v="2"/>
    <x v="691"/>
    <x v="364"/>
  </r>
  <r>
    <s v="EVS104629"/>
    <x v="0"/>
    <x v="1"/>
    <x v="2"/>
    <x v="0"/>
    <s v="14-07-2023 16:29"/>
    <s v="14-07-2023 17:08"/>
    <x v="3"/>
    <n v="57.08"/>
    <n v="10"/>
    <n v="570.79999999999995"/>
    <s v="UPI"/>
    <x v="4"/>
    <s v="High"/>
    <s v="Low Satisfaction"/>
    <s v="Medium Charging"/>
    <n v="1"/>
    <x v="973"/>
    <x v="511"/>
  </r>
  <r>
    <s v="EVS104630"/>
    <x v="1"/>
    <x v="1"/>
    <x v="0"/>
    <x v="0"/>
    <s v="25-04-2023 03:41"/>
    <s v="25-04-2023 04:40"/>
    <x v="49"/>
    <n v="59.67"/>
    <n v="15"/>
    <n v="895.05"/>
    <s v="Subscription"/>
    <x v="4"/>
    <s v="High"/>
    <s v="Low Satisfaction"/>
    <s v="Medium Charging"/>
    <n v="1"/>
    <x v="59"/>
    <x v="480"/>
  </r>
  <r>
    <s v="EVS104631"/>
    <x v="0"/>
    <x v="0"/>
    <x v="0"/>
    <x v="0"/>
    <d v="2024-11-04T10:37:00"/>
    <d v="2024-11-04T11:05:00"/>
    <x v="53"/>
    <n v="59.64"/>
    <n v="10"/>
    <n v="596.4"/>
    <s v="Credit Card"/>
    <x v="2"/>
    <s v="High"/>
    <s v="Low Satisfaction"/>
    <s v="Short Charging"/>
    <n v="3"/>
    <x v="1224"/>
    <x v="630"/>
  </r>
  <r>
    <s v="EVS104632"/>
    <x v="5"/>
    <x v="0"/>
    <x v="0"/>
    <x v="1"/>
    <s v="26-08-2023 02:31"/>
    <s v="26-08-2023 03:30"/>
    <x v="49"/>
    <n v="17.649999999999999"/>
    <n v="8"/>
    <n v="141.19999999999999"/>
    <s v="Wallet"/>
    <x v="4"/>
    <s v="Medium"/>
    <s v="Low Satisfaction"/>
    <s v="Medium Charging"/>
    <n v="3"/>
    <x v="587"/>
    <x v="138"/>
  </r>
  <r>
    <s v="EVS104633"/>
    <x v="7"/>
    <x v="0"/>
    <x v="1"/>
    <x v="1"/>
    <s v="17-03-2023 10:32"/>
    <s v="17-03-2023 12:01"/>
    <x v="29"/>
    <n v="50.16"/>
    <n v="15"/>
    <n v="752.4"/>
    <s v="UPI"/>
    <x v="3"/>
    <s v="High"/>
    <s v="Medium Satisfaction"/>
    <s v="Long Charging"/>
    <n v="3"/>
    <x v="1059"/>
    <x v="661"/>
  </r>
  <r>
    <s v="EVS104634"/>
    <x v="0"/>
    <x v="1"/>
    <x v="0"/>
    <x v="0"/>
    <s v="31-10-2023 07:47"/>
    <s v="31-10-2023 08:09"/>
    <x v="103"/>
    <n v="26.28"/>
    <n v="12"/>
    <n v="315.36"/>
    <s v="Subscription"/>
    <x v="4"/>
    <s v="Medium"/>
    <s v="Low Satisfaction"/>
    <s v="Short Charging"/>
    <n v="1"/>
    <x v="1148"/>
    <x v="252"/>
  </r>
  <r>
    <s v="EVS104635"/>
    <x v="4"/>
    <x v="1"/>
    <x v="0"/>
    <x v="1"/>
    <s v="14-08-2024 20:42"/>
    <s v="14-08-2024 21:11"/>
    <x v="102"/>
    <n v="9.0500000000000007"/>
    <n v="12"/>
    <n v="108.6"/>
    <s v="Wallet"/>
    <x v="2"/>
    <s v="Low"/>
    <s v="Low Satisfaction"/>
    <s v="Short Charging"/>
    <n v="1"/>
    <x v="611"/>
    <x v="679"/>
  </r>
  <r>
    <s v="EVS104636"/>
    <x v="7"/>
    <x v="0"/>
    <x v="1"/>
    <x v="0"/>
    <s v="26-04-2024 05:29"/>
    <s v="26-04-2024 06:35"/>
    <x v="40"/>
    <n v="9.5500000000000007"/>
    <n v="8"/>
    <n v="76.400000000000006"/>
    <s v="Subscription"/>
    <x v="2"/>
    <s v="Low"/>
    <s v="Low Satisfaction"/>
    <s v="Long Charging"/>
    <n v="3"/>
    <x v="630"/>
    <x v="619"/>
  </r>
  <r>
    <s v="EVS104637"/>
    <x v="4"/>
    <x v="0"/>
    <x v="1"/>
    <x v="1"/>
    <s v="21-11-2023 16:19"/>
    <s v="21-11-2023 17:17"/>
    <x v="22"/>
    <n v="54.71"/>
    <n v="8"/>
    <n v="437.68"/>
    <s v="Wallet"/>
    <x v="4"/>
    <s v="High"/>
    <s v="Low Satisfaction"/>
    <s v="Medium Charging"/>
    <n v="3"/>
    <x v="955"/>
    <x v="207"/>
  </r>
  <r>
    <s v="EVS104638"/>
    <x v="4"/>
    <x v="0"/>
    <x v="3"/>
    <x v="1"/>
    <s v="16-05-2024 17:59"/>
    <s v="16-05-2024 19:44"/>
    <x v="80"/>
    <n v="47.68"/>
    <n v="15"/>
    <n v="715.2"/>
    <s v="Subscription"/>
    <x v="2"/>
    <s v="High"/>
    <s v="Low Satisfaction"/>
    <s v="Long Charging"/>
    <n v="3"/>
    <x v="276"/>
    <x v="412"/>
  </r>
  <r>
    <s v="EVS104639"/>
    <x v="6"/>
    <x v="0"/>
    <x v="1"/>
    <x v="1"/>
    <d v="2024-02-01T10:12:00"/>
    <d v="2024-02-01T11:26:00"/>
    <x v="33"/>
    <n v="13.24"/>
    <n v="12"/>
    <n v="158.88"/>
    <s v="Credit Card"/>
    <x v="2"/>
    <s v="Medium"/>
    <s v="Low Satisfaction"/>
    <s v="Long Charging"/>
    <n v="3"/>
    <x v="76"/>
    <x v="476"/>
  </r>
  <r>
    <s v="EVS104640"/>
    <x v="1"/>
    <x v="2"/>
    <x v="0"/>
    <x v="0"/>
    <d v="2023-07-01T11:14:00"/>
    <d v="2023-07-01T11:38:00"/>
    <x v="37"/>
    <n v="54.22"/>
    <n v="8"/>
    <n v="433.76"/>
    <s v="UPI"/>
    <x v="4"/>
    <s v="High"/>
    <s v="Low Satisfaction"/>
    <s v="Short Charging"/>
    <n v="2"/>
    <x v="891"/>
    <x v="468"/>
  </r>
  <r>
    <s v="EVS104641"/>
    <x v="2"/>
    <x v="2"/>
    <x v="3"/>
    <x v="0"/>
    <d v="2023-02-11T07:01:00"/>
    <d v="2023-02-11T08:48:00"/>
    <x v="108"/>
    <n v="43.56"/>
    <n v="10"/>
    <n v="435.6"/>
    <s v="Credit Card"/>
    <x v="4"/>
    <s v="High"/>
    <s v="Low Satisfaction"/>
    <s v="Long Charging"/>
    <n v="2"/>
    <x v="524"/>
    <x v="205"/>
  </r>
  <r>
    <s v="EVS104642"/>
    <x v="0"/>
    <x v="2"/>
    <x v="2"/>
    <x v="1"/>
    <s v="15-03-2023 17:32"/>
    <s v="15-03-2023 18:48"/>
    <x v="91"/>
    <n v="43.85"/>
    <n v="8"/>
    <n v="350.8"/>
    <s v="Subscription"/>
    <x v="2"/>
    <s v="High"/>
    <s v="Low Satisfaction"/>
    <s v="Long Charging"/>
    <n v="2"/>
    <x v="174"/>
    <x v="175"/>
  </r>
  <r>
    <s v="EVS104643"/>
    <x v="1"/>
    <x v="2"/>
    <x v="2"/>
    <x v="1"/>
    <d v="2023-06-07T11:20:00"/>
    <d v="2023-06-07T11:42:00"/>
    <x v="103"/>
    <n v="21.99"/>
    <n v="10"/>
    <n v="219.9"/>
    <s v="Credit Card"/>
    <x v="0"/>
    <s v="Medium"/>
    <s v="Medium Satisfaction"/>
    <s v="Short Charging"/>
    <n v="2"/>
    <x v="709"/>
    <x v="394"/>
  </r>
  <r>
    <s v="EVS104644"/>
    <x v="7"/>
    <x v="0"/>
    <x v="0"/>
    <x v="1"/>
    <d v="2023-04-07T01:25:00"/>
    <d v="2023-04-07T02:32:00"/>
    <x v="5"/>
    <n v="20.34"/>
    <n v="15"/>
    <n v="305.10000000000002"/>
    <s v="Wallet"/>
    <x v="2"/>
    <s v="Medium"/>
    <s v="Low Satisfaction"/>
    <s v="Long Charging"/>
    <n v="3"/>
    <x v="889"/>
    <x v="87"/>
  </r>
  <r>
    <s v="EVS104645"/>
    <x v="5"/>
    <x v="0"/>
    <x v="1"/>
    <x v="0"/>
    <d v="2024-07-04T12:45:00"/>
    <d v="2024-07-04T14:07:00"/>
    <x v="0"/>
    <n v="44.16"/>
    <n v="10"/>
    <n v="441.6"/>
    <s v="Subscription"/>
    <x v="4"/>
    <s v="High"/>
    <s v="Low Satisfaction"/>
    <s v="Long Charging"/>
    <n v="3"/>
    <x v="1067"/>
    <x v="30"/>
  </r>
  <r>
    <s v="EVS104646"/>
    <x v="5"/>
    <x v="2"/>
    <x v="0"/>
    <x v="0"/>
    <s v="28-08-2023 23:20"/>
    <s v="29-08-2023 00:41"/>
    <x v="7"/>
    <n v="40.43"/>
    <n v="12"/>
    <n v="485.16"/>
    <s v="Wallet"/>
    <x v="0"/>
    <s v="High"/>
    <s v="Medium Satisfaction"/>
    <s v="Long Charging"/>
    <n v="2"/>
    <x v="736"/>
    <x v="303"/>
  </r>
  <r>
    <s v="EVS104647"/>
    <x v="2"/>
    <x v="1"/>
    <x v="3"/>
    <x v="1"/>
    <s v="25-08-2023 21:09"/>
    <s v="25-08-2023 23:04"/>
    <x v="65"/>
    <n v="19.38"/>
    <n v="8"/>
    <n v="155.04"/>
    <s v="UPI"/>
    <x v="1"/>
    <s v="Medium"/>
    <s v="High Satisfaction"/>
    <s v="Long Charging"/>
    <n v="1"/>
    <x v="570"/>
    <x v="427"/>
  </r>
  <r>
    <s v="EVS104648"/>
    <x v="1"/>
    <x v="0"/>
    <x v="3"/>
    <x v="0"/>
    <s v="23-08-2023 02:33"/>
    <s v="23-08-2023 03:20"/>
    <x v="59"/>
    <n v="56.96"/>
    <n v="10"/>
    <n v="569.6"/>
    <s v="UPI"/>
    <x v="0"/>
    <s v="High"/>
    <s v="Medium Satisfaction"/>
    <s v="Medium Charging"/>
    <n v="3"/>
    <x v="329"/>
    <x v="149"/>
  </r>
  <r>
    <s v="EVS104649"/>
    <x v="6"/>
    <x v="1"/>
    <x v="0"/>
    <x v="1"/>
    <d v="2023-04-05T14:23:00"/>
    <d v="2023-04-05T15:15:00"/>
    <x v="55"/>
    <n v="11.86"/>
    <n v="10"/>
    <n v="118.6"/>
    <s v="Credit Card"/>
    <x v="2"/>
    <s v="Medium"/>
    <s v="Low Satisfaction"/>
    <s v="Medium Charging"/>
    <n v="1"/>
    <x v="201"/>
    <x v="47"/>
  </r>
  <r>
    <s v="EVS104650"/>
    <x v="5"/>
    <x v="0"/>
    <x v="2"/>
    <x v="1"/>
    <d v="2023-05-06T16:10:00"/>
    <d v="2023-05-06T17:51:00"/>
    <x v="26"/>
    <n v="35.380000000000003"/>
    <n v="8"/>
    <n v="283.04000000000002"/>
    <s v="Credit Card"/>
    <x v="0"/>
    <s v="High"/>
    <s v="Medium Satisfaction"/>
    <s v="Long Charging"/>
    <n v="3"/>
    <x v="669"/>
    <x v="12"/>
  </r>
  <r>
    <s v="EVS104651"/>
    <x v="3"/>
    <x v="1"/>
    <x v="1"/>
    <x v="0"/>
    <s v="22-02-2024 19:49"/>
    <s v="22-02-2024 21:26"/>
    <x v="85"/>
    <n v="50.74"/>
    <n v="8"/>
    <n v="405.92"/>
    <s v="UPI"/>
    <x v="2"/>
    <s v="High"/>
    <s v="Low Satisfaction"/>
    <s v="Long Charging"/>
    <n v="1"/>
    <x v="392"/>
    <x v="52"/>
  </r>
  <r>
    <s v="EVS104652"/>
    <x v="1"/>
    <x v="0"/>
    <x v="2"/>
    <x v="0"/>
    <s v="17-04-2023 12:10"/>
    <s v="17-04-2023 12:58"/>
    <x v="67"/>
    <n v="3.98"/>
    <n v="15"/>
    <n v="59.7"/>
    <s v="UPI"/>
    <x v="1"/>
    <s v="Low"/>
    <s v="High Satisfaction"/>
    <s v="Medium Charging"/>
    <n v="3"/>
    <x v="1100"/>
    <x v="147"/>
  </r>
  <r>
    <s v="EVS104653"/>
    <x v="0"/>
    <x v="2"/>
    <x v="0"/>
    <x v="0"/>
    <s v="30-12-2023 14:02"/>
    <s v="30-12-2023 14:16"/>
    <x v="52"/>
    <n v="7.82"/>
    <n v="15"/>
    <n v="117.3"/>
    <s v="Credit Card"/>
    <x v="4"/>
    <s v="Low"/>
    <s v="Low Satisfaction"/>
    <s v="Short Charging"/>
    <n v="2"/>
    <x v="1261"/>
    <x v="326"/>
  </r>
  <r>
    <s v="EVS104654"/>
    <x v="4"/>
    <x v="2"/>
    <x v="3"/>
    <x v="1"/>
    <s v="28-08-2024 14:44"/>
    <s v="28-08-2024 15:25"/>
    <x v="54"/>
    <n v="50.16"/>
    <n v="12"/>
    <n v="601.91999999999996"/>
    <s v="Wallet"/>
    <x v="1"/>
    <s v="High"/>
    <s v="High Satisfaction"/>
    <s v="Medium Charging"/>
    <n v="2"/>
    <x v="118"/>
    <x v="399"/>
  </r>
  <r>
    <s v="EVS104655"/>
    <x v="6"/>
    <x v="1"/>
    <x v="1"/>
    <x v="1"/>
    <d v="2024-12-01T18:26:00"/>
    <d v="2024-12-01T20:08:00"/>
    <x v="36"/>
    <n v="41.56"/>
    <n v="15"/>
    <n v="623.4"/>
    <s v="Subscription"/>
    <x v="0"/>
    <s v="High"/>
    <s v="Medium Satisfaction"/>
    <s v="Long Charging"/>
    <n v="1"/>
    <x v="1365"/>
    <x v="631"/>
  </r>
  <r>
    <s v="EVS104656"/>
    <x v="2"/>
    <x v="2"/>
    <x v="0"/>
    <x v="1"/>
    <s v="20-06-2024 20:06"/>
    <s v="20-06-2024 21:59"/>
    <x v="41"/>
    <n v="35.54"/>
    <n v="12"/>
    <n v="426.48"/>
    <s v="Wallet"/>
    <x v="4"/>
    <s v="High"/>
    <s v="Low Satisfaction"/>
    <s v="Long Charging"/>
    <n v="2"/>
    <x v="1366"/>
    <x v="260"/>
  </r>
  <r>
    <s v="EVS104657"/>
    <x v="2"/>
    <x v="1"/>
    <x v="0"/>
    <x v="1"/>
    <s v="25-05-2023 03:21"/>
    <s v="25-05-2023 03:49"/>
    <x v="53"/>
    <n v="31.34"/>
    <n v="15"/>
    <n v="470.1"/>
    <s v="Wallet"/>
    <x v="0"/>
    <s v="High"/>
    <s v="Medium Satisfaction"/>
    <s v="Short Charging"/>
    <n v="1"/>
    <x v="350"/>
    <x v="104"/>
  </r>
  <r>
    <s v="EVS104658"/>
    <x v="1"/>
    <x v="2"/>
    <x v="1"/>
    <x v="1"/>
    <d v="2024-07-11T22:08:00"/>
    <d v="2024-07-11T22:50:00"/>
    <x v="14"/>
    <n v="52.64"/>
    <n v="12"/>
    <n v="631.67999999999995"/>
    <s v="UPI"/>
    <x v="4"/>
    <s v="High"/>
    <s v="Low Satisfaction"/>
    <s v="Medium Charging"/>
    <n v="2"/>
    <x v="1281"/>
    <x v="162"/>
  </r>
  <r>
    <s v="EVS104659"/>
    <x v="4"/>
    <x v="0"/>
    <x v="0"/>
    <x v="1"/>
    <s v="25-01-2023 02:39"/>
    <s v="25-01-2023 03:12"/>
    <x v="50"/>
    <n v="14.22"/>
    <n v="10"/>
    <n v="142.19999999999999"/>
    <s v="Credit Card"/>
    <x v="2"/>
    <s v="Medium"/>
    <s v="Low Satisfaction"/>
    <s v="Medium Charging"/>
    <n v="3"/>
    <x v="1036"/>
    <x v="271"/>
  </r>
  <r>
    <s v="EVS104660"/>
    <x v="7"/>
    <x v="0"/>
    <x v="1"/>
    <x v="0"/>
    <s v="25-11-2024 19:16"/>
    <s v="25-11-2024 20:01"/>
    <x v="96"/>
    <n v="40.14"/>
    <n v="12"/>
    <n v="481.68"/>
    <s v="UPI"/>
    <x v="1"/>
    <s v="High"/>
    <s v="High Satisfaction"/>
    <s v="Medium Charging"/>
    <n v="3"/>
    <x v="322"/>
    <x v="131"/>
  </r>
  <r>
    <s v="EVS104661"/>
    <x v="2"/>
    <x v="1"/>
    <x v="2"/>
    <x v="1"/>
    <s v="27-10-2023 23:45"/>
    <s v="27-10-2023 23:56"/>
    <x v="78"/>
    <n v="56.65"/>
    <n v="8"/>
    <n v="453.2"/>
    <s v="Credit Card"/>
    <x v="2"/>
    <s v="High"/>
    <s v="Low Satisfaction"/>
    <s v="Short Charging"/>
    <n v="1"/>
    <x v="542"/>
    <x v="645"/>
  </r>
  <r>
    <s v="EVS104662"/>
    <x v="0"/>
    <x v="1"/>
    <x v="2"/>
    <x v="0"/>
    <s v="20-06-2024 21:50"/>
    <s v="20-06-2024 23:37"/>
    <x v="108"/>
    <n v="22.35"/>
    <n v="15"/>
    <n v="335.25"/>
    <s v="Credit Card"/>
    <x v="4"/>
    <s v="Medium"/>
    <s v="Low Satisfaction"/>
    <s v="Long Charging"/>
    <n v="1"/>
    <x v="236"/>
    <x v="260"/>
  </r>
  <r>
    <s v="EVS104663"/>
    <x v="2"/>
    <x v="1"/>
    <x v="0"/>
    <x v="1"/>
    <s v="22-04-2024 15:41"/>
    <s v="22-04-2024 16:59"/>
    <x v="89"/>
    <n v="12.32"/>
    <n v="8"/>
    <n v="98.56"/>
    <s v="Wallet"/>
    <x v="0"/>
    <s v="Medium"/>
    <s v="Medium Satisfaction"/>
    <s v="Long Charging"/>
    <n v="1"/>
    <x v="517"/>
    <x v="550"/>
  </r>
  <r>
    <s v="EVS104664"/>
    <x v="7"/>
    <x v="0"/>
    <x v="1"/>
    <x v="1"/>
    <s v="18-08-2024 18:59"/>
    <s v="18-08-2024 20:31"/>
    <x v="20"/>
    <n v="12.2"/>
    <n v="10"/>
    <n v="122"/>
    <s v="Credit Card"/>
    <x v="4"/>
    <s v="Medium"/>
    <s v="Low Satisfaction"/>
    <s v="Long Charging"/>
    <n v="3"/>
    <x v="992"/>
    <x v="332"/>
  </r>
  <r>
    <s v="EVS104665"/>
    <x v="0"/>
    <x v="2"/>
    <x v="0"/>
    <x v="0"/>
    <s v="26-08-2024 11:56"/>
    <s v="26-08-2024 12:22"/>
    <x v="1"/>
    <n v="6.8"/>
    <n v="8"/>
    <n v="54.4"/>
    <s v="UPI"/>
    <x v="2"/>
    <s v="Low"/>
    <s v="Low Satisfaction"/>
    <s v="Short Charging"/>
    <n v="2"/>
    <x v="717"/>
    <x v="670"/>
  </r>
  <r>
    <s v="EVS104666"/>
    <x v="0"/>
    <x v="2"/>
    <x v="3"/>
    <x v="0"/>
    <d v="2024-10-01T04:14:00"/>
    <d v="2024-10-01T05:51:00"/>
    <x v="85"/>
    <n v="40.119999999999997"/>
    <n v="12"/>
    <n v="481.44"/>
    <s v="Credit Card"/>
    <x v="1"/>
    <s v="High"/>
    <s v="High Satisfaction"/>
    <s v="Long Charging"/>
    <n v="2"/>
    <x v="957"/>
    <x v="267"/>
  </r>
  <r>
    <s v="EVS104667"/>
    <x v="2"/>
    <x v="1"/>
    <x v="0"/>
    <x v="0"/>
    <s v="22-09-2024 02:04"/>
    <s v="22-09-2024 03:29"/>
    <x v="17"/>
    <n v="55"/>
    <n v="15"/>
    <n v="825"/>
    <s v="Credit Card"/>
    <x v="1"/>
    <s v="High"/>
    <s v="High Satisfaction"/>
    <s v="Long Charging"/>
    <n v="1"/>
    <x v="102"/>
    <x v="220"/>
  </r>
  <r>
    <s v="EVS104668"/>
    <x v="4"/>
    <x v="2"/>
    <x v="1"/>
    <x v="1"/>
    <d v="2024-04-04T10:40:00"/>
    <d v="2024-04-04T12:28:00"/>
    <x v="47"/>
    <n v="34.58"/>
    <n v="8"/>
    <n v="276.64"/>
    <s v="Credit Card"/>
    <x v="4"/>
    <s v="High"/>
    <s v="Low Satisfaction"/>
    <s v="Long Charging"/>
    <n v="2"/>
    <x v="1269"/>
    <x v="592"/>
  </r>
  <r>
    <s v="EVS104669"/>
    <x v="4"/>
    <x v="1"/>
    <x v="3"/>
    <x v="1"/>
    <s v="21-11-2023 20:24"/>
    <s v="21-11-2023 20:40"/>
    <x v="71"/>
    <n v="26.49"/>
    <n v="15"/>
    <n v="397.35"/>
    <s v="UPI"/>
    <x v="1"/>
    <s v="Medium"/>
    <s v="High Satisfaction"/>
    <s v="Short Charging"/>
    <n v="1"/>
    <x v="1139"/>
    <x v="207"/>
  </r>
  <r>
    <s v="EVS104670"/>
    <x v="0"/>
    <x v="1"/>
    <x v="1"/>
    <x v="1"/>
    <s v="29-11-2023 03:37"/>
    <s v="29-11-2023 05:35"/>
    <x v="106"/>
    <n v="13.61"/>
    <n v="12"/>
    <n v="163.32"/>
    <s v="Subscription"/>
    <x v="0"/>
    <s v="Medium"/>
    <s v="Medium Satisfaction"/>
    <s v="Long Charging"/>
    <n v="1"/>
    <x v="178"/>
    <x v="526"/>
  </r>
  <r>
    <s v="EVS104671"/>
    <x v="2"/>
    <x v="1"/>
    <x v="0"/>
    <x v="1"/>
    <d v="2024-12-05T14:29:00"/>
    <d v="2024-12-05T14:46:00"/>
    <x v="18"/>
    <n v="39.17"/>
    <n v="10"/>
    <n v="391.7"/>
    <s v="Subscription"/>
    <x v="2"/>
    <s v="High"/>
    <s v="Low Satisfaction"/>
    <s v="Short Charging"/>
    <n v="1"/>
    <x v="48"/>
    <x v="285"/>
  </r>
  <r>
    <s v="EVS104672"/>
    <x v="6"/>
    <x v="2"/>
    <x v="3"/>
    <x v="1"/>
    <s v="14-03-2024 22:37"/>
    <s v="14-03-2024 23:54"/>
    <x v="68"/>
    <n v="18.45"/>
    <n v="15"/>
    <n v="276.75"/>
    <s v="UPI"/>
    <x v="3"/>
    <s v="Medium"/>
    <s v="Medium Satisfaction"/>
    <s v="Long Charging"/>
    <n v="2"/>
    <x v="456"/>
    <x v="50"/>
  </r>
  <r>
    <s v="EVS104673"/>
    <x v="2"/>
    <x v="2"/>
    <x v="3"/>
    <x v="0"/>
    <s v="16-03-2024 17:03"/>
    <s v="16-03-2024 17:37"/>
    <x v="8"/>
    <n v="39.950000000000003"/>
    <n v="15"/>
    <n v="599.25"/>
    <s v="UPI"/>
    <x v="0"/>
    <s v="High"/>
    <s v="Medium Satisfaction"/>
    <s v="Medium Charging"/>
    <n v="2"/>
    <x v="1012"/>
    <x v="136"/>
  </r>
  <r>
    <s v="EVS104674"/>
    <x v="6"/>
    <x v="2"/>
    <x v="1"/>
    <x v="1"/>
    <s v="27-07-2024 19:26"/>
    <s v="27-07-2024 21:09"/>
    <x v="95"/>
    <n v="7.08"/>
    <n v="12"/>
    <n v="84.96"/>
    <s v="Wallet"/>
    <x v="1"/>
    <s v="Low"/>
    <s v="High Satisfaction"/>
    <s v="Long Charging"/>
    <n v="2"/>
    <x v="1289"/>
    <x v="594"/>
  </r>
  <r>
    <s v="EVS104675"/>
    <x v="4"/>
    <x v="2"/>
    <x v="3"/>
    <x v="0"/>
    <s v="31-05-2024 09:56"/>
    <s v="31-05-2024 10:26"/>
    <x v="19"/>
    <n v="31.94"/>
    <n v="10"/>
    <n v="319.39999999999998"/>
    <s v="Credit Card"/>
    <x v="2"/>
    <s v="High"/>
    <s v="Low Satisfaction"/>
    <s v="Medium Charging"/>
    <n v="2"/>
    <x v="410"/>
    <x v="155"/>
  </r>
  <r>
    <s v="EVS104676"/>
    <x v="3"/>
    <x v="2"/>
    <x v="2"/>
    <x v="0"/>
    <d v="2023-08-08T10:37:00"/>
    <d v="2023-08-08T11:39:00"/>
    <x v="51"/>
    <n v="23.67"/>
    <n v="15"/>
    <n v="355.05"/>
    <s v="Credit Card"/>
    <x v="0"/>
    <s v="Medium"/>
    <s v="Medium Satisfaction"/>
    <s v="Long Charging"/>
    <n v="2"/>
    <x v="1224"/>
    <x v="564"/>
  </r>
  <r>
    <s v="EVS104677"/>
    <x v="5"/>
    <x v="2"/>
    <x v="3"/>
    <x v="0"/>
    <s v="26-11-2024 18:19"/>
    <s v="26-11-2024 19:03"/>
    <x v="72"/>
    <n v="11.3"/>
    <n v="8"/>
    <n v="90.4"/>
    <s v="UPI"/>
    <x v="0"/>
    <s v="Medium"/>
    <s v="Medium Satisfaction"/>
    <s v="Medium Charging"/>
    <n v="2"/>
    <x v="1278"/>
    <x v="470"/>
  </r>
  <r>
    <s v="EVS104678"/>
    <x v="0"/>
    <x v="2"/>
    <x v="0"/>
    <x v="0"/>
    <d v="2024-07-10T02:40:00"/>
    <d v="2024-07-10T03:07:00"/>
    <x v="92"/>
    <n v="35.94"/>
    <n v="10"/>
    <n v="359.4"/>
    <s v="UPI"/>
    <x v="3"/>
    <s v="High"/>
    <s v="Medium Satisfaction"/>
    <s v="Short Charging"/>
    <n v="2"/>
    <x v="290"/>
    <x v="1"/>
  </r>
  <r>
    <s v="EVS104679"/>
    <x v="7"/>
    <x v="0"/>
    <x v="2"/>
    <x v="1"/>
    <d v="2024-02-01T14:36:00"/>
    <d v="2024-02-01T16:00:00"/>
    <x v="32"/>
    <n v="13.34"/>
    <n v="15"/>
    <n v="200.1"/>
    <s v="Wallet"/>
    <x v="4"/>
    <s v="Medium"/>
    <s v="Low Satisfaction"/>
    <s v="Long Charging"/>
    <n v="3"/>
    <x v="651"/>
    <x v="476"/>
  </r>
  <r>
    <s v="EVS104680"/>
    <x v="0"/>
    <x v="0"/>
    <x v="2"/>
    <x v="0"/>
    <d v="2024-12-11T13:34:00"/>
    <d v="2024-12-11T14:31:00"/>
    <x v="110"/>
    <n v="41.96"/>
    <n v="10"/>
    <n v="419.6"/>
    <s v="Subscription"/>
    <x v="3"/>
    <s v="High"/>
    <s v="Medium Satisfaction"/>
    <s v="Medium Charging"/>
    <n v="3"/>
    <x v="1367"/>
    <x v="318"/>
  </r>
  <r>
    <s v="EVS104681"/>
    <x v="2"/>
    <x v="2"/>
    <x v="3"/>
    <x v="0"/>
    <d v="2024-04-11T23:24:00"/>
    <d v="2024-05-11T00:44:00"/>
    <x v="93"/>
    <n v="53.21"/>
    <n v="12"/>
    <n v="638.52"/>
    <s v="Credit Card"/>
    <x v="4"/>
    <s v="High"/>
    <s v="Low Satisfaction"/>
    <s v="Long Charging"/>
    <n v="2"/>
    <x v="666"/>
    <x v="115"/>
  </r>
  <r>
    <s v="EVS104682"/>
    <x v="4"/>
    <x v="0"/>
    <x v="0"/>
    <x v="1"/>
    <s v="17-12-2023 08:58"/>
    <s v="17-12-2023 10:56"/>
    <x v="106"/>
    <n v="11.99"/>
    <n v="12"/>
    <n v="143.88"/>
    <s v="Wallet"/>
    <x v="2"/>
    <s v="Medium"/>
    <s v="Low Satisfaction"/>
    <s v="Long Charging"/>
    <n v="3"/>
    <x v="364"/>
    <x v="261"/>
  </r>
  <r>
    <s v="EVS104683"/>
    <x v="7"/>
    <x v="1"/>
    <x v="3"/>
    <x v="1"/>
    <d v="2023-12-06T17:32:00"/>
    <d v="2023-12-06T19:21:00"/>
    <x v="74"/>
    <n v="25.19"/>
    <n v="8"/>
    <n v="201.52"/>
    <s v="Subscription"/>
    <x v="0"/>
    <s v="Medium"/>
    <s v="Medium Satisfaction"/>
    <s v="Long Charging"/>
    <n v="1"/>
    <x v="174"/>
    <x v="652"/>
  </r>
  <r>
    <s v="EVS104684"/>
    <x v="1"/>
    <x v="1"/>
    <x v="2"/>
    <x v="1"/>
    <d v="2023-05-02T18:03:00"/>
    <d v="2023-05-02T19:28:00"/>
    <x v="17"/>
    <n v="30.01"/>
    <n v="10"/>
    <n v="300.10000000000002"/>
    <s v="Credit Card"/>
    <x v="0"/>
    <s v="High"/>
    <s v="Medium Satisfaction"/>
    <s v="Long Charging"/>
    <n v="1"/>
    <x v="1083"/>
    <x v="229"/>
  </r>
  <r>
    <s v="EVS104685"/>
    <x v="5"/>
    <x v="2"/>
    <x v="0"/>
    <x v="1"/>
    <s v="27-05-2023 13:49"/>
    <s v="27-05-2023 14:48"/>
    <x v="49"/>
    <n v="34.270000000000003"/>
    <n v="10"/>
    <n v="342.7"/>
    <s v="UPI"/>
    <x v="1"/>
    <s v="High"/>
    <s v="High Satisfaction"/>
    <s v="Medium Charging"/>
    <n v="2"/>
    <x v="662"/>
    <x v="443"/>
  </r>
  <r>
    <s v="EVS104686"/>
    <x v="7"/>
    <x v="2"/>
    <x v="0"/>
    <x v="1"/>
    <d v="2023-10-06T11:56:00"/>
    <d v="2023-10-06T13:47:00"/>
    <x v="2"/>
    <n v="21.06"/>
    <n v="8"/>
    <n v="168.48"/>
    <s v="UPI"/>
    <x v="1"/>
    <s v="Medium"/>
    <s v="High Satisfaction"/>
    <s v="Long Charging"/>
    <n v="2"/>
    <x v="717"/>
    <x v="484"/>
  </r>
  <r>
    <s v="EVS104687"/>
    <x v="4"/>
    <x v="0"/>
    <x v="1"/>
    <x v="1"/>
    <d v="2024-03-08T03:49:00"/>
    <d v="2024-03-08T05:02:00"/>
    <x v="98"/>
    <n v="10.31"/>
    <n v="10"/>
    <n v="103.1"/>
    <s v="Subscription"/>
    <x v="0"/>
    <s v="Medium"/>
    <s v="Medium Satisfaction"/>
    <s v="Long Charging"/>
    <n v="3"/>
    <x v="1128"/>
    <x v="380"/>
  </r>
  <r>
    <s v="EVS104688"/>
    <x v="4"/>
    <x v="1"/>
    <x v="3"/>
    <x v="1"/>
    <d v="2023-01-07T02:11:00"/>
    <d v="2023-01-07T02:30:00"/>
    <x v="11"/>
    <n v="34.61"/>
    <n v="8"/>
    <n v="276.88"/>
    <s v="UPI"/>
    <x v="1"/>
    <s v="High"/>
    <s v="High Satisfaction"/>
    <s v="Short Charging"/>
    <n v="1"/>
    <x v="859"/>
    <x v="308"/>
  </r>
  <r>
    <s v="EVS104689"/>
    <x v="0"/>
    <x v="2"/>
    <x v="3"/>
    <x v="1"/>
    <s v="23-09-2023 09:03"/>
    <s v="23-09-2023 09:56"/>
    <x v="73"/>
    <n v="14.12"/>
    <n v="12"/>
    <n v="169.44"/>
    <s v="Credit Card"/>
    <x v="4"/>
    <s v="Medium"/>
    <s v="Low Satisfaction"/>
    <s v="Medium Charging"/>
    <n v="2"/>
    <x v="83"/>
    <x v="148"/>
  </r>
  <r>
    <s v="EVS104690"/>
    <x v="0"/>
    <x v="1"/>
    <x v="3"/>
    <x v="0"/>
    <d v="2023-08-08T08:00:00"/>
    <d v="2023-08-08T09:09:00"/>
    <x v="39"/>
    <n v="20"/>
    <n v="15"/>
    <n v="300"/>
    <s v="UPI"/>
    <x v="3"/>
    <s v="Medium"/>
    <s v="Medium Satisfaction"/>
    <s v="Long Charging"/>
    <n v="1"/>
    <x v="1126"/>
    <x v="564"/>
  </r>
  <r>
    <s v="EVS104691"/>
    <x v="5"/>
    <x v="0"/>
    <x v="3"/>
    <x v="1"/>
    <d v="2024-07-06T03:16:00"/>
    <d v="2024-07-06T04:06:00"/>
    <x v="97"/>
    <n v="18.09"/>
    <n v="15"/>
    <n v="271.35000000000002"/>
    <s v="UPI"/>
    <x v="2"/>
    <s v="Medium"/>
    <s v="Low Satisfaction"/>
    <s v="Medium Charging"/>
    <n v="3"/>
    <x v="1039"/>
    <x v="649"/>
  </r>
  <r>
    <s v="EVS104692"/>
    <x v="0"/>
    <x v="1"/>
    <x v="2"/>
    <x v="1"/>
    <d v="2023-09-06T17:52:00"/>
    <d v="2023-09-06T19:36:00"/>
    <x v="4"/>
    <n v="14.28"/>
    <n v="10"/>
    <n v="142.80000000000001"/>
    <s v="Wallet"/>
    <x v="4"/>
    <s v="Medium"/>
    <s v="Low Satisfaction"/>
    <s v="Long Charging"/>
    <n v="1"/>
    <x v="874"/>
    <x v="215"/>
  </r>
  <r>
    <s v="EVS104693"/>
    <x v="3"/>
    <x v="0"/>
    <x v="2"/>
    <x v="0"/>
    <d v="2023-04-09T18:31:00"/>
    <d v="2023-04-09T19:39:00"/>
    <x v="84"/>
    <n v="12.44"/>
    <n v="12"/>
    <n v="149.28"/>
    <s v="Credit Card"/>
    <x v="3"/>
    <s v="Medium"/>
    <s v="Medium Satisfaction"/>
    <s v="Long Charging"/>
    <n v="3"/>
    <x v="168"/>
    <x v="409"/>
  </r>
  <r>
    <s v="EVS104694"/>
    <x v="0"/>
    <x v="1"/>
    <x v="0"/>
    <x v="0"/>
    <d v="2024-01-07T04:13:00"/>
    <d v="2024-01-07T05:55:00"/>
    <x v="36"/>
    <n v="47.77"/>
    <n v="15"/>
    <n v="716.55"/>
    <s v="Wallet"/>
    <x v="2"/>
    <s v="High"/>
    <s v="Low Satisfaction"/>
    <s v="Long Charging"/>
    <n v="1"/>
    <x v="1206"/>
    <x v="32"/>
  </r>
  <r>
    <s v="EVS104695"/>
    <x v="7"/>
    <x v="1"/>
    <x v="2"/>
    <x v="0"/>
    <s v="17-05-2023 02:44"/>
    <s v="17-05-2023 03:56"/>
    <x v="70"/>
    <n v="39.29"/>
    <n v="10"/>
    <n v="392.9"/>
    <s v="UPI"/>
    <x v="1"/>
    <s v="High"/>
    <s v="High Satisfaction"/>
    <s v="Long Charging"/>
    <n v="1"/>
    <x v="1265"/>
    <x v="593"/>
  </r>
  <r>
    <s v="EVS104696"/>
    <x v="4"/>
    <x v="2"/>
    <x v="1"/>
    <x v="1"/>
    <s v="22-02-2023 03:34"/>
    <s v="22-02-2023 05:28"/>
    <x v="48"/>
    <n v="6.98"/>
    <n v="8"/>
    <n v="55.84"/>
    <s v="UPI"/>
    <x v="3"/>
    <s v="Low"/>
    <s v="Medium Satisfaction"/>
    <s v="Long Charging"/>
    <n v="2"/>
    <x v="1368"/>
    <x v="89"/>
  </r>
  <r>
    <s v="EVS104697"/>
    <x v="1"/>
    <x v="2"/>
    <x v="3"/>
    <x v="1"/>
    <s v="21-02-2023 00:16"/>
    <s v="21-02-2023 00:54"/>
    <x v="28"/>
    <n v="54.15"/>
    <n v="15"/>
    <n v="812.25"/>
    <s v="Subscription"/>
    <x v="1"/>
    <s v="High"/>
    <s v="High Satisfaction"/>
    <s v="Medium Charging"/>
    <n v="2"/>
    <x v="219"/>
    <x v="398"/>
  </r>
  <r>
    <s v="EVS104698"/>
    <x v="3"/>
    <x v="1"/>
    <x v="0"/>
    <x v="1"/>
    <d v="2024-06-02T14:25:00"/>
    <d v="2024-06-02T15:05:00"/>
    <x v="79"/>
    <n v="41.47"/>
    <n v="12"/>
    <n v="497.64"/>
    <s v="Subscription"/>
    <x v="2"/>
    <s v="High"/>
    <s v="Low Satisfaction"/>
    <s v="Medium Charging"/>
    <n v="1"/>
    <x v="341"/>
    <x v="302"/>
  </r>
  <r>
    <s v="EVS104699"/>
    <x v="2"/>
    <x v="0"/>
    <x v="1"/>
    <x v="0"/>
    <s v="24-06-2023 10:04"/>
    <s v="24-06-2023 10:27"/>
    <x v="6"/>
    <n v="11.21"/>
    <n v="10"/>
    <n v="112.1"/>
    <s v="Wallet"/>
    <x v="2"/>
    <s v="Medium"/>
    <s v="Low Satisfaction"/>
    <s v="Short Charging"/>
    <n v="3"/>
    <x v="729"/>
    <x v="83"/>
  </r>
  <r>
    <s v="EVS104700"/>
    <x v="5"/>
    <x v="2"/>
    <x v="1"/>
    <x v="0"/>
    <d v="2023-04-09T04:54:00"/>
    <d v="2023-04-09T05:38:00"/>
    <x v="72"/>
    <n v="54.64"/>
    <n v="12"/>
    <n v="655.68"/>
    <s v="UPI"/>
    <x v="0"/>
    <s v="High"/>
    <s v="Medium Satisfaction"/>
    <s v="Medium Charging"/>
    <n v="2"/>
    <x v="1132"/>
    <x v="409"/>
  </r>
  <r>
    <s v="EVS104701"/>
    <x v="3"/>
    <x v="0"/>
    <x v="2"/>
    <x v="1"/>
    <s v="27-01-2023 21:06"/>
    <s v="27-01-2023 21:45"/>
    <x v="3"/>
    <n v="29.99"/>
    <n v="8"/>
    <n v="239.92"/>
    <s v="UPI"/>
    <x v="2"/>
    <s v="Medium"/>
    <s v="Low Satisfaction"/>
    <s v="Medium Charging"/>
    <n v="3"/>
    <x v="965"/>
    <x v="9"/>
  </r>
  <r>
    <s v="EVS104702"/>
    <x v="4"/>
    <x v="0"/>
    <x v="2"/>
    <x v="0"/>
    <s v="29-04-2024 01:26"/>
    <s v="29-04-2024 02:29"/>
    <x v="25"/>
    <n v="51.23"/>
    <n v="10"/>
    <n v="512.29999999999995"/>
    <s v="Credit Card"/>
    <x v="3"/>
    <s v="High"/>
    <s v="Medium Satisfaction"/>
    <s v="Long Charging"/>
    <n v="3"/>
    <x v="1287"/>
    <x v="700"/>
  </r>
  <r>
    <s v="EVS104703"/>
    <x v="1"/>
    <x v="2"/>
    <x v="0"/>
    <x v="0"/>
    <d v="2024-10-05T03:49:00"/>
    <d v="2024-10-05T04:27:00"/>
    <x v="28"/>
    <n v="2.8"/>
    <n v="15"/>
    <n v="42"/>
    <s v="Subscription"/>
    <x v="1"/>
    <s v="Low"/>
    <s v="High Satisfaction"/>
    <s v="Medium Charging"/>
    <n v="2"/>
    <x v="1128"/>
    <x v="513"/>
  </r>
  <r>
    <s v="EVS104704"/>
    <x v="0"/>
    <x v="0"/>
    <x v="3"/>
    <x v="0"/>
    <d v="2023-08-11T14:11:00"/>
    <d v="2023-08-11T15:42:00"/>
    <x v="44"/>
    <n v="57.65"/>
    <n v="10"/>
    <n v="576.5"/>
    <s v="UPI"/>
    <x v="0"/>
    <s v="High"/>
    <s v="Medium Satisfaction"/>
    <s v="Long Charging"/>
    <n v="3"/>
    <x v="1020"/>
    <x v="531"/>
  </r>
  <r>
    <s v="EVS104705"/>
    <x v="6"/>
    <x v="2"/>
    <x v="2"/>
    <x v="1"/>
    <d v="2023-10-12T05:03:00"/>
    <d v="2023-10-12T06:06:00"/>
    <x v="25"/>
    <n v="53.58"/>
    <n v="15"/>
    <n v="803.7"/>
    <s v="UPI"/>
    <x v="1"/>
    <s v="High"/>
    <s v="High Satisfaction"/>
    <s v="Long Charging"/>
    <n v="2"/>
    <x v="982"/>
    <x v="317"/>
  </r>
  <r>
    <s v="EVS104706"/>
    <x v="6"/>
    <x v="0"/>
    <x v="1"/>
    <x v="1"/>
    <s v="21-04-2024 17:25"/>
    <s v="21-04-2024 19:19"/>
    <x v="48"/>
    <n v="41.71"/>
    <n v="8"/>
    <n v="333.68"/>
    <s v="UPI"/>
    <x v="3"/>
    <s v="High"/>
    <s v="Medium Satisfaction"/>
    <s v="Long Charging"/>
    <n v="3"/>
    <x v="1369"/>
    <x v="253"/>
  </r>
  <r>
    <s v="EVS104707"/>
    <x v="6"/>
    <x v="0"/>
    <x v="3"/>
    <x v="0"/>
    <s v="20-12-2023 00:09"/>
    <s v="20-12-2023 01:28"/>
    <x v="87"/>
    <n v="18.7"/>
    <n v="15"/>
    <n v="280.5"/>
    <s v="Subscription"/>
    <x v="0"/>
    <s v="Medium"/>
    <s v="Medium Satisfaction"/>
    <s v="Long Charging"/>
    <n v="3"/>
    <x v="394"/>
    <x v="436"/>
  </r>
  <r>
    <s v="EVS104708"/>
    <x v="5"/>
    <x v="0"/>
    <x v="3"/>
    <x v="1"/>
    <s v="13-08-2024 20:16"/>
    <s v="13-08-2024 20:47"/>
    <x v="64"/>
    <n v="18.71"/>
    <n v="15"/>
    <n v="280.64999999999998"/>
    <s v="Subscription"/>
    <x v="3"/>
    <s v="Medium"/>
    <s v="Medium Satisfaction"/>
    <s v="Medium Charging"/>
    <n v="3"/>
    <x v="9"/>
    <x v="265"/>
  </r>
  <r>
    <s v="EVS104709"/>
    <x v="1"/>
    <x v="0"/>
    <x v="3"/>
    <x v="0"/>
    <d v="2024-08-01T23:35:00"/>
    <d v="2024-09-01T00:00:00"/>
    <x v="13"/>
    <n v="23.8"/>
    <n v="8"/>
    <n v="190.4"/>
    <s v="Credit Card"/>
    <x v="4"/>
    <s v="Medium"/>
    <s v="Low Satisfaction"/>
    <s v="Short Charging"/>
    <n v="3"/>
    <x v="1338"/>
    <x v="671"/>
  </r>
  <r>
    <s v="EVS104710"/>
    <x v="0"/>
    <x v="2"/>
    <x v="1"/>
    <x v="0"/>
    <s v="16-09-2024 18:33"/>
    <s v="16-09-2024 19:15"/>
    <x v="14"/>
    <n v="35.5"/>
    <n v="12"/>
    <n v="426"/>
    <s v="Wallet"/>
    <x v="1"/>
    <s v="High"/>
    <s v="High Satisfaction"/>
    <s v="Medium Charging"/>
    <n v="2"/>
    <x v="286"/>
    <x v="347"/>
  </r>
  <r>
    <s v="EVS104711"/>
    <x v="1"/>
    <x v="2"/>
    <x v="2"/>
    <x v="0"/>
    <d v="2024-04-08T07:10:00"/>
    <d v="2024-04-08T08:29:00"/>
    <x v="87"/>
    <n v="57.99"/>
    <n v="12"/>
    <n v="695.88"/>
    <s v="Credit Card"/>
    <x v="4"/>
    <s v="High"/>
    <s v="Low Satisfaction"/>
    <s v="Long Charging"/>
    <n v="2"/>
    <x v="947"/>
    <x v="463"/>
  </r>
  <r>
    <s v="EVS104712"/>
    <x v="5"/>
    <x v="2"/>
    <x v="0"/>
    <x v="1"/>
    <d v="2024-04-10T14:08:00"/>
    <d v="2024-04-10T15:34:00"/>
    <x v="16"/>
    <n v="42.74"/>
    <n v="10"/>
    <n v="427.4"/>
    <s v="Subscription"/>
    <x v="4"/>
    <s v="High"/>
    <s v="Low Satisfaction"/>
    <s v="Long Charging"/>
    <n v="2"/>
    <x v="945"/>
    <x v="340"/>
  </r>
  <r>
    <s v="EVS104713"/>
    <x v="5"/>
    <x v="0"/>
    <x v="0"/>
    <x v="1"/>
    <s v="25-02-2023 13:47"/>
    <s v="25-02-2023 14:57"/>
    <x v="31"/>
    <n v="24.78"/>
    <n v="12"/>
    <n v="297.36"/>
    <s v="UPI"/>
    <x v="1"/>
    <s v="Medium"/>
    <s v="High Satisfaction"/>
    <s v="Long Charging"/>
    <n v="3"/>
    <x v="1346"/>
    <x v="626"/>
  </r>
  <r>
    <s v="EVS104714"/>
    <x v="1"/>
    <x v="2"/>
    <x v="2"/>
    <x v="0"/>
    <d v="2024-04-05T02:14:00"/>
    <d v="2024-04-05T02:41:00"/>
    <x v="92"/>
    <n v="2.09"/>
    <n v="10"/>
    <n v="20.9"/>
    <s v="Subscription"/>
    <x v="4"/>
    <s v="Low"/>
    <s v="Low Satisfaction"/>
    <s v="Short Charging"/>
    <n v="2"/>
    <x v="285"/>
    <x v="662"/>
  </r>
  <r>
    <s v="EVS104715"/>
    <x v="5"/>
    <x v="0"/>
    <x v="3"/>
    <x v="1"/>
    <s v="16-04-2024 11:02"/>
    <s v="16-04-2024 11:27"/>
    <x v="13"/>
    <n v="27.3"/>
    <n v="15"/>
    <n v="409.5"/>
    <s v="Subscription"/>
    <x v="3"/>
    <s v="Medium"/>
    <s v="Medium Satisfaction"/>
    <s v="Short Charging"/>
    <n v="3"/>
    <x v="432"/>
    <x v="685"/>
  </r>
  <r>
    <s v="EVS104716"/>
    <x v="2"/>
    <x v="1"/>
    <x v="0"/>
    <x v="1"/>
    <d v="2024-06-09T03:10:00"/>
    <d v="2024-06-09T04:58:00"/>
    <x v="47"/>
    <n v="23.6"/>
    <n v="15"/>
    <n v="354"/>
    <s v="UPI"/>
    <x v="2"/>
    <s v="Medium"/>
    <s v="Low Satisfaction"/>
    <s v="Long Charging"/>
    <n v="1"/>
    <x v="1259"/>
    <x v="498"/>
  </r>
  <r>
    <s v="EVS104717"/>
    <x v="7"/>
    <x v="2"/>
    <x v="1"/>
    <x v="0"/>
    <d v="2024-11-05T14:21:00"/>
    <d v="2024-11-05T15:03:00"/>
    <x v="14"/>
    <n v="29.32"/>
    <n v="12"/>
    <n v="351.84"/>
    <s v="Credit Card"/>
    <x v="2"/>
    <s v="Medium"/>
    <s v="Low Satisfaction"/>
    <s v="Medium Charging"/>
    <n v="2"/>
    <x v="348"/>
    <x v="666"/>
  </r>
  <r>
    <s v="EVS104718"/>
    <x v="0"/>
    <x v="0"/>
    <x v="3"/>
    <x v="1"/>
    <d v="2024-11-07T00:46:00"/>
    <d v="2024-11-07T02:25:00"/>
    <x v="83"/>
    <n v="16.88"/>
    <n v="10"/>
    <n v="168.8"/>
    <s v="Subscription"/>
    <x v="3"/>
    <s v="Medium"/>
    <s v="Medium Satisfaction"/>
    <s v="Long Charging"/>
    <n v="3"/>
    <x v="144"/>
    <x v="293"/>
  </r>
  <r>
    <s v="EVS104719"/>
    <x v="4"/>
    <x v="1"/>
    <x v="3"/>
    <x v="1"/>
    <s v="29-05-2024 21:06"/>
    <s v="29-05-2024 22:49"/>
    <x v="95"/>
    <n v="48.55"/>
    <n v="10"/>
    <n v="485.5"/>
    <s v="UPI"/>
    <x v="0"/>
    <s v="High"/>
    <s v="Medium Satisfaction"/>
    <s v="Long Charging"/>
    <n v="1"/>
    <x v="965"/>
    <x v="345"/>
  </r>
  <r>
    <s v="EVS104720"/>
    <x v="3"/>
    <x v="0"/>
    <x v="3"/>
    <x v="1"/>
    <s v="30-07-2024 14:58"/>
    <s v="30-07-2024 16:54"/>
    <x v="90"/>
    <n v="3.21"/>
    <n v="8"/>
    <n v="25.68"/>
    <s v="UPI"/>
    <x v="3"/>
    <s v="Low"/>
    <s v="Medium Satisfaction"/>
    <s v="Long Charging"/>
    <n v="3"/>
    <x v="492"/>
    <x v="119"/>
  </r>
  <r>
    <s v="EVS104721"/>
    <x v="5"/>
    <x v="2"/>
    <x v="2"/>
    <x v="1"/>
    <s v="27-07-2024 05:08"/>
    <s v="27-07-2024 07:04"/>
    <x v="90"/>
    <n v="23.06"/>
    <n v="12"/>
    <n v="276.72000000000003"/>
    <s v="Wallet"/>
    <x v="3"/>
    <s v="Medium"/>
    <s v="Medium Satisfaction"/>
    <s v="Long Charging"/>
    <n v="2"/>
    <x v="289"/>
    <x v="594"/>
  </r>
  <r>
    <s v="EVS104722"/>
    <x v="7"/>
    <x v="2"/>
    <x v="3"/>
    <x v="0"/>
    <d v="2024-12-01T11:28:00"/>
    <d v="2024-12-01T12:53:00"/>
    <x v="17"/>
    <n v="8.0299999999999994"/>
    <n v="10"/>
    <n v="80.3"/>
    <s v="Subscription"/>
    <x v="3"/>
    <s v="Low"/>
    <s v="Medium Satisfaction"/>
    <s v="Long Charging"/>
    <n v="2"/>
    <x v="1179"/>
    <x v="631"/>
  </r>
  <r>
    <s v="EVS104723"/>
    <x v="7"/>
    <x v="2"/>
    <x v="0"/>
    <x v="0"/>
    <s v="19-09-2023 03:05"/>
    <s v="19-09-2023 03:26"/>
    <x v="86"/>
    <n v="39.69"/>
    <n v="15"/>
    <n v="595.35"/>
    <s v="UPI"/>
    <x v="0"/>
    <s v="High"/>
    <s v="Medium Satisfaction"/>
    <s v="Short Charging"/>
    <n v="2"/>
    <x v="877"/>
    <x v="262"/>
  </r>
  <r>
    <s v="EVS104724"/>
    <x v="0"/>
    <x v="1"/>
    <x v="1"/>
    <x v="1"/>
    <d v="2023-02-08T06:20:00"/>
    <d v="2023-02-08T06:56:00"/>
    <x v="30"/>
    <n v="43.18"/>
    <n v="12"/>
    <n v="518.16"/>
    <s v="Wallet"/>
    <x v="0"/>
    <s v="High"/>
    <s v="Medium Satisfaction"/>
    <s v="Medium Charging"/>
    <n v="1"/>
    <x v="1331"/>
    <x v="546"/>
  </r>
  <r>
    <s v="EVS104725"/>
    <x v="7"/>
    <x v="1"/>
    <x v="2"/>
    <x v="1"/>
    <s v="20-11-2024 23:13"/>
    <s v="21-11-2024 00:20"/>
    <x v="5"/>
    <n v="17.7"/>
    <n v="10"/>
    <n v="177"/>
    <s v="Credit Card"/>
    <x v="0"/>
    <s v="Medium"/>
    <s v="Medium Satisfaction"/>
    <s v="Long Charging"/>
    <n v="1"/>
    <x v="1370"/>
    <x v="620"/>
  </r>
  <r>
    <s v="EVS104726"/>
    <x v="3"/>
    <x v="2"/>
    <x v="3"/>
    <x v="0"/>
    <s v="21-04-2023 09:19"/>
    <s v="21-04-2023 11:17"/>
    <x v="106"/>
    <n v="20.89"/>
    <n v="8"/>
    <n v="167.12"/>
    <s v="Credit Card"/>
    <x v="4"/>
    <s v="Medium"/>
    <s v="Low Satisfaction"/>
    <s v="Long Charging"/>
    <n v="2"/>
    <x v="196"/>
    <x v="497"/>
  </r>
  <r>
    <s v="EVS104727"/>
    <x v="4"/>
    <x v="0"/>
    <x v="2"/>
    <x v="1"/>
    <d v="2024-03-04T09:58:00"/>
    <d v="2024-03-04T11:14:00"/>
    <x v="91"/>
    <n v="32.96"/>
    <n v="10"/>
    <n v="329.6"/>
    <s v="Wallet"/>
    <x v="1"/>
    <s v="High"/>
    <s v="High Satisfaction"/>
    <s v="Long Charging"/>
    <n v="3"/>
    <x v="1371"/>
    <x v="43"/>
  </r>
  <r>
    <s v="EVS104728"/>
    <x v="7"/>
    <x v="0"/>
    <x v="3"/>
    <x v="0"/>
    <s v="18-02-2024 03:45"/>
    <s v="18-02-2024 04:55"/>
    <x v="31"/>
    <n v="55.77"/>
    <n v="10"/>
    <n v="557.70000000000005"/>
    <s v="Wallet"/>
    <x v="4"/>
    <s v="High"/>
    <s v="Low Satisfaction"/>
    <s v="Long Charging"/>
    <n v="3"/>
    <x v="907"/>
    <x v="549"/>
  </r>
  <r>
    <s v="EVS104729"/>
    <x v="2"/>
    <x v="2"/>
    <x v="0"/>
    <x v="0"/>
    <d v="2024-08-02T16:41:00"/>
    <d v="2024-08-02T17:29:00"/>
    <x v="67"/>
    <n v="45.9"/>
    <n v="12"/>
    <n v="550.79999999999995"/>
    <s v="Credit Card"/>
    <x v="1"/>
    <s v="High"/>
    <s v="High Satisfaction"/>
    <s v="Medium Charging"/>
    <n v="2"/>
    <x v="1042"/>
    <x v="439"/>
  </r>
  <r>
    <s v="EVS104730"/>
    <x v="6"/>
    <x v="0"/>
    <x v="3"/>
    <x v="0"/>
    <d v="2024-09-10T08:31:00"/>
    <d v="2024-09-10T09:02:00"/>
    <x v="64"/>
    <n v="43.92"/>
    <n v="12"/>
    <n v="527.04"/>
    <s v="Subscription"/>
    <x v="4"/>
    <s v="High"/>
    <s v="Low Satisfaction"/>
    <s v="Medium Charging"/>
    <n v="3"/>
    <x v="278"/>
    <x v="276"/>
  </r>
  <r>
    <s v="EVS104731"/>
    <x v="1"/>
    <x v="1"/>
    <x v="0"/>
    <x v="1"/>
    <s v="24-10-2024 20:28"/>
    <s v="24-10-2024 22:25"/>
    <x v="62"/>
    <n v="51.29"/>
    <n v="10"/>
    <n v="512.9"/>
    <s v="UPI"/>
    <x v="0"/>
    <s v="High"/>
    <s v="Medium Satisfaction"/>
    <s v="Long Charging"/>
    <n v="1"/>
    <x v="1372"/>
    <x v="69"/>
  </r>
  <r>
    <s v="EVS104732"/>
    <x v="4"/>
    <x v="2"/>
    <x v="2"/>
    <x v="1"/>
    <d v="2024-03-11T15:59:00"/>
    <d v="2024-03-11T16:40:00"/>
    <x v="54"/>
    <n v="4.25"/>
    <n v="8"/>
    <n v="34"/>
    <s v="Credit Card"/>
    <x v="3"/>
    <s v="Low"/>
    <s v="Medium Satisfaction"/>
    <s v="Medium Charging"/>
    <n v="2"/>
    <x v="545"/>
    <x v="231"/>
  </r>
  <r>
    <s v="EVS104733"/>
    <x v="3"/>
    <x v="0"/>
    <x v="0"/>
    <x v="1"/>
    <s v="22-05-2024 12:38"/>
    <s v="22-05-2024 13:27"/>
    <x v="42"/>
    <n v="36"/>
    <n v="8"/>
    <n v="288"/>
    <s v="Credit Card"/>
    <x v="4"/>
    <s v="High"/>
    <s v="Low Satisfaction"/>
    <s v="Medium Charging"/>
    <n v="3"/>
    <x v="582"/>
    <x v="385"/>
  </r>
  <r>
    <s v="EVS104734"/>
    <x v="7"/>
    <x v="0"/>
    <x v="1"/>
    <x v="1"/>
    <d v="2024-01-04T00:17:00"/>
    <d v="2024-01-04T02:08:00"/>
    <x v="2"/>
    <n v="22.63"/>
    <n v="15"/>
    <n v="339.45"/>
    <s v="UPI"/>
    <x v="1"/>
    <s v="Medium"/>
    <s v="High Satisfaction"/>
    <s v="Long Charging"/>
    <n v="3"/>
    <x v="855"/>
    <x v="474"/>
  </r>
  <r>
    <s v="EVS104735"/>
    <x v="5"/>
    <x v="0"/>
    <x v="3"/>
    <x v="0"/>
    <s v="16-08-2023 06:15"/>
    <s v="16-08-2023 06:42"/>
    <x v="92"/>
    <n v="59.88"/>
    <n v="15"/>
    <n v="898.2"/>
    <s v="Wallet"/>
    <x v="2"/>
    <s v="High"/>
    <s v="Low Satisfaction"/>
    <s v="Short Charging"/>
    <n v="3"/>
    <x v="653"/>
    <x v="84"/>
  </r>
  <r>
    <s v="EVS104736"/>
    <x v="2"/>
    <x v="1"/>
    <x v="0"/>
    <x v="1"/>
    <s v="21-07-2023 18:28"/>
    <s v="21-07-2023 18:50"/>
    <x v="103"/>
    <n v="15.19"/>
    <n v="8"/>
    <n v="121.52"/>
    <s v="Wallet"/>
    <x v="3"/>
    <s v="Medium"/>
    <s v="Medium Satisfaction"/>
    <s v="Short Charging"/>
    <n v="1"/>
    <x v="310"/>
    <x v="400"/>
  </r>
  <r>
    <s v="EVS104737"/>
    <x v="5"/>
    <x v="2"/>
    <x v="1"/>
    <x v="1"/>
    <d v="2024-07-02T13:24:00"/>
    <d v="2024-07-02T14:38:00"/>
    <x v="33"/>
    <n v="18.2"/>
    <n v="8"/>
    <n v="145.6"/>
    <s v="Subscription"/>
    <x v="3"/>
    <s v="Medium"/>
    <s v="Medium Satisfaction"/>
    <s v="Long Charging"/>
    <n v="2"/>
    <x v="206"/>
    <x v="461"/>
  </r>
  <r>
    <s v="EVS104738"/>
    <x v="1"/>
    <x v="1"/>
    <x v="1"/>
    <x v="0"/>
    <s v="26-06-2024 07:56"/>
    <s v="26-06-2024 08:10"/>
    <x v="52"/>
    <n v="17.79"/>
    <n v="8"/>
    <n v="142.32"/>
    <s v="Subscription"/>
    <x v="2"/>
    <s v="Medium"/>
    <s v="Low Satisfaction"/>
    <s v="Short Charging"/>
    <n v="1"/>
    <x v="798"/>
    <x v="18"/>
  </r>
  <r>
    <s v="EVS104739"/>
    <x v="6"/>
    <x v="1"/>
    <x v="1"/>
    <x v="1"/>
    <s v="30-06-2023 19:35"/>
    <s v="30-06-2023 20:49"/>
    <x v="33"/>
    <n v="30.73"/>
    <n v="15"/>
    <n v="460.95"/>
    <s v="Credit Card"/>
    <x v="4"/>
    <s v="High"/>
    <s v="Low Satisfaction"/>
    <s v="Long Charging"/>
    <n v="1"/>
    <x v="439"/>
    <x v="386"/>
  </r>
  <r>
    <s v="EVS104740"/>
    <x v="6"/>
    <x v="2"/>
    <x v="1"/>
    <x v="0"/>
    <d v="2024-02-05T02:58:00"/>
    <d v="2024-02-05T04:27:00"/>
    <x v="29"/>
    <n v="40"/>
    <n v="15"/>
    <n v="600"/>
    <s v="Credit Card"/>
    <x v="1"/>
    <s v="High"/>
    <s v="High Satisfaction"/>
    <s v="Long Charging"/>
    <n v="2"/>
    <x v="1157"/>
    <x v="191"/>
  </r>
  <r>
    <s v="EVS104741"/>
    <x v="2"/>
    <x v="2"/>
    <x v="3"/>
    <x v="1"/>
    <s v="20-06-2024 17:59"/>
    <s v="20-06-2024 18:30"/>
    <x v="64"/>
    <n v="16.03"/>
    <n v="15"/>
    <n v="240.45"/>
    <s v="Wallet"/>
    <x v="4"/>
    <s v="Medium"/>
    <s v="Low Satisfaction"/>
    <s v="Medium Charging"/>
    <n v="2"/>
    <x v="276"/>
    <x v="260"/>
  </r>
  <r>
    <s v="EVS104742"/>
    <x v="7"/>
    <x v="0"/>
    <x v="0"/>
    <x v="0"/>
    <s v="17-07-2023 06:16"/>
    <s v="17-07-2023 07:31"/>
    <x v="99"/>
    <n v="26.13"/>
    <n v="12"/>
    <n v="313.56"/>
    <s v="Wallet"/>
    <x v="1"/>
    <s v="Medium"/>
    <s v="High Satisfaction"/>
    <s v="Long Charging"/>
    <n v="3"/>
    <x v="1373"/>
    <x v="572"/>
  </r>
  <r>
    <s v="EVS104743"/>
    <x v="4"/>
    <x v="2"/>
    <x v="0"/>
    <x v="0"/>
    <d v="2024-08-06T05:15:00"/>
    <d v="2024-08-06T06:48:00"/>
    <x v="12"/>
    <n v="56.73"/>
    <n v="10"/>
    <n v="567.29999999999995"/>
    <s v="Subscription"/>
    <x v="2"/>
    <s v="High"/>
    <s v="Low Satisfaction"/>
    <s v="Long Charging"/>
    <n v="2"/>
    <x v="239"/>
    <x v="528"/>
  </r>
  <r>
    <s v="EVS104744"/>
    <x v="0"/>
    <x v="0"/>
    <x v="3"/>
    <x v="0"/>
    <s v="21-11-2024 12:29"/>
    <s v="21-11-2024 14:03"/>
    <x v="23"/>
    <n v="47.09"/>
    <n v="8"/>
    <n v="376.72"/>
    <s v="Wallet"/>
    <x v="2"/>
    <s v="High"/>
    <s v="Low Satisfaction"/>
    <s v="Long Charging"/>
    <n v="3"/>
    <x v="685"/>
    <x v="44"/>
  </r>
  <r>
    <s v="EVS104745"/>
    <x v="1"/>
    <x v="2"/>
    <x v="1"/>
    <x v="1"/>
    <d v="2023-09-04T00:59:00"/>
    <d v="2023-09-04T01:21:00"/>
    <x v="103"/>
    <n v="18.39"/>
    <n v="12"/>
    <n v="220.68"/>
    <s v="Credit Card"/>
    <x v="2"/>
    <s v="Medium"/>
    <s v="Low Satisfaction"/>
    <s v="Short Charging"/>
    <n v="2"/>
    <x v="1374"/>
    <x v="623"/>
  </r>
  <r>
    <s v="EVS104746"/>
    <x v="5"/>
    <x v="2"/>
    <x v="3"/>
    <x v="1"/>
    <s v="14-06-2023 01:04"/>
    <s v="14-06-2023 02:20"/>
    <x v="91"/>
    <n v="27.46"/>
    <n v="12"/>
    <n v="329.52"/>
    <s v="Wallet"/>
    <x v="0"/>
    <s v="Medium"/>
    <s v="Medium Satisfaction"/>
    <s v="Long Charging"/>
    <n v="2"/>
    <x v="1234"/>
    <x v="121"/>
  </r>
  <r>
    <s v="EVS104747"/>
    <x v="2"/>
    <x v="1"/>
    <x v="3"/>
    <x v="0"/>
    <s v="24-07-2024 10:22"/>
    <s v="24-07-2024 11:59"/>
    <x v="85"/>
    <n v="38.9"/>
    <n v="10"/>
    <n v="389"/>
    <s v="Credit Card"/>
    <x v="3"/>
    <s v="High"/>
    <s v="Medium Satisfaction"/>
    <s v="Long Charging"/>
    <n v="1"/>
    <x v="72"/>
    <x v="644"/>
  </r>
  <r>
    <s v="EVS104748"/>
    <x v="0"/>
    <x v="0"/>
    <x v="0"/>
    <x v="0"/>
    <s v="25-01-2024 13:57"/>
    <s v="25-01-2024 14:19"/>
    <x v="103"/>
    <n v="10.130000000000001"/>
    <n v="12"/>
    <n v="121.56"/>
    <s v="Credit Card"/>
    <x v="3"/>
    <s v="Medium"/>
    <s v="Medium Satisfaction"/>
    <s v="Short Charging"/>
    <n v="3"/>
    <x v="540"/>
    <x v="680"/>
  </r>
  <r>
    <s v="EVS104749"/>
    <x v="6"/>
    <x v="0"/>
    <x v="2"/>
    <x v="1"/>
    <s v="30-08-2024 01:36"/>
    <s v="30-08-2024 02:10"/>
    <x v="8"/>
    <n v="27.42"/>
    <n v="10"/>
    <n v="274.2"/>
    <s v="Subscription"/>
    <x v="2"/>
    <s v="Medium"/>
    <s v="Low Satisfaction"/>
    <s v="Medium Charging"/>
    <n v="3"/>
    <x v="677"/>
    <x v="588"/>
  </r>
  <r>
    <s v="EVS104750"/>
    <x v="3"/>
    <x v="2"/>
    <x v="2"/>
    <x v="1"/>
    <s v="25-12-2023 15:16"/>
    <s v="25-12-2023 17:02"/>
    <x v="107"/>
    <n v="58.7"/>
    <n v="15"/>
    <n v="880.5"/>
    <s v="Wallet"/>
    <x v="3"/>
    <s v="High"/>
    <s v="Medium Satisfaction"/>
    <s v="Long Charging"/>
    <n v="2"/>
    <x v="929"/>
    <x v="279"/>
  </r>
  <r>
    <s v="EVS104751"/>
    <x v="1"/>
    <x v="0"/>
    <x v="2"/>
    <x v="1"/>
    <d v="2024-06-07T00:37:00"/>
    <d v="2024-06-07T01:41:00"/>
    <x v="34"/>
    <n v="43.9"/>
    <n v="12"/>
    <n v="526.79999999999995"/>
    <s v="Credit Card"/>
    <x v="3"/>
    <s v="High"/>
    <s v="Medium Satisfaction"/>
    <s v="Long Charging"/>
    <n v="3"/>
    <x v="233"/>
    <x v="383"/>
  </r>
  <r>
    <s v="EVS104752"/>
    <x v="0"/>
    <x v="0"/>
    <x v="3"/>
    <x v="1"/>
    <s v="24-04-2024 02:53"/>
    <s v="24-04-2024 03:52"/>
    <x v="49"/>
    <n v="55.76"/>
    <n v="10"/>
    <n v="557.6"/>
    <s v="Wallet"/>
    <x v="4"/>
    <s v="High"/>
    <s v="Low Satisfaction"/>
    <s v="Medium Charging"/>
    <n v="3"/>
    <x v="644"/>
    <x v="530"/>
  </r>
  <r>
    <s v="EVS104753"/>
    <x v="4"/>
    <x v="1"/>
    <x v="1"/>
    <x v="0"/>
    <d v="2024-11-07T12:03:00"/>
    <d v="2024-11-07T13:16:00"/>
    <x v="98"/>
    <n v="52.05"/>
    <n v="8"/>
    <n v="416.4"/>
    <s v="Subscription"/>
    <x v="2"/>
    <s v="High"/>
    <s v="Low Satisfaction"/>
    <s v="Long Charging"/>
    <n v="1"/>
    <x v="579"/>
    <x v="293"/>
  </r>
  <r>
    <s v="EVS104754"/>
    <x v="0"/>
    <x v="2"/>
    <x v="3"/>
    <x v="1"/>
    <d v="2024-12-03T18:57:00"/>
    <d v="2024-12-03T20:44:00"/>
    <x v="108"/>
    <n v="25.51"/>
    <n v="15"/>
    <n v="382.65"/>
    <s v="Wallet"/>
    <x v="2"/>
    <s v="Medium"/>
    <s v="Low Satisfaction"/>
    <s v="Long Charging"/>
    <n v="2"/>
    <x v="1209"/>
    <x v="505"/>
  </r>
  <r>
    <s v="EVS104755"/>
    <x v="7"/>
    <x v="0"/>
    <x v="3"/>
    <x v="0"/>
    <d v="2024-10-08T11:52:00"/>
    <d v="2024-10-08T13:30:00"/>
    <x v="61"/>
    <n v="50.9"/>
    <n v="15"/>
    <n v="763.5"/>
    <s v="Subscription"/>
    <x v="1"/>
    <s v="High"/>
    <s v="High Satisfaction"/>
    <s v="Long Charging"/>
    <n v="3"/>
    <x v="351"/>
    <x v="600"/>
  </r>
  <r>
    <s v="EVS104756"/>
    <x v="3"/>
    <x v="1"/>
    <x v="2"/>
    <x v="0"/>
    <s v="24-08-2023 23:40"/>
    <s v="25-08-2023 00:16"/>
    <x v="30"/>
    <n v="53.73"/>
    <n v="15"/>
    <n v="805.95"/>
    <s v="Wallet"/>
    <x v="1"/>
    <s v="High"/>
    <s v="High Satisfaction"/>
    <s v="Medium Charging"/>
    <n v="1"/>
    <x v="771"/>
    <x v="341"/>
  </r>
  <r>
    <s v="EVS104757"/>
    <x v="1"/>
    <x v="0"/>
    <x v="2"/>
    <x v="1"/>
    <d v="2023-11-04T22:42:00"/>
    <d v="2023-11-04T23:12:00"/>
    <x v="19"/>
    <n v="24.68"/>
    <n v="15"/>
    <n v="370.2"/>
    <s v="Wallet"/>
    <x v="4"/>
    <s v="Medium"/>
    <s v="Low Satisfaction"/>
    <s v="Medium Charging"/>
    <n v="3"/>
    <x v="1354"/>
    <x v="292"/>
  </r>
  <r>
    <s v="EVS104758"/>
    <x v="6"/>
    <x v="1"/>
    <x v="2"/>
    <x v="0"/>
    <d v="2023-04-05T18:04:00"/>
    <d v="2023-04-05T19:53:00"/>
    <x v="74"/>
    <n v="12.94"/>
    <n v="15"/>
    <n v="194.1"/>
    <s v="Wallet"/>
    <x v="1"/>
    <s v="Medium"/>
    <s v="High Satisfaction"/>
    <s v="Long Charging"/>
    <n v="1"/>
    <x v="1375"/>
    <x v="47"/>
  </r>
  <r>
    <s v="EVS104759"/>
    <x v="2"/>
    <x v="1"/>
    <x v="3"/>
    <x v="0"/>
    <d v="2024-03-06T05:45:00"/>
    <d v="2024-03-06T07:13:00"/>
    <x v="81"/>
    <n v="44.38"/>
    <n v="15"/>
    <n v="665.7"/>
    <s v="Subscription"/>
    <x v="1"/>
    <s v="High"/>
    <s v="High Satisfaction"/>
    <s v="Long Charging"/>
    <n v="1"/>
    <x v="457"/>
    <x v="218"/>
  </r>
  <r>
    <s v="EVS104760"/>
    <x v="4"/>
    <x v="0"/>
    <x v="2"/>
    <x v="0"/>
    <s v="27-02-2024 18:43"/>
    <s v="27-02-2024 20:35"/>
    <x v="56"/>
    <n v="25.71"/>
    <n v="15"/>
    <n v="385.65"/>
    <s v="Credit Card"/>
    <x v="0"/>
    <s v="Medium"/>
    <s v="Medium Satisfaction"/>
    <s v="Long Charging"/>
    <n v="3"/>
    <x v="960"/>
    <x v="692"/>
  </r>
  <r>
    <s v="EVS104761"/>
    <x v="2"/>
    <x v="2"/>
    <x v="1"/>
    <x v="1"/>
    <d v="2023-02-02T11:49:00"/>
    <d v="2023-02-02T13:31:00"/>
    <x v="36"/>
    <n v="53.61"/>
    <n v="12"/>
    <n v="643.32000000000005"/>
    <s v="Wallet"/>
    <x v="1"/>
    <s v="High"/>
    <s v="High Satisfaction"/>
    <s v="Long Charging"/>
    <n v="2"/>
    <x v="1050"/>
    <x v="440"/>
  </r>
  <r>
    <s v="EVS104762"/>
    <x v="3"/>
    <x v="2"/>
    <x v="2"/>
    <x v="0"/>
    <s v="19-09-2023 19:02"/>
    <s v="19-09-2023 20:50"/>
    <x v="47"/>
    <n v="21.42"/>
    <n v="10"/>
    <n v="214.2"/>
    <s v="UPI"/>
    <x v="3"/>
    <s v="Medium"/>
    <s v="Medium Satisfaction"/>
    <s v="Long Charging"/>
    <n v="2"/>
    <x v="106"/>
    <x v="262"/>
  </r>
  <r>
    <s v="EVS104763"/>
    <x v="0"/>
    <x v="0"/>
    <x v="2"/>
    <x v="0"/>
    <s v="18-11-2023 05:12"/>
    <s v="18-11-2023 06:35"/>
    <x v="100"/>
    <n v="24.2"/>
    <n v="8"/>
    <n v="193.6"/>
    <s v="Subscription"/>
    <x v="1"/>
    <s v="Medium"/>
    <s v="High Satisfaction"/>
    <s v="Long Charging"/>
    <n v="3"/>
    <x v="689"/>
    <x v="570"/>
  </r>
  <r>
    <s v="EVS104764"/>
    <x v="1"/>
    <x v="0"/>
    <x v="3"/>
    <x v="1"/>
    <d v="2024-11-02T11:26:00"/>
    <d v="2024-11-02T12:53:00"/>
    <x v="24"/>
    <n v="37.200000000000003"/>
    <n v="10"/>
    <n v="372"/>
    <s v="UPI"/>
    <x v="3"/>
    <s v="High"/>
    <s v="Medium Satisfaction"/>
    <s v="Long Charging"/>
    <n v="3"/>
    <x v="51"/>
    <x v="481"/>
  </r>
  <r>
    <s v="EVS104765"/>
    <x v="2"/>
    <x v="0"/>
    <x v="2"/>
    <x v="0"/>
    <d v="2024-01-04T01:54:00"/>
    <d v="2024-01-04T02:56:00"/>
    <x v="51"/>
    <n v="39.94"/>
    <n v="8"/>
    <n v="319.52"/>
    <s v="Wallet"/>
    <x v="3"/>
    <s v="High"/>
    <s v="Medium Satisfaction"/>
    <s v="Long Charging"/>
    <n v="3"/>
    <x v="109"/>
    <x v="474"/>
  </r>
  <r>
    <s v="EVS104766"/>
    <x v="1"/>
    <x v="0"/>
    <x v="1"/>
    <x v="1"/>
    <s v="17-05-2024 22:52"/>
    <s v="18-05-2024 00:22"/>
    <x v="77"/>
    <n v="45.68"/>
    <n v="8"/>
    <n v="365.44"/>
    <s v="UPI"/>
    <x v="0"/>
    <s v="High"/>
    <s v="Medium Satisfaction"/>
    <s v="Long Charging"/>
    <n v="3"/>
    <x v="713"/>
    <x v="506"/>
  </r>
  <r>
    <s v="EVS104767"/>
    <x v="3"/>
    <x v="1"/>
    <x v="3"/>
    <x v="1"/>
    <s v="15-02-2024 02:17"/>
    <s v="15-02-2024 03:20"/>
    <x v="25"/>
    <n v="44.64"/>
    <n v="8"/>
    <n v="357.12"/>
    <s v="Wallet"/>
    <x v="2"/>
    <s v="High"/>
    <s v="Low Satisfaction"/>
    <s v="Long Charging"/>
    <n v="1"/>
    <x v="1352"/>
    <x v="54"/>
  </r>
  <r>
    <s v="EVS104768"/>
    <x v="7"/>
    <x v="1"/>
    <x v="3"/>
    <x v="0"/>
    <s v="24-06-2024 17:47"/>
    <s v="24-06-2024 18:01"/>
    <x v="52"/>
    <n v="51.2"/>
    <n v="8"/>
    <n v="409.6"/>
    <s v="Subscription"/>
    <x v="3"/>
    <s v="High"/>
    <s v="Medium Satisfaction"/>
    <s v="Short Charging"/>
    <n v="1"/>
    <x v="332"/>
    <x v="360"/>
  </r>
  <r>
    <s v="EVS104769"/>
    <x v="4"/>
    <x v="1"/>
    <x v="1"/>
    <x v="1"/>
    <s v="27-06-2023 21:18"/>
    <s v="27-06-2023 22:29"/>
    <x v="82"/>
    <n v="4.6500000000000004"/>
    <n v="8"/>
    <n v="37.200000000000003"/>
    <s v="Credit Card"/>
    <x v="2"/>
    <s v="Low"/>
    <s v="Low Satisfaction"/>
    <s v="Long Charging"/>
    <n v="1"/>
    <x v="131"/>
    <x v="388"/>
  </r>
  <r>
    <s v="EVS104770"/>
    <x v="1"/>
    <x v="0"/>
    <x v="3"/>
    <x v="0"/>
    <s v="21-06-2023 16:39"/>
    <s v="21-06-2023 18:26"/>
    <x v="108"/>
    <n v="18.86"/>
    <n v="12"/>
    <n v="226.32"/>
    <s v="Subscription"/>
    <x v="2"/>
    <s v="Medium"/>
    <s v="Low Satisfaction"/>
    <s v="Long Charging"/>
    <n v="3"/>
    <x v="1106"/>
    <x v="411"/>
  </r>
  <r>
    <s v="EVS104771"/>
    <x v="5"/>
    <x v="2"/>
    <x v="3"/>
    <x v="0"/>
    <s v="30-09-2023 11:12"/>
    <s v="30-09-2023 12:26"/>
    <x v="33"/>
    <n v="2.96"/>
    <n v="8"/>
    <n v="23.68"/>
    <s v="Credit Card"/>
    <x v="3"/>
    <s v="Low"/>
    <s v="Medium Satisfaction"/>
    <s v="Long Charging"/>
    <n v="2"/>
    <x v="0"/>
    <x v="273"/>
  </r>
  <r>
    <s v="EVS104772"/>
    <x v="0"/>
    <x v="1"/>
    <x v="1"/>
    <x v="1"/>
    <s v="30-01-2024 03:24"/>
    <s v="30-01-2024 05:11"/>
    <x v="108"/>
    <n v="31.29"/>
    <n v="8"/>
    <n v="250.32"/>
    <s v="UPI"/>
    <x v="4"/>
    <s v="High"/>
    <s v="Low Satisfaction"/>
    <s v="Long Charging"/>
    <n v="1"/>
    <x v="917"/>
    <x v="165"/>
  </r>
  <r>
    <s v="EVS104773"/>
    <x v="3"/>
    <x v="0"/>
    <x v="1"/>
    <x v="0"/>
    <d v="2023-11-10T13:49:00"/>
    <d v="2023-11-10T15:30:00"/>
    <x v="26"/>
    <n v="2.84"/>
    <n v="10"/>
    <n v="28.4"/>
    <s v="Wallet"/>
    <x v="2"/>
    <s v="Low"/>
    <s v="Low Satisfaction"/>
    <s v="Long Charging"/>
    <n v="3"/>
    <x v="662"/>
    <x v="621"/>
  </r>
  <r>
    <s v="EVS104774"/>
    <x v="2"/>
    <x v="0"/>
    <x v="1"/>
    <x v="0"/>
    <d v="2024-12-11T00:12:00"/>
    <d v="2024-12-11T01:21:00"/>
    <x v="39"/>
    <n v="27.63"/>
    <n v="12"/>
    <n v="331.56"/>
    <s v="Credit Card"/>
    <x v="0"/>
    <s v="Medium"/>
    <s v="Medium Satisfaction"/>
    <s v="Long Charging"/>
    <n v="3"/>
    <x v="349"/>
    <x v="318"/>
  </r>
  <r>
    <s v="EVS104775"/>
    <x v="1"/>
    <x v="0"/>
    <x v="1"/>
    <x v="1"/>
    <d v="2023-08-02T19:53:00"/>
    <d v="2023-08-02T21:23:00"/>
    <x v="77"/>
    <n v="29.65"/>
    <n v="10"/>
    <n v="296.5"/>
    <s v="UPI"/>
    <x v="2"/>
    <s v="Medium"/>
    <s v="Low Satisfaction"/>
    <s v="Long Charging"/>
    <n v="3"/>
    <x v="939"/>
    <x v="120"/>
  </r>
  <r>
    <s v="EVS104776"/>
    <x v="4"/>
    <x v="2"/>
    <x v="2"/>
    <x v="1"/>
    <d v="2023-10-10T06:42:00"/>
    <d v="2023-10-10T07:51:00"/>
    <x v="39"/>
    <n v="27.95"/>
    <n v="10"/>
    <n v="279.5"/>
    <s v="Credit Card"/>
    <x v="4"/>
    <s v="Medium"/>
    <s v="Low Satisfaction"/>
    <s v="Long Charging"/>
    <n v="2"/>
    <x v="269"/>
    <x v="361"/>
  </r>
  <r>
    <s v="EVS104777"/>
    <x v="6"/>
    <x v="1"/>
    <x v="3"/>
    <x v="0"/>
    <s v="13-06-2023 06:29"/>
    <s v="13-06-2023 06:46"/>
    <x v="18"/>
    <n v="15.6"/>
    <n v="12"/>
    <n v="187.2"/>
    <s v="Credit Card"/>
    <x v="3"/>
    <s v="Medium"/>
    <s v="Medium Satisfaction"/>
    <s v="Short Charging"/>
    <n v="1"/>
    <x v="976"/>
    <x v="173"/>
  </r>
  <r>
    <s v="EVS104778"/>
    <x v="4"/>
    <x v="1"/>
    <x v="0"/>
    <x v="0"/>
    <d v="2023-05-12T12:27:00"/>
    <d v="2023-05-12T14:09:00"/>
    <x v="36"/>
    <n v="44.03"/>
    <n v="8"/>
    <n v="352.24"/>
    <s v="Subscription"/>
    <x v="2"/>
    <s v="High"/>
    <s v="Low Satisfaction"/>
    <s v="Long Charging"/>
    <n v="1"/>
    <x v="818"/>
    <x v="678"/>
  </r>
  <r>
    <s v="EVS104779"/>
    <x v="3"/>
    <x v="0"/>
    <x v="2"/>
    <x v="0"/>
    <s v="20-03-2023 09:06"/>
    <s v="20-03-2023 09:34"/>
    <x v="53"/>
    <n v="30.14"/>
    <n v="12"/>
    <n v="361.68"/>
    <s v="Wallet"/>
    <x v="4"/>
    <s v="High"/>
    <s v="Low Satisfaction"/>
    <s v="Short Charging"/>
    <n v="3"/>
    <x v="1376"/>
    <x v="248"/>
  </r>
  <r>
    <s v="EVS104780"/>
    <x v="4"/>
    <x v="1"/>
    <x v="3"/>
    <x v="0"/>
    <d v="2024-08-04T11:33:00"/>
    <d v="2024-08-04T12:09:00"/>
    <x v="30"/>
    <n v="21.45"/>
    <n v="12"/>
    <n v="257.39999999999998"/>
    <s v="Subscription"/>
    <x v="3"/>
    <s v="Medium"/>
    <s v="Medium Satisfaction"/>
    <s v="Medium Charging"/>
    <n v="1"/>
    <x v="811"/>
    <x v="415"/>
  </r>
  <r>
    <s v="EVS104781"/>
    <x v="1"/>
    <x v="1"/>
    <x v="2"/>
    <x v="1"/>
    <s v="30-12-2023 04:28"/>
    <s v="30-12-2023 05:07"/>
    <x v="3"/>
    <n v="28.44"/>
    <n v="8"/>
    <n v="227.52"/>
    <s v="Credit Card"/>
    <x v="0"/>
    <s v="Medium"/>
    <s v="Medium Satisfaction"/>
    <s v="Medium Charging"/>
    <n v="1"/>
    <x v="1122"/>
    <x v="326"/>
  </r>
  <r>
    <s v="EVS104782"/>
    <x v="6"/>
    <x v="0"/>
    <x v="0"/>
    <x v="1"/>
    <s v="17-11-2023 04:00"/>
    <s v="17-11-2023 04:48"/>
    <x v="67"/>
    <n v="21.36"/>
    <n v="10"/>
    <n v="213.6"/>
    <s v="Credit Card"/>
    <x v="2"/>
    <s v="Medium"/>
    <s v="Low Satisfaction"/>
    <s v="Medium Charging"/>
    <n v="3"/>
    <x v="229"/>
    <x v="533"/>
  </r>
  <r>
    <s v="EVS104783"/>
    <x v="1"/>
    <x v="1"/>
    <x v="2"/>
    <x v="1"/>
    <s v="31-05-2023 15:55"/>
    <s v="31-05-2023 16:18"/>
    <x v="6"/>
    <n v="53.29"/>
    <n v="10"/>
    <n v="532.9"/>
    <s v="Wallet"/>
    <x v="0"/>
    <s v="High"/>
    <s v="Medium Satisfaction"/>
    <s v="Short Charging"/>
    <n v="1"/>
    <x v="1377"/>
    <x v="602"/>
  </r>
  <r>
    <s v="EVS104784"/>
    <x v="2"/>
    <x v="0"/>
    <x v="2"/>
    <x v="1"/>
    <s v="21-08-2024 13:43"/>
    <s v="21-08-2024 15:24"/>
    <x v="26"/>
    <n v="23.02"/>
    <n v="15"/>
    <n v="345.3"/>
    <s v="UPI"/>
    <x v="0"/>
    <s v="Medium"/>
    <s v="Medium Satisfaction"/>
    <s v="Long Charging"/>
    <n v="3"/>
    <x v="1252"/>
    <x v="337"/>
  </r>
  <r>
    <s v="EVS104785"/>
    <x v="3"/>
    <x v="1"/>
    <x v="3"/>
    <x v="0"/>
    <d v="2024-12-04T04:16:00"/>
    <d v="2024-12-04T05:13:00"/>
    <x v="110"/>
    <n v="47.75"/>
    <n v="15"/>
    <n v="716.25"/>
    <s v="Subscription"/>
    <x v="3"/>
    <s v="High"/>
    <s v="Medium Satisfaction"/>
    <s v="Medium Charging"/>
    <n v="1"/>
    <x v="1290"/>
    <x v="127"/>
  </r>
  <r>
    <s v="EVS104786"/>
    <x v="1"/>
    <x v="0"/>
    <x v="2"/>
    <x v="1"/>
    <d v="2024-04-04T04:43:00"/>
    <d v="2024-04-04T05:04:00"/>
    <x v="86"/>
    <n v="47.97"/>
    <n v="10"/>
    <n v="479.7"/>
    <s v="Subscription"/>
    <x v="0"/>
    <s v="High"/>
    <s v="Medium Satisfaction"/>
    <s v="Short Charging"/>
    <n v="3"/>
    <x v="715"/>
    <x v="592"/>
  </r>
  <r>
    <s v="EVS104787"/>
    <x v="6"/>
    <x v="2"/>
    <x v="3"/>
    <x v="1"/>
    <s v="22-06-2023 19:33"/>
    <s v="22-06-2023 20:02"/>
    <x v="102"/>
    <n v="54.74"/>
    <n v="12"/>
    <n v="656.88"/>
    <s v="Wallet"/>
    <x v="0"/>
    <s v="High"/>
    <s v="Medium Satisfaction"/>
    <s v="Short Charging"/>
    <n v="2"/>
    <x v="1182"/>
    <x v="487"/>
  </r>
  <r>
    <s v="EVS104788"/>
    <x v="4"/>
    <x v="2"/>
    <x v="3"/>
    <x v="1"/>
    <d v="2023-02-03T03:34:00"/>
    <d v="2023-02-03T05:26:00"/>
    <x v="56"/>
    <n v="10.29"/>
    <n v="12"/>
    <n v="123.48"/>
    <s v="UPI"/>
    <x v="2"/>
    <s v="Medium"/>
    <s v="Low Satisfaction"/>
    <s v="Long Charging"/>
    <n v="2"/>
    <x v="1368"/>
    <x v="547"/>
  </r>
  <r>
    <s v="EVS104789"/>
    <x v="1"/>
    <x v="2"/>
    <x v="3"/>
    <x v="0"/>
    <s v="29-10-2023 02:15"/>
    <s v="29-10-2023 02:48"/>
    <x v="50"/>
    <n v="17.940000000000001"/>
    <n v="15"/>
    <n v="269.10000000000002"/>
    <s v="Wallet"/>
    <x v="4"/>
    <s v="Medium"/>
    <s v="Low Satisfaction"/>
    <s v="Medium Charging"/>
    <n v="2"/>
    <x v="774"/>
    <x v="430"/>
  </r>
  <r>
    <s v="EVS104790"/>
    <x v="1"/>
    <x v="2"/>
    <x v="3"/>
    <x v="0"/>
    <s v="15-12-2023 09:40"/>
    <s v="15-12-2023 11:19"/>
    <x v="83"/>
    <n v="14.55"/>
    <n v="10"/>
    <n v="145.5"/>
    <s v="Wallet"/>
    <x v="3"/>
    <s v="Medium"/>
    <s v="Medium Satisfaction"/>
    <s v="Long Charging"/>
    <n v="2"/>
    <x v="966"/>
    <x v="490"/>
  </r>
  <r>
    <s v="EVS104791"/>
    <x v="1"/>
    <x v="2"/>
    <x v="0"/>
    <x v="1"/>
    <d v="2024-11-10T00:39:00"/>
    <d v="2024-11-10T01:54:00"/>
    <x v="99"/>
    <n v="3.95"/>
    <n v="15"/>
    <n v="59.25"/>
    <s v="Subscription"/>
    <x v="4"/>
    <s v="Low"/>
    <s v="Low Satisfaction"/>
    <s v="Long Charging"/>
    <n v="2"/>
    <x v="1110"/>
    <x v="304"/>
  </r>
  <r>
    <s v="EVS104792"/>
    <x v="1"/>
    <x v="2"/>
    <x v="1"/>
    <x v="0"/>
    <d v="2024-08-02T06:00:00"/>
    <d v="2024-08-02T07:55:00"/>
    <x v="65"/>
    <n v="57.08"/>
    <n v="12"/>
    <n v="684.96"/>
    <s v="Subscription"/>
    <x v="3"/>
    <s v="High"/>
    <s v="Medium Satisfaction"/>
    <s v="Long Charging"/>
    <n v="2"/>
    <x v="537"/>
    <x v="439"/>
  </r>
  <r>
    <s v="EVS104793"/>
    <x v="4"/>
    <x v="1"/>
    <x v="2"/>
    <x v="0"/>
    <s v="24-02-2024 17:09"/>
    <s v="24-02-2024 18:33"/>
    <x v="32"/>
    <n v="37.85"/>
    <n v="10"/>
    <n v="378.5"/>
    <s v="Wallet"/>
    <x v="0"/>
    <s v="High"/>
    <s v="Medium Satisfaction"/>
    <s v="Long Charging"/>
    <n v="1"/>
    <x v="1031"/>
    <x v="154"/>
  </r>
  <r>
    <s v="EVS104794"/>
    <x v="6"/>
    <x v="1"/>
    <x v="1"/>
    <x v="1"/>
    <s v="20-02-2023 21:18"/>
    <s v="20-02-2023 22:07"/>
    <x v="42"/>
    <n v="43.7"/>
    <n v="10"/>
    <n v="437"/>
    <s v="Credit Card"/>
    <x v="1"/>
    <s v="High"/>
    <s v="High Satisfaction"/>
    <s v="Medium Charging"/>
    <n v="1"/>
    <x v="131"/>
    <x v="122"/>
  </r>
  <r>
    <s v="EVS104795"/>
    <x v="1"/>
    <x v="1"/>
    <x v="3"/>
    <x v="0"/>
    <s v="31-05-2024 19:06"/>
    <s v="31-05-2024 20:51"/>
    <x v="80"/>
    <n v="54.07"/>
    <n v="8"/>
    <n v="432.56"/>
    <s v="Credit Card"/>
    <x v="4"/>
    <s v="High"/>
    <s v="Low Satisfaction"/>
    <s v="Long Charging"/>
    <n v="1"/>
    <x v="618"/>
    <x v="155"/>
  </r>
  <r>
    <s v="EVS104796"/>
    <x v="3"/>
    <x v="2"/>
    <x v="3"/>
    <x v="1"/>
    <s v="24-10-2024 05:09"/>
    <s v="24-10-2024 05:50"/>
    <x v="54"/>
    <n v="35.69"/>
    <n v="8"/>
    <n v="285.52"/>
    <s v="Subscription"/>
    <x v="4"/>
    <s v="High"/>
    <s v="Low Satisfaction"/>
    <s v="Medium Charging"/>
    <n v="2"/>
    <x v="840"/>
    <x v="69"/>
  </r>
  <r>
    <s v="EVS104797"/>
    <x v="0"/>
    <x v="0"/>
    <x v="1"/>
    <x v="0"/>
    <d v="2023-05-08T17:18:00"/>
    <d v="2023-05-08T18:24:00"/>
    <x v="40"/>
    <n v="41.56"/>
    <n v="15"/>
    <n v="623.4"/>
    <s v="Wallet"/>
    <x v="3"/>
    <s v="High"/>
    <s v="Medium Satisfaction"/>
    <s v="Long Charging"/>
    <n v="3"/>
    <x v="214"/>
    <x v="422"/>
  </r>
  <r>
    <s v="EVS104798"/>
    <x v="6"/>
    <x v="0"/>
    <x v="3"/>
    <x v="1"/>
    <d v="2024-04-10T23:48:00"/>
    <d v="2024-05-10T00:12:00"/>
    <x v="37"/>
    <n v="25.84"/>
    <n v="12"/>
    <n v="310.08"/>
    <s v="Credit Card"/>
    <x v="2"/>
    <s v="Medium"/>
    <s v="Low Satisfaction"/>
    <s v="Short Charging"/>
    <n v="3"/>
    <x v="1341"/>
    <x v="340"/>
  </r>
  <r>
    <s v="EVS104799"/>
    <x v="6"/>
    <x v="2"/>
    <x v="2"/>
    <x v="0"/>
    <s v="16-10-2023 12:39"/>
    <s v="16-10-2023 13:38"/>
    <x v="49"/>
    <n v="16.690000000000001"/>
    <n v="10"/>
    <n v="166.9"/>
    <s v="Wallet"/>
    <x v="0"/>
    <s v="Medium"/>
    <s v="Medium Satisfaction"/>
    <s v="Medium Charging"/>
    <n v="2"/>
    <x v="511"/>
    <x v="642"/>
  </r>
  <r>
    <s v="EVS104800"/>
    <x v="2"/>
    <x v="1"/>
    <x v="2"/>
    <x v="0"/>
    <d v="2023-07-01T16:36:00"/>
    <d v="2023-07-01T16:56:00"/>
    <x v="21"/>
    <n v="25.39"/>
    <n v="8"/>
    <n v="203.12"/>
    <s v="Subscription"/>
    <x v="2"/>
    <s v="Medium"/>
    <s v="Low Satisfaction"/>
    <s v="Short Charging"/>
    <n v="1"/>
    <x v="280"/>
    <x v="468"/>
  </r>
  <r>
    <s v="EVS104801"/>
    <x v="7"/>
    <x v="0"/>
    <x v="1"/>
    <x v="1"/>
    <s v="15-04-2024 06:45"/>
    <s v="15-04-2024 08:37"/>
    <x v="56"/>
    <n v="43.58"/>
    <n v="10"/>
    <n v="435.8"/>
    <s v="Credit Card"/>
    <x v="2"/>
    <s v="High"/>
    <s v="Low Satisfaction"/>
    <s v="Long Charging"/>
    <n v="3"/>
    <x v="687"/>
    <x v="23"/>
  </r>
  <r>
    <s v="EVS104802"/>
    <x v="7"/>
    <x v="1"/>
    <x v="0"/>
    <x v="1"/>
    <s v="19-05-2023 16:59"/>
    <s v="19-05-2023 18:22"/>
    <x v="100"/>
    <n v="5.92"/>
    <n v="15"/>
    <n v="88.8"/>
    <s v="Wallet"/>
    <x v="1"/>
    <s v="Low"/>
    <s v="High Satisfaction"/>
    <s v="Long Charging"/>
    <n v="1"/>
    <x v="381"/>
    <x v="591"/>
  </r>
  <r>
    <s v="EVS104803"/>
    <x v="5"/>
    <x v="1"/>
    <x v="2"/>
    <x v="0"/>
    <s v="25-05-2024 19:45"/>
    <s v="25-05-2024 21:35"/>
    <x v="109"/>
    <n v="7.01"/>
    <n v="15"/>
    <n v="105.15"/>
    <s v="Subscription"/>
    <x v="2"/>
    <s v="Low"/>
    <s v="Low Satisfaction"/>
    <s v="Long Charging"/>
    <n v="1"/>
    <x v="318"/>
    <x v="110"/>
  </r>
  <r>
    <s v="EVS104804"/>
    <x v="3"/>
    <x v="0"/>
    <x v="3"/>
    <x v="1"/>
    <s v="27-07-2023 04:17"/>
    <s v="27-07-2023 05:48"/>
    <x v="44"/>
    <n v="18.670000000000002"/>
    <n v="15"/>
    <n v="280.05"/>
    <s v="Wallet"/>
    <x v="2"/>
    <s v="Medium"/>
    <s v="Low Satisfaction"/>
    <s v="Long Charging"/>
    <n v="3"/>
    <x v="1322"/>
    <x v="244"/>
  </r>
  <r>
    <s v="EVS104805"/>
    <x v="4"/>
    <x v="1"/>
    <x v="0"/>
    <x v="1"/>
    <d v="2023-04-12T20:51:00"/>
    <d v="2023-04-12T21:57:00"/>
    <x v="40"/>
    <n v="58.32"/>
    <n v="15"/>
    <n v="874.8"/>
    <s v="UPI"/>
    <x v="0"/>
    <s v="High"/>
    <s v="Medium Satisfaction"/>
    <s v="Long Charging"/>
    <n v="1"/>
    <x v="698"/>
    <x v="313"/>
  </r>
  <r>
    <s v="EVS104806"/>
    <x v="4"/>
    <x v="1"/>
    <x v="2"/>
    <x v="0"/>
    <s v="13-10-2024 08:02"/>
    <s v="13-10-2024 09:28"/>
    <x v="16"/>
    <n v="23.6"/>
    <n v="15"/>
    <n v="354"/>
    <s v="Wallet"/>
    <x v="0"/>
    <s v="Medium"/>
    <s v="Medium Satisfaction"/>
    <s v="Long Charging"/>
    <n v="1"/>
    <x v="291"/>
    <x v="96"/>
  </r>
  <r>
    <s v="EVS104807"/>
    <x v="2"/>
    <x v="1"/>
    <x v="1"/>
    <x v="1"/>
    <s v="20-02-2023 21:08"/>
    <s v="20-02-2023 22:18"/>
    <x v="31"/>
    <n v="8.1300000000000008"/>
    <n v="8"/>
    <n v="65.040000000000006"/>
    <s v="UPI"/>
    <x v="3"/>
    <s v="Low"/>
    <s v="Medium Satisfaction"/>
    <s v="Long Charging"/>
    <n v="1"/>
    <x v="699"/>
    <x v="122"/>
  </r>
  <r>
    <s v="EVS104808"/>
    <x v="2"/>
    <x v="1"/>
    <x v="1"/>
    <x v="0"/>
    <s v="23-11-2024 19:01"/>
    <s v="23-11-2024 20:28"/>
    <x v="24"/>
    <n v="22.68"/>
    <n v="8"/>
    <n v="181.44"/>
    <s v="Credit Card"/>
    <x v="4"/>
    <s v="Medium"/>
    <s v="Low Satisfaction"/>
    <s v="Long Charging"/>
    <n v="1"/>
    <x v="1378"/>
    <x v="696"/>
  </r>
  <r>
    <s v="EVS104809"/>
    <x v="2"/>
    <x v="0"/>
    <x v="2"/>
    <x v="0"/>
    <d v="2024-05-10T07:16:00"/>
    <d v="2024-05-10T08:01:00"/>
    <x v="96"/>
    <n v="35.020000000000003"/>
    <n v="15"/>
    <n v="525.29999999999995"/>
    <s v="Wallet"/>
    <x v="2"/>
    <s v="High"/>
    <s v="Low Satisfaction"/>
    <s v="Medium Charging"/>
    <n v="3"/>
    <x v="602"/>
    <x v="55"/>
  </r>
  <r>
    <s v="EVS104810"/>
    <x v="3"/>
    <x v="0"/>
    <x v="1"/>
    <x v="1"/>
    <d v="2024-02-03T19:23:00"/>
    <d v="2024-02-03T21:00:00"/>
    <x v="85"/>
    <n v="24.25"/>
    <n v="8"/>
    <n v="194"/>
    <s v="Wallet"/>
    <x v="0"/>
    <s v="Medium"/>
    <s v="Medium Satisfaction"/>
    <s v="Long Charging"/>
    <n v="3"/>
    <x v="504"/>
    <x v="562"/>
  </r>
  <r>
    <s v="EVS104811"/>
    <x v="7"/>
    <x v="1"/>
    <x v="0"/>
    <x v="1"/>
    <s v="23-03-2023 05:05"/>
    <s v="23-03-2023 05:28"/>
    <x v="6"/>
    <n v="25.16"/>
    <n v="10"/>
    <n v="251.6"/>
    <s v="Wallet"/>
    <x v="4"/>
    <s v="Medium"/>
    <s v="Low Satisfaction"/>
    <s v="Short Charging"/>
    <n v="1"/>
    <x v="81"/>
    <x v="374"/>
  </r>
  <r>
    <s v="EVS104812"/>
    <x v="3"/>
    <x v="2"/>
    <x v="0"/>
    <x v="0"/>
    <s v="19-04-2024 09:15"/>
    <s v="19-04-2024 09:34"/>
    <x v="11"/>
    <n v="53.63"/>
    <n v="12"/>
    <n v="643.55999999999995"/>
    <s v="Wallet"/>
    <x v="0"/>
    <s v="High"/>
    <s v="Medium Satisfaction"/>
    <s v="Short Charging"/>
    <n v="2"/>
    <x v="1379"/>
    <x v="323"/>
  </r>
  <r>
    <s v="EVS104813"/>
    <x v="7"/>
    <x v="1"/>
    <x v="1"/>
    <x v="1"/>
    <s v="15-02-2024 18:13"/>
    <s v="15-02-2024 19:38"/>
    <x v="17"/>
    <n v="50.12"/>
    <n v="15"/>
    <n v="751.8"/>
    <s v="Wallet"/>
    <x v="0"/>
    <s v="High"/>
    <s v="Medium Satisfaction"/>
    <s v="Long Charging"/>
    <n v="1"/>
    <x v="1013"/>
    <x v="54"/>
  </r>
  <r>
    <s v="EVS104814"/>
    <x v="2"/>
    <x v="2"/>
    <x v="1"/>
    <x v="1"/>
    <s v="14-11-2024 01:54"/>
    <s v="14-11-2024 03:17"/>
    <x v="100"/>
    <n v="42.79"/>
    <n v="12"/>
    <n v="513.48"/>
    <s v="Credit Card"/>
    <x v="1"/>
    <s v="High"/>
    <s v="High Satisfaction"/>
    <s v="Long Charging"/>
    <n v="2"/>
    <x v="109"/>
    <x v="446"/>
  </r>
  <r>
    <s v="EVS104815"/>
    <x v="7"/>
    <x v="2"/>
    <x v="2"/>
    <x v="1"/>
    <d v="2024-03-09T00:50:00"/>
    <d v="2024-03-09T01:46:00"/>
    <x v="46"/>
    <n v="20.72"/>
    <n v="12"/>
    <n v="248.64"/>
    <s v="Credit Card"/>
    <x v="2"/>
    <s v="Medium"/>
    <s v="Low Satisfaction"/>
    <s v="Medium Charging"/>
    <n v="2"/>
    <x v="1298"/>
    <x v="419"/>
  </r>
  <r>
    <s v="EVS104816"/>
    <x v="7"/>
    <x v="2"/>
    <x v="1"/>
    <x v="1"/>
    <s v="23-08-2023 19:41"/>
    <s v="23-08-2023 19:52"/>
    <x v="78"/>
    <n v="18.760000000000002"/>
    <n v="12"/>
    <n v="225.12"/>
    <s v="Credit Card"/>
    <x v="3"/>
    <s v="Medium"/>
    <s v="Medium Satisfaction"/>
    <s v="Short Charging"/>
    <n v="2"/>
    <x v="954"/>
    <x v="149"/>
  </r>
  <r>
    <s v="EVS104817"/>
    <x v="5"/>
    <x v="0"/>
    <x v="2"/>
    <x v="1"/>
    <d v="2024-03-07T13:32:00"/>
    <d v="2024-03-07T14:41:00"/>
    <x v="39"/>
    <n v="48.86"/>
    <n v="10"/>
    <n v="488.6"/>
    <s v="Credit Card"/>
    <x v="4"/>
    <s v="High"/>
    <s v="Low Satisfaction"/>
    <s v="Long Charging"/>
    <n v="3"/>
    <x v="103"/>
    <x v="66"/>
  </r>
  <r>
    <s v="EVS104818"/>
    <x v="4"/>
    <x v="1"/>
    <x v="2"/>
    <x v="1"/>
    <s v="15-03-2023 02:28"/>
    <s v="15-03-2023 04:01"/>
    <x v="12"/>
    <n v="50.64"/>
    <n v="15"/>
    <n v="759.6"/>
    <s v="UPI"/>
    <x v="4"/>
    <s v="High"/>
    <s v="Low Satisfaction"/>
    <s v="Long Charging"/>
    <n v="1"/>
    <x v="333"/>
    <x v="175"/>
  </r>
  <r>
    <s v="EVS104819"/>
    <x v="3"/>
    <x v="1"/>
    <x v="1"/>
    <x v="1"/>
    <s v="26-05-2023 17:27"/>
    <s v="26-05-2023 17:58"/>
    <x v="64"/>
    <n v="2.25"/>
    <n v="12"/>
    <n v="27"/>
    <s v="Credit Card"/>
    <x v="1"/>
    <s v="Low"/>
    <s v="High Satisfaction"/>
    <s v="Medium Charging"/>
    <n v="1"/>
    <x v="525"/>
    <x v="639"/>
  </r>
  <r>
    <s v="EVS104820"/>
    <x v="3"/>
    <x v="1"/>
    <x v="1"/>
    <x v="1"/>
    <d v="2024-11-04T16:15:00"/>
    <d v="2024-11-04T17:27:00"/>
    <x v="70"/>
    <n v="30.26"/>
    <n v="15"/>
    <n v="453.9"/>
    <s v="Subscription"/>
    <x v="0"/>
    <s v="High"/>
    <s v="Medium Satisfaction"/>
    <s v="Long Charging"/>
    <n v="1"/>
    <x v="234"/>
    <x v="630"/>
  </r>
  <r>
    <s v="EVS104821"/>
    <x v="5"/>
    <x v="2"/>
    <x v="0"/>
    <x v="1"/>
    <d v="2024-05-08T15:32:00"/>
    <d v="2024-05-08T16:56:00"/>
    <x v="32"/>
    <n v="4.0999999999999996"/>
    <n v="12"/>
    <n v="49.2"/>
    <s v="Wallet"/>
    <x v="1"/>
    <s v="Low"/>
    <s v="High Satisfaction"/>
    <s v="Long Charging"/>
    <n v="2"/>
    <x v="428"/>
    <x v="157"/>
  </r>
  <r>
    <s v="EVS104822"/>
    <x v="3"/>
    <x v="1"/>
    <x v="3"/>
    <x v="0"/>
    <s v="19-12-2023 12:16"/>
    <s v="19-12-2023 13:56"/>
    <x v="60"/>
    <n v="16.04"/>
    <n v="15"/>
    <n v="240.6"/>
    <s v="Subscription"/>
    <x v="1"/>
    <s v="Medium"/>
    <s v="High Satisfaction"/>
    <s v="Long Charging"/>
    <n v="1"/>
    <x v="205"/>
    <x v="219"/>
  </r>
  <r>
    <s v="EVS104823"/>
    <x v="0"/>
    <x v="0"/>
    <x v="1"/>
    <x v="0"/>
    <s v="27-07-2024 12:15"/>
    <s v="27-07-2024 13:27"/>
    <x v="70"/>
    <n v="3.89"/>
    <n v="8"/>
    <n v="31.12"/>
    <s v="UPI"/>
    <x v="4"/>
    <s v="Low"/>
    <s v="Low Satisfaction"/>
    <s v="Long Charging"/>
    <n v="3"/>
    <x v="1119"/>
    <x v="594"/>
  </r>
  <r>
    <s v="EVS104824"/>
    <x v="0"/>
    <x v="2"/>
    <x v="1"/>
    <x v="0"/>
    <d v="2024-07-10T06:38:00"/>
    <d v="2024-07-10T06:57:00"/>
    <x v="11"/>
    <n v="43.19"/>
    <n v="12"/>
    <n v="518.28"/>
    <s v="UPI"/>
    <x v="1"/>
    <s v="High"/>
    <s v="High Satisfaction"/>
    <s v="Short Charging"/>
    <n v="2"/>
    <x v="1088"/>
    <x v="1"/>
  </r>
  <r>
    <s v="EVS104825"/>
    <x v="5"/>
    <x v="0"/>
    <x v="0"/>
    <x v="1"/>
    <s v="22-04-2023 17:13"/>
    <s v="22-04-2023 18:37"/>
    <x v="32"/>
    <n v="22.78"/>
    <n v="10"/>
    <n v="227.8"/>
    <s v="Subscription"/>
    <x v="2"/>
    <s v="Medium"/>
    <s v="Low Satisfaction"/>
    <s v="Long Charging"/>
    <n v="3"/>
    <x v="298"/>
    <x v="421"/>
  </r>
  <r>
    <s v="EVS104826"/>
    <x v="2"/>
    <x v="0"/>
    <x v="3"/>
    <x v="1"/>
    <s v="24-03-2024 23:47"/>
    <s v="25-03-2024 01:28"/>
    <x v="26"/>
    <n v="58.03"/>
    <n v="12"/>
    <n v="696.36"/>
    <s v="UPI"/>
    <x v="2"/>
    <s v="High"/>
    <s v="Low Satisfaction"/>
    <s v="Long Charging"/>
    <n v="3"/>
    <x v="912"/>
    <x v="247"/>
  </r>
  <r>
    <s v="EVS104827"/>
    <x v="6"/>
    <x v="0"/>
    <x v="1"/>
    <x v="0"/>
    <s v="30-06-2023 21:36"/>
    <s v="30-06-2023 23:03"/>
    <x v="24"/>
    <n v="5.3"/>
    <n v="12"/>
    <n v="63.6"/>
    <s v="Wallet"/>
    <x v="3"/>
    <s v="Low"/>
    <s v="Medium Satisfaction"/>
    <s v="Long Charging"/>
    <n v="3"/>
    <x v="1244"/>
    <x v="386"/>
  </r>
  <r>
    <s v="EVS104828"/>
    <x v="5"/>
    <x v="0"/>
    <x v="3"/>
    <x v="1"/>
    <d v="2024-09-11T18:21:00"/>
    <d v="2024-09-11T19:06:00"/>
    <x v="96"/>
    <n v="34.58"/>
    <n v="15"/>
    <n v="518.70000000000005"/>
    <s v="Credit Card"/>
    <x v="0"/>
    <s v="High"/>
    <s v="Medium Satisfaction"/>
    <s v="Medium Charging"/>
    <n v="3"/>
    <x v="657"/>
    <x v="161"/>
  </r>
  <r>
    <s v="EVS104829"/>
    <x v="5"/>
    <x v="2"/>
    <x v="1"/>
    <x v="0"/>
    <s v="30-06-2024 20:05"/>
    <s v="30-06-2024 21:58"/>
    <x v="41"/>
    <n v="26.04"/>
    <n v="10"/>
    <n v="260.39999999999998"/>
    <s v="UPI"/>
    <x v="0"/>
    <s v="Medium"/>
    <s v="Medium Satisfaction"/>
    <s v="Long Charging"/>
    <n v="2"/>
    <x v="1241"/>
    <x v="212"/>
  </r>
  <r>
    <s v="EVS104830"/>
    <x v="5"/>
    <x v="2"/>
    <x v="0"/>
    <x v="1"/>
    <d v="2023-11-06T19:01:00"/>
    <d v="2023-11-06T20:30:00"/>
    <x v="29"/>
    <n v="40.94"/>
    <n v="10"/>
    <n v="409.4"/>
    <s v="Credit Card"/>
    <x v="4"/>
    <s v="High"/>
    <s v="Low Satisfaction"/>
    <s v="Long Charging"/>
    <n v="2"/>
    <x v="1378"/>
    <x v="101"/>
  </r>
  <r>
    <s v="EVS104831"/>
    <x v="3"/>
    <x v="0"/>
    <x v="2"/>
    <x v="1"/>
    <s v="26-08-2023 17:51"/>
    <s v="26-08-2023 18:49"/>
    <x v="22"/>
    <n v="50.88"/>
    <n v="8"/>
    <n v="407.04"/>
    <s v="Credit Card"/>
    <x v="2"/>
    <s v="High"/>
    <s v="Low Satisfaction"/>
    <s v="Medium Charging"/>
    <n v="3"/>
    <x v="396"/>
    <x v="138"/>
  </r>
  <r>
    <s v="EVS104832"/>
    <x v="4"/>
    <x v="2"/>
    <x v="0"/>
    <x v="0"/>
    <s v="23-10-2024 05:05"/>
    <s v="23-10-2024 05:26"/>
    <x v="86"/>
    <n v="12.31"/>
    <n v="10"/>
    <n v="123.1"/>
    <s v="Credit Card"/>
    <x v="4"/>
    <s v="Medium"/>
    <s v="Low Satisfaction"/>
    <s v="Short Charging"/>
    <n v="2"/>
    <x v="81"/>
    <x v="445"/>
  </r>
  <r>
    <s v="EVS104833"/>
    <x v="1"/>
    <x v="0"/>
    <x v="3"/>
    <x v="0"/>
    <s v="30-11-2024 19:04"/>
    <s v="30-11-2024 20:22"/>
    <x v="89"/>
    <n v="35.33"/>
    <n v="15"/>
    <n v="529.95000000000005"/>
    <s v="Wallet"/>
    <x v="1"/>
    <s v="High"/>
    <s v="High Satisfaction"/>
    <s v="Long Charging"/>
    <n v="3"/>
    <x v="274"/>
    <x v="135"/>
  </r>
  <r>
    <s v="EVS104834"/>
    <x v="0"/>
    <x v="1"/>
    <x v="0"/>
    <x v="1"/>
    <d v="2024-09-04T21:26:00"/>
    <d v="2024-09-04T23:06:00"/>
    <x v="60"/>
    <n v="58.82"/>
    <n v="10"/>
    <n v="588.20000000000005"/>
    <s v="Subscription"/>
    <x v="3"/>
    <s v="High"/>
    <s v="Medium Satisfaction"/>
    <s v="Long Charging"/>
    <n v="1"/>
    <x v="263"/>
    <x v="651"/>
  </r>
  <r>
    <s v="EVS104835"/>
    <x v="2"/>
    <x v="2"/>
    <x v="1"/>
    <x v="1"/>
    <d v="2024-08-11T13:19:00"/>
    <d v="2024-08-11T14:08:00"/>
    <x v="42"/>
    <n v="45.52"/>
    <n v="10"/>
    <n v="455.2"/>
    <s v="Wallet"/>
    <x v="3"/>
    <s v="High"/>
    <s v="Medium Satisfaction"/>
    <s v="Medium Charging"/>
    <n v="2"/>
    <x v="531"/>
    <x v="281"/>
  </r>
  <r>
    <s v="EVS104836"/>
    <x v="6"/>
    <x v="1"/>
    <x v="2"/>
    <x v="1"/>
    <s v="18-01-2023 10:48"/>
    <s v="18-01-2023 11:36"/>
    <x v="67"/>
    <n v="10.59"/>
    <n v="12"/>
    <n v="127.08"/>
    <s v="UPI"/>
    <x v="4"/>
    <s v="Medium"/>
    <s v="Low Satisfaction"/>
    <s v="Medium Charging"/>
    <n v="1"/>
    <x v="515"/>
    <x v="325"/>
  </r>
  <r>
    <s v="EVS104837"/>
    <x v="1"/>
    <x v="1"/>
    <x v="2"/>
    <x v="1"/>
    <s v="17-03-2024 13:10"/>
    <s v="17-03-2024 13:41"/>
    <x v="64"/>
    <n v="50.31"/>
    <n v="10"/>
    <n v="503.1"/>
    <s v="Credit Card"/>
    <x v="1"/>
    <s v="High"/>
    <s v="High Satisfaction"/>
    <s v="Medium Charging"/>
    <n v="1"/>
    <x v="262"/>
    <x v="587"/>
  </r>
  <r>
    <s v="EVS104838"/>
    <x v="4"/>
    <x v="0"/>
    <x v="0"/>
    <x v="1"/>
    <s v="22-09-2024 03:13"/>
    <s v="22-09-2024 03:37"/>
    <x v="37"/>
    <n v="56.49"/>
    <n v="10"/>
    <n v="564.9"/>
    <s v="Subscription"/>
    <x v="2"/>
    <s v="High"/>
    <s v="Low Satisfaction"/>
    <s v="Short Charging"/>
    <n v="3"/>
    <x v="447"/>
    <x v="220"/>
  </r>
  <r>
    <s v="EVS104839"/>
    <x v="7"/>
    <x v="2"/>
    <x v="1"/>
    <x v="0"/>
    <s v="29-05-2024 00:00"/>
    <s v="29-05-2024 00:36"/>
    <x v="30"/>
    <n v="13.74"/>
    <n v="15"/>
    <n v="206.1"/>
    <s v="Credit Card"/>
    <x v="3"/>
    <s v="Medium"/>
    <s v="Medium Satisfaction"/>
    <s v="Medium Charging"/>
    <n v="2"/>
    <x v="43"/>
    <x v="345"/>
  </r>
  <r>
    <s v="EVS104840"/>
    <x v="0"/>
    <x v="0"/>
    <x v="1"/>
    <x v="1"/>
    <d v="2024-02-03T16:23:00"/>
    <d v="2024-02-03T17:38:00"/>
    <x v="99"/>
    <n v="46.24"/>
    <n v="15"/>
    <n v="693.6"/>
    <s v="Subscription"/>
    <x v="0"/>
    <s v="High"/>
    <s v="Medium Satisfaction"/>
    <s v="Long Charging"/>
    <n v="3"/>
    <x v="309"/>
    <x v="562"/>
  </r>
  <r>
    <s v="EVS104841"/>
    <x v="4"/>
    <x v="1"/>
    <x v="0"/>
    <x v="1"/>
    <s v="27-12-2023 11:04"/>
    <s v="27-12-2023 12:00"/>
    <x v="46"/>
    <n v="9.85"/>
    <n v="12"/>
    <n v="118.2"/>
    <s v="UPI"/>
    <x v="4"/>
    <s v="Low"/>
    <s v="Low Satisfaction"/>
    <s v="Medium Charging"/>
    <n v="1"/>
    <x v="923"/>
    <x v="107"/>
  </r>
  <r>
    <s v="EVS104842"/>
    <x v="6"/>
    <x v="1"/>
    <x v="3"/>
    <x v="1"/>
    <d v="2024-06-07T05:10:00"/>
    <d v="2024-06-07T06:09:00"/>
    <x v="49"/>
    <n v="53.39"/>
    <n v="8"/>
    <n v="427.12"/>
    <s v="UPI"/>
    <x v="3"/>
    <s v="High"/>
    <s v="Medium Satisfaction"/>
    <s v="Medium Charging"/>
    <n v="1"/>
    <x v="264"/>
    <x v="383"/>
  </r>
  <r>
    <s v="EVS104843"/>
    <x v="1"/>
    <x v="2"/>
    <x v="3"/>
    <x v="1"/>
    <d v="2023-07-11T17:08:00"/>
    <d v="2023-07-11T18:59:00"/>
    <x v="2"/>
    <n v="47.2"/>
    <n v="10"/>
    <n v="472"/>
    <s v="UPI"/>
    <x v="1"/>
    <s v="High"/>
    <s v="High Satisfaction"/>
    <s v="Long Charging"/>
    <n v="2"/>
    <x v="142"/>
    <x v="523"/>
  </r>
  <r>
    <s v="EVS104844"/>
    <x v="6"/>
    <x v="1"/>
    <x v="0"/>
    <x v="1"/>
    <s v="18-01-2024 17:45"/>
    <s v="18-01-2024 19:02"/>
    <x v="68"/>
    <n v="47.02"/>
    <n v="12"/>
    <n v="564.24"/>
    <s v="Credit Card"/>
    <x v="2"/>
    <s v="High"/>
    <s v="Low Satisfaction"/>
    <s v="Long Charging"/>
    <n v="1"/>
    <x v="1014"/>
    <x v="665"/>
  </r>
  <r>
    <s v="EVS104845"/>
    <x v="0"/>
    <x v="0"/>
    <x v="3"/>
    <x v="1"/>
    <d v="2024-06-08T21:49:00"/>
    <d v="2024-06-08T22:45:00"/>
    <x v="46"/>
    <n v="13.2"/>
    <n v="12"/>
    <n v="158.4"/>
    <s v="Credit Card"/>
    <x v="4"/>
    <s v="Medium"/>
    <s v="Low Satisfaction"/>
    <s v="Medium Charging"/>
    <n v="3"/>
    <x v="815"/>
    <x v="330"/>
  </r>
  <r>
    <s v="EVS104846"/>
    <x v="3"/>
    <x v="0"/>
    <x v="0"/>
    <x v="0"/>
    <s v="25-11-2023 19:38"/>
    <s v="25-11-2023 20:13"/>
    <x v="10"/>
    <n v="26.15"/>
    <n v="8"/>
    <n v="209.2"/>
    <s v="Subscription"/>
    <x v="2"/>
    <s v="Medium"/>
    <s v="Low Satisfaction"/>
    <s v="Medium Charging"/>
    <n v="3"/>
    <x v="754"/>
    <x v="416"/>
  </r>
  <r>
    <s v="EVS104847"/>
    <x v="1"/>
    <x v="1"/>
    <x v="0"/>
    <x v="0"/>
    <d v="2024-11-11T08:04:00"/>
    <d v="2024-11-11T08:37:00"/>
    <x v="50"/>
    <n v="44.01"/>
    <n v="8"/>
    <n v="352.08"/>
    <s v="UPI"/>
    <x v="0"/>
    <s v="High"/>
    <s v="Medium Satisfaction"/>
    <s v="Medium Charging"/>
    <n v="1"/>
    <x v="119"/>
    <x v="565"/>
  </r>
  <r>
    <s v="EVS104848"/>
    <x v="6"/>
    <x v="0"/>
    <x v="2"/>
    <x v="0"/>
    <s v="14-05-2024 17:11"/>
    <s v="14-05-2024 17:57"/>
    <x v="43"/>
    <n v="59.08"/>
    <n v="10"/>
    <n v="590.79999999999995"/>
    <s v="Credit Card"/>
    <x v="2"/>
    <s v="High"/>
    <s v="Low Satisfaction"/>
    <s v="Medium Charging"/>
    <n v="3"/>
    <x v="507"/>
    <x v="37"/>
  </r>
  <r>
    <s v="EVS104849"/>
    <x v="1"/>
    <x v="1"/>
    <x v="1"/>
    <x v="0"/>
    <d v="2023-02-12T04:05:00"/>
    <d v="2023-02-12T04:19:00"/>
    <x v="52"/>
    <n v="48.24"/>
    <n v="12"/>
    <n v="578.88"/>
    <s v="Subscription"/>
    <x v="2"/>
    <s v="High"/>
    <s v="Low Satisfaction"/>
    <s v="Short Charging"/>
    <n v="1"/>
    <x v="1321"/>
    <x v="684"/>
  </r>
  <r>
    <s v="EVS104850"/>
    <x v="4"/>
    <x v="2"/>
    <x v="3"/>
    <x v="0"/>
    <s v="17-12-2023 08:21"/>
    <s v="17-12-2023 09:23"/>
    <x v="51"/>
    <n v="22.03"/>
    <n v="10"/>
    <n v="220.3"/>
    <s v="UPI"/>
    <x v="4"/>
    <s v="Medium"/>
    <s v="Low Satisfaction"/>
    <s v="Long Charging"/>
    <n v="2"/>
    <x v="1251"/>
    <x v="261"/>
  </r>
  <r>
    <s v="EVS104851"/>
    <x v="1"/>
    <x v="1"/>
    <x v="2"/>
    <x v="1"/>
    <s v="26-07-2024 00:50"/>
    <s v="26-07-2024 01:17"/>
    <x v="92"/>
    <n v="14.92"/>
    <n v="15"/>
    <n v="223.8"/>
    <s v="UPI"/>
    <x v="0"/>
    <s v="Medium"/>
    <s v="Medium Satisfaction"/>
    <s v="Short Charging"/>
    <n v="1"/>
    <x v="1298"/>
    <x v="264"/>
  </r>
  <r>
    <s v="EVS104852"/>
    <x v="7"/>
    <x v="1"/>
    <x v="2"/>
    <x v="1"/>
    <s v="21-09-2024 18:20"/>
    <s v="21-09-2024 20:12"/>
    <x v="56"/>
    <n v="15.67"/>
    <n v="10"/>
    <n v="156.69999999999999"/>
    <s v="Subscription"/>
    <x v="1"/>
    <s v="Medium"/>
    <s v="High Satisfaction"/>
    <s v="Long Charging"/>
    <n v="1"/>
    <x v="2"/>
    <x v="647"/>
  </r>
  <r>
    <s v="EVS104853"/>
    <x v="7"/>
    <x v="2"/>
    <x v="3"/>
    <x v="1"/>
    <s v="19-06-2024 10:39"/>
    <s v="19-06-2024 12:15"/>
    <x v="101"/>
    <n v="15.99"/>
    <n v="8"/>
    <n v="127.92"/>
    <s v="UPI"/>
    <x v="2"/>
    <s v="Medium"/>
    <s v="Low Satisfaction"/>
    <s v="Long Charging"/>
    <n v="2"/>
    <x v="446"/>
    <x v="688"/>
  </r>
  <r>
    <s v="EVS104854"/>
    <x v="7"/>
    <x v="1"/>
    <x v="2"/>
    <x v="1"/>
    <d v="2024-05-02T10:31:00"/>
    <d v="2024-05-02T12:01:00"/>
    <x v="77"/>
    <n v="12.1"/>
    <n v="10"/>
    <n v="121"/>
    <s v="Subscription"/>
    <x v="0"/>
    <s v="Medium"/>
    <s v="Medium Satisfaction"/>
    <s v="Long Charging"/>
    <n v="1"/>
    <x v="56"/>
    <x v="561"/>
  </r>
  <r>
    <s v="EVS104855"/>
    <x v="4"/>
    <x v="2"/>
    <x v="0"/>
    <x v="0"/>
    <s v="28-02-2024 03:53"/>
    <s v="28-02-2024 05:15"/>
    <x v="0"/>
    <n v="11.4"/>
    <n v="15"/>
    <n v="171"/>
    <s v="Credit Card"/>
    <x v="3"/>
    <s v="Medium"/>
    <s v="Medium Satisfaction"/>
    <s v="Long Charging"/>
    <n v="2"/>
    <x v="434"/>
    <x v="243"/>
  </r>
  <r>
    <s v="EVS104856"/>
    <x v="1"/>
    <x v="0"/>
    <x v="0"/>
    <x v="0"/>
    <s v="15-06-2023 06:27"/>
    <s v="15-06-2023 07:06"/>
    <x v="3"/>
    <n v="14.85"/>
    <n v="8"/>
    <n v="118.8"/>
    <s v="Credit Card"/>
    <x v="1"/>
    <s v="Medium"/>
    <s v="High Satisfaction"/>
    <s v="Medium Charging"/>
    <n v="3"/>
    <x v="1210"/>
    <x v="457"/>
  </r>
  <r>
    <s v="EVS104857"/>
    <x v="7"/>
    <x v="0"/>
    <x v="3"/>
    <x v="1"/>
    <d v="2023-08-02T23:57:00"/>
    <d v="2023-09-02T00:57:00"/>
    <x v="76"/>
    <n v="14.03"/>
    <n v="12"/>
    <n v="168.36"/>
    <s v="UPI"/>
    <x v="3"/>
    <s v="Medium"/>
    <s v="Medium Satisfaction"/>
    <s v="Medium Charging"/>
    <n v="3"/>
    <x v="377"/>
    <x v="120"/>
  </r>
  <r>
    <s v="EVS104858"/>
    <x v="5"/>
    <x v="2"/>
    <x v="0"/>
    <x v="1"/>
    <s v="22-05-2023 19:52"/>
    <s v="22-05-2023 21:06"/>
    <x v="33"/>
    <n v="36.76"/>
    <n v="10"/>
    <n v="367.6"/>
    <s v="Wallet"/>
    <x v="1"/>
    <s v="High"/>
    <s v="High Satisfaction"/>
    <s v="Long Charging"/>
    <n v="2"/>
    <x v="1347"/>
    <x v="108"/>
  </r>
  <r>
    <s v="EVS104859"/>
    <x v="3"/>
    <x v="0"/>
    <x v="3"/>
    <x v="0"/>
    <s v="17-05-2024 22:35"/>
    <s v="17-05-2024 23:47"/>
    <x v="70"/>
    <n v="34.6"/>
    <n v="15"/>
    <n v="519"/>
    <s v="Credit Card"/>
    <x v="4"/>
    <s v="High"/>
    <s v="Low Satisfaction"/>
    <s v="Long Charging"/>
    <n v="3"/>
    <x v="1358"/>
    <x v="506"/>
  </r>
  <r>
    <s v="EVS104860"/>
    <x v="2"/>
    <x v="0"/>
    <x v="3"/>
    <x v="0"/>
    <s v="31-10-2024 10:17"/>
    <s v="31-10-2024 11:13"/>
    <x v="46"/>
    <n v="31.64"/>
    <n v="12"/>
    <n v="379.68"/>
    <s v="UPI"/>
    <x v="4"/>
    <s v="High"/>
    <s v="Low Satisfaction"/>
    <s v="Medium Charging"/>
    <n v="3"/>
    <x v="612"/>
    <x v="71"/>
  </r>
  <r>
    <s v="EVS104861"/>
    <x v="6"/>
    <x v="1"/>
    <x v="3"/>
    <x v="1"/>
    <d v="2024-05-02T01:55:00"/>
    <d v="2024-05-02T02:54:00"/>
    <x v="49"/>
    <n v="53.06"/>
    <n v="8"/>
    <n v="424.48"/>
    <s v="UPI"/>
    <x v="3"/>
    <s v="High"/>
    <s v="Medium Satisfaction"/>
    <s v="Medium Charging"/>
    <n v="1"/>
    <x v="837"/>
    <x v="561"/>
  </r>
  <r>
    <s v="EVS104862"/>
    <x v="7"/>
    <x v="0"/>
    <x v="3"/>
    <x v="1"/>
    <s v="21-03-2024 18:06"/>
    <s v="21-03-2024 18:58"/>
    <x v="55"/>
    <n v="34.64"/>
    <n v="12"/>
    <n v="415.68"/>
    <s v="Wallet"/>
    <x v="0"/>
    <s v="High"/>
    <s v="Medium Satisfaction"/>
    <s v="Medium Charging"/>
    <n v="3"/>
    <x v="1142"/>
    <x v="167"/>
  </r>
  <r>
    <s v="EVS104863"/>
    <x v="0"/>
    <x v="2"/>
    <x v="1"/>
    <x v="1"/>
    <d v="2023-10-02T11:29:00"/>
    <d v="2023-10-02T12:56:00"/>
    <x v="24"/>
    <n v="29.47"/>
    <n v="12"/>
    <n v="353.64"/>
    <s v="Subscription"/>
    <x v="2"/>
    <s v="Medium"/>
    <s v="Low Satisfaction"/>
    <s v="Long Charging"/>
    <n v="2"/>
    <x v="750"/>
    <x v="601"/>
  </r>
  <r>
    <s v="EVS104864"/>
    <x v="0"/>
    <x v="1"/>
    <x v="0"/>
    <x v="1"/>
    <s v="18-01-2023 05:28"/>
    <s v="18-01-2023 05:57"/>
    <x v="102"/>
    <n v="36.58"/>
    <n v="8"/>
    <n v="292.64"/>
    <s v="Wallet"/>
    <x v="4"/>
    <s v="High"/>
    <s v="Low Satisfaction"/>
    <s v="Short Charging"/>
    <n v="1"/>
    <x v="1134"/>
    <x v="325"/>
  </r>
  <r>
    <s v="EVS104865"/>
    <x v="3"/>
    <x v="1"/>
    <x v="2"/>
    <x v="0"/>
    <d v="2024-03-07T11:39:00"/>
    <d v="2024-03-07T12:46:00"/>
    <x v="5"/>
    <n v="18.13"/>
    <n v="15"/>
    <n v="271.95"/>
    <s v="Credit Card"/>
    <x v="2"/>
    <s v="Medium"/>
    <s v="Low Satisfaction"/>
    <s v="Long Charging"/>
    <n v="1"/>
    <x v="347"/>
    <x v="66"/>
  </r>
  <r>
    <s v="EVS104866"/>
    <x v="7"/>
    <x v="1"/>
    <x v="2"/>
    <x v="1"/>
    <d v="2023-11-10T07:01:00"/>
    <d v="2023-11-10T08:05:00"/>
    <x v="34"/>
    <n v="38.31"/>
    <n v="8"/>
    <n v="306.48"/>
    <s v="Subscription"/>
    <x v="0"/>
    <s v="High"/>
    <s v="Medium Satisfaction"/>
    <s v="Long Charging"/>
    <n v="1"/>
    <x v="524"/>
    <x v="621"/>
  </r>
  <r>
    <s v="EVS104867"/>
    <x v="6"/>
    <x v="0"/>
    <x v="3"/>
    <x v="1"/>
    <s v="17-11-2023 20:35"/>
    <s v="17-11-2023 22:13"/>
    <x v="61"/>
    <n v="48.78"/>
    <n v="10"/>
    <n v="487.8"/>
    <s v="Subscription"/>
    <x v="0"/>
    <s v="High"/>
    <s v="Medium Satisfaction"/>
    <s v="Long Charging"/>
    <n v="3"/>
    <x v="1003"/>
    <x v="533"/>
  </r>
  <r>
    <s v="EVS104868"/>
    <x v="6"/>
    <x v="2"/>
    <x v="2"/>
    <x v="1"/>
    <s v="23-09-2023 03:20"/>
    <s v="23-09-2023 05:06"/>
    <x v="107"/>
    <n v="29.69"/>
    <n v="8"/>
    <n v="237.52"/>
    <s v="Subscription"/>
    <x v="2"/>
    <s v="Medium"/>
    <s v="Low Satisfaction"/>
    <s v="Long Charging"/>
    <n v="2"/>
    <x v="522"/>
    <x v="148"/>
  </r>
  <r>
    <s v="EVS104869"/>
    <x v="6"/>
    <x v="2"/>
    <x v="1"/>
    <x v="0"/>
    <d v="2024-12-08T10:05:00"/>
    <d v="2024-12-08T11:00:00"/>
    <x v="104"/>
    <n v="7.19"/>
    <n v="15"/>
    <n v="107.85"/>
    <s v="Wallet"/>
    <x v="3"/>
    <s v="Low"/>
    <s v="Medium Satisfaction"/>
    <s v="Medium Charging"/>
    <n v="2"/>
    <x v="491"/>
    <x v="574"/>
  </r>
  <r>
    <s v="EVS104870"/>
    <x v="2"/>
    <x v="1"/>
    <x v="0"/>
    <x v="1"/>
    <d v="2024-01-09T02:33:00"/>
    <d v="2024-01-09T04:04:00"/>
    <x v="44"/>
    <n v="32.520000000000003"/>
    <n v="15"/>
    <n v="487.8"/>
    <s v="UPI"/>
    <x v="0"/>
    <s v="High"/>
    <s v="Medium Satisfaction"/>
    <s v="Long Charging"/>
    <n v="1"/>
    <x v="329"/>
    <x v="123"/>
  </r>
  <r>
    <s v="EVS104871"/>
    <x v="4"/>
    <x v="1"/>
    <x v="2"/>
    <x v="1"/>
    <d v="2024-04-11T05:17:00"/>
    <d v="2024-04-11T06:02:00"/>
    <x v="96"/>
    <n v="49.56"/>
    <n v="10"/>
    <n v="495.6"/>
    <s v="Wallet"/>
    <x v="2"/>
    <s v="High"/>
    <s v="Low Satisfaction"/>
    <s v="Medium Charging"/>
    <n v="1"/>
    <x v="1099"/>
    <x v="115"/>
  </r>
  <r>
    <s v="EVS104872"/>
    <x v="3"/>
    <x v="2"/>
    <x v="1"/>
    <x v="0"/>
    <d v="2023-02-02T05:40:00"/>
    <d v="2023-02-02T06:40:00"/>
    <x v="76"/>
    <n v="38.700000000000003"/>
    <n v="10"/>
    <n v="387"/>
    <s v="Credit Card"/>
    <x v="2"/>
    <s v="High"/>
    <s v="Low Satisfaction"/>
    <s v="Medium Charging"/>
    <n v="2"/>
    <x v="890"/>
    <x v="440"/>
  </r>
  <r>
    <s v="EVS104873"/>
    <x v="7"/>
    <x v="0"/>
    <x v="0"/>
    <x v="0"/>
    <d v="2023-11-12T23:50:00"/>
    <d v="2023-12-12T00:40:00"/>
    <x v="97"/>
    <n v="43.99"/>
    <n v="15"/>
    <n v="659.85"/>
    <s v="UPI"/>
    <x v="1"/>
    <s v="High"/>
    <s v="High Satisfaction"/>
    <s v="Medium Charging"/>
    <n v="3"/>
    <x v="776"/>
    <x v="249"/>
  </r>
  <r>
    <s v="EVS104874"/>
    <x v="0"/>
    <x v="1"/>
    <x v="1"/>
    <x v="1"/>
    <d v="2024-11-09T08:29:00"/>
    <d v="2024-11-09T10:02:00"/>
    <x v="12"/>
    <n v="43.18"/>
    <n v="10"/>
    <n v="431.8"/>
    <s v="Wallet"/>
    <x v="4"/>
    <s v="High"/>
    <s v="Low Satisfaction"/>
    <s v="Long Charging"/>
    <n v="1"/>
    <x v="942"/>
    <x v="534"/>
  </r>
  <r>
    <s v="EVS104875"/>
    <x v="0"/>
    <x v="0"/>
    <x v="3"/>
    <x v="1"/>
    <s v="18-11-2024 19:21"/>
    <s v="18-11-2024 19:55"/>
    <x v="8"/>
    <n v="48.37"/>
    <n v="15"/>
    <n v="725.55"/>
    <s v="Subscription"/>
    <x v="2"/>
    <s v="High"/>
    <s v="Low Satisfaction"/>
    <s v="Medium Charging"/>
    <n v="3"/>
    <x v="380"/>
    <x v="597"/>
  </r>
  <r>
    <s v="EVS104876"/>
    <x v="3"/>
    <x v="2"/>
    <x v="2"/>
    <x v="1"/>
    <s v="26-05-2024 06:28"/>
    <s v="26-05-2024 07:03"/>
    <x v="10"/>
    <n v="35.49"/>
    <n v="10"/>
    <n v="354.9"/>
    <s v="Subscription"/>
    <x v="4"/>
    <s v="High"/>
    <s v="Low Satisfaction"/>
    <s v="Medium Charging"/>
    <n v="2"/>
    <x v="193"/>
    <x v="64"/>
  </r>
  <r>
    <s v="EVS104877"/>
    <x v="2"/>
    <x v="2"/>
    <x v="1"/>
    <x v="1"/>
    <s v="22-09-2023 21:14"/>
    <s v="22-09-2023 22:08"/>
    <x v="38"/>
    <n v="4.63"/>
    <n v="15"/>
    <n v="69.45"/>
    <s v="Wallet"/>
    <x v="3"/>
    <s v="Low"/>
    <s v="Medium Satisfaction"/>
    <s v="Medium Charging"/>
    <n v="2"/>
    <x v="926"/>
    <x v="494"/>
  </r>
  <r>
    <s v="EVS104878"/>
    <x v="6"/>
    <x v="2"/>
    <x v="1"/>
    <x v="0"/>
    <s v="19-09-2023 03:56"/>
    <s v="19-09-2023 05:51"/>
    <x v="65"/>
    <n v="24.05"/>
    <n v="10"/>
    <n v="240.5"/>
    <s v="UPI"/>
    <x v="2"/>
    <s v="Medium"/>
    <s v="Low Satisfaction"/>
    <s v="Long Charging"/>
    <n v="2"/>
    <x v="1257"/>
    <x v="262"/>
  </r>
  <r>
    <s v="EVS104879"/>
    <x v="2"/>
    <x v="1"/>
    <x v="0"/>
    <x v="1"/>
    <d v="2024-02-09T02:11:00"/>
    <d v="2024-02-09T02:43:00"/>
    <x v="105"/>
    <n v="35.21"/>
    <n v="15"/>
    <n v="528.15"/>
    <s v="Wallet"/>
    <x v="4"/>
    <s v="High"/>
    <s v="Low Satisfaction"/>
    <s v="Medium Charging"/>
    <n v="1"/>
    <x v="859"/>
    <x v="607"/>
  </r>
  <r>
    <s v="EVS104880"/>
    <x v="4"/>
    <x v="0"/>
    <x v="3"/>
    <x v="0"/>
    <s v="17-08-2023 22:59"/>
    <s v="17-08-2023 23:10"/>
    <x v="78"/>
    <n v="47.55"/>
    <n v="8"/>
    <n v="380.4"/>
    <s v="Wallet"/>
    <x v="0"/>
    <s v="High"/>
    <s v="Medium Satisfaction"/>
    <s v="Short Charging"/>
    <n v="3"/>
    <x v="704"/>
    <x v="689"/>
  </r>
  <r>
    <s v="EVS104881"/>
    <x v="6"/>
    <x v="0"/>
    <x v="2"/>
    <x v="0"/>
    <s v="18-12-2023 16:05"/>
    <s v="18-12-2023 16:45"/>
    <x v="79"/>
    <n v="20.99"/>
    <n v="15"/>
    <n v="314.85000000000002"/>
    <s v="Subscription"/>
    <x v="3"/>
    <s v="Medium"/>
    <s v="Medium Satisfaction"/>
    <s v="Medium Charging"/>
    <n v="3"/>
    <x v="1302"/>
    <x v="646"/>
  </r>
  <r>
    <s v="EVS104882"/>
    <x v="7"/>
    <x v="2"/>
    <x v="1"/>
    <x v="1"/>
    <s v="23-01-2024 11:27"/>
    <s v="23-01-2024 12:07"/>
    <x v="79"/>
    <n v="48.02"/>
    <n v="10"/>
    <n v="480.2"/>
    <s v="Subscription"/>
    <x v="0"/>
    <s v="High"/>
    <s v="Medium Satisfaction"/>
    <s v="Medium Charging"/>
    <n v="2"/>
    <x v="897"/>
    <x v="535"/>
  </r>
  <r>
    <s v="EVS104883"/>
    <x v="1"/>
    <x v="0"/>
    <x v="2"/>
    <x v="1"/>
    <s v="19-05-2023 11:05"/>
    <s v="19-05-2023 11:44"/>
    <x v="3"/>
    <n v="4.97"/>
    <n v="10"/>
    <n v="49.7"/>
    <s v="UPI"/>
    <x v="3"/>
    <s v="Low"/>
    <s v="Medium Satisfaction"/>
    <s v="Medium Charging"/>
    <n v="3"/>
    <x v="569"/>
    <x v="591"/>
  </r>
  <r>
    <s v="EVS104884"/>
    <x v="0"/>
    <x v="1"/>
    <x v="2"/>
    <x v="1"/>
    <d v="2024-03-10T05:07:00"/>
    <d v="2024-03-10T06:25:00"/>
    <x v="89"/>
    <n v="17.61"/>
    <n v="10"/>
    <n v="176.1"/>
    <s v="UPI"/>
    <x v="0"/>
    <s v="Medium"/>
    <s v="Medium Satisfaction"/>
    <s v="Long Charging"/>
    <n v="1"/>
    <x v="342"/>
    <x v="309"/>
  </r>
  <r>
    <s v="EVS104885"/>
    <x v="1"/>
    <x v="0"/>
    <x v="1"/>
    <x v="1"/>
    <d v="2023-01-01T20:44:00"/>
    <d v="2023-01-01T21:23:00"/>
    <x v="3"/>
    <n v="45.56"/>
    <n v="8"/>
    <n v="364.48"/>
    <s v="Credit Card"/>
    <x v="0"/>
    <s v="High"/>
    <s v="Medium Satisfaction"/>
    <s v="Medium Charging"/>
    <n v="3"/>
    <x v="1197"/>
    <x v="103"/>
  </r>
  <r>
    <s v="EVS104886"/>
    <x v="7"/>
    <x v="0"/>
    <x v="3"/>
    <x v="1"/>
    <s v="30-12-2023 05:18"/>
    <s v="30-12-2023 05:53"/>
    <x v="10"/>
    <n v="33.090000000000003"/>
    <n v="15"/>
    <n v="496.35"/>
    <s v="Credit Card"/>
    <x v="1"/>
    <s v="High"/>
    <s v="High Satisfaction"/>
    <s v="Medium Charging"/>
    <n v="3"/>
    <x v="1334"/>
    <x v="326"/>
  </r>
  <r>
    <s v="EVS104887"/>
    <x v="2"/>
    <x v="2"/>
    <x v="3"/>
    <x v="0"/>
    <d v="2024-06-09T19:59:00"/>
    <d v="2024-06-09T21:55:00"/>
    <x v="90"/>
    <n v="48.79"/>
    <n v="8"/>
    <n v="390.32"/>
    <s v="Wallet"/>
    <x v="3"/>
    <s v="High"/>
    <s v="Medium Satisfaction"/>
    <s v="Long Charging"/>
    <n v="2"/>
    <x v="35"/>
    <x v="498"/>
  </r>
  <r>
    <s v="EVS104888"/>
    <x v="6"/>
    <x v="2"/>
    <x v="1"/>
    <x v="1"/>
    <s v="14-12-2023 05:05"/>
    <s v="14-12-2023 05:24"/>
    <x v="11"/>
    <n v="6.21"/>
    <n v="8"/>
    <n v="49.68"/>
    <s v="Credit Card"/>
    <x v="3"/>
    <s v="Low"/>
    <s v="Medium Satisfaction"/>
    <s v="Short Charging"/>
    <n v="2"/>
    <x v="81"/>
    <x v="348"/>
  </r>
  <r>
    <s v="EVS104889"/>
    <x v="7"/>
    <x v="0"/>
    <x v="2"/>
    <x v="1"/>
    <d v="2023-04-04T23:41:00"/>
    <d v="2023-05-04T00:19:00"/>
    <x v="28"/>
    <n v="51.58"/>
    <n v="15"/>
    <n v="773.7"/>
    <s v="Wallet"/>
    <x v="4"/>
    <s v="High"/>
    <s v="Low Satisfaction"/>
    <s v="Medium Charging"/>
    <n v="3"/>
    <x v="4"/>
    <x v="624"/>
  </r>
  <r>
    <s v="EVS104890"/>
    <x v="2"/>
    <x v="2"/>
    <x v="3"/>
    <x v="0"/>
    <s v="26-11-2024 01:23"/>
    <s v="26-11-2024 02:43"/>
    <x v="93"/>
    <n v="14.32"/>
    <n v="8"/>
    <n v="114.56"/>
    <s v="UPI"/>
    <x v="0"/>
    <s v="Medium"/>
    <s v="Medium Satisfaction"/>
    <s v="Long Charging"/>
    <n v="2"/>
    <x v="996"/>
    <x v="470"/>
  </r>
  <r>
    <s v="EVS104891"/>
    <x v="2"/>
    <x v="1"/>
    <x v="0"/>
    <x v="0"/>
    <d v="2024-08-01T05:27:00"/>
    <d v="2024-08-01T07:12:00"/>
    <x v="80"/>
    <n v="16.78"/>
    <n v="15"/>
    <n v="251.7"/>
    <s v="Subscription"/>
    <x v="0"/>
    <s v="Medium"/>
    <s v="Medium Satisfaction"/>
    <s v="Long Charging"/>
    <n v="1"/>
    <x v="509"/>
    <x v="671"/>
  </r>
  <r>
    <s v="EVS104892"/>
    <x v="1"/>
    <x v="0"/>
    <x v="2"/>
    <x v="0"/>
    <d v="2023-05-06T20:30:00"/>
    <d v="2023-05-06T21:57:00"/>
    <x v="24"/>
    <n v="37.71"/>
    <n v="8"/>
    <n v="301.68"/>
    <s v="Wallet"/>
    <x v="4"/>
    <s v="High"/>
    <s v="Low Satisfaction"/>
    <s v="Long Charging"/>
    <n v="3"/>
    <x v="53"/>
    <x v="12"/>
  </r>
  <r>
    <s v="EVS104893"/>
    <x v="5"/>
    <x v="2"/>
    <x v="3"/>
    <x v="0"/>
    <d v="2023-04-10T09:52:00"/>
    <d v="2023-04-10T10:29:00"/>
    <x v="45"/>
    <n v="34.6"/>
    <n v="8"/>
    <n v="276.8"/>
    <s v="Wallet"/>
    <x v="4"/>
    <s v="High"/>
    <s v="Low Satisfaction"/>
    <s v="Medium Charging"/>
    <n v="2"/>
    <x v="242"/>
    <x v="614"/>
  </r>
  <r>
    <s v="EVS104894"/>
    <x v="1"/>
    <x v="1"/>
    <x v="1"/>
    <x v="1"/>
    <s v="29-06-2023 18:34"/>
    <s v="29-06-2023 18:50"/>
    <x v="71"/>
    <n v="15.13"/>
    <n v="8"/>
    <n v="121.04"/>
    <s v="Wallet"/>
    <x v="2"/>
    <s v="Medium"/>
    <s v="Low Satisfaction"/>
    <s v="Short Charging"/>
    <n v="1"/>
    <x v="1380"/>
    <x v="206"/>
  </r>
  <r>
    <s v="EVS104895"/>
    <x v="5"/>
    <x v="0"/>
    <x v="1"/>
    <x v="0"/>
    <s v="20-06-2024 21:50"/>
    <s v="20-06-2024 23:02"/>
    <x v="70"/>
    <n v="31.97"/>
    <n v="12"/>
    <n v="383.64"/>
    <s v="Wallet"/>
    <x v="3"/>
    <s v="High"/>
    <s v="Medium Satisfaction"/>
    <s v="Long Charging"/>
    <n v="3"/>
    <x v="236"/>
    <x v="260"/>
  </r>
  <r>
    <s v="EVS104896"/>
    <x v="1"/>
    <x v="2"/>
    <x v="2"/>
    <x v="1"/>
    <s v="16-10-2023 10:12"/>
    <s v="16-10-2023 12:10"/>
    <x v="106"/>
    <n v="48.24"/>
    <n v="15"/>
    <n v="723.6"/>
    <s v="Wallet"/>
    <x v="1"/>
    <s v="High"/>
    <s v="High Satisfaction"/>
    <s v="Long Charging"/>
    <n v="2"/>
    <x v="76"/>
    <x v="642"/>
  </r>
  <r>
    <s v="EVS104897"/>
    <x v="6"/>
    <x v="1"/>
    <x v="2"/>
    <x v="1"/>
    <d v="2023-12-06T12:55:00"/>
    <d v="2023-12-06T13:32:00"/>
    <x v="45"/>
    <n v="45.12"/>
    <n v="8"/>
    <n v="360.96"/>
    <s v="Credit Card"/>
    <x v="4"/>
    <s v="High"/>
    <s v="Low Satisfaction"/>
    <s v="Medium Charging"/>
    <n v="1"/>
    <x v="345"/>
    <x v="652"/>
  </r>
  <r>
    <s v="EVS104898"/>
    <x v="1"/>
    <x v="0"/>
    <x v="2"/>
    <x v="0"/>
    <s v="19-06-2023 04:02"/>
    <s v="19-06-2023 04:29"/>
    <x v="92"/>
    <n v="51.34"/>
    <n v="10"/>
    <n v="513.4"/>
    <s v="Credit Card"/>
    <x v="2"/>
    <s v="High"/>
    <s v="Low Satisfaction"/>
    <s v="Short Charging"/>
    <n v="3"/>
    <x v="418"/>
    <x v="555"/>
  </r>
  <r>
    <s v="EVS104899"/>
    <x v="0"/>
    <x v="1"/>
    <x v="2"/>
    <x v="0"/>
    <s v="13-09-2023 11:28"/>
    <s v="13-09-2023 13:24"/>
    <x v="90"/>
    <n v="26.08"/>
    <n v="15"/>
    <n v="391.2"/>
    <s v="Wallet"/>
    <x v="1"/>
    <s v="Medium"/>
    <s v="High Satisfaction"/>
    <s v="Long Charging"/>
    <n v="1"/>
    <x v="1179"/>
    <x v="429"/>
  </r>
  <r>
    <s v="EVS104900"/>
    <x v="6"/>
    <x v="0"/>
    <x v="2"/>
    <x v="1"/>
    <s v="28-01-2024 00:20"/>
    <s v="28-01-2024 00:52"/>
    <x v="105"/>
    <n v="29.89"/>
    <n v="15"/>
    <n v="448.35"/>
    <s v="Subscription"/>
    <x v="2"/>
    <s v="Medium"/>
    <s v="Low Satisfaction"/>
    <s v="Medium Charging"/>
    <n v="3"/>
    <x v="1035"/>
    <x v="573"/>
  </r>
  <r>
    <s v="EVS104901"/>
    <x v="6"/>
    <x v="1"/>
    <x v="3"/>
    <x v="1"/>
    <s v="25-11-2024 11:41"/>
    <s v="25-11-2024 12:32"/>
    <x v="69"/>
    <n v="28.98"/>
    <n v="15"/>
    <n v="434.7"/>
    <s v="Wallet"/>
    <x v="0"/>
    <s v="Medium"/>
    <s v="Medium Satisfaction"/>
    <s v="Medium Charging"/>
    <n v="1"/>
    <x v="1226"/>
    <x v="131"/>
  </r>
  <r>
    <s v="EVS104902"/>
    <x v="7"/>
    <x v="1"/>
    <x v="0"/>
    <x v="1"/>
    <d v="2023-11-01T16:13:00"/>
    <d v="2023-11-01T17:57:00"/>
    <x v="4"/>
    <n v="13.73"/>
    <n v="10"/>
    <n v="137.30000000000001"/>
    <s v="UPI"/>
    <x v="2"/>
    <s v="Medium"/>
    <s v="Low Satisfaction"/>
    <s v="Long Charging"/>
    <n v="1"/>
    <x v="1037"/>
    <x v="144"/>
  </r>
  <r>
    <s v="EVS104903"/>
    <x v="3"/>
    <x v="2"/>
    <x v="0"/>
    <x v="0"/>
    <s v="17-08-2024 19:23"/>
    <s v="17-08-2024 20:16"/>
    <x v="73"/>
    <n v="7.96"/>
    <n v="15"/>
    <n v="119.4"/>
    <s v="Subscription"/>
    <x v="2"/>
    <s v="Low"/>
    <s v="Low Satisfaction"/>
    <s v="Medium Charging"/>
    <n v="2"/>
    <x v="504"/>
    <x v="164"/>
  </r>
  <r>
    <s v="EVS104904"/>
    <x v="3"/>
    <x v="1"/>
    <x v="1"/>
    <x v="0"/>
    <d v="2023-07-08T06:52:00"/>
    <d v="2023-07-08T07:12:00"/>
    <x v="21"/>
    <n v="17.78"/>
    <n v="12"/>
    <n v="213.36"/>
    <s v="Wallet"/>
    <x v="4"/>
    <s v="Medium"/>
    <s v="Low Satisfaction"/>
    <s v="Short Charging"/>
    <n v="1"/>
    <x v="161"/>
    <x v="111"/>
  </r>
  <r>
    <s v="EVS104905"/>
    <x v="0"/>
    <x v="2"/>
    <x v="0"/>
    <x v="1"/>
    <s v="13-01-2024 22:27"/>
    <s v="13-01-2024 23:06"/>
    <x v="3"/>
    <n v="17.899999999999999"/>
    <n v="15"/>
    <n v="268.5"/>
    <s v="Credit Card"/>
    <x v="4"/>
    <s v="Medium"/>
    <s v="Low Satisfaction"/>
    <s v="Medium Charging"/>
    <n v="2"/>
    <x v="391"/>
    <x v="377"/>
  </r>
  <r>
    <s v="EVS104906"/>
    <x v="0"/>
    <x v="1"/>
    <x v="3"/>
    <x v="0"/>
    <s v="19-10-2023 07:27"/>
    <s v="19-10-2023 09:03"/>
    <x v="101"/>
    <n v="56.25"/>
    <n v="10"/>
    <n v="562.5"/>
    <s v="Subscription"/>
    <x v="0"/>
    <s v="High"/>
    <s v="Medium Satisfaction"/>
    <s v="Long Charging"/>
    <n v="1"/>
    <x v="319"/>
    <x v="169"/>
  </r>
  <r>
    <s v="EVS104907"/>
    <x v="0"/>
    <x v="2"/>
    <x v="3"/>
    <x v="0"/>
    <s v="13-02-2024 14:51"/>
    <s v="13-02-2024 15:20"/>
    <x v="102"/>
    <n v="51.29"/>
    <n v="12"/>
    <n v="615.48"/>
    <s v="Subscription"/>
    <x v="0"/>
    <s v="High"/>
    <s v="Medium Satisfaction"/>
    <s v="Short Charging"/>
    <n v="2"/>
    <x v="823"/>
    <x v="438"/>
  </r>
  <r>
    <s v="EVS104908"/>
    <x v="5"/>
    <x v="0"/>
    <x v="0"/>
    <x v="0"/>
    <s v="25-04-2023 00:34"/>
    <s v="25-04-2023 02:23"/>
    <x v="74"/>
    <n v="24.11"/>
    <n v="12"/>
    <n v="289.32"/>
    <s v="Credit Card"/>
    <x v="1"/>
    <s v="Medium"/>
    <s v="High Satisfaction"/>
    <s v="Long Charging"/>
    <n v="3"/>
    <x v="412"/>
    <x v="480"/>
  </r>
  <r>
    <s v="EVS104909"/>
    <x v="0"/>
    <x v="2"/>
    <x v="3"/>
    <x v="0"/>
    <d v="2024-03-08T10:12:00"/>
    <d v="2024-03-08T11:13:00"/>
    <x v="57"/>
    <n v="51.23"/>
    <n v="8"/>
    <n v="409.84"/>
    <s v="Wallet"/>
    <x v="2"/>
    <s v="High"/>
    <s v="Low Satisfaction"/>
    <s v="Long Charging"/>
    <n v="2"/>
    <x v="76"/>
    <x v="380"/>
  </r>
  <r>
    <s v="EVS104910"/>
    <x v="0"/>
    <x v="2"/>
    <x v="3"/>
    <x v="0"/>
    <s v="25-12-2023 08:30"/>
    <s v="25-12-2023 10:02"/>
    <x v="20"/>
    <n v="25.33"/>
    <n v="15"/>
    <n v="379.95"/>
    <s v="Wallet"/>
    <x v="1"/>
    <s v="Medium"/>
    <s v="High Satisfaction"/>
    <s v="Long Charging"/>
    <n v="2"/>
    <x v="7"/>
    <x v="279"/>
  </r>
  <r>
    <s v="EVS104911"/>
    <x v="0"/>
    <x v="0"/>
    <x v="3"/>
    <x v="1"/>
    <d v="2024-12-05T04:15:00"/>
    <d v="2024-12-05T05:12:00"/>
    <x v="110"/>
    <n v="58.32"/>
    <n v="10"/>
    <n v="583.20000000000005"/>
    <s v="Credit Card"/>
    <x v="3"/>
    <s v="High"/>
    <s v="Medium Satisfaction"/>
    <s v="Medium Charging"/>
    <n v="3"/>
    <x v="1340"/>
    <x v="285"/>
  </r>
  <r>
    <s v="EVS104912"/>
    <x v="4"/>
    <x v="1"/>
    <x v="0"/>
    <x v="0"/>
    <s v="19-10-2024 23:30"/>
    <s v="19-10-2024 23:43"/>
    <x v="58"/>
    <n v="5.47"/>
    <n v="15"/>
    <n v="82.05"/>
    <s v="Subscription"/>
    <x v="3"/>
    <s v="Low"/>
    <s v="Medium Satisfaction"/>
    <s v="Short Charging"/>
    <n v="1"/>
    <x v="176"/>
    <x v="222"/>
  </r>
  <r>
    <s v="EVS104913"/>
    <x v="2"/>
    <x v="0"/>
    <x v="0"/>
    <x v="0"/>
    <d v="2024-11-08T05:29:00"/>
    <d v="2024-11-08T06:34:00"/>
    <x v="75"/>
    <n v="39.82"/>
    <n v="12"/>
    <n v="477.84"/>
    <s v="UPI"/>
    <x v="3"/>
    <s v="High"/>
    <s v="Medium Satisfaction"/>
    <s v="Long Charging"/>
    <n v="3"/>
    <x v="630"/>
    <x v="98"/>
  </r>
  <r>
    <s v="EVS104914"/>
    <x v="2"/>
    <x v="0"/>
    <x v="3"/>
    <x v="0"/>
    <d v="2024-08-08T10:19:00"/>
    <d v="2024-08-08T10:36:00"/>
    <x v="18"/>
    <n v="48.4"/>
    <n v="10"/>
    <n v="484"/>
    <s v="Subscription"/>
    <x v="0"/>
    <s v="High"/>
    <s v="Medium Satisfaction"/>
    <s v="Short Charging"/>
    <n v="3"/>
    <x v="609"/>
    <x v="596"/>
  </r>
  <r>
    <s v="EVS104915"/>
    <x v="3"/>
    <x v="1"/>
    <x v="0"/>
    <x v="1"/>
    <d v="2023-10-08T16:01:00"/>
    <d v="2023-10-08T16:27:00"/>
    <x v="1"/>
    <n v="27.76"/>
    <n v="15"/>
    <n v="416.4"/>
    <s v="Credit Card"/>
    <x v="3"/>
    <s v="Medium"/>
    <s v="Medium Satisfaction"/>
    <s v="Short Charging"/>
    <n v="1"/>
    <x v="808"/>
    <x v="225"/>
  </r>
  <r>
    <s v="EVS104916"/>
    <x v="4"/>
    <x v="0"/>
    <x v="1"/>
    <x v="0"/>
    <s v="29-06-2023 17:48"/>
    <s v="29-06-2023 19:45"/>
    <x v="62"/>
    <n v="14.55"/>
    <n v="8"/>
    <n v="116.4"/>
    <s v="Subscription"/>
    <x v="3"/>
    <s v="Medium"/>
    <s v="Medium Satisfaction"/>
    <s v="Long Charging"/>
    <n v="3"/>
    <x v="834"/>
    <x v="206"/>
  </r>
  <r>
    <s v="EVS104917"/>
    <x v="4"/>
    <x v="1"/>
    <x v="3"/>
    <x v="1"/>
    <s v="22-01-2024 19:44"/>
    <s v="22-01-2024 19:56"/>
    <x v="94"/>
    <n v="34.979999999999997"/>
    <n v="12"/>
    <n v="419.76"/>
    <s v="UPI"/>
    <x v="4"/>
    <s v="High"/>
    <s v="Low Satisfaction"/>
    <s v="Short Charging"/>
    <n v="1"/>
    <x v="1091"/>
    <x v="673"/>
  </r>
  <r>
    <s v="EVS104918"/>
    <x v="7"/>
    <x v="1"/>
    <x v="2"/>
    <x v="0"/>
    <s v="30-11-2024 12:34"/>
    <s v="30-11-2024 12:47"/>
    <x v="58"/>
    <n v="36.200000000000003"/>
    <n v="8"/>
    <n v="289.60000000000002"/>
    <s v="UPI"/>
    <x v="2"/>
    <s v="High"/>
    <s v="Low Satisfaction"/>
    <s v="Short Charging"/>
    <n v="1"/>
    <x v="1228"/>
    <x v="135"/>
  </r>
  <r>
    <s v="EVS104919"/>
    <x v="2"/>
    <x v="0"/>
    <x v="1"/>
    <x v="0"/>
    <s v="21-11-2024 09:55"/>
    <s v="21-11-2024 11:41"/>
    <x v="107"/>
    <n v="59.97"/>
    <n v="10"/>
    <n v="599.70000000000005"/>
    <s v="Subscription"/>
    <x v="4"/>
    <s v="High"/>
    <s v="Low Satisfaction"/>
    <s v="Long Charging"/>
    <n v="3"/>
    <x v="1086"/>
    <x v="44"/>
  </r>
  <r>
    <s v="EVS104920"/>
    <x v="2"/>
    <x v="0"/>
    <x v="1"/>
    <x v="1"/>
    <d v="2023-11-07T06:33:00"/>
    <d v="2023-11-07T08:25:00"/>
    <x v="56"/>
    <n v="56.8"/>
    <n v="15"/>
    <n v="852"/>
    <s v="UPI"/>
    <x v="2"/>
    <s v="High"/>
    <s v="Low Satisfaction"/>
    <s v="Long Charging"/>
    <n v="3"/>
    <x v="163"/>
    <x v="140"/>
  </r>
  <r>
    <s v="EVS104921"/>
    <x v="2"/>
    <x v="0"/>
    <x v="0"/>
    <x v="1"/>
    <d v="2023-04-12T11:53:00"/>
    <d v="2023-04-12T13:43:00"/>
    <x v="109"/>
    <n v="3.29"/>
    <n v="8"/>
    <n v="26.32"/>
    <s v="UPI"/>
    <x v="2"/>
    <s v="Low"/>
    <s v="Low Satisfaction"/>
    <s v="Long Charging"/>
    <n v="3"/>
    <x v="872"/>
    <x v="313"/>
  </r>
  <r>
    <s v="EVS104922"/>
    <x v="5"/>
    <x v="1"/>
    <x v="2"/>
    <x v="1"/>
    <s v="18-02-2024 02:05"/>
    <s v="18-02-2024 03:24"/>
    <x v="87"/>
    <n v="8.81"/>
    <n v="15"/>
    <n v="132.15"/>
    <s v="Credit Card"/>
    <x v="1"/>
    <s v="Low"/>
    <s v="High Satisfaction"/>
    <s v="Long Charging"/>
    <n v="1"/>
    <x v="521"/>
    <x v="549"/>
  </r>
  <r>
    <s v="EVS104923"/>
    <x v="0"/>
    <x v="0"/>
    <x v="3"/>
    <x v="1"/>
    <s v="13-03-2023 22:36"/>
    <s v="13-03-2023 23:29"/>
    <x v="73"/>
    <n v="34.43"/>
    <n v="15"/>
    <n v="516.45000000000005"/>
    <s v="Wallet"/>
    <x v="0"/>
    <s v="High"/>
    <s v="Medium Satisfaction"/>
    <s v="Medium Charging"/>
    <n v="3"/>
    <x v="1028"/>
    <x v="516"/>
  </r>
  <r>
    <s v="EVS104924"/>
    <x v="3"/>
    <x v="2"/>
    <x v="0"/>
    <x v="0"/>
    <d v="2023-06-05T09:43:00"/>
    <d v="2023-06-05T11:01:00"/>
    <x v="89"/>
    <n v="42.12"/>
    <n v="12"/>
    <n v="505.44"/>
    <s v="Credit Card"/>
    <x v="0"/>
    <s v="High"/>
    <s v="Medium Satisfaction"/>
    <s v="Long Charging"/>
    <n v="2"/>
    <x v="122"/>
    <x v="343"/>
  </r>
  <r>
    <s v="EVS104925"/>
    <x v="7"/>
    <x v="2"/>
    <x v="0"/>
    <x v="0"/>
    <s v="15-03-2024 03:06"/>
    <s v="15-03-2024 03:47"/>
    <x v="54"/>
    <n v="36.909999999999997"/>
    <n v="15"/>
    <n v="553.65"/>
    <s v="Subscription"/>
    <x v="2"/>
    <s v="High"/>
    <s v="Low Satisfaction"/>
    <s v="Medium Charging"/>
    <n v="2"/>
    <x v="597"/>
    <x v="298"/>
  </r>
  <r>
    <s v="EVS104926"/>
    <x v="2"/>
    <x v="0"/>
    <x v="0"/>
    <x v="1"/>
    <s v="18-09-2023 09:19"/>
    <s v="18-09-2023 09:48"/>
    <x v="102"/>
    <n v="54.12"/>
    <n v="8"/>
    <n v="432.96"/>
    <s v="UPI"/>
    <x v="4"/>
    <s v="High"/>
    <s v="Low Satisfaction"/>
    <s v="Short Charging"/>
    <n v="3"/>
    <x v="196"/>
    <x v="141"/>
  </r>
  <r>
    <s v="EVS104927"/>
    <x v="2"/>
    <x v="2"/>
    <x v="3"/>
    <x v="0"/>
    <s v="13-10-2023 02:35"/>
    <s v="13-10-2023 04:25"/>
    <x v="109"/>
    <n v="24.66"/>
    <n v="15"/>
    <n v="369.9"/>
    <s v="Wallet"/>
    <x v="2"/>
    <s v="Medium"/>
    <s v="Low Satisfaction"/>
    <s v="Long Charging"/>
    <n v="2"/>
    <x v="467"/>
    <x v="353"/>
  </r>
  <r>
    <s v="EVS104928"/>
    <x v="3"/>
    <x v="0"/>
    <x v="1"/>
    <x v="0"/>
    <s v="13-09-2024 02:06"/>
    <s v="13-09-2024 03:55"/>
    <x v="74"/>
    <n v="4.46"/>
    <n v="8"/>
    <n v="35.68"/>
    <s v="Wallet"/>
    <x v="3"/>
    <s v="Low"/>
    <s v="Medium Satisfaction"/>
    <s v="Long Charging"/>
    <n v="3"/>
    <x v="794"/>
    <x v="61"/>
  </r>
  <r>
    <s v="EVS104929"/>
    <x v="1"/>
    <x v="1"/>
    <x v="0"/>
    <x v="0"/>
    <s v="19-05-2024 01:26"/>
    <s v="19-05-2024 02:00"/>
    <x v="8"/>
    <n v="31.27"/>
    <n v="12"/>
    <n v="375.24"/>
    <s v="UPI"/>
    <x v="2"/>
    <s v="High"/>
    <s v="Low Satisfaction"/>
    <s v="Medium Charging"/>
    <n v="1"/>
    <x v="1287"/>
    <x v="404"/>
  </r>
  <r>
    <s v="EVS104930"/>
    <x v="6"/>
    <x v="0"/>
    <x v="1"/>
    <x v="0"/>
    <s v="28-08-2023 19:46"/>
    <s v="28-08-2023 20:03"/>
    <x v="18"/>
    <n v="33.229999999999997"/>
    <n v="8"/>
    <n v="265.83999999999997"/>
    <s v="Wallet"/>
    <x v="0"/>
    <s v="High"/>
    <s v="Medium Satisfaction"/>
    <s v="Short Charging"/>
    <n v="3"/>
    <x v="204"/>
    <x v="303"/>
  </r>
  <r>
    <s v="EVS104931"/>
    <x v="6"/>
    <x v="2"/>
    <x v="3"/>
    <x v="0"/>
    <s v="16-05-2023 14:35"/>
    <s v="16-05-2023 16:04"/>
    <x v="29"/>
    <n v="13.64"/>
    <n v="10"/>
    <n v="136.4"/>
    <s v="Credit Card"/>
    <x v="3"/>
    <s v="Medium"/>
    <s v="Medium Satisfaction"/>
    <s v="Long Charging"/>
    <n v="2"/>
    <x v="386"/>
    <x v="686"/>
  </r>
  <r>
    <s v="EVS104932"/>
    <x v="2"/>
    <x v="1"/>
    <x v="3"/>
    <x v="0"/>
    <s v="27-09-2023 15:02"/>
    <s v="27-09-2023 15:40"/>
    <x v="28"/>
    <n v="53.98"/>
    <n v="8"/>
    <n v="431.84"/>
    <s v="Credit Card"/>
    <x v="3"/>
    <s v="High"/>
    <s v="Medium Satisfaction"/>
    <s v="Medium Charging"/>
    <n v="1"/>
    <x v="734"/>
    <x v="100"/>
  </r>
  <r>
    <s v="EVS104933"/>
    <x v="3"/>
    <x v="1"/>
    <x v="2"/>
    <x v="0"/>
    <d v="2023-07-03T14:26:00"/>
    <d v="2023-07-03T15:57:00"/>
    <x v="44"/>
    <n v="9.77"/>
    <n v="10"/>
    <n v="97.7"/>
    <s v="UPI"/>
    <x v="4"/>
    <s v="Low"/>
    <s v="Low Satisfaction"/>
    <s v="Long Charging"/>
    <n v="1"/>
    <x v="1227"/>
    <x v="558"/>
  </r>
  <r>
    <s v="EVS104934"/>
    <x v="4"/>
    <x v="0"/>
    <x v="1"/>
    <x v="1"/>
    <d v="2024-03-03T09:20:00"/>
    <d v="2024-03-03T10:01:00"/>
    <x v="54"/>
    <n v="29.37"/>
    <n v="12"/>
    <n v="352.44"/>
    <s v="Credit Card"/>
    <x v="2"/>
    <s v="Medium"/>
    <s v="Low Satisfaction"/>
    <s v="Medium Charging"/>
    <n v="3"/>
    <x v="407"/>
    <x v="625"/>
  </r>
  <r>
    <s v="EVS104935"/>
    <x v="7"/>
    <x v="1"/>
    <x v="0"/>
    <x v="1"/>
    <s v="30-04-2023 08:53"/>
    <s v="30-04-2023 10:16"/>
    <x v="100"/>
    <n v="4.29"/>
    <n v="10"/>
    <n v="42.9"/>
    <s v="Subscription"/>
    <x v="1"/>
    <s v="Low"/>
    <s v="High Satisfaction"/>
    <s v="Long Charging"/>
    <n v="1"/>
    <x v="336"/>
    <x v="402"/>
  </r>
  <r>
    <s v="EVS104936"/>
    <x v="5"/>
    <x v="2"/>
    <x v="2"/>
    <x v="1"/>
    <d v="2024-02-03T07:43:00"/>
    <d v="2024-02-03T09:37:00"/>
    <x v="48"/>
    <n v="59.57"/>
    <n v="8"/>
    <n v="476.56"/>
    <s v="UPI"/>
    <x v="0"/>
    <s v="High"/>
    <s v="Medium Satisfaction"/>
    <s v="Long Charging"/>
    <n v="2"/>
    <x v="1048"/>
    <x v="562"/>
  </r>
  <r>
    <s v="EVS104937"/>
    <x v="6"/>
    <x v="0"/>
    <x v="1"/>
    <x v="0"/>
    <s v="14-01-2023 16:09"/>
    <s v="14-01-2023 17:39"/>
    <x v="77"/>
    <n v="59.75"/>
    <n v="12"/>
    <n v="717"/>
    <s v="Wallet"/>
    <x v="4"/>
    <s v="High"/>
    <s v="Low Satisfaction"/>
    <s v="Long Charging"/>
    <n v="3"/>
    <x v="951"/>
    <x v="613"/>
  </r>
  <r>
    <s v="EVS104938"/>
    <x v="7"/>
    <x v="1"/>
    <x v="2"/>
    <x v="0"/>
    <s v="14-02-2023 20:28"/>
    <s v="14-02-2023 21:31"/>
    <x v="25"/>
    <n v="11.88"/>
    <n v="10"/>
    <n v="118.8"/>
    <s v="Wallet"/>
    <x v="1"/>
    <s v="Medium"/>
    <s v="High Satisfaction"/>
    <s v="Long Charging"/>
    <n v="1"/>
    <x v="1372"/>
    <x v="324"/>
  </r>
  <r>
    <s v="EVS104939"/>
    <x v="5"/>
    <x v="2"/>
    <x v="1"/>
    <x v="0"/>
    <s v="13-11-2024 09:47"/>
    <s v="13-11-2024 10:22"/>
    <x v="10"/>
    <n v="47.84"/>
    <n v="12"/>
    <n v="574.08000000000004"/>
    <s v="Subscription"/>
    <x v="4"/>
    <s v="High"/>
    <s v="Low Satisfaction"/>
    <s v="Medium Charging"/>
    <n v="2"/>
    <x v="1005"/>
    <x v="188"/>
  </r>
  <r>
    <s v="EVS104940"/>
    <x v="6"/>
    <x v="2"/>
    <x v="1"/>
    <x v="1"/>
    <s v="29-08-2023 12:23"/>
    <s v="29-08-2023 13:54"/>
    <x v="44"/>
    <n v="54.11"/>
    <n v="10"/>
    <n v="541.1"/>
    <s v="Subscription"/>
    <x v="1"/>
    <s v="High"/>
    <s v="High Satisfaction"/>
    <s v="Long Charging"/>
    <n v="2"/>
    <x v="216"/>
    <x v="95"/>
  </r>
  <r>
    <s v="EVS104941"/>
    <x v="4"/>
    <x v="0"/>
    <x v="1"/>
    <x v="1"/>
    <s v="27-06-2024 12:14"/>
    <s v="27-06-2024 13:00"/>
    <x v="43"/>
    <n v="24.45"/>
    <n v="8"/>
    <n v="195.6"/>
    <s v="UPI"/>
    <x v="3"/>
    <s v="Medium"/>
    <s v="Medium Satisfaction"/>
    <s v="Medium Charging"/>
    <n v="3"/>
    <x v="1109"/>
    <x v="698"/>
  </r>
  <r>
    <s v="EVS104942"/>
    <x v="4"/>
    <x v="1"/>
    <x v="1"/>
    <x v="0"/>
    <s v="30-05-2024 10:09"/>
    <s v="30-05-2024 11:39"/>
    <x v="77"/>
    <n v="23.42"/>
    <n v="12"/>
    <n v="281.04000000000002"/>
    <s v="UPI"/>
    <x v="1"/>
    <s v="Medium"/>
    <s v="High Satisfaction"/>
    <s v="Long Charging"/>
    <n v="1"/>
    <x v="882"/>
    <x v="508"/>
  </r>
  <r>
    <s v="EVS104943"/>
    <x v="7"/>
    <x v="1"/>
    <x v="1"/>
    <x v="0"/>
    <s v="16-02-2023 19:20"/>
    <s v="16-02-2023 19:52"/>
    <x v="105"/>
    <n v="44.93"/>
    <n v="8"/>
    <n v="359.44"/>
    <s v="UPI"/>
    <x v="4"/>
    <s v="High"/>
    <s v="Low Satisfaction"/>
    <s v="Medium Charging"/>
    <n v="1"/>
    <x v="406"/>
    <x v="105"/>
  </r>
  <r>
    <s v="EVS104944"/>
    <x v="3"/>
    <x v="2"/>
    <x v="2"/>
    <x v="1"/>
    <d v="2023-11-04T21:13:00"/>
    <d v="2023-11-04T22:55:00"/>
    <x v="36"/>
    <n v="57.07"/>
    <n v="12"/>
    <n v="684.84"/>
    <s v="UPI"/>
    <x v="4"/>
    <s v="High"/>
    <s v="Low Satisfaction"/>
    <s v="Long Charging"/>
    <n v="2"/>
    <x v="749"/>
    <x v="292"/>
  </r>
  <r>
    <s v="EVS104945"/>
    <x v="7"/>
    <x v="0"/>
    <x v="1"/>
    <x v="1"/>
    <s v="13-08-2023 17:50"/>
    <s v="13-08-2023 18:40"/>
    <x v="97"/>
    <n v="33.81"/>
    <n v="8"/>
    <n v="270.48"/>
    <s v="UPI"/>
    <x v="3"/>
    <s v="High"/>
    <s v="Medium Satisfaction"/>
    <s v="Medium Charging"/>
    <n v="3"/>
    <x v="1115"/>
    <x v="462"/>
  </r>
  <r>
    <s v="EVS104946"/>
    <x v="7"/>
    <x v="1"/>
    <x v="0"/>
    <x v="0"/>
    <s v="31-03-2024 04:20"/>
    <s v="31-03-2024 06:14"/>
    <x v="48"/>
    <n v="57.15"/>
    <n v="8"/>
    <n v="457.2"/>
    <s v="Credit Card"/>
    <x v="4"/>
    <s v="High"/>
    <s v="Low Satisfaction"/>
    <s v="Long Charging"/>
    <n v="1"/>
    <x v="700"/>
    <x v="124"/>
  </r>
  <r>
    <s v="EVS104947"/>
    <x v="5"/>
    <x v="1"/>
    <x v="3"/>
    <x v="0"/>
    <s v="20-11-2024 01:36"/>
    <s v="20-11-2024 01:56"/>
    <x v="21"/>
    <n v="46.47"/>
    <n v="12"/>
    <n v="557.64"/>
    <s v="Credit Card"/>
    <x v="3"/>
    <s v="High"/>
    <s v="Medium Satisfaction"/>
    <s v="Short Charging"/>
    <n v="1"/>
    <x v="677"/>
    <x v="620"/>
  </r>
  <r>
    <s v="EVS104948"/>
    <x v="4"/>
    <x v="2"/>
    <x v="3"/>
    <x v="0"/>
    <s v="18-02-2024 01:52"/>
    <s v="18-02-2024 02:55"/>
    <x v="25"/>
    <n v="23.22"/>
    <n v="12"/>
    <n v="278.64"/>
    <s v="Subscription"/>
    <x v="0"/>
    <s v="Medium"/>
    <s v="Medium Satisfaction"/>
    <s v="Long Charging"/>
    <n v="2"/>
    <x v="805"/>
    <x v="549"/>
  </r>
  <r>
    <s v="EVS104949"/>
    <x v="2"/>
    <x v="2"/>
    <x v="2"/>
    <x v="1"/>
    <d v="2024-07-09T21:31:00"/>
    <d v="2024-07-09T22:29:00"/>
    <x v="22"/>
    <n v="23.77"/>
    <n v="8"/>
    <n v="190.16"/>
    <s v="Wallet"/>
    <x v="3"/>
    <s v="Medium"/>
    <s v="Medium Satisfaction"/>
    <s v="Medium Charging"/>
    <n v="2"/>
    <x v="741"/>
    <x v="221"/>
  </r>
  <r>
    <s v="EVS104950"/>
    <x v="4"/>
    <x v="0"/>
    <x v="1"/>
    <x v="1"/>
    <s v="14-08-2023 13:48"/>
    <s v="14-08-2023 14:48"/>
    <x v="76"/>
    <n v="26.03"/>
    <n v="15"/>
    <n v="390.45"/>
    <s v="Wallet"/>
    <x v="2"/>
    <s v="Medium"/>
    <s v="Low Satisfaction"/>
    <s v="Medium Charging"/>
    <n v="3"/>
    <x v="287"/>
    <x v="63"/>
  </r>
  <r>
    <s v="EVS104951"/>
    <x v="3"/>
    <x v="0"/>
    <x v="3"/>
    <x v="1"/>
    <d v="2024-10-05T06:37:00"/>
    <d v="2024-10-05T07:51:00"/>
    <x v="33"/>
    <n v="21.28"/>
    <n v="10"/>
    <n v="212.8"/>
    <s v="Subscription"/>
    <x v="1"/>
    <s v="Medium"/>
    <s v="High Satisfaction"/>
    <s v="Long Charging"/>
    <n v="3"/>
    <x v="822"/>
    <x v="513"/>
  </r>
  <r>
    <s v="EVS104952"/>
    <x v="4"/>
    <x v="1"/>
    <x v="3"/>
    <x v="0"/>
    <s v="27-06-2023 23:52"/>
    <s v="28-06-2023 01:40"/>
    <x v="47"/>
    <n v="34.93"/>
    <n v="10"/>
    <n v="349.3"/>
    <s v="Wallet"/>
    <x v="1"/>
    <s v="High"/>
    <s v="High Satisfaction"/>
    <s v="Long Charging"/>
    <n v="1"/>
    <x v="770"/>
    <x v="388"/>
  </r>
  <r>
    <s v="EVS104953"/>
    <x v="2"/>
    <x v="0"/>
    <x v="2"/>
    <x v="1"/>
    <d v="2024-12-02T22:44:00"/>
    <s v="13-02-2024 00:40"/>
    <x v="90"/>
    <n v="38.01"/>
    <n v="8"/>
    <n v="304.08"/>
    <s v="Wallet"/>
    <x v="3"/>
    <s v="High"/>
    <s v="Medium Satisfaction"/>
    <s v="Long Charging"/>
    <n v="3"/>
    <x v="585"/>
    <x v="300"/>
  </r>
  <r>
    <s v="EVS104954"/>
    <x v="7"/>
    <x v="0"/>
    <x v="1"/>
    <x v="1"/>
    <d v="2024-06-11T06:00:00"/>
    <d v="2024-06-11T07:52:00"/>
    <x v="56"/>
    <n v="54.71"/>
    <n v="15"/>
    <n v="820.65"/>
    <s v="Credit Card"/>
    <x v="1"/>
    <s v="High"/>
    <s v="High Satisfaction"/>
    <s v="Long Charging"/>
    <n v="3"/>
    <x v="537"/>
    <x v="408"/>
  </r>
  <r>
    <s v="EVS104955"/>
    <x v="5"/>
    <x v="2"/>
    <x v="3"/>
    <x v="1"/>
    <s v="20-01-2023 13:56"/>
    <s v="20-01-2023 14:31"/>
    <x v="10"/>
    <n v="37.380000000000003"/>
    <n v="8"/>
    <n v="299.04000000000002"/>
    <s v="Credit Card"/>
    <x v="1"/>
    <s v="High"/>
    <s v="High Satisfaction"/>
    <s v="Medium Charging"/>
    <n v="2"/>
    <x v="1201"/>
    <x v="464"/>
  </r>
  <r>
    <s v="EVS104956"/>
    <x v="1"/>
    <x v="1"/>
    <x v="0"/>
    <x v="1"/>
    <s v="27-06-2024 13:11"/>
    <s v="27-06-2024 14:32"/>
    <x v="7"/>
    <n v="13.68"/>
    <n v="12"/>
    <n v="164.16"/>
    <s v="Subscription"/>
    <x v="3"/>
    <s v="Medium"/>
    <s v="Medium Satisfaction"/>
    <s v="Long Charging"/>
    <n v="1"/>
    <x v="1243"/>
    <x v="698"/>
  </r>
  <r>
    <s v="EVS104957"/>
    <x v="5"/>
    <x v="2"/>
    <x v="2"/>
    <x v="1"/>
    <s v="30-06-2023 22:26"/>
    <s v="30-06-2023 22:37"/>
    <x v="78"/>
    <n v="30.3"/>
    <n v="12"/>
    <n v="363.6"/>
    <s v="Wallet"/>
    <x v="1"/>
    <s v="High"/>
    <s v="High Satisfaction"/>
    <s v="Short Charging"/>
    <n v="2"/>
    <x v="453"/>
    <x v="386"/>
  </r>
  <r>
    <s v="EVS104958"/>
    <x v="2"/>
    <x v="1"/>
    <x v="1"/>
    <x v="0"/>
    <d v="2024-07-10T16:03:00"/>
    <d v="2024-07-10T17:29:00"/>
    <x v="16"/>
    <n v="24.33"/>
    <n v="10"/>
    <n v="243.3"/>
    <s v="Wallet"/>
    <x v="3"/>
    <s v="Medium"/>
    <s v="Medium Satisfaction"/>
    <s v="Long Charging"/>
    <n v="1"/>
    <x v="383"/>
    <x v="1"/>
  </r>
  <r>
    <s v="EVS104959"/>
    <x v="6"/>
    <x v="0"/>
    <x v="0"/>
    <x v="1"/>
    <s v="19-02-2024 15:26"/>
    <s v="19-02-2024 16:00"/>
    <x v="8"/>
    <n v="50.61"/>
    <n v="10"/>
    <n v="506.1"/>
    <s v="UPI"/>
    <x v="1"/>
    <s v="High"/>
    <s v="High Satisfaction"/>
    <s v="Medium Charging"/>
    <n v="3"/>
    <x v="727"/>
    <x v="283"/>
  </r>
  <r>
    <s v="EVS104960"/>
    <x v="5"/>
    <x v="1"/>
    <x v="1"/>
    <x v="1"/>
    <s v="27-05-2023 06:48"/>
    <s v="27-05-2023 07:03"/>
    <x v="63"/>
    <n v="34.06"/>
    <n v="8"/>
    <n v="272.48"/>
    <s v="Credit Card"/>
    <x v="3"/>
    <s v="High"/>
    <s v="Medium Satisfaction"/>
    <s v="Short Charging"/>
    <n v="1"/>
    <x v="583"/>
    <x v="443"/>
  </r>
  <r>
    <s v="EVS104961"/>
    <x v="0"/>
    <x v="0"/>
    <x v="1"/>
    <x v="1"/>
    <d v="2023-02-02T05:59:00"/>
    <d v="2023-02-02T07:39:00"/>
    <x v="60"/>
    <n v="58.14"/>
    <n v="15"/>
    <n v="872.1"/>
    <s v="UPI"/>
    <x v="3"/>
    <s v="High"/>
    <s v="Medium Satisfaction"/>
    <s v="Long Charging"/>
    <n v="3"/>
    <x v="726"/>
    <x v="440"/>
  </r>
  <r>
    <s v="EVS104962"/>
    <x v="3"/>
    <x v="0"/>
    <x v="0"/>
    <x v="0"/>
    <d v="2023-12-09T02:44:00"/>
    <d v="2023-12-09T04:18:00"/>
    <x v="23"/>
    <n v="50.38"/>
    <n v="15"/>
    <n v="755.7"/>
    <s v="Wallet"/>
    <x v="4"/>
    <s v="High"/>
    <s v="Low Satisfaction"/>
    <s v="Long Charging"/>
    <n v="3"/>
    <x v="1265"/>
    <x v="672"/>
  </r>
  <r>
    <s v="EVS104963"/>
    <x v="6"/>
    <x v="1"/>
    <x v="2"/>
    <x v="0"/>
    <d v="2024-07-05T02:09:00"/>
    <d v="2024-07-05T03:58:00"/>
    <x v="74"/>
    <n v="45.73"/>
    <n v="10"/>
    <n v="457.3"/>
    <s v="Credit Card"/>
    <x v="2"/>
    <s v="High"/>
    <s v="Low Satisfaction"/>
    <s v="Long Charging"/>
    <n v="1"/>
    <x v="679"/>
    <x v="22"/>
  </r>
  <r>
    <s v="EVS104964"/>
    <x v="4"/>
    <x v="0"/>
    <x v="1"/>
    <x v="0"/>
    <s v="16-05-2024 08:08"/>
    <s v="16-05-2024 10:02"/>
    <x v="48"/>
    <n v="27.73"/>
    <n v="15"/>
    <n v="415.95"/>
    <s v="Credit Card"/>
    <x v="3"/>
    <s v="Medium"/>
    <s v="Medium Satisfaction"/>
    <s v="Long Charging"/>
    <n v="3"/>
    <x v="363"/>
    <x v="412"/>
  </r>
  <r>
    <s v="EVS104965"/>
    <x v="3"/>
    <x v="1"/>
    <x v="3"/>
    <x v="1"/>
    <s v="19-11-2024 09:13"/>
    <s v="19-11-2024 10:27"/>
    <x v="33"/>
    <n v="53.5"/>
    <n v="15"/>
    <n v="802.5"/>
    <s v="Subscription"/>
    <x v="4"/>
    <s v="High"/>
    <s v="Low Satisfaction"/>
    <s v="Long Charging"/>
    <n v="1"/>
    <x v="574"/>
    <x v="80"/>
  </r>
  <r>
    <s v="EVS104966"/>
    <x v="3"/>
    <x v="1"/>
    <x v="1"/>
    <x v="0"/>
    <d v="2023-06-09T20:12:00"/>
    <d v="2023-06-09T20:54:00"/>
    <x v="14"/>
    <n v="14.67"/>
    <n v="12"/>
    <n v="176.04"/>
    <s v="Wallet"/>
    <x v="2"/>
    <s v="Medium"/>
    <s v="Low Satisfaction"/>
    <s v="Medium Charging"/>
    <n v="1"/>
    <x v="737"/>
    <x v="334"/>
  </r>
  <r>
    <s v="EVS104967"/>
    <x v="7"/>
    <x v="0"/>
    <x v="1"/>
    <x v="0"/>
    <d v="2023-10-12T21:53:00"/>
    <d v="2023-10-12T22:40:00"/>
    <x v="59"/>
    <n v="27.66"/>
    <n v="8"/>
    <n v="221.28"/>
    <s v="UPI"/>
    <x v="4"/>
    <s v="Medium"/>
    <s v="Low Satisfaction"/>
    <s v="Medium Charging"/>
    <n v="3"/>
    <x v="282"/>
    <x v="317"/>
  </r>
  <r>
    <s v="EVS104968"/>
    <x v="3"/>
    <x v="2"/>
    <x v="3"/>
    <x v="1"/>
    <d v="2023-11-02T13:49:00"/>
    <d v="2023-11-02T14:41:00"/>
    <x v="55"/>
    <n v="11.69"/>
    <n v="8"/>
    <n v="93.52"/>
    <s v="UPI"/>
    <x v="3"/>
    <s v="Medium"/>
    <s v="Medium Satisfaction"/>
    <s v="Medium Charging"/>
    <n v="2"/>
    <x v="662"/>
    <x v="158"/>
  </r>
  <r>
    <s v="EVS104969"/>
    <x v="2"/>
    <x v="1"/>
    <x v="0"/>
    <x v="0"/>
    <s v="24-11-2024 08:30"/>
    <s v="24-11-2024 08:49"/>
    <x v="11"/>
    <n v="59.82"/>
    <n v="10"/>
    <n v="598.20000000000005"/>
    <s v="Subscription"/>
    <x v="2"/>
    <s v="High"/>
    <s v="Low Satisfaction"/>
    <s v="Short Charging"/>
    <n v="1"/>
    <x v="7"/>
    <x v="316"/>
  </r>
  <r>
    <s v="EVS104970"/>
    <x v="0"/>
    <x v="1"/>
    <x v="3"/>
    <x v="0"/>
    <d v="2024-08-11T03:22:00"/>
    <d v="2024-08-11T04:31:00"/>
    <x v="39"/>
    <n v="8.31"/>
    <n v="8"/>
    <n v="66.48"/>
    <s v="Wallet"/>
    <x v="4"/>
    <s v="Low"/>
    <s v="Low Satisfaction"/>
    <s v="Long Charging"/>
    <n v="1"/>
    <x v="518"/>
    <x v="281"/>
  </r>
  <r>
    <s v="EVS104971"/>
    <x v="1"/>
    <x v="1"/>
    <x v="2"/>
    <x v="1"/>
    <s v="17-04-2024 19:01"/>
    <s v="17-04-2024 20:02"/>
    <x v="57"/>
    <n v="6.18"/>
    <n v="12"/>
    <n v="74.16"/>
    <s v="UPI"/>
    <x v="1"/>
    <s v="Low"/>
    <s v="High Satisfaction"/>
    <s v="Long Charging"/>
    <n v="1"/>
    <x v="1378"/>
    <x v="305"/>
  </r>
  <r>
    <s v="EVS104972"/>
    <x v="1"/>
    <x v="1"/>
    <x v="1"/>
    <x v="0"/>
    <s v="28-09-2024 22:31"/>
    <s v="28-09-2024 23:50"/>
    <x v="87"/>
    <n v="20.5"/>
    <n v="15"/>
    <n v="307.5"/>
    <s v="Credit Card"/>
    <x v="1"/>
    <s v="Medium"/>
    <s v="High Satisfaction"/>
    <s v="Long Charging"/>
    <n v="1"/>
    <x v="672"/>
    <x v="257"/>
  </r>
  <r>
    <s v="EVS104973"/>
    <x v="4"/>
    <x v="0"/>
    <x v="2"/>
    <x v="0"/>
    <s v="15-08-2024 14:17"/>
    <s v="15-08-2024 15:39"/>
    <x v="0"/>
    <n v="32.94"/>
    <n v="15"/>
    <n v="494.1"/>
    <s v="Wallet"/>
    <x v="3"/>
    <s v="High"/>
    <s v="Medium Satisfaction"/>
    <s v="Long Charging"/>
    <n v="3"/>
    <x v="586"/>
    <x v="532"/>
  </r>
  <r>
    <s v="EVS104974"/>
    <x v="3"/>
    <x v="0"/>
    <x v="1"/>
    <x v="0"/>
    <s v="13-05-2024 03:51"/>
    <s v="13-05-2024 04:46"/>
    <x v="104"/>
    <n v="21.23"/>
    <n v="10"/>
    <n v="212.3"/>
    <s v="Credit Card"/>
    <x v="2"/>
    <s v="Medium"/>
    <s v="Low Satisfaction"/>
    <s v="Medium Charging"/>
    <n v="3"/>
    <x v="215"/>
    <x v="391"/>
  </r>
  <r>
    <s v="EVS104975"/>
    <x v="1"/>
    <x v="2"/>
    <x v="0"/>
    <x v="1"/>
    <s v="23-05-2024 00:57"/>
    <s v="23-05-2024 01:35"/>
    <x v="28"/>
    <n v="52.17"/>
    <n v="15"/>
    <n v="782.55"/>
    <s v="Subscription"/>
    <x v="0"/>
    <s v="High"/>
    <s v="Medium Satisfaction"/>
    <s v="Medium Charging"/>
    <n v="2"/>
    <x v="802"/>
    <x v="19"/>
  </r>
  <r>
    <s v="EVS104976"/>
    <x v="0"/>
    <x v="1"/>
    <x v="2"/>
    <x v="0"/>
    <s v="30-03-2023 17:38"/>
    <s v="30-03-2023 19:01"/>
    <x v="100"/>
    <n v="32.78"/>
    <n v="12"/>
    <n v="393.36"/>
    <s v="Wallet"/>
    <x v="0"/>
    <s v="High"/>
    <s v="Medium Satisfaction"/>
    <s v="Long Charging"/>
    <n v="1"/>
    <x v="730"/>
    <x v="634"/>
  </r>
  <r>
    <s v="EVS104977"/>
    <x v="1"/>
    <x v="2"/>
    <x v="0"/>
    <x v="0"/>
    <s v="20-02-2023 21:18"/>
    <s v="20-02-2023 22:11"/>
    <x v="73"/>
    <n v="56.76"/>
    <n v="12"/>
    <n v="681.12"/>
    <s v="Credit Card"/>
    <x v="0"/>
    <s v="High"/>
    <s v="Medium Satisfaction"/>
    <s v="Medium Charging"/>
    <n v="2"/>
    <x v="131"/>
    <x v="122"/>
  </r>
  <r>
    <s v="EVS104978"/>
    <x v="4"/>
    <x v="0"/>
    <x v="2"/>
    <x v="1"/>
    <d v="2023-06-07T16:39:00"/>
    <d v="2023-06-07T18:13:00"/>
    <x v="23"/>
    <n v="39.19"/>
    <n v="8"/>
    <n v="313.52"/>
    <s v="Subscription"/>
    <x v="3"/>
    <s v="High"/>
    <s v="Medium Satisfaction"/>
    <s v="Long Charging"/>
    <n v="3"/>
    <x v="1106"/>
    <x v="394"/>
  </r>
  <r>
    <s v="EVS104979"/>
    <x v="6"/>
    <x v="2"/>
    <x v="1"/>
    <x v="1"/>
    <d v="2023-11-11T14:44:00"/>
    <d v="2023-11-11T16:03:00"/>
    <x v="87"/>
    <n v="42.81"/>
    <n v="10"/>
    <n v="428.1"/>
    <s v="Wallet"/>
    <x v="0"/>
    <s v="High"/>
    <s v="Medium Satisfaction"/>
    <s v="Long Charging"/>
    <n v="2"/>
    <x v="118"/>
    <x v="180"/>
  </r>
  <r>
    <s v="EVS104980"/>
    <x v="1"/>
    <x v="1"/>
    <x v="1"/>
    <x v="0"/>
    <s v="13-06-2023 03:07"/>
    <s v="13-06-2023 04:14"/>
    <x v="5"/>
    <n v="50.95"/>
    <n v="10"/>
    <n v="509.5"/>
    <s v="Credit Card"/>
    <x v="1"/>
    <s v="High"/>
    <s v="High Satisfaction"/>
    <s v="Long Charging"/>
    <n v="1"/>
    <x v="356"/>
    <x v="173"/>
  </r>
  <r>
    <s v="EVS104981"/>
    <x v="6"/>
    <x v="0"/>
    <x v="0"/>
    <x v="0"/>
    <s v="19-02-2023 07:29"/>
    <s v="19-02-2023 09:25"/>
    <x v="90"/>
    <n v="4.82"/>
    <n v="10"/>
    <n v="48.2"/>
    <s v="Wallet"/>
    <x v="4"/>
    <s v="Low"/>
    <s v="Low Satisfaction"/>
    <s v="Long Charging"/>
    <n v="3"/>
    <x v="706"/>
    <x v="524"/>
  </r>
  <r>
    <s v="EVS104982"/>
    <x v="6"/>
    <x v="2"/>
    <x v="1"/>
    <x v="1"/>
    <s v="27-04-2024 08:38"/>
    <s v="27-04-2024 10:33"/>
    <x v="65"/>
    <n v="4.24"/>
    <n v="8"/>
    <n v="33.92"/>
    <s v="UPI"/>
    <x v="2"/>
    <s v="Low"/>
    <s v="Low Satisfaction"/>
    <s v="Long Charging"/>
    <n v="2"/>
    <x v="1213"/>
    <x v="184"/>
  </r>
  <r>
    <s v="EVS104983"/>
    <x v="3"/>
    <x v="1"/>
    <x v="3"/>
    <x v="1"/>
    <s v="16-08-2024 10:58"/>
    <s v="16-08-2024 12:05"/>
    <x v="5"/>
    <n v="35.46"/>
    <n v="10"/>
    <n v="354.6"/>
    <s v="Subscription"/>
    <x v="0"/>
    <s v="High"/>
    <s v="Medium Satisfaction"/>
    <s v="Long Charging"/>
    <n v="1"/>
    <x v="475"/>
    <x v="320"/>
  </r>
  <r>
    <s v="EVS104984"/>
    <x v="7"/>
    <x v="0"/>
    <x v="3"/>
    <x v="1"/>
    <s v="25-02-2024 09:41"/>
    <s v="25-02-2024 10:46"/>
    <x v="75"/>
    <n v="19.62"/>
    <n v="15"/>
    <n v="294.3"/>
    <s v="Wallet"/>
    <x v="4"/>
    <s v="Medium"/>
    <s v="Low Satisfaction"/>
    <s v="Long Charging"/>
    <n v="3"/>
    <x v="180"/>
    <x v="114"/>
  </r>
  <r>
    <s v="EVS104985"/>
    <x v="2"/>
    <x v="2"/>
    <x v="3"/>
    <x v="1"/>
    <s v="14-06-2023 17:05"/>
    <s v="14-06-2023 19:03"/>
    <x v="106"/>
    <n v="59.16"/>
    <n v="8"/>
    <n v="473.28"/>
    <s v="UPI"/>
    <x v="1"/>
    <s v="High"/>
    <s v="High Satisfaction"/>
    <s v="Long Charging"/>
    <n v="2"/>
    <x v="80"/>
    <x v="121"/>
  </r>
  <r>
    <s v="EVS104986"/>
    <x v="6"/>
    <x v="0"/>
    <x v="2"/>
    <x v="1"/>
    <d v="2024-04-06T21:45:00"/>
    <d v="2024-04-06T22:47:00"/>
    <x v="51"/>
    <n v="39.11"/>
    <n v="8"/>
    <n v="312.88"/>
    <s v="Wallet"/>
    <x v="1"/>
    <s v="High"/>
    <s v="High Satisfaction"/>
    <s v="Long Charging"/>
    <n v="3"/>
    <x v="499"/>
    <x v="368"/>
  </r>
  <r>
    <s v="EVS104987"/>
    <x v="6"/>
    <x v="0"/>
    <x v="1"/>
    <x v="1"/>
    <s v="23-09-2024 00:13"/>
    <s v="23-09-2024 01:14"/>
    <x v="57"/>
    <n v="50.78"/>
    <n v="10"/>
    <n v="507.8"/>
    <s v="UPI"/>
    <x v="0"/>
    <s v="High"/>
    <s v="Medium Satisfaction"/>
    <s v="Long Charging"/>
    <n v="3"/>
    <x v="1120"/>
    <x v="242"/>
  </r>
  <r>
    <s v="EVS104988"/>
    <x v="5"/>
    <x v="2"/>
    <x v="3"/>
    <x v="1"/>
    <s v="14-05-2024 18:07"/>
    <s v="14-05-2024 19:41"/>
    <x v="23"/>
    <n v="36.24"/>
    <n v="12"/>
    <n v="434.88"/>
    <s v="Subscription"/>
    <x v="4"/>
    <s v="High"/>
    <s v="Low Satisfaction"/>
    <s v="Long Charging"/>
    <n v="2"/>
    <x v="1266"/>
    <x v="37"/>
  </r>
  <r>
    <s v="EVS104989"/>
    <x v="7"/>
    <x v="2"/>
    <x v="0"/>
    <x v="0"/>
    <d v="2024-05-10T14:33:00"/>
    <d v="2024-05-10T16:06:00"/>
    <x v="12"/>
    <n v="35.869999999999997"/>
    <n v="15"/>
    <n v="538.04999999999995"/>
    <s v="UPI"/>
    <x v="2"/>
    <s v="High"/>
    <s v="Low Satisfaction"/>
    <s v="Long Charging"/>
    <n v="2"/>
    <x v="978"/>
    <x v="55"/>
  </r>
  <r>
    <s v="EVS104990"/>
    <x v="6"/>
    <x v="2"/>
    <x v="2"/>
    <x v="0"/>
    <d v="2024-03-09T17:42:00"/>
    <d v="2024-03-09T18:15:00"/>
    <x v="50"/>
    <n v="46.67"/>
    <n v="12"/>
    <n v="560.04"/>
    <s v="Subscription"/>
    <x v="2"/>
    <s v="High"/>
    <s v="Low Satisfaction"/>
    <s v="Medium Charging"/>
    <n v="2"/>
    <x v="34"/>
    <x v="419"/>
  </r>
  <r>
    <s v="EVS104991"/>
    <x v="2"/>
    <x v="1"/>
    <x v="2"/>
    <x v="0"/>
    <s v="20-08-2023 14:27"/>
    <s v="20-08-2023 15:21"/>
    <x v="38"/>
    <n v="45.55"/>
    <n v="8"/>
    <n v="364.4"/>
    <s v="UPI"/>
    <x v="0"/>
    <s v="High"/>
    <s v="Medium Satisfaction"/>
    <s v="Medium Charging"/>
    <n v="1"/>
    <x v="66"/>
    <x v="403"/>
  </r>
  <r>
    <s v="EVS104992"/>
    <x v="4"/>
    <x v="1"/>
    <x v="3"/>
    <x v="0"/>
    <s v="18-09-2023 20:43"/>
    <s v="18-09-2023 21:00"/>
    <x v="18"/>
    <n v="47.21"/>
    <n v="8"/>
    <n v="377.68"/>
    <s v="UPI"/>
    <x v="3"/>
    <s v="High"/>
    <s v="Medium Satisfaction"/>
    <s v="Short Charging"/>
    <n v="1"/>
    <x v="241"/>
    <x v="141"/>
  </r>
  <r>
    <s v="EVS104993"/>
    <x v="2"/>
    <x v="1"/>
    <x v="1"/>
    <x v="0"/>
    <s v="15-06-2023 07:41"/>
    <s v="15-06-2023 08:30"/>
    <x v="42"/>
    <n v="40.71"/>
    <n v="12"/>
    <n v="488.52"/>
    <s v="Credit Card"/>
    <x v="2"/>
    <s v="High"/>
    <s v="Low Satisfaction"/>
    <s v="Medium Charging"/>
    <n v="1"/>
    <x v="938"/>
    <x v="457"/>
  </r>
  <r>
    <s v="EVS104994"/>
    <x v="5"/>
    <x v="0"/>
    <x v="3"/>
    <x v="1"/>
    <s v="21-07-2023 04:48"/>
    <s v="21-07-2023 06:28"/>
    <x v="60"/>
    <n v="40.25"/>
    <n v="10"/>
    <n v="402.5"/>
    <s v="Credit Card"/>
    <x v="2"/>
    <s v="High"/>
    <s v="Low Satisfaction"/>
    <s v="Long Charging"/>
    <n v="3"/>
    <x v="58"/>
    <x v="400"/>
  </r>
  <r>
    <s v="EVS104995"/>
    <x v="1"/>
    <x v="2"/>
    <x v="0"/>
    <x v="0"/>
    <s v="23-09-2023 14:35"/>
    <s v="23-09-2023 14:59"/>
    <x v="37"/>
    <n v="55.83"/>
    <n v="15"/>
    <n v="837.45"/>
    <s v="Credit Card"/>
    <x v="1"/>
    <s v="High"/>
    <s v="High Satisfaction"/>
    <s v="Short Charging"/>
    <n v="2"/>
    <x v="386"/>
    <x v="148"/>
  </r>
  <r>
    <s v="EVS104996"/>
    <x v="5"/>
    <x v="0"/>
    <x v="1"/>
    <x v="1"/>
    <d v="2024-11-08T13:13:00"/>
    <d v="2024-11-08T13:27:00"/>
    <x v="52"/>
    <n v="27.31"/>
    <n v="15"/>
    <n v="409.65"/>
    <s v="Wallet"/>
    <x v="0"/>
    <s v="Medium"/>
    <s v="Medium Satisfaction"/>
    <s v="Short Charging"/>
    <n v="3"/>
    <x v="487"/>
    <x v="98"/>
  </r>
  <r>
    <s v="EVS104997"/>
    <x v="6"/>
    <x v="1"/>
    <x v="2"/>
    <x v="1"/>
    <s v="24-03-2023 22:08"/>
    <s v="24-03-2023 23:54"/>
    <x v="107"/>
    <n v="14.48"/>
    <n v="12"/>
    <n v="173.76"/>
    <s v="Credit Card"/>
    <x v="4"/>
    <s v="Medium"/>
    <s v="Low Satisfaction"/>
    <s v="Long Charging"/>
    <n v="1"/>
    <x v="1281"/>
    <x v="227"/>
  </r>
  <r>
    <s v="EVS104998"/>
    <x v="5"/>
    <x v="0"/>
    <x v="0"/>
    <x v="0"/>
    <d v="2023-12-05T17:44:00"/>
    <d v="2023-12-05T19:08:00"/>
    <x v="32"/>
    <n v="12.02"/>
    <n v="8"/>
    <n v="96.16"/>
    <s v="Wallet"/>
    <x v="2"/>
    <s v="Medium"/>
    <s v="Low Satisfaction"/>
    <s v="Long Charging"/>
    <n v="3"/>
    <x v="701"/>
    <x v="48"/>
  </r>
  <r>
    <s v="EVS104999"/>
    <x v="1"/>
    <x v="2"/>
    <x v="1"/>
    <x v="1"/>
    <s v="24-06-2023 16:07"/>
    <s v="24-06-2023 16:46"/>
    <x v="3"/>
    <n v="55.58"/>
    <n v="10"/>
    <n v="555.79999999999995"/>
    <s v="Subscription"/>
    <x v="0"/>
    <s v="High"/>
    <s v="Medium Satisfaction"/>
    <s v="Medium Charging"/>
    <n v="2"/>
    <x v="962"/>
    <x v="83"/>
  </r>
  <r>
    <s v="EVS105000"/>
    <x v="7"/>
    <x v="2"/>
    <x v="3"/>
    <x v="1"/>
    <s v="26-04-2024 00:17"/>
    <s v="26-04-2024 02:02"/>
    <x v="80"/>
    <n v="27.78"/>
    <n v="12"/>
    <n v="333.36"/>
    <s v="UPI"/>
    <x v="2"/>
    <s v="Medium"/>
    <s v="Low Satisfaction"/>
    <s v="Long Charging"/>
    <n v="2"/>
    <x v="855"/>
    <x v="619"/>
  </r>
  <r>
    <s v="EVS105001"/>
    <x v="5"/>
    <x v="1"/>
    <x v="3"/>
    <x v="1"/>
    <s v="23-06-2023 19:49"/>
    <s v="23-06-2023 21:08"/>
    <x v="87"/>
    <n v="47.1"/>
    <n v="10"/>
    <n v="471"/>
    <s v="Wallet"/>
    <x v="1"/>
    <s v="High"/>
    <s v="High Satisfaction"/>
    <s v="Long Charging"/>
    <n v="1"/>
    <x v="392"/>
    <x v="183"/>
  </r>
  <r>
    <s v="EVS105002"/>
    <x v="0"/>
    <x v="0"/>
    <x v="0"/>
    <x v="0"/>
    <s v="30-08-2023 07:50"/>
    <s v="30-08-2023 08:09"/>
    <x v="11"/>
    <n v="43.69"/>
    <n v="12"/>
    <n v="524.28"/>
    <s v="Subscription"/>
    <x v="2"/>
    <s v="High"/>
    <s v="Low Satisfaction"/>
    <s v="Short Charging"/>
    <n v="3"/>
    <x v="478"/>
    <x v="322"/>
  </r>
  <r>
    <s v="EVS105003"/>
    <x v="5"/>
    <x v="1"/>
    <x v="2"/>
    <x v="0"/>
    <s v="26-12-2023 07:37"/>
    <s v="26-12-2023 07:57"/>
    <x v="21"/>
    <n v="48.6"/>
    <n v="15"/>
    <n v="729"/>
    <s v="UPI"/>
    <x v="0"/>
    <s v="High"/>
    <s v="Medium Satisfaction"/>
    <s v="Short Charging"/>
    <n v="1"/>
    <x v="795"/>
    <x v="251"/>
  </r>
  <r>
    <s v="EVS105004"/>
    <x v="1"/>
    <x v="1"/>
    <x v="0"/>
    <x v="1"/>
    <s v="13-02-2024 19:33"/>
    <s v="13-02-2024 19:59"/>
    <x v="1"/>
    <n v="17.68"/>
    <n v="15"/>
    <n v="265.2"/>
    <s v="Subscription"/>
    <x v="2"/>
    <s v="Medium"/>
    <s v="Low Satisfaction"/>
    <s v="Short Charging"/>
    <n v="1"/>
    <x v="1182"/>
    <x v="438"/>
  </r>
  <r>
    <s v="EVS105005"/>
    <x v="2"/>
    <x v="0"/>
    <x v="3"/>
    <x v="0"/>
    <s v="23-12-2023 11:28"/>
    <s v="23-12-2023 13:25"/>
    <x v="62"/>
    <n v="54.43"/>
    <n v="10"/>
    <n v="544.29999999999995"/>
    <s v="Wallet"/>
    <x v="3"/>
    <s v="High"/>
    <s v="Medium Satisfaction"/>
    <s v="Long Charging"/>
    <n v="3"/>
    <x v="1179"/>
    <x v="217"/>
  </r>
  <r>
    <s v="EVS105006"/>
    <x v="2"/>
    <x v="1"/>
    <x v="0"/>
    <x v="0"/>
    <s v="27-07-2024 12:51"/>
    <s v="27-07-2024 14:43"/>
    <x v="56"/>
    <n v="40.58"/>
    <n v="15"/>
    <n v="608.70000000000005"/>
    <s v="Subscription"/>
    <x v="0"/>
    <s v="High"/>
    <s v="Medium Satisfaction"/>
    <s v="Long Charging"/>
    <n v="1"/>
    <x v="1381"/>
    <x v="594"/>
  </r>
  <r>
    <s v="EVS105007"/>
    <x v="2"/>
    <x v="2"/>
    <x v="1"/>
    <x v="0"/>
    <d v="2023-06-09T17:08:00"/>
    <d v="2023-06-09T18:37:00"/>
    <x v="29"/>
    <n v="7.5"/>
    <n v="15"/>
    <n v="112.5"/>
    <s v="Subscription"/>
    <x v="0"/>
    <s v="Low"/>
    <s v="Medium Satisfaction"/>
    <s v="Long Charging"/>
    <n v="2"/>
    <x v="142"/>
    <x v="334"/>
  </r>
  <r>
    <s v="EVS105008"/>
    <x v="4"/>
    <x v="0"/>
    <x v="3"/>
    <x v="1"/>
    <s v="23-07-2024 15:42"/>
    <s v="23-07-2024 16:49"/>
    <x v="5"/>
    <n v="21.8"/>
    <n v="15"/>
    <n v="327"/>
    <s v="UPI"/>
    <x v="2"/>
    <s v="Medium"/>
    <s v="Low Satisfaction"/>
    <s v="Long Charging"/>
    <n v="3"/>
    <x v="1339"/>
    <x v="333"/>
  </r>
  <r>
    <s v="EVS105009"/>
    <x v="3"/>
    <x v="1"/>
    <x v="1"/>
    <x v="1"/>
    <d v="2023-11-06T12:37:00"/>
    <d v="2023-11-06T13:09:00"/>
    <x v="105"/>
    <n v="23.42"/>
    <n v="8"/>
    <n v="187.36"/>
    <s v="Wallet"/>
    <x v="2"/>
    <s v="Medium"/>
    <s v="Low Satisfaction"/>
    <s v="Medium Charging"/>
    <n v="1"/>
    <x v="268"/>
    <x v="101"/>
  </r>
  <r>
    <s v="EVS105010"/>
    <x v="2"/>
    <x v="2"/>
    <x v="1"/>
    <x v="1"/>
    <d v="2023-07-12T12:37:00"/>
    <d v="2023-07-12T13:03:00"/>
    <x v="1"/>
    <n v="59.43"/>
    <n v="15"/>
    <n v="891.45"/>
    <s v="Wallet"/>
    <x v="2"/>
    <s v="High"/>
    <s v="Low Satisfaction"/>
    <s v="Short Charging"/>
    <n v="2"/>
    <x v="268"/>
    <x v="431"/>
  </r>
  <r>
    <s v="EVS105011"/>
    <x v="7"/>
    <x v="0"/>
    <x v="1"/>
    <x v="1"/>
    <s v="23-12-2023 03:52"/>
    <s v="23-12-2023 05:35"/>
    <x v="95"/>
    <n v="57.09"/>
    <n v="10"/>
    <n v="570.9"/>
    <s v="Subscription"/>
    <x v="2"/>
    <s v="High"/>
    <s v="Low Satisfaction"/>
    <s v="Long Charging"/>
    <n v="3"/>
    <x v="1092"/>
    <x v="217"/>
  </r>
  <r>
    <s v="EVS105012"/>
    <x v="7"/>
    <x v="2"/>
    <x v="3"/>
    <x v="1"/>
    <d v="2023-02-02T09:12:00"/>
    <d v="2023-02-02T10:01:00"/>
    <x v="42"/>
    <n v="57.26"/>
    <n v="12"/>
    <n v="687.12"/>
    <s v="Wallet"/>
    <x v="1"/>
    <s v="High"/>
    <s v="High Satisfaction"/>
    <s v="Medium Charging"/>
    <n v="2"/>
    <x v="272"/>
    <x v="440"/>
  </r>
  <r>
    <s v="EVS105013"/>
    <x v="5"/>
    <x v="1"/>
    <x v="0"/>
    <x v="1"/>
    <d v="2023-02-10T23:36:00"/>
    <d v="2023-03-10T00:07:00"/>
    <x v="64"/>
    <n v="2.85"/>
    <n v="12"/>
    <n v="34.200000000000003"/>
    <s v="Credit Card"/>
    <x v="3"/>
    <s v="Low"/>
    <s v="Medium Satisfaction"/>
    <s v="Medium Charging"/>
    <n v="1"/>
    <x v="865"/>
    <x v="150"/>
  </r>
  <r>
    <s v="EVS105014"/>
    <x v="3"/>
    <x v="0"/>
    <x v="0"/>
    <x v="1"/>
    <d v="2024-05-08T00:39:00"/>
    <d v="2024-05-08T02:26:00"/>
    <x v="108"/>
    <n v="7.73"/>
    <n v="8"/>
    <n v="61.84"/>
    <s v="Wallet"/>
    <x v="4"/>
    <s v="Low"/>
    <s v="Low Satisfaction"/>
    <s v="Long Charging"/>
    <n v="3"/>
    <x v="1110"/>
    <x v="157"/>
  </r>
  <r>
    <s v="EVS105015"/>
    <x v="3"/>
    <x v="2"/>
    <x v="1"/>
    <x v="1"/>
    <s v="23-05-2023 23:35"/>
    <s v="24-05-2023 01:20"/>
    <x v="80"/>
    <n v="6.06"/>
    <n v="10"/>
    <n v="60.6"/>
    <s v="Wallet"/>
    <x v="0"/>
    <s v="Low"/>
    <s v="Medium Satisfaction"/>
    <s v="Long Charging"/>
    <n v="2"/>
    <x v="1338"/>
    <x v="512"/>
  </r>
  <r>
    <s v="EVS105016"/>
    <x v="3"/>
    <x v="0"/>
    <x v="2"/>
    <x v="1"/>
    <s v="16-02-2023 20:37"/>
    <s v="16-02-2023 21:08"/>
    <x v="64"/>
    <n v="11.72"/>
    <n v="8"/>
    <n v="93.76"/>
    <s v="Subscription"/>
    <x v="0"/>
    <s v="Medium"/>
    <s v="Medium Satisfaction"/>
    <s v="Medium Charging"/>
    <n v="3"/>
    <x v="1026"/>
    <x v="105"/>
  </r>
  <r>
    <s v="EVS105017"/>
    <x v="4"/>
    <x v="1"/>
    <x v="1"/>
    <x v="1"/>
    <s v="19-08-2023 04:50"/>
    <s v="19-08-2023 06:13"/>
    <x v="100"/>
    <n v="49.9"/>
    <n v="15"/>
    <n v="748.5"/>
    <s v="Subscription"/>
    <x v="0"/>
    <s v="High"/>
    <s v="Medium Satisfaction"/>
    <s v="Long Charging"/>
    <n v="1"/>
    <x v="1000"/>
    <x v="566"/>
  </r>
  <r>
    <s v="EVS105018"/>
    <x v="6"/>
    <x v="2"/>
    <x v="1"/>
    <x v="0"/>
    <d v="2023-05-07T07:06:00"/>
    <d v="2023-05-07T07:43:00"/>
    <x v="45"/>
    <n v="3.32"/>
    <n v="15"/>
    <n v="49.8"/>
    <s v="UPI"/>
    <x v="4"/>
    <s v="Low"/>
    <s v="Low Satisfaction"/>
    <s v="Medium Charging"/>
    <n v="2"/>
    <x v="85"/>
    <x v="557"/>
  </r>
  <r>
    <s v="EVS105019"/>
    <x v="0"/>
    <x v="0"/>
    <x v="2"/>
    <x v="0"/>
    <d v="2024-06-09T12:56:00"/>
    <d v="2024-06-09T14:44:00"/>
    <x v="47"/>
    <n v="26.67"/>
    <n v="10"/>
    <n v="266.7"/>
    <s v="Subscription"/>
    <x v="3"/>
    <s v="Medium"/>
    <s v="Medium Satisfaction"/>
    <s v="Long Charging"/>
    <n v="3"/>
    <x v="614"/>
    <x v="498"/>
  </r>
  <r>
    <s v="EVS105020"/>
    <x v="4"/>
    <x v="0"/>
    <x v="3"/>
    <x v="0"/>
    <s v="27-04-2024 20:19"/>
    <s v="27-04-2024 20:39"/>
    <x v="21"/>
    <n v="51.83"/>
    <n v="10"/>
    <n v="518.29999999999995"/>
    <s v="Credit Card"/>
    <x v="4"/>
    <s v="High"/>
    <s v="Low Satisfaction"/>
    <s v="Short Charging"/>
    <n v="3"/>
    <x v="720"/>
    <x v="184"/>
  </r>
  <r>
    <s v="EVS105021"/>
    <x v="5"/>
    <x v="1"/>
    <x v="2"/>
    <x v="1"/>
    <s v="16-08-2023 19:29"/>
    <s v="16-08-2023 20:42"/>
    <x v="98"/>
    <n v="16.05"/>
    <n v="8"/>
    <n v="128.4"/>
    <s v="Subscription"/>
    <x v="3"/>
    <s v="Medium"/>
    <s v="Medium Satisfaction"/>
    <s v="Long Charging"/>
    <n v="1"/>
    <x v="321"/>
    <x v="84"/>
  </r>
  <r>
    <s v="EVS105022"/>
    <x v="7"/>
    <x v="0"/>
    <x v="3"/>
    <x v="0"/>
    <d v="2023-06-02T20:12:00"/>
    <d v="2023-06-02T20:33:00"/>
    <x v="86"/>
    <n v="15.98"/>
    <n v="10"/>
    <n v="159.80000000000001"/>
    <s v="Wallet"/>
    <x v="3"/>
    <s v="Medium"/>
    <s v="Medium Satisfaction"/>
    <s v="Short Charging"/>
    <n v="3"/>
    <x v="737"/>
    <x v="447"/>
  </r>
  <r>
    <s v="EVS105023"/>
    <x v="0"/>
    <x v="0"/>
    <x v="2"/>
    <x v="0"/>
    <d v="2023-06-12T01:53:00"/>
    <d v="2023-06-12T03:24:00"/>
    <x v="44"/>
    <n v="18.59"/>
    <n v="15"/>
    <n v="278.85000000000002"/>
    <s v="Subscription"/>
    <x v="2"/>
    <s v="Medium"/>
    <s v="Low Satisfaction"/>
    <s v="Long Charging"/>
    <n v="3"/>
    <x v="23"/>
    <x v="407"/>
  </r>
  <r>
    <s v="EVS105024"/>
    <x v="5"/>
    <x v="1"/>
    <x v="1"/>
    <x v="0"/>
    <s v="27-05-2024 04:12"/>
    <s v="27-05-2024 04:34"/>
    <x v="103"/>
    <n v="39.729999999999997"/>
    <n v="15"/>
    <n v="595.95000000000005"/>
    <s v="Credit Card"/>
    <x v="3"/>
    <s v="High"/>
    <s v="Medium Satisfaction"/>
    <s v="Short Charging"/>
    <n v="1"/>
    <x v="1061"/>
    <x v="327"/>
  </r>
  <r>
    <s v="EVS105025"/>
    <x v="4"/>
    <x v="0"/>
    <x v="0"/>
    <x v="0"/>
    <s v="20-12-2023 05:52"/>
    <s v="20-12-2023 06:21"/>
    <x v="102"/>
    <n v="57.96"/>
    <n v="8"/>
    <n v="463.68"/>
    <s v="UPI"/>
    <x v="0"/>
    <s v="High"/>
    <s v="Medium Satisfaction"/>
    <s v="Short Charging"/>
    <n v="3"/>
    <x v="1344"/>
    <x v="436"/>
  </r>
  <r>
    <s v="EVS105026"/>
    <x v="3"/>
    <x v="2"/>
    <x v="3"/>
    <x v="1"/>
    <d v="2023-05-05T20:37:00"/>
    <d v="2023-05-05T22:26:00"/>
    <x v="74"/>
    <n v="8.17"/>
    <n v="10"/>
    <n v="81.7"/>
    <s v="Wallet"/>
    <x v="3"/>
    <s v="Low"/>
    <s v="Medium Satisfaction"/>
    <s v="Long Charging"/>
    <n v="2"/>
    <x v="1026"/>
    <x v="640"/>
  </r>
  <r>
    <s v="EVS105027"/>
    <x v="5"/>
    <x v="1"/>
    <x v="0"/>
    <x v="1"/>
    <d v="2023-02-11T23:02:00"/>
    <d v="2023-03-11T00:58:00"/>
    <x v="90"/>
    <n v="27.53"/>
    <n v="15"/>
    <n v="412.95"/>
    <s v="Credit Card"/>
    <x v="1"/>
    <s v="Medium"/>
    <s v="High Satisfaction"/>
    <s v="Long Charging"/>
    <n v="1"/>
    <x v="1324"/>
    <x v="205"/>
  </r>
  <r>
    <s v="EVS105028"/>
    <x v="4"/>
    <x v="2"/>
    <x v="0"/>
    <x v="1"/>
    <d v="2023-03-01T14:26:00"/>
    <d v="2023-03-01T15:25:00"/>
    <x v="49"/>
    <n v="29.55"/>
    <n v="10"/>
    <n v="295.5"/>
    <s v="Credit Card"/>
    <x v="4"/>
    <s v="Medium"/>
    <s v="Low Satisfaction"/>
    <s v="Medium Charging"/>
    <n v="2"/>
    <x v="1227"/>
    <x v="548"/>
  </r>
  <r>
    <s v="EVS105029"/>
    <x v="4"/>
    <x v="0"/>
    <x v="1"/>
    <x v="1"/>
    <s v="19-11-2023 08:25"/>
    <s v="19-11-2023 10:06"/>
    <x v="26"/>
    <n v="43.14"/>
    <n v="10"/>
    <n v="431.4"/>
    <s v="Credit Card"/>
    <x v="0"/>
    <s v="High"/>
    <s v="Medium Satisfaction"/>
    <s v="Long Charging"/>
    <n v="3"/>
    <x v="275"/>
    <x v="31"/>
  </r>
  <r>
    <s v="EVS105030"/>
    <x v="6"/>
    <x v="0"/>
    <x v="2"/>
    <x v="1"/>
    <d v="2023-05-02T15:43:00"/>
    <d v="2023-05-02T17:22:00"/>
    <x v="83"/>
    <n v="36.729999999999997"/>
    <n v="12"/>
    <n v="440.76"/>
    <s v="Subscription"/>
    <x v="3"/>
    <s v="High"/>
    <s v="Medium Satisfaction"/>
    <s v="Long Charging"/>
    <n v="3"/>
    <x v="1151"/>
    <x v="229"/>
  </r>
  <r>
    <s v="EVS105031"/>
    <x v="4"/>
    <x v="2"/>
    <x v="0"/>
    <x v="1"/>
    <s v="30-07-2024 19:12"/>
    <s v="30-07-2024 19:39"/>
    <x v="92"/>
    <n v="16.82"/>
    <n v="8"/>
    <n v="134.56"/>
    <s v="Credit Card"/>
    <x v="2"/>
    <s v="Medium"/>
    <s v="Low Satisfaction"/>
    <s v="Short Charging"/>
    <n v="2"/>
    <x v="1030"/>
    <x v="119"/>
  </r>
  <r>
    <s v="EVS105032"/>
    <x v="1"/>
    <x v="1"/>
    <x v="1"/>
    <x v="1"/>
    <s v="21-07-2024 06:55"/>
    <s v="21-07-2024 08:13"/>
    <x v="89"/>
    <n v="32.36"/>
    <n v="12"/>
    <n v="388.32"/>
    <s v="UPI"/>
    <x v="4"/>
    <s v="High"/>
    <s v="Low Satisfaction"/>
    <s v="Long Charging"/>
    <n v="1"/>
    <x v="1382"/>
    <x v="653"/>
  </r>
  <r>
    <s v="EVS105033"/>
    <x v="3"/>
    <x v="0"/>
    <x v="3"/>
    <x v="0"/>
    <d v="2023-02-09T11:20:00"/>
    <d v="2023-02-09T12:30:00"/>
    <x v="31"/>
    <n v="41.31"/>
    <n v="8"/>
    <n v="330.48"/>
    <s v="Credit Card"/>
    <x v="0"/>
    <s v="High"/>
    <s v="Medium Satisfaction"/>
    <s v="Long Charging"/>
    <n v="3"/>
    <x v="709"/>
    <x v="482"/>
  </r>
  <r>
    <s v="EVS105034"/>
    <x v="2"/>
    <x v="2"/>
    <x v="2"/>
    <x v="0"/>
    <s v="15-01-2023 01:12"/>
    <s v="15-01-2023 02:17"/>
    <x v="75"/>
    <n v="50.17"/>
    <n v="8"/>
    <n v="401.36"/>
    <s v="Subscription"/>
    <x v="4"/>
    <s v="High"/>
    <s v="Low Satisfaction"/>
    <s v="Long Charging"/>
    <n v="2"/>
    <x v="327"/>
    <x v="519"/>
  </r>
  <r>
    <s v="EVS105035"/>
    <x v="4"/>
    <x v="0"/>
    <x v="1"/>
    <x v="0"/>
    <s v="31-01-2024 17:38"/>
    <s v="31-01-2024 18:28"/>
    <x v="97"/>
    <n v="11.67"/>
    <n v="12"/>
    <n v="140.04"/>
    <s v="UPI"/>
    <x v="1"/>
    <s v="Medium"/>
    <s v="High Satisfaction"/>
    <s v="Medium Charging"/>
    <n v="3"/>
    <x v="730"/>
    <x v="638"/>
  </r>
  <r>
    <s v="EVS105036"/>
    <x v="0"/>
    <x v="1"/>
    <x v="0"/>
    <x v="0"/>
    <d v="2023-05-04T23:48:00"/>
    <d v="2023-06-04T00:25:00"/>
    <x v="45"/>
    <n v="43.12"/>
    <n v="15"/>
    <n v="646.79999999999995"/>
    <s v="Wallet"/>
    <x v="1"/>
    <s v="High"/>
    <s v="High Satisfaction"/>
    <s v="Medium Charging"/>
    <n v="1"/>
    <x v="1341"/>
    <x v="195"/>
  </r>
  <r>
    <s v="EVS105037"/>
    <x v="3"/>
    <x v="0"/>
    <x v="0"/>
    <x v="0"/>
    <d v="2024-10-06T15:17:00"/>
    <d v="2024-10-06T15:38:00"/>
    <x v="86"/>
    <n v="38.58"/>
    <n v="12"/>
    <n v="462.96"/>
    <s v="Subscription"/>
    <x v="4"/>
    <s v="High"/>
    <s v="Low Satisfaction"/>
    <s v="Short Charging"/>
    <n v="3"/>
    <x v="1271"/>
    <x v="49"/>
  </r>
  <r>
    <s v="EVS105038"/>
    <x v="3"/>
    <x v="2"/>
    <x v="0"/>
    <x v="0"/>
    <s v="26-09-2024 17:09"/>
    <s v="26-09-2024 18:29"/>
    <x v="93"/>
    <n v="47.91"/>
    <n v="10"/>
    <n v="479.1"/>
    <s v="Subscription"/>
    <x v="2"/>
    <s v="High"/>
    <s v="Low Satisfaction"/>
    <s v="Long Charging"/>
    <n v="2"/>
    <x v="1031"/>
    <x v="57"/>
  </r>
  <r>
    <s v="EVS105039"/>
    <x v="2"/>
    <x v="2"/>
    <x v="0"/>
    <x v="0"/>
    <s v="20-02-2024 15:03"/>
    <s v="20-02-2024 16:08"/>
    <x v="75"/>
    <n v="5.04"/>
    <n v="12"/>
    <n v="60.48"/>
    <s v="Wallet"/>
    <x v="3"/>
    <s v="Low"/>
    <s v="Medium Satisfaction"/>
    <s v="Long Charging"/>
    <n v="2"/>
    <x v="797"/>
    <x v="126"/>
  </r>
  <r>
    <s v="EVS105040"/>
    <x v="2"/>
    <x v="0"/>
    <x v="0"/>
    <x v="0"/>
    <s v="27-09-2023 14:09"/>
    <s v="27-09-2023 15:08"/>
    <x v="49"/>
    <n v="12.08"/>
    <n v="15"/>
    <n v="181.2"/>
    <s v="Subscription"/>
    <x v="1"/>
    <s v="Medium"/>
    <s v="High Satisfaction"/>
    <s v="Medium Charging"/>
    <n v="3"/>
    <x v="826"/>
    <x v="100"/>
  </r>
  <r>
    <s v="EVS105041"/>
    <x v="6"/>
    <x v="0"/>
    <x v="1"/>
    <x v="0"/>
    <d v="2023-02-11T09:25:00"/>
    <d v="2023-02-11T10:26:00"/>
    <x v="57"/>
    <n v="53.32"/>
    <n v="15"/>
    <n v="799.8"/>
    <s v="Subscription"/>
    <x v="2"/>
    <s v="High"/>
    <s v="Low Satisfaction"/>
    <s v="Long Charging"/>
    <n v="3"/>
    <x v="534"/>
    <x v="205"/>
  </r>
  <r>
    <s v="EVS105042"/>
    <x v="3"/>
    <x v="1"/>
    <x v="0"/>
    <x v="0"/>
    <s v="20-08-2024 12:39"/>
    <s v="20-08-2024 14:02"/>
    <x v="100"/>
    <n v="8.49"/>
    <n v="15"/>
    <n v="127.35"/>
    <s v="Credit Card"/>
    <x v="1"/>
    <s v="Low"/>
    <s v="High Satisfaction"/>
    <s v="Long Charging"/>
    <n v="1"/>
    <x v="511"/>
    <x v="654"/>
  </r>
  <r>
    <s v="EVS105043"/>
    <x v="7"/>
    <x v="1"/>
    <x v="3"/>
    <x v="1"/>
    <d v="2024-05-09T18:14:00"/>
    <d v="2024-05-09T19:05:00"/>
    <x v="69"/>
    <n v="38.57"/>
    <n v="10"/>
    <n v="385.7"/>
    <s v="Wallet"/>
    <x v="4"/>
    <s v="High"/>
    <s v="Low Satisfaction"/>
    <s v="Medium Charging"/>
    <n v="1"/>
    <x v="297"/>
    <x v="417"/>
  </r>
  <r>
    <s v="EVS105044"/>
    <x v="5"/>
    <x v="0"/>
    <x v="2"/>
    <x v="0"/>
    <d v="2024-07-07T22:08:00"/>
    <d v="2024-07-07T22:18:00"/>
    <x v="15"/>
    <n v="8.8699999999999992"/>
    <n v="12"/>
    <n v="106.44"/>
    <s v="Subscription"/>
    <x v="4"/>
    <s v="Low"/>
    <s v="Low Satisfaction"/>
    <s v="Short Charging"/>
    <n v="3"/>
    <x v="1281"/>
    <x v="307"/>
  </r>
  <r>
    <s v="EVS105045"/>
    <x v="7"/>
    <x v="1"/>
    <x v="3"/>
    <x v="1"/>
    <d v="2023-05-02T22:55:00"/>
    <d v="2023-05-02T23:47:00"/>
    <x v="55"/>
    <n v="9.42"/>
    <n v="12"/>
    <n v="113.04"/>
    <s v="UPI"/>
    <x v="4"/>
    <s v="Low"/>
    <s v="Low Satisfaction"/>
    <s v="Medium Charging"/>
    <n v="1"/>
    <x v="300"/>
    <x v="229"/>
  </r>
  <r>
    <s v="EVS105046"/>
    <x v="0"/>
    <x v="1"/>
    <x v="3"/>
    <x v="1"/>
    <d v="2024-11-03T10:45:00"/>
    <d v="2024-11-03T11:26:00"/>
    <x v="54"/>
    <n v="21.1"/>
    <n v="15"/>
    <n v="316.5"/>
    <s v="Credit Card"/>
    <x v="2"/>
    <s v="Medium"/>
    <s v="Low Satisfaction"/>
    <s v="Medium Charging"/>
    <n v="1"/>
    <x v="1383"/>
    <x v="390"/>
  </r>
  <r>
    <s v="EVS105047"/>
    <x v="3"/>
    <x v="2"/>
    <x v="3"/>
    <x v="1"/>
    <d v="2023-09-02T15:51:00"/>
    <d v="2023-09-02T16:52:00"/>
    <x v="57"/>
    <n v="21.61"/>
    <n v="10"/>
    <n v="216.1"/>
    <s v="UPI"/>
    <x v="0"/>
    <s v="Medium"/>
    <s v="Medium Satisfaction"/>
    <s v="Long Charging"/>
    <n v="2"/>
    <x v="328"/>
    <x v="296"/>
  </r>
  <r>
    <s v="EVS105048"/>
    <x v="1"/>
    <x v="2"/>
    <x v="2"/>
    <x v="1"/>
    <d v="2023-06-12T23:46:00"/>
    <d v="2023-07-12T01:20:00"/>
    <x v="23"/>
    <n v="48.55"/>
    <n v="8"/>
    <n v="388.4"/>
    <s v="Wallet"/>
    <x v="1"/>
    <s v="High"/>
    <s v="High Satisfaction"/>
    <s v="Long Charging"/>
    <n v="2"/>
    <x v="1353"/>
    <x v="407"/>
  </r>
  <r>
    <s v="EVS105049"/>
    <x v="6"/>
    <x v="2"/>
    <x v="3"/>
    <x v="0"/>
    <s v="24-07-2024 13:40"/>
    <s v="24-07-2024 15:05"/>
    <x v="17"/>
    <n v="37.880000000000003"/>
    <n v="8"/>
    <n v="303.04000000000002"/>
    <s v="Credit Card"/>
    <x v="0"/>
    <s v="High"/>
    <s v="Medium Satisfaction"/>
    <s v="Long Charging"/>
    <n v="2"/>
    <x v="622"/>
    <x v="644"/>
  </r>
  <r>
    <s v="EVS105050"/>
    <x v="1"/>
    <x v="0"/>
    <x v="1"/>
    <x v="0"/>
    <s v="20-09-2023 14:51"/>
    <s v="20-09-2023 16:38"/>
    <x v="108"/>
    <n v="36.82"/>
    <n v="12"/>
    <n v="441.84"/>
    <s v="Credit Card"/>
    <x v="4"/>
    <s v="High"/>
    <s v="Low Satisfaction"/>
    <s v="Long Charging"/>
    <n v="3"/>
    <x v="823"/>
    <x v="681"/>
  </r>
  <r>
    <s v="EVS105051"/>
    <x v="4"/>
    <x v="0"/>
    <x v="3"/>
    <x v="1"/>
    <s v="21-12-2023 10:33"/>
    <s v="21-12-2023 12:30"/>
    <x v="62"/>
    <n v="26.08"/>
    <n v="8"/>
    <n v="208.64"/>
    <s v="Credit Card"/>
    <x v="0"/>
    <s v="Medium"/>
    <s v="Medium Satisfaction"/>
    <s v="Long Charging"/>
    <n v="3"/>
    <x v="1384"/>
    <x v="186"/>
  </r>
  <r>
    <s v="EVS105052"/>
    <x v="4"/>
    <x v="1"/>
    <x v="1"/>
    <x v="1"/>
    <d v="2024-07-06T12:46:00"/>
    <d v="2024-07-06T14:31:00"/>
    <x v="80"/>
    <n v="48.97"/>
    <n v="15"/>
    <n v="734.55"/>
    <s v="UPI"/>
    <x v="3"/>
    <s v="High"/>
    <s v="Medium Satisfaction"/>
    <s v="Long Charging"/>
    <n v="1"/>
    <x v="1385"/>
    <x v="649"/>
  </r>
  <r>
    <s v="EVS105053"/>
    <x v="5"/>
    <x v="0"/>
    <x v="1"/>
    <x v="1"/>
    <d v="2024-07-02T05:39:00"/>
    <d v="2024-07-02T07:00:00"/>
    <x v="7"/>
    <n v="13.03"/>
    <n v="10"/>
    <n v="130.30000000000001"/>
    <s v="Credit Card"/>
    <x v="0"/>
    <s v="Medium"/>
    <s v="Medium Satisfaction"/>
    <s v="Long Charging"/>
    <n v="3"/>
    <x v="724"/>
    <x v="461"/>
  </r>
  <r>
    <s v="EVS105054"/>
    <x v="1"/>
    <x v="1"/>
    <x v="1"/>
    <x v="0"/>
    <s v="14-01-2024 05:29"/>
    <s v="14-01-2024 06:34"/>
    <x v="75"/>
    <n v="50.21"/>
    <n v="10"/>
    <n v="502.1"/>
    <s v="UPI"/>
    <x v="3"/>
    <s v="High"/>
    <s v="Medium Satisfaction"/>
    <s v="Long Charging"/>
    <n v="1"/>
    <x v="630"/>
    <x v="224"/>
  </r>
  <r>
    <s v="EVS105055"/>
    <x v="0"/>
    <x v="1"/>
    <x v="0"/>
    <x v="0"/>
    <s v="21-03-2023 10:53"/>
    <s v="21-03-2023 12:26"/>
    <x v="12"/>
    <n v="8.5299999999999994"/>
    <n v="8"/>
    <n v="68.239999999999995"/>
    <s v="UPI"/>
    <x v="0"/>
    <s v="Low"/>
    <s v="Medium Satisfaction"/>
    <s v="Long Charging"/>
    <n v="1"/>
    <x v="395"/>
    <x v="405"/>
  </r>
  <r>
    <s v="EVS105056"/>
    <x v="2"/>
    <x v="0"/>
    <x v="2"/>
    <x v="1"/>
    <d v="2024-02-11T22:12:00"/>
    <d v="2024-02-11T23:51:00"/>
    <x v="83"/>
    <n v="23.88"/>
    <n v="10"/>
    <n v="238.8"/>
    <s v="UPI"/>
    <x v="0"/>
    <s v="Medium"/>
    <s v="Medium Satisfaction"/>
    <s v="Long Charging"/>
    <n v="3"/>
    <x v="1386"/>
    <x v="344"/>
  </r>
  <r>
    <s v="EVS105057"/>
    <x v="3"/>
    <x v="1"/>
    <x v="3"/>
    <x v="0"/>
    <s v="26-02-2023 07:45"/>
    <s v="26-02-2023 08:52"/>
    <x v="5"/>
    <n v="33.119999999999997"/>
    <n v="8"/>
    <n v="264.95999999999998"/>
    <s v="UPI"/>
    <x v="4"/>
    <s v="High"/>
    <s v="Low Satisfaction"/>
    <s v="Long Charging"/>
    <n v="1"/>
    <x v="373"/>
    <x v="288"/>
  </r>
  <r>
    <s v="EVS105058"/>
    <x v="5"/>
    <x v="1"/>
    <x v="3"/>
    <x v="1"/>
    <d v="2024-11-02T22:53:00"/>
    <d v="2024-11-02T23:29:00"/>
    <x v="30"/>
    <n v="19.2"/>
    <n v="10"/>
    <n v="192"/>
    <s v="UPI"/>
    <x v="4"/>
    <s v="Medium"/>
    <s v="Low Satisfaction"/>
    <s v="Medium Charging"/>
    <n v="1"/>
    <x v="901"/>
    <x v="481"/>
  </r>
  <r>
    <s v="EVS105059"/>
    <x v="6"/>
    <x v="1"/>
    <x v="1"/>
    <x v="1"/>
    <s v="30-04-2023 01:37"/>
    <s v="30-04-2023 02:56"/>
    <x v="87"/>
    <n v="45.4"/>
    <n v="15"/>
    <n v="681"/>
    <s v="Subscription"/>
    <x v="4"/>
    <s v="High"/>
    <s v="Low Satisfaction"/>
    <s v="Long Charging"/>
    <n v="1"/>
    <x v="171"/>
    <x v="402"/>
  </r>
  <r>
    <s v="EVS105060"/>
    <x v="3"/>
    <x v="1"/>
    <x v="3"/>
    <x v="1"/>
    <s v="18-04-2024 09:27"/>
    <s v="18-04-2024 10:20"/>
    <x v="73"/>
    <n v="33.729999999999997"/>
    <n v="12"/>
    <n v="404.76"/>
    <s v="Subscription"/>
    <x v="0"/>
    <s v="High"/>
    <s v="Medium Satisfaction"/>
    <s v="Medium Charging"/>
    <n v="1"/>
    <x v="606"/>
    <x v="349"/>
  </r>
  <r>
    <s v="EVS105061"/>
    <x v="3"/>
    <x v="1"/>
    <x v="1"/>
    <x v="0"/>
    <s v="22-07-2024 17:37"/>
    <s v="22-07-2024 18:24"/>
    <x v="59"/>
    <n v="22.08"/>
    <n v="15"/>
    <n v="331.2"/>
    <s v="UPI"/>
    <x v="4"/>
    <s v="Medium"/>
    <s v="Low Satisfaction"/>
    <s v="Medium Charging"/>
    <n v="1"/>
    <x v="557"/>
    <x v="291"/>
  </r>
  <r>
    <s v="EVS105062"/>
    <x v="3"/>
    <x v="0"/>
    <x v="0"/>
    <x v="1"/>
    <s v="19-12-2023 05:23"/>
    <s v="19-12-2023 06:58"/>
    <x v="66"/>
    <n v="17.600000000000001"/>
    <n v="15"/>
    <n v="264"/>
    <s v="UPI"/>
    <x v="2"/>
    <s v="Medium"/>
    <s v="Low Satisfaction"/>
    <s v="Long Charging"/>
    <n v="3"/>
    <x v="904"/>
    <x v="219"/>
  </r>
  <r>
    <s v="EVS105063"/>
    <x v="0"/>
    <x v="0"/>
    <x v="0"/>
    <x v="1"/>
    <s v="23-10-2024 05:25"/>
    <s v="23-10-2024 05:42"/>
    <x v="18"/>
    <n v="19.420000000000002"/>
    <n v="12"/>
    <n v="233.04"/>
    <s v="UPI"/>
    <x v="0"/>
    <s v="Medium"/>
    <s v="Medium Satisfaction"/>
    <s v="Short Charging"/>
    <n v="3"/>
    <x v="712"/>
    <x v="445"/>
  </r>
  <r>
    <s v="EVS105064"/>
    <x v="6"/>
    <x v="0"/>
    <x v="3"/>
    <x v="0"/>
    <s v="27-08-2024 10:29"/>
    <s v="27-08-2024 10:40"/>
    <x v="78"/>
    <n v="31.85"/>
    <n v="10"/>
    <n v="318.5"/>
    <s v="Credit Card"/>
    <x v="2"/>
    <s v="High"/>
    <s v="Low Satisfaction"/>
    <s v="Short Charging"/>
    <n v="3"/>
    <x v="711"/>
    <x v="618"/>
  </r>
  <r>
    <s v="EVS105065"/>
    <x v="2"/>
    <x v="0"/>
    <x v="0"/>
    <x v="1"/>
    <s v="26-12-2023 12:27"/>
    <s v="26-12-2023 13:36"/>
    <x v="39"/>
    <n v="36.33"/>
    <n v="12"/>
    <n v="435.96"/>
    <s v="Subscription"/>
    <x v="4"/>
    <s v="High"/>
    <s v="Low Satisfaction"/>
    <s v="Long Charging"/>
    <n v="3"/>
    <x v="818"/>
    <x v="251"/>
  </r>
  <r>
    <s v="EVS105066"/>
    <x v="2"/>
    <x v="1"/>
    <x v="3"/>
    <x v="0"/>
    <s v="21-08-2023 06:19"/>
    <s v="21-08-2023 07:30"/>
    <x v="82"/>
    <n v="14.54"/>
    <n v="12"/>
    <n v="174.48"/>
    <s v="UPI"/>
    <x v="3"/>
    <s v="Medium"/>
    <s v="Medium Satisfaction"/>
    <s v="Long Charging"/>
    <n v="1"/>
    <x v="166"/>
    <x v="578"/>
  </r>
  <r>
    <s v="EVS105067"/>
    <x v="0"/>
    <x v="1"/>
    <x v="2"/>
    <x v="0"/>
    <d v="2024-06-05T15:41:00"/>
    <d v="2024-06-05T16:25:00"/>
    <x v="72"/>
    <n v="2.08"/>
    <n v="15"/>
    <n v="31.2"/>
    <s v="Subscription"/>
    <x v="4"/>
    <s v="Low"/>
    <s v="Low Satisfaction"/>
    <s v="Medium Charging"/>
    <n v="1"/>
    <x v="517"/>
    <x v="579"/>
  </r>
  <r>
    <s v="EVS105068"/>
    <x v="1"/>
    <x v="0"/>
    <x v="3"/>
    <x v="1"/>
    <s v="15-08-2024 00:59"/>
    <s v="15-08-2024 01:12"/>
    <x v="58"/>
    <n v="29.81"/>
    <n v="12"/>
    <n v="357.72"/>
    <s v="UPI"/>
    <x v="2"/>
    <s v="Medium"/>
    <s v="Low Satisfaction"/>
    <s v="Short Charging"/>
    <n v="3"/>
    <x v="1374"/>
    <x v="532"/>
  </r>
  <r>
    <s v="EVS105069"/>
    <x v="3"/>
    <x v="2"/>
    <x v="1"/>
    <x v="0"/>
    <d v="2024-01-10T04:26:00"/>
    <d v="2024-01-10T04:37:00"/>
    <x v="78"/>
    <n v="33.450000000000003"/>
    <n v="8"/>
    <n v="267.60000000000002"/>
    <s v="Wallet"/>
    <x v="1"/>
    <s v="High"/>
    <s v="High Satisfaction"/>
    <s v="Short Charging"/>
    <n v="2"/>
    <x v="1229"/>
    <x v="458"/>
  </r>
  <r>
    <s v="EVS105070"/>
    <x v="3"/>
    <x v="0"/>
    <x v="3"/>
    <x v="0"/>
    <s v="25-06-2024 23:20"/>
    <s v="26-06-2024 00:35"/>
    <x v="99"/>
    <n v="26.97"/>
    <n v="15"/>
    <n v="404.55"/>
    <s v="Subscription"/>
    <x v="1"/>
    <s v="Medium"/>
    <s v="High Satisfaction"/>
    <s v="Long Charging"/>
    <n v="3"/>
    <x v="736"/>
    <x v="397"/>
  </r>
  <r>
    <s v="EVS105071"/>
    <x v="3"/>
    <x v="0"/>
    <x v="2"/>
    <x v="0"/>
    <s v="31-12-2023 12:40"/>
    <s v="31-12-2023 13:49"/>
    <x v="39"/>
    <n v="28.39"/>
    <n v="15"/>
    <n v="425.85"/>
    <s v="Credit Card"/>
    <x v="3"/>
    <s v="Medium"/>
    <s v="Medium Satisfaction"/>
    <s v="Long Charging"/>
    <n v="3"/>
    <x v="628"/>
    <x v="615"/>
  </r>
  <r>
    <s v="EVS105072"/>
    <x v="6"/>
    <x v="2"/>
    <x v="2"/>
    <x v="0"/>
    <s v="15-01-2024 16:11"/>
    <s v="15-01-2024 17:17"/>
    <x v="40"/>
    <n v="29.94"/>
    <n v="10"/>
    <n v="299.39999999999998"/>
    <s v="Wallet"/>
    <x v="0"/>
    <s v="Medium"/>
    <s v="Medium Satisfaction"/>
    <s v="Long Charging"/>
    <n v="2"/>
    <x v="1017"/>
    <x v="612"/>
  </r>
  <r>
    <s v="EVS105073"/>
    <x v="6"/>
    <x v="2"/>
    <x v="3"/>
    <x v="0"/>
    <s v="13-07-2023 01:00"/>
    <s v="13-07-2023 01:34"/>
    <x v="8"/>
    <n v="57.15"/>
    <n v="10"/>
    <n v="571.5"/>
    <s v="Wallet"/>
    <x v="4"/>
    <s v="High"/>
    <s v="Low Satisfaction"/>
    <s v="Medium Charging"/>
    <n v="2"/>
    <x v="422"/>
    <x v="569"/>
  </r>
  <r>
    <s v="EVS105074"/>
    <x v="0"/>
    <x v="0"/>
    <x v="3"/>
    <x v="0"/>
    <d v="2023-09-04T21:41:00"/>
    <d v="2023-09-04T22:59:00"/>
    <x v="89"/>
    <n v="46.53"/>
    <n v="8"/>
    <n v="372.24"/>
    <s v="Credit Card"/>
    <x v="0"/>
    <s v="High"/>
    <s v="Medium Satisfaction"/>
    <s v="Long Charging"/>
    <n v="3"/>
    <x v="728"/>
    <x v="623"/>
  </r>
  <r>
    <s v="EVS105075"/>
    <x v="5"/>
    <x v="2"/>
    <x v="0"/>
    <x v="0"/>
    <d v="2024-12-11T02:30:00"/>
    <d v="2024-12-11T02:40:00"/>
    <x v="15"/>
    <n v="18.8"/>
    <n v="8"/>
    <n v="150.4"/>
    <s v="UPI"/>
    <x v="1"/>
    <s v="Medium"/>
    <s v="High Satisfaction"/>
    <s v="Short Charging"/>
    <n v="2"/>
    <x v="303"/>
    <x v="318"/>
  </r>
  <r>
    <s v="EVS105076"/>
    <x v="1"/>
    <x v="1"/>
    <x v="1"/>
    <x v="0"/>
    <s v="23-06-2024 15:20"/>
    <s v="23-06-2024 16:46"/>
    <x v="16"/>
    <n v="12.41"/>
    <n v="8"/>
    <n v="99.28"/>
    <s v="Credit Card"/>
    <x v="3"/>
    <s v="Medium"/>
    <s v="Medium Satisfaction"/>
    <s v="Long Charging"/>
    <n v="1"/>
    <x v="143"/>
    <x v="691"/>
  </r>
  <r>
    <s v="EVS105077"/>
    <x v="4"/>
    <x v="1"/>
    <x v="0"/>
    <x v="0"/>
    <s v="23-01-2023 15:53"/>
    <s v="23-01-2023 16:09"/>
    <x v="71"/>
    <n v="20.25"/>
    <n v="8"/>
    <n v="162"/>
    <s v="Credit Card"/>
    <x v="2"/>
    <s v="Medium"/>
    <s v="Low Satisfaction"/>
    <s v="Short Charging"/>
    <n v="1"/>
    <x v="779"/>
    <x v="472"/>
  </r>
  <r>
    <s v="EVS105078"/>
    <x v="2"/>
    <x v="0"/>
    <x v="3"/>
    <x v="1"/>
    <d v="2024-09-01T20:45:00"/>
    <d v="2024-09-01T22:44:00"/>
    <x v="9"/>
    <n v="32.24"/>
    <n v="10"/>
    <n v="322.39999999999998"/>
    <s v="UPI"/>
    <x v="3"/>
    <s v="High"/>
    <s v="Medium Satisfaction"/>
    <s v="Long Charging"/>
    <n v="3"/>
    <x v="302"/>
    <x v="74"/>
  </r>
  <r>
    <s v="EVS105079"/>
    <x v="3"/>
    <x v="2"/>
    <x v="3"/>
    <x v="1"/>
    <d v="2024-11-02T18:53:00"/>
    <d v="2024-11-02T19:13:00"/>
    <x v="21"/>
    <n v="7.42"/>
    <n v="10"/>
    <n v="74.2"/>
    <s v="Subscription"/>
    <x v="2"/>
    <s v="Low"/>
    <s v="Low Satisfaction"/>
    <s v="Short Charging"/>
    <n v="2"/>
    <x v="523"/>
    <x v="481"/>
  </r>
  <r>
    <s v="EVS105080"/>
    <x v="3"/>
    <x v="2"/>
    <x v="1"/>
    <x v="1"/>
    <d v="2024-11-02T10:08:00"/>
    <d v="2024-11-02T11:32:00"/>
    <x v="32"/>
    <n v="19.48"/>
    <n v="10"/>
    <n v="194.8"/>
    <s v="Credit Card"/>
    <x v="4"/>
    <s v="Medium"/>
    <s v="Low Satisfaction"/>
    <s v="Long Charging"/>
    <n v="2"/>
    <x v="32"/>
    <x v="481"/>
  </r>
  <r>
    <s v="EVS105081"/>
    <x v="4"/>
    <x v="2"/>
    <x v="3"/>
    <x v="0"/>
    <s v="23-04-2024 18:19"/>
    <s v="23-04-2024 19:41"/>
    <x v="0"/>
    <n v="5.69"/>
    <n v="8"/>
    <n v="45.52"/>
    <s v="UPI"/>
    <x v="1"/>
    <s v="Low"/>
    <s v="High Satisfaction"/>
    <s v="Long Charging"/>
    <n v="2"/>
    <x v="1278"/>
    <x v="432"/>
  </r>
  <r>
    <s v="EVS105082"/>
    <x v="3"/>
    <x v="2"/>
    <x v="2"/>
    <x v="1"/>
    <d v="2023-03-06T00:51:00"/>
    <d v="2023-03-06T02:30:00"/>
    <x v="83"/>
    <n v="35.9"/>
    <n v="15"/>
    <n v="538.5"/>
    <s v="Subscription"/>
    <x v="2"/>
    <s v="High"/>
    <s v="Low Satisfaction"/>
    <s v="Long Charging"/>
    <n v="2"/>
    <x v="1387"/>
    <x v="475"/>
  </r>
  <r>
    <s v="EVS105083"/>
    <x v="4"/>
    <x v="1"/>
    <x v="3"/>
    <x v="0"/>
    <d v="2024-08-02T19:04:00"/>
    <d v="2024-08-02T20:03:00"/>
    <x v="49"/>
    <n v="28.51"/>
    <n v="10"/>
    <n v="285.10000000000002"/>
    <s v="Wallet"/>
    <x v="1"/>
    <s v="Medium"/>
    <s v="High Satisfaction"/>
    <s v="Medium Charging"/>
    <n v="1"/>
    <x v="274"/>
    <x v="439"/>
  </r>
  <r>
    <s v="EVS105084"/>
    <x v="1"/>
    <x v="1"/>
    <x v="3"/>
    <x v="1"/>
    <d v="2024-03-02T16:32:00"/>
    <d v="2024-03-02T17:25:00"/>
    <x v="73"/>
    <n v="50.22"/>
    <n v="12"/>
    <n v="602.64"/>
    <s v="Wallet"/>
    <x v="0"/>
    <s v="High"/>
    <s v="Medium Satisfaction"/>
    <s v="Medium Charging"/>
    <n v="1"/>
    <x v="1021"/>
    <x v="240"/>
  </r>
  <r>
    <s v="EVS105085"/>
    <x v="1"/>
    <x v="1"/>
    <x v="2"/>
    <x v="0"/>
    <s v="29-04-2024 01:30"/>
    <s v="29-04-2024 02:10"/>
    <x v="79"/>
    <n v="46.62"/>
    <n v="12"/>
    <n v="559.44000000000005"/>
    <s v="UPI"/>
    <x v="1"/>
    <s v="High"/>
    <s v="High Satisfaction"/>
    <s v="Medium Charging"/>
    <n v="1"/>
    <x v="1007"/>
    <x v="700"/>
  </r>
  <r>
    <s v="EVS105086"/>
    <x v="6"/>
    <x v="0"/>
    <x v="1"/>
    <x v="0"/>
    <d v="2024-06-01T09:14:00"/>
    <d v="2024-06-01T10:52:00"/>
    <x v="61"/>
    <n v="18.98"/>
    <n v="10"/>
    <n v="189.8"/>
    <s v="Credit Card"/>
    <x v="3"/>
    <s v="Medium"/>
    <s v="Medium Satisfaction"/>
    <s v="Long Charging"/>
    <n v="3"/>
    <x v="1108"/>
    <x v="521"/>
  </r>
  <r>
    <s v="EVS105087"/>
    <x v="4"/>
    <x v="2"/>
    <x v="0"/>
    <x v="1"/>
    <s v="18-09-2024 20:25"/>
    <s v="18-09-2024 21:19"/>
    <x v="38"/>
    <n v="16.21"/>
    <n v="15"/>
    <n v="243.15"/>
    <s v="Credit Card"/>
    <x v="1"/>
    <s v="Medium"/>
    <s v="High Satisfaction"/>
    <s v="Medium Charging"/>
    <n v="2"/>
    <x v="1145"/>
    <x v="25"/>
  </r>
  <r>
    <s v="EVS105088"/>
    <x v="5"/>
    <x v="1"/>
    <x v="2"/>
    <x v="0"/>
    <s v="13-06-2024 15:11"/>
    <s v="13-06-2024 15:42"/>
    <x v="64"/>
    <n v="46.25"/>
    <n v="10"/>
    <n v="462.5"/>
    <s v="UPI"/>
    <x v="1"/>
    <s v="High"/>
    <s v="High Satisfaction"/>
    <s v="Medium Charging"/>
    <n v="1"/>
    <x v="165"/>
    <x v="552"/>
  </r>
  <r>
    <s v="EVS105089"/>
    <x v="0"/>
    <x v="0"/>
    <x v="2"/>
    <x v="1"/>
    <s v="27-05-2024 20:14"/>
    <s v="27-05-2024 21:07"/>
    <x v="73"/>
    <n v="58.82"/>
    <n v="15"/>
    <n v="882.3"/>
    <s v="UPI"/>
    <x v="0"/>
    <s v="High"/>
    <s v="Medium Satisfaction"/>
    <s v="Medium Charging"/>
    <n v="3"/>
    <x v="748"/>
    <x v="327"/>
  </r>
  <r>
    <s v="EVS105090"/>
    <x v="4"/>
    <x v="1"/>
    <x v="3"/>
    <x v="0"/>
    <s v="18-02-2024 14:28"/>
    <s v="18-02-2024 15:31"/>
    <x v="25"/>
    <n v="53.48"/>
    <n v="15"/>
    <n v="802.2"/>
    <s v="Wallet"/>
    <x v="1"/>
    <s v="High"/>
    <s v="High Satisfaction"/>
    <s v="Long Charging"/>
    <n v="1"/>
    <x v="940"/>
    <x v="549"/>
  </r>
  <r>
    <s v="EVS105091"/>
    <x v="3"/>
    <x v="0"/>
    <x v="1"/>
    <x v="1"/>
    <s v="27-06-2023 00:06"/>
    <s v="27-06-2023 01:50"/>
    <x v="4"/>
    <n v="54.58"/>
    <n v="15"/>
    <n v="818.7"/>
    <s v="Wallet"/>
    <x v="3"/>
    <s v="High"/>
    <s v="Medium Satisfaction"/>
    <s v="Long Charging"/>
    <n v="3"/>
    <x v="1191"/>
    <x v="388"/>
  </r>
  <r>
    <s v="EVS105092"/>
    <x v="4"/>
    <x v="0"/>
    <x v="2"/>
    <x v="1"/>
    <d v="2023-07-08T12:43:00"/>
    <d v="2023-07-08T13:21:00"/>
    <x v="28"/>
    <n v="33.75"/>
    <n v="10"/>
    <n v="337.5"/>
    <s v="Subscription"/>
    <x v="2"/>
    <s v="High"/>
    <s v="Low Satisfaction"/>
    <s v="Medium Charging"/>
    <n v="3"/>
    <x v="756"/>
    <x v="111"/>
  </r>
  <r>
    <s v="EVS105093"/>
    <x v="1"/>
    <x v="1"/>
    <x v="1"/>
    <x v="1"/>
    <d v="2023-04-10T14:32:00"/>
    <d v="2023-04-10T15:16:00"/>
    <x v="72"/>
    <n v="53.7"/>
    <n v="10"/>
    <n v="537"/>
    <s v="Wallet"/>
    <x v="4"/>
    <s v="High"/>
    <s v="Low Satisfaction"/>
    <s v="Medium Charging"/>
    <n v="1"/>
    <x v="844"/>
    <x v="614"/>
  </r>
  <r>
    <s v="EVS105094"/>
    <x v="0"/>
    <x v="2"/>
    <x v="2"/>
    <x v="1"/>
    <d v="2023-07-08T11:49:00"/>
    <d v="2023-07-08T13:35:00"/>
    <x v="107"/>
    <n v="53.63"/>
    <n v="8"/>
    <n v="429.04"/>
    <s v="Credit Card"/>
    <x v="2"/>
    <s v="High"/>
    <s v="Low Satisfaction"/>
    <s v="Long Charging"/>
    <n v="2"/>
    <x v="1050"/>
    <x v="111"/>
  </r>
  <r>
    <s v="EVS105095"/>
    <x v="4"/>
    <x v="1"/>
    <x v="3"/>
    <x v="1"/>
    <d v="2023-06-03T15:48:00"/>
    <d v="2023-06-03T16:53:00"/>
    <x v="75"/>
    <n v="38.04"/>
    <n v="10"/>
    <n v="380.4"/>
    <s v="Subscription"/>
    <x v="0"/>
    <s v="High"/>
    <s v="Medium Satisfaction"/>
    <s v="Long Charging"/>
    <n v="1"/>
    <x v="623"/>
    <x v="143"/>
  </r>
  <r>
    <s v="EVS105096"/>
    <x v="6"/>
    <x v="0"/>
    <x v="2"/>
    <x v="0"/>
    <d v="2023-11-07T08:58:00"/>
    <d v="2023-11-07T10:56:00"/>
    <x v="106"/>
    <n v="11.95"/>
    <n v="15"/>
    <n v="179.25"/>
    <s v="Credit Card"/>
    <x v="0"/>
    <s v="Medium"/>
    <s v="Medium Satisfaction"/>
    <s v="Long Charging"/>
    <n v="3"/>
    <x v="364"/>
    <x v="140"/>
  </r>
  <r>
    <s v="EVS105097"/>
    <x v="1"/>
    <x v="1"/>
    <x v="2"/>
    <x v="1"/>
    <d v="2023-04-07T19:26:00"/>
    <d v="2023-04-07T19:56:00"/>
    <x v="19"/>
    <n v="51.39"/>
    <n v="8"/>
    <n v="411.12"/>
    <s v="UPI"/>
    <x v="4"/>
    <s v="High"/>
    <s v="Low Satisfaction"/>
    <s v="Medium Charging"/>
    <n v="1"/>
    <x v="1289"/>
    <x v="87"/>
  </r>
  <r>
    <s v="EVS105098"/>
    <x v="4"/>
    <x v="0"/>
    <x v="0"/>
    <x v="0"/>
    <s v="24-10-2023 04:15"/>
    <s v="24-10-2023 05:07"/>
    <x v="55"/>
    <n v="44.69"/>
    <n v="15"/>
    <n v="670.35"/>
    <s v="Subscription"/>
    <x v="1"/>
    <s v="High"/>
    <s v="High Satisfaction"/>
    <s v="Medium Charging"/>
    <n v="3"/>
    <x v="1340"/>
    <x v="81"/>
  </r>
  <r>
    <s v="EVS105099"/>
    <x v="4"/>
    <x v="0"/>
    <x v="0"/>
    <x v="0"/>
    <s v="27-05-2024 02:00"/>
    <s v="27-05-2024 02:24"/>
    <x v="37"/>
    <n v="42.36"/>
    <n v="10"/>
    <n v="423.6"/>
    <s v="Wallet"/>
    <x v="0"/>
    <s v="High"/>
    <s v="Medium Satisfaction"/>
    <s v="Short Charging"/>
    <n v="3"/>
    <x v="470"/>
    <x v="327"/>
  </r>
  <r>
    <s v="EVS105100"/>
    <x v="5"/>
    <x v="2"/>
    <x v="3"/>
    <x v="0"/>
    <d v="2024-02-09T03:54:00"/>
    <d v="2024-02-09T05:35:00"/>
    <x v="26"/>
    <n v="3.01"/>
    <n v="15"/>
    <n v="45.15"/>
    <s v="Wallet"/>
    <x v="1"/>
    <s v="Low"/>
    <s v="High Satisfaction"/>
    <s v="Long Charging"/>
    <n v="2"/>
    <x v="1193"/>
    <x v="607"/>
  </r>
  <r>
    <s v="EVS105101"/>
    <x v="4"/>
    <x v="2"/>
    <x v="1"/>
    <x v="0"/>
    <s v="22-12-2023 21:28"/>
    <s v="22-12-2023 21:42"/>
    <x v="52"/>
    <n v="47.4"/>
    <n v="10"/>
    <n v="474"/>
    <s v="Credit Card"/>
    <x v="0"/>
    <s v="High"/>
    <s v="Medium Satisfaction"/>
    <s v="Short Charging"/>
    <n v="2"/>
    <x v="369"/>
    <x v="454"/>
  </r>
  <r>
    <s v="EVS105102"/>
    <x v="7"/>
    <x v="2"/>
    <x v="2"/>
    <x v="1"/>
    <s v="24-04-2023 07:40"/>
    <s v="24-04-2023 09:21"/>
    <x v="26"/>
    <n v="24.04"/>
    <n v="12"/>
    <n v="288.48"/>
    <s v="Credit Card"/>
    <x v="0"/>
    <s v="Medium"/>
    <s v="Medium Satisfaction"/>
    <s v="Long Charging"/>
    <n v="2"/>
    <x v="1293"/>
    <x v="541"/>
  </r>
  <r>
    <s v="EVS105103"/>
    <x v="6"/>
    <x v="0"/>
    <x v="3"/>
    <x v="0"/>
    <d v="2024-10-10T03:31:00"/>
    <d v="2024-10-10T04:47:00"/>
    <x v="91"/>
    <n v="55.83"/>
    <n v="15"/>
    <n v="837.45"/>
    <s v="UPI"/>
    <x v="3"/>
    <s v="High"/>
    <s v="Medium Satisfaction"/>
    <s v="Long Charging"/>
    <n v="3"/>
    <x v="223"/>
    <x v="371"/>
  </r>
  <r>
    <s v="EVS105104"/>
    <x v="6"/>
    <x v="2"/>
    <x v="3"/>
    <x v="1"/>
    <s v="27-09-2023 06:19"/>
    <s v="27-09-2023 07:16"/>
    <x v="110"/>
    <n v="35.28"/>
    <n v="12"/>
    <n v="423.36"/>
    <s v="Subscription"/>
    <x v="4"/>
    <s v="High"/>
    <s v="Low Satisfaction"/>
    <s v="Medium Charging"/>
    <n v="2"/>
    <x v="166"/>
    <x v="100"/>
  </r>
  <r>
    <s v="EVS105105"/>
    <x v="3"/>
    <x v="1"/>
    <x v="3"/>
    <x v="0"/>
    <d v="2023-11-11T06:37:00"/>
    <d v="2023-11-11T08:36:00"/>
    <x v="9"/>
    <n v="36.92"/>
    <n v="8"/>
    <n v="295.36"/>
    <s v="Credit Card"/>
    <x v="2"/>
    <s v="High"/>
    <s v="Low Satisfaction"/>
    <s v="Long Charging"/>
    <n v="1"/>
    <x v="822"/>
    <x v="180"/>
  </r>
  <r>
    <s v="EVS105106"/>
    <x v="1"/>
    <x v="1"/>
    <x v="1"/>
    <x v="0"/>
    <d v="2023-01-10T01:20:00"/>
    <d v="2023-01-10T03:00:00"/>
    <x v="60"/>
    <n v="56.82"/>
    <n v="10"/>
    <n v="568.20000000000005"/>
    <s v="Subscription"/>
    <x v="0"/>
    <s v="High"/>
    <s v="Medium Satisfaction"/>
    <s v="Long Charging"/>
    <n v="1"/>
    <x v="132"/>
    <x v="329"/>
  </r>
  <r>
    <s v="EVS105107"/>
    <x v="7"/>
    <x v="2"/>
    <x v="1"/>
    <x v="0"/>
    <s v="22-04-2023 01:51"/>
    <s v="22-04-2023 03:20"/>
    <x v="29"/>
    <n v="55.74"/>
    <n v="15"/>
    <n v="836.1"/>
    <s v="UPI"/>
    <x v="2"/>
    <s v="High"/>
    <s v="Low Satisfaction"/>
    <s v="Long Charging"/>
    <n v="2"/>
    <x v="480"/>
    <x v="421"/>
  </r>
  <r>
    <s v="EVS105108"/>
    <x v="4"/>
    <x v="2"/>
    <x v="3"/>
    <x v="1"/>
    <d v="2023-11-02T20:21:00"/>
    <d v="2023-11-02T20:59:00"/>
    <x v="28"/>
    <n v="6.65"/>
    <n v="15"/>
    <n v="99.75"/>
    <s v="Subscription"/>
    <x v="3"/>
    <s v="Low"/>
    <s v="Medium Satisfaction"/>
    <s v="Medium Charging"/>
    <n v="2"/>
    <x v="746"/>
    <x v="158"/>
  </r>
  <r>
    <s v="EVS105109"/>
    <x v="3"/>
    <x v="1"/>
    <x v="1"/>
    <x v="0"/>
    <s v="15-02-2024 05:29"/>
    <s v="15-02-2024 06:56"/>
    <x v="24"/>
    <n v="36.43"/>
    <n v="15"/>
    <n v="546.45000000000005"/>
    <s v="Subscription"/>
    <x v="4"/>
    <s v="High"/>
    <s v="Low Satisfaction"/>
    <s v="Long Charging"/>
    <n v="1"/>
    <x v="630"/>
    <x v="54"/>
  </r>
  <r>
    <s v="EVS105110"/>
    <x v="5"/>
    <x v="2"/>
    <x v="3"/>
    <x v="1"/>
    <s v="24-10-2023 19:27"/>
    <s v="24-10-2023 20:33"/>
    <x v="40"/>
    <n v="34.71"/>
    <n v="15"/>
    <n v="520.65"/>
    <s v="Subscription"/>
    <x v="1"/>
    <s v="High"/>
    <s v="High Satisfaction"/>
    <s v="Long Charging"/>
    <n v="2"/>
    <x v="1047"/>
    <x v="81"/>
  </r>
  <r>
    <s v="EVS105111"/>
    <x v="5"/>
    <x v="1"/>
    <x v="1"/>
    <x v="0"/>
    <d v="2023-01-06T22:20:00"/>
    <d v="2023-02-06T00:04:00"/>
    <x v="4"/>
    <n v="58.64"/>
    <n v="15"/>
    <n v="879.6"/>
    <s v="UPI"/>
    <x v="2"/>
    <s v="High"/>
    <s v="Low Satisfaction"/>
    <s v="Long Charging"/>
    <n v="1"/>
    <x v="561"/>
    <x v="682"/>
  </r>
  <r>
    <s v="EVS105112"/>
    <x v="1"/>
    <x v="0"/>
    <x v="3"/>
    <x v="0"/>
    <s v="27-04-2023 04:54"/>
    <s v="27-04-2023 06:25"/>
    <x v="44"/>
    <n v="57.56"/>
    <n v="15"/>
    <n v="863.4"/>
    <s v="Wallet"/>
    <x v="1"/>
    <s v="High"/>
    <s v="High Satisfaction"/>
    <s v="Long Charging"/>
    <n v="3"/>
    <x v="1132"/>
    <x v="88"/>
  </r>
  <r>
    <s v="EVS105113"/>
    <x v="2"/>
    <x v="2"/>
    <x v="2"/>
    <x v="1"/>
    <s v="20-01-2024 02:48"/>
    <s v="20-01-2024 03:12"/>
    <x v="37"/>
    <n v="59.96"/>
    <n v="8"/>
    <n v="479.68"/>
    <s v="Credit Card"/>
    <x v="2"/>
    <s v="High"/>
    <s v="Low Satisfaction"/>
    <s v="Short Charging"/>
    <n v="2"/>
    <x v="1320"/>
    <x v="364"/>
  </r>
  <r>
    <s v="EVS105114"/>
    <x v="0"/>
    <x v="2"/>
    <x v="3"/>
    <x v="1"/>
    <s v="31-03-2024 22:59"/>
    <d v="2024-01-04T00:38:00"/>
    <x v="83"/>
    <n v="9.42"/>
    <n v="10"/>
    <n v="94.2"/>
    <s v="Wallet"/>
    <x v="4"/>
    <s v="Low"/>
    <s v="Low Satisfaction"/>
    <s v="Long Charging"/>
    <n v="2"/>
    <x v="704"/>
    <x v="124"/>
  </r>
  <r>
    <s v="EVS105115"/>
    <x v="3"/>
    <x v="0"/>
    <x v="0"/>
    <x v="0"/>
    <d v="2023-10-07T21:04:00"/>
    <d v="2023-10-07T22:53:00"/>
    <x v="74"/>
    <n v="4.76"/>
    <n v="12"/>
    <n v="57.12"/>
    <s v="Subscription"/>
    <x v="3"/>
    <s v="Low"/>
    <s v="Medium Satisfaction"/>
    <s v="Long Charging"/>
    <n v="3"/>
    <x v="1051"/>
    <x v="254"/>
  </r>
  <r>
    <s v="EVS105116"/>
    <x v="6"/>
    <x v="1"/>
    <x v="3"/>
    <x v="1"/>
    <d v="2023-10-12T03:37:00"/>
    <d v="2023-10-12T04:43:00"/>
    <x v="40"/>
    <n v="12.42"/>
    <n v="15"/>
    <n v="186.3"/>
    <s v="Subscription"/>
    <x v="1"/>
    <s v="Medium"/>
    <s v="High Satisfaction"/>
    <s v="Long Charging"/>
    <n v="1"/>
    <x v="178"/>
    <x v="317"/>
  </r>
  <r>
    <s v="EVS105117"/>
    <x v="3"/>
    <x v="1"/>
    <x v="2"/>
    <x v="1"/>
    <s v="21-09-2024 18:16"/>
    <s v="21-09-2024 18:46"/>
    <x v="19"/>
    <n v="42.51"/>
    <n v="10"/>
    <n v="425.1"/>
    <s v="Subscription"/>
    <x v="2"/>
    <s v="High"/>
    <s v="Low Satisfaction"/>
    <s v="Medium Charging"/>
    <n v="1"/>
    <x v="230"/>
    <x v="647"/>
  </r>
  <r>
    <s v="EVS105118"/>
    <x v="1"/>
    <x v="2"/>
    <x v="3"/>
    <x v="0"/>
    <s v="23-05-2023 20:29"/>
    <s v="23-05-2023 20:53"/>
    <x v="37"/>
    <n v="14.16"/>
    <n v="15"/>
    <n v="212.4"/>
    <s v="UPI"/>
    <x v="4"/>
    <s v="Medium"/>
    <s v="Low Satisfaction"/>
    <s v="Short Charging"/>
    <n v="2"/>
    <x v="510"/>
    <x v="512"/>
  </r>
  <r>
    <s v="EVS105119"/>
    <x v="7"/>
    <x v="2"/>
    <x v="0"/>
    <x v="0"/>
    <d v="2024-08-09T12:39:00"/>
    <d v="2024-08-09T12:58:00"/>
    <x v="11"/>
    <n v="37.65"/>
    <n v="12"/>
    <n v="451.8"/>
    <s v="UPI"/>
    <x v="2"/>
    <s v="High"/>
    <s v="Low Satisfaction"/>
    <s v="Short Charging"/>
    <n v="2"/>
    <x v="511"/>
    <x v="199"/>
  </r>
  <r>
    <s v="EVS105120"/>
    <x v="0"/>
    <x v="2"/>
    <x v="1"/>
    <x v="0"/>
    <s v="18-08-2023 23:01"/>
    <s v="18-08-2023 23:15"/>
    <x v="52"/>
    <n v="40.29"/>
    <n v="10"/>
    <n v="402.9"/>
    <s v="Credit Card"/>
    <x v="3"/>
    <s v="High"/>
    <s v="Medium Satisfaction"/>
    <s v="Short Charging"/>
    <n v="2"/>
    <x v="841"/>
    <x v="92"/>
  </r>
  <r>
    <s v="EVS105121"/>
    <x v="7"/>
    <x v="1"/>
    <x v="2"/>
    <x v="0"/>
    <s v="24-05-2023 05:01"/>
    <s v="24-05-2023 06:07"/>
    <x v="40"/>
    <n v="45.73"/>
    <n v="12"/>
    <n v="548.76"/>
    <s v="UPI"/>
    <x v="4"/>
    <s v="High"/>
    <s v="Low Satisfaction"/>
    <s v="Long Charging"/>
    <n v="1"/>
    <x v="768"/>
    <x v="204"/>
  </r>
  <r>
    <s v="EVS105122"/>
    <x v="4"/>
    <x v="0"/>
    <x v="2"/>
    <x v="0"/>
    <s v="21-07-2024 14:29"/>
    <s v="21-07-2024 14:43"/>
    <x v="52"/>
    <n v="34.22"/>
    <n v="15"/>
    <n v="513.29999999999995"/>
    <s v="Subscription"/>
    <x v="1"/>
    <s v="High"/>
    <s v="High Satisfaction"/>
    <s v="Short Charging"/>
    <n v="3"/>
    <x v="48"/>
    <x v="653"/>
  </r>
  <r>
    <s v="EVS105123"/>
    <x v="1"/>
    <x v="2"/>
    <x v="2"/>
    <x v="1"/>
    <d v="2024-07-02T20:39:00"/>
    <d v="2024-07-02T22:36:00"/>
    <x v="62"/>
    <n v="59.68"/>
    <n v="12"/>
    <n v="716.16"/>
    <s v="Subscription"/>
    <x v="2"/>
    <s v="High"/>
    <s v="Low Satisfaction"/>
    <s v="Long Charging"/>
    <n v="2"/>
    <x v="1113"/>
    <x v="461"/>
  </r>
  <r>
    <s v="EVS105124"/>
    <x v="1"/>
    <x v="1"/>
    <x v="1"/>
    <x v="0"/>
    <s v="28-03-2024 23:19"/>
    <s v="29-03-2024 00:21"/>
    <x v="51"/>
    <n v="49.19"/>
    <n v="8"/>
    <n v="393.52"/>
    <s v="Credit Card"/>
    <x v="4"/>
    <s v="High"/>
    <s v="Low Satisfaction"/>
    <s v="Long Charging"/>
    <n v="1"/>
    <x v="1388"/>
    <x v="232"/>
  </r>
  <r>
    <s v="EVS105125"/>
    <x v="0"/>
    <x v="0"/>
    <x v="0"/>
    <x v="1"/>
    <s v="13-12-2023 10:22"/>
    <s v="13-12-2023 11:44"/>
    <x v="0"/>
    <n v="49.53"/>
    <n v="8"/>
    <n v="396.24"/>
    <s v="Credit Card"/>
    <x v="4"/>
    <s v="High"/>
    <s v="Low Satisfaction"/>
    <s v="Long Charging"/>
    <n v="3"/>
    <x v="72"/>
    <x v="648"/>
  </r>
  <r>
    <s v="EVS105126"/>
    <x v="5"/>
    <x v="2"/>
    <x v="2"/>
    <x v="0"/>
    <s v="27-06-2023 08:31"/>
    <s v="27-06-2023 08:59"/>
    <x v="53"/>
    <n v="46.36"/>
    <n v="12"/>
    <n v="556.32000000000005"/>
    <s v="Credit Card"/>
    <x v="3"/>
    <s v="High"/>
    <s v="Medium Satisfaction"/>
    <s v="Short Charging"/>
    <n v="2"/>
    <x v="278"/>
    <x v="388"/>
  </r>
  <r>
    <s v="EVS105127"/>
    <x v="5"/>
    <x v="1"/>
    <x v="1"/>
    <x v="1"/>
    <s v="31-01-2023 17:11"/>
    <s v="31-01-2023 17:48"/>
    <x v="45"/>
    <n v="27.66"/>
    <n v="12"/>
    <n v="331.92"/>
    <s v="Credit Card"/>
    <x v="2"/>
    <s v="Medium"/>
    <s v="Low Satisfaction"/>
    <s v="Medium Charging"/>
    <n v="1"/>
    <x v="507"/>
    <x v="633"/>
  </r>
  <r>
    <s v="EVS105128"/>
    <x v="5"/>
    <x v="1"/>
    <x v="0"/>
    <x v="1"/>
    <s v="20-10-2024 02:02"/>
    <s v="20-10-2024 02:34"/>
    <x v="105"/>
    <n v="9.08"/>
    <n v="10"/>
    <n v="90.8"/>
    <s v="UPI"/>
    <x v="2"/>
    <s v="Low"/>
    <s v="Low Satisfaction"/>
    <s v="Medium Charging"/>
    <n v="1"/>
    <x v="295"/>
    <x v="145"/>
  </r>
  <r>
    <s v="EVS105129"/>
    <x v="2"/>
    <x v="2"/>
    <x v="1"/>
    <x v="1"/>
    <s v="29-06-2023 20:56"/>
    <s v="29-06-2023 21:58"/>
    <x v="51"/>
    <n v="33.78"/>
    <n v="15"/>
    <n v="506.7"/>
    <s v="Credit Card"/>
    <x v="3"/>
    <s v="High"/>
    <s v="Medium Satisfaction"/>
    <s v="Long Charging"/>
    <n v="2"/>
    <x v="433"/>
    <x v="206"/>
  </r>
  <r>
    <s v="EVS105130"/>
    <x v="5"/>
    <x v="2"/>
    <x v="2"/>
    <x v="0"/>
    <d v="2024-10-05T13:56:00"/>
    <d v="2024-10-05T14:35:00"/>
    <x v="3"/>
    <n v="16.25"/>
    <n v="12"/>
    <n v="195"/>
    <s v="Subscription"/>
    <x v="0"/>
    <s v="Medium"/>
    <s v="Medium Satisfaction"/>
    <s v="Medium Charging"/>
    <n v="2"/>
    <x v="1201"/>
    <x v="513"/>
  </r>
  <r>
    <s v="EVS105131"/>
    <x v="6"/>
    <x v="0"/>
    <x v="3"/>
    <x v="0"/>
    <d v="2024-08-10T14:12:00"/>
    <d v="2024-08-10T15:44:00"/>
    <x v="20"/>
    <n v="43.78"/>
    <n v="12"/>
    <n v="525.36"/>
    <s v="Wallet"/>
    <x v="2"/>
    <s v="High"/>
    <s v="Low Satisfaction"/>
    <s v="Long Charging"/>
    <n v="3"/>
    <x v="1153"/>
    <x v="146"/>
  </r>
  <r>
    <s v="EVS105132"/>
    <x v="0"/>
    <x v="1"/>
    <x v="2"/>
    <x v="0"/>
    <s v="19-02-2024 13:21"/>
    <s v="19-02-2024 15:00"/>
    <x v="83"/>
    <n v="43.62"/>
    <n v="10"/>
    <n v="436.2"/>
    <s v="Credit Card"/>
    <x v="3"/>
    <s v="High"/>
    <s v="Medium Satisfaction"/>
    <s v="Long Charging"/>
    <n v="1"/>
    <x v="692"/>
    <x v="283"/>
  </r>
  <r>
    <s v="EVS105133"/>
    <x v="6"/>
    <x v="2"/>
    <x v="1"/>
    <x v="1"/>
    <d v="2024-05-04T10:16:00"/>
    <d v="2024-05-04T10:38:00"/>
    <x v="103"/>
    <n v="32.56"/>
    <n v="12"/>
    <n v="390.72"/>
    <s v="UPI"/>
    <x v="1"/>
    <s v="High"/>
    <s v="High Satisfaction"/>
    <s v="Short Charging"/>
    <n v="2"/>
    <x v="1155"/>
    <x v="51"/>
  </r>
  <r>
    <s v="EVS105134"/>
    <x v="5"/>
    <x v="1"/>
    <x v="0"/>
    <x v="1"/>
    <s v="24-10-2023 04:32"/>
    <s v="24-10-2023 06:12"/>
    <x v="60"/>
    <n v="4.28"/>
    <n v="10"/>
    <n v="42.8"/>
    <s v="Subscription"/>
    <x v="0"/>
    <s v="Low"/>
    <s v="Medium Satisfaction"/>
    <s v="Long Charging"/>
    <n v="1"/>
    <x v="1159"/>
    <x v="81"/>
  </r>
  <r>
    <s v="EVS105135"/>
    <x v="1"/>
    <x v="2"/>
    <x v="3"/>
    <x v="0"/>
    <d v="2023-02-05T08:49:00"/>
    <d v="2023-02-05T09:16:00"/>
    <x v="92"/>
    <n v="31.94"/>
    <n v="12"/>
    <n v="383.28"/>
    <s v="UPI"/>
    <x v="4"/>
    <s v="High"/>
    <s v="Low Satisfaction"/>
    <s v="Short Charging"/>
    <n v="2"/>
    <x v="1114"/>
    <x v="331"/>
  </r>
  <r>
    <s v="EVS105136"/>
    <x v="4"/>
    <x v="2"/>
    <x v="3"/>
    <x v="0"/>
    <d v="2024-12-05T12:33:00"/>
    <d v="2024-12-05T14:20:00"/>
    <x v="108"/>
    <n v="13.58"/>
    <n v="15"/>
    <n v="203.7"/>
    <s v="Subscription"/>
    <x v="1"/>
    <s v="Medium"/>
    <s v="High Satisfaction"/>
    <s v="Long Charging"/>
    <n v="2"/>
    <x v="964"/>
    <x v="285"/>
  </r>
  <r>
    <s v="EVS105137"/>
    <x v="7"/>
    <x v="1"/>
    <x v="0"/>
    <x v="0"/>
    <d v="2024-08-05T02:03:00"/>
    <d v="2024-08-05T02:17:00"/>
    <x v="52"/>
    <n v="29.24"/>
    <n v="8"/>
    <n v="233.92"/>
    <s v="Subscription"/>
    <x v="0"/>
    <s v="Medium"/>
    <s v="Medium Satisfaction"/>
    <s v="Short Charging"/>
    <n v="1"/>
    <x v="393"/>
    <x v="151"/>
  </r>
  <r>
    <s v="EVS105138"/>
    <x v="0"/>
    <x v="0"/>
    <x v="1"/>
    <x v="1"/>
    <d v="2024-04-06T16:08:00"/>
    <d v="2024-04-06T17:17:00"/>
    <x v="39"/>
    <n v="28.24"/>
    <n v="8"/>
    <n v="225.92"/>
    <s v="Credit Card"/>
    <x v="2"/>
    <s v="Medium"/>
    <s v="Low Satisfaction"/>
    <s v="Long Charging"/>
    <n v="3"/>
    <x v="228"/>
    <x v="368"/>
  </r>
  <r>
    <s v="EVS105139"/>
    <x v="0"/>
    <x v="2"/>
    <x v="2"/>
    <x v="1"/>
    <s v="18-02-2023 01:42"/>
    <s v="18-02-2023 02:29"/>
    <x v="59"/>
    <n v="47.39"/>
    <n v="10"/>
    <n v="473.9"/>
    <s v="UPI"/>
    <x v="3"/>
    <s v="High"/>
    <s v="Medium Satisfaction"/>
    <s v="Medium Charging"/>
    <n v="2"/>
    <x v="1236"/>
    <x v="33"/>
  </r>
  <r>
    <s v="EVS105140"/>
    <x v="3"/>
    <x v="2"/>
    <x v="0"/>
    <x v="1"/>
    <d v="2024-05-04T23:15:00"/>
    <d v="2024-06-04T00:02:00"/>
    <x v="59"/>
    <n v="33.97"/>
    <n v="8"/>
    <n v="271.76"/>
    <s v="UPI"/>
    <x v="4"/>
    <s v="High"/>
    <s v="Low Satisfaction"/>
    <s v="Medium Charging"/>
    <n v="2"/>
    <x v="450"/>
    <x v="51"/>
  </r>
  <r>
    <s v="EVS105141"/>
    <x v="0"/>
    <x v="0"/>
    <x v="3"/>
    <x v="1"/>
    <s v="23-11-2024 02:14"/>
    <s v="23-11-2024 02:43"/>
    <x v="102"/>
    <n v="32.67"/>
    <n v="8"/>
    <n v="261.36"/>
    <s v="UPI"/>
    <x v="1"/>
    <s v="High"/>
    <s v="High Satisfaction"/>
    <s v="Short Charging"/>
    <n v="3"/>
    <x v="285"/>
    <x v="696"/>
  </r>
  <r>
    <s v="EVS105142"/>
    <x v="4"/>
    <x v="2"/>
    <x v="3"/>
    <x v="0"/>
    <s v="25-05-2024 22:00"/>
    <s v="25-05-2024 22:40"/>
    <x v="79"/>
    <n v="58.94"/>
    <n v="8"/>
    <n v="471.52"/>
    <s v="Wallet"/>
    <x v="3"/>
    <s v="High"/>
    <s v="Medium Satisfaction"/>
    <s v="Medium Charging"/>
    <n v="2"/>
    <x v="1062"/>
    <x v="110"/>
  </r>
  <r>
    <s v="EVS105143"/>
    <x v="6"/>
    <x v="0"/>
    <x v="1"/>
    <x v="0"/>
    <s v="18-03-2024 12:16"/>
    <s v="18-03-2024 12:27"/>
    <x v="78"/>
    <n v="45.05"/>
    <n v="15"/>
    <n v="675.75"/>
    <s v="Subscription"/>
    <x v="3"/>
    <s v="High"/>
    <s v="Medium Satisfaction"/>
    <s v="Short Charging"/>
    <n v="3"/>
    <x v="205"/>
    <x v="65"/>
  </r>
  <r>
    <s v="EVS105144"/>
    <x v="1"/>
    <x v="1"/>
    <x v="0"/>
    <x v="1"/>
    <s v="15-10-2023 04:59"/>
    <s v="15-10-2023 05:38"/>
    <x v="3"/>
    <n v="31.84"/>
    <n v="12"/>
    <n v="382.08"/>
    <s v="Subscription"/>
    <x v="0"/>
    <s v="High"/>
    <s v="Medium Satisfaction"/>
    <s v="Medium Charging"/>
    <n v="1"/>
    <x v="1389"/>
    <x v="294"/>
  </r>
  <r>
    <s v="EVS105145"/>
    <x v="6"/>
    <x v="1"/>
    <x v="2"/>
    <x v="1"/>
    <s v="18-10-2023 09:46"/>
    <s v="18-10-2023 10:19"/>
    <x v="50"/>
    <n v="16.670000000000002"/>
    <n v="12"/>
    <n v="200.04"/>
    <s v="Wallet"/>
    <x v="3"/>
    <s v="Medium"/>
    <s v="Medium Satisfaction"/>
    <s v="Medium Charging"/>
    <n v="1"/>
    <x v="958"/>
    <x v="622"/>
  </r>
  <r>
    <s v="EVS105146"/>
    <x v="1"/>
    <x v="2"/>
    <x v="2"/>
    <x v="1"/>
    <s v="14-04-2024 21:07"/>
    <s v="14-04-2024 22:27"/>
    <x v="93"/>
    <n v="31.31"/>
    <n v="12"/>
    <n v="375.72"/>
    <s v="Wallet"/>
    <x v="0"/>
    <s v="High"/>
    <s v="Medium Satisfaction"/>
    <s v="Long Charging"/>
    <n v="2"/>
    <x v="244"/>
    <x v="16"/>
  </r>
  <r>
    <s v="EVS105147"/>
    <x v="0"/>
    <x v="1"/>
    <x v="2"/>
    <x v="1"/>
    <s v="29-03-2024 10:52"/>
    <s v="29-03-2024 11:50"/>
    <x v="22"/>
    <n v="44.15"/>
    <n v="10"/>
    <n v="441.5"/>
    <s v="Wallet"/>
    <x v="4"/>
    <s v="High"/>
    <s v="Low Satisfaction"/>
    <s v="Medium Charging"/>
    <n v="1"/>
    <x v="688"/>
    <x v="583"/>
  </r>
  <r>
    <s v="EVS105148"/>
    <x v="4"/>
    <x v="1"/>
    <x v="1"/>
    <x v="1"/>
    <d v="2023-01-10T21:58:00"/>
    <d v="2023-01-10T23:04:00"/>
    <x v="40"/>
    <n v="27.79"/>
    <n v="8"/>
    <n v="222.32"/>
    <s v="Subscription"/>
    <x v="0"/>
    <s v="Medium"/>
    <s v="Medium Satisfaction"/>
    <s v="Long Charging"/>
    <n v="1"/>
    <x v="1186"/>
    <x v="329"/>
  </r>
  <r>
    <s v="EVS105149"/>
    <x v="2"/>
    <x v="2"/>
    <x v="3"/>
    <x v="1"/>
    <s v="14-08-2023 03:17"/>
    <s v="14-08-2023 03:43"/>
    <x v="1"/>
    <n v="41.5"/>
    <n v="12"/>
    <n v="498"/>
    <s v="Wallet"/>
    <x v="0"/>
    <s v="High"/>
    <s v="Medium Satisfaction"/>
    <s v="Short Charging"/>
    <n v="2"/>
    <x v="40"/>
    <x v="63"/>
  </r>
  <r>
    <s v="EVS105150"/>
    <x v="0"/>
    <x v="1"/>
    <x v="2"/>
    <x v="0"/>
    <s v="15-08-2023 02:48"/>
    <s v="15-08-2023 03:30"/>
    <x v="14"/>
    <n v="41.71"/>
    <n v="15"/>
    <n v="625.65"/>
    <s v="UPI"/>
    <x v="2"/>
    <s v="High"/>
    <s v="Low Satisfaction"/>
    <s v="Medium Charging"/>
    <n v="1"/>
    <x v="1320"/>
    <x v="657"/>
  </r>
  <r>
    <s v="EVS105151"/>
    <x v="7"/>
    <x v="0"/>
    <x v="3"/>
    <x v="0"/>
    <s v="17-10-2024 10:21"/>
    <s v="17-10-2024 12:02"/>
    <x v="26"/>
    <n v="9.0299999999999994"/>
    <n v="8"/>
    <n v="72.239999999999995"/>
    <s v="Wallet"/>
    <x v="4"/>
    <s v="Low"/>
    <s v="Low Satisfaction"/>
    <s v="Long Charging"/>
    <n v="3"/>
    <x v="854"/>
    <x v="200"/>
  </r>
  <r>
    <s v="EVS105152"/>
    <x v="3"/>
    <x v="1"/>
    <x v="1"/>
    <x v="0"/>
    <s v="24-02-2023 03:10"/>
    <s v="24-02-2023 05:06"/>
    <x v="90"/>
    <n v="47.46"/>
    <n v="12"/>
    <n v="569.52"/>
    <s v="UPI"/>
    <x v="4"/>
    <s v="High"/>
    <s v="Low Satisfaction"/>
    <s v="Long Charging"/>
    <n v="1"/>
    <x v="1259"/>
    <x v="319"/>
  </r>
  <r>
    <s v="EVS105153"/>
    <x v="0"/>
    <x v="1"/>
    <x v="0"/>
    <x v="0"/>
    <s v="14-05-2023 17:34"/>
    <s v="14-05-2023 18:45"/>
    <x v="82"/>
    <n v="5.45"/>
    <n v="10"/>
    <n v="54.5"/>
    <s v="Subscription"/>
    <x v="4"/>
    <s v="Low"/>
    <s v="Low Satisfaction"/>
    <s v="Long Charging"/>
    <n v="1"/>
    <x v="92"/>
    <x v="342"/>
  </r>
  <r>
    <s v="EVS105154"/>
    <x v="2"/>
    <x v="0"/>
    <x v="0"/>
    <x v="1"/>
    <s v="13-02-2023 02:28"/>
    <s v="13-02-2023 03:08"/>
    <x v="79"/>
    <n v="29.7"/>
    <n v="10"/>
    <n v="297"/>
    <s v="UPI"/>
    <x v="0"/>
    <s v="Medium"/>
    <s v="Medium Satisfaction"/>
    <s v="Medium Charging"/>
    <n v="3"/>
    <x v="333"/>
    <x v="142"/>
  </r>
  <r>
    <s v="EVS105155"/>
    <x v="1"/>
    <x v="0"/>
    <x v="1"/>
    <x v="1"/>
    <s v="31-07-2023 12:47"/>
    <s v="31-07-2023 13:02"/>
    <x v="63"/>
    <n v="57.86"/>
    <n v="10"/>
    <n v="578.6"/>
    <s v="UPI"/>
    <x v="0"/>
    <s v="High"/>
    <s v="Medium Satisfaction"/>
    <s v="Short Charging"/>
    <n v="3"/>
    <x v="1345"/>
    <x v="36"/>
  </r>
  <r>
    <s v="EVS105156"/>
    <x v="5"/>
    <x v="1"/>
    <x v="3"/>
    <x v="1"/>
    <s v="29-01-2024 20:36"/>
    <s v="29-01-2024 21:03"/>
    <x v="92"/>
    <n v="4.62"/>
    <n v="15"/>
    <n v="69.3"/>
    <s v="UPI"/>
    <x v="1"/>
    <s v="Low"/>
    <s v="High Satisfaction"/>
    <s v="Short Charging"/>
    <n v="1"/>
    <x v="764"/>
    <x v="5"/>
  </r>
  <r>
    <s v="EVS105157"/>
    <x v="3"/>
    <x v="0"/>
    <x v="1"/>
    <x v="1"/>
    <d v="2024-03-08T09:24:00"/>
    <d v="2024-03-08T11:17:00"/>
    <x v="41"/>
    <n v="30.71"/>
    <n v="8"/>
    <n v="245.68"/>
    <s v="Credit Card"/>
    <x v="2"/>
    <s v="High"/>
    <s v="Low Satisfaction"/>
    <s v="Long Charging"/>
    <n v="3"/>
    <x v="20"/>
    <x v="380"/>
  </r>
  <r>
    <s v="EVS105158"/>
    <x v="6"/>
    <x v="2"/>
    <x v="2"/>
    <x v="1"/>
    <s v="23-09-2024 21:09"/>
    <s v="23-09-2024 22:15"/>
    <x v="40"/>
    <n v="41.03"/>
    <n v="15"/>
    <n v="615.45000000000005"/>
    <s v="Wallet"/>
    <x v="2"/>
    <s v="High"/>
    <s v="Low Satisfaction"/>
    <s v="Long Charging"/>
    <n v="2"/>
    <x v="570"/>
    <x v="242"/>
  </r>
  <r>
    <s v="EVS105159"/>
    <x v="3"/>
    <x v="2"/>
    <x v="1"/>
    <x v="0"/>
    <s v="21-06-2024 18:12"/>
    <s v="21-06-2024 19:26"/>
    <x v="33"/>
    <n v="32.1"/>
    <n v="10"/>
    <n v="321"/>
    <s v="Subscription"/>
    <x v="1"/>
    <s v="High"/>
    <s v="High Satisfaction"/>
    <s v="Long Charging"/>
    <n v="2"/>
    <x v="1326"/>
    <x v="235"/>
  </r>
  <r>
    <s v="EVS105160"/>
    <x v="2"/>
    <x v="2"/>
    <x v="1"/>
    <x v="0"/>
    <d v="2023-08-09T08:40:00"/>
    <d v="2023-08-09T09:26:00"/>
    <x v="43"/>
    <n v="47.87"/>
    <n v="8"/>
    <n v="382.96"/>
    <s v="Wallet"/>
    <x v="1"/>
    <s v="High"/>
    <s v="High Satisfaction"/>
    <s v="Medium Charging"/>
    <n v="2"/>
    <x v="830"/>
    <x v="156"/>
  </r>
  <r>
    <s v="EVS105161"/>
    <x v="4"/>
    <x v="2"/>
    <x v="3"/>
    <x v="1"/>
    <d v="2023-04-03T09:38:00"/>
    <d v="2023-04-03T11:09:00"/>
    <x v="44"/>
    <n v="15.61"/>
    <n v="8"/>
    <n v="124.88"/>
    <s v="Wallet"/>
    <x v="4"/>
    <s v="Medium"/>
    <s v="Low Satisfaction"/>
    <s v="Long Charging"/>
    <n v="2"/>
    <x v="299"/>
    <x v="554"/>
  </r>
  <r>
    <s v="EVS105162"/>
    <x v="0"/>
    <x v="1"/>
    <x v="2"/>
    <x v="1"/>
    <s v="31-10-2023 20:12"/>
    <s v="31-10-2023 20:43"/>
    <x v="64"/>
    <n v="11.74"/>
    <n v="10"/>
    <n v="117.4"/>
    <s v="Subscription"/>
    <x v="3"/>
    <s v="Medium"/>
    <s v="Medium Satisfaction"/>
    <s v="Medium Charging"/>
    <n v="1"/>
    <x v="737"/>
    <x v="252"/>
  </r>
  <r>
    <s v="EVS105163"/>
    <x v="1"/>
    <x v="0"/>
    <x v="2"/>
    <x v="0"/>
    <d v="2023-08-01T16:10:00"/>
    <d v="2023-08-01T16:39:00"/>
    <x v="102"/>
    <n v="9.39"/>
    <n v="8"/>
    <n v="75.12"/>
    <s v="UPI"/>
    <x v="0"/>
    <s v="Low"/>
    <s v="Medium Satisfaction"/>
    <s v="Short Charging"/>
    <n v="3"/>
    <x v="669"/>
    <x v="486"/>
  </r>
  <r>
    <s v="EVS105164"/>
    <x v="7"/>
    <x v="0"/>
    <x v="3"/>
    <x v="1"/>
    <d v="2023-06-03T04:32:00"/>
    <d v="2023-06-03T05:13:00"/>
    <x v="54"/>
    <n v="22.59"/>
    <n v="15"/>
    <n v="338.85"/>
    <s v="Subscription"/>
    <x v="3"/>
    <s v="Medium"/>
    <s v="Medium Satisfaction"/>
    <s v="Medium Charging"/>
    <n v="3"/>
    <x v="1159"/>
    <x v="143"/>
  </r>
  <r>
    <s v="EVS105165"/>
    <x v="2"/>
    <x v="0"/>
    <x v="0"/>
    <x v="1"/>
    <d v="2023-08-07T09:57:00"/>
    <d v="2023-08-07T11:02:00"/>
    <x v="75"/>
    <n v="33.65"/>
    <n v="10"/>
    <n v="336.5"/>
    <s v="UPI"/>
    <x v="1"/>
    <s v="High"/>
    <s v="High Satisfaction"/>
    <s v="Long Charging"/>
    <n v="3"/>
    <x v="61"/>
    <x v="581"/>
  </r>
  <r>
    <s v="EVS105166"/>
    <x v="7"/>
    <x v="0"/>
    <x v="2"/>
    <x v="0"/>
    <s v="30-10-2024 12:42"/>
    <s v="30-10-2024 14:33"/>
    <x v="2"/>
    <n v="29.78"/>
    <n v="15"/>
    <n v="446.7"/>
    <s v="UPI"/>
    <x v="2"/>
    <s v="Medium"/>
    <s v="Low Satisfaction"/>
    <s v="Long Charging"/>
    <n v="3"/>
    <x v="307"/>
    <x v="538"/>
  </r>
  <r>
    <s v="EVS105167"/>
    <x v="3"/>
    <x v="2"/>
    <x v="2"/>
    <x v="1"/>
    <s v="24-11-2024 14:44"/>
    <s v="24-11-2024 14:56"/>
    <x v="94"/>
    <n v="48.46"/>
    <n v="12"/>
    <n v="581.52"/>
    <s v="Subscription"/>
    <x v="0"/>
    <s v="High"/>
    <s v="Medium Satisfaction"/>
    <s v="Short Charging"/>
    <n v="2"/>
    <x v="118"/>
    <x v="316"/>
  </r>
  <r>
    <s v="EVS105168"/>
    <x v="2"/>
    <x v="2"/>
    <x v="2"/>
    <x v="0"/>
    <d v="2023-05-03T17:20:00"/>
    <d v="2023-05-03T18:12:00"/>
    <x v="55"/>
    <n v="46.31"/>
    <n v="10"/>
    <n v="463.1"/>
    <s v="Wallet"/>
    <x v="4"/>
    <s v="High"/>
    <s v="Low Satisfaction"/>
    <s v="Medium Charging"/>
    <n v="2"/>
    <x v="848"/>
    <x v="85"/>
  </r>
  <r>
    <s v="EVS105169"/>
    <x v="0"/>
    <x v="0"/>
    <x v="1"/>
    <x v="0"/>
    <s v="23-01-2023 05:18"/>
    <s v="23-01-2023 05:53"/>
    <x v="10"/>
    <n v="34.35"/>
    <n v="8"/>
    <n v="274.8"/>
    <s v="Subscription"/>
    <x v="3"/>
    <s v="High"/>
    <s v="Medium Satisfaction"/>
    <s v="Medium Charging"/>
    <n v="3"/>
    <x v="1334"/>
    <x v="472"/>
  </r>
  <r>
    <s v="EVS105170"/>
    <x v="5"/>
    <x v="1"/>
    <x v="0"/>
    <x v="1"/>
    <s v="26-08-2023 11:13"/>
    <s v="26-08-2023 11:46"/>
    <x v="50"/>
    <n v="7.91"/>
    <n v="15"/>
    <n v="118.65"/>
    <s v="UPI"/>
    <x v="3"/>
    <s v="Low"/>
    <s v="Medium Satisfaction"/>
    <s v="Medium Charging"/>
    <n v="1"/>
    <x v="831"/>
    <x v="138"/>
  </r>
  <r>
    <s v="EVS105171"/>
    <x v="2"/>
    <x v="0"/>
    <x v="1"/>
    <x v="1"/>
    <s v="18-11-2024 14:44"/>
    <s v="18-11-2024 15:02"/>
    <x v="88"/>
    <n v="7.67"/>
    <n v="10"/>
    <n v="76.7"/>
    <s v="Wallet"/>
    <x v="3"/>
    <s v="Low"/>
    <s v="Medium Satisfaction"/>
    <s v="Short Charging"/>
    <n v="3"/>
    <x v="118"/>
    <x v="597"/>
  </r>
  <r>
    <s v="EVS105172"/>
    <x v="7"/>
    <x v="2"/>
    <x v="2"/>
    <x v="1"/>
    <s v="21-08-2024 13:54"/>
    <s v="21-08-2024 14:47"/>
    <x v="73"/>
    <n v="58.85"/>
    <n v="12"/>
    <n v="706.2"/>
    <s v="Credit Card"/>
    <x v="3"/>
    <s v="High"/>
    <s v="Medium Satisfaction"/>
    <s v="Medium Charging"/>
    <n v="2"/>
    <x v="1154"/>
    <x v="337"/>
  </r>
  <r>
    <s v="EVS105173"/>
    <x v="2"/>
    <x v="2"/>
    <x v="1"/>
    <x v="0"/>
    <s v="22-09-2023 21:11"/>
    <s v="22-09-2023 22:38"/>
    <x v="24"/>
    <n v="38.72"/>
    <n v="10"/>
    <n v="387.2"/>
    <s v="UPI"/>
    <x v="0"/>
    <s v="High"/>
    <s v="Medium Satisfaction"/>
    <s v="Long Charging"/>
    <n v="2"/>
    <x v="247"/>
    <x v="494"/>
  </r>
  <r>
    <s v="EVS105174"/>
    <x v="3"/>
    <x v="0"/>
    <x v="3"/>
    <x v="1"/>
    <s v="27-09-2023 10:58"/>
    <s v="27-09-2023 12:53"/>
    <x v="65"/>
    <n v="48.77"/>
    <n v="8"/>
    <n v="390.16"/>
    <s v="Subscription"/>
    <x v="3"/>
    <s v="High"/>
    <s v="Medium Satisfaction"/>
    <s v="Long Charging"/>
    <n v="3"/>
    <x v="475"/>
    <x v="100"/>
  </r>
  <r>
    <s v="EVS105175"/>
    <x v="2"/>
    <x v="1"/>
    <x v="0"/>
    <x v="0"/>
    <d v="2023-02-11T09:11:00"/>
    <d v="2023-02-11T10:50:00"/>
    <x v="83"/>
    <n v="44.95"/>
    <n v="15"/>
    <n v="674.25"/>
    <s v="Credit Card"/>
    <x v="1"/>
    <s v="High"/>
    <s v="High Satisfaction"/>
    <s v="Long Charging"/>
    <n v="1"/>
    <x v="626"/>
    <x v="205"/>
  </r>
  <r>
    <s v="EVS105176"/>
    <x v="1"/>
    <x v="0"/>
    <x v="0"/>
    <x v="1"/>
    <s v="29-08-2023 22:31"/>
    <s v="29-08-2023 23:55"/>
    <x v="32"/>
    <n v="13.4"/>
    <n v="12"/>
    <n v="160.80000000000001"/>
    <s v="UPI"/>
    <x v="4"/>
    <s v="Medium"/>
    <s v="Low Satisfaction"/>
    <s v="Long Charging"/>
    <n v="3"/>
    <x v="672"/>
    <x v="95"/>
  </r>
  <r>
    <s v="EVS105177"/>
    <x v="2"/>
    <x v="1"/>
    <x v="0"/>
    <x v="1"/>
    <s v="25-08-2023 23:01"/>
    <s v="26-08-2023 00:36"/>
    <x v="66"/>
    <n v="14.69"/>
    <n v="15"/>
    <n v="220.35"/>
    <s v="UPI"/>
    <x v="4"/>
    <s v="Medium"/>
    <s v="Low Satisfaction"/>
    <s v="Long Charging"/>
    <n v="1"/>
    <x v="841"/>
    <x v="427"/>
  </r>
  <r>
    <s v="EVS105178"/>
    <x v="5"/>
    <x v="1"/>
    <x v="1"/>
    <x v="0"/>
    <s v="19-12-2023 19:50"/>
    <s v="19-12-2023 21:00"/>
    <x v="31"/>
    <n v="31"/>
    <n v="8"/>
    <n v="248"/>
    <s v="Wallet"/>
    <x v="1"/>
    <s v="High"/>
    <s v="High Satisfaction"/>
    <s v="Long Charging"/>
    <n v="1"/>
    <x v="404"/>
    <x v="219"/>
  </r>
  <r>
    <s v="EVS105179"/>
    <x v="2"/>
    <x v="2"/>
    <x v="3"/>
    <x v="1"/>
    <d v="2024-10-04T18:25:00"/>
    <d v="2024-10-04T20:16:00"/>
    <x v="2"/>
    <n v="16.52"/>
    <n v="8"/>
    <n v="132.16"/>
    <s v="Wallet"/>
    <x v="2"/>
    <s v="Medium"/>
    <s v="Low Satisfaction"/>
    <s v="Long Charging"/>
    <n v="2"/>
    <x v="1001"/>
    <x v="228"/>
  </r>
  <r>
    <s v="EVS105180"/>
    <x v="4"/>
    <x v="1"/>
    <x v="3"/>
    <x v="0"/>
    <s v="25-10-2024 15:22"/>
    <s v="25-10-2024 16:49"/>
    <x v="24"/>
    <n v="13.52"/>
    <n v="15"/>
    <n v="202.8"/>
    <s v="Wallet"/>
    <x v="2"/>
    <s v="Medium"/>
    <s v="Low Satisfaction"/>
    <s v="Long Charging"/>
    <n v="1"/>
    <x v="922"/>
    <x v="604"/>
  </r>
  <r>
    <s v="EVS105181"/>
    <x v="6"/>
    <x v="2"/>
    <x v="0"/>
    <x v="0"/>
    <d v="2023-03-11T12:17:00"/>
    <d v="2023-03-11T14:15:00"/>
    <x v="106"/>
    <n v="6.34"/>
    <n v="12"/>
    <n v="76.08"/>
    <s v="Subscription"/>
    <x v="3"/>
    <s v="Low"/>
    <s v="Medium Satisfaction"/>
    <s v="Long Charging"/>
    <n v="2"/>
    <x v="990"/>
    <x v="460"/>
  </r>
  <r>
    <s v="EVS105182"/>
    <x v="7"/>
    <x v="1"/>
    <x v="1"/>
    <x v="1"/>
    <d v="2024-03-09T19:38:00"/>
    <d v="2024-03-09T20:15:00"/>
    <x v="45"/>
    <n v="31.92"/>
    <n v="15"/>
    <n v="478.8"/>
    <s v="Wallet"/>
    <x v="2"/>
    <s v="High"/>
    <s v="Low Satisfaction"/>
    <s v="Medium Charging"/>
    <n v="1"/>
    <x v="754"/>
    <x v="419"/>
  </r>
  <r>
    <s v="EVS105183"/>
    <x v="5"/>
    <x v="0"/>
    <x v="2"/>
    <x v="0"/>
    <d v="2023-04-12T06:46:00"/>
    <d v="2023-04-12T07:04:00"/>
    <x v="88"/>
    <n v="3.99"/>
    <n v="15"/>
    <n v="59.85"/>
    <s v="Credit Card"/>
    <x v="0"/>
    <s v="Low"/>
    <s v="Medium Satisfaction"/>
    <s v="Short Charging"/>
    <n v="3"/>
    <x v="1282"/>
    <x v="313"/>
  </r>
  <r>
    <s v="EVS105184"/>
    <x v="2"/>
    <x v="2"/>
    <x v="1"/>
    <x v="0"/>
    <s v="16-05-2024 10:18"/>
    <s v="16-05-2024 11:11"/>
    <x v="73"/>
    <n v="52.24"/>
    <n v="15"/>
    <n v="783.6"/>
    <s v="Wallet"/>
    <x v="3"/>
    <s v="High"/>
    <s v="Medium Satisfaction"/>
    <s v="Medium Charging"/>
    <n v="2"/>
    <x v="378"/>
    <x v="412"/>
  </r>
  <r>
    <s v="EVS105185"/>
    <x v="6"/>
    <x v="0"/>
    <x v="3"/>
    <x v="1"/>
    <s v="29-09-2024 09:37"/>
    <s v="29-09-2024 10:34"/>
    <x v="110"/>
    <n v="14.28"/>
    <n v="8"/>
    <n v="114.24"/>
    <s v="UPI"/>
    <x v="0"/>
    <s v="Medium"/>
    <s v="Medium Satisfaction"/>
    <s v="Medium Charging"/>
    <n v="3"/>
    <x v="787"/>
    <x v="306"/>
  </r>
  <r>
    <s v="EVS105186"/>
    <x v="4"/>
    <x v="1"/>
    <x v="1"/>
    <x v="1"/>
    <s v="13-03-2023 02:31"/>
    <s v="13-03-2023 03:13"/>
    <x v="14"/>
    <n v="18.940000000000001"/>
    <n v="12"/>
    <n v="227.28"/>
    <s v="Credit Card"/>
    <x v="3"/>
    <s v="Medium"/>
    <s v="Medium Satisfaction"/>
    <s v="Medium Charging"/>
    <n v="1"/>
    <x v="587"/>
    <x v="516"/>
  </r>
  <r>
    <s v="EVS105187"/>
    <x v="7"/>
    <x v="0"/>
    <x v="0"/>
    <x v="0"/>
    <s v="14-01-2023 13:31"/>
    <s v="14-01-2023 14:53"/>
    <x v="0"/>
    <n v="57.76"/>
    <n v="12"/>
    <n v="693.12"/>
    <s v="Wallet"/>
    <x v="3"/>
    <s v="High"/>
    <s v="Medium Satisfaction"/>
    <s v="Long Charging"/>
    <n v="3"/>
    <x v="1323"/>
    <x v="613"/>
  </r>
  <r>
    <s v="EVS105188"/>
    <x v="6"/>
    <x v="0"/>
    <x v="2"/>
    <x v="0"/>
    <d v="2023-04-11T05:17:00"/>
    <d v="2023-04-11T07:11:00"/>
    <x v="48"/>
    <n v="2.0699999999999998"/>
    <n v="8"/>
    <n v="16.559999999999999"/>
    <s v="Subscription"/>
    <x v="3"/>
    <s v="Low"/>
    <s v="Medium Satisfaction"/>
    <s v="Long Charging"/>
    <n v="3"/>
    <x v="1099"/>
    <x v="193"/>
  </r>
  <r>
    <s v="EVS105189"/>
    <x v="6"/>
    <x v="1"/>
    <x v="0"/>
    <x v="0"/>
    <s v="20-12-2023 00:24"/>
    <s v="20-12-2023 01:03"/>
    <x v="3"/>
    <n v="33.26"/>
    <n v="8"/>
    <n v="266.08"/>
    <s v="UPI"/>
    <x v="4"/>
    <s v="High"/>
    <s v="Low Satisfaction"/>
    <s v="Medium Charging"/>
    <n v="1"/>
    <x v="448"/>
    <x v="436"/>
  </r>
  <r>
    <s v="EVS105190"/>
    <x v="5"/>
    <x v="1"/>
    <x v="0"/>
    <x v="0"/>
    <d v="2024-03-11T16:00:00"/>
    <d v="2024-03-11T17:10:00"/>
    <x v="31"/>
    <n v="49.96"/>
    <n v="15"/>
    <n v="749.4"/>
    <s v="Credit Card"/>
    <x v="2"/>
    <s v="High"/>
    <s v="Low Satisfaction"/>
    <s v="Long Charging"/>
    <n v="1"/>
    <x v="139"/>
    <x v="231"/>
  </r>
  <r>
    <s v="EVS105191"/>
    <x v="3"/>
    <x v="0"/>
    <x v="2"/>
    <x v="0"/>
    <s v="19-12-2023 09:14"/>
    <s v="19-12-2023 09:46"/>
    <x v="105"/>
    <n v="18.86"/>
    <n v="12"/>
    <n v="226.32"/>
    <s v="Wallet"/>
    <x v="3"/>
    <s v="Medium"/>
    <s v="Medium Satisfaction"/>
    <s v="Medium Charging"/>
    <n v="3"/>
    <x v="1108"/>
    <x v="219"/>
  </r>
  <r>
    <s v="EVS105192"/>
    <x v="2"/>
    <x v="2"/>
    <x v="0"/>
    <x v="1"/>
    <s v="25-09-2024 16:25"/>
    <s v="25-09-2024 18:09"/>
    <x v="4"/>
    <n v="53.93"/>
    <n v="8"/>
    <n v="431.44"/>
    <s v="UPI"/>
    <x v="4"/>
    <s v="High"/>
    <s v="Low Satisfaction"/>
    <s v="Long Charging"/>
    <n v="2"/>
    <x v="573"/>
    <x v="7"/>
  </r>
  <r>
    <s v="EVS105193"/>
    <x v="2"/>
    <x v="2"/>
    <x v="2"/>
    <x v="1"/>
    <d v="2023-01-06T15:17:00"/>
    <d v="2023-01-06T16:26:00"/>
    <x v="39"/>
    <n v="17.5"/>
    <n v="12"/>
    <n v="210"/>
    <s v="Credit Card"/>
    <x v="3"/>
    <s v="Medium"/>
    <s v="Medium Satisfaction"/>
    <s v="Long Charging"/>
    <n v="2"/>
    <x v="1271"/>
    <x v="682"/>
  </r>
  <r>
    <s v="EVS105194"/>
    <x v="6"/>
    <x v="1"/>
    <x v="3"/>
    <x v="1"/>
    <s v="26-09-2023 11:17"/>
    <s v="26-09-2023 12:39"/>
    <x v="0"/>
    <n v="14.36"/>
    <n v="8"/>
    <n v="114.88"/>
    <s v="UPI"/>
    <x v="4"/>
    <s v="Medium"/>
    <s v="Low Satisfaction"/>
    <s v="Long Charging"/>
    <n v="1"/>
    <x v="1390"/>
    <x v="456"/>
  </r>
  <r>
    <s v="EVS105195"/>
    <x v="1"/>
    <x v="0"/>
    <x v="2"/>
    <x v="0"/>
    <d v="2024-07-09T02:36:00"/>
    <d v="2024-07-09T04:24:00"/>
    <x v="47"/>
    <n v="33.479999999999997"/>
    <n v="8"/>
    <n v="267.83999999999997"/>
    <s v="Wallet"/>
    <x v="0"/>
    <s v="High"/>
    <s v="Medium Satisfaction"/>
    <s v="Long Charging"/>
    <n v="3"/>
    <x v="869"/>
    <x v="221"/>
  </r>
  <r>
    <s v="EVS105196"/>
    <x v="6"/>
    <x v="0"/>
    <x v="0"/>
    <x v="0"/>
    <s v="23-06-2023 21:44"/>
    <s v="23-06-2023 23:29"/>
    <x v="80"/>
    <n v="46.21"/>
    <n v="12"/>
    <n v="554.52"/>
    <s v="UPI"/>
    <x v="3"/>
    <s v="High"/>
    <s v="Medium Satisfaction"/>
    <s v="Long Charging"/>
    <n v="3"/>
    <x v="413"/>
    <x v="183"/>
  </r>
  <r>
    <s v="EVS105197"/>
    <x v="0"/>
    <x v="0"/>
    <x v="3"/>
    <x v="0"/>
    <s v="14-11-2023 15:54"/>
    <s v="14-11-2023 17:06"/>
    <x v="70"/>
    <n v="3.12"/>
    <n v="12"/>
    <n v="37.44"/>
    <s v="Wallet"/>
    <x v="1"/>
    <s v="Low"/>
    <s v="High Satisfaction"/>
    <s v="Long Charging"/>
    <n v="3"/>
    <x v="1332"/>
    <x v="56"/>
  </r>
  <r>
    <s v="EVS105198"/>
    <x v="5"/>
    <x v="0"/>
    <x v="2"/>
    <x v="1"/>
    <s v="18-02-2023 18:56"/>
    <s v="18-02-2023 20:50"/>
    <x v="48"/>
    <n v="7.65"/>
    <n v="12"/>
    <n v="91.8"/>
    <s v="Wallet"/>
    <x v="4"/>
    <s v="Low"/>
    <s v="Low Satisfaction"/>
    <s v="Long Charging"/>
    <n v="3"/>
    <x v="255"/>
    <x v="33"/>
  </r>
  <r>
    <s v="EVS105199"/>
    <x v="6"/>
    <x v="2"/>
    <x v="2"/>
    <x v="1"/>
    <d v="2024-12-09T18:50:00"/>
    <d v="2024-12-09T19:56:00"/>
    <x v="40"/>
    <n v="32.340000000000003"/>
    <n v="8"/>
    <n v="258.72000000000003"/>
    <s v="Wallet"/>
    <x v="3"/>
    <s v="High"/>
    <s v="Medium Satisfaction"/>
    <s v="Long Charging"/>
    <n v="2"/>
    <x v="1219"/>
    <x v="352"/>
  </r>
  <r>
    <s v="EVS105200"/>
    <x v="2"/>
    <x v="0"/>
    <x v="0"/>
    <x v="1"/>
    <s v="23-06-2023 11:51"/>
    <s v="23-06-2023 12:13"/>
    <x v="103"/>
    <n v="38.18"/>
    <n v="8"/>
    <n v="305.44"/>
    <s v="Subscription"/>
    <x v="2"/>
    <s v="High"/>
    <s v="Low Satisfaction"/>
    <s v="Short Charging"/>
    <n v="3"/>
    <x v="895"/>
    <x v="183"/>
  </r>
  <r>
    <s v="EVS105201"/>
    <x v="0"/>
    <x v="0"/>
    <x v="1"/>
    <x v="0"/>
    <s v="13-03-2023 01:53"/>
    <s v="13-03-2023 03:52"/>
    <x v="9"/>
    <n v="12.16"/>
    <n v="15"/>
    <n v="182.4"/>
    <s v="Subscription"/>
    <x v="3"/>
    <s v="Medium"/>
    <s v="Medium Satisfaction"/>
    <s v="Long Charging"/>
    <n v="3"/>
    <x v="23"/>
    <x v="516"/>
  </r>
  <r>
    <s v="EVS105202"/>
    <x v="7"/>
    <x v="0"/>
    <x v="2"/>
    <x v="0"/>
    <s v="27-10-2023 08:45"/>
    <s v="27-10-2023 09:07"/>
    <x v="103"/>
    <n v="3.77"/>
    <n v="8"/>
    <n v="30.16"/>
    <s v="Wallet"/>
    <x v="3"/>
    <s v="Low"/>
    <s v="Medium Satisfaction"/>
    <s v="Short Charging"/>
    <n v="3"/>
    <x v="1296"/>
    <x v="645"/>
  </r>
  <r>
    <s v="EVS105203"/>
    <x v="1"/>
    <x v="2"/>
    <x v="2"/>
    <x v="1"/>
    <s v="31-08-2023 22:21"/>
    <s v="31-08-2023 22:39"/>
    <x v="88"/>
    <n v="55.02"/>
    <n v="8"/>
    <n v="440.16"/>
    <s v="Subscription"/>
    <x v="1"/>
    <s v="High"/>
    <s v="High Satisfaction"/>
    <s v="Short Charging"/>
    <n v="2"/>
    <x v="473"/>
    <x v="159"/>
  </r>
  <r>
    <s v="EVS105204"/>
    <x v="5"/>
    <x v="2"/>
    <x v="2"/>
    <x v="1"/>
    <d v="2024-09-05T02:38:00"/>
    <d v="2024-09-05T04:00:00"/>
    <x v="0"/>
    <n v="39.74"/>
    <n v="8"/>
    <n v="317.92"/>
    <s v="Wallet"/>
    <x v="2"/>
    <s v="High"/>
    <s v="Low Satisfaction"/>
    <s v="Long Charging"/>
    <n v="2"/>
    <x v="740"/>
    <x v="518"/>
  </r>
  <r>
    <s v="EVS105205"/>
    <x v="1"/>
    <x v="2"/>
    <x v="3"/>
    <x v="1"/>
    <s v="28-10-2024 06:24"/>
    <s v="28-10-2024 06:54"/>
    <x v="19"/>
    <n v="53.27"/>
    <n v="10"/>
    <n v="532.70000000000005"/>
    <s v="UPI"/>
    <x v="4"/>
    <s v="High"/>
    <s v="Low Satisfaction"/>
    <s v="Medium Charging"/>
    <n v="2"/>
    <x v="616"/>
    <x v="163"/>
  </r>
  <r>
    <s v="EVS105206"/>
    <x v="4"/>
    <x v="1"/>
    <x v="2"/>
    <x v="1"/>
    <s v="16-08-2023 00:04"/>
    <s v="16-08-2023 01:05"/>
    <x v="57"/>
    <n v="5.72"/>
    <n v="12"/>
    <n v="68.64"/>
    <s v="Wallet"/>
    <x v="2"/>
    <s v="Low"/>
    <s v="Low Satisfaction"/>
    <s v="Long Charging"/>
    <n v="1"/>
    <x v="10"/>
    <x v="84"/>
  </r>
  <r>
    <s v="EVS105207"/>
    <x v="6"/>
    <x v="2"/>
    <x v="1"/>
    <x v="0"/>
    <d v="2023-03-10T03:15:00"/>
    <d v="2023-03-10T04:45:00"/>
    <x v="77"/>
    <n v="13.22"/>
    <n v="15"/>
    <n v="198.3"/>
    <s v="UPI"/>
    <x v="0"/>
    <s v="Medium"/>
    <s v="Medium Satisfaction"/>
    <s v="Long Charging"/>
    <n v="2"/>
    <x v="856"/>
    <x v="46"/>
  </r>
  <r>
    <s v="EVS105208"/>
    <x v="2"/>
    <x v="2"/>
    <x v="2"/>
    <x v="0"/>
    <s v="17-03-2024 18:54"/>
    <s v="17-03-2024 19:46"/>
    <x v="55"/>
    <n v="50.13"/>
    <n v="12"/>
    <n v="601.55999999999995"/>
    <s v="Wallet"/>
    <x v="2"/>
    <s v="High"/>
    <s v="Low Satisfaction"/>
    <s v="Medium Charging"/>
    <n v="2"/>
    <x v="694"/>
    <x v="587"/>
  </r>
  <r>
    <s v="EVS105209"/>
    <x v="3"/>
    <x v="2"/>
    <x v="3"/>
    <x v="1"/>
    <d v="2023-09-09T10:09:00"/>
    <d v="2023-09-09T10:20:00"/>
    <x v="78"/>
    <n v="4.0999999999999996"/>
    <n v="10"/>
    <n v="41"/>
    <s v="Credit Card"/>
    <x v="2"/>
    <s v="Low"/>
    <s v="Low Satisfaction"/>
    <s v="Short Charging"/>
    <n v="2"/>
    <x v="882"/>
    <x v="171"/>
  </r>
  <r>
    <s v="EVS105210"/>
    <x v="3"/>
    <x v="1"/>
    <x v="3"/>
    <x v="0"/>
    <s v="21-02-2024 06:35"/>
    <s v="21-02-2024 07:38"/>
    <x v="25"/>
    <n v="22.37"/>
    <n v="12"/>
    <n v="268.44"/>
    <s v="Subscription"/>
    <x v="3"/>
    <s v="Medium"/>
    <s v="Medium Satisfaction"/>
    <s v="Long Charging"/>
    <n v="1"/>
    <x v="1117"/>
    <x v="290"/>
  </r>
  <r>
    <s v="EVS105211"/>
    <x v="4"/>
    <x v="0"/>
    <x v="2"/>
    <x v="0"/>
    <d v="2024-07-09T20:20:00"/>
    <d v="2024-07-09T21:26:00"/>
    <x v="40"/>
    <n v="44.67"/>
    <n v="15"/>
    <n v="670.05"/>
    <s v="Subscription"/>
    <x v="1"/>
    <s v="High"/>
    <s v="High Satisfaction"/>
    <s v="Long Charging"/>
    <n v="3"/>
    <x v="1183"/>
    <x v="221"/>
  </r>
  <r>
    <s v="EVS105212"/>
    <x v="7"/>
    <x v="0"/>
    <x v="0"/>
    <x v="0"/>
    <s v="28-04-2023 00:46"/>
    <s v="28-04-2023 00:57"/>
    <x v="78"/>
    <n v="33.72"/>
    <n v="10"/>
    <n v="337.2"/>
    <s v="UPI"/>
    <x v="4"/>
    <s v="High"/>
    <s v="Low Satisfaction"/>
    <s v="Short Charging"/>
    <n v="3"/>
    <x v="144"/>
    <x v="130"/>
  </r>
  <r>
    <s v="EVS105213"/>
    <x v="0"/>
    <x v="2"/>
    <x v="3"/>
    <x v="0"/>
    <d v="2023-05-06T22:07:00"/>
    <d v="2023-05-06T23:20:00"/>
    <x v="98"/>
    <n v="13.11"/>
    <n v="12"/>
    <n v="157.32"/>
    <s v="UPI"/>
    <x v="2"/>
    <s v="Medium"/>
    <s v="Low Satisfaction"/>
    <s v="Long Charging"/>
    <n v="2"/>
    <x v="1152"/>
    <x v="12"/>
  </r>
  <r>
    <s v="EVS105214"/>
    <x v="0"/>
    <x v="1"/>
    <x v="1"/>
    <x v="0"/>
    <d v="2023-07-06T11:10:00"/>
    <d v="2023-07-06T12:41:00"/>
    <x v="44"/>
    <n v="47.24"/>
    <n v="15"/>
    <n v="708.6"/>
    <s v="UPI"/>
    <x v="1"/>
    <s v="High"/>
    <s v="High Satisfaction"/>
    <s v="Long Charging"/>
    <n v="1"/>
    <x v="140"/>
    <x v="387"/>
  </r>
  <r>
    <s v="EVS105215"/>
    <x v="1"/>
    <x v="2"/>
    <x v="3"/>
    <x v="1"/>
    <s v="24-10-2024 23:51"/>
    <s v="25-10-2024 00:50"/>
    <x v="49"/>
    <n v="13.45"/>
    <n v="12"/>
    <n v="161.4"/>
    <s v="UPI"/>
    <x v="1"/>
    <s v="Medium"/>
    <s v="High Satisfaction"/>
    <s v="Medium Charging"/>
    <n v="2"/>
    <x v="164"/>
    <x v="69"/>
  </r>
  <r>
    <s v="EVS105216"/>
    <x v="5"/>
    <x v="0"/>
    <x v="2"/>
    <x v="1"/>
    <d v="2023-02-02T13:33:00"/>
    <d v="2023-02-02T15:13:00"/>
    <x v="60"/>
    <n v="50.02"/>
    <n v="15"/>
    <n v="750.3"/>
    <s v="Wallet"/>
    <x v="2"/>
    <s v="High"/>
    <s v="Low Satisfaction"/>
    <s v="Long Charging"/>
    <n v="3"/>
    <x v="555"/>
    <x v="440"/>
  </r>
  <r>
    <s v="EVS105217"/>
    <x v="0"/>
    <x v="1"/>
    <x v="3"/>
    <x v="0"/>
    <d v="2024-12-07T22:01:00"/>
    <d v="2024-12-07T23:09:00"/>
    <x v="84"/>
    <n v="14.66"/>
    <n v="8"/>
    <n v="117.28"/>
    <s v="Subscription"/>
    <x v="3"/>
    <s v="Medium"/>
    <s v="Medium Satisfaction"/>
    <s v="Long Charging"/>
    <n v="1"/>
    <x v="629"/>
    <x v="510"/>
  </r>
  <r>
    <s v="EVS105218"/>
    <x v="1"/>
    <x v="1"/>
    <x v="2"/>
    <x v="0"/>
    <d v="2024-07-09T14:39:00"/>
    <d v="2024-07-09T16:27:00"/>
    <x v="47"/>
    <n v="35.43"/>
    <n v="12"/>
    <n v="425.16"/>
    <s v="Wallet"/>
    <x v="4"/>
    <s v="High"/>
    <s v="Low Satisfaction"/>
    <s v="Long Charging"/>
    <n v="1"/>
    <x v="773"/>
    <x v="221"/>
  </r>
  <r>
    <s v="EVS105219"/>
    <x v="4"/>
    <x v="0"/>
    <x v="0"/>
    <x v="1"/>
    <s v="22-07-2023 07:43"/>
    <s v="22-07-2023 09:20"/>
    <x v="85"/>
    <n v="19.989999999999998"/>
    <n v="8"/>
    <n v="159.91999999999999"/>
    <s v="Subscription"/>
    <x v="3"/>
    <s v="Medium"/>
    <s v="Medium Satisfaction"/>
    <s v="Long Charging"/>
    <n v="3"/>
    <x v="1048"/>
    <x v="545"/>
  </r>
  <r>
    <s v="EVS105220"/>
    <x v="4"/>
    <x v="0"/>
    <x v="1"/>
    <x v="1"/>
    <s v="21-06-2024 23:44"/>
    <s v="22-06-2024 00:31"/>
    <x v="59"/>
    <n v="40.68"/>
    <n v="12"/>
    <n v="488.16"/>
    <s v="Subscription"/>
    <x v="0"/>
    <s v="High"/>
    <s v="Medium Satisfaction"/>
    <s v="Medium Charging"/>
    <n v="3"/>
    <x v="943"/>
    <x v="235"/>
  </r>
  <r>
    <s v="EVS105221"/>
    <x v="5"/>
    <x v="1"/>
    <x v="1"/>
    <x v="1"/>
    <s v="15-01-2023 01:06"/>
    <s v="15-01-2023 01:29"/>
    <x v="6"/>
    <n v="37.39"/>
    <n v="12"/>
    <n v="448.68"/>
    <s v="Wallet"/>
    <x v="3"/>
    <s v="High"/>
    <s v="Medium Satisfaction"/>
    <s v="Short Charging"/>
    <n v="1"/>
    <x v="67"/>
    <x v="519"/>
  </r>
  <r>
    <s v="EVS105222"/>
    <x v="0"/>
    <x v="1"/>
    <x v="1"/>
    <x v="0"/>
    <s v="21-07-2024 11:16"/>
    <s v="21-07-2024 13:03"/>
    <x v="108"/>
    <n v="54.41"/>
    <n v="10"/>
    <n v="544.1"/>
    <s v="Credit Card"/>
    <x v="1"/>
    <s v="High"/>
    <s v="High Satisfaction"/>
    <s v="Long Charging"/>
    <n v="1"/>
    <x v="1308"/>
    <x v="653"/>
  </r>
  <r>
    <s v="EVS105223"/>
    <x v="2"/>
    <x v="2"/>
    <x v="2"/>
    <x v="0"/>
    <s v="19-01-2023 11:37"/>
    <s v="19-01-2023 12:44"/>
    <x v="5"/>
    <n v="31.53"/>
    <n v="10"/>
    <n v="315.3"/>
    <s v="Wallet"/>
    <x v="2"/>
    <s v="High"/>
    <s v="Low Satisfaction"/>
    <s v="Long Charging"/>
    <n v="2"/>
    <x v="316"/>
    <x v="636"/>
  </r>
  <r>
    <s v="EVS105224"/>
    <x v="1"/>
    <x v="1"/>
    <x v="2"/>
    <x v="0"/>
    <d v="2024-11-01T13:26:00"/>
    <d v="2024-11-01T15:21:00"/>
    <x v="65"/>
    <n v="26.41"/>
    <n v="10"/>
    <n v="264.10000000000002"/>
    <s v="UPI"/>
    <x v="0"/>
    <s v="Medium"/>
    <s v="Medium Satisfaction"/>
    <s v="Long Charging"/>
    <n v="1"/>
    <x v="862"/>
    <x v="392"/>
  </r>
  <r>
    <s v="EVS105225"/>
    <x v="2"/>
    <x v="2"/>
    <x v="1"/>
    <x v="0"/>
    <s v="16-03-2024 09:35"/>
    <s v="16-03-2024 10:35"/>
    <x v="76"/>
    <n v="48.71"/>
    <n v="12"/>
    <n v="584.52"/>
    <s v="Credit Card"/>
    <x v="2"/>
    <s v="High"/>
    <s v="Low Satisfaction"/>
    <s v="Medium Charging"/>
    <n v="2"/>
    <x v="1391"/>
    <x v="136"/>
  </r>
  <r>
    <s v="EVS105226"/>
    <x v="2"/>
    <x v="0"/>
    <x v="3"/>
    <x v="0"/>
    <s v="19-07-2024 16:01"/>
    <s v="19-07-2024 17:53"/>
    <x v="56"/>
    <n v="20.73"/>
    <n v="15"/>
    <n v="310.95"/>
    <s v="Wallet"/>
    <x v="0"/>
    <s v="Medium"/>
    <s v="Medium Satisfaction"/>
    <s v="Long Charging"/>
    <n v="3"/>
    <x v="808"/>
    <x v="134"/>
  </r>
  <r>
    <s v="EVS105227"/>
    <x v="6"/>
    <x v="2"/>
    <x v="0"/>
    <x v="0"/>
    <d v="2023-06-03T04:42:00"/>
    <d v="2023-06-03T05:40:00"/>
    <x v="22"/>
    <n v="31.33"/>
    <n v="8"/>
    <n v="250.64"/>
    <s v="UPI"/>
    <x v="2"/>
    <s v="High"/>
    <s v="Low Satisfaction"/>
    <s v="Medium Charging"/>
    <n v="2"/>
    <x v="1069"/>
    <x v="143"/>
  </r>
  <r>
    <s v="EVS105228"/>
    <x v="5"/>
    <x v="0"/>
    <x v="2"/>
    <x v="0"/>
    <s v="25-06-2023 08:47"/>
    <s v="25-06-2023 09:26"/>
    <x v="3"/>
    <n v="31.62"/>
    <n v="10"/>
    <n v="316.2"/>
    <s v="Subscription"/>
    <x v="0"/>
    <s v="High"/>
    <s v="Medium Satisfaction"/>
    <s v="Medium Charging"/>
    <n v="3"/>
    <x v="532"/>
    <x v="467"/>
  </r>
  <r>
    <s v="EVS105229"/>
    <x v="7"/>
    <x v="2"/>
    <x v="0"/>
    <x v="0"/>
    <d v="2023-02-12T23:40:00"/>
    <d v="2023-03-12T01:19:00"/>
    <x v="83"/>
    <n v="31.35"/>
    <n v="12"/>
    <n v="376.2"/>
    <s v="Credit Card"/>
    <x v="0"/>
    <s v="High"/>
    <s v="Medium Satisfaction"/>
    <s v="Long Charging"/>
    <n v="2"/>
    <x v="771"/>
    <x v="684"/>
  </r>
  <r>
    <s v="EVS105230"/>
    <x v="1"/>
    <x v="1"/>
    <x v="3"/>
    <x v="1"/>
    <s v="23-10-2024 12:23"/>
    <s v="23-10-2024 12:53"/>
    <x v="19"/>
    <n v="8.41"/>
    <n v="8"/>
    <n v="67.28"/>
    <s v="Wallet"/>
    <x v="4"/>
    <s v="Low"/>
    <s v="Low Satisfaction"/>
    <s v="Medium Charging"/>
    <n v="1"/>
    <x v="216"/>
    <x v="445"/>
  </r>
  <r>
    <s v="EVS105231"/>
    <x v="1"/>
    <x v="0"/>
    <x v="2"/>
    <x v="0"/>
    <s v="16-07-2024 01:06"/>
    <s v="16-07-2024 02:15"/>
    <x v="39"/>
    <n v="14.71"/>
    <n v="15"/>
    <n v="220.65"/>
    <s v="UPI"/>
    <x v="0"/>
    <s v="Medium"/>
    <s v="Medium Satisfaction"/>
    <s v="Long Charging"/>
    <n v="3"/>
    <x v="67"/>
    <x v="483"/>
  </r>
  <r>
    <s v="EVS105232"/>
    <x v="4"/>
    <x v="1"/>
    <x v="2"/>
    <x v="1"/>
    <s v="25-07-2023 10:20"/>
    <s v="25-07-2023 11:43"/>
    <x v="100"/>
    <n v="7.74"/>
    <n v="15"/>
    <n v="116.1"/>
    <s v="Wallet"/>
    <x v="2"/>
    <s v="Low"/>
    <s v="Low Satisfaction"/>
    <s v="Long Charging"/>
    <n v="1"/>
    <x v="546"/>
    <x v="553"/>
  </r>
  <r>
    <s v="EVS105233"/>
    <x v="1"/>
    <x v="2"/>
    <x v="1"/>
    <x v="1"/>
    <s v="22-08-2023 09:50"/>
    <s v="22-08-2023 10:54"/>
    <x v="34"/>
    <n v="22.56"/>
    <n v="10"/>
    <n v="225.6"/>
    <s v="UPI"/>
    <x v="2"/>
    <s v="Medium"/>
    <s v="Low Satisfaction"/>
    <s v="Long Charging"/>
    <n v="2"/>
    <x v="425"/>
    <x v="312"/>
  </r>
  <r>
    <s v="EVS105234"/>
    <x v="2"/>
    <x v="0"/>
    <x v="3"/>
    <x v="0"/>
    <s v="27-03-2024 17:16"/>
    <s v="27-03-2024 18:01"/>
    <x v="96"/>
    <n v="33.69"/>
    <n v="15"/>
    <n v="505.35"/>
    <s v="UPI"/>
    <x v="4"/>
    <s v="High"/>
    <s v="Low Satisfaction"/>
    <s v="Medium Charging"/>
    <n v="3"/>
    <x v="1256"/>
    <x v="39"/>
  </r>
  <r>
    <s v="EVS105235"/>
    <x v="5"/>
    <x v="2"/>
    <x v="2"/>
    <x v="1"/>
    <s v="26-04-2023 00:51"/>
    <s v="26-04-2023 02:50"/>
    <x v="9"/>
    <n v="11.51"/>
    <n v="8"/>
    <n v="92.08"/>
    <s v="Subscription"/>
    <x v="2"/>
    <s v="Medium"/>
    <s v="Low Satisfaction"/>
    <s v="Long Charging"/>
    <n v="2"/>
    <x v="1387"/>
    <x v="664"/>
  </r>
  <r>
    <s v="EVS105236"/>
    <x v="0"/>
    <x v="0"/>
    <x v="0"/>
    <x v="0"/>
    <s v="29-04-2024 10:20"/>
    <s v="29-04-2024 12:15"/>
    <x v="65"/>
    <n v="20.54"/>
    <n v="8"/>
    <n v="164.32"/>
    <s v="Wallet"/>
    <x v="4"/>
    <s v="Medium"/>
    <s v="Low Satisfaction"/>
    <s v="Long Charging"/>
    <n v="3"/>
    <x v="546"/>
    <x v="700"/>
  </r>
  <r>
    <s v="EVS105237"/>
    <x v="7"/>
    <x v="2"/>
    <x v="2"/>
    <x v="1"/>
    <s v="16-02-2024 07:49"/>
    <s v="16-02-2024 08:14"/>
    <x v="13"/>
    <n v="54.37"/>
    <n v="8"/>
    <n v="434.96"/>
    <s v="Credit Card"/>
    <x v="1"/>
    <s v="High"/>
    <s v="High Satisfaction"/>
    <s v="Short Charging"/>
    <n v="2"/>
    <x v="1392"/>
    <x v="606"/>
  </r>
  <r>
    <s v="EVS105238"/>
    <x v="7"/>
    <x v="1"/>
    <x v="0"/>
    <x v="1"/>
    <s v="27-06-2023 13:17"/>
    <s v="27-06-2023 15:15"/>
    <x v="106"/>
    <n v="38.950000000000003"/>
    <n v="10"/>
    <n v="389.5"/>
    <s v="Credit Card"/>
    <x v="3"/>
    <s v="High"/>
    <s v="Medium Satisfaction"/>
    <s v="Long Charging"/>
    <n v="1"/>
    <x v="1329"/>
    <x v="388"/>
  </r>
  <r>
    <s v="EVS105239"/>
    <x v="7"/>
    <x v="2"/>
    <x v="0"/>
    <x v="1"/>
    <d v="2023-03-08T00:46:00"/>
    <d v="2023-03-08T01:46:00"/>
    <x v="76"/>
    <n v="21.17"/>
    <n v="10"/>
    <n v="211.7"/>
    <s v="Subscription"/>
    <x v="4"/>
    <s v="Medium"/>
    <s v="Low Satisfaction"/>
    <s v="Medium Charging"/>
    <n v="2"/>
    <x v="144"/>
    <x v="632"/>
  </r>
  <r>
    <s v="EVS105240"/>
    <x v="2"/>
    <x v="0"/>
    <x v="1"/>
    <x v="1"/>
    <d v="2023-11-05T15:23:00"/>
    <d v="2023-11-05T16:44:00"/>
    <x v="7"/>
    <n v="59.61"/>
    <n v="15"/>
    <n v="894.15"/>
    <s v="Credit Card"/>
    <x v="2"/>
    <s v="High"/>
    <s v="Low Satisfaction"/>
    <s v="Long Charging"/>
    <n v="3"/>
    <x v="308"/>
    <x v="395"/>
  </r>
  <r>
    <s v="EVS105241"/>
    <x v="6"/>
    <x v="0"/>
    <x v="2"/>
    <x v="0"/>
    <d v="2023-12-12T06:44:00"/>
    <d v="2023-12-12T07:36:00"/>
    <x v="55"/>
    <n v="19.66"/>
    <n v="8"/>
    <n v="157.28"/>
    <s v="Subscription"/>
    <x v="3"/>
    <s v="Medium"/>
    <s v="Medium Satisfaction"/>
    <s v="Medium Charging"/>
    <n v="3"/>
    <x v="435"/>
    <x v="669"/>
  </r>
  <r>
    <s v="EVS105242"/>
    <x v="3"/>
    <x v="1"/>
    <x v="1"/>
    <x v="1"/>
    <s v="20-01-2024 04:07"/>
    <s v="20-01-2024 04:42"/>
    <x v="10"/>
    <n v="54.01"/>
    <n v="10"/>
    <n v="540.1"/>
    <s v="UPI"/>
    <x v="3"/>
    <s v="High"/>
    <s v="Medium Satisfaction"/>
    <s v="Medium Charging"/>
    <n v="1"/>
    <x v="613"/>
    <x v="364"/>
  </r>
  <r>
    <s v="EVS105243"/>
    <x v="3"/>
    <x v="2"/>
    <x v="1"/>
    <x v="0"/>
    <s v="13-09-2024 18:01"/>
    <s v="13-09-2024 18:52"/>
    <x v="69"/>
    <n v="33.82"/>
    <n v="8"/>
    <n v="270.56"/>
    <s v="Subscription"/>
    <x v="3"/>
    <s v="High"/>
    <s v="Medium Satisfaction"/>
    <s v="Medium Charging"/>
    <n v="2"/>
    <x v="684"/>
    <x v="61"/>
  </r>
  <r>
    <s v="EVS105244"/>
    <x v="4"/>
    <x v="1"/>
    <x v="3"/>
    <x v="0"/>
    <s v="27-09-2024 12:31"/>
    <s v="27-09-2024 14:00"/>
    <x v="29"/>
    <n v="4.8899999999999997"/>
    <n v="10"/>
    <n v="48.9"/>
    <s v="UPI"/>
    <x v="0"/>
    <s v="Low"/>
    <s v="Medium Satisfaction"/>
    <s v="Long Charging"/>
    <n v="1"/>
    <x v="1054"/>
    <x v="152"/>
  </r>
  <r>
    <s v="EVS105245"/>
    <x v="0"/>
    <x v="0"/>
    <x v="1"/>
    <x v="0"/>
    <d v="2024-05-09T17:57:00"/>
    <d v="2024-05-09T18:49:00"/>
    <x v="55"/>
    <n v="54.98"/>
    <n v="10"/>
    <n v="549.79999999999995"/>
    <s v="Wallet"/>
    <x v="1"/>
    <s v="High"/>
    <s v="High Satisfaction"/>
    <s v="Medium Charging"/>
    <n v="3"/>
    <x v="1304"/>
    <x v="417"/>
  </r>
  <r>
    <s v="EVS105246"/>
    <x v="7"/>
    <x v="1"/>
    <x v="1"/>
    <x v="0"/>
    <d v="2024-12-10T14:58:00"/>
    <d v="2024-12-10T16:19:00"/>
    <x v="7"/>
    <n v="34.1"/>
    <n v="12"/>
    <n v="409.2"/>
    <s v="Wallet"/>
    <x v="0"/>
    <s v="High"/>
    <s v="Medium Satisfaction"/>
    <s v="Long Charging"/>
    <n v="1"/>
    <x v="492"/>
    <x v="576"/>
  </r>
  <r>
    <s v="EVS105247"/>
    <x v="1"/>
    <x v="2"/>
    <x v="3"/>
    <x v="0"/>
    <d v="2023-02-08T12:43:00"/>
    <d v="2023-02-08T13:51:00"/>
    <x v="84"/>
    <n v="22.62"/>
    <n v="12"/>
    <n v="271.44"/>
    <s v="Credit Card"/>
    <x v="3"/>
    <s v="Medium"/>
    <s v="Medium Satisfaction"/>
    <s v="Long Charging"/>
    <n v="2"/>
    <x v="756"/>
    <x v="546"/>
  </r>
  <r>
    <s v="EVS105248"/>
    <x v="7"/>
    <x v="2"/>
    <x v="1"/>
    <x v="0"/>
    <s v="26-06-2023 01:44"/>
    <s v="26-06-2023 02:09"/>
    <x v="13"/>
    <n v="51.97"/>
    <n v="8"/>
    <n v="415.76"/>
    <s v="Credit Card"/>
    <x v="4"/>
    <s v="High"/>
    <s v="Low Satisfaction"/>
    <s v="Short Charging"/>
    <n v="2"/>
    <x v="1393"/>
    <x v="209"/>
  </r>
  <r>
    <s v="EVS105249"/>
    <x v="6"/>
    <x v="0"/>
    <x v="0"/>
    <x v="1"/>
    <s v="29-07-2023 17:09"/>
    <s v="29-07-2023 19:08"/>
    <x v="9"/>
    <n v="48.41"/>
    <n v="8"/>
    <n v="387.28"/>
    <s v="Credit Card"/>
    <x v="2"/>
    <s v="High"/>
    <s v="Low Satisfaction"/>
    <s v="Long Charging"/>
    <n v="3"/>
    <x v="1031"/>
    <x v="6"/>
  </r>
  <r>
    <s v="EVS105250"/>
    <x v="6"/>
    <x v="2"/>
    <x v="1"/>
    <x v="0"/>
    <d v="2024-01-07T20:36:00"/>
    <d v="2024-01-07T21:43:00"/>
    <x v="5"/>
    <n v="51.83"/>
    <n v="12"/>
    <n v="621.96"/>
    <s v="Wallet"/>
    <x v="1"/>
    <s v="High"/>
    <s v="High Satisfaction"/>
    <s v="Long Charging"/>
    <n v="2"/>
    <x v="764"/>
    <x v="32"/>
  </r>
  <r>
    <s v="EVS105251"/>
    <x v="6"/>
    <x v="1"/>
    <x v="0"/>
    <x v="0"/>
    <s v="16-01-2024 09:58"/>
    <s v="16-01-2024 11:22"/>
    <x v="32"/>
    <n v="40.68"/>
    <n v="10"/>
    <n v="406.8"/>
    <s v="Credit Card"/>
    <x v="2"/>
    <s v="High"/>
    <s v="Low Satisfaction"/>
    <s v="Long Charging"/>
    <n v="1"/>
    <x v="1371"/>
    <x v="356"/>
  </r>
  <r>
    <s v="EVS105252"/>
    <x v="0"/>
    <x v="1"/>
    <x v="3"/>
    <x v="0"/>
    <s v="15-01-2023 08:17"/>
    <s v="15-01-2023 09:52"/>
    <x v="66"/>
    <n v="15.87"/>
    <n v="10"/>
    <n v="158.69999999999999"/>
    <s v="Wallet"/>
    <x v="0"/>
    <s v="Medium"/>
    <s v="Medium Satisfaction"/>
    <s v="Long Charging"/>
    <n v="1"/>
    <x v="1245"/>
    <x v="519"/>
  </r>
  <r>
    <s v="EVS105253"/>
    <x v="6"/>
    <x v="0"/>
    <x v="1"/>
    <x v="1"/>
    <s v="28-12-2023 11:13"/>
    <s v="28-12-2023 11:29"/>
    <x v="71"/>
    <n v="6.91"/>
    <n v="15"/>
    <n v="103.65"/>
    <s v="Wallet"/>
    <x v="2"/>
    <s v="Low"/>
    <s v="Low Satisfaction"/>
    <s v="Short Charging"/>
    <n v="3"/>
    <x v="831"/>
    <x v="208"/>
  </r>
  <r>
    <s v="EVS105254"/>
    <x v="0"/>
    <x v="0"/>
    <x v="1"/>
    <x v="0"/>
    <s v="26-07-2024 12:26"/>
    <s v="26-07-2024 13:02"/>
    <x v="30"/>
    <n v="41.47"/>
    <n v="12"/>
    <n v="497.64"/>
    <s v="Subscription"/>
    <x v="3"/>
    <s v="High"/>
    <s v="Medium Satisfaction"/>
    <s v="Medium Charging"/>
    <n v="3"/>
    <x v="1337"/>
    <x v="264"/>
  </r>
  <r>
    <s v="EVS105255"/>
    <x v="7"/>
    <x v="1"/>
    <x v="0"/>
    <x v="1"/>
    <s v="27-02-2023 09:59"/>
    <s v="27-02-2023 10:10"/>
    <x v="78"/>
    <n v="57.09"/>
    <n v="10"/>
    <n v="570.9"/>
    <s v="Wallet"/>
    <x v="3"/>
    <s v="High"/>
    <s v="Medium Satisfaction"/>
    <s v="Short Charging"/>
    <n v="1"/>
    <x v="1052"/>
    <x v="650"/>
  </r>
  <r>
    <s v="EVS105256"/>
    <x v="6"/>
    <x v="2"/>
    <x v="2"/>
    <x v="1"/>
    <s v="27-01-2023 06:46"/>
    <s v="27-01-2023 08:39"/>
    <x v="41"/>
    <n v="57.7"/>
    <n v="15"/>
    <n v="865.5"/>
    <s v="Wallet"/>
    <x v="4"/>
    <s v="High"/>
    <s v="Low Satisfaction"/>
    <s v="Long Charging"/>
    <n v="2"/>
    <x v="1282"/>
    <x v="9"/>
  </r>
  <r>
    <s v="EVS105257"/>
    <x v="4"/>
    <x v="1"/>
    <x v="3"/>
    <x v="1"/>
    <d v="2024-01-02T10:13:00"/>
    <d v="2024-01-02T11:40:00"/>
    <x v="24"/>
    <n v="54.14"/>
    <n v="10"/>
    <n v="541.4"/>
    <s v="UPI"/>
    <x v="1"/>
    <s v="High"/>
    <s v="High Satisfaction"/>
    <s v="Long Charging"/>
    <n v="1"/>
    <x v="995"/>
    <x v="75"/>
  </r>
  <r>
    <s v="EVS105258"/>
    <x v="5"/>
    <x v="0"/>
    <x v="0"/>
    <x v="1"/>
    <s v="24-03-2024 09:18"/>
    <s v="24-03-2024 09:57"/>
    <x v="3"/>
    <n v="55.9"/>
    <n v="8"/>
    <n v="447.2"/>
    <s v="Credit Card"/>
    <x v="0"/>
    <s v="High"/>
    <s v="Medium Satisfaction"/>
    <s v="Medium Charging"/>
    <n v="3"/>
    <x v="479"/>
    <x v="247"/>
  </r>
  <r>
    <s v="EVS105259"/>
    <x v="2"/>
    <x v="1"/>
    <x v="3"/>
    <x v="0"/>
    <s v="22-09-2023 11:22"/>
    <s v="22-09-2023 11:35"/>
    <x v="58"/>
    <n v="30.58"/>
    <n v="10"/>
    <n v="305.8"/>
    <s v="Subscription"/>
    <x v="2"/>
    <s v="High"/>
    <s v="Low Satisfaction"/>
    <s v="Short Charging"/>
    <n v="1"/>
    <x v="1216"/>
    <x v="494"/>
  </r>
  <r>
    <s v="EVS105260"/>
    <x v="5"/>
    <x v="0"/>
    <x v="1"/>
    <x v="1"/>
    <s v="13-04-2024 14:14"/>
    <s v="13-04-2024 14:53"/>
    <x v="3"/>
    <n v="29.08"/>
    <n v="10"/>
    <n v="290.8"/>
    <s v="Wallet"/>
    <x v="1"/>
    <s v="Medium"/>
    <s v="High Satisfaction"/>
    <s v="Medium Charging"/>
    <n v="3"/>
    <x v="581"/>
    <x v="268"/>
  </r>
  <r>
    <s v="EVS105261"/>
    <x v="6"/>
    <x v="1"/>
    <x v="1"/>
    <x v="1"/>
    <d v="2024-04-04T15:11:00"/>
    <d v="2024-04-04T15:42:00"/>
    <x v="64"/>
    <n v="59.32"/>
    <n v="12"/>
    <n v="711.84"/>
    <s v="Subscription"/>
    <x v="3"/>
    <s v="High"/>
    <s v="Medium Satisfaction"/>
    <s v="Medium Charging"/>
    <n v="1"/>
    <x v="165"/>
    <x v="592"/>
  </r>
  <r>
    <s v="EVS105262"/>
    <x v="0"/>
    <x v="0"/>
    <x v="3"/>
    <x v="1"/>
    <d v="2023-11-05T06:18:00"/>
    <d v="2023-11-05T06:44:00"/>
    <x v="1"/>
    <n v="19.96"/>
    <n v="8"/>
    <n v="159.68"/>
    <s v="Credit Card"/>
    <x v="0"/>
    <s v="Medium"/>
    <s v="Medium Satisfaction"/>
    <s v="Short Charging"/>
    <n v="3"/>
    <x v="1121"/>
    <x v="395"/>
  </r>
  <r>
    <s v="EVS105263"/>
    <x v="0"/>
    <x v="2"/>
    <x v="2"/>
    <x v="0"/>
    <d v="2023-11-12T08:46:00"/>
    <d v="2023-11-12T09:59:00"/>
    <x v="98"/>
    <n v="46.79"/>
    <n v="10"/>
    <n v="467.9"/>
    <s v="Subscription"/>
    <x v="2"/>
    <s v="High"/>
    <s v="Low Satisfaction"/>
    <s v="Long Charging"/>
    <n v="2"/>
    <x v="184"/>
    <x v="249"/>
  </r>
  <r>
    <s v="EVS105264"/>
    <x v="6"/>
    <x v="2"/>
    <x v="3"/>
    <x v="0"/>
    <s v="15-07-2024 02:03"/>
    <s v="15-07-2024 03:25"/>
    <x v="0"/>
    <n v="34.130000000000003"/>
    <n v="12"/>
    <n v="409.56"/>
    <s v="Wallet"/>
    <x v="0"/>
    <s v="High"/>
    <s v="Medium Satisfaction"/>
    <s v="Long Charging"/>
    <n v="2"/>
    <x v="393"/>
    <x v="560"/>
  </r>
  <r>
    <s v="EVS105265"/>
    <x v="4"/>
    <x v="2"/>
    <x v="1"/>
    <x v="0"/>
    <s v="15-01-2024 17:34"/>
    <s v="15-01-2024 18:12"/>
    <x v="28"/>
    <n v="36.67"/>
    <n v="12"/>
    <n v="440.04"/>
    <s v="UPI"/>
    <x v="1"/>
    <s v="High"/>
    <s v="High Satisfaction"/>
    <s v="Medium Charging"/>
    <n v="2"/>
    <x v="92"/>
    <x v="612"/>
  </r>
  <r>
    <s v="EVS105266"/>
    <x v="1"/>
    <x v="0"/>
    <x v="2"/>
    <x v="1"/>
    <s v="21-07-2024 03:53"/>
    <s v="21-07-2024 04:08"/>
    <x v="63"/>
    <n v="59.03"/>
    <n v="15"/>
    <n v="885.45"/>
    <s v="Wallet"/>
    <x v="4"/>
    <s v="High"/>
    <s v="Low Satisfaction"/>
    <s v="Short Charging"/>
    <n v="3"/>
    <x v="434"/>
    <x v="653"/>
  </r>
  <r>
    <s v="EVS105267"/>
    <x v="3"/>
    <x v="2"/>
    <x v="3"/>
    <x v="0"/>
    <s v="30-04-2023 19:16"/>
    <s v="30-04-2023 19:51"/>
    <x v="10"/>
    <n v="35.18"/>
    <n v="10"/>
    <n v="351.8"/>
    <s v="Wallet"/>
    <x v="2"/>
    <s v="High"/>
    <s v="Low Satisfaction"/>
    <s v="Medium Charging"/>
    <n v="2"/>
    <x v="322"/>
    <x v="402"/>
  </r>
  <r>
    <s v="EVS105268"/>
    <x v="4"/>
    <x v="0"/>
    <x v="0"/>
    <x v="0"/>
    <s v="30-05-2024 17:24"/>
    <s v="30-05-2024 18:57"/>
    <x v="12"/>
    <n v="37.83"/>
    <n v="8"/>
    <n v="302.64"/>
    <s v="UPI"/>
    <x v="0"/>
    <s v="High"/>
    <s v="Medium Satisfaction"/>
    <s v="Long Charging"/>
    <n v="3"/>
    <x v="238"/>
    <x v="508"/>
  </r>
  <r>
    <s v="EVS105269"/>
    <x v="3"/>
    <x v="1"/>
    <x v="0"/>
    <x v="1"/>
    <d v="2024-08-02T11:35:00"/>
    <d v="2024-08-02T12:28:00"/>
    <x v="73"/>
    <n v="53.24"/>
    <n v="10"/>
    <n v="532.4"/>
    <s v="Subscription"/>
    <x v="2"/>
    <s v="High"/>
    <s v="Low Satisfaction"/>
    <s v="Medium Charging"/>
    <n v="1"/>
    <x v="803"/>
    <x v="439"/>
  </r>
  <r>
    <s v="EVS105270"/>
    <x v="0"/>
    <x v="2"/>
    <x v="0"/>
    <x v="1"/>
    <s v="25-12-2023 12:14"/>
    <s v="25-12-2023 12:31"/>
    <x v="18"/>
    <n v="30.49"/>
    <n v="12"/>
    <n v="365.88"/>
    <s v="Wallet"/>
    <x v="0"/>
    <s v="High"/>
    <s v="Medium Satisfaction"/>
    <s v="Short Charging"/>
    <n v="2"/>
    <x v="1109"/>
    <x v="279"/>
  </r>
  <r>
    <s v="EVS105271"/>
    <x v="2"/>
    <x v="1"/>
    <x v="3"/>
    <x v="1"/>
    <d v="2023-01-02T18:42:00"/>
    <d v="2023-01-02T20:20:00"/>
    <x v="61"/>
    <n v="23.88"/>
    <n v="15"/>
    <n v="358.2"/>
    <s v="UPI"/>
    <x v="0"/>
    <s v="Medium"/>
    <s v="Medium Satisfaction"/>
    <s v="Long Charging"/>
    <n v="1"/>
    <x v="636"/>
    <x v="102"/>
  </r>
  <r>
    <s v="EVS105272"/>
    <x v="5"/>
    <x v="1"/>
    <x v="3"/>
    <x v="0"/>
    <d v="2024-07-05T15:48:00"/>
    <d v="2024-07-05T17:35:00"/>
    <x v="108"/>
    <n v="33.909999999999997"/>
    <n v="15"/>
    <n v="508.65"/>
    <s v="UPI"/>
    <x v="4"/>
    <s v="High"/>
    <s v="Low Satisfaction"/>
    <s v="Long Charging"/>
    <n v="1"/>
    <x v="623"/>
    <x v="22"/>
  </r>
  <r>
    <s v="EVS105273"/>
    <x v="6"/>
    <x v="2"/>
    <x v="3"/>
    <x v="0"/>
    <s v="27-09-2023 23:48"/>
    <s v="28-09-2023 01:28"/>
    <x v="60"/>
    <n v="48.64"/>
    <n v="12"/>
    <n v="583.67999999999995"/>
    <s v="Credit Card"/>
    <x v="1"/>
    <s v="High"/>
    <s v="High Satisfaction"/>
    <s v="Long Charging"/>
    <n v="2"/>
    <x v="1341"/>
    <x v="100"/>
  </r>
  <r>
    <s v="EVS105274"/>
    <x v="1"/>
    <x v="2"/>
    <x v="3"/>
    <x v="0"/>
    <s v="26-04-2023 02:41"/>
    <s v="26-04-2023 03:46"/>
    <x v="75"/>
    <n v="32.86"/>
    <n v="15"/>
    <n v="492.9"/>
    <s v="Subscription"/>
    <x v="0"/>
    <s v="High"/>
    <s v="Medium Satisfaction"/>
    <s v="Long Charging"/>
    <n v="2"/>
    <x v="502"/>
    <x v="664"/>
  </r>
  <r>
    <s v="EVS105275"/>
    <x v="6"/>
    <x v="0"/>
    <x v="0"/>
    <x v="1"/>
    <s v="16-11-2024 04:38"/>
    <s v="16-11-2024 06:01"/>
    <x v="100"/>
    <n v="33.630000000000003"/>
    <n v="10"/>
    <n v="336.3"/>
    <s v="Credit Card"/>
    <x v="0"/>
    <s v="High"/>
    <s v="Medium Satisfaction"/>
    <s v="Long Charging"/>
    <n v="3"/>
    <x v="384"/>
    <x v="479"/>
  </r>
  <r>
    <s v="EVS105276"/>
    <x v="0"/>
    <x v="0"/>
    <x v="0"/>
    <x v="0"/>
    <d v="2023-10-03T16:30:00"/>
    <d v="2023-10-03T17:13:00"/>
    <x v="27"/>
    <n v="9.08"/>
    <n v="8"/>
    <n v="72.64"/>
    <s v="Subscription"/>
    <x v="3"/>
    <s v="Low"/>
    <s v="Medium Satisfaction"/>
    <s v="Medium Charging"/>
    <n v="3"/>
    <x v="70"/>
    <x v="153"/>
  </r>
  <r>
    <s v="EVS105277"/>
    <x v="7"/>
    <x v="2"/>
    <x v="2"/>
    <x v="1"/>
    <s v="28-01-2023 05:23"/>
    <s v="28-01-2023 07:04"/>
    <x v="26"/>
    <n v="12.3"/>
    <n v="15"/>
    <n v="184.5"/>
    <s v="Credit Card"/>
    <x v="2"/>
    <s v="Medium"/>
    <s v="Low Satisfaction"/>
    <s v="Long Charging"/>
    <n v="2"/>
    <x v="904"/>
    <x v="414"/>
  </r>
  <r>
    <s v="EVS105278"/>
    <x v="7"/>
    <x v="2"/>
    <x v="1"/>
    <x v="1"/>
    <d v="2024-06-10T15:20:00"/>
    <d v="2024-06-10T16:04:00"/>
    <x v="72"/>
    <n v="44.67"/>
    <n v="8"/>
    <n v="357.36"/>
    <s v="Subscription"/>
    <x v="0"/>
    <s v="High"/>
    <s v="Medium Satisfaction"/>
    <s v="Medium Charging"/>
    <n v="2"/>
    <x v="143"/>
    <x v="568"/>
  </r>
  <r>
    <s v="EVS105279"/>
    <x v="7"/>
    <x v="2"/>
    <x v="1"/>
    <x v="0"/>
    <d v="2023-06-05T23:28:00"/>
    <d v="2023-07-05T01:04:00"/>
    <x v="101"/>
    <n v="26.27"/>
    <n v="10"/>
    <n v="262.7"/>
    <s v="Subscription"/>
    <x v="0"/>
    <s v="Medium"/>
    <s v="Medium Satisfaction"/>
    <s v="Long Charging"/>
    <n v="2"/>
    <x v="501"/>
    <x v="343"/>
  </r>
  <r>
    <s v="EVS105280"/>
    <x v="4"/>
    <x v="0"/>
    <x v="1"/>
    <x v="1"/>
    <d v="2024-02-08T19:50:00"/>
    <d v="2024-02-08T20:24:00"/>
    <x v="8"/>
    <n v="23.06"/>
    <n v="15"/>
    <n v="345.9"/>
    <s v="Subscription"/>
    <x v="1"/>
    <s v="Medium"/>
    <s v="High Satisfaction"/>
    <s v="Medium Charging"/>
    <n v="3"/>
    <x v="404"/>
    <x v="442"/>
  </r>
  <r>
    <s v="EVS105281"/>
    <x v="7"/>
    <x v="1"/>
    <x v="2"/>
    <x v="1"/>
    <s v="18-06-2023 03:02"/>
    <s v="18-06-2023 04:16"/>
    <x v="33"/>
    <n v="13.51"/>
    <n v="10"/>
    <n v="135.1"/>
    <s v="Credit Card"/>
    <x v="1"/>
    <s v="Medium"/>
    <s v="High Satisfaction"/>
    <s v="Long Charging"/>
    <n v="1"/>
    <x v="828"/>
    <x v="72"/>
  </r>
  <r>
    <s v="EVS105282"/>
    <x v="5"/>
    <x v="0"/>
    <x v="3"/>
    <x v="0"/>
    <s v="16-11-2024 02:38"/>
    <s v="16-11-2024 04:08"/>
    <x v="77"/>
    <n v="2.8"/>
    <n v="8"/>
    <n v="22.4"/>
    <s v="UPI"/>
    <x v="1"/>
    <s v="Low"/>
    <s v="High Satisfaction"/>
    <s v="Long Charging"/>
    <n v="3"/>
    <x v="740"/>
    <x v="479"/>
  </r>
  <r>
    <s v="EVS105283"/>
    <x v="7"/>
    <x v="0"/>
    <x v="3"/>
    <x v="0"/>
    <s v="15-01-2024 04:31"/>
    <s v="15-01-2024 05:34"/>
    <x v="25"/>
    <n v="47.51"/>
    <n v="15"/>
    <n v="712.65"/>
    <s v="Subscription"/>
    <x v="0"/>
    <s v="High"/>
    <s v="Medium Satisfaction"/>
    <s v="Long Charging"/>
    <n v="3"/>
    <x v="1361"/>
    <x v="612"/>
  </r>
  <r>
    <s v="EVS105284"/>
    <x v="1"/>
    <x v="0"/>
    <x v="1"/>
    <x v="0"/>
    <d v="2023-08-11T15:22:00"/>
    <d v="2023-08-11T15:32:00"/>
    <x v="15"/>
    <n v="17.53"/>
    <n v="8"/>
    <n v="140.24"/>
    <s v="Wallet"/>
    <x v="2"/>
    <s v="Medium"/>
    <s v="Low Satisfaction"/>
    <s v="Short Charging"/>
    <n v="3"/>
    <x v="922"/>
    <x v="531"/>
  </r>
  <r>
    <s v="EVS105285"/>
    <x v="7"/>
    <x v="0"/>
    <x v="3"/>
    <x v="1"/>
    <d v="2023-10-09T10:06:00"/>
    <d v="2023-10-09T11:43:00"/>
    <x v="85"/>
    <n v="46.05"/>
    <n v="10"/>
    <n v="460.5"/>
    <s v="UPI"/>
    <x v="4"/>
    <s v="High"/>
    <s v="Low Satisfaction"/>
    <s v="Long Charging"/>
    <n v="3"/>
    <x v="1394"/>
    <x v="3"/>
  </r>
  <r>
    <s v="EVS105286"/>
    <x v="6"/>
    <x v="0"/>
    <x v="1"/>
    <x v="0"/>
    <d v="2024-08-02T18:08:00"/>
    <d v="2024-08-02T19:51:00"/>
    <x v="95"/>
    <n v="47.76"/>
    <n v="12"/>
    <n v="573.12"/>
    <s v="Subscription"/>
    <x v="2"/>
    <s v="High"/>
    <s v="Low Satisfaction"/>
    <s v="Long Charging"/>
    <n v="3"/>
    <x v="659"/>
    <x v="439"/>
  </r>
  <r>
    <s v="EVS105287"/>
    <x v="0"/>
    <x v="0"/>
    <x v="0"/>
    <x v="1"/>
    <s v="23-06-2024 01:02"/>
    <s v="23-06-2024 02:12"/>
    <x v="31"/>
    <n v="16.45"/>
    <n v="15"/>
    <n v="246.75"/>
    <s v="Wallet"/>
    <x v="4"/>
    <s v="Medium"/>
    <s v="Low Satisfaction"/>
    <s v="Long Charging"/>
    <n v="3"/>
    <x v="647"/>
    <x v="691"/>
  </r>
  <r>
    <s v="EVS105288"/>
    <x v="5"/>
    <x v="0"/>
    <x v="0"/>
    <x v="1"/>
    <s v="17-04-2023 13:28"/>
    <s v="17-04-2023 15:14"/>
    <x v="107"/>
    <n v="31.77"/>
    <n v="12"/>
    <n v="381.24"/>
    <s v="Wallet"/>
    <x v="1"/>
    <s v="High"/>
    <s v="High Satisfaction"/>
    <s v="Long Charging"/>
    <n v="3"/>
    <x v="893"/>
    <x v="147"/>
  </r>
  <r>
    <s v="EVS105289"/>
    <x v="7"/>
    <x v="2"/>
    <x v="2"/>
    <x v="1"/>
    <s v="23-08-2024 00:25"/>
    <s v="23-08-2024 00:43"/>
    <x v="88"/>
    <n v="22.6"/>
    <n v="12"/>
    <n v="271.2"/>
    <s v="Subscription"/>
    <x v="4"/>
    <s v="Medium"/>
    <s v="Low Satisfaction"/>
    <s v="Short Charging"/>
    <n v="2"/>
    <x v="800"/>
    <x v="589"/>
  </r>
  <r>
    <s v="EVS105290"/>
    <x v="3"/>
    <x v="1"/>
    <x v="3"/>
    <x v="1"/>
    <s v="18-02-2024 05:36"/>
    <s v="18-02-2024 05:49"/>
    <x v="58"/>
    <n v="28.58"/>
    <n v="15"/>
    <n v="428.7"/>
    <s v="Wallet"/>
    <x v="1"/>
    <s v="Medium"/>
    <s v="High Satisfaction"/>
    <s v="Short Charging"/>
    <n v="1"/>
    <x v="466"/>
    <x v="549"/>
  </r>
  <r>
    <s v="EVS105291"/>
    <x v="3"/>
    <x v="0"/>
    <x v="2"/>
    <x v="1"/>
    <d v="2024-06-06T19:02:00"/>
    <d v="2024-06-06T20:57:00"/>
    <x v="65"/>
    <n v="13.96"/>
    <n v="12"/>
    <n v="167.52"/>
    <s v="Wallet"/>
    <x v="1"/>
    <s v="Medium"/>
    <s v="High Satisfaction"/>
    <s v="Long Charging"/>
    <n v="3"/>
    <x v="106"/>
    <x v="187"/>
  </r>
  <r>
    <s v="EVS105292"/>
    <x v="2"/>
    <x v="1"/>
    <x v="2"/>
    <x v="0"/>
    <s v="27-07-2024 05:33"/>
    <s v="27-07-2024 07:02"/>
    <x v="29"/>
    <n v="43.61"/>
    <n v="8"/>
    <n v="348.88"/>
    <s v="UPI"/>
    <x v="0"/>
    <s v="High"/>
    <s v="Medium Satisfaction"/>
    <s v="Long Charging"/>
    <n v="1"/>
    <x v="212"/>
    <x v="594"/>
  </r>
  <r>
    <s v="EVS105293"/>
    <x v="6"/>
    <x v="0"/>
    <x v="2"/>
    <x v="1"/>
    <d v="2023-12-05T12:22:00"/>
    <d v="2023-12-05T14:08:00"/>
    <x v="107"/>
    <n v="25.53"/>
    <n v="15"/>
    <n v="382.95"/>
    <s v="UPI"/>
    <x v="0"/>
    <s v="Medium"/>
    <s v="Medium Satisfaction"/>
    <s v="Long Charging"/>
    <n v="3"/>
    <x v="476"/>
    <x v="48"/>
  </r>
  <r>
    <s v="EVS105294"/>
    <x v="4"/>
    <x v="2"/>
    <x v="1"/>
    <x v="0"/>
    <d v="2023-09-07T12:28:00"/>
    <d v="2023-09-07T14:10:00"/>
    <x v="36"/>
    <n v="17.91"/>
    <n v="15"/>
    <n v="268.64999999999998"/>
    <s v="Subscription"/>
    <x v="4"/>
    <s v="Medium"/>
    <s v="Low Satisfaction"/>
    <s v="Long Charging"/>
    <n v="2"/>
    <x v="902"/>
    <x v="241"/>
  </r>
  <r>
    <s v="EVS105295"/>
    <x v="7"/>
    <x v="2"/>
    <x v="1"/>
    <x v="0"/>
    <d v="2024-03-11T15:57:00"/>
    <d v="2024-03-11T16:32:00"/>
    <x v="10"/>
    <n v="13.21"/>
    <n v="12"/>
    <n v="158.52000000000001"/>
    <s v="Credit Card"/>
    <x v="4"/>
    <s v="Medium"/>
    <s v="Low Satisfaction"/>
    <s v="Medium Charging"/>
    <n v="2"/>
    <x v="177"/>
    <x v="231"/>
  </r>
  <r>
    <s v="EVS105296"/>
    <x v="0"/>
    <x v="0"/>
    <x v="0"/>
    <x v="1"/>
    <d v="2024-04-09T20:21:00"/>
    <d v="2024-04-09T21:41:00"/>
    <x v="93"/>
    <n v="21.89"/>
    <n v="8"/>
    <n v="175.12"/>
    <s v="Wallet"/>
    <x v="1"/>
    <s v="Medium"/>
    <s v="High Satisfaction"/>
    <s v="Long Charging"/>
    <n v="3"/>
    <x v="746"/>
    <x v="269"/>
  </r>
  <r>
    <s v="EVS105297"/>
    <x v="1"/>
    <x v="2"/>
    <x v="3"/>
    <x v="1"/>
    <s v="14-12-2023 23:52"/>
    <s v="15-12-2023 01:19"/>
    <x v="24"/>
    <n v="26.56"/>
    <n v="10"/>
    <n v="265.60000000000002"/>
    <s v="UPI"/>
    <x v="0"/>
    <s v="Medium"/>
    <s v="Medium Satisfaction"/>
    <s v="Long Charging"/>
    <n v="2"/>
    <x v="770"/>
    <x v="348"/>
  </r>
  <r>
    <s v="EVS105298"/>
    <x v="1"/>
    <x v="1"/>
    <x v="1"/>
    <x v="0"/>
    <d v="2024-01-07T22:37:00"/>
    <d v="2024-02-07T00:08:00"/>
    <x v="44"/>
    <n v="53.23"/>
    <n v="15"/>
    <n v="798.45"/>
    <s v="UPI"/>
    <x v="3"/>
    <s v="High"/>
    <s v="Medium Satisfaction"/>
    <s v="Long Charging"/>
    <n v="1"/>
    <x v="456"/>
    <x v="32"/>
  </r>
  <r>
    <s v="EVS105299"/>
    <x v="3"/>
    <x v="0"/>
    <x v="3"/>
    <x v="1"/>
    <s v="21-07-2023 01:13"/>
    <s v="21-07-2023 02:36"/>
    <x v="100"/>
    <n v="20.3"/>
    <n v="15"/>
    <n v="304.5"/>
    <s v="Wallet"/>
    <x v="4"/>
    <s v="Medium"/>
    <s v="Low Satisfaction"/>
    <s v="Long Charging"/>
    <n v="3"/>
    <x v="516"/>
    <x v="400"/>
  </r>
  <r>
    <s v="EVS105300"/>
    <x v="4"/>
    <x v="2"/>
    <x v="1"/>
    <x v="1"/>
    <d v="2023-04-08T02:46:00"/>
    <d v="2023-04-08T03:40:00"/>
    <x v="38"/>
    <n v="9.1999999999999993"/>
    <n v="8"/>
    <n v="73.599999999999994"/>
    <s v="Subscription"/>
    <x v="3"/>
    <s v="Low"/>
    <s v="Medium Satisfaction"/>
    <s v="Medium Charging"/>
    <n v="2"/>
    <x v="313"/>
    <x v="4"/>
  </r>
  <r>
    <s v="EVS105301"/>
    <x v="0"/>
    <x v="0"/>
    <x v="1"/>
    <x v="1"/>
    <d v="2024-07-05T12:41:00"/>
    <d v="2024-07-05T14:28:00"/>
    <x v="108"/>
    <n v="10.35"/>
    <n v="8"/>
    <n v="82.8"/>
    <s v="Subscription"/>
    <x v="0"/>
    <s v="Medium"/>
    <s v="Medium Satisfaction"/>
    <s v="Long Charging"/>
    <n v="3"/>
    <x v="42"/>
    <x v="22"/>
  </r>
  <r>
    <s v="EVS105302"/>
    <x v="5"/>
    <x v="1"/>
    <x v="0"/>
    <x v="1"/>
    <d v="2023-05-07T20:39:00"/>
    <d v="2023-05-07T20:51:00"/>
    <x v="94"/>
    <n v="31.29"/>
    <n v="12"/>
    <n v="375.48"/>
    <s v="Credit Card"/>
    <x v="0"/>
    <s v="High"/>
    <s v="Medium Satisfaction"/>
    <s v="Short Charging"/>
    <n v="1"/>
    <x v="1113"/>
    <x v="557"/>
  </r>
  <r>
    <s v="EVS105303"/>
    <x v="0"/>
    <x v="1"/>
    <x v="2"/>
    <x v="0"/>
    <s v="26-03-2024 09:13"/>
    <s v="26-03-2024 10:55"/>
    <x v="36"/>
    <n v="56.28"/>
    <n v="15"/>
    <n v="844.2"/>
    <s v="UPI"/>
    <x v="4"/>
    <s v="High"/>
    <s v="Low Satisfaction"/>
    <s v="Long Charging"/>
    <n v="1"/>
    <x v="574"/>
    <x v="466"/>
  </r>
  <r>
    <s v="EVS105304"/>
    <x v="6"/>
    <x v="0"/>
    <x v="1"/>
    <x v="0"/>
    <s v="18-06-2024 16:44"/>
    <s v="18-06-2024 17:09"/>
    <x v="13"/>
    <n v="38.450000000000003"/>
    <n v="15"/>
    <n v="576.75"/>
    <s v="Subscription"/>
    <x v="2"/>
    <s v="High"/>
    <s v="Low Satisfaction"/>
    <s v="Short Charging"/>
    <n v="3"/>
    <x v="1395"/>
    <x v="423"/>
  </r>
  <r>
    <s v="EVS105305"/>
    <x v="4"/>
    <x v="2"/>
    <x v="3"/>
    <x v="0"/>
    <s v="16-02-2023 11:51"/>
    <s v="16-02-2023 12:03"/>
    <x v="94"/>
    <n v="36.549999999999997"/>
    <n v="8"/>
    <n v="292.39999999999998"/>
    <s v="UPI"/>
    <x v="1"/>
    <s v="High"/>
    <s v="High Satisfaction"/>
    <s v="Short Charging"/>
    <n v="2"/>
    <x v="895"/>
    <x v="105"/>
  </r>
  <r>
    <s v="EVS105306"/>
    <x v="6"/>
    <x v="0"/>
    <x v="3"/>
    <x v="0"/>
    <s v="26-01-2024 07:03"/>
    <s v="26-01-2024 08:19"/>
    <x v="91"/>
    <n v="33.86"/>
    <n v="10"/>
    <n v="338.6"/>
    <s v="Credit Card"/>
    <x v="2"/>
    <s v="High"/>
    <s v="Low Satisfaction"/>
    <s v="Long Charging"/>
    <n v="3"/>
    <x v="1029"/>
    <x v="2"/>
  </r>
  <r>
    <s v="EVS105307"/>
    <x v="4"/>
    <x v="1"/>
    <x v="3"/>
    <x v="1"/>
    <d v="2023-06-03T05:29:00"/>
    <d v="2023-06-03T06:38:00"/>
    <x v="39"/>
    <n v="14.08"/>
    <n v="15"/>
    <n v="211.2"/>
    <s v="Wallet"/>
    <x v="3"/>
    <s v="Medium"/>
    <s v="Medium Satisfaction"/>
    <s v="Long Charging"/>
    <n v="1"/>
    <x v="630"/>
    <x v="143"/>
  </r>
  <r>
    <s v="EVS105308"/>
    <x v="2"/>
    <x v="0"/>
    <x v="1"/>
    <x v="1"/>
    <d v="2024-09-02T17:18:00"/>
    <d v="2024-09-02T17:32:00"/>
    <x v="52"/>
    <n v="3.33"/>
    <n v="12"/>
    <n v="39.96"/>
    <s v="Credit Card"/>
    <x v="3"/>
    <s v="Low"/>
    <s v="Medium Satisfaction"/>
    <s v="Short Charging"/>
    <n v="3"/>
    <x v="214"/>
    <x v="617"/>
  </r>
  <r>
    <s v="EVS105309"/>
    <x v="5"/>
    <x v="0"/>
    <x v="3"/>
    <x v="0"/>
    <s v="24-01-2024 20:43"/>
    <s v="24-01-2024 22:40"/>
    <x v="62"/>
    <n v="9.33"/>
    <n v="15"/>
    <n v="139.94999999999999"/>
    <s v="Subscription"/>
    <x v="1"/>
    <s v="Low"/>
    <s v="High Satisfaction"/>
    <s v="Long Charging"/>
    <n v="3"/>
    <x v="241"/>
    <x v="125"/>
  </r>
  <r>
    <s v="EVS105310"/>
    <x v="3"/>
    <x v="0"/>
    <x v="3"/>
    <x v="0"/>
    <s v="19-06-2024 18:13"/>
    <s v="19-06-2024 19:27"/>
    <x v="33"/>
    <n v="47.59"/>
    <n v="12"/>
    <n v="571.08000000000004"/>
    <s v="Subscription"/>
    <x v="4"/>
    <s v="High"/>
    <s v="Low Satisfaction"/>
    <s v="Long Charging"/>
    <n v="3"/>
    <x v="1013"/>
    <x v="688"/>
  </r>
  <r>
    <s v="EVS105311"/>
    <x v="7"/>
    <x v="1"/>
    <x v="2"/>
    <x v="1"/>
    <s v="14-03-2024 17:12"/>
    <s v="14-03-2024 17:36"/>
    <x v="37"/>
    <n v="40.5"/>
    <n v="12"/>
    <n v="486"/>
    <s v="Credit Card"/>
    <x v="0"/>
    <s v="High"/>
    <s v="Medium Satisfaction"/>
    <s v="Short Charging"/>
    <n v="1"/>
    <x v="444"/>
    <x v="50"/>
  </r>
  <r>
    <s v="EVS105312"/>
    <x v="5"/>
    <x v="2"/>
    <x v="3"/>
    <x v="0"/>
    <d v="2024-05-05T12:03:00"/>
    <d v="2024-05-05T13:10:00"/>
    <x v="5"/>
    <n v="25.59"/>
    <n v="8"/>
    <n v="204.72"/>
    <s v="Wallet"/>
    <x v="1"/>
    <s v="Medium"/>
    <s v="High Satisfaction"/>
    <s v="Long Charging"/>
    <n v="2"/>
    <x v="579"/>
    <x v="179"/>
  </r>
  <r>
    <s v="EVS105313"/>
    <x v="0"/>
    <x v="1"/>
    <x v="2"/>
    <x v="0"/>
    <s v="20-12-2023 18:19"/>
    <s v="20-12-2023 18:35"/>
    <x v="71"/>
    <n v="2.12"/>
    <n v="10"/>
    <n v="21.2"/>
    <s v="UPI"/>
    <x v="2"/>
    <s v="Low"/>
    <s v="Low Satisfaction"/>
    <s v="Short Charging"/>
    <n v="1"/>
    <x v="1278"/>
    <x v="436"/>
  </r>
  <r>
    <s v="EVS105314"/>
    <x v="4"/>
    <x v="2"/>
    <x v="3"/>
    <x v="0"/>
    <s v="18-06-2024 08:37"/>
    <s v="18-06-2024 09:35"/>
    <x v="22"/>
    <n v="55.46"/>
    <n v="10"/>
    <n v="554.6"/>
    <s v="Credit Card"/>
    <x v="1"/>
    <s v="High"/>
    <s v="High Satisfaction"/>
    <s v="Medium Charging"/>
    <n v="2"/>
    <x v="399"/>
    <x v="423"/>
  </r>
  <r>
    <s v="EVS105315"/>
    <x v="2"/>
    <x v="1"/>
    <x v="2"/>
    <x v="1"/>
    <s v="17-10-2023 15:58"/>
    <s v="17-10-2023 17:25"/>
    <x v="24"/>
    <n v="54.96"/>
    <n v="15"/>
    <n v="824.4"/>
    <s v="Wallet"/>
    <x v="0"/>
    <s v="High"/>
    <s v="Medium Satisfaction"/>
    <s v="Long Charging"/>
    <n v="1"/>
    <x v="952"/>
    <x v="582"/>
  </r>
  <r>
    <s v="EVS105316"/>
    <x v="1"/>
    <x v="0"/>
    <x v="2"/>
    <x v="0"/>
    <s v="19-01-2023 17:37"/>
    <s v="19-01-2023 17:51"/>
    <x v="52"/>
    <n v="7.67"/>
    <n v="10"/>
    <n v="76.7"/>
    <s v="Credit Card"/>
    <x v="0"/>
    <s v="Low"/>
    <s v="Medium Satisfaction"/>
    <s v="Short Charging"/>
    <n v="3"/>
    <x v="557"/>
    <x v="636"/>
  </r>
  <r>
    <s v="EVS105317"/>
    <x v="4"/>
    <x v="2"/>
    <x v="3"/>
    <x v="0"/>
    <s v="28-05-2024 16:25"/>
    <s v="28-05-2024 18:14"/>
    <x v="74"/>
    <n v="6.04"/>
    <n v="8"/>
    <n v="48.32"/>
    <s v="Subscription"/>
    <x v="1"/>
    <s v="Low"/>
    <s v="High Satisfaction"/>
    <s v="Long Charging"/>
    <n v="2"/>
    <x v="573"/>
    <x v="370"/>
  </r>
  <r>
    <s v="EVS105318"/>
    <x v="1"/>
    <x v="0"/>
    <x v="0"/>
    <x v="1"/>
    <s v="25-03-2023 06:07"/>
    <s v="25-03-2023 07:25"/>
    <x v="89"/>
    <n v="15.98"/>
    <n v="15"/>
    <n v="239.7"/>
    <s v="Subscription"/>
    <x v="2"/>
    <s v="Medium"/>
    <s v="Low Satisfaction"/>
    <s v="Long Charging"/>
    <n v="3"/>
    <x v="1040"/>
    <x v="211"/>
  </r>
  <r>
    <s v="EVS105319"/>
    <x v="0"/>
    <x v="1"/>
    <x v="1"/>
    <x v="0"/>
    <s v="25-10-2023 03:30"/>
    <s v="25-10-2023 03:57"/>
    <x v="92"/>
    <n v="20.72"/>
    <n v="12"/>
    <n v="248.64"/>
    <s v="Subscription"/>
    <x v="3"/>
    <s v="Medium"/>
    <s v="Medium Satisfaction"/>
    <s v="Short Charging"/>
    <n v="1"/>
    <x v="810"/>
    <x v="610"/>
  </r>
  <r>
    <s v="EVS105320"/>
    <x v="2"/>
    <x v="2"/>
    <x v="3"/>
    <x v="0"/>
    <s v="27-04-2023 17:17"/>
    <s v="27-04-2023 17:30"/>
    <x v="58"/>
    <n v="13.67"/>
    <n v="12"/>
    <n v="164.04"/>
    <s v="Subscription"/>
    <x v="4"/>
    <s v="Medium"/>
    <s v="Low Satisfaction"/>
    <s v="Short Charging"/>
    <n v="2"/>
    <x v="1396"/>
    <x v="88"/>
  </r>
  <r>
    <s v="EVS105321"/>
    <x v="1"/>
    <x v="1"/>
    <x v="1"/>
    <x v="1"/>
    <s v="22-03-2023 06:56"/>
    <s v="22-03-2023 08:06"/>
    <x v="31"/>
    <n v="5.24"/>
    <n v="10"/>
    <n v="52.4"/>
    <s v="Subscription"/>
    <x v="4"/>
    <s v="Low"/>
    <s v="Low Satisfaction"/>
    <s v="Long Charging"/>
    <n v="1"/>
    <x v="888"/>
    <x v="362"/>
  </r>
  <r>
    <s v="EVS105322"/>
    <x v="4"/>
    <x v="0"/>
    <x v="0"/>
    <x v="1"/>
    <s v="13-10-2024 18:54"/>
    <s v="13-10-2024 20:53"/>
    <x v="9"/>
    <n v="59.42"/>
    <n v="15"/>
    <n v="891.3"/>
    <s v="Credit Card"/>
    <x v="1"/>
    <s v="High"/>
    <s v="High Satisfaction"/>
    <s v="Long Charging"/>
    <n v="3"/>
    <x v="694"/>
    <x v="96"/>
  </r>
  <r>
    <s v="EVS105323"/>
    <x v="7"/>
    <x v="2"/>
    <x v="0"/>
    <x v="0"/>
    <d v="2024-06-11T17:31:00"/>
    <d v="2024-06-11T17:58:00"/>
    <x v="92"/>
    <n v="52.97"/>
    <n v="15"/>
    <n v="794.55"/>
    <s v="UPI"/>
    <x v="3"/>
    <s v="High"/>
    <s v="Medium Satisfaction"/>
    <s v="Short Charging"/>
    <n v="2"/>
    <x v="819"/>
    <x v="408"/>
  </r>
  <r>
    <s v="EVS105324"/>
    <x v="2"/>
    <x v="0"/>
    <x v="1"/>
    <x v="1"/>
    <d v="2023-07-07T03:03:00"/>
    <d v="2023-07-07T04:05:00"/>
    <x v="51"/>
    <n v="18.690000000000001"/>
    <n v="15"/>
    <n v="280.35000000000002"/>
    <s v="Credit Card"/>
    <x v="2"/>
    <s v="Medium"/>
    <s v="Low Satisfaction"/>
    <s v="Long Charging"/>
    <n v="3"/>
    <x v="387"/>
    <x v="643"/>
  </r>
  <r>
    <s v="EVS105325"/>
    <x v="6"/>
    <x v="0"/>
    <x v="0"/>
    <x v="0"/>
    <d v="2024-12-11T01:28:00"/>
    <d v="2024-12-11T02:50:00"/>
    <x v="0"/>
    <n v="28.91"/>
    <n v="10"/>
    <n v="289.10000000000002"/>
    <s v="UPI"/>
    <x v="2"/>
    <s v="Medium"/>
    <s v="Low Satisfaction"/>
    <s v="Long Charging"/>
    <n v="3"/>
    <x v="1273"/>
    <x v="318"/>
  </r>
  <r>
    <s v="EVS105326"/>
    <x v="5"/>
    <x v="0"/>
    <x v="3"/>
    <x v="1"/>
    <s v="22-09-2024 10:19"/>
    <s v="22-09-2024 11:57"/>
    <x v="61"/>
    <n v="24.46"/>
    <n v="10"/>
    <n v="244.6"/>
    <s v="Credit Card"/>
    <x v="3"/>
    <s v="Medium"/>
    <s v="Medium Satisfaction"/>
    <s v="Long Charging"/>
    <n v="3"/>
    <x v="609"/>
    <x v="220"/>
  </r>
  <r>
    <s v="EVS105327"/>
    <x v="5"/>
    <x v="1"/>
    <x v="0"/>
    <x v="1"/>
    <s v="13-06-2023 14:55"/>
    <s v="13-06-2023 16:21"/>
    <x v="16"/>
    <n v="8.17"/>
    <n v="15"/>
    <n v="122.55"/>
    <s v="Credit Card"/>
    <x v="3"/>
    <s v="Low"/>
    <s v="Medium Satisfaction"/>
    <s v="Long Charging"/>
    <n v="1"/>
    <x v="1024"/>
    <x v="173"/>
  </r>
  <r>
    <s v="EVS105328"/>
    <x v="4"/>
    <x v="2"/>
    <x v="1"/>
    <x v="0"/>
    <s v="26-11-2023 20:33"/>
    <s v="26-11-2023 20:57"/>
    <x v="37"/>
    <n v="30.95"/>
    <n v="15"/>
    <n v="464.25"/>
    <s v="Wallet"/>
    <x v="3"/>
    <s v="High"/>
    <s v="Medium Satisfaction"/>
    <s v="Short Charging"/>
    <n v="2"/>
    <x v="959"/>
    <x v="437"/>
  </r>
  <r>
    <s v="EVS105329"/>
    <x v="1"/>
    <x v="2"/>
    <x v="3"/>
    <x v="0"/>
    <s v="26-01-2023 11:53"/>
    <s v="26-01-2023 12:07"/>
    <x v="52"/>
    <n v="20.46"/>
    <n v="15"/>
    <n v="306.89999999999998"/>
    <s v="UPI"/>
    <x v="3"/>
    <s v="Medium"/>
    <s v="Medium Satisfaction"/>
    <s v="Short Charging"/>
    <n v="2"/>
    <x v="872"/>
    <x v="389"/>
  </r>
  <r>
    <s v="EVS105330"/>
    <x v="1"/>
    <x v="0"/>
    <x v="2"/>
    <x v="1"/>
    <d v="2023-08-11T20:31:00"/>
    <d v="2023-08-11T22:07:00"/>
    <x v="101"/>
    <n v="42.6"/>
    <n v="12"/>
    <n v="511.2"/>
    <s v="Subscription"/>
    <x v="4"/>
    <s v="High"/>
    <s v="Low Satisfaction"/>
    <s v="Long Charging"/>
    <n v="3"/>
    <x v="1397"/>
    <x v="531"/>
  </r>
  <r>
    <s v="EVS105331"/>
    <x v="5"/>
    <x v="1"/>
    <x v="2"/>
    <x v="0"/>
    <s v="29-04-2023 09:09"/>
    <s v="29-04-2023 10:20"/>
    <x v="82"/>
    <n v="20.57"/>
    <n v="12"/>
    <n v="246.84"/>
    <s v="Credit Card"/>
    <x v="1"/>
    <s v="Medium"/>
    <s v="High Satisfaction"/>
    <s v="Long Charging"/>
    <n v="1"/>
    <x v="930"/>
    <x v="509"/>
  </r>
  <r>
    <s v="EVS105332"/>
    <x v="2"/>
    <x v="2"/>
    <x v="0"/>
    <x v="0"/>
    <d v="2023-09-09T11:52:00"/>
    <d v="2023-09-09T12:41:00"/>
    <x v="42"/>
    <n v="30.06"/>
    <n v="15"/>
    <n v="450.9"/>
    <s v="Credit Card"/>
    <x v="4"/>
    <s v="High"/>
    <s v="Low Satisfaction"/>
    <s v="Medium Charging"/>
    <n v="2"/>
    <x v="351"/>
    <x v="171"/>
  </r>
  <r>
    <s v="EVS105333"/>
    <x v="0"/>
    <x v="0"/>
    <x v="3"/>
    <x v="0"/>
    <s v="19-08-2023 13:20"/>
    <s v="19-08-2023 15:01"/>
    <x v="26"/>
    <n v="8.6"/>
    <n v="15"/>
    <n v="129"/>
    <s v="Credit Card"/>
    <x v="1"/>
    <s v="Low"/>
    <s v="High Satisfaction"/>
    <s v="Long Charging"/>
    <n v="3"/>
    <x v="921"/>
    <x v="566"/>
  </r>
  <r>
    <s v="EVS105334"/>
    <x v="3"/>
    <x v="1"/>
    <x v="3"/>
    <x v="0"/>
    <s v="29-06-2023 08:02"/>
    <s v="29-06-2023 08:36"/>
    <x v="8"/>
    <n v="12.92"/>
    <n v="12"/>
    <n v="155.04"/>
    <s v="Credit Card"/>
    <x v="3"/>
    <s v="Medium"/>
    <s v="Medium Satisfaction"/>
    <s v="Medium Charging"/>
    <n v="1"/>
    <x v="291"/>
    <x v="206"/>
  </r>
  <r>
    <s v="EVS105335"/>
    <x v="3"/>
    <x v="0"/>
    <x v="2"/>
    <x v="0"/>
    <s v="16-09-2024 08:04"/>
    <s v="16-09-2024 09:11"/>
    <x v="5"/>
    <n v="23.75"/>
    <n v="12"/>
    <n v="285"/>
    <s v="Wallet"/>
    <x v="3"/>
    <s v="Medium"/>
    <s v="Medium Satisfaction"/>
    <s v="Long Charging"/>
    <n v="3"/>
    <x v="119"/>
    <x v="347"/>
  </r>
  <r>
    <s v="EVS105336"/>
    <x v="2"/>
    <x v="0"/>
    <x v="3"/>
    <x v="1"/>
    <s v="17-06-2023 12:01"/>
    <s v="17-06-2023 13:44"/>
    <x v="95"/>
    <n v="47.07"/>
    <n v="12"/>
    <n v="564.84"/>
    <s v="Wallet"/>
    <x v="3"/>
    <s v="High"/>
    <s v="Medium Satisfaction"/>
    <s v="Long Charging"/>
    <n v="3"/>
    <x v="656"/>
    <x v="42"/>
  </r>
  <r>
    <s v="EVS105337"/>
    <x v="2"/>
    <x v="2"/>
    <x v="0"/>
    <x v="0"/>
    <s v="28-03-2024 19:38"/>
    <s v="28-03-2024 20:44"/>
    <x v="40"/>
    <n v="35.520000000000003"/>
    <n v="15"/>
    <n v="532.79999999999995"/>
    <s v="UPI"/>
    <x v="2"/>
    <s v="High"/>
    <s v="Low Satisfaction"/>
    <s v="Long Charging"/>
    <n v="2"/>
    <x v="754"/>
    <x v="232"/>
  </r>
  <r>
    <s v="EVS105338"/>
    <x v="7"/>
    <x v="2"/>
    <x v="2"/>
    <x v="1"/>
    <s v="14-12-2023 02:00"/>
    <s v="14-12-2023 03:39"/>
    <x v="83"/>
    <n v="9.93"/>
    <n v="12"/>
    <n v="119.16"/>
    <s v="UPI"/>
    <x v="3"/>
    <s v="Low"/>
    <s v="Medium Satisfaction"/>
    <s v="Long Charging"/>
    <n v="2"/>
    <x v="470"/>
    <x v="348"/>
  </r>
  <r>
    <s v="EVS105339"/>
    <x v="2"/>
    <x v="0"/>
    <x v="3"/>
    <x v="1"/>
    <d v="2024-05-03T17:08:00"/>
    <d v="2024-05-03T18:30:00"/>
    <x v="0"/>
    <n v="37.14"/>
    <n v="10"/>
    <n v="371.4"/>
    <s v="Subscription"/>
    <x v="0"/>
    <s v="High"/>
    <s v="Medium Satisfaction"/>
    <s v="Long Charging"/>
    <n v="3"/>
    <x v="142"/>
    <x v="488"/>
  </r>
  <r>
    <s v="EVS105340"/>
    <x v="7"/>
    <x v="0"/>
    <x v="1"/>
    <x v="0"/>
    <s v="31-07-2024 23:55"/>
    <d v="2024-01-08T01:11:00"/>
    <x v="91"/>
    <n v="26.6"/>
    <n v="10"/>
    <n v="266"/>
    <s v="Credit Card"/>
    <x v="2"/>
    <s v="Medium"/>
    <s v="Low Satisfaction"/>
    <s v="Long Charging"/>
    <n v="3"/>
    <x v="265"/>
    <x v="469"/>
  </r>
  <r>
    <s v="EVS105341"/>
    <x v="3"/>
    <x v="0"/>
    <x v="2"/>
    <x v="0"/>
    <s v="28-02-2024 11:21"/>
    <s v="28-02-2024 12:32"/>
    <x v="82"/>
    <n v="9.61"/>
    <n v="15"/>
    <n v="144.15"/>
    <s v="Subscription"/>
    <x v="0"/>
    <s v="Low"/>
    <s v="Medium Satisfaction"/>
    <s v="Long Charging"/>
    <n v="3"/>
    <x v="401"/>
    <x v="243"/>
  </r>
  <r>
    <s v="EVS105342"/>
    <x v="5"/>
    <x v="1"/>
    <x v="1"/>
    <x v="0"/>
    <s v="19-01-2023 15:39"/>
    <s v="19-01-2023 17:08"/>
    <x v="29"/>
    <n v="20.89"/>
    <n v="12"/>
    <n v="250.68"/>
    <s v="Wallet"/>
    <x v="4"/>
    <s v="Medium"/>
    <s v="Low Satisfaction"/>
    <s v="Long Charging"/>
    <n v="1"/>
    <x v="371"/>
    <x v="636"/>
  </r>
  <r>
    <s v="EVS105343"/>
    <x v="3"/>
    <x v="1"/>
    <x v="2"/>
    <x v="1"/>
    <d v="2023-02-01T02:52:00"/>
    <d v="2023-02-01T03:09:00"/>
    <x v="18"/>
    <n v="21.53"/>
    <n v="10"/>
    <n v="215.3"/>
    <s v="UPI"/>
    <x v="2"/>
    <s v="Medium"/>
    <s v="Low Satisfaction"/>
    <s v="Short Charging"/>
    <n v="1"/>
    <x v="807"/>
    <x v="433"/>
  </r>
  <r>
    <s v="EVS105344"/>
    <x v="1"/>
    <x v="1"/>
    <x v="2"/>
    <x v="0"/>
    <s v="28-05-2024 00:27"/>
    <s v="28-05-2024 01:37"/>
    <x v="31"/>
    <n v="56.06"/>
    <n v="12"/>
    <n v="672.72"/>
    <s v="Subscription"/>
    <x v="3"/>
    <s v="High"/>
    <s v="Medium Satisfaction"/>
    <s v="Long Charging"/>
    <n v="1"/>
    <x v="170"/>
    <x v="370"/>
  </r>
  <r>
    <s v="EVS105345"/>
    <x v="2"/>
    <x v="0"/>
    <x v="3"/>
    <x v="0"/>
    <d v="2024-06-08T09:40:00"/>
    <d v="2024-06-08T10:57:00"/>
    <x v="68"/>
    <n v="49.25"/>
    <n v="10"/>
    <n v="492.5"/>
    <s v="Wallet"/>
    <x v="4"/>
    <s v="High"/>
    <s v="Low Satisfaction"/>
    <s v="Long Charging"/>
    <n v="3"/>
    <x v="966"/>
    <x v="330"/>
  </r>
  <r>
    <s v="EVS105346"/>
    <x v="2"/>
    <x v="0"/>
    <x v="2"/>
    <x v="0"/>
    <s v="19-04-2024 20:25"/>
    <s v="19-04-2024 22:21"/>
    <x v="90"/>
    <n v="26.17"/>
    <n v="12"/>
    <n v="314.04000000000002"/>
    <s v="Subscription"/>
    <x v="4"/>
    <s v="Medium"/>
    <s v="Low Satisfaction"/>
    <s v="Long Charging"/>
    <n v="3"/>
    <x v="1145"/>
    <x v="323"/>
  </r>
  <r>
    <s v="EVS105347"/>
    <x v="1"/>
    <x v="2"/>
    <x v="1"/>
    <x v="1"/>
    <d v="2024-11-02T12:19:00"/>
    <d v="2024-11-02T12:31:00"/>
    <x v="94"/>
    <n v="50.06"/>
    <n v="15"/>
    <n v="750.9"/>
    <s v="Credit Card"/>
    <x v="0"/>
    <s v="High"/>
    <s v="Medium Satisfaction"/>
    <s v="Short Charging"/>
    <n v="2"/>
    <x v="430"/>
    <x v="481"/>
  </r>
  <r>
    <s v="EVS105348"/>
    <x v="3"/>
    <x v="1"/>
    <x v="1"/>
    <x v="0"/>
    <s v="25-03-2023 16:42"/>
    <s v="25-03-2023 17:59"/>
    <x v="68"/>
    <n v="44.97"/>
    <n v="10"/>
    <n v="449.7"/>
    <s v="Subscription"/>
    <x v="0"/>
    <s v="High"/>
    <s v="Medium Satisfaction"/>
    <s v="Long Charging"/>
    <n v="1"/>
    <x v="1068"/>
    <x v="211"/>
  </r>
  <r>
    <s v="EVS105349"/>
    <x v="2"/>
    <x v="0"/>
    <x v="0"/>
    <x v="0"/>
    <s v="26-03-2023 20:06"/>
    <s v="26-03-2023 21:12"/>
    <x v="40"/>
    <n v="49.13"/>
    <n v="10"/>
    <n v="491.3"/>
    <s v="Subscription"/>
    <x v="3"/>
    <s v="High"/>
    <s v="Medium Satisfaction"/>
    <s v="Long Charging"/>
    <n v="3"/>
    <x v="1366"/>
    <x v="280"/>
  </r>
  <r>
    <s v="EVS105350"/>
    <x v="2"/>
    <x v="0"/>
    <x v="2"/>
    <x v="0"/>
    <s v="25-02-2023 02:31"/>
    <s v="25-02-2023 03:03"/>
    <x v="105"/>
    <n v="14.56"/>
    <n v="10"/>
    <n v="145.6"/>
    <s v="Subscription"/>
    <x v="2"/>
    <s v="Medium"/>
    <s v="Low Satisfaction"/>
    <s v="Medium Charging"/>
    <n v="3"/>
    <x v="587"/>
    <x v="626"/>
  </r>
  <r>
    <s v="EVS105351"/>
    <x v="0"/>
    <x v="0"/>
    <x v="3"/>
    <x v="1"/>
    <d v="2023-03-08T21:23:00"/>
    <d v="2023-03-08T22:32:00"/>
    <x v="39"/>
    <n v="50.76"/>
    <n v="8"/>
    <n v="406.08"/>
    <s v="Subscription"/>
    <x v="3"/>
    <s v="High"/>
    <s v="Medium Satisfaction"/>
    <s v="Long Charging"/>
    <n v="3"/>
    <x v="388"/>
    <x v="632"/>
  </r>
  <r>
    <s v="EVS105352"/>
    <x v="0"/>
    <x v="1"/>
    <x v="0"/>
    <x v="0"/>
    <s v="18-02-2023 05:58"/>
    <s v="18-02-2023 07:33"/>
    <x v="66"/>
    <n v="16.98"/>
    <n v="8"/>
    <n v="135.84"/>
    <s v="Credit Card"/>
    <x v="1"/>
    <s v="Medium"/>
    <s v="High Satisfaction"/>
    <s v="Long Charging"/>
    <n v="1"/>
    <x v="513"/>
    <x v="33"/>
  </r>
  <r>
    <s v="EVS105353"/>
    <x v="7"/>
    <x v="0"/>
    <x v="3"/>
    <x v="0"/>
    <s v="26-07-2024 02:23"/>
    <s v="26-07-2024 03:09"/>
    <x v="43"/>
    <n v="7.23"/>
    <n v="15"/>
    <n v="108.45"/>
    <s v="Subscription"/>
    <x v="3"/>
    <s v="Low"/>
    <s v="Medium Satisfaction"/>
    <s v="Medium Charging"/>
    <n v="3"/>
    <x v="445"/>
    <x v="264"/>
  </r>
  <r>
    <s v="EVS105354"/>
    <x v="3"/>
    <x v="2"/>
    <x v="0"/>
    <x v="1"/>
    <s v="31-12-2023 16:49"/>
    <s v="31-12-2023 17:21"/>
    <x v="105"/>
    <n v="18.11"/>
    <n v="8"/>
    <n v="144.88"/>
    <s v="Subscription"/>
    <x v="0"/>
    <s v="Medium"/>
    <s v="Medium Satisfaction"/>
    <s v="Medium Charging"/>
    <n v="2"/>
    <x v="253"/>
    <x v="615"/>
  </r>
  <r>
    <s v="EVS105355"/>
    <x v="0"/>
    <x v="2"/>
    <x v="0"/>
    <x v="0"/>
    <d v="2023-09-06T13:47:00"/>
    <d v="2023-09-06T15:02:00"/>
    <x v="99"/>
    <n v="28.26"/>
    <n v="10"/>
    <n v="282.60000000000002"/>
    <s v="Wallet"/>
    <x v="1"/>
    <s v="Medium"/>
    <s v="High Satisfaction"/>
    <s v="Long Charging"/>
    <n v="2"/>
    <x v="1346"/>
    <x v="215"/>
  </r>
  <r>
    <s v="EVS105356"/>
    <x v="7"/>
    <x v="0"/>
    <x v="0"/>
    <x v="0"/>
    <d v="2023-08-12T02:13:00"/>
    <d v="2023-08-12T02:36:00"/>
    <x v="6"/>
    <n v="19.649999999999999"/>
    <n v="10"/>
    <n v="196.5"/>
    <s v="Wallet"/>
    <x v="3"/>
    <s v="Medium"/>
    <s v="Medium Satisfaction"/>
    <s v="Short Charging"/>
    <n v="3"/>
    <x v="368"/>
    <x v="522"/>
  </r>
  <r>
    <s v="EVS105357"/>
    <x v="1"/>
    <x v="2"/>
    <x v="2"/>
    <x v="0"/>
    <s v="27-04-2024 10:45"/>
    <s v="27-04-2024 11:58"/>
    <x v="98"/>
    <n v="27.4"/>
    <n v="10"/>
    <n v="274"/>
    <s v="Credit Card"/>
    <x v="4"/>
    <s v="Medium"/>
    <s v="Low Satisfaction"/>
    <s v="Long Charging"/>
    <n v="2"/>
    <x v="1383"/>
    <x v="184"/>
  </r>
  <r>
    <s v="EVS105358"/>
    <x v="5"/>
    <x v="2"/>
    <x v="1"/>
    <x v="0"/>
    <s v="18-03-2023 20:12"/>
    <s v="18-03-2023 21:26"/>
    <x v="33"/>
    <n v="14.31"/>
    <n v="12"/>
    <n v="171.72"/>
    <s v="Credit Card"/>
    <x v="2"/>
    <s v="Medium"/>
    <s v="Low Satisfaction"/>
    <s v="Long Charging"/>
    <n v="2"/>
    <x v="737"/>
    <x v="311"/>
  </r>
  <r>
    <s v="EVS105359"/>
    <x v="1"/>
    <x v="1"/>
    <x v="3"/>
    <x v="1"/>
    <d v="2023-05-04T16:09:00"/>
    <d v="2023-05-04T18:05:00"/>
    <x v="90"/>
    <n v="42.74"/>
    <n v="12"/>
    <n v="512.88"/>
    <s v="UPI"/>
    <x v="0"/>
    <s v="High"/>
    <s v="Medium Satisfaction"/>
    <s v="Long Charging"/>
    <n v="1"/>
    <x v="951"/>
    <x v="195"/>
  </r>
  <r>
    <s v="EVS105360"/>
    <x v="2"/>
    <x v="0"/>
    <x v="1"/>
    <x v="1"/>
    <s v="15-02-2023 06:45"/>
    <s v="15-02-2023 07:55"/>
    <x v="31"/>
    <n v="8.6300000000000008"/>
    <n v="15"/>
    <n v="129.44999999999999"/>
    <s v="Wallet"/>
    <x v="4"/>
    <s v="Low"/>
    <s v="Low Satisfaction"/>
    <s v="Long Charging"/>
    <n v="3"/>
    <x v="687"/>
    <x v="106"/>
  </r>
  <r>
    <s v="EVS105361"/>
    <x v="0"/>
    <x v="2"/>
    <x v="0"/>
    <x v="0"/>
    <s v="21-07-2023 05:41"/>
    <s v="21-07-2023 07:29"/>
    <x v="47"/>
    <n v="53.99"/>
    <n v="15"/>
    <n v="809.85"/>
    <s v="Subscription"/>
    <x v="3"/>
    <s v="High"/>
    <s v="Medium Satisfaction"/>
    <s v="Long Charging"/>
    <n v="2"/>
    <x v="484"/>
    <x v="400"/>
  </r>
  <r>
    <s v="EVS105362"/>
    <x v="7"/>
    <x v="2"/>
    <x v="3"/>
    <x v="0"/>
    <d v="2023-11-02T10:58:00"/>
    <d v="2023-11-02T12:00:00"/>
    <x v="51"/>
    <n v="55.52"/>
    <n v="8"/>
    <n v="444.16"/>
    <s v="Wallet"/>
    <x v="1"/>
    <s v="High"/>
    <s v="High Satisfaction"/>
    <s v="Long Charging"/>
    <n v="2"/>
    <x v="475"/>
    <x v="158"/>
  </r>
  <r>
    <s v="EVS105363"/>
    <x v="5"/>
    <x v="2"/>
    <x v="3"/>
    <x v="1"/>
    <d v="2023-11-12T00:18:00"/>
    <d v="2023-11-12T00:32:00"/>
    <x v="52"/>
    <n v="15.26"/>
    <n v="12"/>
    <n v="183.12"/>
    <s v="Subscription"/>
    <x v="0"/>
    <s v="Medium"/>
    <s v="Medium Satisfaction"/>
    <s v="Short Charging"/>
    <n v="2"/>
    <x v="1009"/>
    <x v="249"/>
  </r>
  <r>
    <s v="EVS105364"/>
    <x v="4"/>
    <x v="0"/>
    <x v="1"/>
    <x v="0"/>
    <d v="2023-04-01T16:40:00"/>
    <d v="2023-04-01T17:47:00"/>
    <x v="5"/>
    <n v="44.94"/>
    <n v="15"/>
    <n v="674.1"/>
    <s v="Wallet"/>
    <x v="4"/>
    <s v="High"/>
    <s v="Low Satisfaction"/>
    <s v="Long Charging"/>
    <n v="3"/>
    <x v="793"/>
    <x v="373"/>
  </r>
  <r>
    <s v="EVS105365"/>
    <x v="7"/>
    <x v="0"/>
    <x v="0"/>
    <x v="1"/>
    <s v="23-05-2024 05:03"/>
    <s v="23-05-2024 05:54"/>
    <x v="69"/>
    <n v="49.81"/>
    <n v="8"/>
    <n v="398.48"/>
    <s v="Wallet"/>
    <x v="2"/>
    <s v="High"/>
    <s v="Low Satisfaction"/>
    <s v="Medium Charging"/>
    <n v="3"/>
    <x v="982"/>
    <x v="19"/>
  </r>
  <r>
    <s v="EVS105366"/>
    <x v="5"/>
    <x v="2"/>
    <x v="3"/>
    <x v="0"/>
    <d v="2024-04-08T02:55:00"/>
    <d v="2024-04-08T03:45:00"/>
    <x v="97"/>
    <n v="47.34"/>
    <n v="8"/>
    <n v="378.72"/>
    <s v="UPI"/>
    <x v="1"/>
    <s v="High"/>
    <s v="High Satisfaction"/>
    <s v="Medium Charging"/>
    <n v="2"/>
    <x v="389"/>
    <x v="463"/>
  </r>
  <r>
    <s v="EVS105367"/>
    <x v="2"/>
    <x v="2"/>
    <x v="0"/>
    <x v="1"/>
    <s v="23-02-2023 11:27"/>
    <s v="23-02-2023 12:32"/>
    <x v="75"/>
    <n v="23.41"/>
    <n v="10"/>
    <n v="234.1"/>
    <s v="UPI"/>
    <x v="2"/>
    <s v="Medium"/>
    <s v="Low Satisfaction"/>
    <s v="Long Charging"/>
    <n v="2"/>
    <x v="897"/>
    <x v="38"/>
  </r>
  <r>
    <s v="EVS105368"/>
    <x v="0"/>
    <x v="2"/>
    <x v="0"/>
    <x v="1"/>
    <s v="29-07-2024 00:05"/>
    <s v="29-07-2024 00:41"/>
    <x v="30"/>
    <n v="40.24"/>
    <n v="12"/>
    <n v="482.88"/>
    <s v="Wallet"/>
    <x v="1"/>
    <s v="High"/>
    <s v="High Satisfaction"/>
    <s v="Medium Charging"/>
    <n v="2"/>
    <x v="207"/>
    <x v="181"/>
  </r>
  <r>
    <s v="EVS105369"/>
    <x v="0"/>
    <x v="1"/>
    <x v="0"/>
    <x v="1"/>
    <s v="18-08-2023 01:34"/>
    <s v="18-08-2023 02:00"/>
    <x v="1"/>
    <n v="21.99"/>
    <n v="8"/>
    <n v="175.92"/>
    <s v="Subscription"/>
    <x v="2"/>
    <s v="Medium"/>
    <s v="Low Satisfaction"/>
    <s v="Short Charging"/>
    <n v="1"/>
    <x v="190"/>
    <x v="92"/>
  </r>
  <r>
    <s v="EVS105370"/>
    <x v="1"/>
    <x v="2"/>
    <x v="2"/>
    <x v="0"/>
    <s v="21-08-2024 19:10"/>
    <s v="21-08-2024 21:05"/>
    <x v="65"/>
    <n v="33.520000000000003"/>
    <n v="15"/>
    <n v="502.8"/>
    <s v="Wallet"/>
    <x v="4"/>
    <s v="High"/>
    <s v="Low Satisfaction"/>
    <s v="Long Charging"/>
    <n v="2"/>
    <x v="1398"/>
    <x v="337"/>
  </r>
  <r>
    <s v="EVS105371"/>
    <x v="2"/>
    <x v="0"/>
    <x v="0"/>
    <x v="1"/>
    <d v="2024-08-10T02:02:00"/>
    <d v="2024-08-10T03:33:00"/>
    <x v="44"/>
    <n v="8.24"/>
    <n v="8"/>
    <n v="65.92"/>
    <s v="UPI"/>
    <x v="1"/>
    <s v="Low"/>
    <s v="High Satisfaction"/>
    <s v="Long Charging"/>
    <n v="3"/>
    <x v="295"/>
    <x v="146"/>
  </r>
  <r>
    <s v="EVS105372"/>
    <x v="2"/>
    <x v="2"/>
    <x v="2"/>
    <x v="1"/>
    <s v="25-06-2023 22:30"/>
    <s v="25-06-2023 22:45"/>
    <x v="63"/>
    <n v="37.5"/>
    <n v="10"/>
    <n v="375"/>
    <s v="UPI"/>
    <x v="0"/>
    <s v="High"/>
    <s v="Medium Satisfaction"/>
    <s v="Short Charging"/>
    <n v="2"/>
    <x v="914"/>
    <x v="467"/>
  </r>
  <r>
    <s v="EVS105373"/>
    <x v="6"/>
    <x v="1"/>
    <x v="3"/>
    <x v="0"/>
    <s v="18-09-2024 20:15"/>
    <s v="18-09-2024 21:10"/>
    <x v="104"/>
    <n v="10.07"/>
    <n v="15"/>
    <n v="151.05000000000001"/>
    <s v="UPI"/>
    <x v="3"/>
    <s v="Medium"/>
    <s v="Medium Satisfaction"/>
    <s v="Medium Charging"/>
    <n v="1"/>
    <x v="885"/>
    <x v="25"/>
  </r>
  <r>
    <s v="EVS105374"/>
    <x v="6"/>
    <x v="1"/>
    <x v="2"/>
    <x v="0"/>
    <s v="30-03-2024 23:00"/>
    <s v="31-03-2024 00:18"/>
    <x v="89"/>
    <n v="19.079999999999998"/>
    <n v="10"/>
    <n v="190.8"/>
    <s v="Subscription"/>
    <x v="2"/>
    <s v="Medium"/>
    <s v="Low Satisfaction"/>
    <s v="Long Charging"/>
    <n v="1"/>
    <x v="427"/>
    <x v="372"/>
  </r>
  <r>
    <s v="EVS105375"/>
    <x v="5"/>
    <x v="2"/>
    <x v="0"/>
    <x v="1"/>
    <d v="2024-05-05T22:55:00"/>
    <d v="2024-06-05T00:06:00"/>
    <x v="82"/>
    <n v="8.23"/>
    <n v="12"/>
    <n v="98.76"/>
    <s v="Credit Card"/>
    <x v="0"/>
    <s v="Low"/>
    <s v="Medium Satisfaction"/>
    <s v="Long Charging"/>
    <n v="2"/>
    <x v="300"/>
    <x v="179"/>
  </r>
  <r>
    <s v="EVS105376"/>
    <x v="0"/>
    <x v="1"/>
    <x v="1"/>
    <x v="1"/>
    <s v="25-01-2023 22:31"/>
    <s v="25-01-2023 23:06"/>
    <x v="10"/>
    <n v="28.32"/>
    <n v="10"/>
    <n v="283.2"/>
    <s v="Wallet"/>
    <x v="1"/>
    <s v="Medium"/>
    <s v="High Satisfaction"/>
    <s v="Medium Charging"/>
    <n v="1"/>
    <x v="672"/>
    <x v="271"/>
  </r>
  <r>
    <s v="EVS105377"/>
    <x v="0"/>
    <x v="1"/>
    <x v="3"/>
    <x v="1"/>
    <d v="2024-05-03T23:03:00"/>
    <d v="2024-05-03T23:23:00"/>
    <x v="21"/>
    <n v="45.69"/>
    <n v="10"/>
    <n v="456.9"/>
    <s v="Wallet"/>
    <x v="2"/>
    <s v="High"/>
    <s v="Low Satisfaction"/>
    <s v="Short Charging"/>
    <n v="1"/>
    <x v="974"/>
    <x v="488"/>
  </r>
  <r>
    <s v="EVS105378"/>
    <x v="2"/>
    <x v="0"/>
    <x v="0"/>
    <x v="0"/>
    <s v="17-11-2023 02:28"/>
    <s v="17-11-2023 02:52"/>
    <x v="37"/>
    <n v="39.700000000000003"/>
    <n v="15"/>
    <n v="595.5"/>
    <s v="Credit Card"/>
    <x v="1"/>
    <s v="High"/>
    <s v="High Satisfaction"/>
    <s v="Short Charging"/>
    <n v="3"/>
    <x v="333"/>
    <x v="533"/>
  </r>
  <r>
    <s v="EVS105379"/>
    <x v="1"/>
    <x v="2"/>
    <x v="2"/>
    <x v="0"/>
    <s v="19-02-2023 19:05"/>
    <s v="19-02-2023 19:34"/>
    <x v="102"/>
    <n v="43.6"/>
    <n v="10"/>
    <n v="436"/>
    <s v="Subscription"/>
    <x v="3"/>
    <s v="High"/>
    <s v="Medium Satisfaction"/>
    <s v="Short Charging"/>
    <n v="2"/>
    <x v="596"/>
    <x v="524"/>
  </r>
  <r>
    <s v="EVS105380"/>
    <x v="7"/>
    <x v="2"/>
    <x v="3"/>
    <x v="1"/>
    <d v="2023-09-05T00:20:00"/>
    <d v="2023-09-05T01:14:00"/>
    <x v="38"/>
    <n v="27.73"/>
    <n v="12"/>
    <n v="332.76"/>
    <s v="UPI"/>
    <x v="2"/>
    <s v="Medium"/>
    <s v="Low Satisfaction"/>
    <s v="Medium Charging"/>
    <n v="2"/>
    <x v="1035"/>
    <x v="236"/>
  </r>
  <r>
    <s v="EVS105381"/>
    <x v="1"/>
    <x v="1"/>
    <x v="0"/>
    <x v="0"/>
    <s v="29-03-2024 00:16"/>
    <s v="29-03-2024 00:56"/>
    <x v="79"/>
    <n v="23.02"/>
    <n v="12"/>
    <n v="276.24"/>
    <s v="Wallet"/>
    <x v="4"/>
    <s v="Medium"/>
    <s v="Low Satisfaction"/>
    <s v="Medium Charging"/>
    <n v="1"/>
    <x v="219"/>
    <x v="583"/>
  </r>
  <r>
    <s v="EVS105382"/>
    <x v="7"/>
    <x v="1"/>
    <x v="2"/>
    <x v="1"/>
    <s v="19-02-2023 09:50"/>
    <s v="19-02-2023 10:29"/>
    <x v="3"/>
    <n v="36.85"/>
    <n v="10"/>
    <n v="368.5"/>
    <s v="Subscription"/>
    <x v="0"/>
    <s v="High"/>
    <s v="Medium Satisfaction"/>
    <s v="Medium Charging"/>
    <n v="1"/>
    <x v="425"/>
    <x v="524"/>
  </r>
  <r>
    <s v="EVS105383"/>
    <x v="1"/>
    <x v="0"/>
    <x v="2"/>
    <x v="1"/>
    <d v="2023-03-10T17:19:00"/>
    <d v="2023-03-10T18:19:00"/>
    <x v="76"/>
    <n v="2.34"/>
    <n v="12"/>
    <n v="28.08"/>
    <s v="UPI"/>
    <x v="1"/>
    <s v="Low"/>
    <s v="High Satisfaction"/>
    <s v="Medium Charging"/>
    <n v="3"/>
    <x v="1075"/>
    <x v="46"/>
  </r>
  <r>
    <s v="EVS105384"/>
    <x v="5"/>
    <x v="1"/>
    <x v="2"/>
    <x v="0"/>
    <s v="13-06-2024 15:01"/>
    <s v="13-06-2024 15:29"/>
    <x v="53"/>
    <n v="26.66"/>
    <n v="12"/>
    <n v="319.92"/>
    <s v="Credit Card"/>
    <x v="0"/>
    <s v="Medium"/>
    <s v="Medium Satisfaction"/>
    <s v="Short Charging"/>
    <n v="1"/>
    <x v="1022"/>
    <x v="552"/>
  </r>
  <r>
    <s v="EVS105385"/>
    <x v="2"/>
    <x v="1"/>
    <x v="3"/>
    <x v="1"/>
    <s v="17-09-2023 05:16"/>
    <s v="17-09-2023 05:35"/>
    <x v="11"/>
    <n v="7.8"/>
    <n v="12"/>
    <n v="93.6"/>
    <s v="UPI"/>
    <x v="4"/>
    <s v="Low"/>
    <s v="Low Satisfaction"/>
    <s v="Short Charging"/>
    <n v="1"/>
    <x v="649"/>
    <x v="214"/>
  </r>
  <r>
    <s v="EVS105386"/>
    <x v="1"/>
    <x v="0"/>
    <x v="1"/>
    <x v="0"/>
    <d v="2024-10-04T14:39:00"/>
    <d v="2024-10-04T16:19:00"/>
    <x v="60"/>
    <n v="20.98"/>
    <n v="8"/>
    <n v="167.84"/>
    <s v="Wallet"/>
    <x v="2"/>
    <s v="Medium"/>
    <s v="Low Satisfaction"/>
    <s v="Long Charging"/>
    <n v="3"/>
    <x v="773"/>
    <x v="228"/>
  </r>
  <r>
    <s v="EVS105387"/>
    <x v="4"/>
    <x v="0"/>
    <x v="0"/>
    <x v="0"/>
    <d v="2024-05-02T09:21:00"/>
    <d v="2024-05-02T10:12:00"/>
    <x v="69"/>
    <n v="28.2"/>
    <n v="10"/>
    <n v="282"/>
    <s v="UPI"/>
    <x v="2"/>
    <s v="Medium"/>
    <s v="Low Satisfaction"/>
    <s v="Medium Charging"/>
    <n v="3"/>
    <x v="1220"/>
    <x v="561"/>
  </r>
  <r>
    <s v="EVS105388"/>
    <x v="0"/>
    <x v="0"/>
    <x v="1"/>
    <x v="0"/>
    <s v="16-09-2023 02:03"/>
    <s v="16-09-2023 03:35"/>
    <x v="20"/>
    <n v="2.35"/>
    <n v="10"/>
    <n v="23.5"/>
    <s v="UPI"/>
    <x v="0"/>
    <s v="Low"/>
    <s v="Medium Satisfaction"/>
    <s v="Long Charging"/>
    <n v="3"/>
    <x v="393"/>
    <x v="282"/>
  </r>
  <r>
    <s v="EVS105389"/>
    <x v="2"/>
    <x v="2"/>
    <x v="0"/>
    <x v="1"/>
    <s v="21-05-2024 18:00"/>
    <s v="21-05-2024 18:48"/>
    <x v="67"/>
    <n v="33.53"/>
    <n v="12"/>
    <n v="402.36"/>
    <s v="Subscription"/>
    <x v="1"/>
    <s v="High"/>
    <s v="High Satisfaction"/>
    <s v="Medium Charging"/>
    <n v="2"/>
    <x v="1309"/>
    <x v="76"/>
  </r>
  <r>
    <s v="EVS105390"/>
    <x v="4"/>
    <x v="0"/>
    <x v="0"/>
    <x v="0"/>
    <s v="28-09-2024 13:42"/>
    <s v="28-09-2024 14:31"/>
    <x v="42"/>
    <n v="37.32"/>
    <n v="15"/>
    <n v="559.79999999999995"/>
    <s v="Subscription"/>
    <x v="2"/>
    <s v="High"/>
    <s v="Low Satisfaction"/>
    <s v="Medium Charging"/>
    <n v="3"/>
    <x v="440"/>
    <x v="257"/>
  </r>
  <r>
    <s v="EVS105391"/>
    <x v="7"/>
    <x v="0"/>
    <x v="0"/>
    <x v="1"/>
    <d v="2023-02-07T16:50:00"/>
    <d v="2023-02-07T18:15:00"/>
    <x v="17"/>
    <n v="39.31"/>
    <n v="8"/>
    <n v="314.48"/>
    <s v="UPI"/>
    <x v="0"/>
    <s v="High"/>
    <s v="Medium Satisfaction"/>
    <s v="Long Charging"/>
    <n v="3"/>
    <x v="1202"/>
    <x v="677"/>
  </r>
  <r>
    <s v="EVS105392"/>
    <x v="2"/>
    <x v="1"/>
    <x v="2"/>
    <x v="1"/>
    <s v="30-11-2024 23:45"/>
    <d v="2024-01-12T01:35:00"/>
    <x v="109"/>
    <n v="45.82"/>
    <n v="10"/>
    <n v="458.2"/>
    <s v="UPI"/>
    <x v="1"/>
    <s v="High"/>
    <s v="High Satisfaction"/>
    <s v="Long Charging"/>
    <n v="1"/>
    <x v="542"/>
    <x v="135"/>
  </r>
  <r>
    <s v="EVS105393"/>
    <x v="2"/>
    <x v="1"/>
    <x v="0"/>
    <x v="1"/>
    <s v="13-07-2024 13:26"/>
    <s v="13-07-2024 13:44"/>
    <x v="88"/>
    <n v="29.32"/>
    <n v="12"/>
    <n v="351.84"/>
    <s v="Credit Card"/>
    <x v="3"/>
    <s v="Medium"/>
    <s v="Medium Satisfaction"/>
    <s v="Short Charging"/>
    <n v="1"/>
    <x v="862"/>
    <x v="496"/>
  </r>
  <r>
    <s v="EVS105394"/>
    <x v="4"/>
    <x v="2"/>
    <x v="0"/>
    <x v="0"/>
    <d v="2024-12-04T05:13:00"/>
    <d v="2024-12-04T06:42:00"/>
    <x v="29"/>
    <n v="57.42"/>
    <n v="15"/>
    <n v="861.3"/>
    <s v="Wallet"/>
    <x v="3"/>
    <s v="High"/>
    <s v="Medium Satisfaction"/>
    <s v="Long Charging"/>
    <n v="2"/>
    <x v="390"/>
    <x v="127"/>
  </r>
  <r>
    <s v="EVS105395"/>
    <x v="5"/>
    <x v="2"/>
    <x v="2"/>
    <x v="0"/>
    <s v="19-11-2023 10:16"/>
    <s v="19-11-2023 11:56"/>
    <x v="60"/>
    <n v="42.78"/>
    <n v="15"/>
    <n v="641.70000000000005"/>
    <s v="UPI"/>
    <x v="0"/>
    <s v="High"/>
    <s v="Medium Satisfaction"/>
    <s v="Long Charging"/>
    <n v="2"/>
    <x v="1155"/>
    <x v="31"/>
  </r>
  <r>
    <s v="EVS105396"/>
    <x v="6"/>
    <x v="1"/>
    <x v="2"/>
    <x v="1"/>
    <s v="27-02-2024 21:21"/>
    <s v="27-02-2024 22:22"/>
    <x v="57"/>
    <n v="20.47"/>
    <n v="15"/>
    <n v="307.05"/>
    <s v="Wallet"/>
    <x v="0"/>
    <s v="Medium"/>
    <s v="Medium Satisfaction"/>
    <s v="Long Charging"/>
    <n v="1"/>
    <x v="353"/>
    <x v="692"/>
  </r>
  <r>
    <s v="EVS105397"/>
    <x v="0"/>
    <x v="1"/>
    <x v="3"/>
    <x v="1"/>
    <s v="18-02-2023 09:41"/>
    <s v="18-02-2023 10:10"/>
    <x v="102"/>
    <n v="9.44"/>
    <n v="10"/>
    <n v="94.4"/>
    <s v="Credit Card"/>
    <x v="0"/>
    <s v="Low"/>
    <s v="Medium Satisfaction"/>
    <s v="Short Charging"/>
    <n v="1"/>
    <x v="180"/>
    <x v="33"/>
  </r>
  <r>
    <s v="EVS105398"/>
    <x v="4"/>
    <x v="2"/>
    <x v="0"/>
    <x v="0"/>
    <d v="2023-06-08T20:52:00"/>
    <d v="2023-06-08T22:19:00"/>
    <x v="24"/>
    <n v="57.53"/>
    <n v="15"/>
    <n v="862.95"/>
    <s v="Credit Card"/>
    <x v="4"/>
    <s v="High"/>
    <s v="Low Satisfaction"/>
    <s v="Long Charging"/>
    <n v="2"/>
    <x v="1081"/>
    <x v="378"/>
  </r>
  <r>
    <s v="EVS105399"/>
    <x v="0"/>
    <x v="0"/>
    <x v="1"/>
    <x v="0"/>
    <d v="2024-04-02T00:36:00"/>
    <d v="2024-04-02T00:53:00"/>
    <x v="18"/>
    <n v="9.58"/>
    <n v="8"/>
    <n v="76.64"/>
    <s v="Subscription"/>
    <x v="2"/>
    <s v="Low"/>
    <s v="Low Satisfaction"/>
    <s v="Short Charging"/>
    <n v="3"/>
    <x v="719"/>
    <x v="393"/>
  </r>
  <r>
    <s v="EVS105400"/>
    <x v="6"/>
    <x v="1"/>
    <x v="3"/>
    <x v="0"/>
    <s v="22-01-2024 02:28"/>
    <s v="22-01-2024 03:13"/>
    <x v="96"/>
    <n v="13.92"/>
    <n v="8"/>
    <n v="111.36"/>
    <s v="UPI"/>
    <x v="0"/>
    <s v="Medium"/>
    <s v="Medium Satisfaction"/>
    <s v="Medium Charging"/>
    <n v="1"/>
    <x v="333"/>
    <x v="673"/>
  </r>
  <r>
    <s v="EVS105401"/>
    <x v="0"/>
    <x v="2"/>
    <x v="0"/>
    <x v="1"/>
    <d v="2023-07-02T08:08:00"/>
    <d v="2023-07-02T10:02:00"/>
    <x v="48"/>
    <n v="46.09"/>
    <n v="10"/>
    <n v="460.9"/>
    <s v="Credit Card"/>
    <x v="0"/>
    <s v="High"/>
    <s v="Medium Satisfaction"/>
    <s v="Long Charging"/>
    <n v="2"/>
    <x v="363"/>
    <x v="0"/>
  </r>
  <r>
    <s v="EVS105402"/>
    <x v="6"/>
    <x v="2"/>
    <x v="1"/>
    <x v="0"/>
    <s v="30-07-2024 13:29"/>
    <s v="30-07-2024 13:48"/>
    <x v="11"/>
    <n v="22.32"/>
    <n v="8"/>
    <n v="178.56"/>
    <s v="UPI"/>
    <x v="2"/>
    <s v="Medium"/>
    <s v="Low Satisfaction"/>
    <s v="Short Charging"/>
    <n v="2"/>
    <x v="421"/>
    <x v="119"/>
  </r>
  <r>
    <s v="EVS105403"/>
    <x v="5"/>
    <x v="1"/>
    <x v="1"/>
    <x v="0"/>
    <s v="29-11-2024 13:23"/>
    <s v="29-11-2024 14:02"/>
    <x v="3"/>
    <n v="45.01"/>
    <n v="15"/>
    <n v="675.15"/>
    <s v="Credit Card"/>
    <x v="0"/>
    <s v="High"/>
    <s v="Medium Satisfaction"/>
    <s v="Medium Charging"/>
    <n v="1"/>
    <x v="28"/>
    <x v="501"/>
  </r>
  <r>
    <s v="EVS105404"/>
    <x v="6"/>
    <x v="1"/>
    <x v="1"/>
    <x v="0"/>
    <s v="18-02-2023 23:44"/>
    <s v="19-02-2023 00:52"/>
    <x v="84"/>
    <n v="3.79"/>
    <n v="8"/>
    <n v="30.32"/>
    <s v="Subscription"/>
    <x v="2"/>
    <s v="Low"/>
    <s v="Low Satisfaction"/>
    <s v="Long Charging"/>
    <n v="1"/>
    <x v="943"/>
    <x v="33"/>
  </r>
  <r>
    <s v="EVS105405"/>
    <x v="0"/>
    <x v="2"/>
    <x v="3"/>
    <x v="1"/>
    <d v="2024-01-04T09:30:00"/>
    <d v="2024-01-04T11:14:00"/>
    <x v="4"/>
    <n v="52.69"/>
    <n v="15"/>
    <n v="790.35"/>
    <s v="Subscription"/>
    <x v="4"/>
    <s v="High"/>
    <s v="Low Satisfaction"/>
    <s v="Long Charging"/>
    <n v="2"/>
    <x v="1231"/>
    <x v="474"/>
  </r>
  <r>
    <s v="EVS105406"/>
    <x v="5"/>
    <x v="0"/>
    <x v="1"/>
    <x v="1"/>
    <s v="24-12-2023 01:56"/>
    <s v="24-12-2023 03:15"/>
    <x v="87"/>
    <n v="19.38"/>
    <n v="8"/>
    <n v="155.04"/>
    <s v="Wallet"/>
    <x v="3"/>
    <s v="Medium"/>
    <s v="Medium Satisfaction"/>
    <s v="Long Charging"/>
    <n v="3"/>
    <x v="489"/>
    <x v="556"/>
  </r>
  <r>
    <s v="EVS105407"/>
    <x v="1"/>
    <x v="2"/>
    <x v="3"/>
    <x v="1"/>
    <s v="19-01-2023 11:44"/>
    <s v="19-01-2023 11:57"/>
    <x v="58"/>
    <n v="42.99"/>
    <n v="15"/>
    <n v="644.85"/>
    <s v="Credit Card"/>
    <x v="3"/>
    <s v="High"/>
    <s v="Medium Satisfaction"/>
    <s v="Short Charging"/>
    <n v="2"/>
    <x v="77"/>
    <x v="636"/>
  </r>
  <r>
    <s v="EVS105408"/>
    <x v="3"/>
    <x v="1"/>
    <x v="3"/>
    <x v="0"/>
    <d v="2023-09-02T11:06:00"/>
    <d v="2023-09-02T11:17:00"/>
    <x v="78"/>
    <n v="20.87"/>
    <n v="10"/>
    <n v="208.7"/>
    <s v="Wallet"/>
    <x v="4"/>
    <s v="Medium"/>
    <s v="Low Satisfaction"/>
    <s v="Short Charging"/>
    <n v="1"/>
    <x v="25"/>
    <x v="296"/>
  </r>
  <r>
    <s v="EVS105409"/>
    <x v="1"/>
    <x v="1"/>
    <x v="2"/>
    <x v="0"/>
    <d v="2024-08-03T04:38:00"/>
    <d v="2024-08-03T04:59:00"/>
    <x v="86"/>
    <n v="45.99"/>
    <n v="10"/>
    <n v="459.9"/>
    <s v="Wallet"/>
    <x v="0"/>
    <s v="High"/>
    <s v="Medium Satisfaction"/>
    <s v="Short Charging"/>
    <n v="1"/>
    <x v="384"/>
    <x v="571"/>
  </r>
  <r>
    <s v="EVS105410"/>
    <x v="4"/>
    <x v="0"/>
    <x v="2"/>
    <x v="0"/>
    <d v="2023-06-12T15:28:00"/>
    <d v="2023-06-12T16:55:00"/>
    <x v="24"/>
    <n v="16.690000000000001"/>
    <n v="15"/>
    <n v="250.35"/>
    <s v="Subscription"/>
    <x v="4"/>
    <s v="Medium"/>
    <s v="Low Satisfaction"/>
    <s v="Long Charging"/>
    <n v="3"/>
    <x v="1274"/>
    <x v="407"/>
  </r>
  <r>
    <s v="EVS105411"/>
    <x v="2"/>
    <x v="1"/>
    <x v="0"/>
    <x v="0"/>
    <d v="2023-05-02T22:37:00"/>
    <d v="2023-05-02T23:36:00"/>
    <x v="49"/>
    <n v="8.85"/>
    <n v="12"/>
    <n v="106.2"/>
    <s v="UPI"/>
    <x v="3"/>
    <s v="Low"/>
    <s v="Medium Satisfaction"/>
    <s v="Medium Charging"/>
    <n v="1"/>
    <x v="456"/>
    <x v="229"/>
  </r>
  <r>
    <s v="EVS105412"/>
    <x v="4"/>
    <x v="0"/>
    <x v="3"/>
    <x v="0"/>
    <s v="31-03-2023 16:26"/>
    <s v="31-03-2023 17:07"/>
    <x v="54"/>
    <n v="29.11"/>
    <n v="15"/>
    <n v="436.65"/>
    <s v="Credit Card"/>
    <x v="1"/>
    <s v="Medium"/>
    <s v="High Satisfaction"/>
    <s v="Medium Charging"/>
    <n v="3"/>
    <x v="648"/>
    <x v="97"/>
  </r>
  <r>
    <s v="EVS105413"/>
    <x v="4"/>
    <x v="0"/>
    <x v="0"/>
    <x v="0"/>
    <d v="2024-07-02T21:40:00"/>
    <d v="2024-07-02T22:19:00"/>
    <x v="3"/>
    <n v="53.06"/>
    <n v="15"/>
    <n v="795.9"/>
    <s v="Credit Card"/>
    <x v="2"/>
    <s v="High"/>
    <s v="Low Satisfaction"/>
    <s v="Medium Charging"/>
    <n v="3"/>
    <x v="563"/>
    <x v="461"/>
  </r>
  <r>
    <s v="EVS105414"/>
    <x v="0"/>
    <x v="0"/>
    <x v="0"/>
    <x v="1"/>
    <s v="28-02-2024 05:24"/>
    <s v="28-02-2024 06:23"/>
    <x v="49"/>
    <n v="40.98"/>
    <n v="12"/>
    <n v="491.76"/>
    <s v="Subscription"/>
    <x v="0"/>
    <s v="High"/>
    <s v="Medium Satisfaction"/>
    <s v="Medium Charging"/>
    <n v="3"/>
    <x v="842"/>
    <x v="243"/>
  </r>
  <r>
    <s v="EVS105415"/>
    <x v="5"/>
    <x v="0"/>
    <x v="2"/>
    <x v="0"/>
    <s v="23-06-2023 22:36"/>
    <s v="23-06-2023 23:26"/>
    <x v="97"/>
    <n v="5.93"/>
    <n v="12"/>
    <n v="71.16"/>
    <s v="UPI"/>
    <x v="3"/>
    <s v="Low"/>
    <s v="Medium Satisfaction"/>
    <s v="Medium Charging"/>
    <n v="3"/>
    <x v="1028"/>
    <x v="183"/>
  </r>
  <r>
    <s v="EVS105416"/>
    <x v="1"/>
    <x v="2"/>
    <x v="0"/>
    <x v="1"/>
    <d v="2024-12-08T01:04:00"/>
    <d v="2024-12-08T01:32:00"/>
    <x v="53"/>
    <n v="50.34"/>
    <n v="8"/>
    <n v="402.72"/>
    <s v="Subscription"/>
    <x v="4"/>
    <s v="High"/>
    <s v="Low Satisfaction"/>
    <s v="Short Charging"/>
    <n v="2"/>
    <x v="1234"/>
    <x v="574"/>
  </r>
  <r>
    <s v="EVS105417"/>
    <x v="5"/>
    <x v="2"/>
    <x v="1"/>
    <x v="1"/>
    <s v="26-06-2023 09:44"/>
    <s v="26-06-2023 11:05"/>
    <x v="7"/>
    <n v="41.76"/>
    <n v="10"/>
    <n v="417.6"/>
    <s v="UPI"/>
    <x v="0"/>
    <s v="High"/>
    <s v="Medium Satisfaction"/>
    <s v="Long Charging"/>
    <n v="2"/>
    <x v="1253"/>
    <x v="209"/>
  </r>
  <r>
    <s v="EVS105418"/>
    <x v="7"/>
    <x v="1"/>
    <x v="2"/>
    <x v="0"/>
    <s v="21-10-2024 04:51"/>
    <s v="21-10-2024 05:36"/>
    <x v="96"/>
    <n v="14.93"/>
    <n v="8"/>
    <n v="119.44"/>
    <s v="Subscription"/>
    <x v="3"/>
    <s v="Medium"/>
    <s v="Medium Satisfaction"/>
    <s v="Medium Charging"/>
    <n v="1"/>
    <x v="868"/>
    <x v="449"/>
  </r>
  <r>
    <s v="EVS105419"/>
    <x v="5"/>
    <x v="1"/>
    <x v="1"/>
    <x v="0"/>
    <s v="26-07-2024 02:55"/>
    <s v="26-07-2024 04:54"/>
    <x v="9"/>
    <n v="21.72"/>
    <n v="15"/>
    <n v="325.8"/>
    <s v="Subscription"/>
    <x v="2"/>
    <s v="Medium"/>
    <s v="Low Satisfaction"/>
    <s v="Long Charging"/>
    <n v="1"/>
    <x v="389"/>
    <x v="264"/>
  </r>
  <r>
    <s v="EVS105420"/>
    <x v="5"/>
    <x v="1"/>
    <x v="1"/>
    <x v="1"/>
    <d v="2024-11-05T09:47:00"/>
    <d v="2024-11-05T10:18:00"/>
    <x v="64"/>
    <n v="39.39"/>
    <n v="12"/>
    <n v="472.68"/>
    <s v="UPI"/>
    <x v="2"/>
    <s v="High"/>
    <s v="Low Satisfaction"/>
    <s v="Medium Charging"/>
    <n v="1"/>
    <x v="1005"/>
    <x v="666"/>
  </r>
  <r>
    <s v="EVS105421"/>
    <x v="4"/>
    <x v="1"/>
    <x v="1"/>
    <x v="0"/>
    <d v="2023-01-09T10:03:00"/>
    <d v="2023-01-09T11:23:00"/>
    <x v="93"/>
    <n v="11.68"/>
    <n v="8"/>
    <n v="93.44"/>
    <s v="Subscription"/>
    <x v="1"/>
    <s v="Medium"/>
    <s v="High Satisfaction"/>
    <s v="Long Charging"/>
    <n v="1"/>
    <x v="670"/>
    <x v="14"/>
  </r>
  <r>
    <s v="EVS105422"/>
    <x v="4"/>
    <x v="1"/>
    <x v="3"/>
    <x v="1"/>
    <s v="28-09-2023 00:27"/>
    <s v="28-09-2023 01:40"/>
    <x v="98"/>
    <n v="53.58"/>
    <n v="8"/>
    <n v="428.64"/>
    <s v="Wallet"/>
    <x v="0"/>
    <s v="High"/>
    <s v="Medium Satisfaction"/>
    <s v="Long Charging"/>
    <n v="1"/>
    <x v="170"/>
    <x v="603"/>
  </r>
  <r>
    <s v="EVS105423"/>
    <x v="6"/>
    <x v="2"/>
    <x v="2"/>
    <x v="1"/>
    <d v="2024-10-11T05:43:00"/>
    <d v="2024-10-11T06:07:00"/>
    <x v="37"/>
    <n v="3.09"/>
    <n v="8"/>
    <n v="24.72"/>
    <s v="Credit Card"/>
    <x v="2"/>
    <s v="Low"/>
    <s v="Low Satisfaction"/>
    <s v="Short Charging"/>
    <n v="2"/>
    <x v="115"/>
    <x v="295"/>
  </r>
  <r>
    <s v="EVS105424"/>
    <x v="0"/>
    <x v="2"/>
    <x v="1"/>
    <x v="1"/>
    <s v="29-11-2023 00:54"/>
    <s v="29-11-2023 01:19"/>
    <x v="13"/>
    <n v="14.26"/>
    <n v="8"/>
    <n v="114.08"/>
    <s v="Wallet"/>
    <x v="4"/>
    <s v="Medium"/>
    <s v="Low Satisfaction"/>
    <s v="Short Charging"/>
    <n v="2"/>
    <x v="892"/>
    <x v="526"/>
  </r>
  <r>
    <s v="EVS105425"/>
    <x v="5"/>
    <x v="0"/>
    <x v="2"/>
    <x v="1"/>
    <d v="2023-04-09T14:17:00"/>
    <d v="2023-04-09T14:39:00"/>
    <x v="103"/>
    <n v="28.42"/>
    <n v="10"/>
    <n v="284.2"/>
    <s v="Wallet"/>
    <x v="1"/>
    <s v="Medium"/>
    <s v="High Satisfaction"/>
    <s v="Short Charging"/>
    <n v="3"/>
    <x v="586"/>
    <x v="409"/>
  </r>
  <r>
    <s v="EVS105426"/>
    <x v="7"/>
    <x v="0"/>
    <x v="2"/>
    <x v="0"/>
    <s v="24-02-2023 22:10"/>
    <s v="24-02-2023 23:38"/>
    <x v="81"/>
    <n v="40.619999999999997"/>
    <n v="10"/>
    <n v="406.2"/>
    <s v="Credit Card"/>
    <x v="1"/>
    <s v="High"/>
    <s v="High Satisfaction"/>
    <s v="Long Charging"/>
    <n v="3"/>
    <x v="398"/>
    <x v="319"/>
  </r>
  <r>
    <s v="EVS105427"/>
    <x v="6"/>
    <x v="1"/>
    <x v="1"/>
    <x v="1"/>
    <s v="16-10-2024 23:02"/>
    <s v="17-10-2024 00:30"/>
    <x v="81"/>
    <n v="47.51"/>
    <n v="12"/>
    <n v="570.12"/>
    <s v="Wallet"/>
    <x v="1"/>
    <s v="High"/>
    <s v="High Satisfaction"/>
    <s v="Long Charging"/>
    <n v="1"/>
    <x v="1324"/>
    <x v="67"/>
  </r>
  <r>
    <s v="EVS105428"/>
    <x v="0"/>
    <x v="2"/>
    <x v="2"/>
    <x v="0"/>
    <s v="15-07-2023 23:52"/>
    <s v="16-07-2023 00:47"/>
    <x v="104"/>
    <n v="30.35"/>
    <n v="8"/>
    <n v="242.8"/>
    <s v="Subscription"/>
    <x v="2"/>
    <s v="High"/>
    <s v="Low Satisfaction"/>
    <s v="Medium Charging"/>
    <n v="2"/>
    <x v="770"/>
    <x v="351"/>
  </r>
  <r>
    <s v="EVS105429"/>
    <x v="0"/>
    <x v="2"/>
    <x v="0"/>
    <x v="1"/>
    <s v="22-11-2023 13:12"/>
    <s v="22-11-2023 13:23"/>
    <x v="78"/>
    <n v="15.75"/>
    <n v="8"/>
    <n v="126"/>
    <s v="Wallet"/>
    <x v="3"/>
    <s v="Medium"/>
    <s v="Medium Satisfaction"/>
    <s v="Short Charging"/>
    <n v="2"/>
    <x v="1065"/>
    <x v="675"/>
  </r>
  <r>
    <s v="EVS105430"/>
    <x v="4"/>
    <x v="0"/>
    <x v="2"/>
    <x v="0"/>
    <s v="15-02-2023 08:50"/>
    <s v="15-02-2023 10:19"/>
    <x v="29"/>
    <n v="29.1"/>
    <n v="8"/>
    <n v="232.8"/>
    <s v="Wallet"/>
    <x v="4"/>
    <s v="Medium"/>
    <s v="Low Satisfaction"/>
    <s v="Long Charging"/>
    <n v="3"/>
    <x v="703"/>
    <x v="106"/>
  </r>
  <r>
    <s v="EVS105431"/>
    <x v="2"/>
    <x v="2"/>
    <x v="1"/>
    <x v="0"/>
    <s v="26-06-2024 05:43"/>
    <s v="26-06-2024 06:02"/>
    <x v="11"/>
    <n v="49.07"/>
    <n v="12"/>
    <n v="588.84"/>
    <s v="Credit Card"/>
    <x v="0"/>
    <s v="High"/>
    <s v="Medium Satisfaction"/>
    <s v="Short Charging"/>
    <n v="2"/>
    <x v="115"/>
    <x v="18"/>
  </r>
  <r>
    <s v="EVS105432"/>
    <x v="6"/>
    <x v="0"/>
    <x v="0"/>
    <x v="0"/>
    <s v="24-05-2023 04:59"/>
    <s v="24-05-2023 06:54"/>
    <x v="65"/>
    <n v="26.23"/>
    <n v="8"/>
    <n v="209.84"/>
    <s v="Credit Card"/>
    <x v="3"/>
    <s v="Medium"/>
    <s v="Medium Satisfaction"/>
    <s v="Long Charging"/>
    <n v="3"/>
    <x v="1389"/>
    <x v="204"/>
  </r>
  <r>
    <s v="EVS105433"/>
    <x v="1"/>
    <x v="0"/>
    <x v="1"/>
    <x v="1"/>
    <s v="13-08-2023 19:40"/>
    <s v="13-08-2023 21:38"/>
    <x v="106"/>
    <n v="59.87"/>
    <n v="10"/>
    <n v="598.70000000000005"/>
    <s v="UPI"/>
    <x v="0"/>
    <s v="High"/>
    <s v="Medium Satisfaction"/>
    <s v="Long Charging"/>
    <n v="3"/>
    <x v="526"/>
    <x v="462"/>
  </r>
  <r>
    <s v="EVS105434"/>
    <x v="6"/>
    <x v="1"/>
    <x v="2"/>
    <x v="1"/>
    <s v="28-09-2024 00:15"/>
    <s v="28-09-2024 00:30"/>
    <x v="63"/>
    <n v="26.88"/>
    <n v="8"/>
    <n v="215.04"/>
    <s v="UPI"/>
    <x v="2"/>
    <s v="Medium"/>
    <s v="Low Satisfaction"/>
    <s v="Short Charging"/>
    <n v="1"/>
    <x v="778"/>
    <x v="257"/>
  </r>
  <r>
    <s v="EVS105435"/>
    <x v="7"/>
    <x v="2"/>
    <x v="3"/>
    <x v="1"/>
    <s v="17-02-2023 22:32"/>
    <s v="17-02-2023 23:12"/>
    <x v="79"/>
    <n v="32.46"/>
    <n v="12"/>
    <n v="389.52"/>
    <s v="UPI"/>
    <x v="2"/>
    <s v="High"/>
    <s v="Low Satisfaction"/>
    <s v="Medium Charging"/>
    <n v="2"/>
    <x v="31"/>
    <x v="363"/>
  </r>
  <r>
    <s v="EVS105436"/>
    <x v="1"/>
    <x v="2"/>
    <x v="3"/>
    <x v="1"/>
    <s v="21-03-2024 03:33"/>
    <s v="21-03-2024 03:54"/>
    <x v="86"/>
    <n v="15.3"/>
    <n v="8"/>
    <n v="122.4"/>
    <s v="Credit Card"/>
    <x v="0"/>
    <s v="Medium"/>
    <s v="Medium Satisfaction"/>
    <s v="Short Charging"/>
    <n v="2"/>
    <x v="1073"/>
    <x v="167"/>
  </r>
  <r>
    <s v="EVS105437"/>
    <x v="1"/>
    <x v="0"/>
    <x v="0"/>
    <x v="0"/>
    <s v="24-11-2024 09:46"/>
    <s v="24-11-2024 11:12"/>
    <x v="16"/>
    <n v="48.81"/>
    <n v="15"/>
    <n v="732.15"/>
    <s v="UPI"/>
    <x v="0"/>
    <s v="High"/>
    <s v="Medium Satisfaction"/>
    <s v="Long Charging"/>
    <n v="3"/>
    <x v="958"/>
    <x v="316"/>
  </r>
  <r>
    <s v="EVS105438"/>
    <x v="3"/>
    <x v="2"/>
    <x v="3"/>
    <x v="1"/>
    <s v="20-08-2023 02:36"/>
    <s v="20-08-2023 03:27"/>
    <x v="69"/>
    <n v="55.87"/>
    <n v="12"/>
    <n v="670.44"/>
    <s v="Subscription"/>
    <x v="4"/>
    <s v="High"/>
    <s v="Low Satisfaction"/>
    <s v="Medium Charging"/>
    <n v="2"/>
    <x v="869"/>
    <x v="403"/>
  </r>
  <r>
    <s v="EVS105439"/>
    <x v="5"/>
    <x v="0"/>
    <x v="3"/>
    <x v="0"/>
    <d v="2023-09-12T11:31:00"/>
    <d v="2023-09-12T12:57:00"/>
    <x v="16"/>
    <n v="22.26"/>
    <n v="8"/>
    <n v="178.08"/>
    <s v="Subscription"/>
    <x v="4"/>
    <s v="Medium"/>
    <s v="Low Satisfaction"/>
    <s v="Long Charging"/>
    <n v="3"/>
    <x v="154"/>
    <x v="90"/>
  </r>
  <r>
    <s v="EVS105440"/>
    <x v="6"/>
    <x v="1"/>
    <x v="1"/>
    <x v="1"/>
    <d v="2023-04-09T04:53:00"/>
    <d v="2023-04-09T05:14:00"/>
    <x v="86"/>
    <n v="20.239999999999998"/>
    <n v="15"/>
    <n v="303.60000000000002"/>
    <s v="Credit Card"/>
    <x v="3"/>
    <s v="Medium"/>
    <s v="Medium Satisfaction"/>
    <s v="Short Charging"/>
    <n v="1"/>
    <x v="1399"/>
    <x v="409"/>
  </r>
  <r>
    <s v="EVS105441"/>
    <x v="3"/>
    <x v="1"/>
    <x v="3"/>
    <x v="0"/>
    <s v="18-05-2023 15:09"/>
    <s v="18-05-2023 15:34"/>
    <x v="13"/>
    <n v="37.520000000000003"/>
    <n v="10"/>
    <n v="375.2"/>
    <s v="UPI"/>
    <x v="3"/>
    <s v="High"/>
    <s v="Medium Satisfaction"/>
    <s v="Short Charging"/>
    <n v="1"/>
    <x v="145"/>
    <x v="28"/>
  </r>
  <r>
    <s v="EVS105442"/>
    <x v="1"/>
    <x v="0"/>
    <x v="2"/>
    <x v="1"/>
    <s v="15-03-2024 17:11"/>
    <s v="15-03-2024 17:48"/>
    <x v="45"/>
    <n v="51.29"/>
    <n v="15"/>
    <n v="769.35"/>
    <s v="Wallet"/>
    <x v="2"/>
    <s v="High"/>
    <s v="Low Satisfaction"/>
    <s v="Medium Charging"/>
    <n v="3"/>
    <x v="507"/>
    <x v="298"/>
  </r>
  <r>
    <s v="EVS105443"/>
    <x v="7"/>
    <x v="1"/>
    <x v="2"/>
    <x v="1"/>
    <s v="13-06-2024 08:58"/>
    <s v="13-06-2024 10:11"/>
    <x v="98"/>
    <n v="43.56"/>
    <n v="15"/>
    <n v="653.4"/>
    <s v="Wallet"/>
    <x v="2"/>
    <s v="High"/>
    <s v="Low Satisfaction"/>
    <s v="Long Charging"/>
    <n v="1"/>
    <x v="364"/>
    <x v="552"/>
  </r>
  <r>
    <s v="EVS105444"/>
    <x v="2"/>
    <x v="1"/>
    <x v="2"/>
    <x v="1"/>
    <s v="14-02-2023 01:09"/>
    <s v="14-02-2023 01:42"/>
    <x v="50"/>
    <n v="5.63"/>
    <n v="10"/>
    <n v="56.3"/>
    <s v="Credit Card"/>
    <x v="3"/>
    <s v="Low"/>
    <s v="Medium Satisfaction"/>
    <s v="Medium Charging"/>
    <n v="1"/>
    <x v="633"/>
    <x v="324"/>
  </r>
  <r>
    <s v="EVS105445"/>
    <x v="0"/>
    <x v="0"/>
    <x v="0"/>
    <x v="0"/>
    <d v="2023-02-03T17:59:00"/>
    <d v="2023-02-03T18:16:00"/>
    <x v="18"/>
    <n v="43.54"/>
    <n v="8"/>
    <n v="348.32"/>
    <s v="UPI"/>
    <x v="1"/>
    <s v="High"/>
    <s v="High Satisfaction"/>
    <s v="Short Charging"/>
    <n v="3"/>
    <x v="276"/>
    <x v="547"/>
  </r>
  <r>
    <s v="EVS105446"/>
    <x v="4"/>
    <x v="2"/>
    <x v="1"/>
    <x v="1"/>
    <s v="24-04-2023 16:43"/>
    <s v="24-04-2023 17:50"/>
    <x v="5"/>
    <n v="21.93"/>
    <n v="12"/>
    <n v="263.16000000000003"/>
    <s v="Subscription"/>
    <x v="3"/>
    <s v="Medium"/>
    <s v="Medium Satisfaction"/>
    <s v="Long Charging"/>
    <n v="2"/>
    <x v="1172"/>
    <x v="541"/>
  </r>
  <r>
    <s v="EVS105447"/>
    <x v="0"/>
    <x v="1"/>
    <x v="3"/>
    <x v="1"/>
    <s v="13-10-2023 21:36"/>
    <s v="13-10-2023 22:44"/>
    <x v="84"/>
    <n v="30.04"/>
    <n v="12"/>
    <n v="360.48"/>
    <s v="Subscription"/>
    <x v="0"/>
    <s v="High"/>
    <s v="Medium Satisfaction"/>
    <s v="Long Charging"/>
    <n v="1"/>
    <x v="1244"/>
    <x v="353"/>
  </r>
  <r>
    <s v="EVS105448"/>
    <x v="3"/>
    <x v="1"/>
    <x v="2"/>
    <x v="0"/>
    <d v="2024-11-08T20:53:00"/>
    <d v="2024-11-08T21:07:00"/>
    <x v="52"/>
    <n v="10.56"/>
    <n v="12"/>
    <n v="126.72"/>
    <s v="UPI"/>
    <x v="3"/>
    <s v="Medium"/>
    <s v="Medium Satisfaction"/>
    <s v="Short Charging"/>
    <n v="1"/>
    <x v="441"/>
    <x v="98"/>
  </r>
  <r>
    <s v="EVS105449"/>
    <x v="5"/>
    <x v="0"/>
    <x v="2"/>
    <x v="0"/>
    <s v="22-06-2024 03:02"/>
    <s v="22-06-2024 03:37"/>
    <x v="10"/>
    <n v="2.86"/>
    <n v="12"/>
    <n v="34.32"/>
    <s v="Subscription"/>
    <x v="4"/>
    <s v="Low"/>
    <s v="Low Satisfaction"/>
    <s v="Medium Charging"/>
    <n v="3"/>
    <x v="828"/>
    <x v="608"/>
  </r>
  <r>
    <s v="EVS105450"/>
    <x v="1"/>
    <x v="2"/>
    <x v="1"/>
    <x v="0"/>
    <s v="19-11-2024 08:41"/>
    <s v="19-11-2024 10:40"/>
    <x v="9"/>
    <n v="21.51"/>
    <n v="15"/>
    <n v="322.64999999999998"/>
    <s v="Credit Card"/>
    <x v="1"/>
    <s v="Medium"/>
    <s v="High Satisfaction"/>
    <s v="Long Charging"/>
    <n v="2"/>
    <x v="1400"/>
    <x v="80"/>
  </r>
  <r>
    <s v="EVS105451"/>
    <x v="2"/>
    <x v="1"/>
    <x v="2"/>
    <x v="0"/>
    <d v="2023-09-04T15:36:00"/>
    <d v="2023-09-04T16:27:00"/>
    <x v="69"/>
    <n v="28.38"/>
    <n v="8"/>
    <n v="227.04"/>
    <s v="Subscription"/>
    <x v="3"/>
    <s v="Medium"/>
    <s v="Medium Satisfaction"/>
    <s v="Medium Charging"/>
    <n v="1"/>
    <x v="493"/>
    <x v="623"/>
  </r>
  <r>
    <s v="EVS105452"/>
    <x v="3"/>
    <x v="1"/>
    <x v="1"/>
    <x v="1"/>
    <d v="2023-12-08T05:23:00"/>
    <d v="2023-12-08T06:49:00"/>
    <x v="16"/>
    <n v="10.85"/>
    <n v="10"/>
    <n v="108.5"/>
    <s v="Subscription"/>
    <x v="0"/>
    <s v="Medium"/>
    <s v="Medium Satisfaction"/>
    <s v="Long Charging"/>
    <n v="1"/>
    <x v="904"/>
    <x v="503"/>
  </r>
  <r>
    <s v="EVS105453"/>
    <x v="7"/>
    <x v="1"/>
    <x v="1"/>
    <x v="0"/>
    <d v="2023-04-07T10:55:00"/>
    <d v="2023-04-07T12:24:00"/>
    <x v="29"/>
    <n v="7.29"/>
    <n v="15"/>
    <n v="109.35"/>
    <s v="Credit Card"/>
    <x v="0"/>
    <s v="Low"/>
    <s v="Medium Satisfaction"/>
    <s v="Long Charging"/>
    <n v="1"/>
    <x v="782"/>
    <x v="87"/>
  </r>
  <r>
    <s v="EVS105454"/>
    <x v="3"/>
    <x v="2"/>
    <x v="1"/>
    <x v="1"/>
    <d v="2024-07-06T16:11:00"/>
    <d v="2024-07-06T16:46:00"/>
    <x v="10"/>
    <n v="22.14"/>
    <n v="10"/>
    <n v="221.4"/>
    <s v="Credit Card"/>
    <x v="1"/>
    <s v="Medium"/>
    <s v="High Satisfaction"/>
    <s v="Medium Charging"/>
    <n v="2"/>
    <x v="1017"/>
    <x v="649"/>
  </r>
  <r>
    <s v="EVS105455"/>
    <x v="7"/>
    <x v="1"/>
    <x v="1"/>
    <x v="0"/>
    <d v="2023-06-04T01:28:00"/>
    <d v="2023-06-04T03:11:00"/>
    <x v="95"/>
    <n v="35.94"/>
    <n v="8"/>
    <n v="287.52"/>
    <s v="UPI"/>
    <x v="4"/>
    <s v="High"/>
    <s v="Low Satisfaction"/>
    <s v="Long Charging"/>
    <n v="1"/>
    <x v="1273"/>
    <x v="540"/>
  </r>
  <r>
    <s v="EVS105456"/>
    <x v="3"/>
    <x v="0"/>
    <x v="0"/>
    <x v="1"/>
    <d v="2023-09-11T08:51:00"/>
    <d v="2023-09-11T09:20:00"/>
    <x v="102"/>
    <n v="26.61"/>
    <n v="15"/>
    <n v="399.15"/>
    <s v="UPI"/>
    <x v="2"/>
    <s v="Medium"/>
    <s v="Low Satisfaction"/>
    <s v="Short Charging"/>
    <n v="3"/>
    <x v="151"/>
    <x v="668"/>
  </r>
  <r>
    <s v="EVS105457"/>
    <x v="1"/>
    <x v="2"/>
    <x v="3"/>
    <x v="1"/>
    <s v="22-06-2024 03:01"/>
    <s v="22-06-2024 04:40"/>
    <x v="83"/>
    <n v="26.57"/>
    <n v="15"/>
    <n v="398.55"/>
    <s v="Wallet"/>
    <x v="0"/>
    <s v="Medium"/>
    <s v="Medium Satisfaction"/>
    <s v="Long Charging"/>
    <n v="2"/>
    <x v="261"/>
    <x v="608"/>
  </r>
  <r>
    <s v="EVS105458"/>
    <x v="6"/>
    <x v="1"/>
    <x v="3"/>
    <x v="1"/>
    <s v="15-04-2023 20:54"/>
    <s v="15-04-2023 21:14"/>
    <x v="21"/>
    <n v="5.24"/>
    <n v="12"/>
    <n v="62.88"/>
    <s v="Subscription"/>
    <x v="3"/>
    <s v="Low"/>
    <s v="Medium Satisfaction"/>
    <s v="Short Charging"/>
    <n v="1"/>
    <x v="22"/>
    <x v="270"/>
  </r>
  <r>
    <s v="EVS105459"/>
    <x v="2"/>
    <x v="2"/>
    <x v="0"/>
    <x v="1"/>
    <s v="16-04-2023 21:45"/>
    <s v="16-04-2023 22:50"/>
    <x v="75"/>
    <n v="41.33"/>
    <n v="15"/>
    <n v="619.95000000000005"/>
    <s v="Wallet"/>
    <x v="2"/>
    <s v="High"/>
    <s v="Low Satisfaction"/>
    <s v="Long Charging"/>
    <n v="2"/>
    <x v="499"/>
    <x v="59"/>
  </r>
  <r>
    <s v="EVS105460"/>
    <x v="3"/>
    <x v="2"/>
    <x v="1"/>
    <x v="0"/>
    <s v="25-08-2023 11:53"/>
    <s v="25-08-2023 12:50"/>
    <x v="110"/>
    <n v="3"/>
    <n v="15"/>
    <n v="45"/>
    <s v="Wallet"/>
    <x v="0"/>
    <s v="Low"/>
    <s v="Medium Satisfaction"/>
    <s v="Medium Charging"/>
    <n v="2"/>
    <x v="872"/>
    <x v="427"/>
  </r>
  <r>
    <s v="EVS105461"/>
    <x v="2"/>
    <x v="1"/>
    <x v="2"/>
    <x v="0"/>
    <s v="13-06-2024 01:28"/>
    <s v="13-06-2024 02:52"/>
    <x v="32"/>
    <n v="40.5"/>
    <n v="12"/>
    <n v="486"/>
    <s v="Subscription"/>
    <x v="2"/>
    <s v="High"/>
    <s v="Low Satisfaction"/>
    <s v="Long Charging"/>
    <n v="1"/>
    <x v="1273"/>
    <x v="552"/>
  </r>
  <r>
    <s v="EVS105462"/>
    <x v="4"/>
    <x v="0"/>
    <x v="3"/>
    <x v="1"/>
    <s v="19-07-2024 22:50"/>
    <s v="20-07-2024 00:27"/>
    <x v="85"/>
    <n v="40.86"/>
    <n v="12"/>
    <n v="490.32"/>
    <s v="UPI"/>
    <x v="3"/>
    <s v="High"/>
    <s v="Medium Satisfaction"/>
    <s v="Long Charging"/>
    <n v="3"/>
    <x v="880"/>
    <x v="134"/>
  </r>
  <r>
    <s v="EVS105463"/>
    <x v="2"/>
    <x v="1"/>
    <x v="2"/>
    <x v="0"/>
    <d v="2023-03-04T10:23:00"/>
    <d v="2023-03-04T12:17:00"/>
    <x v="48"/>
    <n v="23.63"/>
    <n v="15"/>
    <n v="354.45"/>
    <s v="Wallet"/>
    <x v="0"/>
    <s v="Medium"/>
    <s v="Medium Satisfaction"/>
    <s v="Long Charging"/>
    <n v="1"/>
    <x v="13"/>
    <x v="629"/>
  </r>
  <r>
    <s v="EVS105464"/>
    <x v="1"/>
    <x v="0"/>
    <x v="1"/>
    <x v="0"/>
    <d v="2024-08-06T14:50:00"/>
    <d v="2024-08-06T15:30:00"/>
    <x v="79"/>
    <n v="50.45"/>
    <n v="8"/>
    <n v="403.6"/>
    <s v="Credit Card"/>
    <x v="2"/>
    <s v="High"/>
    <s v="Low Satisfaction"/>
    <s v="Medium Charging"/>
    <n v="3"/>
    <x v="113"/>
    <x v="528"/>
  </r>
  <r>
    <s v="EVS105465"/>
    <x v="1"/>
    <x v="0"/>
    <x v="1"/>
    <x v="1"/>
    <s v="26-02-2024 06:09"/>
    <s v="26-02-2024 07:31"/>
    <x v="0"/>
    <n v="48.24"/>
    <n v="10"/>
    <n v="482.4"/>
    <s v="Wallet"/>
    <x v="2"/>
    <s v="High"/>
    <s v="Low Satisfaction"/>
    <s v="Long Charging"/>
    <n v="3"/>
    <x v="1215"/>
    <x v="255"/>
  </r>
  <r>
    <s v="EVS105466"/>
    <x v="2"/>
    <x v="0"/>
    <x v="0"/>
    <x v="0"/>
    <s v="22-05-2024 06:57"/>
    <s v="22-05-2024 08:24"/>
    <x v="24"/>
    <n v="54.16"/>
    <n v="8"/>
    <n v="433.28"/>
    <s v="UPI"/>
    <x v="2"/>
    <s v="High"/>
    <s v="Low Satisfaction"/>
    <s v="Long Charging"/>
    <n v="3"/>
    <x v="192"/>
    <x v="385"/>
  </r>
  <r>
    <s v="EVS105467"/>
    <x v="2"/>
    <x v="0"/>
    <x v="1"/>
    <x v="0"/>
    <s v="24-12-2023 15:43"/>
    <s v="24-12-2023 16:07"/>
    <x v="37"/>
    <n v="9.1999999999999993"/>
    <n v="15"/>
    <n v="138"/>
    <s v="Subscription"/>
    <x v="4"/>
    <s v="Low"/>
    <s v="Low Satisfaction"/>
    <s v="Short Charging"/>
    <n v="3"/>
    <x v="1151"/>
    <x v="556"/>
  </r>
  <r>
    <s v="EVS105468"/>
    <x v="6"/>
    <x v="2"/>
    <x v="0"/>
    <x v="1"/>
    <d v="2023-07-12T06:54:00"/>
    <d v="2023-07-12T07:30:00"/>
    <x v="30"/>
    <n v="50.76"/>
    <n v="10"/>
    <n v="507.6"/>
    <s v="Subscription"/>
    <x v="4"/>
    <s v="High"/>
    <s v="Low Satisfaction"/>
    <s v="Medium Charging"/>
    <n v="2"/>
    <x v="654"/>
    <x v="431"/>
  </r>
  <r>
    <s v="EVS105469"/>
    <x v="7"/>
    <x v="0"/>
    <x v="1"/>
    <x v="1"/>
    <s v="16-02-2023 16:06"/>
    <s v="16-02-2023 17:13"/>
    <x v="5"/>
    <n v="33.15"/>
    <n v="12"/>
    <n v="397.8"/>
    <s v="Wallet"/>
    <x v="4"/>
    <s v="High"/>
    <s v="Low Satisfaction"/>
    <s v="Long Charging"/>
    <n v="3"/>
    <x v="873"/>
    <x v="105"/>
  </r>
  <r>
    <s v="EVS105470"/>
    <x v="6"/>
    <x v="0"/>
    <x v="0"/>
    <x v="1"/>
    <d v="2023-09-11T08:51:00"/>
    <d v="2023-09-11T10:44:00"/>
    <x v="41"/>
    <n v="42.15"/>
    <n v="15"/>
    <n v="632.25"/>
    <s v="Subscription"/>
    <x v="2"/>
    <s v="High"/>
    <s v="Low Satisfaction"/>
    <s v="Long Charging"/>
    <n v="3"/>
    <x v="151"/>
    <x v="668"/>
  </r>
  <r>
    <s v="EVS105471"/>
    <x v="0"/>
    <x v="2"/>
    <x v="3"/>
    <x v="1"/>
    <d v="2024-08-01T17:22:00"/>
    <d v="2024-08-01T18:06:00"/>
    <x v="72"/>
    <n v="8.0299999999999994"/>
    <n v="8"/>
    <n v="64.239999999999995"/>
    <s v="UPI"/>
    <x v="3"/>
    <s v="Low"/>
    <s v="Medium Satisfaction"/>
    <s v="Medium Charging"/>
    <n v="2"/>
    <x v="252"/>
    <x v="671"/>
  </r>
  <r>
    <s v="EVS105472"/>
    <x v="6"/>
    <x v="1"/>
    <x v="3"/>
    <x v="1"/>
    <s v="15-08-2024 20:27"/>
    <s v="15-08-2024 21:07"/>
    <x v="79"/>
    <n v="7.02"/>
    <n v="8"/>
    <n v="56.16"/>
    <s v="UPI"/>
    <x v="1"/>
    <s v="Low"/>
    <s v="High Satisfaction"/>
    <s v="Medium Charging"/>
    <n v="1"/>
    <x v="567"/>
    <x v="532"/>
  </r>
  <r>
    <s v="EVS105473"/>
    <x v="3"/>
    <x v="0"/>
    <x v="2"/>
    <x v="1"/>
    <d v="2023-10-08T03:32:00"/>
    <d v="2023-10-08T04:44:00"/>
    <x v="70"/>
    <n v="33.369999999999997"/>
    <n v="15"/>
    <n v="500.55"/>
    <s v="Wallet"/>
    <x v="4"/>
    <s v="High"/>
    <s v="Low Satisfaction"/>
    <s v="Long Charging"/>
    <n v="3"/>
    <x v="354"/>
    <x v="225"/>
  </r>
  <r>
    <s v="EVS105474"/>
    <x v="7"/>
    <x v="1"/>
    <x v="1"/>
    <x v="1"/>
    <s v="14-09-2023 21:25"/>
    <s v="14-09-2023 21:59"/>
    <x v="8"/>
    <n v="33.42"/>
    <n v="10"/>
    <n v="334.2"/>
    <s v="Wallet"/>
    <x v="3"/>
    <s v="High"/>
    <s v="Medium Satisfaction"/>
    <s v="Medium Charging"/>
    <n v="1"/>
    <x v="1133"/>
    <x v="444"/>
  </r>
  <r>
    <s v="EVS105475"/>
    <x v="1"/>
    <x v="1"/>
    <x v="3"/>
    <x v="0"/>
    <d v="2024-11-10T19:31:00"/>
    <d v="2024-11-10T21:16:00"/>
    <x v="80"/>
    <n v="40.82"/>
    <n v="8"/>
    <n v="326.56"/>
    <s v="Credit Card"/>
    <x v="1"/>
    <s v="High"/>
    <s v="High Satisfaction"/>
    <s v="Long Charging"/>
    <n v="1"/>
    <x v="1221"/>
    <x v="304"/>
  </r>
  <r>
    <s v="EVS105476"/>
    <x v="7"/>
    <x v="2"/>
    <x v="0"/>
    <x v="1"/>
    <s v="20-02-2023 18:55"/>
    <s v="20-02-2023 20:12"/>
    <x v="68"/>
    <n v="46.89"/>
    <n v="10"/>
    <n v="468.9"/>
    <s v="Wallet"/>
    <x v="4"/>
    <s v="High"/>
    <s v="Low Satisfaction"/>
    <s v="Long Charging"/>
    <n v="2"/>
    <x v="1235"/>
    <x v="122"/>
  </r>
  <r>
    <s v="EVS105477"/>
    <x v="7"/>
    <x v="2"/>
    <x v="3"/>
    <x v="0"/>
    <s v="17-05-2023 19:05"/>
    <s v="17-05-2023 19:54"/>
    <x v="42"/>
    <n v="50.97"/>
    <n v="10"/>
    <n v="509.7"/>
    <s v="UPI"/>
    <x v="4"/>
    <s v="High"/>
    <s v="Low Satisfaction"/>
    <s v="Medium Charging"/>
    <n v="2"/>
    <x v="596"/>
    <x v="593"/>
  </r>
  <r>
    <s v="EVS105478"/>
    <x v="4"/>
    <x v="2"/>
    <x v="2"/>
    <x v="1"/>
    <d v="2023-06-02T14:58:00"/>
    <d v="2023-06-02T16:32:00"/>
    <x v="23"/>
    <n v="43.16"/>
    <n v="10"/>
    <n v="431.6"/>
    <s v="Subscription"/>
    <x v="0"/>
    <s v="High"/>
    <s v="Medium Satisfaction"/>
    <s v="Long Charging"/>
    <n v="2"/>
    <x v="492"/>
    <x v="447"/>
  </r>
  <r>
    <s v="EVS105479"/>
    <x v="6"/>
    <x v="1"/>
    <x v="3"/>
    <x v="0"/>
    <d v="2023-04-02T01:11:00"/>
    <d v="2023-04-02T02:08:00"/>
    <x v="110"/>
    <n v="19.260000000000002"/>
    <n v="10"/>
    <n v="192.6"/>
    <s v="Wallet"/>
    <x v="1"/>
    <s v="Medium"/>
    <s v="High Satisfaction"/>
    <s v="Medium Charging"/>
    <n v="1"/>
    <x v="527"/>
    <x v="201"/>
  </r>
  <r>
    <s v="EVS105480"/>
    <x v="5"/>
    <x v="1"/>
    <x v="0"/>
    <x v="0"/>
    <s v="21-11-2024 06:24"/>
    <s v="21-11-2024 06:49"/>
    <x v="13"/>
    <n v="24.19"/>
    <n v="15"/>
    <n v="362.85"/>
    <s v="Subscription"/>
    <x v="3"/>
    <s v="Medium"/>
    <s v="Medium Satisfaction"/>
    <s v="Short Charging"/>
    <n v="1"/>
    <x v="616"/>
    <x v="44"/>
  </r>
  <r>
    <s v="EVS105481"/>
    <x v="6"/>
    <x v="0"/>
    <x v="0"/>
    <x v="0"/>
    <d v="2024-10-03T13:16:00"/>
    <d v="2024-10-03T15:01:00"/>
    <x v="80"/>
    <n v="42.16"/>
    <n v="10"/>
    <n v="421.6"/>
    <s v="Wallet"/>
    <x v="1"/>
    <s v="High"/>
    <s v="High Satisfaction"/>
    <s v="Long Charging"/>
    <n v="3"/>
    <x v="74"/>
    <x v="375"/>
  </r>
  <r>
    <s v="EVS105482"/>
    <x v="2"/>
    <x v="1"/>
    <x v="1"/>
    <x v="1"/>
    <d v="2023-03-01T10:15:00"/>
    <d v="2023-03-01T11:38:00"/>
    <x v="100"/>
    <n v="14.49"/>
    <n v="12"/>
    <n v="173.88"/>
    <s v="Credit Card"/>
    <x v="0"/>
    <s v="Medium"/>
    <s v="Medium Satisfaction"/>
    <s v="Long Charging"/>
    <n v="1"/>
    <x v="767"/>
    <x v="548"/>
  </r>
  <r>
    <s v="EVS105483"/>
    <x v="7"/>
    <x v="1"/>
    <x v="3"/>
    <x v="1"/>
    <s v="24-03-2024 09:21"/>
    <s v="24-03-2024 10:23"/>
    <x v="51"/>
    <n v="22.62"/>
    <n v="10"/>
    <n v="226.2"/>
    <s v="Credit Card"/>
    <x v="3"/>
    <s v="Medium"/>
    <s v="Medium Satisfaction"/>
    <s v="Long Charging"/>
    <n v="1"/>
    <x v="1220"/>
    <x v="247"/>
  </r>
  <r>
    <s v="EVS105484"/>
    <x v="7"/>
    <x v="1"/>
    <x v="1"/>
    <x v="1"/>
    <s v="26-12-2023 02:38"/>
    <s v="26-12-2023 02:52"/>
    <x v="52"/>
    <n v="29.5"/>
    <n v="15"/>
    <n v="442.5"/>
    <s v="Wallet"/>
    <x v="3"/>
    <s v="Medium"/>
    <s v="Medium Satisfaction"/>
    <s v="Short Charging"/>
    <n v="1"/>
    <x v="740"/>
    <x v="251"/>
  </r>
  <r>
    <s v="EVS105485"/>
    <x v="4"/>
    <x v="1"/>
    <x v="0"/>
    <x v="1"/>
    <s v="30-08-2023 15:47"/>
    <s v="30-08-2023 16:56"/>
    <x v="39"/>
    <n v="55.51"/>
    <n v="15"/>
    <n v="832.65"/>
    <s v="Wallet"/>
    <x v="0"/>
    <s v="High"/>
    <s v="Medium Satisfaction"/>
    <s v="Long Charging"/>
    <n v="1"/>
    <x v="1196"/>
    <x v="322"/>
  </r>
  <r>
    <s v="EVS105486"/>
    <x v="4"/>
    <x v="0"/>
    <x v="2"/>
    <x v="1"/>
    <s v="27-06-2024 05:08"/>
    <s v="27-06-2024 05:32"/>
    <x v="37"/>
    <n v="11.68"/>
    <n v="8"/>
    <n v="93.44"/>
    <s v="Subscription"/>
    <x v="2"/>
    <s v="Medium"/>
    <s v="Low Satisfaction"/>
    <s v="Short Charging"/>
    <n v="3"/>
    <x v="289"/>
    <x v="698"/>
  </r>
  <r>
    <s v="EVS105487"/>
    <x v="3"/>
    <x v="1"/>
    <x v="0"/>
    <x v="1"/>
    <d v="2024-10-09T23:46:00"/>
    <d v="2024-11-09T00:51:00"/>
    <x v="75"/>
    <n v="49.87"/>
    <n v="15"/>
    <n v="748.05"/>
    <s v="Credit Card"/>
    <x v="4"/>
    <s v="High"/>
    <s v="Low Satisfaction"/>
    <s v="Long Charging"/>
    <n v="1"/>
    <x v="1353"/>
    <x v="635"/>
  </r>
  <r>
    <s v="EVS105488"/>
    <x v="7"/>
    <x v="0"/>
    <x v="0"/>
    <x v="0"/>
    <s v="13-08-2023 20:24"/>
    <s v="13-08-2023 20:52"/>
    <x v="53"/>
    <n v="11.96"/>
    <n v="15"/>
    <n v="179.4"/>
    <s v="Credit Card"/>
    <x v="1"/>
    <s v="Medium"/>
    <s v="High Satisfaction"/>
    <s v="Short Charging"/>
    <n v="3"/>
    <x v="1139"/>
    <x v="462"/>
  </r>
  <r>
    <s v="EVS105489"/>
    <x v="7"/>
    <x v="1"/>
    <x v="1"/>
    <x v="0"/>
    <d v="2023-10-01T10:52:00"/>
    <d v="2023-10-01T11:58:00"/>
    <x v="40"/>
    <n v="14.67"/>
    <n v="10"/>
    <n v="146.69999999999999"/>
    <s v="Subscription"/>
    <x v="0"/>
    <s v="Medium"/>
    <s v="Medium Satisfaction"/>
    <s v="Long Charging"/>
    <n v="1"/>
    <x v="688"/>
    <x v="256"/>
  </r>
  <r>
    <s v="EVS105490"/>
    <x v="2"/>
    <x v="0"/>
    <x v="1"/>
    <x v="0"/>
    <s v="24-05-2024 19:40"/>
    <s v="24-05-2024 21:04"/>
    <x v="32"/>
    <n v="54.69"/>
    <n v="12"/>
    <n v="656.28"/>
    <s v="Credit Card"/>
    <x v="3"/>
    <s v="High"/>
    <s v="Medium Satisfaction"/>
    <s v="Long Charging"/>
    <n v="3"/>
    <x v="526"/>
    <x v="315"/>
  </r>
  <r>
    <s v="EVS105491"/>
    <x v="4"/>
    <x v="0"/>
    <x v="3"/>
    <x v="0"/>
    <s v="14-09-2024 19:31"/>
    <s v="14-09-2024 20:41"/>
    <x v="31"/>
    <n v="44.15"/>
    <n v="15"/>
    <n v="662.25"/>
    <s v="UPI"/>
    <x v="2"/>
    <s v="High"/>
    <s v="Low Satisfaction"/>
    <s v="Long Charging"/>
    <n v="3"/>
    <x v="1221"/>
    <x v="500"/>
  </r>
  <r>
    <s v="EVS105492"/>
    <x v="3"/>
    <x v="2"/>
    <x v="1"/>
    <x v="0"/>
    <d v="2024-08-09T12:43:00"/>
    <d v="2024-08-09T13:06:00"/>
    <x v="6"/>
    <n v="38.08"/>
    <n v="12"/>
    <n v="456.96"/>
    <s v="Subscription"/>
    <x v="1"/>
    <s v="High"/>
    <s v="High Satisfaction"/>
    <s v="Short Charging"/>
    <n v="2"/>
    <x v="756"/>
    <x v="199"/>
  </r>
  <r>
    <s v="EVS105493"/>
    <x v="4"/>
    <x v="0"/>
    <x v="1"/>
    <x v="0"/>
    <s v="15-01-2023 06:49"/>
    <s v="15-01-2023 07:36"/>
    <x v="59"/>
    <n v="18.46"/>
    <n v="12"/>
    <n v="221.52"/>
    <s v="Wallet"/>
    <x v="1"/>
    <s v="Medium"/>
    <s v="High Satisfaction"/>
    <s v="Medium Charging"/>
    <n v="3"/>
    <x v="123"/>
    <x v="519"/>
  </r>
  <r>
    <s v="EVS105494"/>
    <x v="3"/>
    <x v="2"/>
    <x v="3"/>
    <x v="0"/>
    <s v="14-12-2023 16:11"/>
    <s v="14-12-2023 17:06"/>
    <x v="104"/>
    <n v="18.21"/>
    <n v="12"/>
    <n v="218.52"/>
    <s v="Wallet"/>
    <x v="2"/>
    <s v="Medium"/>
    <s v="Low Satisfaction"/>
    <s v="Medium Charging"/>
    <n v="2"/>
    <x v="1017"/>
    <x v="348"/>
  </r>
  <r>
    <s v="EVS105495"/>
    <x v="4"/>
    <x v="1"/>
    <x v="2"/>
    <x v="1"/>
    <s v="21-04-2023 17:24"/>
    <s v="21-04-2023 18:30"/>
    <x v="40"/>
    <n v="2.64"/>
    <n v="15"/>
    <n v="39.6"/>
    <s v="Wallet"/>
    <x v="1"/>
    <s v="Low"/>
    <s v="High Satisfaction"/>
    <s v="Long Charging"/>
    <n v="1"/>
    <x v="238"/>
    <x v="497"/>
  </r>
  <r>
    <s v="EVS105496"/>
    <x v="0"/>
    <x v="2"/>
    <x v="2"/>
    <x v="1"/>
    <s v="17-01-2023 02:44"/>
    <s v="17-01-2023 04:19"/>
    <x v="66"/>
    <n v="33.19"/>
    <n v="10"/>
    <n v="331.9"/>
    <s v="UPI"/>
    <x v="0"/>
    <s v="High"/>
    <s v="Medium Satisfaction"/>
    <s v="Long Charging"/>
    <n v="2"/>
    <x v="1265"/>
    <x v="192"/>
  </r>
  <r>
    <s v="EVS105497"/>
    <x v="5"/>
    <x v="2"/>
    <x v="0"/>
    <x v="0"/>
    <s v="18-07-2024 03:22"/>
    <s v="18-07-2024 04:39"/>
    <x v="68"/>
    <n v="19.239999999999998"/>
    <n v="15"/>
    <n v="288.60000000000002"/>
    <s v="Wallet"/>
    <x v="2"/>
    <s v="Medium"/>
    <s v="Low Satisfaction"/>
    <s v="Long Charging"/>
    <n v="2"/>
    <x v="518"/>
    <x v="275"/>
  </r>
  <r>
    <s v="EVS105498"/>
    <x v="2"/>
    <x v="0"/>
    <x v="2"/>
    <x v="1"/>
    <s v="17-03-2023 01:12"/>
    <s v="17-03-2023 02:42"/>
    <x v="77"/>
    <n v="20.99"/>
    <n v="8"/>
    <n v="167.92"/>
    <s v="Credit Card"/>
    <x v="4"/>
    <s v="Medium"/>
    <s v="Low Satisfaction"/>
    <s v="Long Charging"/>
    <n v="3"/>
    <x v="327"/>
    <x v="661"/>
  </r>
  <r>
    <s v="EVS105499"/>
    <x v="6"/>
    <x v="2"/>
    <x v="2"/>
    <x v="0"/>
    <s v="27-05-2024 06:32"/>
    <s v="27-05-2024 07:23"/>
    <x v="69"/>
    <n v="40.9"/>
    <n v="8"/>
    <n v="327.2"/>
    <s v="Subscription"/>
    <x v="3"/>
    <s v="High"/>
    <s v="Medium Satisfaction"/>
    <s v="Medium Charging"/>
    <n v="2"/>
    <x v="1239"/>
    <x v="327"/>
  </r>
  <r>
    <s v="EVS105500"/>
    <x v="7"/>
    <x v="0"/>
    <x v="3"/>
    <x v="0"/>
    <s v="17-06-2023 21:08"/>
    <s v="17-06-2023 22:16"/>
    <x v="84"/>
    <n v="41.21"/>
    <n v="12"/>
    <n v="494.52"/>
    <s v="UPI"/>
    <x v="2"/>
    <s v="High"/>
    <s v="Low Satisfaction"/>
    <s v="Long Charging"/>
    <n v="3"/>
    <x v="699"/>
    <x v="42"/>
  </r>
  <r>
    <s v="EVS105501"/>
    <x v="7"/>
    <x v="0"/>
    <x v="0"/>
    <x v="1"/>
    <s v="30-05-2023 02:00"/>
    <s v="30-05-2023 02:55"/>
    <x v="104"/>
    <n v="45.14"/>
    <n v="12"/>
    <n v="541.67999999999995"/>
    <s v="Wallet"/>
    <x v="3"/>
    <s v="High"/>
    <s v="Medium Satisfaction"/>
    <s v="Medium Charging"/>
    <n v="3"/>
    <x v="470"/>
    <x v="355"/>
  </r>
  <r>
    <s v="EVS105502"/>
    <x v="3"/>
    <x v="1"/>
    <x v="3"/>
    <x v="0"/>
    <s v="25-01-2023 09:27"/>
    <s v="25-01-2023 10:04"/>
    <x v="45"/>
    <n v="29.38"/>
    <n v="15"/>
    <n v="440.7"/>
    <s v="Credit Card"/>
    <x v="1"/>
    <s v="Medium"/>
    <s v="High Satisfaction"/>
    <s v="Medium Charging"/>
    <n v="1"/>
    <x v="606"/>
    <x v="271"/>
  </r>
  <r>
    <s v="EVS105503"/>
    <x v="6"/>
    <x v="2"/>
    <x v="0"/>
    <x v="0"/>
    <d v="2023-05-10T23:24:00"/>
    <d v="2023-06-10T01:09:00"/>
    <x v="80"/>
    <n v="51.29"/>
    <n v="10"/>
    <n v="512.9"/>
    <s v="Wallet"/>
    <x v="1"/>
    <s v="High"/>
    <s v="High Satisfaction"/>
    <s v="Long Charging"/>
    <n v="2"/>
    <x v="666"/>
    <x v="366"/>
  </r>
  <r>
    <s v="EVS105504"/>
    <x v="3"/>
    <x v="2"/>
    <x v="1"/>
    <x v="1"/>
    <s v="28-10-2023 08:24"/>
    <s v="28-10-2023 09:14"/>
    <x v="97"/>
    <n v="52.04"/>
    <n v="12"/>
    <n v="624.48"/>
    <s v="Credit Card"/>
    <x v="3"/>
    <s v="High"/>
    <s v="Medium Satisfaction"/>
    <s v="Medium Charging"/>
    <n v="2"/>
    <x v="6"/>
    <x v="346"/>
  </r>
  <r>
    <s v="EVS105505"/>
    <x v="0"/>
    <x v="1"/>
    <x v="2"/>
    <x v="0"/>
    <d v="2024-04-07T03:05:00"/>
    <d v="2024-04-07T04:36:00"/>
    <x v="44"/>
    <n v="37.46"/>
    <n v="8"/>
    <n v="299.68"/>
    <s v="Subscription"/>
    <x v="2"/>
    <s v="High"/>
    <s v="Low Satisfaction"/>
    <s v="Long Charging"/>
    <n v="1"/>
    <x v="877"/>
    <x v="194"/>
  </r>
  <r>
    <s v="EVS105506"/>
    <x v="7"/>
    <x v="1"/>
    <x v="1"/>
    <x v="0"/>
    <d v="2024-11-09T11:25:00"/>
    <d v="2024-11-09T11:46:00"/>
    <x v="86"/>
    <n v="39.369999999999997"/>
    <n v="15"/>
    <n v="590.54999999999995"/>
    <s v="Wallet"/>
    <x v="0"/>
    <s v="High"/>
    <s v="Medium Satisfaction"/>
    <s v="Short Charging"/>
    <n v="1"/>
    <x v="1264"/>
    <x v="534"/>
  </r>
  <r>
    <s v="EVS105507"/>
    <x v="4"/>
    <x v="0"/>
    <x v="1"/>
    <x v="1"/>
    <s v="15-10-2023 11:43"/>
    <s v="15-10-2023 13:26"/>
    <x v="95"/>
    <n v="34.25"/>
    <n v="10"/>
    <n v="342.5"/>
    <s v="Subscription"/>
    <x v="3"/>
    <s v="High"/>
    <s v="Medium Satisfaction"/>
    <s v="Long Charging"/>
    <n v="3"/>
    <x v="1263"/>
    <x v="294"/>
  </r>
  <r>
    <s v="EVS105508"/>
    <x v="3"/>
    <x v="0"/>
    <x v="1"/>
    <x v="1"/>
    <s v="30-09-2024 10:01"/>
    <s v="30-09-2024 11:21"/>
    <x v="93"/>
    <n v="6.21"/>
    <n v="10"/>
    <n v="62.1"/>
    <s v="Wallet"/>
    <x v="2"/>
    <s v="Low"/>
    <s v="Low Satisfaction"/>
    <s v="Long Charging"/>
    <n v="3"/>
    <x v="548"/>
    <x v="584"/>
  </r>
  <r>
    <s v="EVS105509"/>
    <x v="3"/>
    <x v="0"/>
    <x v="3"/>
    <x v="0"/>
    <s v="19-04-2023 22:44"/>
    <s v="19-04-2023 23:36"/>
    <x v="55"/>
    <n v="35.86"/>
    <n v="12"/>
    <n v="430.32"/>
    <s v="Wallet"/>
    <x v="1"/>
    <s v="High"/>
    <s v="High Satisfaction"/>
    <s v="Medium Charging"/>
    <n v="3"/>
    <x v="585"/>
    <x v="590"/>
  </r>
  <r>
    <s v="EVS105510"/>
    <x v="7"/>
    <x v="0"/>
    <x v="0"/>
    <x v="0"/>
    <d v="2024-06-05T00:04:00"/>
    <d v="2024-06-05T01:08:00"/>
    <x v="34"/>
    <n v="37.9"/>
    <n v="15"/>
    <n v="568.5"/>
    <s v="UPI"/>
    <x v="0"/>
    <s v="High"/>
    <s v="Medium Satisfaction"/>
    <s v="Long Charging"/>
    <n v="3"/>
    <x v="10"/>
    <x v="579"/>
  </r>
  <r>
    <s v="EVS105511"/>
    <x v="5"/>
    <x v="0"/>
    <x v="2"/>
    <x v="1"/>
    <s v="16-11-2024 23:24"/>
    <s v="17-11-2024 01:09"/>
    <x v="80"/>
    <n v="33.97"/>
    <n v="8"/>
    <n v="271.76"/>
    <s v="UPI"/>
    <x v="3"/>
    <s v="High"/>
    <s v="Medium Satisfaction"/>
    <s v="Long Charging"/>
    <n v="3"/>
    <x v="666"/>
    <x v="479"/>
  </r>
  <r>
    <s v="EVS105512"/>
    <x v="6"/>
    <x v="2"/>
    <x v="0"/>
    <x v="0"/>
    <s v="20-07-2023 15:25"/>
    <s v="20-07-2023 15:56"/>
    <x v="64"/>
    <n v="26.94"/>
    <n v="8"/>
    <n v="215.52"/>
    <s v="Wallet"/>
    <x v="0"/>
    <s v="Medium"/>
    <s v="Medium Satisfaction"/>
    <s v="Medium Charging"/>
    <n v="2"/>
    <x v="104"/>
    <x v="697"/>
  </r>
  <r>
    <s v="EVS105513"/>
    <x v="6"/>
    <x v="0"/>
    <x v="1"/>
    <x v="1"/>
    <d v="2023-12-06T20:59:00"/>
    <d v="2023-12-06T21:49:00"/>
    <x v="97"/>
    <n v="39.22"/>
    <n v="10"/>
    <n v="392.2"/>
    <s v="Subscription"/>
    <x v="1"/>
    <s v="High"/>
    <s v="High Satisfaction"/>
    <s v="Medium Charging"/>
    <n v="3"/>
    <x v="1078"/>
    <x v="652"/>
  </r>
  <r>
    <s v="EVS105514"/>
    <x v="7"/>
    <x v="1"/>
    <x v="3"/>
    <x v="1"/>
    <s v="30-10-2024 04:37"/>
    <s v="30-10-2024 06:15"/>
    <x v="61"/>
    <n v="23.47"/>
    <n v="10"/>
    <n v="234.7"/>
    <s v="Wallet"/>
    <x v="0"/>
    <s v="Medium"/>
    <s v="Medium Satisfaction"/>
    <s v="Long Charging"/>
    <n v="1"/>
    <x v="673"/>
    <x v="538"/>
  </r>
  <r>
    <s v="EVS105515"/>
    <x v="4"/>
    <x v="1"/>
    <x v="0"/>
    <x v="0"/>
    <s v="20-11-2023 02:46"/>
    <s v="20-11-2023 04:34"/>
    <x v="47"/>
    <n v="51.6"/>
    <n v="12"/>
    <n v="619.20000000000005"/>
    <s v="UPI"/>
    <x v="3"/>
    <s v="High"/>
    <s v="Medium Satisfaction"/>
    <s v="Long Charging"/>
    <n v="1"/>
    <x v="313"/>
    <x v="234"/>
  </r>
  <r>
    <s v="EVS105516"/>
    <x v="6"/>
    <x v="1"/>
    <x v="0"/>
    <x v="1"/>
    <d v="2023-09-12T04:54:00"/>
    <d v="2023-09-12T06:42:00"/>
    <x v="47"/>
    <n v="24.71"/>
    <n v="8"/>
    <n v="197.68"/>
    <s v="UPI"/>
    <x v="3"/>
    <s v="Medium"/>
    <s v="Medium Satisfaction"/>
    <s v="Long Charging"/>
    <n v="1"/>
    <x v="1132"/>
    <x v="90"/>
  </r>
  <r>
    <s v="EVS105517"/>
    <x v="1"/>
    <x v="0"/>
    <x v="0"/>
    <x v="0"/>
    <d v="2024-12-10T11:04:00"/>
    <d v="2024-12-10T13:03:00"/>
    <x v="9"/>
    <n v="32.590000000000003"/>
    <n v="12"/>
    <n v="391.08"/>
    <s v="UPI"/>
    <x v="3"/>
    <s v="High"/>
    <s v="Medium Satisfaction"/>
    <s v="Long Charging"/>
    <n v="3"/>
    <x v="923"/>
    <x v="576"/>
  </r>
  <r>
    <s v="EVS105518"/>
    <x v="1"/>
    <x v="1"/>
    <x v="2"/>
    <x v="1"/>
    <d v="2024-09-05T06:41:00"/>
    <d v="2024-09-05T07:24:00"/>
    <x v="27"/>
    <n v="40.03"/>
    <n v="8"/>
    <n v="320.24"/>
    <s v="UPI"/>
    <x v="4"/>
    <s v="High"/>
    <s v="Low Satisfaction"/>
    <s v="Medium Charging"/>
    <n v="1"/>
    <x v="721"/>
    <x v="518"/>
  </r>
  <r>
    <s v="EVS105519"/>
    <x v="4"/>
    <x v="2"/>
    <x v="3"/>
    <x v="1"/>
    <s v="18-07-2023 02:51"/>
    <s v="18-07-2023 03:34"/>
    <x v="27"/>
    <n v="13.21"/>
    <n v="8"/>
    <n v="105.68"/>
    <s v="Credit Card"/>
    <x v="1"/>
    <s v="Medium"/>
    <s v="High Satisfaction"/>
    <s v="Medium Charging"/>
    <n v="2"/>
    <x v="128"/>
    <x v="410"/>
  </r>
  <r>
    <s v="EVS105520"/>
    <x v="3"/>
    <x v="2"/>
    <x v="0"/>
    <x v="1"/>
    <d v="2024-12-11T06:06:00"/>
    <d v="2024-12-11T07:38:00"/>
    <x v="20"/>
    <n v="48.7"/>
    <n v="10"/>
    <n v="487"/>
    <s v="UPI"/>
    <x v="1"/>
    <s v="High"/>
    <s v="High Satisfaction"/>
    <s v="Long Charging"/>
    <n v="2"/>
    <x v="682"/>
    <x v="318"/>
  </r>
  <r>
    <s v="EVS105521"/>
    <x v="0"/>
    <x v="0"/>
    <x v="0"/>
    <x v="1"/>
    <s v="30-05-2023 19:30"/>
    <s v="30-05-2023 20:12"/>
    <x v="14"/>
    <n v="2.19"/>
    <n v="10"/>
    <n v="21.9"/>
    <s v="Wallet"/>
    <x v="2"/>
    <s v="Low"/>
    <s v="Low Satisfaction"/>
    <s v="Medium Charging"/>
    <n v="3"/>
    <x v="1401"/>
    <x v="355"/>
  </r>
  <r>
    <s v="EVS105522"/>
    <x v="4"/>
    <x v="2"/>
    <x v="0"/>
    <x v="0"/>
    <d v="2024-07-10T16:04:00"/>
    <d v="2024-07-10T16:38:00"/>
    <x v="8"/>
    <n v="37.82"/>
    <n v="10"/>
    <n v="378.2"/>
    <s v="Wallet"/>
    <x v="3"/>
    <s v="High"/>
    <s v="Medium Satisfaction"/>
    <s v="Medium Charging"/>
    <n v="2"/>
    <x v="738"/>
    <x v="1"/>
  </r>
  <r>
    <s v="EVS105523"/>
    <x v="3"/>
    <x v="1"/>
    <x v="0"/>
    <x v="0"/>
    <d v="2023-08-10T07:34:00"/>
    <d v="2023-08-10T08:51:00"/>
    <x v="68"/>
    <n v="30.28"/>
    <n v="10"/>
    <n v="302.8"/>
    <s v="Subscription"/>
    <x v="2"/>
    <s v="High"/>
    <s v="Low Satisfaction"/>
    <s v="Long Charging"/>
    <n v="1"/>
    <x v="21"/>
    <x v="174"/>
  </r>
  <r>
    <s v="EVS105524"/>
    <x v="5"/>
    <x v="2"/>
    <x v="1"/>
    <x v="1"/>
    <d v="2024-12-11T11:57:00"/>
    <d v="2024-12-11T13:25:00"/>
    <x v="81"/>
    <n v="44.61"/>
    <n v="10"/>
    <n v="446.1"/>
    <s v="Credit Card"/>
    <x v="4"/>
    <s v="High"/>
    <s v="Low Satisfaction"/>
    <s v="Long Charging"/>
    <n v="2"/>
    <x v="100"/>
    <x v="318"/>
  </r>
  <r>
    <s v="EVS105525"/>
    <x v="5"/>
    <x v="0"/>
    <x v="2"/>
    <x v="0"/>
    <s v="17-09-2024 19:48"/>
    <s v="17-09-2024 20:26"/>
    <x v="28"/>
    <n v="15.28"/>
    <n v="10"/>
    <n v="152.80000000000001"/>
    <s v="Wallet"/>
    <x v="4"/>
    <s v="Medium"/>
    <s v="Low Satisfaction"/>
    <s v="Medium Charging"/>
    <n v="3"/>
    <x v="732"/>
    <x v="542"/>
  </r>
  <r>
    <s v="EVS105526"/>
    <x v="7"/>
    <x v="0"/>
    <x v="1"/>
    <x v="1"/>
    <s v="21-06-2024 15:23"/>
    <s v="21-06-2024 15:56"/>
    <x v="50"/>
    <n v="58.91"/>
    <n v="10"/>
    <n v="589.1"/>
    <s v="UPI"/>
    <x v="1"/>
    <s v="High"/>
    <s v="High Satisfaction"/>
    <s v="Medium Charging"/>
    <n v="3"/>
    <x v="308"/>
    <x v="235"/>
  </r>
  <r>
    <s v="EVS105527"/>
    <x v="3"/>
    <x v="0"/>
    <x v="2"/>
    <x v="1"/>
    <d v="2023-01-07T08:26:00"/>
    <d v="2023-01-07T09:31:00"/>
    <x v="75"/>
    <n v="21.54"/>
    <n v="12"/>
    <n v="258.48"/>
    <s v="Wallet"/>
    <x v="0"/>
    <s v="Medium"/>
    <s v="Medium Satisfaction"/>
    <s v="Long Charging"/>
    <n v="3"/>
    <x v="554"/>
    <x v="308"/>
  </r>
  <r>
    <s v="EVS105528"/>
    <x v="0"/>
    <x v="2"/>
    <x v="2"/>
    <x v="0"/>
    <s v="13-11-2023 10:27"/>
    <s v="13-11-2023 10:37"/>
    <x v="15"/>
    <n v="43.72"/>
    <n v="12"/>
    <n v="524.64"/>
    <s v="Subscription"/>
    <x v="0"/>
    <s v="High"/>
    <s v="Medium Satisfaction"/>
    <s v="Short Charging"/>
    <n v="2"/>
    <x v="1158"/>
    <x v="413"/>
  </r>
  <r>
    <s v="EVS105529"/>
    <x v="7"/>
    <x v="1"/>
    <x v="1"/>
    <x v="1"/>
    <s v="16-09-2023 10:28"/>
    <s v="16-09-2023 11:25"/>
    <x v="110"/>
    <n v="16.07"/>
    <n v="8"/>
    <n v="128.56"/>
    <s v="Credit Card"/>
    <x v="0"/>
    <s v="Medium"/>
    <s v="Medium Satisfaction"/>
    <s v="Medium Charging"/>
    <n v="1"/>
    <x v="3"/>
    <x v="282"/>
  </r>
  <r>
    <s v="EVS105530"/>
    <x v="6"/>
    <x v="0"/>
    <x v="2"/>
    <x v="0"/>
    <s v="24-08-2024 10:06"/>
    <s v="24-08-2024 11:12"/>
    <x v="40"/>
    <n v="14.89"/>
    <n v="8"/>
    <n v="119.12"/>
    <s v="Subscription"/>
    <x v="4"/>
    <s v="Medium"/>
    <s v="Low Satisfaction"/>
    <s v="Long Charging"/>
    <n v="3"/>
    <x v="1394"/>
    <x v="53"/>
  </r>
  <r>
    <s v="EVS105531"/>
    <x v="3"/>
    <x v="2"/>
    <x v="2"/>
    <x v="0"/>
    <s v="21-05-2023 00:35"/>
    <s v="21-05-2023 01:15"/>
    <x v="79"/>
    <n v="38.68"/>
    <n v="15"/>
    <n v="580.20000000000005"/>
    <s v="Wallet"/>
    <x v="1"/>
    <s v="High"/>
    <s v="High Satisfaction"/>
    <s v="Medium Charging"/>
    <n v="2"/>
    <x v="920"/>
    <x v="73"/>
  </r>
  <r>
    <s v="EVS105532"/>
    <x v="2"/>
    <x v="1"/>
    <x v="0"/>
    <x v="1"/>
    <d v="2024-07-03T23:22:00"/>
    <d v="2024-08-03T00:37:00"/>
    <x v="99"/>
    <n v="25.18"/>
    <n v="12"/>
    <n v="302.16000000000003"/>
    <s v="UPI"/>
    <x v="3"/>
    <s v="Medium"/>
    <s v="Medium Satisfaction"/>
    <s v="Long Charging"/>
    <n v="1"/>
    <x v="495"/>
    <x v="359"/>
  </r>
  <r>
    <s v="EVS105533"/>
    <x v="0"/>
    <x v="2"/>
    <x v="2"/>
    <x v="1"/>
    <s v="28-04-2024 11:25"/>
    <s v="28-04-2024 12:49"/>
    <x v="32"/>
    <n v="23.78"/>
    <n v="12"/>
    <n v="285.36"/>
    <s v="UPI"/>
    <x v="0"/>
    <s v="Medium"/>
    <s v="Medium Satisfaction"/>
    <s v="Long Charging"/>
    <n v="2"/>
    <x v="1264"/>
    <x v="117"/>
  </r>
  <r>
    <s v="EVS105534"/>
    <x v="1"/>
    <x v="0"/>
    <x v="0"/>
    <x v="0"/>
    <s v="19-08-2023 17:32"/>
    <s v="19-08-2023 19:21"/>
    <x v="74"/>
    <n v="7.99"/>
    <n v="10"/>
    <n v="79.900000000000006"/>
    <s v="Subscription"/>
    <x v="2"/>
    <s v="Low"/>
    <s v="Low Satisfaction"/>
    <s v="Long Charging"/>
    <n v="3"/>
    <x v="174"/>
    <x v="566"/>
  </r>
  <r>
    <s v="EVS105535"/>
    <x v="5"/>
    <x v="2"/>
    <x v="2"/>
    <x v="1"/>
    <d v="2024-01-02T11:41:00"/>
    <d v="2024-01-02T13:36:00"/>
    <x v="65"/>
    <n v="43.98"/>
    <n v="8"/>
    <n v="351.84"/>
    <s v="Credit Card"/>
    <x v="0"/>
    <s v="High"/>
    <s v="Medium Satisfaction"/>
    <s v="Long Charging"/>
    <n v="2"/>
    <x v="1226"/>
    <x v="75"/>
  </r>
  <r>
    <s v="EVS105536"/>
    <x v="5"/>
    <x v="0"/>
    <x v="0"/>
    <x v="1"/>
    <d v="2024-06-05T18:57:00"/>
    <d v="2024-06-05T19:51:00"/>
    <x v="38"/>
    <n v="37.409999999999997"/>
    <n v="10"/>
    <n v="374.1"/>
    <s v="UPI"/>
    <x v="2"/>
    <s v="High"/>
    <s v="Low Satisfaction"/>
    <s v="Medium Charging"/>
    <n v="3"/>
    <x v="1209"/>
    <x v="579"/>
  </r>
  <r>
    <s v="EVS105537"/>
    <x v="7"/>
    <x v="1"/>
    <x v="0"/>
    <x v="0"/>
    <s v="28-05-2023 06:09"/>
    <s v="28-05-2023 07:40"/>
    <x v="44"/>
    <n v="30.44"/>
    <n v="8"/>
    <n v="243.52"/>
    <s v="Subscription"/>
    <x v="4"/>
    <s v="High"/>
    <s v="Low Satisfaction"/>
    <s v="Long Charging"/>
    <n v="1"/>
    <x v="1215"/>
    <x v="91"/>
  </r>
  <r>
    <s v="EVS105538"/>
    <x v="3"/>
    <x v="0"/>
    <x v="3"/>
    <x v="0"/>
    <d v="2023-02-07T00:14:00"/>
    <d v="2023-02-07T01:18:00"/>
    <x v="34"/>
    <n v="32.049999999999997"/>
    <n v="10"/>
    <n v="320.5"/>
    <s v="UPI"/>
    <x v="0"/>
    <s v="High"/>
    <s v="Medium Satisfaction"/>
    <s v="Long Charging"/>
    <n v="3"/>
    <x v="266"/>
    <x v="677"/>
  </r>
  <r>
    <s v="EVS105539"/>
    <x v="6"/>
    <x v="2"/>
    <x v="1"/>
    <x v="1"/>
    <s v="31-08-2024 22:46"/>
    <d v="2024-01-09T00:09:00"/>
    <x v="100"/>
    <n v="56.95"/>
    <n v="15"/>
    <n v="854.25"/>
    <s v="Wallet"/>
    <x v="2"/>
    <s v="High"/>
    <s v="Low Satisfaction"/>
    <s v="Long Charging"/>
    <n v="2"/>
    <x v="833"/>
    <x v="77"/>
  </r>
  <r>
    <s v="EVS105540"/>
    <x v="3"/>
    <x v="1"/>
    <x v="0"/>
    <x v="0"/>
    <s v="25-07-2023 03:59"/>
    <s v="25-07-2023 05:56"/>
    <x v="62"/>
    <n v="34.47"/>
    <n v="10"/>
    <n v="344.7"/>
    <s v="UPI"/>
    <x v="2"/>
    <s v="High"/>
    <s v="Low Satisfaction"/>
    <s v="Long Charging"/>
    <n v="1"/>
    <x v="1276"/>
    <x v="553"/>
  </r>
  <r>
    <s v="EVS105541"/>
    <x v="6"/>
    <x v="2"/>
    <x v="1"/>
    <x v="0"/>
    <d v="2024-11-07T13:59:00"/>
    <d v="2024-11-07T14:21:00"/>
    <x v="103"/>
    <n v="57.75"/>
    <n v="8"/>
    <n v="462"/>
    <s v="Credit Card"/>
    <x v="2"/>
    <s v="High"/>
    <s v="Low Satisfaction"/>
    <s v="Short Charging"/>
    <n v="2"/>
    <x v="1258"/>
    <x v="293"/>
  </r>
  <r>
    <s v="EVS105542"/>
    <x v="6"/>
    <x v="1"/>
    <x v="2"/>
    <x v="1"/>
    <d v="2023-01-06T00:44:00"/>
    <d v="2023-01-06T02:29:00"/>
    <x v="80"/>
    <n v="13.27"/>
    <n v="10"/>
    <n v="132.69999999999999"/>
    <s v="Subscription"/>
    <x v="0"/>
    <s v="Medium"/>
    <s v="Medium Satisfaction"/>
    <s v="Long Charging"/>
    <n v="1"/>
    <x v="279"/>
    <x v="682"/>
  </r>
  <r>
    <s v="EVS105543"/>
    <x v="1"/>
    <x v="1"/>
    <x v="1"/>
    <x v="1"/>
    <d v="2024-08-07T00:17:00"/>
    <d v="2024-08-07T00:40:00"/>
    <x v="6"/>
    <n v="53.45"/>
    <n v="10"/>
    <n v="534.5"/>
    <s v="Wallet"/>
    <x v="1"/>
    <s v="High"/>
    <s v="High Satisfaction"/>
    <s v="Short Charging"/>
    <n v="1"/>
    <x v="855"/>
    <x v="616"/>
  </r>
  <r>
    <s v="EVS105544"/>
    <x v="2"/>
    <x v="1"/>
    <x v="0"/>
    <x v="1"/>
    <d v="2023-04-05T20:26:00"/>
    <d v="2023-04-05T21:26:00"/>
    <x v="76"/>
    <n v="43.81"/>
    <n v="10"/>
    <n v="438.1"/>
    <s v="UPI"/>
    <x v="1"/>
    <s v="High"/>
    <s v="High Satisfaction"/>
    <s v="Medium Charging"/>
    <n v="1"/>
    <x v="674"/>
    <x v="47"/>
  </r>
  <r>
    <s v="EVS105545"/>
    <x v="0"/>
    <x v="1"/>
    <x v="0"/>
    <x v="0"/>
    <d v="2024-05-06T22:47:00"/>
    <d v="2024-06-06T00:43:00"/>
    <x v="90"/>
    <n v="30.99"/>
    <n v="10"/>
    <n v="309.89999999999998"/>
    <s v="Subscription"/>
    <x v="4"/>
    <s v="High"/>
    <s v="Low Satisfaction"/>
    <s v="Long Charging"/>
    <n v="1"/>
    <x v="1270"/>
    <x v="335"/>
  </r>
  <r>
    <s v="EVS105546"/>
    <x v="0"/>
    <x v="1"/>
    <x v="2"/>
    <x v="1"/>
    <d v="2023-01-08T11:30:00"/>
    <d v="2023-01-08T11:59:00"/>
    <x v="102"/>
    <n v="15.53"/>
    <n v="15"/>
    <n v="232.95"/>
    <s v="UPI"/>
    <x v="3"/>
    <s v="Medium"/>
    <s v="Medium Satisfaction"/>
    <s v="Short Charging"/>
    <n v="1"/>
    <x v="584"/>
    <x v="60"/>
  </r>
  <r>
    <s v="EVS105547"/>
    <x v="0"/>
    <x v="2"/>
    <x v="0"/>
    <x v="1"/>
    <s v="30-12-2023 20:50"/>
    <s v="30-12-2023 22:45"/>
    <x v="65"/>
    <n v="43.21"/>
    <n v="10"/>
    <n v="432.1"/>
    <s v="Credit Card"/>
    <x v="2"/>
    <s v="High"/>
    <s v="Low Satisfaction"/>
    <s v="Long Charging"/>
    <n v="2"/>
    <x v="1335"/>
    <x v="326"/>
  </r>
  <r>
    <s v="EVS105548"/>
    <x v="7"/>
    <x v="0"/>
    <x v="2"/>
    <x v="1"/>
    <d v="2024-10-04T02:32:00"/>
    <d v="2024-10-04T03:52:00"/>
    <x v="93"/>
    <n v="20.55"/>
    <n v="8"/>
    <n v="164.4"/>
    <s v="UPI"/>
    <x v="4"/>
    <s v="Medium"/>
    <s v="Low Satisfaction"/>
    <s v="Long Charging"/>
    <n v="3"/>
    <x v="199"/>
    <x v="228"/>
  </r>
  <r>
    <s v="EVS105549"/>
    <x v="1"/>
    <x v="1"/>
    <x v="1"/>
    <x v="0"/>
    <d v="2023-08-03T04:16:00"/>
    <d v="2023-08-03T05:33:00"/>
    <x v="68"/>
    <n v="52.82"/>
    <n v="15"/>
    <n v="792.3"/>
    <s v="Subscription"/>
    <x v="0"/>
    <s v="High"/>
    <s v="Medium Satisfaction"/>
    <s v="Long Charging"/>
    <n v="1"/>
    <x v="1290"/>
    <x v="381"/>
  </r>
  <r>
    <s v="EVS105550"/>
    <x v="5"/>
    <x v="2"/>
    <x v="1"/>
    <x v="1"/>
    <d v="2023-06-01T06:03:00"/>
    <d v="2023-06-01T06:33:00"/>
    <x v="19"/>
    <n v="58.69"/>
    <n v="12"/>
    <n v="704.28"/>
    <s v="Subscription"/>
    <x v="0"/>
    <s v="High"/>
    <s v="Medium Satisfaction"/>
    <s v="Medium Charging"/>
    <n v="2"/>
    <x v="1316"/>
    <x v="137"/>
  </r>
  <r>
    <s v="EVS105551"/>
    <x v="7"/>
    <x v="1"/>
    <x v="2"/>
    <x v="1"/>
    <d v="2024-06-05T03:35:00"/>
    <d v="2024-06-05T05:27:00"/>
    <x v="56"/>
    <n v="59.96"/>
    <n v="8"/>
    <n v="479.68"/>
    <s v="Wallet"/>
    <x v="4"/>
    <s v="High"/>
    <s v="Low Satisfaction"/>
    <s v="Long Charging"/>
    <n v="1"/>
    <x v="551"/>
    <x v="579"/>
  </r>
  <r>
    <s v="EVS105552"/>
    <x v="5"/>
    <x v="1"/>
    <x v="2"/>
    <x v="0"/>
    <d v="2024-11-03T18:16:00"/>
    <d v="2024-11-03T19:44:00"/>
    <x v="81"/>
    <n v="47.16"/>
    <n v="10"/>
    <n v="471.6"/>
    <s v="Credit Card"/>
    <x v="4"/>
    <s v="High"/>
    <s v="Low Satisfaction"/>
    <s v="Long Charging"/>
    <n v="1"/>
    <x v="230"/>
    <x v="390"/>
  </r>
  <r>
    <s v="EVS105553"/>
    <x v="5"/>
    <x v="0"/>
    <x v="1"/>
    <x v="0"/>
    <s v="21-11-2024 05:14"/>
    <s v="21-11-2024 06:54"/>
    <x v="60"/>
    <n v="7.18"/>
    <n v="15"/>
    <n v="107.7"/>
    <s v="Credit Card"/>
    <x v="1"/>
    <s v="Low"/>
    <s v="High Satisfaction"/>
    <s v="Long Charging"/>
    <n v="3"/>
    <x v="1250"/>
    <x v="44"/>
  </r>
  <r>
    <s v="EVS105554"/>
    <x v="5"/>
    <x v="2"/>
    <x v="3"/>
    <x v="0"/>
    <d v="2023-12-12T07:00:00"/>
    <d v="2023-12-12T08:13:00"/>
    <x v="98"/>
    <n v="50.88"/>
    <n v="10"/>
    <n v="508.8"/>
    <s v="Subscription"/>
    <x v="3"/>
    <s v="High"/>
    <s v="Medium Satisfaction"/>
    <s v="Long Charging"/>
    <n v="2"/>
    <x v="871"/>
    <x v="669"/>
  </r>
  <r>
    <s v="EVS105555"/>
    <x v="1"/>
    <x v="2"/>
    <x v="1"/>
    <x v="0"/>
    <s v="26-04-2023 03:46"/>
    <s v="26-04-2023 04:37"/>
    <x v="69"/>
    <n v="53.19"/>
    <n v="15"/>
    <n v="797.85"/>
    <s v="Wallet"/>
    <x v="3"/>
    <s v="High"/>
    <s v="Medium Satisfaction"/>
    <s v="Medium Charging"/>
    <n v="2"/>
    <x v="497"/>
    <x v="664"/>
  </r>
  <r>
    <s v="EVS105556"/>
    <x v="5"/>
    <x v="0"/>
    <x v="0"/>
    <x v="1"/>
    <s v="14-12-2023 23:50"/>
    <s v="15-12-2023 01:02"/>
    <x v="70"/>
    <n v="59.11"/>
    <n v="15"/>
    <n v="886.65"/>
    <s v="Credit Card"/>
    <x v="0"/>
    <s v="High"/>
    <s v="Medium Satisfaction"/>
    <s v="Long Charging"/>
    <n v="3"/>
    <x v="776"/>
    <x v="348"/>
  </r>
  <r>
    <s v="EVS105557"/>
    <x v="4"/>
    <x v="1"/>
    <x v="2"/>
    <x v="1"/>
    <s v="22-08-2024 15:26"/>
    <s v="22-08-2024 16:49"/>
    <x v="100"/>
    <n v="42.84"/>
    <n v="15"/>
    <n v="642.6"/>
    <s v="Credit Card"/>
    <x v="1"/>
    <s v="High"/>
    <s v="High Satisfaction"/>
    <s v="Long Charging"/>
    <n v="1"/>
    <x v="727"/>
    <x v="477"/>
  </r>
  <r>
    <s v="EVS105558"/>
    <x v="1"/>
    <x v="0"/>
    <x v="1"/>
    <x v="0"/>
    <d v="2023-05-04T13:40:00"/>
    <d v="2023-05-04T15:21:00"/>
    <x v="26"/>
    <n v="23.19"/>
    <n v="8"/>
    <n v="185.52"/>
    <s v="Credit Card"/>
    <x v="3"/>
    <s v="Medium"/>
    <s v="Medium Satisfaction"/>
    <s v="Long Charging"/>
    <n v="3"/>
    <x v="622"/>
    <x v="195"/>
  </r>
  <r>
    <s v="EVS105559"/>
    <x v="4"/>
    <x v="2"/>
    <x v="2"/>
    <x v="0"/>
    <s v="26-02-2024 07:09"/>
    <s v="26-02-2024 08:43"/>
    <x v="23"/>
    <n v="54.9"/>
    <n v="10"/>
    <n v="549"/>
    <s v="UPI"/>
    <x v="4"/>
    <s v="High"/>
    <s v="Low Satisfaction"/>
    <s v="Long Charging"/>
    <n v="2"/>
    <x v="451"/>
    <x v="255"/>
  </r>
  <r>
    <s v="EVS105560"/>
    <x v="1"/>
    <x v="0"/>
    <x v="1"/>
    <x v="0"/>
    <s v="14-09-2023 23:39"/>
    <s v="15-09-2023 01:35"/>
    <x v="90"/>
    <n v="44.62"/>
    <n v="15"/>
    <n v="669.3"/>
    <s v="Wallet"/>
    <x v="4"/>
    <s v="High"/>
    <s v="Low Satisfaction"/>
    <s v="Long Charging"/>
    <n v="3"/>
    <x v="87"/>
    <x v="444"/>
  </r>
  <r>
    <s v="EVS105561"/>
    <x v="5"/>
    <x v="1"/>
    <x v="3"/>
    <x v="0"/>
    <s v="25-02-2024 05:34"/>
    <s v="25-02-2024 06:09"/>
    <x v="10"/>
    <n v="9.2799999999999994"/>
    <n v="8"/>
    <n v="74.239999999999995"/>
    <s v="Credit Card"/>
    <x v="0"/>
    <s v="Low"/>
    <s v="Medium Satisfaction"/>
    <s v="Medium Charging"/>
    <n v="1"/>
    <x v="591"/>
    <x v="114"/>
  </r>
  <r>
    <s v="EVS105562"/>
    <x v="4"/>
    <x v="1"/>
    <x v="0"/>
    <x v="1"/>
    <s v="27-12-2023 13:42"/>
    <s v="27-12-2023 14:29"/>
    <x v="59"/>
    <n v="34.090000000000003"/>
    <n v="10"/>
    <n v="340.9"/>
    <s v="Credit Card"/>
    <x v="0"/>
    <s v="High"/>
    <s v="Medium Satisfaction"/>
    <s v="Medium Charging"/>
    <n v="1"/>
    <x v="440"/>
    <x v="107"/>
  </r>
  <r>
    <s v="EVS105563"/>
    <x v="4"/>
    <x v="1"/>
    <x v="0"/>
    <x v="1"/>
    <s v="20-09-2023 18:59"/>
    <s v="20-09-2023 19:25"/>
    <x v="1"/>
    <n v="47.91"/>
    <n v="8"/>
    <n v="383.28"/>
    <s v="UPI"/>
    <x v="0"/>
    <s v="High"/>
    <s v="Medium Satisfaction"/>
    <s v="Short Charging"/>
    <n v="1"/>
    <x v="992"/>
    <x v="681"/>
  </r>
  <r>
    <s v="EVS105564"/>
    <x v="4"/>
    <x v="2"/>
    <x v="2"/>
    <x v="0"/>
    <d v="2023-01-05T11:51:00"/>
    <d v="2023-01-05T12:03:00"/>
    <x v="94"/>
    <n v="26.56"/>
    <n v="10"/>
    <n v="265.60000000000002"/>
    <s v="Wallet"/>
    <x v="3"/>
    <s v="Medium"/>
    <s v="Medium Satisfaction"/>
    <s v="Short Charging"/>
    <n v="2"/>
    <x v="895"/>
    <x v="435"/>
  </r>
  <r>
    <s v="EVS105565"/>
    <x v="7"/>
    <x v="1"/>
    <x v="3"/>
    <x v="0"/>
    <s v="15-11-2023 10:28"/>
    <s v="15-11-2023 11:56"/>
    <x v="81"/>
    <n v="27.78"/>
    <n v="15"/>
    <n v="416.7"/>
    <s v="Credit Card"/>
    <x v="0"/>
    <s v="Medium"/>
    <s v="Medium Satisfaction"/>
    <s v="Long Charging"/>
    <n v="1"/>
    <x v="3"/>
    <x v="611"/>
  </r>
  <r>
    <s v="EVS105566"/>
    <x v="7"/>
    <x v="1"/>
    <x v="0"/>
    <x v="1"/>
    <s v="26-02-2023 21:21"/>
    <s v="26-02-2023 22:50"/>
    <x v="29"/>
    <n v="56.53"/>
    <n v="15"/>
    <n v="847.95"/>
    <s v="UPI"/>
    <x v="2"/>
    <s v="High"/>
    <s v="Low Satisfaction"/>
    <s v="Long Charging"/>
    <n v="1"/>
    <x v="353"/>
    <x v="288"/>
  </r>
  <r>
    <s v="EVS105567"/>
    <x v="1"/>
    <x v="2"/>
    <x v="3"/>
    <x v="1"/>
    <s v="18-02-2023 03:47"/>
    <s v="18-02-2023 05:04"/>
    <x v="68"/>
    <n v="21.68"/>
    <n v="10"/>
    <n v="216.8"/>
    <s v="UPI"/>
    <x v="3"/>
    <s v="Medium"/>
    <s v="Medium Satisfaction"/>
    <s v="Long Charging"/>
    <n v="2"/>
    <x v="352"/>
    <x v="33"/>
  </r>
  <r>
    <s v="EVS105568"/>
    <x v="0"/>
    <x v="1"/>
    <x v="2"/>
    <x v="0"/>
    <s v="23-08-2024 12:25"/>
    <s v="23-08-2024 12:35"/>
    <x v="15"/>
    <n v="4.4800000000000004"/>
    <n v="8"/>
    <n v="35.840000000000003"/>
    <s v="Wallet"/>
    <x v="2"/>
    <s v="Low"/>
    <s v="Low Satisfaction"/>
    <s v="Short Charging"/>
    <n v="1"/>
    <x v="1181"/>
    <x v="589"/>
  </r>
  <r>
    <s v="EVS105569"/>
    <x v="3"/>
    <x v="2"/>
    <x v="0"/>
    <x v="0"/>
    <s v="22-07-2024 01:47"/>
    <s v="22-07-2024 03:21"/>
    <x v="23"/>
    <n v="11.4"/>
    <n v="15"/>
    <n v="171"/>
    <s v="Credit Card"/>
    <x v="3"/>
    <s v="Medium"/>
    <s v="Medium Satisfaction"/>
    <s v="Long Charging"/>
    <n v="2"/>
    <x v="1295"/>
    <x v="291"/>
  </r>
  <r>
    <s v="EVS105570"/>
    <x v="2"/>
    <x v="1"/>
    <x v="0"/>
    <x v="1"/>
    <s v="17-03-2024 15:51"/>
    <s v="17-03-2024 17:14"/>
    <x v="100"/>
    <n v="25.36"/>
    <n v="8"/>
    <n v="202.88"/>
    <s v="Credit Card"/>
    <x v="4"/>
    <s v="Medium"/>
    <s v="Low Satisfaction"/>
    <s v="Long Charging"/>
    <n v="1"/>
    <x v="328"/>
    <x v="587"/>
  </r>
  <r>
    <s v="EVS105571"/>
    <x v="5"/>
    <x v="2"/>
    <x v="0"/>
    <x v="0"/>
    <s v="20-07-2024 23:33"/>
    <s v="20-07-2024 23:56"/>
    <x v="6"/>
    <n v="6.1"/>
    <n v="12"/>
    <n v="73.2"/>
    <s v="UPI"/>
    <x v="0"/>
    <s v="Low"/>
    <s v="Medium Satisfaction"/>
    <s v="Short Charging"/>
    <n v="2"/>
    <x v="358"/>
    <x v="86"/>
  </r>
  <r>
    <s v="EVS105572"/>
    <x v="0"/>
    <x v="0"/>
    <x v="2"/>
    <x v="1"/>
    <d v="2024-02-04T22:21:00"/>
    <d v="2024-03-04T00:13:00"/>
    <x v="56"/>
    <n v="50.02"/>
    <n v="12"/>
    <n v="600.24"/>
    <s v="Subscription"/>
    <x v="0"/>
    <s v="High"/>
    <s v="Medium Satisfaction"/>
    <s v="Long Charging"/>
    <n v="3"/>
    <x v="473"/>
    <x v="210"/>
  </r>
  <r>
    <s v="EVS105573"/>
    <x v="3"/>
    <x v="1"/>
    <x v="1"/>
    <x v="1"/>
    <s v="29-09-2024 15:23"/>
    <s v="29-09-2024 15:39"/>
    <x v="71"/>
    <n v="35.5"/>
    <n v="12"/>
    <n v="426"/>
    <s v="Wallet"/>
    <x v="1"/>
    <s v="High"/>
    <s v="High Satisfaction"/>
    <s v="Short Charging"/>
    <n v="1"/>
    <x v="308"/>
    <x v="306"/>
  </r>
  <r>
    <s v="EVS105574"/>
    <x v="4"/>
    <x v="1"/>
    <x v="2"/>
    <x v="0"/>
    <s v="22-01-2023 09:52"/>
    <s v="22-01-2023 11:14"/>
    <x v="0"/>
    <n v="17.2"/>
    <n v="12"/>
    <n v="206.4"/>
    <s v="Credit Card"/>
    <x v="0"/>
    <s v="Medium"/>
    <s v="Medium Satisfaction"/>
    <s v="Long Charging"/>
    <n v="1"/>
    <x v="242"/>
    <x v="29"/>
  </r>
  <r>
    <s v="EVS105575"/>
    <x v="7"/>
    <x v="0"/>
    <x v="1"/>
    <x v="0"/>
    <s v="15-08-2024 14:34"/>
    <s v="15-08-2024 14:54"/>
    <x v="21"/>
    <n v="4.54"/>
    <n v="12"/>
    <n v="54.48"/>
    <s v="Wallet"/>
    <x v="1"/>
    <s v="Low"/>
    <s v="High Satisfaction"/>
    <s v="Short Charging"/>
    <n v="3"/>
    <x v="948"/>
    <x v="532"/>
  </r>
  <r>
    <s v="EVS105576"/>
    <x v="5"/>
    <x v="2"/>
    <x v="1"/>
    <x v="0"/>
    <d v="2023-12-04T19:47:00"/>
    <d v="2023-12-04T21:25:00"/>
    <x v="61"/>
    <n v="28.63"/>
    <n v="15"/>
    <n v="429.45"/>
    <s v="Wallet"/>
    <x v="4"/>
    <s v="Medium"/>
    <s v="Low Satisfaction"/>
    <s v="Long Charging"/>
    <n v="2"/>
    <x v="861"/>
    <x v="246"/>
  </r>
  <r>
    <s v="EVS105577"/>
    <x v="6"/>
    <x v="2"/>
    <x v="2"/>
    <x v="0"/>
    <d v="2023-05-01T13:42:00"/>
    <d v="2023-05-01T14:07:00"/>
    <x v="13"/>
    <n v="5.51"/>
    <n v="10"/>
    <n v="55.1"/>
    <s v="UPI"/>
    <x v="2"/>
    <s v="Low"/>
    <s v="Low Satisfaction"/>
    <s v="Short Charging"/>
    <n v="2"/>
    <x v="440"/>
    <x v="358"/>
  </r>
  <r>
    <s v="EVS105578"/>
    <x v="7"/>
    <x v="1"/>
    <x v="3"/>
    <x v="1"/>
    <s v="28-07-2023 21:35"/>
    <s v="28-07-2023 23:12"/>
    <x v="85"/>
    <n v="4.83"/>
    <n v="10"/>
    <n v="48.3"/>
    <s v="Subscription"/>
    <x v="2"/>
    <s v="Low"/>
    <s v="Low Satisfaction"/>
    <s v="Long Charging"/>
    <n v="1"/>
    <x v="1112"/>
    <x v="536"/>
  </r>
  <r>
    <s v="EVS105579"/>
    <x v="3"/>
    <x v="2"/>
    <x v="3"/>
    <x v="0"/>
    <d v="2024-08-04T23:02:00"/>
    <d v="2024-08-04T23:28:00"/>
    <x v="1"/>
    <n v="12.98"/>
    <n v="8"/>
    <n v="103.84"/>
    <s v="Wallet"/>
    <x v="2"/>
    <s v="Medium"/>
    <s v="Low Satisfaction"/>
    <s v="Short Charging"/>
    <n v="2"/>
    <x v="1324"/>
    <x v="415"/>
  </r>
  <r>
    <s v="EVS105580"/>
    <x v="1"/>
    <x v="0"/>
    <x v="2"/>
    <x v="0"/>
    <s v="27-11-2024 12:21"/>
    <s v="27-11-2024 13:05"/>
    <x v="72"/>
    <n v="8.9700000000000006"/>
    <n v="10"/>
    <n v="89.7"/>
    <s v="UPI"/>
    <x v="1"/>
    <s v="Low"/>
    <s v="High Satisfaction"/>
    <s v="Medium Charging"/>
    <n v="3"/>
    <x v="707"/>
    <x v="233"/>
  </r>
  <r>
    <s v="EVS105581"/>
    <x v="7"/>
    <x v="1"/>
    <x v="0"/>
    <x v="0"/>
    <d v="2023-01-05T00:21:00"/>
    <d v="2023-01-05T02:01:00"/>
    <x v="60"/>
    <n v="52.43"/>
    <n v="15"/>
    <n v="786.45"/>
    <s v="Subscription"/>
    <x v="0"/>
    <s v="High"/>
    <s v="Medium Satisfaction"/>
    <s v="Long Charging"/>
    <n v="1"/>
    <x v="240"/>
    <x v="435"/>
  </r>
  <r>
    <s v="EVS105582"/>
    <x v="1"/>
    <x v="0"/>
    <x v="0"/>
    <x v="0"/>
    <s v="17-07-2023 01:47"/>
    <s v="17-07-2023 01:57"/>
    <x v="15"/>
    <n v="23.15"/>
    <n v="12"/>
    <n v="277.8"/>
    <s v="Credit Card"/>
    <x v="0"/>
    <s v="Medium"/>
    <s v="Medium Satisfaction"/>
    <s v="Short Charging"/>
    <n v="3"/>
    <x v="1295"/>
    <x v="572"/>
  </r>
  <r>
    <s v="EVS105583"/>
    <x v="5"/>
    <x v="0"/>
    <x v="0"/>
    <x v="1"/>
    <s v="21-06-2024 08:39"/>
    <s v="21-06-2024 09:38"/>
    <x v="49"/>
    <n v="50.69"/>
    <n v="12"/>
    <n v="608.28"/>
    <s v="Subscription"/>
    <x v="2"/>
    <s v="High"/>
    <s v="Low Satisfaction"/>
    <s v="Medium Charging"/>
    <n v="3"/>
    <x v="181"/>
    <x v="235"/>
  </r>
  <r>
    <s v="EVS105584"/>
    <x v="6"/>
    <x v="2"/>
    <x v="3"/>
    <x v="1"/>
    <s v="22-04-2024 10:23"/>
    <s v="22-04-2024 11:11"/>
    <x v="67"/>
    <n v="39.229999999999997"/>
    <n v="10"/>
    <n v="392.3"/>
    <s v="UPI"/>
    <x v="0"/>
    <s v="High"/>
    <s v="Medium Satisfaction"/>
    <s v="Medium Charging"/>
    <n v="2"/>
    <x v="13"/>
    <x v="550"/>
  </r>
  <r>
    <s v="EVS105585"/>
    <x v="1"/>
    <x v="2"/>
    <x v="2"/>
    <x v="0"/>
    <s v="18-12-2023 14:26"/>
    <s v="18-12-2023 15:08"/>
    <x v="14"/>
    <n v="48.47"/>
    <n v="15"/>
    <n v="727.05"/>
    <s v="UPI"/>
    <x v="4"/>
    <s v="High"/>
    <s v="Low Satisfaction"/>
    <s v="Medium Charging"/>
    <n v="2"/>
    <x v="1227"/>
    <x v="646"/>
  </r>
  <r>
    <s v="EVS105586"/>
    <x v="6"/>
    <x v="1"/>
    <x v="0"/>
    <x v="0"/>
    <s v="21-10-2023 09:31"/>
    <s v="21-10-2023 10:44"/>
    <x v="98"/>
    <n v="47.4"/>
    <n v="10"/>
    <n v="474"/>
    <s v="Credit Card"/>
    <x v="0"/>
    <s v="High"/>
    <s v="Medium Satisfaction"/>
    <s v="Long Charging"/>
    <n v="1"/>
    <x v="334"/>
    <x v="289"/>
  </r>
  <r>
    <s v="EVS105587"/>
    <x v="4"/>
    <x v="2"/>
    <x v="2"/>
    <x v="0"/>
    <d v="2023-03-03T19:23:00"/>
    <d v="2023-03-03T20:41:00"/>
    <x v="89"/>
    <n v="28.77"/>
    <n v="15"/>
    <n v="431.55"/>
    <s v="Wallet"/>
    <x v="3"/>
    <s v="Medium"/>
    <s v="Medium Satisfaction"/>
    <s v="Long Charging"/>
    <n v="2"/>
    <x v="504"/>
    <x v="369"/>
  </r>
  <r>
    <s v="EVS105588"/>
    <x v="5"/>
    <x v="0"/>
    <x v="2"/>
    <x v="1"/>
    <s v="27-07-2023 17:05"/>
    <s v="27-07-2023 18:46"/>
    <x v="26"/>
    <n v="6.69"/>
    <n v="8"/>
    <n v="53.52"/>
    <s v="Credit Card"/>
    <x v="4"/>
    <s v="Low"/>
    <s v="Low Satisfaction"/>
    <s v="Long Charging"/>
    <n v="3"/>
    <x v="80"/>
    <x v="244"/>
  </r>
  <r>
    <s v="EVS105589"/>
    <x v="4"/>
    <x v="0"/>
    <x v="0"/>
    <x v="0"/>
    <s v="22-08-2024 23:39"/>
    <s v="23-08-2024 01:09"/>
    <x v="77"/>
    <n v="25.75"/>
    <n v="8"/>
    <n v="206"/>
    <s v="Subscription"/>
    <x v="4"/>
    <s v="Medium"/>
    <s v="Low Satisfaction"/>
    <s v="Long Charging"/>
    <n v="3"/>
    <x v="87"/>
    <x v="477"/>
  </r>
  <r>
    <s v="EVS105590"/>
    <x v="7"/>
    <x v="1"/>
    <x v="0"/>
    <x v="0"/>
    <d v="2023-06-04T11:12:00"/>
    <d v="2023-06-04T12:36:00"/>
    <x v="32"/>
    <n v="3.16"/>
    <n v="8"/>
    <n v="25.28"/>
    <s v="Credit Card"/>
    <x v="2"/>
    <s v="Low"/>
    <s v="Low Satisfaction"/>
    <s v="Long Charging"/>
    <n v="1"/>
    <x v="0"/>
    <x v="540"/>
  </r>
  <r>
    <s v="EVS105591"/>
    <x v="0"/>
    <x v="2"/>
    <x v="1"/>
    <x v="1"/>
    <d v="2024-03-05T10:43:00"/>
    <d v="2024-03-05T11:44:00"/>
    <x v="57"/>
    <n v="7.27"/>
    <n v="15"/>
    <n v="109.05"/>
    <s v="Credit Card"/>
    <x v="1"/>
    <s v="Low"/>
    <s v="High Satisfaction"/>
    <s v="Long Charging"/>
    <n v="2"/>
    <x v="1011"/>
    <x v="321"/>
  </r>
  <r>
    <s v="EVS105592"/>
    <x v="6"/>
    <x v="2"/>
    <x v="3"/>
    <x v="0"/>
    <s v="24-07-2023 23:50"/>
    <s v="25-07-2023 01:00"/>
    <x v="31"/>
    <n v="52.14"/>
    <n v="15"/>
    <n v="782.1"/>
    <s v="Credit Card"/>
    <x v="4"/>
    <s v="High"/>
    <s v="Low Satisfaction"/>
    <s v="Long Charging"/>
    <n v="2"/>
    <x v="776"/>
    <x v="198"/>
  </r>
  <r>
    <s v="EVS105593"/>
    <x v="6"/>
    <x v="2"/>
    <x v="0"/>
    <x v="1"/>
    <d v="2023-10-07T21:06:00"/>
    <d v="2023-10-07T23:05:00"/>
    <x v="9"/>
    <n v="59.77"/>
    <n v="10"/>
    <n v="597.70000000000005"/>
    <s v="Credit Card"/>
    <x v="0"/>
    <s v="High"/>
    <s v="Medium Satisfaction"/>
    <s v="Long Charging"/>
    <n v="2"/>
    <x v="965"/>
    <x v="254"/>
  </r>
  <r>
    <s v="EVS105594"/>
    <x v="4"/>
    <x v="0"/>
    <x v="3"/>
    <x v="0"/>
    <s v="14-11-2024 10:09"/>
    <s v="14-11-2024 11:28"/>
    <x v="87"/>
    <n v="7.29"/>
    <n v="12"/>
    <n v="87.48"/>
    <s v="Credit Card"/>
    <x v="1"/>
    <s v="Low"/>
    <s v="High Satisfaction"/>
    <s v="Long Charging"/>
    <n v="3"/>
    <x v="882"/>
    <x v="446"/>
  </r>
  <r>
    <s v="EVS105595"/>
    <x v="4"/>
    <x v="2"/>
    <x v="3"/>
    <x v="1"/>
    <d v="2024-04-01T13:53:00"/>
    <d v="2024-04-01T14:14:00"/>
    <x v="86"/>
    <n v="3.51"/>
    <n v="15"/>
    <n v="52.65"/>
    <s v="Subscription"/>
    <x v="3"/>
    <s v="Low"/>
    <s v="Medium Satisfaction"/>
    <s v="Short Charging"/>
    <n v="2"/>
    <x v="1214"/>
    <x v="575"/>
  </r>
  <r>
    <s v="EVS105596"/>
    <x v="5"/>
    <x v="1"/>
    <x v="0"/>
    <x v="0"/>
    <d v="2023-11-10T06:35:00"/>
    <d v="2023-11-10T08:33:00"/>
    <x v="106"/>
    <n v="21.1"/>
    <n v="10"/>
    <n v="211"/>
    <s v="Wallet"/>
    <x v="2"/>
    <s v="Medium"/>
    <s v="Low Satisfaction"/>
    <s v="Long Charging"/>
    <n v="1"/>
    <x v="1117"/>
    <x v="621"/>
  </r>
  <r>
    <s v="EVS105597"/>
    <x v="3"/>
    <x v="1"/>
    <x v="2"/>
    <x v="1"/>
    <d v="2023-12-12T02:35:00"/>
    <d v="2023-12-12T04:07:00"/>
    <x v="20"/>
    <n v="17.14"/>
    <n v="8"/>
    <n v="137.12"/>
    <s v="Credit Card"/>
    <x v="0"/>
    <s v="Medium"/>
    <s v="Medium Satisfaction"/>
    <s v="Long Charging"/>
    <n v="1"/>
    <x v="467"/>
    <x v="669"/>
  </r>
  <r>
    <s v="EVS105598"/>
    <x v="3"/>
    <x v="2"/>
    <x v="1"/>
    <x v="0"/>
    <d v="2023-11-07T20:24:00"/>
    <d v="2023-11-07T21:49:00"/>
    <x v="17"/>
    <n v="31.96"/>
    <n v="12"/>
    <n v="383.52"/>
    <s v="Subscription"/>
    <x v="4"/>
    <s v="High"/>
    <s v="Low Satisfaction"/>
    <s v="Long Charging"/>
    <n v="2"/>
    <x v="1139"/>
    <x v="140"/>
  </r>
  <r>
    <s v="EVS105599"/>
    <x v="7"/>
    <x v="2"/>
    <x v="0"/>
    <x v="0"/>
    <s v="14-03-2024 01:20"/>
    <s v="14-03-2024 02:32"/>
    <x v="70"/>
    <n v="44.41"/>
    <n v="8"/>
    <n v="355.28"/>
    <s v="Wallet"/>
    <x v="4"/>
    <s v="High"/>
    <s v="Low Satisfaction"/>
    <s v="Long Charging"/>
    <n v="2"/>
    <x v="132"/>
    <x v="50"/>
  </r>
  <r>
    <s v="EVS105600"/>
    <x v="6"/>
    <x v="0"/>
    <x v="0"/>
    <x v="0"/>
    <s v="25-02-2023 13:49"/>
    <s v="25-02-2023 14:42"/>
    <x v="73"/>
    <n v="35.74"/>
    <n v="15"/>
    <n v="536.1"/>
    <s v="Credit Card"/>
    <x v="2"/>
    <s v="High"/>
    <s v="Low Satisfaction"/>
    <s v="Medium Charging"/>
    <n v="3"/>
    <x v="662"/>
    <x v="626"/>
  </r>
  <r>
    <s v="EVS105601"/>
    <x v="7"/>
    <x v="1"/>
    <x v="0"/>
    <x v="0"/>
    <d v="2023-03-03T14:47:00"/>
    <d v="2023-03-03T15:49:00"/>
    <x v="51"/>
    <n v="10.7"/>
    <n v="12"/>
    <n v="128.4"/>
    <s v="Credit Card"/>
    <x v="1"/>
    <s v="Medium"/>
    <s v="High Satisfaction"/>
    <s v="Long Charging"/>
    <n v="1"/>
    <x v="671"/>
    <x v="369"/>
  </r>
  <r>
    <s v="EVS105602"/>
    <x v="0"/>
    <x v="0"/>
    <x v="1"/>
    <x v="1"/>
    <s v="13-02-2023 15:25"/>
    <s v="13-02-2023 16:17"/>
    <x v="55"/>
    <n v="57.46"/>
    <n v="10"/>
    <n v="574.6"/>
    <s v="Credit Card"/>
    <x v="2"/>
    <s v="High"/>
    <s v="Low Satisfaction"/>
    <s v="Medium Charging"/>
    <n v="3"/>
    <x v="104"/>
    <x v="142"/>
  </r>
  <r>
    <s v="EVS105603"/>
    <x v="7"/>
    <x v="1"/>
    <x v="2"/>
    <x v="1"/>
    <s v="20-09-2024 00:09"/>
    <s v="20-09-2024 02:05"/>
    <x v="90"/>
    <n v="24.87"/>
    <n v="10"/>
    <n v="248.7"/>
    <s v="Subscription"/>
    <x v="4"/>
    <s v="Medium"/>
    <s v="Low Satisfaction"/>
    <s v="Long Charging"/>
    <n v="1"/>
    <x v="394"/>
    <x v="27"/>
  </r>
  <r>
    <s v="EVS105604"/>
    <x v="2"/>
    <x v="1"/>
    <x v="1"/>
    <x v="1"/>
    <d v="2023-08-12T19:29:00"/>
    <d v="2023-08-12T21:28:00"/>
    <x v="9"/>
    <n v="54.15"/>
    <n v="8"/>
    <n v="433.2"/>
    <s v="Wallet"/>
    <x v="2"/>
    <s v="High"/>
    <s v="Low Satisfaction"/>
    <s v="Long Charging"/>
    <n v="1"/>
    <x v="321"/>
    <x v="522"/>
  </r>
  <r>
    <s v="EVS105605"/>
    <x v="6"/>
    <x v="2"/>
    <x v="1"/>
    <x v="0"/>
    <d v="2023-02-07T17:21:00"/>
    <d v="2023-02-07T17:44:00"/>
    <x v="6"/>
    <n v="44.62"/>
    <n v="8"/>
    <n v="356.96"/>
    <s v="Wallet"/>
    <x v="4"/>
    <s v="High"/>
    <s v="Low Satisfaction"/>
    <s v="Short Charging"/>
    <n v="2"/>
    <x v="173"/>
    <x v="677"/>
  </r>
  <r>
    <s v="EVS105606"/>
    <x v="4"/>
    <x v="0"/>
    <x v="0"/>
    <x v="0"/>
    <d v="2023-05-04T00:36:00"/>
    <d v="2023-05-04T01:54:00"/>
    <x v="89"/>
    <n v="23.66"/>
    <n v="8"/>
    <n v="189.28"/>
    <s v="UPI"/>
    <x v="0"/>
    <s v="Medium"/>
    <s v="Medium Satisfaction"/>
    <s v="Long Charging"/>
    <n v="3"/>
    <x v="719"/>
    <x v="195"/>
  </r>
  <r>
    <s v="EVS105607"/>
    <x v="1"/>
    <x v="2"/>
    <x v="1"/>
    <x v="1"/>
    <s v="27-09-2023 01:45"/>
    <s v="27-09-2023 03:22"/>
    <x v="85"/>
    <n v="16.36"/>
    <n v="8"/>
    <n v="130.88"/>
    <s v="Wallet"/>
    <x v="3"/>
    <s v="Medium"/>
    <s v="Medium Satisfaction"/>
    <s v="Long Charging"/>
    <n v="2"/>
    <x v="1268"/>
    <x v="100"/>
  </r>
  <r>
    <s v="EVS105608"/>
    <x v="7"/>
    <x v="0"/>
    <x v="2"/>
    <x v="1"/>
    <s v="22-03-2024 07:15"/>
    <s v="22-03-2024 08:37"/>
    <x v="0"/>
    <n v="8.33"/>
    <n v="15"/>
    <n v="124.95"/>
    <s v="Credit Card"/>
    <x v="1"/>
    <s v="Low"/>
    <s v="High Satisfaction"/>
    <s v="Long Charging"/>
    <n v="3"/>
    <x v="1198"/>
    <x v="250"/>
  </r>
  <r>
    <s v="EVS105609"/>
    <x v="0"/>
    <x v="2"/>
    <x v="1"/>
    <x v="0"/>
    <s v="24-01-2024 22:46"/>
    <s v="25-01-2024 00:40"/>
    <x v="48"/>
    <n v="59.67"/>
    <n v="12"/>
    <n v="716.04"/>
    <s v="Subscription"/>
    <x v="3"/>
    <s v="High"/>
    <s v="Medium Satisfaction"/>
    <s v="Long Charging"/>
    <n v="2"/>
    <x v="833"/>
    <x v="125"/>
  </r>
  <r>
    <s v="EVS105610"/>
    <x v="6"/>
    <x v="0"/>
    <x v="3"/>
    <x v="1"/>
    <s v="18-03-2024 02:06"/>
    <s v="18-03-2024 03:30"/>
    <x v="32"/>
    <n v="21.97"/>
    <n v="15"/>
    <n v="329.55"/>
    <s v="Wallet"/>
    <x v="0"/>
    <s v="Medium"/>
    <s v="Medium Satisfaction"/>
    <s v="Long Charging"/>
    <n v="3"/>
    <x v="794"/>
    <x v="65"/>
  </r>
  <r>
    <s v="EVS105611"/>
    <x v="0"/>
    <x v="2"/>
    <x v="3"/>
    <x v="0"/>
    <s v="15-10-2024 14:36"/>
    <s v="15-10-2024 14:53"/>
    <x v="18"/>
    <n v="10.26"/>
    <n v="15"/>
    <n v="153.9"/>
    <s v="UPI"/>
    <x v="4"/>
    <s v="Medium"/>
    <s v="Low Satisfaction"/>
    <s v="Short Charging"/>
    <n v="2"/>
    <x v="651"/>
    <x v="485"/>
  </r>
  <r>
    <s v="EVS105612"/>
    <x v="1"/>
    <x v="1"/>
    <x v="1"/>
    <x v="0"/>
    <s v="24-01-2023 06:18"/>
    <s v="24-01-2023 07:30"/>
    <x v="70"/>
    <n v="58.76"/>
    <n v="12"/>
    <n v="705.12"/>
    <s v="UPI"/>
    <x v="4"/>
    <s v="High"/>
    <s v="Low Satisfaction"/>
    <s v="Long Charging"/>
    <n v="1"/>
    <x v="1121"/>
    <x v="493"/>
  </r>
  <r>
    <s v="EVS105613"/>
    <x v="1"/>
    <x v="0"/>
    <x v="0"/>
    <x v="0"/>
    <d v="2024-08-01T16:32:00"/>
    <d v="2024-08-01T17:16:00"/>
    <x v="72"/>
    <n v="56.73"/>
    <n v="8"/>
    <n v="453.84"/>
    <s v="Credit Card"/>
    <x v="1"/>
    <s v="High"/>
    <s v="High Satisfaction"/>
    <s v="Medium Charging"/>
    <n v="3"/>
    <x v="1021"/>
    <x v="671"/>
  </r>
  <r>
    <s v="EVS105614"/>
    <x v="6"/>
    <x v="0"/>
    <x v="2"/>
    <x v="0"/>
    <d v="2024-06-03T13:17:00"/>
    <d v="2024-06-03T14:26:00"/>
    <x v="39"/>
    <n v="32.74"/>
    <n v="10"/>
    <n v="327.39999999999998"/>
    <s v="Subscription"/>
    <x v="0"/>
    <s v="High"/>
    <s v="Medium Satisfaction"/>
    <s v="Long Charging"/>
    <n v="3"/>
    <x v="1329"/>
    <x v="599"/>
  </r>
  <r>
    <s v="EVS105615"/>
    <x v="2"/>
    <x v="2"/>
    <x v="0"/>
    <x v="1"/>
    <d v="2023-06-02T23:42:00"/>
    <d v="2023-07-02T00:29:00"/>
    <x v="59"/>
    <n v="29.36"/>
    <n v="15"/>
    <n v="440.4"/>
    <s v="Subscription"/>
    <x v="1"/>
    <s v="Medium"/>
    <s v="High Satisfaction"/>
    <s v="Medium Charging"/>
    <n v="2"/>
    <x v="1016"/>
    <x v="447"/>
  </r>
  <r>
    <s v="EVS105616"/>
    <x v="7"/>
    <x v="2"/>
    <x v="1"/>
    <x v="1"/>
    <s v="20-07-2023 16:10"/>
    <s v="20-07-2023 17:10"/>
    <x v="76"/>
    <n v="54.06"/>
    <n v="8"/>
    <n v="432.48"/>
    <s v="Credit Card"/>
    <x v="4"/>
    <s v="High"/>
    <s v="Low Satisfaction"/>
    <s v="Medium Charging"/>
    <n v="2"/>
    <x v="669"/>
    <x v="697"/>
  </r>
  <r>
    <s v="EVS105617"/>
    <x v="7"/>
    <x v="2"/>
    <x v="3"/>
    <x v="0"/>
    <d v="2024-05-05T15:19:00"/>
    <d v="2024-05-05T16:43:00"/>
    <x v="32"/>
    <n v="31.21"/>
    <n v="8"/>
    <n v="249.68"/>
    <s v="Credit Card"/>
    <x v="3"/>
    <s v="High"/>
    <s v="Medium Satisfaction"/>
    <s v="Long Charging"/>
    <n v="2"/>
    <x v="762"/>
    <x v="179"/>
  </r>
  <r>
    <s v="EVS105618"/>
    <x v="1"/>
    <x v="2"/>
    <x v="2"/>
    <x v="1"/>
    <s v="18-01-2023 09:16"/>
    <s v="18-01-2023 10:05"/>
    <x v="42"/>
    <n v="47.38"/>
    <n v="8"/>
    <n v="379.04"/>
    <s v="UPI"/>
    <x v="1"/>
    <s v="High"/>
    <s v="High Satisfaction"/>
    <s v="Medium Charging"/>
    <n v="2"/>
    <x v="809"/>
    <x v="325"/>
  </r>
  <r>
    <s v="EVS105619"/>
    <x v="5"/>
    <x v="0"/>
    <x v="3"/>
    <x v="0"/>
    <s v="22-08-2024 11:08"/>
    <s v="22-08-2024 12:29"/>
    <x v="7"/>
    <n v="28.85"/>
    <n v="8"/>
    <n v="230.8"/>
    <s v="Credit Card"/>
    <x v="2"/>
    <s v="Medium"/>
    <s v="Low Satisfaction"/>
    <s v="Long Charging"/>
    <n v="3"/>
    <x v="1118"/>
    <x v="477"/>
  </r>
  <r>
    <s v="EVS105620"/>
    <x v="3"/>
    <x v="1"/>
    <x v="3"/>
    <x v="0"/>
    <d v="2023-08-07T21:14:00"/>
    <d v="2023-08-07T21:24:00"/>
    <x v="15"/>
    <n v="51.12"/>
    <n v="8"/>
    <n v="408.96"/>
    <s v="Credit Card"/>
    <x v="4"/>
    <s v="High"/>
    <s v="Low Satisfaction"/>
    <s v="Short Charging"/>
    <n v="1"/>
    <x v="926"/>
    <x v="581"/>
  </r>
  <r>
    <s v="EVS105621"/>
    <x v="0"/>
    <x v="1"/>
    <x v="0"/>
    <x v="1"/>
    <s v="21-08-2024 03:17"/>
    <s v="21-08-2024 04:10"/>
    <x v="73"/>
    <n v="46.44"/>
    <n v="15"/>
    <n v="696.6"/>
    <s v="Subscription"/>
    <x v="4"/>
    <s v="High"/>
    <s v="Low Satisfaction"/>
    <s v="Medium Charging"/>
    <n v="1"/>
    <x v="40"/>
    <x v="337"/>
  </r>
  <r>
    <s v="EVS105622"/>
    <x v="7"/>
    <x v="2"/>
    <x v="1"/>
    <x v="0"/>
    <s v="17-01-2023 02:47"/>
    <s v="17-01-2023 03:49"/>
    <x v="51"/>
    <n v="15.27"/>
    <n v="8"/>
    <n v="122.16"/>
    <s v="Credit Card"/>
    <x v="0"/>
    <s v="Medium"/>
    <s v="Medium Satisfaction"/>
    <s v="Long Charging"/>
    <n v="2"/>
    <x v="849"/>
    <x v="192"/>
  </r>
  <r>
    <s v="EVS105623"/>
    <x v="5"/>
    <x v="2"/>
    <x v="2"/>
    <x v="1"/>
    <d v="2023-11-08T10:46:00"/>
    <d v="2023-11-08T10:57:00"/>
    <x v="78"/>
    <n v="59.07"/>
    <n v="12"/>
    <n v="708.84"/>
    <s v="UPI"/>
    <x v="4"/>
    <s v="High"/>
    <s v="Low Satisfaction"/>
    <s v="Short Charging"/>
    <n v="2"/>
    <x v="14"/>
    <x v="34"/>
  </r>
  <r>
    <s v="EVS105624"/>
    <x v="2"/>
    <x v="0"/>
    <x v="2"/>
    <x v="0"/>
    <d v="2023-12-06T03:28:00"/>
    <d v="2023-12-06T04:15:00"/>
    <x v="59"/>
    <n v="25.01"/>
    <n v="8"/>
    <n v="200.08"/>
    <s v="Subscription"/>
    <x v="1"/>
    <s v="Medium"/>
    <s v="High Satisfaction"/>
    <s v="Medium Charging"/>
    <n v="3"/>
    <x v="110"/>
    <x v="652"/>
  </r>
  <r>
    <s v="EVS105625"/>
    <x v="6"/>
    <x v="2"/>
    <x v="1"/>
    <x v="0"/>
    <d v="2024-02-10T11:42:00"/>
    <d v="2024-02-10T12:34:00"/>
    <x v="55"/>
    <n v="25.94"/>
    <n v="15"/>
    <n v="389.1"/>
    <s v="Wallet"/>
    <x v="2"/>
    <s v="Medium"/>
    <s v="Low Satisfaction"/>
    <s v="Medium Charging"/>
    <n v="2"/>
    <x v="977"/>
    <x v="176"/>
  </r>
  <r>
    <s v="EVS105626"/>
    <x v="2"/>
    <x v="0"/>
    <x v="1"/>
    <x v="1"/>
    <d v="2024-01-03T09:16:00"/>
    <d v="2024-01-03T10:46:00"/>
    <x v="77"/>
    <n v="5.61"/>
    <n v="10"/>
    <n v="56.1"/>
    <s v="Credit Card"/>
    <x v="4"/>
    <s v="Low"/>
    <s v="Low Satisfaction"/>
    <s v="Long Charging"/>
    <n v="3"/>
    <x v="809"/>
    <x v="420"/>
  </r>
  <r>
    <s v="EVS105627"/>
    <x v="1"/>
    <x v="2"/>
    <x v="1"/>
    <x v="1"/>
    <s v="31-05-2024 06:59"/>
    <s v="31-05-2024 08:05"/>
    <x v="40"/>
    <n v="58.69"/>
    <n v="15"/>
    <n v="880.35"/>
    <s v="Wallet"/>
    <x v="3"/>
    <s v="High"/>
    <s v="Medium Satisfaction"/>
    <s v="Long Charging"/>
    <n v="2"/>
    <x v="697"/>
    <x v="155"/>
  </r>
  <r>
    <s v="EVS105628"/>
    <x v="2"/>
    <x v="1"/>
    <x v="2"/>
    <x v="0"/>
    <d v="2023-03-03T15:12:00"/>
    <d v="2023-03-03T16:38:00"/>
    <x v="16"/>
    <n v="15.39"/>
    <n v="15"/>
    <n v="230.85"/>
    <s v="Credit Card"/>
    <x v="3"/>
    <s v="Medium"/>
    <s v="Medium Satisfaction"/>
    <s v="Long Charging"/>
    <n v="1"/>
    <x v="911"/>
    <x v="369"/>
  </r>
  <r>
    <s v="EVS105629"/>
    <x v="0"/>
    <x v="1"/>
    <x v="0"/>
    <x v="0"/>
    <d v="2023-10-03T05:53:00"/>
    <d v="2023-10-03T06:19:00"/>
    <x v="1"/>
    <n v="38.46"/>
    <n v="8"/>
    <n v="307.68"/>
    <s v="Subscription"/>
    <x v="3"/>
    <s v="High"/>
    <s v="Medium Satisfaction"/>
    <s v="Short Charging"/>
    <n v="1"/>
    <x v="899"/>
    <x v="153"/>
  </r>
  <r>
    <s v="EVS105630"/>
    <x v="0"/>
    <x v="2"/>
    <x v="3"/>
    <x v="1"/>
    <s v="25-02-2023 09:51"/>
    <s v="25-02-2023 11:06"/>
    <x v="99"/>
    <n v="21.89"/>
    <n v="8"/>
    <n v="175.12"/>
    <s v="Wallet"/>
    <x v="2"/>
    <s v="Medium"/>
    <s v="Low Satisfaction"/>
    <s v="Long Charging"/>
    <n v="2"/>
    <x v="1093"/>
    <x v="626"/>
  </r>
  <r>
    <s v="EVS105631"/>
    <x v="6"/>
    <x v="0"/>
    <x v="1"/>
    <x v="0"/>
    <s v="25-10-2024 16:03"/>
    <s v="25-10-2024 17:02"/>
    <x v="49"/>
    <n v="29.19"/>
    <n v="15"/>
    <n v="437.85"/>
    <s v="Wallet"/>
    <x v="0"/>
    <s v="Medium"/>
    <s v="Medium Satisfaction"/>
    <s v="Medium Charging"/>
    <n v="3"/>
    <x v="383"/>
    <x v="604"/>
  </r>
  <r>
    <s v="EVS105632"/>
    <x v="5"/>
    <x v="0"/>
    <x v="0"/>
    <x v="0"/>
    <d v="2023-09-05T03:58:00"/>
    <d v="2023-09-05T04:19:00"/>
    <x v="86"/>
    <n v="45.17"/>
    <n v="10"/>
    <n v="451.7"/>
    <s v="Subscription"/>
    <x v="2"/>
    <s v="High"/>
    <s v="Low Satisfaction"/>
    <s v="Short Charging"/>
    <n v="3"/>
    <x v="845"/>
    <x v="236"/>
  </r>
  <r>
    <s v="EVS105633"/>
    <x v="6"/>
    <x v="1"/>
    <x v="0"/>
    <x v="1"/>
    <s v="21-07-2023 06:42"/>
    <s v="21-07-2023 07:32"/>
    <x v="97"/>
    <n v="10.69"/>
    <n v="15"/>
    <n v="160.35"/>
    <s v="Credit Card"/>
    <x v="3"/>
    <s v="Medium"/>
    <s v="Medium Satisfaction"/>
    <s v="Medium Charging"/>
    <n v="1"/>
    <x v="269"/>
    <x v="400"/>
  </r>
  <r>
    <s v="EVS105634"/>
    <x v="0"/>
    <x v="2"/>
    <x v="3"/>
    <x v="1"/>
    <d v="2024-06-07T20:02:00"/>
    <d v="2024-06-07T21:41:00"/>
    <x v="83"/>
    <n v="31.35"/>
    <n v="12"/>
    <n v="376.2"/>
    <s v="Subscription"/>
    <x v="3"/>
    <s v="High"/>
    <s v="Medium Satisfaction"/>
    <s v="Long Charging"/>
    <n v="2"/>
    <x v="658"/>
    <x v="383"/>
  </r>
  <r>
    <s v="EVS105635"/>
    <x v="0"/>
    <x v="0"/>
    <x v="2"/>
    <x v="1"/>
    <s v="24-02-2023 22:45"/>
    <s v="25-02-2023 00:34"/>
    <x v="74"/>
    <n v="3.28"/>
    <n v="12"/>
    <n v="39.36"/>
    <s v="Credit Card"/>
    <x v="2"/>
    <s v="Low"/>
    <s v="Low Satisfaction"/>
    <s v="Long Charging"/>
    <n v="3"/>
    <x v="372"/>
    <x v="319"/>
  </r>
  <r>
    <s v="EVS105636"/>
    <x v="3"/>
    <x v="1"/>
    <x v="1"/>
    <x v="1"/>
    <s v="20-02-2023 11:05"/>
    <s v="20-02-2023 11:54"/>
    <x v="42"/>
    <n v="31.68"/>
    <n v="15"/>
    <n v="475.2"/>
    <s v="Credit Card"/>
    <x v="4"/>
    <s v="High"/>
    <s v="Low Satisfaction"/>
    <s v="Medium Charging"/>
    <n v="1"/>
    <x v="569"/>
    <x v="122"/>
  </r>
  <r>
    <s v="EVS105637"/>
    <x v="0"/>
    <x v="1"/>
    <x v="3"/>
    <x v="1"/>
    <s v="28-05-2023 05:45"/>
    <s v="28-05-2023 06:58"/>
    <x v="98"/>
    <n v="38.450000000000003"/>
    <n v="12"/>
    <n v="461.4"/>
    <s v="Credit Card"/>
    <x v="2"/>
    <s v="High"/>
    <s v="Low Satisfaction"/>
    <s v="Long Charging"/>
    <n v="1"/>
    <x v="457"/>
    <x v="91"/>
  </r>
  <r>
    <s v="EVS105638"/>
    <x v="6"/>
    <x v="2"/>
    <x v="1"/>
    <x v="0"/>
    <d v="2023-12-06T09:36:00"/>
    <d v="2023-12-06T11:14:00"/>
    <x v="61"/>
    <n v="50.25"/>
    <n v="15"/>
    <n v="753.75"/>
    <s v="Wallet"/>
    <x v="1"/>
    <s v="High"/>
    <s v="High Satisfaction"/>
    <s v="Long Charging"/>
    <n v="2"/>
    <x v="156"/>
    <x v="652"/>
  </r>
  <r>
    <s v="EVS105639"/>
    <x v="2"/>
    <x v="0"/>
    <x v="0"/>
    <x v="0"/>
    <d v="2024-02-06T02:28:00"/>
    <d v="2024-02-06T03:29:00"/>
    <x v="57"/>
    <n v="41.31"/>
    <n v="15"/>
    <n v="619.65"/>
    <s v="UPI"/>
    <x v="1"/>
    <s v="High"/>
    <s v="High Satisfaction"/>
    <s v="Long Charging"/>
    <n v="3"/>
    <x v="333"/>
    <x v="489"/>
  </r>
  <r>
    <s v="EVS105640"/>
    <x v="0"/>
    <x v="0"/>
    <x v="1"/>
    <x v="1"/>
    <s v="26-11-2023 21:17"/>
    <s v="26-11-2023 22:52"/>
    <x v="66"/>
    <n v="43.04"/>
    <n v="12"/>
    <n v="516.48"/>
    <s v="UPI"/>
    <x v="0"/>
    <s v="High"/>
    <s v="Medium Satisfaction"/>
    <s v="Long Charging"/>
    <n v="3"/>
    <x v="1107"/>
    <x v="437"/>
  </r>
  <r>
    <s v="EVS105641"/>
    <x v="1"/>
    <x v="1"/>
    <x v="2"/>
    <x v="1"/>
    <d v="2024-01-10T18:31:00"/>
    <d v="2024-01-10T19:40:00"/>
    <x v="39"/>
    <n v="53.49"/>
    <n v="15"/>
    <n v="802.35"/>
    <s v="UPI"/>
    <x v="2"/>
    <s v="High"/>
    <s v="Low Satisfaction"/>
    <s v="Long Charging"/>
    <n v="1"/>
    <x v="168"/>
    <x v="458"/>
  </r>
  <r>
    <s v="EVS105642"/>
    <x v="2"/>
    <x v="1"/>
    <x v="1"/>
    <x v="0"/>
    <s v="13-08-2024 17:41"/>
    <s v="13-08-2024 19:24"/>
    <x v="95"/>
    <n v="39.950000000000003"/>
    <n v="10"/>
    <n v="399.5"/>
    <s v="Credit Card"/>
    <x v="0"/>
    <s v="High"/>
    <s v="Medium Satisfaction"/>
    <s v="Long Charging"/>
    <n v="1"/>
    <x v="1402"/>
    <x v="265"/>
  </r>
  <r>
    <s v="EVS105643"/>
    <x v="6"/>
    <x v="1"/>
    <x v="0"/>
    <x v="0"/>
    <s v="23-07-2024 09:24"/>
    <s v="23-07-2024 10:23"/>
    <x v="49"/>
    <n v="34.049999999999997"/>
    <n v="12"/>
    <n v="408.6"/>
    <s v="Wallet"/>
    <x v="2"/>
    <s v="High"/>
    <s v="Low Satisfaction"/>
    <s v="Medium Charging"/>
    <n v="1"/>
    <x v="20"/>
    <x v="333"/>
  </r>
  <r>
    <s v="EVS105644"/>
    <x v="2"/>
    <x v="2"/>
    <x v="2"/>
    <x v="0"/>
    <d v="2024-08-08T08:06:00"/>
    <d v="2024-08-08T09:55:00"/>
    <x v="74"/>
    <n v="33.619999999999997"/>
    <n v="12"/>
    <n v="403.44"/>
    <s v="Subscription"/>
    <x v="1"/>
    <s v="High"/>
    <s v="High Satisfaction"/>
    <s v="Long Charging"/>
    <n v="2"/>
    <x v="950"/>
    <x v="596"/>
  </r>
  <r>
    <s v="EVS105645"/>
    <x v="1"/>
    <x v="1"/>
    <x v="0"/>
    <x v="0"/>
    <s v="27-01-2023 10:34"/>
    <s v="27-01-2023 11:17"/>
    <x v="27"/>
    <n v="7.23"/>
    <n v="12"/>
    <n v="86.76"/>
    <s v="Credit Card"/>
    <x v="4"/>
    <s v="Low"/>
    <s v="Low Satisfaction"/>
    <s v="Medium Charging"/>
    <n v="1"/>
    <x v="851"/>
    <x v="9"/>
  </r>
  <r>
    <s v="EVS105646"/>
    <x v="7"/>
    <x v="1"/>
    <x v="1"/>
    <x v="0"/>
    <s v="21-10-2023 00:11"/>
    <s v="21-10-2023 01:19"/>
    <x v="84"/>
    <n v="19.920000000000002"/>
    <n v="12"/>
    <n v="239.04"/>
    <s v="Wallet"/>
    <x v="2"/>
    <s v="Medium"/>
    <s v="Low Satisfaction"/>
    <s v="Long Charging"/>
    <n v="1"/>
    <x v="1403"/>
    <x v="289"/>
  </r>
  <r>
    <s v="EVS105647"/>
    <x v="1"/>
    <x v="1"/>
    <x v="3"/>
    <x v="0"/>
    <s v="29-12-2023 19:51"/>
    <s v="29-12-2023 20:41"/>
    <x v="97"/>
    <n v="26.57"/>
    <n v="8"/>
    <n v="212.56"/>
    <s v="UPI"/>
    <x v="1"/>
    <s v="Medium"/>
    <s v="High Satisfaction"/>
    <s v="Medium Charging"/>
    <n v="1"/>
    <x v="638"/>
    <x v="667"/>
  </r>
  <r>
    <s v="EVS105648"/>
    <x v="7"/>
    <x v="2"/>
    <x v="3"/>
    <x v="1"/>
    <d v="2024-10-08T23:20:00"/>
    <d v="2024-11-08T00:08:00"/>
    <x v="67"/>
    <n v="22.2"/>
    <n v="8"/>
    <n v="177.6"/>
    <s v="Credit Card"/>
    <x v="2"/>
    <s v="Medium"/>
    <s v="Low Satisfaction"/>
    <s v="Medium Charging"/>
    <n v="2"/>
    <x v="736"/>
    <x v="600"/>
  </r>
  <r>
    <s v="EVS105649"/>
    <x v="7"/>
    <x v="0"/>
    <x v="1"/>
    <x v="0"/>
    <s v="20-10-2024 19:43"/>
    <s v="20-10-2024 20:44"/>
    <x v="57"/>
    <n v="15.52"/>
    <n v="12"/>
    <n v="186.24"/>
    <s v="Credit Card"/>
    <x v="3"/>
    <s v="Medium"/>
    <s v="Medium Satisfaction"/>
    <s v="Long Charging"/>
    <n v="3"/>
    <x v="1097"/>
    <x v="145"/>
  </r>
  <r>
    <s v="EVS105650"/>
    <x v="5"/>
    <x v="1"/>
    <x v="3"/>
    <x v="0"/>
    <d v="2024-09-01T03:49:00"/>
    <d v="2024-09-01T05:14:00"/>
    <x v="17"/>
    <n v="4.6900000000000004"/>
    <n v="10"/>
    <n v="46.9"/>
    <s v="Wallet"/>
    <x v="3"/>
    <s v="Low"/>
    <s v="Medium Satisfaction"/>
    <s v="Long Charging"/>
    <n v="1"/>
    <x v="1128"/>
    <x v="74"/>
  </r>
  <r>
    <s v="EVS105651"/>
    <x v="7"/>
    <x v="0"/>
    <x v="0"/>
    <x v="1"/>
    <d v="2023-07-05T05:35:00"/>
    <d v="2023-07-05T05:53:00"/>
    <x v="88"/>
    <n v="34.89"/>
    <n v="10"/>
    <n v="348.9"/>
    <s v="Subscription"/>
    <x v="0"/>
    <s v="High"/>
    <s v="Medium Satisfaction"/>
    <s v="Short Charging"/>
    <n v="3"/>
    <x v="900"/>
    <x v="418"/>
  </r>
  <r>
    <s v="EVS105652"/>
    <x v="3"/>
    <x v="2"/>
    <x v="2"/>
    <x v="0"/>
    <d v="2023-03-11T18:45:00"/>
    <d v="2023-03-11T19:44:00"/>
    <x v="49"/>
    <n v="48.95"/>
    <n v="12"/>
    <n v="587.4"/>
    <s v="Wallet"/>
    <x v="2"/>
    <s v="High"/>
    <s v="Low Satisfaction"/>
    <s v="Medium Charging"/>
    <n v="2"/>
    <x v="477"/>
    <x v="460"/>
  </r>
  <r>
    <s v="EVS105653"/>
    <x v="1"/>
    <x v="0"/>
    <x v="1"/>
    <x v="0"/>
    <d v="2024-04-07T04:14:00"/>
    <d v="2024-04-07T04:39:00"/>
    <x v="13"/>
    <n v="4.6100000000000003"/>
    <n v="15"/>
    <n v="69.150000000000006"/>
    <s v="Subscription"/>
    <x v="2"/>
    <s v="Low"/>
    <s v="Low Satisfaction"/>
    <s v="Short Charging"/>
    <n v="3"/>
    <x v="957"/>
    <x v="194"/>
  </r>
  <r>
    <s v="EVS105654"/>
    <x v="0"/>
    <x v="1"/>
    <x v="2"/>
    <x v="1"/>
    <d v="2023-11-07T06:50:00"/>
    <d v="2023-11-07T07:02:00"/>
    <x v="94"/>
    <n v="50.2"/>
    <n v="15"/>
    <n v="753"/>
    <s v="Subscription"/>
    <x v="1"/>
    <s v="High"/>
    <s v="High Satisfaction"/>
    <s v="Short Charging"/>
    <n v="1"/>
    <x v="1223"/>
    <x v="140"/>
  </r>
  <r>
    <s v="EVS105655"/>
    <x v="3"/>
    <x v="1"/>
    <x v="1"/>
    <x v="0"/>
    <s v="28-04-2024 00:27"/>
    <s v="28-04-2024 01:20"/>
    <x v="73"/>
    <n v="25.93"/>
    <n v="8"/>
    <n v="207.44"/>
    <s v="Credit Card"/>
    <x v="1"/>
    <s v="Medium"/>
    <s v="High Satisfaction"/>
    <s v="Medium Charging"/>
    <n v="1"/>
    <x v="170"/>
    <x v="117"/>
  </r>
  <r>
    <s v="EVS105656"/>
    <x v="2"/>
    <x v="1"/>
    <x v="2"/>
    <x v="1"/>
    <s v="25-07-2023 23:26"/>
    <s v="26-07-2023 01:24"/>
    <x v="106"/>
    <n v="57.22"/>
    <n v="10"/>
    <n v="572.20000000000005"/>
    <s v="Credit Card"/>
    <x v="2"/>
    <s v="High"/>
    <s v="Low Satisfaction"/>
    <s v="Long Charging"/>
    <n v="1"/>
    <x v="1404"/>
    <x v="553"/>
  </r>
  <r>
    <s v="EVS105657"/>
    <x v="5"/>
    <x v="2"/>
    <x v="3"/>
    <x v="1"/>
    <d v="2023-04-08T12:44:00"/>
    <d v="2023-04-08T12:55:00"/>
    <x v="78"/>
    <n v="22.21"/>
    <n v="12"/>
    <n v="266.52"/>
    <s v="Wallet"/>
    <x v="0"/>
    <s v="Medium"/>
    <s v="Medium Satisfaction"/>
    <s v="Short Charging"/>
    <n v="2"/>
    <x v="357"/>
    <x v="4"/>
  </r>
  <r>
    <s v="EVS105658"/>
    <x v="6"/>
    <x v="2"/>
    <x v="0"/>
    <x v="0"/>
    <s v="29-05-2024 06:43"/>
    <s v="29-05-2024 08:08"/>
    <x v="17"/>
    <n v="52.02"/>
    <n v="8"/>
    <n v="416.16"/>
    <s v="Subscription"/>
    <x v="4"/>
    <s v="High"/>
    <s v="Low Satisfaction"/>
    <s v="Long Charging"/>
    <n v="2"/>
    <x v="1136"/>
    <x v="345"/>
  </r>
  <r>
    <s v="EVS105659"/>
    <x v="7"/>
    <x v="2"/>
    <x v="3"/>
    <x v="0"/>
    <s v="15-07-2024 18:16"/>
    <s v="15-07-2024 18:53"/>
    <x v="45"/>
    <n v="6.52"/>
    <n v="15"/>
    <n v="97.8"/>
    <s v="UPI"/>
    <x v="1"/>
    <s v="Low"/>
    <s v="High Satisfaction"/>
    <s v="Medium Charging"/>
    <n v="2"/>
    <x v="230"/>
    <x v="560"/>
  </r>
  <r>
    <s v="EVS105660"/>
    <x v="1"/>
    <x v="2"/>
    <x v="0"/>
    <x v="1"/>
    <s v="25-11-2023 10:12"/>
    <s v="25-11-2023 10:43"/>
    <x v="64"/>
    <n v="2.48"/>
    <n v="12"/>
    <n v="29.76"/>
    <s v="Credit Card"/>
    <x v="1"/>
    <s v="Low"/>
    <s v="High Satisfaction"/>
    <s v="Medium Charging"/>
    <n v="2"/>
    <x v="76"/>
    <x v="416"/>
  </r>
  <r>
    <s v="EVS105661"/>
    <x v="2"/>
    <x v="1"/>
    <x v="3"/>
    <x v="0"/>
    <s v="25-03-2024 23:39"/>
    <s v="26-03-2024 01:37"/>
    <x v="106"/>
    <n v="31.95"/>
    <n v="12"/>
    <n v="383.4"/>
    <s v="Wallet"/>
    <x v="2"/>
    <s v="High"/>
    <s v="Low Satisfaction"/>
    <s v="Long Charging"/>
    <n v="1"/>
    <x v="87"/>
    <x v="595"/>
  </r>
  <r>
    <s v="EVS105662"/>
    <x v="6"/>
    <x v="0"/>
    <x v="1"/>
    <x v="1"/>
    <s v="24-11-2023 06:40"/>
    <s v="24-11-2023 07:57"/>
    <x v="68"/>
    <n v="2.36"/>
    <n v="12"/>
    <n v="28.32"/>
    <s v="Subscription"/>
    <x v="4"/>
    <s v="Low"/>
    <s v="Low Satisfaction"/>
    <s v="Long Charging"/>
    <n v="3"/>
    <x v="1127"/>
    <x v="99"/>
  </r>
  <r>
    <s v="EVS105663"/>
    <x v="0"/>
    <x v="0"/>
    <x v="0"/>
    <x v="1"/>
    <d v="2023-07-01T04:52:00"/>
    <d v="2023-07-01T05:14:00"/>
    <x v="103"/>
    <n v="53.43"/>
    <n v="15"/>
    <n v="801.45"/>
    <s v="UPI"/>
    <x v="1"/>
    <s v="High"/>
    <s v="High Satisfaction"/>
    <s v="Short Charging"/>
    <n v="3"/>
    <x v="549"/>
    <x v="468"/>
  </r>
  <r>
    <s v="EVS105664"/>
    <x v="6"/>
    <x v="0"/>
    <x v="2"/>
    <x v="0"/>
    <s v="13-10-2023 17:22"/>
    <s v="13-10-2023 18:40"/>
    <x v="89"/>
    <n v="22.46"/>
    <n v="8"/>
    <n v="179.68"/>
    <s v="Wallet"/>
    <x v="1"/>
    <s v="Medium"/>
    <s v="High Satisfaction"/>
    <s v="Long Charging"/>
    <n v="3"/>
    <x v="252"/>
    <x v="353"/>
  </r>
  <r>
    <s v="EVS105665"/>
    <x v="7"/>
    <x v="2"/>
    <x v="0"/>
    <x v="1"/>
    <s v="19-07-2023 22:47"/>
    <s v="19-07-2023 23:10"/>
    <x v="6"/>
    <n v="12.35"/>
    <n v="10"/>
    <n v="123.5"/>
    <s v="Subscription"/>
    <x v="4"/>
    <s v="Medium"/>
    <s v="Low Satisfaction"/>
    <s v="Short Charging"/>
    <n v="2"/>
    <x v="1270"/>
    <x v="113"/>
  </r>
  <r>
    <s v="EVS105666"/>
    <x v="3"/>
    <x v="0"/>
    <x v="2"/>
    <x v="1"/>
    <d v="2023-12-10T21:18:00"/>
    <d v="2023-12-10T23:10:00"/>
    <x v="56"/>
    <n v="56.23"/>
    <n v="12"/>
    <n v="674.76"/>
    <s v="UPI"/>
    <x v="4"/>
    <s v="High"/>
    <s v="Low Satisfaction"/>
    <s v="Long Charging"/>
    <n v="3"/>
    <x v="131"/>
    <x v="425"/>
  </r>
  <r>
    <s v="EVS105667"/>
    <x v="3"/>
    <x v="0"/>
    <x v="0"/>
    <x v="1"/>
    <s v="26-01-2024 00:20"/>
    <s v="26-01-2024 01:19"/>
    <x v="49"/>
    <n v="48.14"/>
    <n v="8"/>
    <n v="385.12"/>
    <s v="UPI"/>
    <x v="2"/>
    <s v="High"/>
    <s v="Low Satisfaction"/>
    <s v="Medium Charging"/>
    <n v="3"/>
    <x v="1035"/>
    <x v="2"/>
  </r>
  <r>
    <s v="EVS105668"/>
    <x v="1"/>
    <x v="2"/>
    <x v="1"/>
    <x v="0"/>
    <s v="25-11-2024 21:16"/>
    <s v="25-11-2024 22:17"/>
    <x v="57"/>
    <n v="36.659999999999997"/>
    <n v="12"/>
    <n v="439.92"/>
    <s v="Subscription"/>
    <x v="1"/>
    <s v="High"/>
    <s v="High Satisfaction"/>
    <s v="Long Charging"/>
    <n v="2"/>
    <x v="604"/>
    <x v="131"/>
  </r>
  <r>
    <s v="EVS105669"/>
    <x v="5"/>
    <x v="1"/>
    <x v="3"/>
    <x v="1"/>
    <s v="26-06-2024 08:25"/>
    <s v="26-06-2024 09:11"/>
    <x v="43"/>
    <n v="16.760000000000002"/>
    <n v="10"/>
    <n v="167.6"/>
    <s v="UPI"/>
    <x v="4"/>
    <s v="Medium"/>
    <s v="Low Satisfaction"/>
    <s v="Medium Charging"/>
    <n v="1"/>
    <x v="275"/>
    <x v="18"/>
  </r>
  <r>
    <s v="EVS105670"/>
    <x v="3"/>
    <x v="0"/>
    <x v="2"/>
    <x v="1"/>
    <s v="17-07-2023 22:01"/>
    <s v="17-07-2023 23:27"/>
    <x v="16"/>
    <n v="44.03"/>
    <n v="12"/>
    <n v="528.36"/>
    <s v="UPI"/>
    <x v="2"/>
    <s v="High"/>
    <s v="Low Satisfaction"/>
    <s v="Long Charging"/>
    <n v="3"/>
    <x v="629"/>
    <x v="572"/>
  </r>
  <r>
    <s v="EVS105671"/>
    <x v="7"/>
    <x v="0"/>
    <x v="2"/>
    <x v="1"/>
    <d v="2024-10-10T21:18:00"/>
    <d v="2024-10-10T23:07:00"/>
    <x v="74"/>
    <n v="21.78"/>
    <n v="10"/>
    <n v="217.8"/>
    <s v="UPI"/>
    <x v="3"/>
    <s v="Medium"/>
    <s v="Medium Satisfaction"/>
    <s v="Long Charging"/>
    <n v="3"/>
    <x v="131"/>
    <x v="371"/>
  </r>
  <r>
    <s v="EVS105672"/>
    <x v="6"/>
    <x v="0"/>
    <x v="1"/>
    <x v="1"/>
    <s v="22-04-2023 19:47"/>
    <s v="22-04-2023 21:25"/>
    <x v="61"/>
    <n v="43.41"/>
    <n v="15"/>
    <n v="651.15"/>
    <s v="Subscription"/>
    <x v="2"/>
    <s v="High"/>
    <s v="Low Satisfaction"/>
    <s v="Long Charging"/>
    <n v="3"/>
    <x v="861"/>
    <x v="421"/>
  </r>
  <r>
    <s v="EVS105673"/>
    <x v="5"/>
    <x v="2"/>
    <x v="1"/>
    <x v="1"/>
    <d v="2024-03-11T20:44:00"/>
    <d v="2024-03-11T21:29:00"/>
    <x v="96"/>
    <n v="11.41"/>
    <n v="8"/>
    <n v="91.28"/>
    <s v="UPI"/>
    <x v="3"/>
    <s v="Medium"/>
    <s v="Medium Satisfaction"/>
    <s v="Medium Charging"/>
    <n v="2"/>
    <x v="1197"/>
    <x v="231"/>
  </r>
  <r>
    <s v="EVS105674"/>
    <x v="5"/>
    <x v="0"/>
    <x v="2"/>
    <x v="0"/>
    <d v="2024-12-07T09:15:00"/>
    <d v="2024-12-07T09:48:00"/>
    <x v="50"/>
    <n v="58.49"/>
    <n v="15"/>
    <n v="877.35"/>
    <s v="UPI"/>
    <x v="4"/>
    <s v="High"/>
    <s v="Low Satisfaction"/>
    <s v="Medium Charging"/>
    <n v="3"/>
    <x v="1379"/>
    <x v="510"/>
  </r>
  <r>
    <s v="EVS105675"/>
    <x v="4"/>
    <x v="1"/>
    <x v="1"/>
    <x v="1"/>
    <s v="15-12-2023 23:09"/>
    <s v="16-12-2023 00:40"/>
    <x v="44"/>
    <n v="31.67"/>
    <n v="12"/>
    <n v="380.04"/>
    <s v="Credit Card"/>
    <x v="3"/>
    <s v="High"/>
    <s v="Medium Satisfaction"/>
    <s v="Long Charging"/>
    <n v="1"/>
    <x v="661"/>
    <x v="490"/>
  </r>
  <r>
    <s v="EVS105676"/>
    <x v="6"/>
    <x v="2"/>
    <x v="3"/>
    <x v="0"/>
    <d v="2023-07-12T22:56:00"/>
    <d v="2023-07-12T23:44:00"/>
    <x v="67"/>
    <n v="2.99"/>
    <n v="15"/>
    <n v="44.85"/>
    <s v="Subscription"/>
    <x v="3"/>
    <s v="Low"/>
    <s v="Medium Satisfaction"/>
    <s v="Medium Charging"/>
    <n v="2"/>
    <x v="175"/>
    <x v="431"/>
  </r>
  <r>
    <s v="EVS105677"/>
    <x v="1"/>
    <x v="1"/>
    <x v="1"/>
    <x v="1"/>
    <s v="16-01-2024 21:46"/>
    <s v="16-01-2024 23:32"/>
    <x v="107"/>
    <n v="30.9"/>
    <n v="15"/>
    <n v="463.5"/>
    <s v="Subscription"/>
    <x v="1"/>
    <s v="High"/>
    <s v="High Satisfaction"/>
    <s v="Long Charging"/>
    <n v="1"/>
    <x v="835"/>
    <x v="356"/>
  </r>
  <r>
    <s v="EVS105678"/>
    <x v="2"/>
    <x v="2"/>
    <x v="1"/>
    <x v="1"/>
    <d v="2024-04-05T14:02:00"/>
    <d v="2024-04-05T15:55:00"/>
    <x v="41"/>
    <n v="12.84"/>
    <n v="8"/>
    <n v="102.72"/>
    <s v="UPI"/>
    <x v="0"/>
    <s v="Medium"/>
    <s v="Medium Satisfaction"/>
    <s v="Long Charging"/>
    <n v="2"/>
    <x v="1261"/>
    <x v="662"/>
  </r>
  <r>
    <s v="EVS105679"/>
    <x v="2"/>
    <x v="2"/>
    <x v="0"/>
    <x v="1"/>
    <s v="17-08-2023 12:01"/>
    <s v="17-08-2023 12:57"/>
    <x v="46"/>
    <n v="56.67"/>
    <n v="15"/>
    <n v="850.05"/>
    <s v="UPI"/>
    <x v="2"/>
    <s v="High"/>
    <s v="Low Satisfaction"/>
    <s v="Medium Charging"/>
    <n v="2"/>
    <x v="656"/>
    <x v="689"/>
  </r>
  <r>
    <s v="EVS105680"/>
    <x v="1"/>
    <x v="1"/>
    <x v="1"/>
    <x v="1"/>
    <s v="17-05-2024 09:03"/>
    <s v="17-05-2024 09:14"/>
    <x v="78"/>
    <n v="45.23"/>
    <n v="10"/>
    <n v="452.3"/>
    <s v="Wallet"/>
    <x v="1"/>
    <s v="High"/>
    <s v="High Satisfaction"/>
    <s v="Short Charging"/>
    <n v="1"/>
    <x v="83"/>
    <x v="506"/>
  </r>
  <r>
    <s v="EVS105681"/>
    <x v="2"/>
    <x v="2"/>
    <x v="3"/>
    <x v="1"/>
    <s v="24-06-2023 23:28"/>
    <s v="25-06-2023 00:11"/>
    <x v="27"/>
    <n v="16.37"/>
    <n v="12"/>
    <n v="196.44"/>
    <s v="Credit Card"/>
    <x v="4"/>
    <s v="Medium"/>
    <s v="Low Satisfaction"/>
    <s v="Medium Charging"/>
    <n v="2"/>
    <x v="501"/>
    <x v="83"/>
  </r>
  <r>
    <s v="EVS105682"/>
    <x v="4"/>
    <x v="2"/>
    <x v="2"/>
    <x v="1"/>
    <s v="18-08-2023 15:24"/>
    <s v="18-08-2023 16:42"/>
    <x v="89"/>
    <n v="48.42"/>
    <n v="12"/>
    <n v="581.04"/>
    <s v="Wallet"/>
    <x v="0"/>
    <s v="High"/>
    <s v="Medium Satisfaction"/>
    <s v="Long Charging"/>
    <n v="2"/>
    <x v="817"/>
    <x v="92"/>
  </r>
  <r>
    <s v="EVS105683"/>
    <x v="0"/>
    <x v="2"/>
    <x v="0"/>
    <x v="0"/>
    <d v="2023-09-08T22:41:00"/>
    <d v="2023-09-08T23:54:00"/>
    <x v="98"/>
    <n v="5.31"/>
    <n v="8"/>
    <n v="42.48"/>
    <s v="Credit Card"/>
    <x v="0"/>
    <s v="Low"/>
    <s v="Medium Satisfaction"/>
    <s v="Long Charging"/>
    <n v="2"/>
    <x v="641"/>
    <x v="690"/>
  </r>
  <r>
    <s v="EVS105684"/>
    <x v="4"/>
    <x v="1"/>
    <x v="0"/>
    <x v="0"/>
    <d v="2023-12-04T20:44:00"/>
    <d v="2023-12-04T21:59:00"/>
    <x v="99"/>
    <n v="16.2"/>
    <n v="10"/>
    <n v="162"/>
    <s v="UPI"/>
    <x v="1"/>
    <s v="Medium"/>
    <s v="High Satisfaction"/>
    <s v="Long Charging"/>
    <n v="1"/>
    <x v="1197"/>
    <x v="246"/>
  </r>
  <r>
    <s v="EVS105685"/>
    <x v="3"/>
    <x v="1"/>
    <x v="0"/>
    <x v="0"/>
    <s v="21-05-2023 19:16"/>
    <s v="21-05-2023 19:37"/>
    <x v="86"/>
    <n v="52.77"/>
    <n v="15"/>
    <n v="791.55"/>
    <s v="Wallet"/>
    <x v="1"/>
    <s v="High"/>
    <s v="High Satisfaction"/>
    <s v="Short Charging"/>
    <n v="1"/>
    <x v="322"/>
    <x v="73"/>
  </r>
  <r>
    <s v="EVS105686"/>
    <x v="7"/>
    <x v="0"/>
    <x v="0"/>
    <x v="1"/>
    <d v="2024-11-04T09:00:00"/>
    <d v="2024-11-04T09:12:00"/>
    <x v="94"/>
    <n v="23.58"/>
    <n v="8"/>
    <n v="188.64"/>
    <s v="UPI"/>
    <x v="3"/>
    <s v="Medium"/>
    <s v="Medium Satisfaction"/>
    <s v="Short Charging"/>
    <n v="3"/>
    <x v="1166"/>
    <x v="630"/>
  </r>
  <r>
    <s v="EVS105687"/>
    <x v="0"/>
    <x v="1"/>
    <x v="2"/>
    <x v="1"/>
    <d v="2023-03-10T00:32:00"/>
    <d v="2023-03-10T01:11:00"/>
    <x v="3"/>
    <n v="5.18"/>
    <n v="15"/>
    <n v="77.7"/>
    <s v="UPI"/>
    <x v="3"/>
    <s v="Low"/>
    <s v="Medium Satisfaction"/>
    <s v="Medium Charging"/>
    <n v="1"/>
    <x v="108"/>
    <x v="46"/>
  </r>
  <r>
    <s v="EVS105688"/>
    <x v="0"/>
    <x v="2"/>
    <x v="1"/>
    <x v="1"/>
    <d v="2024-05-11T19:04:00"/>
    <d v="2024-05-11T19:34:00"/>
    <x v="19"/>
    <n v="3.79"/>
    <n v="12"/>
    <n v="45.48"/>
    <s v="Credit Card"/>
    <x v="3"/>
    <s v="Low"/>
    <s v="Medium Satisfaction"/>
    <s v="Medium Charging"/>
    <n v="2"/>
    <x v="274"/>
    <x v="695"/>
  </r>
  <r>
    <s v="EVS105689"/>
    <x v="0"/>
    <x v="1"/>
    <x v="2"/>
    <x v="1"/>
    <s v="21-03-2023 18:12"/>
    <s v="21-03-2023 19:45"/>
    <x v="12"/>
    <n v="34.67"/>
    <n v="12"/>
    <n v="416.04"/>
    <s v="UPI"/>
    <x v="0"/>
    <s v="High"/>
    <s v="Medium Satisfaction"/>
    <s v="Long Charging"/>
    <n v="1"/>
    <x v="1326"/>
    <x v="405"/>
  </r>
  <r>
    <s v="EVS105690"/>
    <x v="4"/>
    <x v="0"/>
    <x v="0"/>
    <x v="1"/>
    <s v="14-04-2024 10:27"/>
    <s v="14-04-2024 11:17"/>
    <x v="97"/>
    <n v="18.71"/>
    <n v="12"/>
    <n v="224.52"/>
    <s v="Credit Card"/>
    <x v="1"/>
    <s v="Medium"/>
    <s v="High Satisfaction"/>
    <s v="Medium Charging"/>
    <n v="3"/>
    <x v="1158"/>
    <x v="16"/>
  </r>
  <r>
    <s v="EVS105691"/>
    <x v="5"/>
    <x v="2"/>
    <x v="3"/>
    <x v="0"/>
    <s v="21-11-2024 03:25"/>
    <s v="21-11-2024 04:30"/>
    <x v="75"/>
    <n v="49.42"/>
    <n v="10"/>
    <n v="494.2"/>
    <s v="Wallet"/>
    <x v="4"/>
    <s v="High"/>
    <s v="Low Satisfaction"/>
    <s v="Long Charging"/>
    <n v="2"/>
    <x v="1104"/>
    <x v="44"/>
  </r>
  <r>
    <s v="EVS105692"/>
    <x v="4"/>
    <x v="0"/>
    <x v="2"/>
    <x v="0"/>
    <s v="19-11-2023 05:57"/>
    <s v="19-11-2023 06:30"/>
    <x v="50"/>
    <n v="9.8000000000000007"/>
    <n v="12"/>
    <n v="117.6"/>
    <s v="Credit Card"/>
    <x v="1"/>
    <s v="Low"/>
    <s v="High Satisfaction"/>
    <s v="Medium Charging"/>
    <n v="3"/>
    <x v="12"/>
    <x v="31"/>
  </r>
  <r>
    <s v="EVS105693"/>
    <x v="5"/>
    <x v="2"/>
    <x v="0"/>
    <x v="1"/>
    <s v="29-05-2023 08:02"/>
    <s v="29-05-2023 09:19"/>
    <x v="68"/>
    <n v="15.15"/>
    <n v="15"/>
    <n v="227.25"/>
    <s v="Credit Card"/>
    <x v="4"/>
    <s v="Medium"/>
    <s v="Low Satisfaction"/>
    <s v="Long Charging"/>
    <n v="2"/>
    <x v="291"/>
    <x v="628"/>
  </r>
  <r>
    <s v="EVS105694"/>
    <x v="5"/>
    <x v="1"/>
    <x v="1"/>
    <x v="0"/>
    <s v="20-03-2024 19:30"/>
    <s v="20-03-2024 20:58"/>
    <x v="81"/>
    <n v="49.39"/>
    <n v="10"/>
    <n v="493.9"/>
    <s v="UPI"/>
    <x v="3"/>
    <s v="High"/>
    <s v="Medium Satisfaction"/>
    <s v="Long Charging"/>
    <n v="1"/>
    <x v="1401"/>
    <x v="514"/>
  </r>
  <r>
    <s v="EVS105695"/>
    <x v="3"/>
    <x v="0"/>
    <x v="2"/>
    <x v="0"/>
    <s v="16-07-2024 04:24"/>
    <s v="16-07-2024 05:10"/>
    <x v="43"/>
    <n v="34.979999999999997"/>
    <n v="15"/>
    <n v="524.70000000000005"/>
    <s v="UPI"/>
    <x v="1"/>
    <s v="High"/>
    <s v="High Satisfaction"/>
    <s v="Medium Charging"/>
    <n v="3"/>
    <x v="1207"/>
    <x v="483"/>
  </r>
  <r>
    <s v="EVS105696"/>
    <x v="2"/>
    <x v="0"/>
    <x v="1"/>
    <x v="0"/>
    <s v="18-03-2023 09:25"/>
    <s v="18-03-2023 11:04"/>
    <x v="83"/>
    <n v="51.48"/>
    <n v="10"/>
    <n v="514.79999999999995"/>
    <s v="Subscription"/>
    <x v="1"/>
    <s v="High"/>
    <s v="High Satisfaction"/>
    <s v="Long Charging"/>
    <n v="3"/>
    <x v="534"/>
    <x v="311"/>
  </r>
  <r>
    <s v="EVS105697"/>
    <x v="5"/>
    <x v="0"/>
    <x v="1"/>
    <x v="1"/>
    <s v="22-03-2024 20:33"/>
    <s v="22-03-2024 22:28"/>
    <x v="65"/>
    <n v="23.09"/>
    <n v="12"/>
    <n v="277.08"/>
    <s v="Credit Card"/>
    <x v="1"/>
    <s v="Medium"/>
    <s v="High Satisfaction"/>
    <s v="Long Charging"/>
    <n v="3"/>
    <x v="959"/>
    <x v="250"/>
  </r>
  <r>
    <s v="EVS105698"/>
    <x v="3"/>
    <x v="0"/>
    <x v="0"/>
    <x v="0"/>
    <d v="2024-07-03T15:04:00"/>
    <d v="2024-07-03T16:58:00"/>
    <x v="48"/>
    <n v="24.4"/>
    <n v="12"/>
    <n v="292.8"/>
    <s v="UPI"/>
    <x v="1"/>
    <s v="Medium"/>
    <s v="High Satisfaction"/>
    <s v="Long Charging"/>
    <n v="3"/>
    <x v="1071"/>
    <x v="359"/>
  </r>
  <r>
    <s v="EVS105699"/>
    <x v="2"/>
    <x v="2"/>
    <x v="2"/>
    <x v="1"/>
    <d v="2024-01-09T17:11:00"/>
    <d v="2024-01-09T17:29:00"/>
    <x v="88"/>
    <n v="10.56"/>
    <n v="15"/>
    <n v="158.4"/>
    <s v="Wallet"/>
    <x v="1"/>
    <s v="Medium"/>
    <s v="High Satisfaction"/>
    <s v="Short Charging"/>
    <n v="2"/>
    <x v="507"/>
    <x v="123"/>
  </r>
  <r>
    <s v="EVS105700"/>
    <x v="1"/>
    <x v="0"/>
    <x v="2"/>
    <x v="1"/>
    <d v="2023-08-04T02:57:00"/>
    <d v="2023-08-04T04:18:00"/>
    <x v="7"/>
    <n v="43.82"/>
    <n v="10"/>
    <n v="438.2"/>
    <s v="Wallet"/>
    <x v="3"/>
    <s v="High"/>
    <s v="Medium Satisfaction"/>
    <s v="Long Charging"/>
    <n v="3"/>
    <x v="320"/>
    <x v="168"/>
  </r>
  <r>
    <s v="EVS105701"/>
    <x v="4"/>
    <x v="1"/>
    <x v="3"/>
    <x v="0"/>
    <d v="2023-12-03T13:24:00"/>
    <d v="2023-12-03T13:36:00"/>
    <x v="94"/>
    <n v="23.43"/>
    <n v="8"/>
    <n v="187.44"/>
    <s v="Credit Card"/>
    <x v="1"/>
    <s v="Medium"/>
    <s v="High Satisfaction"/>
    <s v="Short Charging"/>
    <n v="1"/>
    <x v="206"/>
    <x v="379"/>
  </r>
  <r>
    <s v="EVS105702"/>
    <x v="7"/>
    <x v="2"/>
    <x v="1"/>
    <x v="1"/>
    <d v="2024-05-08T16:27:00"/>
    <d v="2024-05-08T18:02:00"/>
    <x v="66"/>
    <n v="20.63"/>
    <n v="15"/>
    <n v="309.45"/>
    <s v="Credit Card"/>
    <x v="4"/>
    <s v="Medium"/>
    <s v="Low Satisfaction"/>
    <s v="Long Charging"/>
    <n v="2"/>
    <x v="928"/>
    <x v="157"/>
  </r>
  <r>
    <s v="EVS105703"/>
    <x v="5"/>
    <x v="1"/>
    <x v="1"/>
    <x v="0"/>
    <s v="29-04-2023 17:59"/>
    <s v="29-04-2023 18:30"/>
    <x v="64"/>
    <n v="37.64"/>
    <n v="8"/>
    <n v="301.12"/>
    <s v="Credit Card"/>
    <x v="0"/>
    <s v="High"/>
    <s v="Medium Satisfaction"/>
    <s v="Medium Charging"/>
    <n v="1"/>
    <x v="276"/>
    <x v="509"/>
  </r>
  <r>
    <s v="EVS105704"/>
    <x v="0"/>
    <x v="2"/>
    <x v="2"/>
    <x v="0"/>
    <d v="2024-09-10T04:41:00"/>
    <d v="2024-09-10T06:10:00"/>
    <x v="29"/>
    <n v="32.840000000000003"/>
    <n v="15"/>
    <n v="492.6"/>
    <s v="UPI"/>
    <x v="1"/>
    <s v="High"/>
    <s v="High Satisfaction"/>
    <s v="Long Charging"/>
    <n v="2"/>
    <x v="884"/>
    <x v="276"/>
  </r>
  <r>
    <s v="EVS105705"/>
    <x v="3"/>
    <x v="2"/>
    <x v="2"/>
    <x v="1"/>
    <s v="14-09-2024 02:11"/>
    <s v="14-09-2024 03:40"/>
    <x v="29"/>
    <n v="22.35"/>
    <n v="15"/>
    <n v="335.25"/>
    <s v="Subscription"/>
    <x v="0"/>
    <s v="Medium"/>
    <s v="Medium Satisfaction"/>
    <s v="Long Charging"/>
    <n v="2"/>
    <x v="859"/>
    <x v="500"/>
  </r>
  <r>
    <s v="EVS105706"/>
    <x v="2"/>
    <x v="2"/>
    <x v="3"/>
    <x v="1"/>
    <s v="20-04-2024 22:02"/>
    <s v="20-04-2024 22:37"/>
    <x v="10"/>
    <n v="26.35"/>
    <n v="15"/>
    <n v="395.25"/>
    <s v="Subscription"/>
    <x v="0"/>
    <s v="Medium"/>
    <s v="Medium Satisfaction"/>
    <s v="Medium Charging"/>
    <n v="2"/>
    <x v="288"/>
    <x v="230"/>
  </r>
  <r>
    <s v="EVS105707"/>
    <x v="0"/>
    <x v="2"/>
    <x v="2"/>
    <x v="1"/>
    <s v="27-08-2024 18:54"/>
    <s v="27-08-2024 20:31"/>
    <x v="85"/>
    <n v="30.43"/>
    <n v="15"/>
    <n v="456.45"/>
    <s v="Credit Card"/>
    <x v="0"/>
    <s v="High"/>
    <s v="Medium Satisfaction"/>
    <s v="Long Charging"/>
    <n v="2"/>
    <x v="694"/>
    <x v="618"/>
  </r>
  <r>
    <s v="EVS105708"/>
    <x v="0"/>
    <x v="1"/>
    <x v="2"/>
    <x v="0"/>
    <d v="2023-09-01T18:12:00"/>
    <d v="2023-09-01T19:56:00"/>
    <x v="4"/>
    <n v="55.35"/>
    <n v="15"/>
    <n v="830.25"/>
    <s v="Wallet"/>
    <x v="1"/>
    <s v="High"/>
    <s v="High Satisfaction"/>
    <s v="Long Charging"/>
    <n v="1"/>
    <x v="1326"/>
    <x v="406"/>
  </r>
  <r>
    <s v="EVS105709"/>
    <x v="2"/>
    <x v="0"/>
    <x v="2"/>
    <x v="0"/>
    <d v="2023-02-09T21:21:00"/>
    <d v="2023-02-09T22:00:00"/>
    <x v="3"/>
    <n v="13.15"/>
    <n v="15"/>
    <n v="197.25"/>
    <s v="Subscription"/>
    <x v="1"/>
    <s v="Medium"/>
    <s v="High Satisfaction"/>
    <s v="Medium Charging"/>
    <n v="3"/>
    <x v="353"/>
    <x v="482"/>
  </r>
  <r>
    <s v="EVS105710"/>
    <x v="3"/>
    <x v="1"/>
    <x v="1"/>
    <x v="0"/>
    <d v="2023-08-06T01:32:00"/>
    <d v="2023-08-06T02:44:00"/>
    <x v="70"/>
    <n v="17.36"/>
    <n v="15"/>
    <n v="260.39999999999998"/>
    <s v="Subscription"/>
    <x v="2"/>
    <s v="Medium"/>
    <s v="Low Satisfaction"/>
    <s v="Long Charging"/>
    <n v="1"/>
    <x v="1405"/>
    <x v="237"/>
  </r>
  <r>
    <s v="EVS105711"/>
    <x v="2"/>
    <x v="0"/>
    <x v="2"/>
    <x v="0"/>
    <d v="2023-01-06T23:16:00"/>
    <d v="2023-02-06T00:54:00"/>
    <x v="61"/>
    <n v="14.1"/>
    <n v="10"/>
    <n v="141"/>
    <s v="UPI"/>
    <x v="4"/>
    <s v="Medium"/>
    <s v="Low Satisfaction"/>
    <s v="Long Charging"/>
    <n v="3"/>
    <x v="1212"/>
    <x v="682"/>
  </r>
  <r>
    <s v="EVS105712"/>
    <x v="5"/>
    <x v="1"/>
    <x v="1"/>
    <x v="1"/>
    <s v="15-04-2024 09:52"/>
    <s v="15-04-2024 10:19"/>
    <x v="92"/>
    <n v="24.58"/>
    <n v="10"/>
    <n v="245.8"/>
    <s v="UPI"/>
    <x v="4"/>
    <s v="Medium"/>
    <s v="Low Satisfaction"/>
    <s v="Short Charging"/>
    <n v="1"/>
    <x v="242"/>
    <x v="23"/>
  </r>
  <r>
    <s v="EVS105713"/>
    <x v="5"/>
    <x v="1"/>
    <x v="3"/>
    <x v="1"/>
    <s v="28-04-2024 07:46"/>
    <s v="28-04-2024 08:25"/>
    <x v="3"/>
    <n v="8.02"/>
    <n v="15"/>
    <n v="120.3"/>
    <s v="Credit Card"/>
    <x v="0"/>
    <s v="Low"/>
    <s v="Medium Satisfaction"/>
    <s v="Medium Charging"/>
    <n v="1"/>
    <x v="1149"/>
    <x v="117"/>
  </r>
  <r>
    <s v="EVS105714"/>
    <x v="0"/>
    <x v="0"/>
    <x v="0"/>
    <x v="0"/>
    <s v="15-02-2024 23:04"/>
    <s v="16-02-2024 00:33"/>
    <x v="29"/>
    <n v="16.46"/>
    <n v="8"/>
    <n v="131.68"/>
    <s v="Subscription"/>
    <x v="2"/>
    <s v="Medium"/>
    <s v="Low Satisfaction"/>
    <s v="Long Charging"/>
    <n v="3"/>
    <x v="172"/>
    <x v="54"/>
  </r>
  <r>
    <s v="EVS105715"/>
    <x v="4"/>
    <x v="0"/>
    <x v="0"/>
    <x v="1"/>
    <d v="2023-09-10T05:17:00"/>
    <d v="2023-09-10T07:15:00"/>
    <x v="106"/>
    <n v="39.799999999999997"/>
    <n v="15"/>
    <n v="597"/>
    <s v="Credit Card"/>
    <x v="2"/>
    <s v="High"/>
    <s v="Low Satisfaction"/>
    <s v="Long Charging"/>
    <n v="3"/>
    <x v="1099"/>
    <x v="239"/>
  </r>
  <r>
    <s v="EVS105716"/>
    <x v="5"/>
    <x v="1"/>
    <x v="0"/>
    <x v="0"/>
    <s v="22-05-2023 18:51"/>
    <s v="22-05-2023 19:45"/>
    <x v="38"/>
    <n v="35.200000000000003"/>
    <n v="8"/>
    <n v="281.60000000000002"/>
    <s v="Wallet"/>
    <x v="3"/>
    <s v="High"/>
    <s v="Medium Satisfaction"/>
    <s v="Medium Charging"/>
    <n v="1"/>
    <x v="152"/>
    <x v="108"/>
  </r>
  <r>
    <s v="EVS105717"/>
    <x v="7"/>
    <x v="2"/>
    <x v="0"/>
    <x v="1"/>
    <s v="17-07-2024 12:56"/>
    <s v="17-07-2024 14:32"/>
    <x v="101"/>
    <n v="38.85"/>
    <n v="15"/>
    <n v="582.75"/>
    <s v="Subscription"/>
    <x v="4"/>
    <s v="High"/>
    <s v="Low Satisfaction"/>
    <s v="Long Charging"/>
    <n v="2"/>
    <x v="614"/>
    <x v="527"/>
  </r>
  <r>
    <s v="EVS105718"/>
    <x v="4"/>
    <x v="2"/>
    <x v="1"/>
    <x v="1"/>
    <s v="18-11-2024 20:26"/>
    <s v="18-11-2024 21:16"/>
    <x v="97"/>
    <n v="14.71"/>
    <n v="12"/>
    <n v="176.52"/>
    <s v="Wallet"/>
    <x v="2"/>
    <s v="Medium"/>
    <s v="Low Satisfaction"/>
    <s v="Medium Charging"/>
    <n v="2"/>
    <x v="674"/>
    <x v="597"/>
  </r>
  <r>
    <s v="EVS105719"/>
    <x v="3"/>
    <x v="0"/>
    <x v="3"/>
    <x v="0"/>
    <d v="2023-07-03T15:08:00"/>
    <d v="2023-07-03T16:51:00"/>
    <x v="95"/>
    <n v="5.1100000000000003"/>
    <n v="12"/>
    <n v="61.32"/>
    <s v="Credit Card"/>
    <x v="3"/>
    <s v="Low"/>
    <s v="Medium Satisfaction"/>
    <s v="Long Charging"/>
    <n v="3"/>
    <x v="1123"/>
    <x v="558"/>
  </r>
  <r>
    <s v="EVS105720"/>
    <x v="7"/>
    <x v="0"/>
    <x v="3"/>
    <x v="1"/>
    <s v="31-12-2023 05:36"/>
    <s v="31-12-2023 07:35"/>
    <x v="9"/>
    <n v="50.28"/>
    <n v="8"/>
    <n v="402.24"/>
    <s v="Subscription"/>
    <x v="1"/>
    <s v="High"/>
    <s v="High Satisfaction"/>
    <s v="Long Charging"/>
    <n v="3"/>
    <x v="466"/>
    <x v="615"/>
  </r>
  <r>
    <s v="EVS105721"/>
    <x v="6"/>
    <x v="1"/>
    <x v="2"/>
    <x v="0"/>
    <d v="2023-04-04T18:22:00"/>
    <d v="2023-04-04T18:56:00"/>
    <x v="8"/>
    <n v="23.35"/>
    <n v="10"/>
    <n v="233.5"/>
    <s v="Wallet"/>
    <x v="4"/>
    <s v="Medium"/>
    <s v="Low Satisfaction"/>
    <s v="Medium Charging"/>
    <n v="1"/>
    <x v="153"/>
    <x v="624"/>
  </r>
  <r>
    <s v="EVS105722"/>
    <x v="0"/>
    <x v="2"/>
    <x v="3"/>
    <x v="0"/>
    <s v="13-01-2023 22:03"/>
    <s v="13-01-2023 22:27"/>
    <x v="37"/>
    <n v="17.53"/>
    <n v="15"/>
    <n v="262.95"/>
    <s v="Credit Card"/>
    <x v="0"/>
    <s v="Medium"/>
    <s v="Medium Satisfaction"/>
    <s v="Short Charging"/>
    <n v="2"/>
    <x v="1023"/>
    <x v="586"/>
  </r>
  <r>
    <s v="EVS105723"/>
    <x v="0"/>
    <x v="0"/>
    <x v="3"/>
    <x v="1"/>
    <s v="18-04-2024 13:48"/>
    <s v="18-04-2024 15:19"/>
    <x v="44"/>
    <n v="7.65"/>
    <n v="8"/>
    <n v="61.2"/>
    <s v="Wallet"/>
    <x v="0"/>
    <s v="Low"/>
    <s v="Medium Satisfaction"/>
    <s v="Long Charging"/>
    <n v="3"/>
    <x v="287"/>
    <x v="349"/>
  </r>
  <r>
    <s v="EVS105724"/>
    <x v="5"/>
    <x v="0"/>
    <x v="3"/>
    <x v="1"/>
    <s v="13-11-2023 18:37"/>
    <s v="13-11-2023 19:04"/>
    <x v="92"/>
    <n v="24"/>
    <n v="10"/>
    <n v="240"/>
    <s v="Wallet"/>
    <x v="3"/>
    <s v="Medium"/>
    <s v="Medium Satisfaction"/>
    <s v="Short Charging"/>
    <n v="3"/>
    <x v="772"/>
    <x v="413"/>
  </r>
  <r>
    <s v="EVS105725"/>
    <x v="6"/>
    <x v="1"/>
    <x v="2"/>
    <x v="1"/>
    <s v="20-02-2023 02:01"/>
    <s v="20-02-2023 03:43"/>
    <x v="36"/>
    <n v="16.739999999999998"/>
    <n v="15"/>
    <n v="251.1"/>
    <s v="Credit Card"/>
    <x v="0"/>
    <s v="Medium"/>
    <s v="Medium Satisfaction"/>
    <s v="Long Charging"/>
    <n v="1"/>
    <x v="875"/>
    <x v="122"/>
  </r>
  <r>
    <s v="EVS105726"/>
    <x v="4"/>
    <x v="0"/>
    <x v="3"/>
    <x v="0"/>
    <s v="23-09-2024 08:53"/>
    <s v="23-09-2024 09:21"/>
    <x v="53"/>
    <n v="42.74"/>
    <n v="10"/>
    <n v="427.4"/>
    <s v="Subscription"/>
    <x v="3"/>
    <s v="High"/>
    <s v="Medium Satisfaction"/>
    <s v="Short Charging"/>
    <n v="3"/>
    <x v="336"/>
    <x v="242"/>
  </r>
  <r>
    <s v="EVS105727"/>
    <x v="2"/>
    <x v="1"/>
    <x v="3"/>
    <x v="1"/>
    <s v="24-03-2024 10:36"/>
    <s v="24-03-2024 11:35"/>
    <x v="49"/>
    <n v="15.15"/>
    <n v="10"/>
    <n v="151.5"/>
    <s v="UPI"/>
    <x v="0"/>
    <s v="Medium"/>
    <s v="Medium Satisfaction"/>
    <s v="Medium Charging"/>
    <n v="1"/>
    <x v="1303"/>
    <x v="247"/>
  </r>
  <r>
    <s v="EVS105728"/>
    <x v="2"/>
    <x v="0"/>
    <x v="2"/>
    <x v="1"/>
    <d v="2023-05-07T12:52:00"/>
    <d v="2023-05-07T14:48:00"/>
    <x v="90"/>
    <n v="42.13"/>
    <n v="15"/>
    <n v="631.95000000000005"/>
    <s v="Wallet"/>
    <x v="3"/>
    <s v="High"/>
    <s v="Medium Satisfaction"/>
    <s v="Long Charging"/>
    <n v="3"/>
    <x v="385"/>
    <x v="557"/>
  </r>
  <r>
    <s v="EVS105729"/>
    <x v="2"/>
    <x v="1"/>
    <x v="3"/>
    <x v="1"/>
    <s v="13-05-2023 21:11"/>
    <s v="13-05-2023 22:38"/>
    <x v="24"/>
    <n v="43.28"/>
    <n v="12"/>
    <n v="519.36"/>
    <s v="Subscription"/>
    <x v="2"/>
    <s v="High"/>
    <s v="Low Satisfaction"/>
    <s v="Long Charging"/>
    <n v="1"/>
    <x v="247"/>
    <x v="434"/>
  </r>
  <r>
    <s v="EVS105730"/>
    <x v="4"/>
    <x v="2"/>
    <x v="2"/>
    <x v="0"/>
    <s v="17-08-2023 16:27"/>
    <s v="17-08-2023 18:17"/>
    <x v="109"/>
    <n v="7.99"/>
    <n v="10"/>
    <n v="79.900000000000006"/>
    <s v="Subscription"/>
    <x v="0"/>
    <s v="Low"/>
    <s v="Medium Satisfaction"/>
    <s v="Long Charging"/>
    <n v="2"/>
    <x v="928"/>
    <x v="689"/>
  </r>
  <r>
    <s v="EVS105731"/>
    <x v="4"/>
    <x v="0"/>
    <x v="1"/>
    <x v="0"/>
    <s v="23-10-2023 15:42"/>
    <s v="23-10-2023 17:06"/>
    <x v="32"/>
    <n v="11.14"/>
    <n v="10"/>
    <n v="111.4"/>
    <s v="Subscription"/>
    <x v="0"/>
    <s v="Medium"/>
    <s v="Medium Satisfaction"/>
    <s v="Long Charging"/>
    <n v="3"/>
    <x v="1339"/>
    <x v="471"/>
  </r>
  <r>
    <s v="EVS105732"/>
    <x v="2"/>
    <x v="1"/>
    <x v="0"/>
    <x v="0"/>
    <d v="2024-11-10T03:30:00"/>
    <d v="2024-11-10T05:16:00"/>
    <x v="107"/>
    <n v="6.44"/>
    <n v="12"/>
    <n v="77.28"/>
    <s v="Wallet"/>
    <x v="3"/>
    <s v="Low"/>
    <s v="Medium Satisfaction"/>
    <s v="Long Charging"/>
    <n v="1"/>
    <x v="810"/>
    <x v="304"/>
  </r>
  <r>
    <s v="EVS105733"/>
    <x v="7"/>
    <x v="1"/>
    <x v="0"/>
    <x v="1"/>
    <s v="14-04-2024 00:11"/>
    <s v="14-04-2024 00:25"/>
    <x v="52"/>
    <n v="12.84"/>
    <n v="8"/>
    <n v="102.72"/>
    <s v="Subscription"/>
    <x v="4"/>
    <s v="Medium"/>
    <s v="Low Satisfaction"/>
    <s v="Short Charging"/>
    <n v="1"/>
    <x v="1403"/>
    <x v="16"/>
  </r>
  <r>
    <s v="EVS105734"/>
    <x v="7"/>
    <x v="1"/>
    <x v="2"/>
    <x v="0"/>
    <s v="24-11-2024 02:52"/>
    <s v="24-11-2024 03:47"/>
    <x v="104"/>
    <n v="34.479999999999997"/>
    <n v="15"/>
    <n v="517.20000000000005"/>
    <s v="Subscription"/>
    <x v="4"/>
    <s v="High"/>
    <s v="Low Satisfaction"/>
    <s v="Medium Charging"/>
    <n v="1"/>
    <x v="807"/>
    <x v="316"/>
  </r>
  <r>
    <s v="EVS105735"/>
    <x v="1"/>
    <x v="2"/>
    <x v="2"/>
    <x v="1"/>
    <s v="27-08-2024 09:59"/>
    <s v="27-08-2024 10:25"/>
    <x v="1"/>
    <n v="17.03"/>
    <n v="8"/>
    <n v="136.24"/>
    <s v="Wallet"/>
    <x v="0"/>
    <s v="Medium"/>
    <s v="Medium Satisfaction"/>
    <s v="Short Charging"/>
    <n v="2"/>
    <x v="1052"/>
    <x v="618"/>
  </r>
  <r>
    <s v="EVS105736"/>
    <x v="3"/>
    <x v="0"/>
    <x v="0"/>
    <x v="0"/>
    <s v="20-12-2023 06:10"/>
    <s v="20-12-2023 07:46"/>
    <x v="101"/>
    <n v="50.38"/>
    <n v="12"/>
    <n v="604.55999999999995"/>
    <s v="Wallet"/>
    <x v="2"/>
    <s v="High"/>
    <s v="Low Satisfaction"/>
    <s v="Long Charging"/>
    <n v="3"/>
    <x v="1189"/>
    <x v="436"/>
  </r>
  <r>
    <s v="EVS105737"/>
    <x v="6"/>
    <x v="0"/>
    <x v="3"/>
    <x v="0"/>
    <s v="15-04-2024 03:08"/>
    <s v="15-04-2024 03:23"/>
    <x v="63"/>
    <n v="51.81"/>
    <n v="10"/>
    <n v="518.1"/>
    <s v="UPI"/>
    <x v="3"/>
    <s v="High"/>
    <s v="Medium Satisfaction"/>
    <s v="Short Charging"/>
    <n v="3"/>
    <x v="790"/>
    <x v="23"/>
  </r>
  <r>
    <s v="EVS105738"/>
    <x v="5"/>
    <x v="0"/>
    <x v="2"/>
    <x v="0"/>
    <d v="2024-04-04T06:02:00"/>
    <d v="2024-04-04T06:15:00"/>
    <x v="58"/>
    <n v="53.75"/>
    <n v="10"/>
    <n v="537.5"/>
    <s v="Credit Card"/>
    <x v="4"/>
    <s v="High"/>
    <s v="Low Satisfaction"/>
    <s v="Short Charging"/>
    <n v="3"/>
    <x v="16"/>
    <x v="592"/>
  </r>
  <r>
    <s v="EVS105739"/>
    <x v="4"/>
    <x v="1"/>
    <x v="0"/>
    <x v="0"/>
    <s v="24-08-2024 16:35"/>
    <s v="24-08-2024 17:54"/>
    <x v="87"/>
    <n v="58.66"/>
    <n v="8"/>
    <n v="469.28"/>
    <s v="Subscription"/>
    <x v="2"/>
    <s v="High"/>
    <s v="Low Satisfaction"/>
    <s v="Long Charging"/>
    <n v="1"/>
    <x v="1055"/>
    <x v="53"/>
  </r>
  <r>
    <s v="EVS105740"/>
    <x v="2"/>
    <x v="2"/>
    <x v="0"/>
    <x v="0"/>
    <s v="21-08-2023 09:22"/>
    <s v="21-08-2023 10:35"/>
    <x v="98"/>
    <n v="57.01"/>
    <n v="15"/>
    <n v="855.15"/>
    <s v="Credit Card"/>
    <x v="3"/>
    <s v="High"/>
    <s v="Medium Satisfaction"/>
    <s v="Long Charging"/>
    <n v="2"/>
    <x v="760"/>
    <x v="578"/>
  </r>
  <r>
    <s v="EVS105741"/>
    <x v="0"/>
    <x v="2"/>
    <x v="2"/>
    <x v="1"/>
    <s v="18-09-2024 17:24"/>
    <s v="18-09-2024 18:04"/>
    <x v="79"/>
    <n v="3.35"/>
    <n v="12"/>
    <n v="40.200000000000003"/>
    <s v="Credit Card"/>
    <x v="3"/>
    <s v="Low"/>
    <s v="Medium Satisfaction"/>
    <s v="Medium Charging"/>
    <n v="2"/>
    <x v="238"/>
    <x v="25"/>
  </r>
  <r>
    <s v="EVS105742"/>
    <x v="5"/>
    <x v="0"/>
    <x v="0"/>
    <x v="0"/>
    <s v="18-10-2024 12:49"/>
    <s v="18-10-2024 13:08"/>
    <x v="11"/>
    <n v="50.16"/>
    <n v="15"/>
    <n v="752.4"/>
    <s v="Wallet"/>
    <x v="0"/>
    <s v="High"/>
    <s v="Medium Satisfaction"/>
    <s v="Short Charging"/>
    <n v="3"/>
    <x v="1204"/>
    <x v="452"/>
  </r>
  <r>
    <s v="EVS105743"/>
    <x v="2"/>
    <x v="2"/>
    <x v="0"/>
    <x v="1"/>
    <d v="2023-06-01T17:31:00"/>
    <d v="2023-06-01T18:19:00"/>
    <x v="67"/>
    <n v="49.65"/>
    <n v="12"/>
    <n v="595.79999999999995"/>
    <s v="UPI"/>
    <x v="0"/>
    <s v="High"/>
    <s v="Medium Satisfaction"/>
    <s v="Medium Charging"/>
    <n v="2"/>
    <x v="819"/>
    <x v="137"/>
  </r>
  <r>
    <s v="EVS105744"/>
    <x v="6"/>
    <x v="0"/>
    <x v="2"/>
    <x v="0"/>
    <d v="2023-05-12T17:37:00"/>
    <d v="2023-05-12T18:35:00"/>
    <x v="22"/>
    <n v="3.96"/>
    <n v="12"/>
    <n v="47.52"/>
    <s v="Subscription"/>
    <x v="1"/>
    <s v="Low"/>
    <s v="High Satisfaction"/>
    <s v="Medium Charging"/>
    <n v="3"/>
    <x v="557"/>
    <x v="678"/>
  </r>
  <r>
    <s v="EVS105745"/>
    <x v="0"/>
    <x v="0"/>
    <x v="3"/>
    <x v="1"/>
    <d v="2024-04-05T12:46:00"/>
    <d v="2024-04-05T14:24:00"/>
    <x v="61"/>
    <n v="16.260000000000002"/>
    <n v="8"/>
    <n v="130.08000000000001"/>
    <s v="UPI"/>
    <x v="3"/>
    <s v="Medium"/>
    <s v="Medium Satisfaction"/>
    <s v="Long Charging"/>
    <n v="3"/>
    <x v="1385"/>
    <x v="662"/>
  </r>
  <r>
    <s v="EVS105746"/>
    <x v="1"/>
    <x v="0"/>
    <x v="3"/>
    <x v="1"/>
    <s v="25-04-2024 19:51"/>
    <s v="25-04-2024 21:08"/>
    <x v="68"/>
    <n v="51.1"/>
    <n v="15"/>
    <n v="766.5"/>
    <s v="UPI"/>
    <x v="3"/>
    <s v="High"/>
    <s v="Medium Satisfaction"/>
    <s v="Long Charging"/>
    <n v="3"/>
    <x v="638"/>
    <x v="453"/>
  </r>
  <r>
    <s v="EVS105747"/>
    <x v="0"/>
    <x v="2"/>
    <x v="2"/>
    <x v="1"/>
    <d v="2023-01-01T12:38:00"/>
    <d v="2023-01-01T13:47:00"/>
    <x v="39"/>
    <n v="42.24"/>
    <n v="12"/>
    <n v="506.88"/>
    <s v="Credit Card"/>
    <x v="4"/>
    <s v="High"/>
    <s v="Low Satisfaction"/>
    <s v="Long Charging"/>
    <n v="2"/>
    <x v="582"/>
    <x v="103"/>
  </r>
  <r>
    <s v="EVS105748"/>
    <x v="0"/>
    <x v="0"/>
    <x v="1"/>
    <x v="1"/>
    <s v="28-09-2024 15:59"/>
    <s v="28-09-2024 16:11"/>
    <x v="94"/>
    <n v="34.46"/>
    <n v="12"/>
    <n v="413.52"/>
    <s v="UPI"/>
    <x v="4"/>
    <s v="High"/>
    <s v="Low Satisfaction"/>
    <s v="Short Charging"/>
    <n v="3"/>
    <x v="545"/>
    <x v="257"/>
  </r>
  <r>
    <s v="EVS105749"/>
    <x v="5"/>
    <x v="2"/>
    <x v="2"/>
    <x v="1"/>
    <d v="2024-12-10T14:23:00"/>
    <d v="2024-12-10T15:24:00"/>
    <x v="57"/>
    <n v="44.21"/>
    <n v="12"/>
    <n v="530.52"/>
    <s v="Subscription"/>
    <x v="0"/>
    <s v="High"/>
    <s v="Medium Satisfaction"/>
    <s v="Long Charging"/>
    <n v="2"/>
    <x v="201"/>
    <x v="576"/>
  </r>
  <r>
    <s v="EVS105750"/>
    <x v="7"/>
    <x v="1"/>
    <x v="3"/>
    <x v="0"/>
    <s v="30-10-2023 19:34"/>
    <s v="30-10-2023 20:43"/>
    <x v="39"/>
    <n v="40.9"/>
    <n v="8"/>
    <n v="327.2"/>
    <s v="UPI"/>
    <x v="2"/>
    <s v="High"/>
    <s v="Low Satisfaction"/>
    <s v="Long Charging"/>
    <n v="1"/>
    <x v="791"/>
    <x v="543"/>
  </r>
  <r>
    <s v="EVS105751"/>
    <x v="3"/>
    <x v="1"/>
    <x v="3"/>
    <x v="1"/>
    <d v="2024-08-01T22:18:00"/>
    <d v="2024-08-01T23:37:00"/>
    <x v="87"/>
    <n v="52.06"/>
    <n v="10"/>
    <n v="520.6"/>
    <s v="Credit Card"/>
    <x v="3"/>
    <s v="High"/>
    <s v="Medium Satisfaction"/>
    <s v="Long Charging"/>
    <n v="1"/>
    <x v="1318"/>
    <x v="671"/>
  </r>
  <r>
    <s v="EVS105752"/>
    <x v="1"/>
    <x v="1"/>
    <x v="1"/>
    <x v="1"/>
    <s v="27-09-2023 23:28"/>
    <s v="28-09-2023 00:37"/>
    <x v="39"/>
    <n v="13.5"/>
    <n v="10"/>
    <n v="135"/>
    <s v="Subscription"/>
    <x v="3"/>
    <s v="Medium"/>
    <s v="Medium Satisfaction"/>
    <s v="Long Charging"/>
    <n v="1"/>
    <x v="501"/>
    <x v="100"/>
  </r>
  <r>
    <s v="EVS105753"/>
    <x v="2"/>
    <x v="1"/>
    <x v="1"/>
    <x v="1"/>
    <s v="27-05-2023 06:40"/>
    <s v="27-05-2023 07:24"/>
    <x v="72"/>
    <n v="30.91"/>
    <n v="8"/>
    <n v="247.28"/>
    <s v="UPI"/>
    <x v="3"/>
    <s v="High"/>
    <s v="Medium Satisfaction"/>
    <s v="Medium Charging"/>
    <n v="1"/>
    <x v="1127"/>
    <x v="443"/>
  </r>
  <r>
    <s v="EVS105754"/>
    <x v="5"/>
    <x v="0"/>
    <x v="1"/>
    <x v="1"/>
    <s v="16-06-2023 22:03"/>
    <s v="16-06-2023 22:40"/>
    <x v="45"/>
    <n v="18.71"/>
    <n v="10"/>
    <n v="187.1"/>
    <s v="UPI"/>
    <x v="3"/>
    <s v="Medium"/>
    <s v="Medium Satisfaction"/>
    <s v="Medium Charging"/>
    <n v="3"/>
    <x v="1023"/>
    <x v="112"/>
  </r>
  <r>
    <s v="EVS105755"/>
    <x v="5"/>
    <x v="0"/>
    <x v="2"/>
    <x v="1"/>
    <s v="14-02-2023 19:28"/>
    <s v="14-02-2023 20:12"/>
    <x v="72"/>
    <n v="2.15"/>
    <n v="15"/>
    <n v="32.25"/>
    <s v="Wallet"/>
    <x v="1"/>
    <s v="Low"/>
    <s v="High Satisfaction"/>
    <s v="Medium Charging"/>
    <n v="3"/>
    <x v="878"/>
    <x v="324"/>
  </r>
  <r>
    <s v="EVS105756"/>
    <x v="6"/>
    <x v="1"/>
    <x v="2"/>
    <x v="0"/>
    <d v="2024-01-03T19:08:00"/>
    <d v="2024-01-03T19:24:00"/>
    <x v="71"/>
    <n v="44.44"/>
    <n v="15"/>
    <n v="666.6"/>
    <s v="Subscription"/>
    <x v="1"/>
    <s v="High"/>
    <s v="High Satisfaction"/>
    <s v="Short Charging"/>
    <n v="1"/>
    <x v="1288"/>
    <x v="420"/>
  </r>
  <r>
    <s v="EVS105757"/>
    <x v="2"/>
    <x v="0"/>
    <x v="3"/>
    <x v="0"/>
    <d v="2024-06-06T03:31:00"/>
    <d v="2024-06-06T04:11:00"/>
    <x v="79"/>
    <n v="8.4"/>
    <n v="15"/>
    <n v="126"/>
    <s v="Subscription"/>
    <x v="4"/>
    <s v="Low"/>
    <s v="Low Satisfaction"/>
    <s v="Medium Charging"/>
    <n v="3"/>
    <x v="223"/>
    <x v="187"/>
  </r>
  <r>
    <s v="EVS105758"/>
    <x v="4"/>
    <x v="1"/>
    <x v="3"/>
    <x v="1"/>
    <s v="14-08-2024 15:31"/>
    <s v="14-08-2024 16:31"/>
    <x v="76"/>
    <n v="36.020000000000003"/>
    <n v="10"/>
    <n v="360.2"/>
    <s v="UPI"/>
    <x v="3"/>
    <s v="High"/>
    <s v="Medium Satisfaction"/>
    <s v="Medium Charging"/>
    <n v="1"/>
    <x v="967"/>
    <x v="679"/>
  </r>
  <r>
    <s v="EVS105759"/>
    <x v="1"/>
    <x v="1"/>
    <x v="1"/>
    <x v="0"/>
    <d v="2024-12-09T13:48:00"/>
    <d v="2024-12-09T14:31:00"/>
    <x v="27"/>
    <n v="9.8800000000000008"/>
    <n v="12"/>
    <n v="118.56"/>
    <s v="Credit Card"/>
    <x v="4"/>
    <s v="Low"/>
    <s v="Low Satisfaction"/>
    <s v="Medium Charging"/>
    <n v="1"/>
    <x v="287"/>
    <x v="352"/>
  </r>
  <r>
    <s v="EVS105760"/>
    <x v="7"/>
    <x v="1"/>
    <x v="3"/>
    <x v="0"/>
    <s v="15-09-2023 11:56"/>
    <s v="15-09-2023 13:55"/>
    <x v="9"/>
    <n v="18.260000000000002"/>
    <n v="12"/>
    <n v="219.12"/>
    <s v="Subscription"/>
    <x v="0"/>
    <s v="Medium"/>
    <s v="Medium Satisfaction"/>
    <s v="Long Charging"/>
    <n v="1"/>
    <x v="717"/>
    <x v="656"/>
  </r>
  <r>
    <s v="EVS105761"/>
    <x v="3"/>
    <x v="0"/>
    <x v="2"/>
    <x v="1"/>
    <d v="2023-05-06T05:41:00"/>
    <d v="2023-05-06T06:55:00"/>
    <x v="33"/>
    <n v="25.8"/>
    <n v="10"/>
    <n v="258"/>
    <s v="Credit Card"/>
    <x v="0"/>
    <s v="Medium"/>
    <s v="Medium Satisfaction"/>
    <s v="Long Charging"/>
    <n v="3"/>
    <x v="484"/>
    <x v="12"/>
  </r>
  <r>
    <s v="EVS105762"/>
    <x v="2"/>
    <x v="0"/>
    <x v="3"/>
    <x v="0"/>
    <s v="25-12-2023 22:16"/>
    <s v="25-12-2023 22:31"/>
    <x v="63"/>
    <n v="10.61"/>
    <n v="12"/>
    <n v="127.32"/>
    <s v="UPI"/>
    <x v="2"/>
    <s v="Medium"/>
    <s v="Low Satisfaction"/>
    <s v="Short Charging"/>
    <n v="3"/>
    <x v="619"/>
    <x v="279"/>
  </r>
  <r>
    <s v="EVS105763"/>
    <x v="7"/>
    <x v="1"/>
    <x v="0"/>
    <x v="0"/>
    <d v="2024-07-03T20:17:00"/>
    <d v="2024-07-03T20:28:00"/>
    <x v="78"/>
    <n v="3.12"/>
    <n v="10"/>
    <n v="31.2"/>
    <s v="Wallet"/>
    <x v="0"/>
    <s v="Low"/>
    <s v="Medium Satisfaction"/>
    <s v="Short Charging"/>
    <n v="1"/>
    <x v="245"/>
    <x v="359"/>
  </r>
  <r>
    <s v="EVS105764"/>
    <x v="4"/>
    <x v="2"/>
    <x v="0"/>
    <x v="1"/>
    <s v="23-10-2024 07:22"/>
    <s v="23-10-2024 09:15"/>
    <x v="41"/>
    <n v="54.33"/>
    <n v="15"/>
    <n v="814.95"/>
    <s v="Subscription"/>
    <x v="2"/>
    <s v="High"/>
    <s v="Low Satisfaction"/>
    <s v="Long Charging"/>
    <n v="2"/>
    <x v="5"/>
    <x v="445"/>
  </r>
  <r>
    <s v="EVS105765"/>
    <x v="4"/>
    <x v="1"/>
    <x v="2"/>
    <x v="0"/>
    <d v="2024-10-01T19:44:00"/>
    <d v="2024-10-01T20:48:00"/>
    <x v="34"/>
    <n v="35.92"/>
    <n v="12"/>
    <n v="431.04"/>
    <s v="Subscription"/>
    <x v="1"/>
    <s v="High"/>
    <s v="High Satisfaction"/>
    <s v="Long Charging"/>
    <n v="1"/>
    <x v="1091"/>
    <x v="267"/>
  </r>
  <r>
    <s v="EVS105766"/>
    <x v="3"/>
    <x v="0"/>
    <x v="0"/>
    <x v="1"/>
    <s v="18-12-2023 13:10"/>
    <s v="18-12-2023 14:31"/>
    <x v="7"/>
    <n v="36.200000000000003"/>
    <n v="10"/>
    <n v="362"/>
    <s v="UPI"/>
    <x v="3"/>
    <s v="High"/>
    <s v="Medium Satisfaction"/>
    <s v="Long Charging"/>
    <n v="3"/>
    <x v="262"/>
    <x v="646"/>
  </r>
  <r>
    <s v="EVS105767"/>
    <x v="1"/>
    <x v="0"/>
    <x v="2"/>
    <x v="0"/>
    <s v="14-07-2024 12:33"/>
    <s v="14-07-2024 12:52"/>
    <x v="11"/>
    <n v="27.93"/>
    <n v="8"/>
    <n v="223.44"/>
    <s v="Subscription"/>
    <x v="2"/>
    <s v="Medium"/>
    <s v="Low Satisfaction"/>
    <s v="Short Charging"/>
    <n v="3"/>
    <x v="964"/>
    <x v="539"/>
  </r>
  <r>
    <s v="EVS105768"/>
    <x v="3"/>
    <x v="0"/>
    <x v="3"/>
    <x v="0"/>
    <d v="2024-11-03T20:38:00"/>
    <d v="2024-11-03T22:30:00"/>
    <x v="56"/>
    <n v="36.92"/>
    <n v="15"/>
    <n v="553.79999999999995"/>
    <s v="Wallet"/>
    <x v="4"/>
    <s v="High"/>
    <s v="Low Satisfaction"/>
    <s v="Long Charging"/>
    <n v="3"/>
    <x v="68"/>
    <x v="390"/>
  </r>
  <r>
    <s v="EVS105769"/>
    <x v="7"/>
    <x v="1"/>
    <x v="1"/>
    <x v="0"/>
    <s v="17-08-2023 14:55"/>
    <s v="17-08-2023 16:25"/>
    <x v="77"/>
    <n v="17.37"/>
    <n v="10"/>
    <n v="173.7"/>
    <s v="Credit Card"/>
    <x v="2"/>
    <s v="Medium"/>
    <s v="Low Satisfaction"/>
    <s v="Long Charging"/>
    <n v="1"/>
    <x v="1024"/>
    <x v="689"/>
  </r>
  <r>
    <s v="EVS105770"/>
    <x v="5"/>
    <x v="2"/>
    <x v="3"/>
    <x v="0"/>
    <d v="2023-11-08T06:53:00"/>
    <d v="2023-11-08T07:21:00"/>
    <x v="53"/>
    <n v="33.880000000000003"/>
    <n v="10"/>
    <n v="338.8"/>
    <s v="Subscription"/>
    <x v="0"/>
    <s v="High"/>
    <s v="Medium Satisfaction"/>
    <s v="Short Charging"/>
    <n v="2"/>
    <x v="838"/>
    <x v="34"/>
  </r>
  <r>
    <s v="EVS105771"/>
    <x v="7"/>
    <x v="1"/>
    <x v="1"/>
    <x v="0"/>
    <s v="14-03-2023 06:41"/>
    <s v="14-03-2023 07:04"/>
    <x v="6"/>
    <n v="3.23"/>
    <n v="8"/>
    <n v="25.84"/>
    <s v="Credit Card"/>
    <x v="3"/>
    <s v="Low"/>
    <s v="Medium Satisfaction"/>
    <s v="Short Charging"/>
    <n v="1"/>
    <x v="721"/>
    <x v="694"/>
  </r>
  <r>
    <s v="EVS105772"/>
    <x v="0"/>
    <x v="2"/>
    <x v="0"/>
    <x v="1"/>
    <d v="2024-06-10T12:19:00"/>
    <d v="2024-06-10T12:36:00"/>
    <x v="18"/>
    <n v="46.01"/>
    <n v="15"/>
    <n v="690.15"/>
    <s v="UPI"/>
    <x v="4"/>
    <s v="High"/>
    <s v="Low Satisfaction"/>
    <s v="Short Charging"/>
    <n v="2"/>
    <x v="430"/>
    <x v="568"/>
  </r>
  <r>
    <s v="EVS105773"/>
    <x v="0"/>
    <x v="1"/>
    <x v="2"/>
    <x v="1"/>
    <s v="13-01-2024 18:52"/>
    <s v="13-01-2024 20:31"/>
    <x v="83"/>
    <n v="48.61"/>
    <n v="10"/>
    <n v="486.1"/>
    <s v="Subscription"/>
    <x v="3"/>
    <s v="High"/>
    <s v="Medium Satisfaction"/>
    <s v="Long Charging"/>
    <n v="1"/>
    <x v="1355"/>
    <x v="377"/>
  </r>
  <r>
    <s v="EVS105774"/>
    <x v="6"/>
    <x v="1"/>
    <x v="0"/>
    <x v="0"/>
    <d v="2023-02-06T20:49:00"/>
    <d v="2023-02-06T21:58:00"/>
    <x v="39"/>
    <n v="43.78"/>
    <n v="10"/>
    <n v="437.8"/>
    <s v="UPI"/>
    <x v="2"/>
    <s v="High"/>
    <s v="Low Satisfaction"/>
    <s v="Long Charging"/>
    <n v="1"/>
    <x v="1208"/>
    <x v="20"/>
  </r>
  <r>
    <s v="EVS105775"/>
    <x v="7"/>
    <x v="2"/>
    <x v="2"/>
    <x v="1"/>
    <s v="21-02-2023 10:06"/>
    <s v="21-02-2023 10:55"/>
    <x v="42"/>
    <n v="16.02"/>
    <n v="12"/>
    <n v="192.24"/>
    <s v="Credit Card"/>
    <x v="0"/>
    <s v="Medium"/>
    <s v="Medium Satisfaction"/>
    <s v="Medium Charging"/>
    <n v="2"/>
    <x v="1394"/>
    <x v="398"/>
  </r>
  <r>
    <s v="EVS105776"/>
    <x v="6"/>
    <x v="2"/>
    <x v="3"/>
    <x v="0"/>
    <s v="22-08-2024 01:47"/>
    <s v="22-08-2024 02:19"/>
    <x v="105"/>
    <n v="59.5"/>
    <n v="10"/>
    <n v="595"/>
    <s v="Wallet"/>
    <x v="4"/>
    <s v="High"/>
    <s v="Low Satisfaction"/>
    <s v="Medium Charging"/>
    <n v="2"/>
    <x v="1295"/>
    <x v="477"/>
  </r>
  <r>
    <s v="EVS105777"/>
    <x v="1"/>
    <x v="1"/>
    <x v="0"/>
    <x v="1"/>
    <s v="25-07-2023 16:30"/>
    <s v="25-07-2023 18:20"/>
    <x v="109"/>
    <n v="38.369999999999997"/>
    <n v="15"/>
    <n v="575.54999999999995"/>
    <s v="Subscription"/>
    <x v="3"/>
    <s v="High"/>
    <s v="Medium Satisfaction"/>
    <s v="Long Charging"/>
    <n v="1"/>
    <x v="70"/>
    <x v="553"/>
  </r>
  <r>
    <s v="EVS105778"/>
    <x v="3"/>
    <x v="2"/>
    <x v="0"/>
    <x v="0"/>
    <s v="16-07-2024 21:13"/>
    <s v="16-07-2024 22:37"/>
    <x v="32"/>
    <n v="9.0500000000000007"/>
    <n v="15"/>
    <n v="135.75"/>
    <s v="Credit Card"/>
    <x v="4"/>
    <s v="Low"/>
    <s v="Low Satisfaction"/>
    <s v="Long Charging"/>
    <n v="2"/>
    <x v="749"/>
    <x v="483"/>
  </r>
  <r>
    <s v="EVS105779"/>
    <x v="7"/>
    <x v="0"/>
    <x v="3"/>
    <x v="0"/>
    <s v="14-07-2023 03:53"/>
    <s v="14-07-2023 04:49"/>
    <x v="46"/>
    <n v="53.44"/>
    <n v="12"/>
    <n v="641.28"/>
    <s v="Wallet"/>
    <x v="3"/>
    <s v="High"/>
    <s v="Medium Satisfaction"/>
    <s v="Medium Charging"/>
    <n v="3"/>
    <x v="434"/>
    <x v="511"/>
  </r>
  <r>
    <s v="EVS105780"/>
    <x v="0"/>
    <x v="1"/>
    <x v="2"/>
    <x v="0"/>
    <s v="21-10-2023 04:52"/>
    <s v="21-10-2023 05:56"/>
    <x v="34"/>
    <n v="15.47"/>
    <n v="8"/>
    <n v="123.76"/>
    <s v="Wallet"/>
    <x v="3"/>
    <s v="Medium"/>
    <s v="Medium Satisfaction"/>
    <s v="Long Charging"/>
    <n v="1"/>
    <x v="549"/>
    <x v="289"/>
  </r>
  <r>
    <s v="EVS105781"/>
    <x v="3"/>
    <x v="1"/>
    <x v="3"/>
    <x v="0"/>
    <s v="27-10-2023 04:47"/>
    <s v="27-10-2023 05:17"/>
    <x v="19"/>
    <n v="59.7"/>
    <n v="12"/>
    <n v="716.4"/>
    <s v="UPI"/>
    <x v="0"/>
    <s v="High"/>
    <s v="Medium Satisfaction"/>
    <s v="Medium Charging"/>
    <n v="1"/>
    <x v="1102"/>
    <x v="645"/>
  </r>
  <r>
    <s v="EVS105782"/>
    <x v="0"/>
    <x v="1"/>
    <x v="2"/>
    <x v="0"/>
    <s v="21-06-2023 07:00"/>
    <s v="21-06-2023 08:05"/>
    <x v="75"/>
    <n v="42.11"/>
    <n v="12"/>
    <n v="505.32"/>
    <s v="UPI"/>
    <x v="0"/>
    <s v="High"/>
    <s v="Medium Satisfaction"/>
    <s v="Long Charging"/>
    <n v="1"/>
    <x v="871"/>
    <x v="411"/>
  </r>
  <r>
    <s v="EVS105783"/>
    <x v="0"/>
    <x v="2"/>
    <x v="0"/>
    <x v="1"/>
    <d v="2023-04-08T09:04:00"/>
    <d v="2023-04-08T09:16:00"/>
    <x v="94"/>
    <n v="31.57"/>
    <n v="15"/>
    <n v="473.55"/>
    <s v="UPI"/>
    <x v="2"/>
    <s v="High"/>
    <s v="Low Satisfaction"/>
    <s v="Short Charging"/>
    <n v="2"/>
    <x v="330"/>
    <x v="4"/>
  </r>
  <r>
    <s v="EVS105784"/>
    <x v="1"/>
    <x v="0"/>
    <x v="1"/>
    <x v="1"/>
    <d v="2023-03-10T12:25:00"/>
    <d v="2023-03-10T14:17:00"/>
    <x v="56"/>
    <n v="35.54"/>
    <n v="8"/>
    <n v="284.32"/>
    <s v="UPI"/>
    <x v="3"/>
    <s v="High"/>
    <s v="Medium Satisfaction"/>
    <s v="Long Charging"/>
    <n v="3"/>
    <x v="1181"/>
    <x v="46"/>
  </r>
  <r>
    <s v="EVS105785"/>
    <x v="7"/>
    <x v="1"/>
    <x v="0"/>
    <x v="0"/>
    <s v="19-10-2023 04:30"/>
    <s v="19-10-2023 05:36"/>
    <x v="40"/>
    <n v="55.4"/>
    <n v="8"/>
    <n v="443.2"/>
    <s v="Subscription"/>
    <x v="4"/>
    <s v="High"/>
    <s v="Low Satisfaction"/>
    <s v="Long Charging"/>
    <n v="1"/>
    <x v="1360"/>
    <x v="169"/>
  </r>
  <r>
    <s v="EVS105786"/>
    <x v="4"/>
    <x v="2"/>
    <x v="2"/>
    <x v="1"/>
    <d v="2024-08-07T02:47:00"/>
    <d v="2024-08-07T03:33:00"/>
    <x v="43"/>
    <n v="21.54"/>
    <n v="8"/>
    <n v="172.32"/>
    <s v="UPI"/>
    <x v="3"/>
    <s v="Medium"/>
    <s v="Medium Satisfaction"/>
    <s v="Medium Charging"/>
    <n v="2"/>
    <x v="849"/>
    <x v="616"/>
  </r>
  <r>
    <s v="EVS105787"/>
    <x v="2"/>
    <x v="0"/>
    <x v="2"/>
    <x v="0"/>
    <s v="24-08-2023 15:11"/>
    <s v="24-08-2023 16:25"/>
    <x v="33"/>
    <n v="10.41"/>
    <n v="15"/>
    <n v="156.15"/>
    <s v="Wallet"/>
    <x v="3"/>
    <s v="Medium"/>
    <s v="Medium Satisfaction"/>
    <s v="Long Charging"/>
    <n v="3"/>
    <x v="165"/>
    <x v="341"/>
  </r>
  <r>
    <s v="EVS105788"/>
    <x v="2"/>
    <x v="2"/>
    <x v="2"/>
    <x v="1"/>
    <s v="28-02-2024 21:20"/>
    <s v="28-02-2024 22:08"/>
    <x v="67"/>
    <n v="23.16"/>
    <n v="15"/>
    <n v="347.4"/>
    <s v="Wallet"/>
    <x v="2"/>
    <s v="Medium"/>
    <s v="Low Satisfaction"/>
    <s v="Medium Charging"/>
    <n v="2"/>
    <x v="1364"/>
    <x v="243"/>
  </r>
  <r>
    <s v="EVS105789"/>
    <x v="5"/>
    <x v="2"/>
    <x v="0"/>
    <x v="1"/>
    <s v="17-08-2024 08:38"/>
    <s v="17-08-2024 09:16"/>
    <x v="28"/>
    <n v="34.229999999999997"/>
    <n v="8"/>
    <n v="273.83999999999997"/>
    <s v="UPI"/>
    <x v="0"/>
    <s v="High"/>
    <s v="Medium Satisfaction"/>
    <s v="Medium Charging"/>
    <n v="2"/>
    <x v="1213"/>
    <x v="164"/>
  </r>
  <r>
    <s v="EVS105790"/>
    <x v="3"/>
    <x v="2"/>
    <x v="0"/>
    <x v="1"/>
    <s v="31-10-2024 20:20"/>
    <s v="31-10-2024 21:15"/>
    <x v="104"/>
    <n v="2.1"/>
    <n v="12"/>
    <n v="25.2"/>
    <s v="UPI"/>
    <x v="3"/>
    <s v="Low"/>
    <s v="Medium Satisfaction"/>
    <s v="Medium Charging"/>
    <n v="2"/>
    <x v="1183"/>
    <x v="71"/>
  </r>
  <r>
    <s v="EVS105791"/>
    <x v="4"/>
    <x v="2"/>
    <x v="3"/>
    <x v="0"/>
    <d v="2023-04-07T20:55:00"/>
    <d v="2023-04-07T21:40:00"/>
    <x v="96"/>
    <n v="38.520000000000003"/>
    <n v="8"/>
    <n v="308.16000000000003"/>
    <s v="Credit Card"/>
    <x v="3"/>
    <s v="High"/>
    <s v="Medium Satisfaction"/>
    <s v="Medium Charging"/>
    <n v="2"/>
    <x v="200"/>
    <x v="87"/>
  </r>
  <r>
    <s v="EVS105792"/>
    <x v="5"/>
    <x v="2"/>
    <x v="1"/>
    <x v="0"/>
    <d v="2024-07-10T16:05:00"/>
    <d v="2024-07-10T17:24:00"/>
    <x v="87"/>
    <n v="51.28"/>
    <n v="10"/>
    <n v="512.79999999999995"/>
    <s v="Credit Card"/>
    <x v="4"/>
    <s v="High"/>
    <s v="Low Satisfaction"/>
    <s v="Long Charging"/>
    <n v="2"/>
    <x v="1302"/>
    <x v="1"/>
  </r>
  <r>
    <s v="EVS105793"/>
    <x v="3"/>
    <x v="2"/>
    <x v="0"/>
    <x v="1"/>
    <d v="2023-04-07T01:09:00"/>
    <d v="2023-04-07T01:30:00"/>
    <x v="86"/>
    <n v="45.06"/>
    <n v="8"/>
    <n v="360.48"/>
    <s v="Credit Card"/>
    <x v="1"/>
    <s v="High"/>
    <s v="High Satisfaction"/>
    <s v="Short Charging"/>
    <n v="2"/>
    <x v="633"/>
    <x v="87"/>
  </r>
  <r>
    <s v="EVS105794"/>
    <x v="2"/>
    <x v="1"/>
    <x v="1"/>
    <x v="0"/>
    <s v="15-02-2024 07:19"/>
    <s v="15-02-2024 07:48"/>
    <x v="102"/>
    <n v="15.93"/>
    <n v="10"/>
    <n v="159.30000000000001"/>
    <s v="Credit Card"/>
    <x v="0"/>
    <s v="Medium"/>
    <s v="Medium Satisfaction"/>
    <s v="Short Charging"/>
    <n v="1"/>
    <x v="936"/>
    <x v="54"/>
  </r>
  <r>
    <s v="EVS105795"/>
    <x v="2"/>
    <x v="1"/>
    <x v="1"/>
    <x v="0"/>
    <s v="28-08-2024 06:20"/>
    <s v="28-08-2024 06:37"/>
    <x v="18"/>
    <n v="52.59"/>
    <n v="8"/>
    <n v="420.72"/>
    <s v="Subscription"/>
    <x v="4"/>
    <s v="High"/>
    <s v="Low Satisfaction"/>
    <s v="Short Charging"/>
    <n v="1"/>
    <x v="1331"/>
    <x v="399"/>
  </r>
  <r>
    <s v="EVS105796"/>
    <x v="3"/>
    <x v="2"/>
    <x v="3"/>
    <x v="1"/>
    <s v="19-03-2024 03:44"/>
    <s v="19-03-2024 04:56"/>
    <x v="70"/>
    <n v="41.55"/>
    <n v="10"/>
    <n v="415.5"/>
    <s v="Subscription"/>
    <x v="1"/>
    <s v="High"/>
    <s v="High Satisfaction"/>
    <s v="Long Charging"/>
    <n v="2"/>
    <x v="1317"/>
    <x v="177"/>
  </r>
  <r>
    <s v="EVS105797"/>
    <x v="6"/>
    <x v="0"/>
    <x v="0"/>
    <x v="0"/>
    <s v="28-01-2023 10:27"/>
    <s v="28-01-2023 11:51"/>
    <x v="32"/>
    <n v="39.19"/>
    <n v="12"/>
    <n v="470.28"/>
    <s v="Credit Card"/>
    <x v="3"/>
    <s v="High"/>
    <s v="Medium Satisfaction"/>
    <s v="Long Charging"/>
    <n v="3"/>
    <x v="1158"/>
    <x v="414"/>
  </r>
  <r>
    <s v="EVS105798"/>
    <x v="7"/>
    <x v="1"/>
    <x v="2"/>
    <x v="0"/>
    <d v="2024-10-08T14:08:00"/>
    <d v="2024-10-08T15:20:00"/>
    <x v="70"/>
    <n v="32.39"/>
    <n v="15"/>
    <n v="485.85"/>
    <s v="Credit Card"/>
    <x v="2"/>
    <s v="High"/>
    <s v="Low Satisfaction"/>
    <s v="Long Charging"/>
    <n v="1"/>
    <x v="945"/>
    <x v="600"/>
  </r>
  <r>
    <s v="EVS105799"/>
    <x v="7"/>
    <x v="0"/>
    <x v="0"/>
    <x v="0"/>
    <s v="27-12-2023 09:38"/>
    <s v="27-12-2023 11:19"/>
    <x v="26"/>
    <n v="11.65"/>
    <n v="8"/>
    <n v="93.2"/>
    <s v="Subscription"/>
    <x v="1"/>
    <s v="Medium"/>
    <s v="High Satisfaction"/>
    <s v="Long Charging"/>
    <n v="3"/>
    <x v="299"/>
    <x v="107"/>
  </r>
  <r>
    <s v="EVS105800"/>
    <x v="0"/>
    <x v="0"/>
    <x v="2"/>
    <x v="1"/>
    <s v="20-02-2024 18:37"/>
    <s v="20-02-2024 20:04"/>
    <x v="24"/>
    <n v="20.23"/>
    <n v="12"/>
    <n v="242.76"/>
    <s v="Subscription"/>
    <x v="1"/>
    <s v="Medium"/>
    <s v="High Satisfaction"/>
    <s v="Long Charging"/>
    <n v="3"/>
    <x v="772"/>
    <x v="126"/>
  </r>
  <r>
    <s v="EVS105801"/>
    <x v="6"/>
    <x v="1"/>
    <x v="2"/>
    <x v="1"/>
    <s v="30-03-2024 08:12"/>
    <s v="30-03-2024 09:39"/>
    <x v="24"/>
    <n v="56.27"/>
    <n v="8"/>
    <n v="450.16"/>
    <s v="UPI"/>
    <x v="2"/>
    <s v="High"/>
    <s v="Low Satisfaction"/>
    <s v="Long Charging"/>
    <n v="1"/>
    <x v="323"/>
    <x v="372"/>
  </r>
  <r>
    <s v="EVS105802"/>
    <x v="4"/>
    <x v="2"/>
    <x v="3"/>
    <x v="0"/>
    <s v="17-01-2024 03:10"/>
    <s v="17-01-2024 04:16"/>
    <x v="40"/>
    <n v="25.2"/>
    <n v="15"/>
    <n v="378"/>
    <s v="Subscription"/>
    <x v="4"/>
    <s v="Medium"/>
    <s v="Low Satisfaction"/>
    <s v="Long Charging"/>
    <n v="2"/>
    <x v="1259"/>
    <x v="216"/>
  </r>
  <r>
    <s v="EVS105803"/>
    <x v="2"/>
    <x v="1"/>
    <x v="1"/>
    <x v="0"/>
    <s v="20-09-2023 04:51"/>
    <s v="20-09-2023 05:43"/>
    <x v="55"/>
    <n v="2.95"/>
    <n v="12"/>
    <n v="35.4"/>
    <s v="Credit Card"/>
    <x v="3"/>
    <s v="Low"/>
    <s v="Medium Satisfaction"/>
    <s v="Medium Charging"/>
    <n v="1"/>
    <x v="868"/>
    <x v="681"/>
  </r>
  <r>
    <s v="EVS105804"/>
    <x v="1"/>
    <x v="0"/>
    <x v="0"/>
    <x v="0"/>
    <d v="2023-12-04T07:07:00"/>
    <d v="2023-12-04T08:59:00"/>
    <x v="56"/>
    <n v="33.130000000000003"/>
    <n v="15"/>
    <n v="496.95"/>
    <s v="Subscription"/>
    <x v="2"/>
    <s v="High"/>
    <s v="Low Satisfaction"/>
    <s v="Long Charging"/>
    <n v="3"/>
    <x v="1406"/>
    <x v="246"/>
  </r>
  <r>
    <s v="EVS105805"/>
    <x v="1"/>
    <x v="0"/>
    <x v="1"/>
    <x v="0"/>
    <d v="2023-09-07T04:54:00"/>
    <d v="2023-09-07T06:41:00"/>
    <x v="108"/>
    <n v="44.13"/>
    <n v="12"/>
    <n v="529.55999999999995"/>
    <s v="Credit Card"/>
    <x v="4"/>
    <s v="High"/>
    <s v="Low Satisfaction"/>
    <s v="Long Charging"/>
    <n v="3"/>
    <x v="1132"/>
    <x v="241"/>
  </r>
  <r>
    <s v="EVS105806"/>
    <x v="7"/>
    <x v="1"/>
    <x v="2"/>
    <x v="0"/>
    <s v="23-10-2024 05:36"/>
    <s v="23-10-2024 07:26"/>
    <x v="109"/>
    <n v="21.17"/>
    <n v="10"/>
    <n v="211.7"/>
    <s v="UPI"/>
    <x v="2"/>
    <s v="Medium"/>
    <s v="Low Satisfaction"/>
    <s v="Long Charging"/>
    <n v="1"/>
    <x v="466"/>
    <x v="445"/>
  </r>
  <r>
    <s v="EVS105807"/>
    <x v="0"/>
    <x v="2"/>
    <x v="2"/>
    <x v="1"/>
    <s v="14-03-2023 17:04"/>
    <s v="14-03-2023 18:23"/>
    <x v="87"/>
    <n v="54.67"/>
    <n v="8"/>
    <n v="437.36"/>
    <s v="UPI"/>
    <x v="2"/>
    <s v="High"/>
    <s v="Low Satisfaction"/>
    <s v="Long Charging"/>
    <n v="2"/>
    <x v="39"/>
    <x v="694"/>
  </r>
  <r>
    <s v="EVS105808"/>
    <x v="2"/>
    <x v="1"/>
    <x v="2"/>
    <x v="0"/>
    <s v="24-08-2023 00:48"/>
    <s v="24-08-2023 02:00"/>
    <x v="70"/>
    <n v="33.74"/>
    <n v="15"/>
    <n v="506.1"/>
    <s v="Subscription"/>
    <x v="3"/>
    <s v="High"/>
    <s v="Medium Satisfaction"/>
    <s v="Long Charging"/>
    <n v="1"/>
    <x v="608"/>
    <x v="341"/>
  </r>
  <r>
    <s v="EVS105809"/>
    <x v="6"/>
    <x v="2"/>
    <x v="3"/>
    <x v="0"/>
    <s v="26-07-2024 09:40"/>
    <s v="26-07-2024 10:05"/>
    <x v="13"/>
    <n v="29.72"/>
    <n v="12"/>
    <n v="356.64"/>
    <s v="UPI"/>
    <x v="1"/>
    <s v="Medium"/>
    <s v="High Satisfaction"/>
    <s v="Short Charging"/>
    <n v="2"/>
    <x v="966"/>
    <x v="264"/>
  </r>
  <r>
    <s v="EVS105810"/>
    <x v="4"/>
    <x v="1"/>
    <x v="3"/>
    <x v="1"/>
    <s v="26-02-2024 13:31"/>
    <s v="26-02-2024 15:21"/>
    <x v="109"/>
    <n v="38.28"/>
    <n v="15"/>
    <n v="574.20000000000005"/>
    <s v="UPI"/>
    <x v="4"/>
    <s v="High"/>
    <s v="Low Satisfaction"/>
    <s v="Long Charging"/>
    <n v="1"/>
    <x v="1323"/>
    <x v="255"/>
  </r>
  <r>
    <s v="EVS105811"/>
    <x v="4"/>
    <x v="1"/>
    <x v="1"/>
    <x v="0"/>
    <d v="2023-04-09T05:20:00"/>
    <d v="2023-04-09T06:34:00"/>
    <x v="33"/>
    <n v="55.1"/>
    <n v="12"/>
    <n v="661.2"/>
    <s v="UPI"/>
    <x v="2"/>
    <s v="High"/>
    <s v="Low Satisfaction"/>
    <s v="Long Charging"/>
    <n v="1"/>
    <x v="232"/>
    <x v="409"/>
  </r>
  <r>
    <s v="EVS105812"/>
    <x v="4"/>
    <x v="2"/>
    <x v="0"/>
    <x v="1"/>
    <s v="30-06-2024 09:53"/>
    <s v="30-06-2024 11:32"/>
    <x v="83"/>
    <n v="29.6"/>
    <n v="12"/>
    <n v="355.2"/>
    <s v="Wallet"/>
    <x v="2"/>
    <s v="Medium"/>
    <s v="Low Satisfaction"/>
    <s v="Long Charging"/>
    <n v="2"/>
    <x v="1407"/>
    <x v="212"/>
  </r>
  <r>
    <s v="EVS105813"/>
    <x v="7"/>
    <x v="0"/>
    <x v="0"/>
    <x v="0"/>
    <d v="2023-12-01T20:31:00"/>
    <d v="2023-12-01T20:50:00"/>
    <x v="11"/>
    <n v="52.72"/>
    <n v="12"/>
    <n v="632.64"/>
    <s v="Credit Card"/>
    <x v="1"/>
    <s v="High"/>
    <s v="High Satisfaction"/>
    <s v="Short Charging"/>
    <n v="3"/>
    <x v="1397"/>
    <x v="128"/>
  </r>
  <r>
    <s v="EVS105814"/>
    <x v="6"/>
    <x v="0"/>
    <x v="2"/>
    <x v="0"/>
    <d v="2023-04-08T00:22:00"/>
    <d v="2023-04-08T00:53:00"/>
    <x v="64"/>
    <n v="29.73"/>
    <n v="8"/>
    <n v="237.84"/>
    <s v="Wallet"/>
    <x v="1"/>
    <s v="Medium"/>
    <s v="High Satisfaction"/>
    <s v="Medium Charging"/>
    <n v="3"/>
    <x v="1058"/>
    <x v="4"/>
  </r>
  <r>
    <s v="EVS105815"/>
    <x v="0"/>
    <x v="1"/>
    <x v="0"/>
    <x v="0"/>
    <d v="2023-02-02T08:55:00"/>
    <d v="2023-02-02T09:22:00"/>
    <x v="92"/>
    <n v="6.2"/>
    <n v="15"/>
    <n v="93"/>
    <s v="Wallet"/>
    <x v="2"/>
    <s v="Low"/>
    <s v="Low Satisfaction"/>
    <s v="Short Charging"/>
    <n v="1"/>
    <x v="133"/>
    <x v="440"/>
  </r>
  <r>
    <s v="EVS105816"/>
    <x v="6"/>
    <x v="0"/>
    <x v="2"/>
    <x v="0"/>
    <d v="2024-10-04T06:52:00"/>
    <d v="2024-10-04T07:48:00"/>
    <x v="46"/>
    <n v="10.63"/>
    <n v="15"/>
    <n v="159.44999999999999"/>
    <s v="Subscription"/>
    <x v="4"/>
    <s v="Medium"/>
    <s v="Low Satisfaction"/>
    <s v="Medium Charging"/>
    <n v="3"/>
    <x v="161"/>
    <x v="228"/>
  </r>
  <r>
    <s v="EVS105817"/>
    <x v="2"/>
    <x v="2"/>
    <x v="1"/>
    <x v="0"/>
    <s v="14-07-2023 23:26"/>
    <s v="15-07-2023 00:50"/>
    <x v="32"/>
    <n v="4.05"/>
    <n v="15"/>
    <n v="60.75"/>
    <s v="Wallet"/>
    <x v="3"/>
    <s v="Low"/>
    <s v="Medium Satisfaction"/>
    <s v="Long Charging"/>
    <n v="2"/>
    <x v="1404"/>
    <x v="511"/>
  </r>
  <r>
    <s v="EVS105818"/>
    <x v="2"/>
    <x v="2"/>
    <x v="2"/>
    <x v="1"/>
    <d v="2024-09-08T01:04:00"/>
    <d v="2024-09-08T02:34:00"/>
    <x v="77"/>
    <n v="7.05"/>
    <n v="12"/>
    <n v="84.6"/>
    <s v="Wallet"/>
    <x v="1"/>
    <s v="Low"/>
    <s v="High Satisfaction"/>
    <s v="Long Charging"/>
    <n v="2"/>
    <x v="1234"/>
    <x v="338"/>
  </r>
  <r>
    <s v="EVS105819"/>
    <x v="7"/>
    <x v="0"/>
    <x v="0"/>
    <x v="1"/>
    <s v="18-01-2024 01:09"/>
    <s v="18-01-2024 01:55"/>
    <x v="43"/>
    <n v="28.67"/>
    <n v="12"/>
    <n v="344.04"/>
    <s v="Credit Card"/>
    <x v="3"/>
    <s v="Medium"/>
    <s v="Medium Satisfaction"/>
    <s v="Medium Charging"/>
    <n v="3"/>
    <x v="633"/>
    <x v="665"/>
  </r>
  <r>
    <s v="EVS105820"/>
    <x v="3"/>
    <x v="1"/>
    <x v="3"/>
    <x v="0"/>
    <d v="2023-09-03T18:46:00"/>
    <d v="2023-09-03T19:48:00"/>
    <x v="51"/>
    <n v="20.02"/>
    <n v="8"/>
    <n v="160.16"/>
    <s v="UPI"/>
    <x v="4"/>
    <s v="Medium"/>
    <s v="Low Satisfaction"/>
    <s v="Long Charging"/>
    <n v="1"/>
    <x v="1408"/>
    <x v="79"/>
  </r>
  <r>
    <s v="EVS105821"/>
    <x v="1"/>
    <x v="0"/>
    <x v="3"/>
    <x v="0"/>
    <s v="22-04-2023 05:44"/>
    <s v="22-04-2023 06:02"/>
    <x v="88"/>
    <n v="12.41"/>
    <n v="8"/>
    <n v="99.28"/>
    <s v="Credit Card"/>
    <x v="0"/>
    <s v="Medium"/>
    <s v="Medium Satisfaction"/>
    <s v="Short Charging"/>
    <n v="3"/>
    <x v="312"/>
    <x v="421"/>
  </r>
  <r>
    <s v="EVS105822"/>
    <x v="0"/>
    <x v="0"/>
    <x v="3"/>
    <x v="0"/>
    <d v="2024-07-04T18:54:00"/>
    <d v="2024-07-04T20:51:00"/>
    <x v="62"/>
    <n v="12.81"/>
    <n v="15"/>
    <n v="192.15"/>
    <s v="UPI"/>
    <x v="3"/>
    <s v="Medium"/>
    <s v="Medium Satisfaction"/>
    <s v="Long Charging"/>
    <n v="3"/>
    <x v="694"/>
    <x v="30"/>
  </r>
  <r>
    <s v="EVS105823"/>
    <x v="0"/>
    <x v="0"/>
    <x v="1"/>
    <x v="1"/>
    <s v="27-11-2024 20:15"/>
    <s v="27-11-2024 21:36"/>
    <x v="7"/>
    <n v="31.83"/>
    <n v="10"/>
    <n v="318.3"/>
    <s v="Wallet"/>
    <x v="4"/>
    <s v="High"/>
    <s v="Low Satisfaction"/>
    <s v="Long Charging"/>
    <n v="3"/>
    <x v="885"/>
    <x v="233"/>
  </r>
  <r>
    <s v="EVS105824"/>
    <x v="3"/>
    <x v="2"/>
    <x v="2"/>
    <x v="1"/>
    <s v="17-06-2024 10:40"/>
    <s v="17-06-2024 12:31"/>
    <x v="2"/>
    <n v="2.2000000000000002"/>
    <n v="10"/>
    <n v="22"/>
    <s v="Credit Card"/>
    <x v="3"/>
    <s v="Low"/>
    <s v="Medium Satisfaction"/>
    <s v="Long Charging"/>
    <n v="2"/>
    <x v="1269"/>
    <x v="78"/>
  </r>
  <r>
    <s v="EVS105825"/>
    <x v="6"/>
    <x v="0"/>
    <x v="0"/>
    <x v="0"/>
    <s v="29-09-2023 19:07"/>
    <s v="29-09-2023 20:55"/>
    <x v="47"/>
    <n v="35.33"/>
    <n v="8"/>
    <n v="282.64"/>
    <s v="UPI"/>
    <x v="4"/>
    <s v="High"/>
    <s v="Low Satisfaction"/>
    <s v="Long Charging"/>
    <n v="3"/>
    <x v="595"/>
    <x v="580"/>
  </r>
  <r>
    <s v="EVS105826"/>
    <x v="6"/>
    <x v="2"/>
    <x v="0"/>
    <x v="0"/>
    <d v="2024-09-06T11:36:00"/>
    <d v="2024-09-06T12:59:00"/>
    <x v="100"/>
    <n v="12.54"/>
    <n v="12"/>
    <n v="150.47999999999999"/>
    <s v="Subscription"/>
    <x v="1"/>
    <s v="Medium"/>
    <s v="High Satisfaction"/>
    <s v="Long Charging"/>
    <n v="2"/>
    <x v="751"/>
    <x v="428"/>
  </r>
  <r>
    <s v="EVS105827"/>
    <x v="2"/>
    <x v="1"/>
    <x v="2"/>
    <x v="1"/>
    <d v="2024-04-07T06:07:00"/>
    <d v="2024-04-07T06:20:00"/>
    <x v="58"/>
    <n v="46.35"/>
    <n v="10"/>
    <n v="463.5"/>
    <s v="Credit Card"/>
    <x v="0"/>
    <s v="High"/>
    <s v="Medium Satisfaction"/>
    <s v="Short Charging"/>
    <n v="1"/>
    <x v="1040"/>
    <x v="194"/>
  </r>
  <r>
    <s v="EVS105828"/>
    <x v="7"/>
    <x v="0"/>
    <x v="0"/>
    <x v="1"/>
    <d v="2024-05-05T08:05:00"/>
    <d v="2024-05-05T09:59:00"/>
    <x v="48"/>
    <n v="7.22"/>
    <n v="8"/>
    <n v="57.76"/>
    <s v="Credit Card"/>
    <x v="1"/>
    <s v="Low"/>
    <s v="High Satisfaction"/>
    <s v="Long Charging"/>
    <n v="3"/>
    <x v="550"/>
    <x v="179"/>
  </r>
  <r>
    <s v="EVS105829"/>
    <x v="2"/>
    <x v="2"/>
    <x v="0"/>
    <x v="0"/>
    <d v="2024-03-08T13:43:00"/>
    <d v="2024-03-08T15:42:00"/>
    <x v="9"/>
    <n v="58.85"/>
    <n v="15"/>
    <n v="882.75"/>
    <s v="Subscription"/>
    <x v="4"/>
    <s v="High"/>
    <s v="Low Satisfaction"/>
    <s v="Long Charging"/>
    <n v="2"/>
    <x v="1252"/>
    <x v="380"/>
  </r>
  <r>
    <s v="EVS105830"/>
    <x v="0"/>
    <x v="2"/>
    <x v="3"/>
    <x v="0"/>
    <s v="23-07-2023 09:13"/>
    <s v="23-07-2023 10:30"/>
    <x v="68"/>
    <n v="39.979999999999997"/>
    <n v="15"/>
    <n v="599.70000000000005"/>
    <s v="Wallet"/>
    <x v="2"/>
    <s v="High"/>
    <s v="Low Satisfaction"/>
    <s v="Long Charging"/>
    <n v="2"/>
    <x v="574"/>
    <x v="577"/>
  </r>
  <r>
    <s v="EVS105831"/>
    <x v="7"/>
    <x v="0"/>
    <x v="3"/>
    <x v="0"/>
    <s v="15-06-2023 16:39"/>
    <s v="15-06-2023 17:32"/>
    <x v="73"/>
    <n v="45.71"/>
    <n v="10"/>
    <n v="457.1"/>
    <s v="Subscription"/>
    <x v="3"/>
    <s v="High"/>
    <s v="Medium Satisfaction"/>
    <s v="Medium Charging"/>
    <n v="3"/>
    <x v="1106"/>
    <x v="457"/>
  </r>
  <r>
    <s v="EVS105832"/>
    <x v="5"/>
    <x v="0"/>
    <x v="2"/>
    <x v="0"/>
    <s v="13-04-2023 10:05"/>
    <s v="13-04-2023 10:34"/>
    <x v="102"/>
    <n v="33.72"/>
    <n v="15"/>
    <n v="505.8"/>
    <s v="Credit Card"/>
    <x v="0"/>
    <s v="High"/>
    <s v="Medium Satisfaction"/>
    <s v="Short Charging"/>
    <n v="3"/>
    <x v="491"/>
    <x v="478"/>
  </r>
  <r>
    <s v="EVS105833"/>
    <x v="1"/>
    <x v="2"/>
    <x v="3"/>
    <x v="0"/>
    <s v="15-01-2024 15:52"/>
    <s v="15-01-2024 16:30"/>
    <x v="28"/>
    <n v="6.86"/>
    <n v="15"/>
    <n v="102.9"/>
    <s v="Subscription"/>
    <x v="3"/>
    <s v="Low"/>
    <s v="Medium Satisfaction"/>
    <s v="Medium Charging"/>
    <n v="2"/>
    <x v="463"/>
    <x v="612"/>
  </r>
  <r>
    <s v="EVS105834"/>
    <x v="2"/>
    <x v="0"/>
    <x v="3"/>
    <x v="0"/>
    <s v="23-03-2023 18:10"/>
    <s v="23-03-2023 20:00"/>
    <x v="109"/>
    <n v="15.25"/>
    <n v="10"/>
    <n v="152.5"/>
    <s v="Credit Card"/>
    <x v="0"/>
    <s v="Medium"/>
    <s v="Medium Satisfaction"/>
    <s v="Long Charging"/>
    <n v="3"/>
    <x v="251"/>
    <x v="374"/>
  </r>
  <r>
    <s v="EVS105835"/>
    <x v="1"/>
    <x v="0"/>
    <x v="2"/>
    <x v="0"/>
    <s v="19-04-2024 20:25"/>
    <s v="19-04-2024 21:46"/>
    <x v="7"/>
    <n v="49.42"/>
    <n v="12"/>
    <n v="593.04"/>
    <s v="Credit Card"/>
    <x v="2"/>
    <s v="High"/>
    <s v="Low Satisfaction"/>
    <s v="Long Charging"/>
    <n v="3"/>
    <x v="1145"/>
    <x v="323"/>
  </r>
  <r>
    <s v="EVS105836"/>
    <x v="7"/>
    <x v="0"/>
    <x v="1"/>
    <x v="0"/>
    <s v="21-10-2023 05:54"/>
    <s v="21-10-2023 06:43"/>
    <x v="42"/>
    <n v="8.6300000000000008"/>
    <n v="12"/>
    <n v="103.56"/>
    <s v="UPI"/>
    <x v="4"/>
    <s v="Low"/>
    <s v="Low Satisfaction"/>
    <s v="Medium Charging"/>
    <n v="3"/>
    <x v="1079"/>
    <x v="289"/>
  </r>
  <r>
    <s v="EVS105837"/>
    <x v="6"/>
    <x v="1"/>
    <x v="0"/>
    <x v="1"/>
    <s v="22-11-2024 16:19"/>
    <s v="22-11-2024 17:25"/>
    <x v="40"/>
    <n v="18.600000000000001"/>
    <n v="10"/>
    <n v="186"/>
    <s v="Wallet"/>
    <x v="2"/>
    <s v="Medium"/>
    <s v="Low Satisfaction"/>
    <s v="Long Charging"/>
    <n v="1"/>
    <x v="955"/>
    <x v="299"/>
  </r>
  <r>
    <s v="EVS105838"/>
    <x v="2"/>
    <x v="1"/>
    <x v="0"/>
    <x v="1"/>
    <s v="29-11-2023 11:42"/>
    <s v="29-11-2023 13:17"/>
    <x v="66"/>
    <n v="19.989999999999998"/>
    <n v="15"/>
    <n v="299.85000000000002"/>
    <s v="UPI"/>
    <x v="0"/>
    <s v="Medium"/>
    <s v="Medium Satisfaction"/>
    <s v="Long Charging"/>
    <n v="1"/>
    <x v="977"/>
    <x v="526"/>
  </r>
  <r>
    <s v="EVS105839"/>
    <x v="7"/>
    <x v="0"/>
    <x v="0"/>
    <x v="0"/>
    <s v="13-10-2023 14:43"/>
    <s v="13-10-2023 16:16"/>
    <x v="12"/>
    <n v="52.05"/>
    <n v="8"/>
    <n v="416.4"/>
    <s v="UPI"/>
    <x v="0"/>
    <s v="High"/>
    <s v="Medium Satisfaction"/>
    <s v="Long Charging"/>
    <n v="3"/>
    <x v="594"/>
    <x v="353"/>
  </r>
  <r>
    <s v="EVS105840"/>
    <x v="3"/>
    <x v="2"/>
    <x v="1"/>
    <x v="1"/>
    <s v="31-03-2023 08:51"/>
    <s v="31-03-2023 10:02"/>
    <x v="82"/>
    <n v="30.72"/>
    <n v="12"/>
    <n v="368.64"/>
    <s v="Credit Card"/>
    <x v="0"/>
    <s v="High"/>
    <s v="Medium Satisfaction"/>
    <s v="Long Charging"/>
    <n v="2"/>
    <x v="151"/>
    <x v="97"/>
  </r>
  <r>
    <s v="EVS105841"/>
    <x v="7"/>
    <x v="0"/>
    <x v="3"/>
    <x v="1"/>
    <d v="2024-01-09T05:50:00"/>
    <d v="2024-01-09T06:13:00"/>
    <x v="6"/>
    <n v="13.51"/>
    <n v="15"/>
    <n v="202.65"/>
    <s v="Credit Card"/>
    <x v="4"/>
    <s v="Medium"/>
    <s v="Low Satisfaction"/>
    <s v="Short Charging"/>
    <n v="3"/>
    <x v="365"/>
    <x v="123"/>
  </r>
  <r>
    <s v="EVS105842"/>
    <x v="0"/>
    <x v="1"/>
    <x v="1"/>
    <x v="0"/>
    <s v="25-04-2023 01:23"/>
    <s v="25-04-2023 02:44"/>
    <x v="7"/>
    <n v="45.51"/>
    <n v="10"/>
    <n v="455.1"/>
    <s v="Credit Card"/>
    <x v="0"/>
    <s v="High"/>
    <s v="Medium Satisfaction"/>
    <s v="Long Charging"/>
    <n v="1"/>
    <x v="996"/>
    <x v="480"/>
  </r>
  <r>
    <s v="EVS105843"/>
    <x v="1"/>
    <x v="0"/>
    <x v="2"/>
    <x v="0"/>
    <s v="15-10-2023 19:45"/>
    <s v="15-10-2023 20:45"/>
    <x v="76"/>
    <n v="55.24"/>
    <n v="10"/>
    <n v="552.4"/>
    <s v="UPI"/>
    <x v="4"/>
    <s v="High"/>
    <s v="Low Satisfaction"/>
    <s v="Medium Charging"/>
    <n v="3"/>
    <x v="318"/>
    <x v="294"/>
  </r>
  <r>
    <s v="EVS105844"/>
    <x v="5"/>
    <x v="0"/>
    <x v="1"/>
    <x v="0"/>
    <d v="2023-05-05T09:44:00"/>
    <d v="2023-05-05T10:24:00"/>
    <x v="79"/>
    <n v="26.28"/>
    <n v="15"/>
    <n v="394.2"/>
    <s v="Credit Card"/>
    <x v="1"/>
    <s v="Medium"/>
    <s v="High Satisfaction"/>
    <s v="Medium Charging"/>
    <n v="3"/>
    <x v="1253"/>
    <x v="640"/>
  </r>
  <r>
    <s v="EVS105845"/>
    <x v="3"/>
    <x v="1"/>
    <x v="3"/>
    <x v="1"/>
    <d v="2024-12-02T10:48:00"/>
    <d v="2024-12-02T12:17:00"/>
    <x v="29"/>
    <n v="58.07"/>
    <n v="15"/>
    <n v="871.05"/>
    <s v="Credit Card"/>
    <x v="3"/>
    <s v="High"/>
    <s v="Medium Satisfaction"/>
    <s v="Long Charging"/>
    <n v="1"/>
    <x v="515"/>
    <x v="300"/>
  </r>
  <r>
    <s v="EVS105846"/>
    <x v="7"/>
    <x v="0"/>
    <x v="2"/>
    <x v="1"/>
    <d v="2024-12-10T15:39:00"/>
    <d v="2024-12-10T15:55:00"/>
    <x v="71"/>
    <n v="48.11"/>
    <n v="10"/>
    <n v="481.1"/>
    <s v="Credit Card"/>
    <x v="1"/>
    <s v="High"/>
    <s v="High Satisfaction"/>
    <s v="Short Charging"/>
    <n v="3"/>
    <x v="371"/>
    <x v="576"/>
  </r>
  <r>
    <s v="EVS105847"/>
    <x v="4"/>
    <x v="0"/>
    <x v="3"/>
    <x v="0"/>
    <s v="18-08-2023 16:53"/>
    <s v="18-08-2023 17:15"/>
    <x v="103"/>
    <n v="25.68"/>
    <n v="15"/>
    <n v="385.2"/>
    <s v="Subscription"/>
    <x v="3"/>
    <s v="Medium"/>
    <s v="Medium Satisfaction"/>
    <s v="Short Charging"/>
    <n v="3"/>
    <x v="277"/>
    <x v="92"/>
  </r>
  <r>
    <s v="EVS105848"/>
    <x v="3"/>
    <x v="1"/>
    <x v="1"/>
    <x v="1"/>
    <d v="2024-08-03T20:33:00"/>
    <d v="2024-08-03T20:52:00"/>
    <x v="11"/>
    <n v="33.229999999999997"/>
    <n v="8"/>
    <n v="265.83999999999997"/>
    <s v="Credit Card"/>
    <x v="3"/>
    <s v="High"/>
    <s v="Medium Satisfaction"/>
    <s v="Short Charging"/>
    <n v="1"/>
    <x v="959"/>
    <x v="571"/>
  </r>
  <r>
    <s v="EVS105849"/>
    <x v="7"/>
    <x v="1"/>
    <x v="1"/>
    <x v="1"/>
    <d v="2024-07-05T19:00:00"/>
    <d v="2024-07-05T20:31:00"/>
    <x v="44"/>
    <n v="37.119999999999997"/>
    <n v="15"/>
    <n v="556.79999999999995"/>
    <s v="UPI"/>
    <x v="3"/>
    <s v="High"/>
    <s v="Medium Satisfaction"/>
    <s v="Long Charging"/>
    <n v="1"/>
    <x v="765"/>
    <x v="22"/>
  </r>
  <r>
    <s v="EVS105850"/>
    <x v="6"/>
    <x v="2"/>
    <x v="1"/>
    <x v="0"/>
    <s v="28-11-2023 01:43"/>
    <s v="28-11-2023 03:10"/>
    <x v="24"/>
    <n v="45.11"/>
    <n v="12"/>
    <n v="541.32000000000005"/>
    <s v="Subscription"/>
    <x v="2"/>
    <s v="High"/>
    <s v="Low Satisfaction"/>
    <s v="Long Charging"/>
    <n v="2"/>
    <x v="681"/>
    <x v="441"/>
  </r>
  <r>
    <s v="EVS105851"/>
    <x v="6"/>
    <x v="0"/>
    <x v="3"/>
    <x v="1"/>
    <s v="16-09-2023 05:49"/>
    <s v="16-09-2023 07:04"/>
    <x v="99"/>
    <n v="24.75"/>
    <n v="12"/>
    <n v="297"/>
    <s v="Subscription"/>
    <x v="4"/>
    <s v="Medium"/>
    <s v="Low Satisfaction"/>
    <s v="Long Charging"/>
    <n v="3"/>
    <x v="1144"/>
    <x v="282"/>
  </r>
  <r>
    <s v="EVS105852"/>
    <x v="0"/>
    <x v="1"/>
    <x v="2"/>
    <x v="0"/>
    <s v="20-04-2024 21:02"/>
    <s v="20-04-2024 22:47"/>
    <x v="80"/>
    <n v="52.95"/>
    <n v="15"/>
    <n v="794.25"/>
    <s v="Wallet"/>
    <x v="4"/>
    <s v="High"/>
    <s v="Low Satisfaction"/>
    <s v="Long Charging"/>
    <n v="1"/>
    <x v="847"/>
    <x v="230"/>
  </r>
  <r>
    <s v="EVS105853"/>
    <x v="0"/>
    <x v="0"/>
    <x v="2"/>
    <x v="0"/>
    <s v="27-10-2024 11:14"/>
    <s v="27-10-2024 12:02"/>
    <x v="67"/>
    <n v="45.91"/>
    <n v="8"/>
    <n v="367.28"/>
    <s v="Wallet"/>
    <x v="3"/>
    <s v="High"/>
    <s v="Medium Satisfaction"/>
    <s v="Medium Charging"/>
    <n v="3"/>
    <x v="891"/>
    <x v="11"/>
  </r>
  <r>
    <s v="EVS105854"/>
    <x v="0"/>
    <x v="1"/>
    <x v="1"/>
    <x v="0"/>
    <s v="29-04-2024 02:58"/>
    <s v="29-04-2024 03:52"/>
    <x v="38"/>
    <n v="25.62"/>
    <n v="12"/>
    <n v="307.44"/>
    <s v="Subscription"/>
    <x v="1"/>
    <s v="Medium"/>
    <s v="High Satisfaction"/>
    <s v="Medium Charging"/>
    <n v="1"/>
    <x v="1157"/>
    <x v="700"/>
  </r>
  <r>
    <s v="EVS105855"/>
    <x v="2"/>
    <x v="1"/>
    <x v="1"/>
    <x v="1"/>
    <s v="25-07-2023 19:53"/>
    <s v="25-07-2023 21:19"/>
    <x v="16"/>
    <n v="29.58"/>
    <n v="12"/>
    <n v="354.96"/>
    <s v="UPI"/>
    <x v="2"/>
    <s v="Medium"/>
    <s v="Low Satisfaction"/>
    <s v="Long Charging"/>
    <n v="1"/>
    <x v="939"/>
    <x v="553"/>
  </r>
  <r>
    <s v="EVS105856"/>
    <x v="4"/>
    <x v="2"/>
    <x v="3"/>
    <x v="0"/>
    <d v="2023-05-01T09:33:00"/>
    <d v="2023-05-01T11:02:00"/>
    <x v="29"/>
    <n v="56.56"/>
    <n v="15"/>
    <n v="848.4"/>
    <s v="Credit Card"/>
    <x v="3"/>
    <s v="High"/>
    <s v="Medium Satisfaction"/>
    <s v="Long Charging"/>
    <n v="2"/>
    <x v="1177"/>
    <x v="358"/>
  </r>
  <r>
    <s v="EVS105857"/>
    <x v="4"/>
    <x v="2"/>
    <x v="0"/>
    <x v="1"/>
    <s v="17-03-2023 04:34"/>
    <s v="17-03-2023 05:51"/>
    <x v="68"/>
    <n v="32"/>
    <n v="8"/>
    <n v="256"/>
    <s v="Subscription"/>
    <x v="3"/>
    <s v="High"/>
    <s v="Medium Satisfaction"/>
    <s v="Long Charging"/>
    <n v="2"/>
    <x v="1357"/>
    <x v="661"/>
  </r>
  <r>
    <s v="EVS105858"/>
    <x v="0"/>
    <x v="2"/>
    <x v="2"/>
    <x v="1"/>
    <s v="14-11-2024 11:33"/>
    <s v="14-11-2024 12:45"/>
    <x v="70"/>
    <n v="23.52"/>
    <n v="10"/>
    <n v="235.2"/>
    <s v="Wallet"/>
    <x v="1"/>
    <s v="Medium"/>
    <s v="High Satisfaction"/>
    <s v="Long Charging"/>
    <n v="2"/>
    <x v="811"/>
    <x v="446"/>
  </r>
  <r>
    <s v="EVS105859"/>
    <x v="4"/>
    <x v="1"/>
    <x v="1"/>
    <x v="0"/>
    <d v="2024-05-02T07:21:00"/>
    <d v="2024-05-02T08:46:00"/>
    <x v="17"/>
    <n v="16.91"/>
    <n v="8"/>
    <n v="135.28"/>
    <s v="Subscription"/>
    <x v="2"/>
    <s v="Medium"/>
    <s v="Low Satisfaction"/>
    <s v="Long Charging"/>
    <n v="1"/>
    <x v="725"/>
    <x v="561"/>
  </r>
  <r>
    <s v="EVS105860"/>
    <x v="7"/>
    <x v="2"/>
    <x v="0"/>
    <x v="0"/>
    <s v="13-03-2023 01:39"/>
    <s v="13-03-2023 03:07"/>
    <x v="81"/>
    <n v="16.399999999999999"/>
    <n v="15"/>
    <n v="246"/>
    <s v="UPI"/>
    <x v="3"/>
    <s v="Medium"/>
    <s v="Medium Satisfaction"/>
    <s v="Long Charging"/>
    <n v="2"/>
    <x v="894"/>
    <x v="516"/>
  </r>
  <r>
    <s v="EVS105861"/>
    <x v="7"/>
    <x v="1"/>
    <x v="1"/>
    <x v="0"/>
    <s v="14-09-2024 00:38"/>
    <s v="14-09-2024 02:04"/>
    <x v="16"/>
    <n v="35.11"/>
    <n v="8"/>
    <n v="280.88"/>
    <s v="Wallet"/>
    <x v="3"/>
    <s v="High"/>
    <s v="Medium Satisfaction"/>
    <s v="Long Charging"/>
    <n v="1"/>
    <x v="250"/>
    <x v="500"/>
  </r>
  <r>
    <s v="EVS105862"/>
    <x v="1"/>
    <x v="0"/>
    <x v="0"/>
    <x v="0"/>
    <s v="27-09-2023 02:57"/>
    <s v="27-09-2023 03:45"/>
    <x v="67"/>
    <n v="19.7"/>
    <n v="15"/>
    <n v="295.5"/>
    <s v="Subscription"/>
    <x v="2"/>
    <s v="Medium"/>
    <s v="Low Satisfaction"/>
    <s v="Medium Charging"/>
    <n v="3"/>
    <x v="320"/>
    <x v="100"/>
  </r>
  <r>
    <s v="EVS105863"/>
    <x v="4"/>
    <x v="0"/>
    <x v="2"/>
    <x v="0"/>
    <d v="2024-05-10T17:49:00"/>
    <d v="2024-05-10T18:00:00"/>
    <x v="78"/>
    <n v="3.86"/>
    <n v="10"/>
    <n v="38.6"/>
    <s v="Wallet"/>
    <x v="2"/>
    <s v="Low"/>
    <s v="Low Satisfaction"/>
    <s v="Short Charging"/>
    <n v="3"/>
    <x v="437"/>
    <x v="55"/>
  </r>
  <r>
    <s v="EVS105864"/>
    <x v="6"/>
    <x v="0"/>
    <x v="1"/>
    <x v="1"/>
    <s v="18-03-2024 19:58"/>
    <s v="18-03-2024 21:52"/>
    <x v="48"/>
    <n v="49.64"/>
    <n v="15"/>
    <n v="744.6"/>
    <s v="Subscription"/>
    <x v="3"/>
    <s v="High"/>
    <s v="Medium Satisfaction"/>
    <s v="Long Charging"/>
    <n v="3"/>
    <x v="340"/>
    <x v="65"/>
  </r>
  <r>
    <s v="EVS105865"/>
    <x v="3"/>
    <x v="0"/>
    <x v="2"/>
    <x v="1"/>
    <s v="17-01-2024 16:07"/>
    <s v="17-01-2024 16:22"/>
    <x v="63"/>
    <n v="54.52"/>
    <n v="10"/>
    <n v="545.20000000000005"/>
    <s v="Subscription"/>
    <x v="3"/>
    <s v="High"/>
    <s v="Medium Satisfaction"/>
    <s v="Short Charging"/>
    <n v="3"/>
    <x v="962"/>
    <x v="216"/>
  </r>
  <r>
    <s v="EVS105866"/>
    <x v="2"/>
    <x v="2"/>
    <x v="2"/>
    <x v="1"/>
    <d v="2023-05-12T05:31:00"/>
    <d v="2023-05-12T05:51:00"/>
    <x v="21"/>
    <n v="41.26"/>
    <n v="12"/>
    <n v="495.12"/>
    <s v="Subscription"/>
    <x v="1"/>
    <s v="High"/>
    <s v="High Satisfaction"/>
    <s v="Short Charging"/>
    <n v="2"/>
    <x v="853"/>
    <x v="678"/>
  </r>
  <r>
    <s v="EVS105867"/>
    <x v="2"/>
    <x v="0"/>
    <x v="1"/>
    <x v="1"/>
    <s v="27-03-2023 10:30"/>
    <s v="27-03-2023 11:00"/>
    <x v="19"/>
    <n v="10.7"/>
    <n v="10"/>
    <n v="107"/>
    <s v="UPI"/>
    <x v="3"/>
    <s v="Medium"/>
    <s v="Medium Satisfaction"/>
    <s v="Medium Charging"/>
    <n v="3"/>
    <x v="1178"/>
    <x v="426"/>
  </r>
  <r>
    <s v="EVS105868"/>
    <x v="7"/>
    <x v="1"/>
    <x v="3"/>
    <x v="1"/>
    <s v="22-02-2023 06:29"/>
    <s v="22-02-2023 07:29"/>
    <x v="76"/>
    <n v="26.99"/>
    <n v="15"/>
    <n v="404.85"/>
    <s v="Subscription"/>
    <x v="4"/>
    <s v="Medium"/>
    <s v="Low Satisfaction"/>
    <s v="Medium Charging"/>
    <n v="1"/>
    <x v="976"/>
    <x v="89"/>
  </r>
  <r>
    <s v="EVS105869"/>
    <x v="0"/>
    <x v="2"/>
    <x v="1"/>
    <x v="1"/>
    <s v="26-02-2023 22:35"/>
    <s v="27-02-2023 00:10"/>
    <x v="66"/>
    <n v="46.67"/>
    <n v="10"/>
    <n v="466.7"/>
    <s v="UPI"/>
    <x v="4"/>
    <s v="High"/>
    <s v="Low Satisfaction"/>
    <s v="Long Charging"/>
    <n v="2"/>
    <x v="1358"/>
    <x v="288"/>
  </r>
  <r>
    <s v="EVS105870"/>
    <x v="1"/>
    <x v="1"/>
    <x v="2"/>
    <x v="0"/>
    <s v="25-08-2023 20:48"/>
    <s v="25-08-2023 22:10"/>
    <x v="0"/>
    <n v="32.94"/>
    <n v="8"/>
    <n v="263.52"/>
    <s v="UPI"/>
    <x v="4"/>
    <s v="High"/>
    <s v="Low Satisfaction"/>
    <s v="Long Charging"/>
    <n v="1"/>
    <x v="857"/>
    <x v="427"/>
  </r>
  <r>
    <s v="EVS105871"/>
    <x v="5"/>
    <x v="1"/>
    <x v="2"/>
    <x v="1"/>
    <d v="2024-03-11T12:42:00"/>
    <d v="2024-03-11T14:16:00"/>
    <x v="23"/>
    <n v="8.18"/>
    <n v="12"/>
    <n v="98.16"/>
    <s v="Subscription"/>
    <x v="1"/>
    <s v="Low"/>
    <s v="High Satisfaction"/>
    <s v="Long Charging"/>
    <n v="1"/>
    <x v="307"/>
    <x v="231"/>
  </r>
  <r>
    <s v="EVS105872"/>
    <x v="0"/>
    <x v="0"/>
    <x v="0"/>
    <x v="0"/>
    <d v="2023-10-03T00:39:00"/>
    <d v="2023-10-03T01:45:00"/>
    <x v="40"/>
    <n v="7.52"/>
    <n v="10"/>
    <n v="75.2"/>
    <s v="Credit Card"/>
    <x v="2"/>
    <s v="Low"/>
    <s v="Low Satisfaction"/>
    <s v="Long Charging"/>
    <n v="3"/>
    <x v="1110"/>
    <x v="153"/>
  </r>
  <r>
    <s v="EVS105873"/>
    <x v="7"/>
    <x v="1"/>
    <x v="1"/>
    <x v="1"/>
    <d v="2023-09-01T14:16:00"/>
    <d v="2023-09-01T16:11:00"/>
    <x v="65"/>
    <n v="25.52"/>
    <n v="10"/>
    <n v="255.2"/>
    <s v="Subscription"/>
    <x v="4"/>
    <s v="Medium"/>
    <s v="Low Satisfaction"/>
    <s v="Long Charging"/>
    <n v="1"/>
    <x v="60"/>
    <x v="406"/>
  </r>
  <r>
    <s v="EVS105874"/>
    <x v="6"/>
    <x v="0"/>
    <x v="0"/>
    <x v="0"/>
    <s v="27-02-2023 23:57"/>
    <s v="28-02-2023 00:15"/>
    <x v="88"/>
    <n v="47.39"/>
    <n v="8"/>
    <n v="379.12"/>
    <s v="Subscription"/>
    <x v="2"/>
    <s v="High"/>
    <s v="Low Satisfaction"/>
    <s v="Short Charging"/>
    <n v="3"/>
    <x v="377"/>
    <x v="650"/>
  </r>
  <r>
    <s v="EVS105875"/>
    <x v="5"/>
    <x v="2"/>
    <x v="2"/>
    <x v="1"/>
    <d v="2024-03-07T17:00:00"/>
    <d v="2024-03-07T18:44:00"/>
    <x v="4"/>
    <n v="6.19"/>
    <n v="15"/>
    <n v="92.85"/>
    <s v="UPI"/>
    <x v="2"/>
    <s v="Low"/>
    <s v="Low Satisfaction"/>
    <s v="Long Charging"/>
    <n v="2"/>
    <x v="293"/>
    <x v="66"/>
  </r>
  <r>
    <s v="EVS105876"/>
    <x v="3"/>
    <x v="0"/>
    <x v="3"/>
    <x v="1"/>
    <s v="18-10-2024 14:55"/>
    <s v="18-10-2024 16:01"/>
    <x v="40"/>
    <n v="44.87"/>
    <n v="15"/>
    <n v="673.05"/>
    <s v="UPI"/>
    <x v="4"/>
    <s v="High"/>
    <s v="Low Satisfaction"/>
    <s v="Long Charging"/>
    <n v="3"/>
    <x v="1024"/>
    <x v="452"/>
  </r>
  <r>
    <s v="EVS105877"/>
    <x v="6"/>
    <x v="2"/>
    <x v="2"/>
    <x v="0"/>
    <s v="20-05-2024 04:45"/>
    <s v="20-05-2024 05:06"/>
    <x v="86"/>
    <n v="13.37"/>
    <n v="15"/>
    <n v="200.55"/>
    <s v="UPI"/>
    <x v="4"/>
    <s v="Medium"/>
    <s v="Low Satisfaction"/>
    <s v="Short Charging"/>
    <n v="2"/>
    <x v="183"/>
    <x v="396"/>
  </r>
  <r>
    <s v="EVS105878"/>
    <x v="7"/>
    <x v="1"/>
    <x v="0"/>
    <x v="0"/>
    <d v="2024-02-09T00:45:00"/>
    <d v="2024-02-09T01:23:00"/>
    <x v="28"/>
    <n v="58.45"/>
    <n v="8"/>
    <n v="467.6"/>
    <s v="Subscription"/>
    <x v="1"/>
    <s v="High"/>
    <s v="High Satisfaction"/>
    <s v="Medium Charging"/>
    <n v="1"/>
    <x v="361"/>
    <x v="607"/>
  </r>
  <r>
    <s v="EVS105879"/>
    <x v="6"/>
    <x v="2"/>
    <x v="3"/>
    <x v="0"/>
    <s v="25-08-2024 18:01"/>
    <s v="25-08-2024 19:19"/>
    <x v="89"/>
    <n v="59.79"/>
    <n v="8"/>
    <n v="478.32"/>
    <s v="Wallet"/>
    <x v="0"/>
    <s v="High"/>
    <s v="Medium Satisfaction"/>
    <s v="Long Charging"/>
    <n v="2"/>
    <x v="684"/>
    <x v="357"/>
  </r>
  <r>
    <s v="EVS105880"/>
    <x v="2"/>
    <x v="1"/>
    <x v="3"/>
    <x v="1"/>
    <d v="2023-10-10T08:41:00"/>
    <d v="2023-10-10T10:40:00"/>
    <x v="9"/>
    <n v="44.77"/>
    <n v="15"/>
    <n v="671.55"/>
    <s v="Wallet"/>
    <x v="3"/>
    <s v="High"/>
    <s v="Medium Satisfaction"/>
    <s v="Long Charging"/>
    <n v="1"/>
    <x v="1400"/>
    <x v="361"/>
  </r>
  <r>
    <s v="EVS105881"/>
    <x v="7"/>
    <x v="0"/>
    <x v="0"/>
    <x v="1"/>
    <s v="20-04-2023 17:02"/>
    <s v="20-04-2023 18:21"/>
    <x v="87"/>
    <n v="28.23"/>
    <n v="12"/>
    <n v="338.76"/>
    <s v="Wallet"/>
    <x v="4"/>
    <s v="Medium"/>
    <s v="Low Satisfaction"/>
    <s v="Long Charging"/>
    <n v="3"/>
    <x v="781"/>
    <x v="627"/>
  </r>
  <r>
    <s v="EVS105882"/>
    <x v="7"/>
    <x v="2"/>
    <x v="1"/>
    <x v="1"/>
    <d v="2023-10-02T19:14:00"/>
    <d v="2023-10-02T20:45:00"/>
    <x v="44"/>
    <n v="52.19"/>
    <n v="10"/>
    <n v="521.9"/>
    <s v="Subscription"/>
    <x v="2"/>
    <s v="High"/>
    <s v="Low Satisfaction"/>
    <s v="Long Charging"/>
    <n v="2"/>
    <x v="605"/>
    <x v="601"/>
  </r>
  <r>
    <s v="EVS105883"/>
    <x v="5"/>
    <x v="0"/>
    <x v="0"/>
    <x v="0"/>
    <s v="14-02-2023 05:27"/>
    <s v="14-02-2023 05:50"/>
    <x v="6"/>
    <n v="27.07"/>
    <n v="12"/>
    <n v="324.83999999999997"/>
    <s v="Wallet"/>
    <x v="1"/>
    <s v="Medium"/>
    <s v="High Satisfaction"/>
    <s v="Short Charging"/>
    <n v="3"/>
    <x v="509"/>
    <x v="324"/>
  </r>
  <r>
    <s v="EVS105884"/>
    <x v="6"/>
    <x v="1"/>
    <x v="2"/>
    <x v="1"/>
    <s v="13-11-2024 10:22"/>
    <s v="13-11-2024 11:40"/>
    <x v="89"/>
    <n v="54.4"/>
    <n v="8"/>
    <n v="435.2"/>
    <s v="UPI"/>
    <x v="0"/>
    <s v="High"/>
    <s v="Medium Satisfaction"/>
    <s v="Long Charging"/>
    <n v="1"/>
    <x v="72"/>
    <x v="188"/>
  </r>
  <r>
    <s v="EVS105885"/>
    <x v="1"/>
    <x v="2"/>
    <x v="1"/>
    <x v="1"/>
    <d v="2023-09-06T11:13:00"/>
    <d v="2023-09-06T12:35:00"/>
    <x v="0"/>
    <n v="41.62"/>
    <n v="8"/>
    <n v="332.96"/>
    <s v="Subscription"/>
    <x v="3"/>
    <s v="High"/>
    <s v="Medium Satisfaction"/>
    <s v="Long Charging"/>
    <n v="2"/>
    <x v="831"/>
    <x v="215"/>
  </r>
  <r>
    <s v="EVS105886"/>
    <x v="7"/>
    <x v="2"/>
    <x v="0"/>
    <x v="0"/>
    <s v="16-08-2023 00:55"/>
    <s v="16-08-2023 01:15"/>
    <x v="21"/>
    <n v="3.25"/>
    <n v="15"/>
    <n v="48.75"/>
    <s v="UPI"/>
    <x v="2"/>
    <s v="Low"/>
    <s v="Low Satisfaction"/>
    <s v="Short Charging"/>
    <n v="2"/>
    <x v="210"/>
    <x v="84"/>
  </r>
  <r>
    <s v="EVS105887"/>
    <x v="5"/>
    <x v="2"/>
    <x v="1"/>
    <x v="1"/>
    <d v="2023-06-06T10:21:00"/>
    <d v="2023-06-06T11:24:00"/>
    <x v="25"/>
    <n v="5.0599999999999996"/>
    <n v="15"/>
    <n v="75.900000000000006"/>
    <s v="Subscription"/>
    <x v="2"/>
    <s v="Low"/>
    <s v="Low Satisfaction"/>
    <s v="Long Charging"/>
    <n v="2"/>
    <x v="854"/>
    <x v="166"/>
  </r>
  <r>
    <s v="EVS105888"/>
    <x v="4"/>
    <x v="0"/>
    <x v="3"/>
    <x v="0"/>
    <d v="2024-02-01T05:48:00"/>
    <d v="2024-02-01T07:06:00"/>
    <x v="89"/>
    <n v="47.79"/>
    <n v="12"/>
    <n v="573.48"/>
    <s v="Subscription"/>
    <x v="4"/>
    <s v="High"/>
    <s v="Low Satisfaction"/>
    <s v="Long Charging"/>
    <n v="3"/>
    <x v="460"/>
    <x v="476"/>
  </r>
  <r>
    <s v="EVS105889"/>
    <x v="5"/>
    <x v="0"/>
    <x v="0"/>
    <x v="0"/>
    <s v="13-05-2024 01:47"/>
    <s v="13-05-2024 03:09"/>
    <x v="0"/>
    <n v="27.76"/>
    <n v="10"/>
    <n v="277.60000000000002"/>
    <s v="UPI"/>
    <x v="2"/>
    <s v="Medium"/>
    <s v="Low Satisfaction"/>
    <s v="Long Charging"/>
    <n v="3"/>
    <x v="1295"/>
    <x v="391"/>
  </r>
  <r>
    <s v="EVS105890"/>
    <x v="1"/>
    <x v="1"/>
    <x v="0"/>
    <x v="0"/>
    <s v="18-11-2023 06:51"/>
    <s v="18-11-2023 07:31"/>
    <x v="79"/>
    <n v="15.11"/>
    <n v="10"/>
    <n v="151.1"/>
    <s v="Subscription"/>
    <x v="2"/>
    <s v="Medium"/>
    <s v="Low Satisfaction"/>
    <s v="Medium Charging"/>
    <n v="1"/>
    <x v="62"/>
    <x v="570"/>
  </r>
  <r>
    <s v="EVS105891"/>
    <x v="4"/>
    <x v="2"/>
    <x v="3"/>
    <x v="0"/>
    <s v="25-11-2023 00:57"/>
    <s v="25-11-2023 02:46"/>
    <x v="74"/>
    <n v="22.26"/>
    <n v="15"/>
    <n v="333.9"/>
    <s v="Wallet"/>
    <x v="3"/>
    <s v="Medium"/>
    <s v="Medium Satisfaction"/>
    <s v="Long Charging"/>
    <n v="2"/>
    <x v="802"/>
    <x v="416"/>
  </r>
  <r>
    <s v="EVS105892"/>
    <x v="3"/>
    <x v="0"/>
    <x v="1"/>
    <x v="0"/>
    <s v="14-10-2024 00:05"/>
    <s v="14-10-2024 01:05"/>
    <x v="76"/>
    <n v="32.26"/>
    <n v="8"/>
    <n v="258.08"/>
    <s v="Wallet"/>
    <x v="2"/>
    <s v="High"/>
    <s v="Low Satisfaction"/>
    <s v="Medium Charging"/>
    <n v="3"/>
    <x v="207"/>
    <x v="213"/>
  </r>
  <r>
    <s v="EVS105893"/>
    <x v="2"/>
    <x v="0"/>
    <x v="1"/>
    <x v="0"/>
    <s v="13-01-2023 21:41"/>
    <s v="13-01-2023 23:24"/>
    <x v="95"/>
    <n v="47.41"/>
    <n v="8"/>
    <n v="379.28"/>
    <s v="Credit Card"/>
    <x v="3"/>
    <s v="High"/>
    <s v="Medium Satisfaction"/>
    <s v="Long Charging"/>
    <n v="3"/>
    <x v="728"/>
    <x v="586"/>
  </r>
  <r>
    <s v="EVS105894"/>
    <x v="6"/>
    <x v="2"/>
    <x v="2"/>
    <x v="0"/>
    <d v="2023-05-10T02:56:00"/>
    <d v="2023-05-10T04:40:00"/>
    <x v="4"/>
    <n v="8"/>
    <n v="12"/>
    <n v="96"/>
    <s v="UPI"/>
    <x v="3"/>
    <s v="Low"/>
    <s v="Medium Satisfaction"/>
    <s v="Long Charging"/>
    <n v="2"/>
    <x v="577"/>
    <x v="366"/>
  </r>
  <r>
    <s v="EVS105895"/>
    <x v="1"/>
    <x v="0"/>
    <x v="3"/>
    <x v="1"/>
    <d v="2023-01-02T20:22:00"/>
    <d v="2023-01-02T21:08:00"/>
    <x v="43"/>
    <n v="38.369999999999997"/>
    <n v="15"/>
    <n v="575.54999999999995"/>
    <s v="Credit Card"/>
    <x v="4"/>
    <s v="High"/>
    <s v="Low Satisfaction"/>
    <s v="Medium Charging"/>
    <n v="3"/>
    <x v="169"/>
    <x v="102"/>
  </r>
  <r>
    <s v="EVS105896"/>
    <x v="4"/>
    <x v="1"/>
    <x v="2"/>
    <x v="0"/>
    <d v="2023-01-03T05:19:00"/>
    <d v="2023-01-03T06:52:00"/>
    <x v="12"/>
    <n v="25.92"/>
    <n v="12"/>
    <n v="311.04000000000002"/>
    <s v="Wallet"/>
    <x v="2"/>
    <s v="Medium"/>
    <s v="Low Satisfaction"/>
    <s v="Long Charging"/>
    <n v="1"/>
    <x v="311"/>
    <x v="258"/>
  </r>
  <r>
    <s v="EVS105897"/>
    <x v="3"/>
    <x v="0"/>
    <x v="2"/>
    <x v="1"/>
    <d v="2024-11-01T21:07:00"/>
    <d v="2024-11-01T22:34:00"/>
    <x v="24"/>
    <n v="54.51"/>
    <n v="15"/>
    <n v="817.65"/>
    <s v="UPI"/>
    <x v="1"/>
    <s v="High"/>
    <s v="High Satisfaction"/>
    <s v="Long Charging"/>
    <n v="3"/>
    <x v="244"/>
    <x v="392"/>
  </r>
  <r>
    <s v="EVS105898"/>
    <x v="2"/>
    <x v="0"/>
    <x v="0"/>
    <x v="0"/>
    <d v="2024-04-06T04:04:00"/>
    <d v="2024-04-06T04:54:00"/>
    <x v="97"/>
    <n v="32.26"/>
    <n v="12"/>
    <n v="387.12"/>
    <s v="Wallet"/>
    <x v="0"/>
    <s v="High"/>
    <s v="Medium Satisfaction"/>
    <s v="Medium Charging"/>
    <n v="3"/>
    <x v="766"/>
    <x v="368"/>
  </r>
  <r>
    <s v="EVS105899"/>
    <x v="1"/>
    <x v="2"/>
    <x v="1"/>
    <x v="1"/>
    <d v="2023-10-11T17:12:00"/>
    <d v="2023-10-11T17:35:00"/>
    <x v="6"/>
    <n v="30.22"/>
    <n v="12"/>
    <n v="362.64"/>
    <s v="Credit Card"/>
    <x v="4"/>
    <s v="High"/>
    <s v="Low Satisfaction"/>
    <s v="Short Charging"/>
    <n v="2"/>
    <x v="444"/>
    <x v="8"/>
  </r>
  <r>
    <s v="EVS105900"/>
    <x v="0"/>
    <x v="2"/>
    <x v="1"/>
    <x v="1"/>
    <d v="2024-06-04T07:13:00"/>
    <d v="2024-06-04T09:05:00"/>
    <x v="56"/>
    <n v="17.63"/>
    <n v="10"/>
    <n v="176.3"/>
    <s v="Wallet"/>
    <x v="0"/>
    <s v="Medium"/>
    <s v="Medium Satisfaction"/>
    <s v="Long Charging"/>
    <n v="2"/>
    <x v="801"/>
    <x v="659"/>
  </r>
  <r>
    <s v="EVS105901"/>
    <x v="1"/>
    <x v="2"/>
    <x v="3"/>
    <x v="0"/>
    <s v="29-02-2024 15:18"/>
    <s v="29-02-2024 16:40"/>
    <x v="0"/>
    <n v="25.64"/>
    <n v="15"/>
    <n v="384.6"/>
    <s v="Subscription"/>
    <x v="2"/>
    <s v="Medium"/>
    <s v="Low Satisfaction"/>
    <s v="Long Charging"/>
    <n v="2"/>
    <x v="735"/>
    <x v="226"/>
  </r>
  <r>
    <s v="EVS105902"/>
    <x v="5"/>
    <x v="2"/>
    <x v="2"/>
    <x v="0"/>
    <d v="2023-02-07T04:44:00"/>
    <d v="2023-02-07T05:39:00"/>
    <x v="104"/>
    <n v="49.81"/>
    <n v="15"/>
    <n v="747.15"/>
    <s v="Subscription"/>
    <x v="3"/>
    <s v="High"/>
    <s v="Medium Satisfaction"/>
    <s v="Medium Charging"/>
    <n v="2"/>
    <x v="1319"/>
    <x v="677"/>
  </r>
  <r>
    <s v="EVS105903"/>
    <x v="1"/>
    <x v="1"/>
    <x v="0"/>
    <x v="1"/>
    <d v="2023-05-05T20:00:00"/>
    <d v="2023-05-05T21:03:00"/>
    <x v="25"/>
    <n v="51.55"/>
    <n v="12"/>
    <n v="618.6"/>
    <s v="UPI"/>
    <x v="0"/>
    <s v="High"/>
    <s v="Medium Satisfaction"/>
    <s v="Long Charging"/>
    <n v="1"/>
    <x v="723"/>
    <x v="640"/>
  </r>
  <r>
    <s v="EVS105904"/>
    <x v="0"/>
    <x v="1"/>
    <x v="0"/>
    <x v="0"/>
    <s v="20-08-2024 13:04"/>
    <s v="20-08-2024 13:52"/>
    <x v="67"/>
    <n v="45.15"/>
    <n v="12"/>
    <n v="541.79999999999995"/>
    <s v="Subscription"/>
    <x v="3"/>
    <s v="High"/>
    <s v="Medium Satisfaction"/>
    <s v="Medium Charging"/>
    <n v="1"/>
    <x v="211"/>
    <x v="654"/>
  </r>
  <r>
    <s v="EVS105905"/>
    <x v="3"/>
    <x v="1"/>
    <x v="1"/>
    <x v="0"/>
    <s v="14-02-2024 20:08"/>
    <s v="14-02-2024 21:29"/>
    <x v="7"/>
    <n v="32.65"/>
    <n v="12"/>
    <n v="391.8"/>
    <s v="Wallet"/>
    <x v="2"/>
    <s v="High"/>
    <s v="Low Satisfaction"/>
    <s v="Long Charging"/>
    <n v="1"/>
    <x v="1255"/>
    <x v="637"/>
  </r>
  <r>
    <s v="EVS105906"/>
    <x v="1"/>
    <x v="0"/>
    <x v="3"/>
    <x v="1"/>
    <d v="2023-10-08T15:43:00"/>
    <d v="2023-10-08T16:11:00"/>
    <x v="53"/>
    <n v="44.96"/>
    <n v="8"/>
    <n v="359.68"/>
    <s v="Subscription"/>
    <x v="1"/>
    <s v="High"/>
    <s v="High Satisfaction"/>
    <s v="Short Charging"/>
    <n v="3"/>
    <x v="1151"/>
    <x v="225"/>
  </r>
  <r>
    <s v="EVS105907"/>
    <x v="5"/>
    <x v="1"/>
    <x v="3"/>
    <x v="1"/>
    <s v="28-11-2024 02:49"/>
    <s v="28-11-2024 04:28"/>
    <x v="83"/>
    <n v="56.16"/>
    <n v="10"/>
    <n v="561.6"/>
    <s v="Credit Card"/>
    <x v="1"/>
    <s v="High"/>
    <s v="High Satisfaction"/>
    <s v="Long Charging"/>
    <n v="1"/>
    <x v="1066"/>
    <x v="287"/>
  </r>
  <r>
    <s v="EVS105908"/>
    <x v="6"/>
    <x v="2"/>
    <x v="3"/>
    <x v="1"/>
    <s v="27-09-2024 16:37"/>
    <s v="27-09-2024 18:08"/>
    <x v="44"/>
    <n v="27.71"/>
    <n v="8"/>
    <n v="221.68"/>
    <s v="Credit Card"/>
    <x v="3"/>
    <s v="Medium"/>
    <s v="Medium Satisfaction"/>
    <s v="Long Charging"/>
    <n v="2"/>
    <x v="1174"/>
    <x v="152"/>
  </r>
  <r>
    <s v="EVS105909"/>
    <x v="6"/>
    <x v="2"/>
    <x v="0"/>
    <x v="1"/>
    <d v="2023-12-05T05:43:00"/>
    <d v="2023-12-05T05:56:00"/>
    <x v="58"/>
    <n v="59.84"/>
    <n v="10"/>
    <n v="598.4"/>
    <s v="Wallet"/>
    <x v="3"/>
    <s v="High"/>
    <s v="Medium Satisfaction"/>
    <s v="Short Charging"/>
    <n v="2"/>
    <x v="115"/>
    <x v="48"/>
  </r>
  <r>
    <s v="EVS105910"/>
    <x v="4"/>
    <x v="1"/>
    <x v="1"/>
    <x v="1"/>
    <s v="26-04-2024 14:13"/>
    <s v="26-04-2024 14:47"/>
    <x v="8"/>
    <n v="7.8"/>
    <n v="12"/>
    <n v="93.6"/>
    <s v="Subscription"/>
    <x v="4"/>
    <s v="Low"/>
    <s v="Low Satisfaction"/>
    <s v="Medium Charging"/>
    <n v="1"/>
    <x v="120"/>
    <x v="619"/>
  </r>
  <r>
    <s v="EVS105911"/>
    <x v="2"/>
    <x v="1"/>
    <x v="3"/>
    <x v="0"/>
    <d v="2024-12-10T17:27:00"/>
    <d v="2024-12-10T17:54:00"/>
    <x v="92"/>
    <n v="50.18"/>
    <n v="15"/>
    <n v="752.7"/>
    <s v="UPI"/>
    <x v="0"/>
    <s v="High"/>
    <s v="Medium Satisfaction"/>
    <s v="Short Charging"/>
    <n v="1"/>
    <x v="525"/>
    <x v="576"/>
  </r>
  <r>
    <s v="EVS105912"/>
    <x v="7"/>
    <x v="2"/>
    <x v="1"/>
    <x v="0"/>
    <d v="2023-12-12T09:15:00"/>
    <d v="2023-12-12T10:27:00"/>
    <x v="70"/>
    <n v="25.4"/>
    <n v="12"/>
    <n v="304.8"/>
    <s v="Wallet"/>
    <x v="3"/>
    <s v="Medium"/>
    <s v="Medium Satisfaction"/>
    <s v="Long Charging"/>
    <n v="2"/>
    <x v="1379"/>
    <x v="669"/>
  </r>
  <r>
    <s v="EVS105913"/>
    <x v="2"/>
    <x v="1"/>
    <x v="0"/>
    <x v="1"/>
    <d v="2023-07-10T01:15:00"/>
    <d v="2023-07-10T02:43:00"/>
    <x v="81"/>
    <n v="39.909999999999997"/>
    <n v="12"/>
    <n v="478.92"/>
    <s v="Credit Card"/>
    <x v="0"/>
    <s v="High"/>
    <s v="Medium Satisfaction"/>
    <s v="Long Charging"/>
    <n v="1"/>
    <x v="883"/>
    <x v="401"/>
  </r>
  <r>
    <s v="EVS105914"/>
    <x v="0"/>
    <x v="0"/>
    <x v="1"/>
    <x v="0"/>
    <s v="21-07-2023 05:57"/>
    <s v="21-07-2023 06:42"/>
    <x v="96"/>
    <n v="35.520000000000003"/>
    <n v="8"/>
    <n v="284.16000000000003"/>
    <s v="UPI"/>
    <x v="0"/>
    <s v="High"/>
    <s v="Medium Satisfaction"/>
    <s v="Medium Charging"/>
    <n v="3"/>
    <x v="12"/>
    <x v="400"/>
  </r>
  <r>
    <s v="EVS105915"/>
    <x v="5"/>
    <x v="1"/>
    <x v="1"/>
    <x v="0"/>
    <d v="2023-10-07T00:11:00"/>
    <d v="2023-10-07T00:25:00"/>
    <x v="52"/>
    <n v="14.01"/>
    <n v="10"/>
    <n v="140.1"/>
    <s v="Subscription"/>
    <x v="3"/>
    <s v="Medium"/>
    <s v="Medium Satisfaction"/>
    <s v="Short Charging"/>
    <n v="1"/>
    <x v="1403"/>
    <x v="254"/>
  </r>
  <r>
    <s v="EVS105916"/>
    <x v="5"/>
    <x v="0"/>
    <x v="1"/>
    <x v="0"/>
    <d v="2024-09-11T23:52:00"/>
    <d v="2024-10-11T00:22:00"/>
    <x v="19"/>
    <n v="59.25"/>
    <n v="15"/>
    <n v="888.75"/>
    <s v="Wallet"/>
    <x v="1"/>
    <s v="High"/>
    <s v="High Satisfaction"/>
    <s v="Medium Charging"/>
    <n v="3"/>
    <x v="770"/>
    <x v="161"/>
  </r>
  <r>
    <s v="EVS105917"/>
    <x v="0"/>
    <x v="1"/>
    <x v="1"/>
    <x v="0"/>
    <s v="29-05-2023 00:58"/>
    <s v="29-05-2023 01:36"/>
    <x v="28"/>
    <n v="27.85"/>
    <n v="12"/>
    <n v="334.2"/>
    <s v="Wallet"/>
    <x v="3"/>
    <s v="Medium"/>
    <s v="Medium Satisfaction"/>
    <s v="Medium Charging"/>
    <n v="1"/>
    <x v="1312"/>
    <x v="628"/>
  </r>
  <r>
    <s v="EVS105918"/>
    <x v="3"/>
    <x v="0"/>
    <x v="2"/>
    <x v="0"/>
    <s v="19-05-2024 05:30"/>
    <s v="19-05-2024 06:22"/>
    <x v="55"/>
    <n v="32.979999999999997"/>
    <n v="15"/>
    <n v="494.7"/>
    <s v="Wallet"/>
    <x v="0"/>
    <s v="High"/>
    <s v="Medium Satisfaction"/>
    <s v="Medium Charging"/>
    <n v="3"/>
    <x v="971"/>
    <x v="404"/>
  </r>
  <r>
    <s v="EVS105919"/>
    <x v="6"/>
    <x v="2"/>
    <x v="3"/>
    <x v="0"/>
    <s v="19-10-2023 18:52"/>
    <s v="19-10-2023 20:05"/>
    <x v="98"/>
    <n v="45.11"/>
    <n v="15"/>
    <n v="676.65"/>
    <s v="UPI"/>
    <x v="1"/>
    <s v="High"/>
    <s v="High Satisfaction"/>
    <s v="Long Charging"/>
    <n v="2"/>
    <x v="1355"/>
    <x v="169"/>
  </r>
  <r>
    <s v="EVS105920"/>
    <x v="7"/>
    <x v="0"/>
    <x v="3"/>
    <x v="0"/>
    <s v="29-10-2023 07:23"/>
    <s v="29-10-2023 08:58"/>
    <x v="66"/>
    <n v="44.17"/>
    <n v="10"/>
    <n v="441.7"/>
    <s v="UPI"/>
    <x v="4"/>
    <s v="High"/>
    <s v="Low Satisfaction"/>
    <s v="Long Charging"/>
    <n v="3"/>
    <x v="876"/>
    <x v="430"/>
  </r>
  <r>
    <s v="EVS105921"/>
    <x v="4"/>
    <x v="0"/>
    <x v="0"/>
    <x v="0"/>
    <s v="15-08-2023 07:15"/>
    <s v="15-08-2023 08:01"/>
    <x v="43"/>
    <n v="7.58"/>
    <n v="15"/>
    <n v="113.7"/>
    <s v="Credit Card"/>
    <x v="4"/>
    <s v="Low"/>
    <s v="Low Satisfaction"/>
    <s v="Medium Charging"/>
    <n v="3"/>
    <x v="1198"/>
    <x v="657"/>
  </r>
  <r>
    <s v="EVS105922"/>
    <x v="2"/>
    <x v="1"/>
    <x v="1"/>
    <x v="0"/>
    <d v="2023-04-05T19:48:00"/>
    <d v="2023-04-05T20:05:00"/>
    <x v="18"/>
    <n v="5.34"/>
    <n v="10"/>
    <n v="53.4"/>
    <s v="Subscription"/>
    <x v="3"/>
    <s v="Low"/>
    <s v="Medium Satisfaction"/>
    <s v="Short Charging"/>
    <n v="1"/>
    <x v="732"/>
    <x v="47"/>
  </r>
  <r>
    <s v="EVS105923"/>
    <x v="0"/>
    <x v="0"/>
    <x v="2"/>
    <x v="1"/>
    <s v="19-03-2024 19:38"/>
    <s v="19-03-2024 20:03"/>
    <x v="13"/>
    <n v="17.309999999999999"/>
    <n v="15"/>
    <n v="259.64999999999998"/>
    <s v="UPI"/>
    <x v="4"/>
    <s v="Medium"/>
    <s v="Low Satisfaction"/>
    <s v="Short Charging"/>
    <n v="3"/>
    <x v="754"/>
    <x v="177"/>
  </r>
  <r>
    <s v="EVS105924"/>
    <x v="7"/>
    <x v="2"/>
    <x v="3"/>
    <x v="0"/>
    <s v="22-04-2023 03:52"/>
    <s v="22-04-2023 04:53"/>
    <x v="57"/>
    <n v="59.6"/>
    <n v="10"/>
    <n v="596"/>
    <s v="Credit Card"/>
    <x v="1"/>
    <s v="High"/>
    <s v="High Satisfaction"/>
    <s v="Long Charging"/>
    <n v="2"/>
    <x v="1092"/>
    <x v="421"/>
  </r>
  <r>
    <s v="EVS105925"/>
    <x v="5"/>
    <x v="2"/>
    <x v="1"/>
    <x v="0"/>
    <d v="2023-11-04T07:30:00"/>
    <d v="2023-11-04T09:20:00"/>
    <x v="109"/>
    <n v="46.85"/>
    <n v="10"/>
    <n v="468.5"/>
    <s v="Subscription"/>
    <x v="3"/>
    <s v="High"/>
    <s v="Medium Satisfaction"/>
    <s v="Long Charging"/>
    <n v="2"/>
    <x v="1310"/>
    <x v="292"/>
  </r>
  <r>
    <s v="EVS105926"/>
    <x v="3"/>
    <x v="0"/>
    <x v="1"/>
    <x v="1"/>
    <s v="14-05-2023 19:59"/>
    <s v="14-05-2023 20:33"/>
    <x v="8"/>
    <n v="54.96"/>
    <n v="15"/>
    <n v="824.4"/>
    <s v="UPI"/>
    <x v="0"/>
    <s v="High"/>
    <s v="Medium Satisfaction"/>
    <s v="Medium Charging"/>
    <n v="3"/>
    <x v="35"/>
    <x v="342"/>
  </r>
  <r>
    <s v="EVS105927"/>
    <x v="1"/>
    <x v="2"/>
    <x v="3"/>
    <x v="0"/>
    <s v="18-02-2023 03:14"/>
    <s v="18-02-2023 03:25"/>
    <x v="78"/>
    <n v="8.01"/>
    <n v="8"/>
    <n v="64.08"/>
    <s v="Credit Card"/>
    <x v="4"/>
    <s v="Low"/>
    <s v="Low Satisfaction"/>
    <s v="Short Charging"/>
    <n v="2"/>
    <x v="839"/>
    <x v="33"/>
  </r>
  <r>
    <s v="EVS105928"/>
    <x v="4"/>
    <x v="0"/>
    <x v="0"/>
    <x v="1"/>
    <d v="2023-11-11T04:59:00"/>
    <d v="2023-11-11T06:25:00"/>
    <x v="16"/>
    <n v="50.45"/>
    <n v="15"/>
    <n v="756.75"/>
    <s v="UPI"/>
    <x v="0"/>
    <s v="High"/>
    <s v="Medium Satisfaction"/>
    <s v="Long Charging"/>
    <n v="3"/>
    <x v="1389"/>
    <x v="180"/>
  </r>
  <r>
    <s v="EVS105929"/>
    <x v="3"/>
    <x v="0"/>
    <x v="3"/>
    <x v="1"/>
    <s v="23-05-2023 15:35"/>
    <s v="23-05-2023 16:14"/>
    <x v="3"/>
    <n v="30.38"/>
    <n v="15"/>
    <n v="455.7"/>
    <s v="Subscription"/>
    <x v="0"/>
    <s v="High"/>
    <s v="Medium Satisfaction"/>
    <s v="Medium Charging"/>
    <n v="3"/>
    <x v="908"/>
    <x v="512"/>
  </r>
  <r>
    <s v="EVS105930"/>
    <x v="0"/>
    <x v="2"/>
    <x v="2"/>
    <x v="0"/>
    <d v="2023-06-03T22:08:00"/>
    <d v="2023-06-03T22:23:00"/>
    <x v="63"/>
    <n v="30.51"/>
    <n v="12"/>
    <n v="366.12"/>
    <s v="Subscription"/>
    <x v="2"/>
    <s v="High"/>
    <s v="Low Satisfaction"/>
    <s v="Short Charging"/>
    <n v="2"/>
    <x v="1281"/>
    <x v="143"/>
  </r>
  <r>
    <s v="EVS105931"/>
    <x v="1"/>
    <x v="2"/>
    <x v="0"/>
    <x v="1"/>
    <s v="27-07-2023 12:32"/>
    <s v="27-07-2023 13:18"/>
    <x v="43"/>
    <n v="33.93"/>
    <n v="10"/>
    <n v="339.3"/>
    <s v="Subscription"/>
    <x v="2"/>
    <s v="High"/>
    <s v="Low Satisfaction"/>
    <s v="Medium Charging"/>
    <n v="2"/>
    <x v="443"/>
    <x v="244"/>
  </r>
  <r>
    <s v="EVS105932"/>
    <x v="1"/>
    <x v="1"/>
    <x v="0"/>
    <x v="0"/>
    <s v="14-06-2023 22:33"/>
    <s v="15-06-2023 00:20"/>
    <x v="108"/>
    <n v="8.8699999999999992"/>
    <n v="15"/>
    <n v="133.05000000000001"/>
    <s v="Wallet"/>
    <x v="2"/>
    <s v="Low"/>
    <s v="Low Satisfaction"/>
    <s v="Long Charging"/>
    <n v="1"/>
    <x v="222"/>
    <x v="121"/>
  </r>
  <r>
    <s v="EVS105933"/>
    <x v="1"/>
    <x v="0"/>
    <x v="1"/>
    <x v="1"/>
    <d v="2024-01-04T06:28:00"/>
    <d v="2024-01-04T07:46:00"/>
    <x v="89"/>
    <n v="51.71"/>
    <n v="12"/>
    <n v="620.52"/>
    <s v="UPI"/>
    <x v="3"/>
    <s v="High"/>
    <s v="Medium Satisfaction"/>
    <s v="Long Charging"/>
    <n v="3"/>
    <x v="193"/>
    <x v="474"/>
  </r>
  <r>
    <s v="EVS105934"/>
    <x v="5"/>
    <x v="1"/>
    <x v="2"/>
    <x v="0"/>
    <s v="24-09-2024 16:57"/>
    <s v="24-09-2024 18:51"/>
    <x v="48"/>
    <n v="17.18"/>
    <n v="8"/>
    <n v="137.44"/>
    <s v="Subscription"/>
    <x v="1"/>
    <s v="Medium"/>
    <s v="High Satisfaction"/>
    <s v="Long Charging"/>
    <n v="1"/>
    <x v="1275"/>
    <x v="301"/>
  </r>
  <r>
    <s v="EVS105935"/>
    <x v="2"/>
    <x v="2"/>
    <x v="0"/>
    <x v="1"/>
    <s v="30-12-2023 11:14"/>
    <s v="30-12-2023 12:48"/>
    <x v="23"/>
    <n v="28.93"/>
    <n v="10"/>
    <n v="289.3"/>
    <s v="Credit Card"/>
    <x v="3"/>
    <s v="Medium"/>
    <s v="Medium Satisfaction"/>
    <s v="Long Charging"/>
    <n v="2"/>
    <x v="891"/>
    <x v="326"/>
  </r>
  <r>
    <s v="EVS105936"/>
    <x v="1"/>
    <x v="0"/>
    <x v="0"/>
    <x v="0"/>
    <s v="26-06-2024 22:35"/>
    <s v="26-06-2024 22:48"/>
    <x v="58"/>
    <n v="14.3"/>
    <n v="8"/>
    <n v="114.4"/>
    <s v="Wallet"/>
    <x v="0"/>
    <s v="Medium"/>
    <s v="Medium Satisfaction"/>
    <s v="Short Charging"/>
    <n v="3"/>
    <x v="1358"/>
    <x v="18"/>
  </r>
  <r>
    <s v="EVS105937"/>
    <x v="6"/>
    <x v="1"/>
    <x v="0"/>
    <x v="1"/>
    <s v="18-11-2024 01:23"/>
    <s v="18-11-2024 02:34"/>
    <x v="82"/>
    <n v="52.41"/>
    <n v="8"/>
    <n v="419.28"/>
    <s v="Wallet"/>
    <x v="3"/>
    <s v="High"/>
    <s v="Medium Satisfaction"/>
    <s v="Long Charging"/>
    <n v="1"/>
    <x v="996"/>
    <x v="597"/>
  </r>
  <r>
    <s v="EVS105938"/>
    <x v="6"/>
    <x v="2"/>
    <x v="0"/>
    <x v="0"/>
    <d v="2024-06-11T21:27:00"/>
    <d v="2024-06-11T21:43:00"/>
    <x v="71"/>
    <n v="49.28"/>
    <n v="10"/>
    <n v="492.8"/>
    <s v="Wallet"/>
    <x v="4"/>
    <s v="High"/>
    <s v="Low Satisfaction"/>
    <s v="Short Charging"/>
    <n v="2"/>
    <x v="1010"/>
    <x v="408"/>
  </r>
  <r>
    <s v="EVS105939"/>
    <x v="7"/>
    <x v="0"/>
    <x v="1"/>
    <x v="1"/>
    <d v="2023-02-05T08:58:00"/>
    <d v="2023-02-05T10:39:00"/>
    <x v="26"/>
    <n v="43.44"/>
    <n v="10"/>
    <n v="434.4"/>
    <s v="Wallet"/>
    <x v="0"/>
    <s v="High"/>
    <s v="Medium Satisfaction"/>
    <s v="Long Charging"/>
    <n v="3"/>
    <x v="364"/>
    <x v="331"/>
  </r>
  <r>
    <s v="EVS105940"/>
    <x v="5"/>
    <x v="1"/>
    <x v="0"/>
    <x v="1"/>
    <s v="28-05-2024 03:14"/>
    <s v="28-05-2024 04:18"/>
    <x v="34"/>
    <n v="29.76"/>
    <n v="10"/>
    <n v="297.60000000000002"/>
    <s v="UPI"/>
    <x v="4"/>
    <s v="Medium"/>
    <s v="Low Satisfaction"/>
    <s v="Long Charging"/>
    <n v="1"/>
    <x v="839"/>
    <x v="370"/>
  </r>
  <r>
    <s v="EVS105941"/>
    <x v="7"/>
    <x v="2"/>
    <x v="1"/>
    <x v="1"/>
    <s v="25-08-2023 15:30"/>
    <s v="25-08-2023 16:54"/>
    <x v="32"/>
    <n v="47.83"/>
    <n v="10"/>
    <n v="478.3"/>
    <s v="UPI"/>
    <x v="0"/>
    <s v="High"/>
    <s v="Medium Satisfaction"/>
    <s v="Long Charging"/>
    <n v="2"/>
    <x v="1336"/>
    <x v="427"/>
  </r>
  <r>
    <s v="EVS105942"/>
    <x v="4"/>
    <x v="1"/>
    <x v="1"/>
    <x v="1"/>
    <s v="15-11-2024 01:52"/>
    <s v="15-11-2024 02:05"/>
    <x v="58"/>
    <n v="34.049999999999997"/>
    <n v="15"/>
    <n v="510.75"/>
    <s v="Subscription"/>
    <x v="3"/>
    <s v="High"/>
    <s v="Medium Satisfaction"/>
    <s v="Short Charging"/>
    <n v="1"/>
    <x v="805"/>
    <x v="94"/>
  </r>
  <r>
    <s v="EVS105943"/>
    <x v="6"/>
    <x v="2"/>
    <x v="0"/>
    <x v="1"/>
    <s v="26-04-2024 05:30"/>
    <s v="26-04-2024 07:09"/>
    <x v="83"/>
    <n v="16.52"/>
    <n v="15"/>
    <n v="247.8"/>
    <s v="UPI"/>
    <x v="2"/>
    <s v="Medium"/>
    <s v="Low Satisfaction"/>
    <s v="Long Charging"/>
    <n v="2"/>
    <x v="971"/>
    <x v="619"/>
  </r>
  <r>
    <s v="EVS105944"/>
    <x v="4"/>
    <x v="1"/>
    <x v="2"/>
    <x v="0"/>
    <s v="20-11-2024 10:35"/>
    <s v="20-11-2024 11:57"/>
    <x v="0"/>
    <n v="54.33"/>
    <n v="15"/>
    <n v="814.95"/>
    <s v="Subscription"/>
    <x v="1"/>
    <s v="High"/>
    <s v="High Satisfaction"/>
    <s v="Long Charging"/>
    <n v="1"/>
    <x v="159"/>
    <x v="620"/>
  </r>
  <r>
    <s v="EVS105945"/>
    <x v="0"/>
    <x v="2"/>
    <x v="3"/>
    <x v="1"/>
    <s v="24-07-2024 06:14"/>
    <s v="24-07-2024 06:50"/>
    <x v="30"/>
    <n v="59.12"/>
    <n v="15"/>
    <n v="886.8"/>
    <s v="UPI"/>
    <x v="4"/>
    <s v="High"/>
    <s v="Low Satisfaction"/>
    <s v="Medium Charging"/>
    <n v="2"/>
    <x v="777"/>
    <x v="644"/>
  </r>
  <r>
    <s v="EVS105946"/>
    <x v="2"/>
    <x v="2"/>
    <x v="3"/>
    <x v="1"/>
    <d v="2023-12-04T01:30:00"/>
    <d v="2023-12-04T02:08:00"/>
    <x v="28"/>
    <n v="33.869999999999997"/>
    <n v="8"/>
    <n v="270.95999999999998"/>
    <s v="Subscription"/>
    <x v="2"/>
    <s v="High"/>
    <s v="Low Satisfaction"/>
    <s v="Medium Charging"/>
    <n v="2"/>
    <x v="1007"/>
    <x v="246"/>
  </r>
  <r>
    <s v="EVS105947"/>
    <x v="1"/>
    <x v="0"/>
    <x v="3"/>
    <x v="1"/>
    <d v="2023-01-03T11:38:00"/>
    <d v="2023-01-03T12:19:00"/>
    <x v="54"/>
    <n v="59.72"/>
    <n v="8"/>
    <n v="477.76"/>
    <s v="UPI"/>
    <x v="1"/>
    <s v="High"/>
    <s v="High Satisfaction"/>
    <s v="Medium Charging"/>
    <n v="3"/>
    <x v="1205"/>
    <x v="258"/>
  </r>
  <r>
    <s v="EVS105948"/>
    <x v="3"/>
    <x v="1"/>
    <x v="1"/>
    <x v="1"/>
    <s v="26-04-2024 10:14"/>
    <s v="26-04-2024 12:02"/>
    <x v="47"/>
    <n v="29.64"/>
    <n v="8"/>
    <n v="237.12"/>
    <s v="Subscription"/>
    <x v="3"/>
    <s v="Medium"/>
    <s v="Medium Satisfaction"/>
    <s v="Long Charging"/>
    <n v="1"/>
    <x v="226"/>
    <x v="619"/>
  </r>
  <r>
    <s v="EVS105949"/>
    <x v="6"/>
    <x v="2"/>
    <x v="2"/>
    <x v="1"/>
    <s v="22-11-2023 19:42"/>
    <s v="22-11-2023 20:46"/>
    <x v="34"/>
    <n v="57.19"/>
    <n v="10"/>
    <n v="571.9"/>
    <s v="Credit Card"/>
    <x v="0"/>
    <s v="High"/>
    <s v="Medium Satisfaction"/>
    <s v="Long Charging"/>
    <n v="2"/>
    <x v="780"/>
    <x v="675"/>
  </r>
  <r>
    <s v="EVS105950"/>
    <x v="5"/>
    <x v="0"/>
    <x v="0"/>
    <x v="0"/>
    <s v="15-08-2024 01:46"/>
    <s v="15-08-2024 03:19"/>
    <x v="12"/>
    <n v="18.87"/>
    <n v="8"/>
    <n v="150.96"/>
    <s v="Subscription"/>
    <x v="3"/>
    <s v="Medium"/>
    <s v="Medium Satisfaction"/>
    <s v="Long Charging"/>
    <n v="3"/>
    <x v="1247"/>
    <x v="532"/>
  </r>
  <r>
    <s v="EVS105951"/>
    <x v="3"/>
    <x v="1"/>
    <x v="2"/>
    <x v="1"/>
    <s v="17-10-2024 01:09"/>
    <s v="17-10-2024 02:33"/>
    <x v="32"/>
    <n v="3.06"/>
    <n v="12"/>
    <n v="36.72"/>
    <s v="Wallet"/>
    <x v="1"/>
    <s v="Low"/>
    <s v="High Satisfaction"/>
    <s v="Long Charging"/>
    <n v="1"/>
    <x v="633"/>
    <x v="200"/>
  </r>
  <r>
    <s v="EVS105952"/>
    <x v="4"/>
    <x v="1"/>
    <x v="2"/>
    <x v="1"/>
    <d v="2024-03-03T10:47:00"/>
    <d v="2024-03-03T11:00:00"/>
    <x v="58"/>
    <n v="12.44"/>
    <n v="10"/>
    <n v="124.4"/>
    <s v="UPI"/>
    <x v="2"/>
    <s v="Medium"/>
    <s v="Low Satisfaction"/>
    <s v="Short Charging"/>
    <n v="1"/>
    <x v="125"/>
    <x v="625"/>
  </r>
  <r>
    <s v="EVS105953"/>
    <x v="4"/>
    <x v="0"/>
    <x v="2"/>
    <x v="1"/>
    <s v="26-10-2024 06:54"/>
    <s v="26-10-2024 07:22"/>
    <x v="53"/>
    <n v="35.659999999999997"/>
    <n v="12"/>
    <n v="427.92"/>
    <s v="Wallet"/>
    <x v="3"/>
    <s v="High"/>
    <s v="Medium Satisfaction"/>
    <s v="Short Charging"/>
    <n v="3"/>
    <x v="654"/>
    <x v="450"/>
  </r>
  <r>
    <s v="EVS105954"/>
    <x v="3"/>
    <x v="1"/>
    <x v="2"/>
    <x v="0"/>
    <s v="30-06-2023 11:17"/>
    <s v="30-06-2023 12:04"/>
    <x v="59"/>
    <n v="40.340000000000003"/>
    <n v="12"/>
    <n v="484.08"/>
    <s v="UPI"/>
    <x v="0"/>
    <s v="High"/>
    <s v="Medium Satisfaction"/>
    <s v="Medium Charging"/>
    <n v="1"/>
    <x v="1390"/>
    <x v="386"/>
  </r>
  <r>
    <s v="EVS105955"/>
    <x v="1"/>
    <x v="0"/>
    <x v="0"/>
    <x v="1"/>
    <s v="16-11-2023 16:11"/>
    <s v="16-11-2023 17:51"/>
    <x v="60"/>
    <n v="18.14"/>
    <n v="8"/>
    <n v="145.12"/>
    <s v="Subscription"/>
    <x v="2"/>
    <s v="Medium"/>
    <s v="Low Satisfaction"/>
    <s v="Long Charging"/>
    <n v="3"/>
    <x v="1017"/>
    <x v="197"/>
  </r>
  <r>
    <s v="EVS105956"/>
    <x v="2"/>
    <x v="0"/>
    <x v="0"/>
    <x v="0"/>
    <s v="21-08-2024 09:13"/>
    <s v="21-08-2024 09:27"/>
    <x v="52"/>
    <n v="31.35"/>
    <n v="8"/>
    <n v="250.8"/>
    <s v="Credit Card"/>
    <x v="2"/>
    <s v="High"/>
    <s v="Low Satisfaction"/>
    <s v="Short Charging"/>
    <n v="3"/>
    <x v="574"/>
    <x v="337"/>
  </r>
  <r>
    <s v="EVS105957"/>
    <x v="1"/>
    <x v="1"/>
    <x v="1"/>
    <x v="1"/>
    <s v="25-10-2023 01:11"/>
    <s v="25-10-2023 02:54"/>
    <x v="95"/>
    <n v="59.79"/>
    <n v="8"/>
    <n v="478.32"/>
    <s v="Credit Card"/>
    <x v="2"/>
    <s v="High"/>
    <s v="Low Satisfaction"/>
    <s v="Long Charging"/>
    <n v="1"/>
    <x v="527"/>
    <x v="610"/>
  </r>
  <r>
    <s v="EVS105958"/>
    <x v="0"/>
    <x v="0"/>
    <x v="1"/>
    <x v="1"/>
    <s v="14-08-2024 01:30"/>
    <s v="14-08-2024 02:02"/>
    <x v="105"/>
    <n v="45.48"/>
    <n v="8"/>
    <n v="363.84"/>
    <s v="Wallet"/>
    <x v="0"/>
    <s v="High"/>
    <s v="Medium Satisfaction"/>
    <s v="Medium Charging"/>
    <n v="3"/>
    <x v="1007"/>
    <x v="679"/>
  </r>
  <r>
    <s v="EVS105959"/>
    <x v="3"/>
    <x v="1"/>
    <x v="1"/>
    <x v="1"/>
    <s v="25-04-2024 11:35"/>
    <s v="25-04-2024 12:14"/>
    <x v="3"/>
    <n v="18.48"/>
    <n v="10"/>
    <n v="184.8"/>
    <s v="Subscription"/>
    <x v="0"/>
    <s v="Medium"/>
    <s v="Medium Satisfaction"/>
    <s v="Medium Charging"/>
    <n v="1"/>
    <x v="803"/>
    <x v="453"/>
  </r>
  <r>
    <s v="EVS105960"/>
    <x v="0"/>
    <x v="0"/>
    <x v="0"/>
    <x v="1"/>
    <s v="13-11-2024 14:33"/>
    <s v="13-11-2024 16:19"/>
    <x v="107"/>
    <n v="39.71"/>
    <n v="10"/>
    <n v="397.1"/>
    <s v="Credit Card"/>
    <x v="1"/>
    <s v="High"/>
    <s v="High Satisfaction"/>
    <s v="Long Charging"/>
    <n v="3"/>
    <x v="978"/>
    <x v="188"/>
  </r>
  <r>
    <s v="EVS105961"/>
    <x v="3"/>
    <x v="1"/>
    <x v="2"/>
    <x v="0"/>
    <s v="28-09-2023 16:13"/>
    <s v="28-09-2023 16:40"/>
    <x v="92"/>
    <n v="51.07"/>
    <n v="10"/>
    <n v="510.7"/>
    <s v="Wallet"/>
    <x v="1"/>
    <s v="High"/>
    <s v="High Satisfaction"/>
    <s v="Short Charging"/>
    <n v="1"/>
    <x v="1037"/>
    <x v="603"/>
  </r>
  <r>
    <s v="EVS105962"/>
    <x v="6"/>
    <x v="0"/>
    <x v="2"/>
    <x v="1"/>
    <s v="18-10-2024 23:47"/>
    <s v="19-10-2024 00:28"/>
    <x v="54"/>
    <n v="17.649999999999999"/>
    <n v="8"/>
    <n v="141.19999999999999"/>
    <s v="Wallet"/>
    <x v="3"/>
    <s v="Medium"/>
    <s v="Medium Satisfaction"/>
    <s v="Medium Charging"/>
    <n v="3"/>
    <x v="912"/>
    <x v="452"/>
  </r>
  <r>
    <s v="EVS105963"/>
    <x v="6"/>
    <x v="0"/>
    <x v="0"/>
    <x v="0"/>
    <s v="30-01-2023 08:52"/>
    <s v="30-01-2023 09:45"/>
    <x v="73"/>
    <n v="19.059999999999999"/>
    <n v="15"/>
    <n v="285.89999999999998"/>
    <s v="Subscription"/>
    <x v="4"/>
    <s v="Medium"/>
    <s v="Low Satisfaction"/>
    <s v="Medium Charging"/>
    <n v="3"/>
    <x v="970"/>
    <x v="263"/>
  </r>
  <r>
    <s v="EVS105964"/>
    <x v="5"/>
    <x v="2"/>
    <x v="3"/>
    <x v="1"/>
    <d v="2023-10-01T14:08:00"/>
    <d v="2023-10-01T15:57:00"/>
    <x v="74"/>
    <n v="7.42"/>
    <n v="10"/>
    <n v="74.2"/>
    <s v="Wallet"/>
    <x v="0"/>
    <s v="Low"/>
    <s v="Medium Satisfaction"/>
    <s v="Long Charging"/>
    <n v="2"/>
    <x v="945"/>
    <x v="256"/>
  </r>
  <r>
    <s v="EVS105965"/>
    <x v="3"/>
    <x v="1"/>
    <x v="0"/>
    <x v="0"/>
    <s v="15-08-2024 21:04"/>
    <s v="15-08-2024 21:27"/>
    <x v="6"/>
    <n v="58.31"/>
    <n v="15"/>
    <n v="874.65"/>
    <s v="Credit Card"/>
    <x v="4"/>
    <s v="High"/>
    <s v="Low Satisfaction"/>
    <s v="Short Charging"/>
    <n v="1"/>
    <x v="1051"/>
    <x v="532"/>
  </r>
  <r>
    <s v="EVS105966"/>
    <x v="0"/>
    <x v="1"/>
    <x v="0"/>
    <x v="0"/>
    <s v="18-04-2023 11:27"/>
    <s v="18-04-2023 12:38"/>
    <x v="82"/>
    <n v="36.520000000000003"/>
    <n v="15"/>
    <n v="547.79999999999995"/>
    <s v="UPI"/>
    <x v="3"/>
    <s v="High"/>
    <s v="Medium Satisfaction"/>
    <s v="Long Charging"/>
    <n v="1"/>
    <x v="897"/>
    <x v="455"/>
  </r>
  <r>
    <s v="EVS105967"/>
    <x v="4"/>
    <x v="0"/>
    <x v="0"/>
    <x v="1"/>
    <s v="16-10-2023 15:12"/>
    <s v="16-10-2023 16:59"/>
    <x v="108"/>
    <n v="42.98"/>
    <n v="15"/>
    <n v="644.70000000000005"/>
    <s v="Credit Card"/>
    <x v="3"/>
    <s v="High"/>
    <s v="Medium Satisfaction"/>
    <s v="Long Charging"/>
    <n v="3"/>
    <x v="911"/>
    <x v="642"/>
  </r>
  <r>
    <s v="EVS105968"/>
    <x v="1"/>
    <x v="1"/>
    <x v="2"/>
    <x v="0"/>
    <d v="2023-12-09T08:32:00"/>
    <d v="2023-12-09T08:55:00"/>
    <x v="6"/>
    <n v="21.66"/>
    <n v="8"/>
    <n v="173.28"/>
    <s v="Subscription"/>
    <x v="4"/>
    <s v="Medium"/>
    <s v="Low Satisfaction"/>
    <s v="Short Charging"/>
    <n v="1"/>
    <x v="702"/>
    <x v="672"/>
  </r>
  <r>
    <s v="EVS105969"/>
    <x v="7"/>
    <x v="0"/>
    <x v="0"/>
    <x v="1"/>
    <d v="2024-11-10T13:12:00"/>
    <d v="2024-11-10T14:29:00"/>
    <x v="68"/>
    <n v="26.54"/>
    <n v="8"/>
    <n v="212.32"/>
    <s v="Wallet"/>
    <x v="2"/>
    <s v="Medium"/>
    <s v="Low Satisfaction"/>
    <s v="Long Charging"/>
    <n v="3"/>
    <x v="1065"/>
    <x v="304"/>
  </r>
  <r>
    <s v="EVS105970"/>
    <x v="5"/>
    <x v="1"/>
    <x v="1"/>
    <x v="1"/>
    <s v="14-06-2023 01:58"/>
    <s v="14-06-2023 02:11"/>
    <x v="58"/>
    <n v="7.65"/>
    <n v="15"/>
    <n v="114.75"/>
    <s v="UPI"/>
    <x v="4"/>
    <s v="Low"/>
    <s v="Low Satisfaction"/>
    <s v="Short Charging"/>
    <n v="1"/>
    <x v="1070"/>
    <x v="121"/>
  </r>
  <r>
    <s v="EVS105971"/>
    <x v="7"/>
    <x v="0"/>
    <x v="0"/>
    <x v="0"/>
    <d v="2023-05-05T13:01:00"/>
    <d v="2023-05-05T14:03:00"/>
    <x v="51"/>
    <n v="48.59"/>
    <n v="15"/>
    <n v="728.85"/>
    <s v="Wallet"/>
    <x v="4"/>
    <s v="High"/>
    <s v="Low Satisfaction"/>
    <s v="Long Charging"/>
    <n v="3"/>
    <x v="203"/>
    <x v="640"/>
  </r>
  <r>
    <s v="EVS105972"/>
    <x v="1"/>
    <x v="2"/>
    <x v="3"/>
    <x v="1"/>
    <s v="26-11-2024 22:55"/>
    <s v="26-11-2024 23:31"/>
    <x v="30"/>
    <n v="21.2"/>
    <n v="10"/>
    <n v="212"/>
    <s v="Wallet"/>
    <x v="0"/>
    <s v="Medium"/>
    <s v="Medium Satisfaction"/>
    <s v="Medium Charging"/>
    <n v="2"/>
    <x v="300"/>
    <x v="470"/>
  </r>
  <r>
    <s v="EVS105973"/>
    <x v="7"/>
    <x v="0"/>
    <x v="2"/>
    <x v="0"/>
    <s v="15-03-2023 05:46"/>
    <s v="15-03-2023 06:12"/>
    <x v="1"/>
    <n v="25.55"/>
    <n v="10"/>
    <n v="255.5"/>
    <s v="Credit Card"/>
    <x v="0"/>
    <s v="Medium"/>
    <s v="Medium Satisfaction"/>
    <s v="Short Charging"/>
    <n v="3"/>
    <x v="107"/>
    <x v="175"/>
  </r>
  <r>
    <s v="EVS105974"/>
    <x v="6"/>
    <x v="0"/>
    <x v="2"/>
    <x v="1"/>
    <s v="20-08-2024 05:28"/>
    <s v="20-08-2024 07:00"/>
    <x v="20"/>
    <n v="43.95"/>
    <n v="15"/>
    <n v="659.25"/>
    <s v="Wallet"/>
    <x v="1"/>
    <s v="High"/>
    <s v="High Satisfaction"/>
    <s v="Long Charging"/>
    <n v="3"/>
    <x v="1134"/>
    <x v="654"/>
  </r>
  <r>
    <s v="EVS105975"/>
    <x v="1"/>
    <x v="2"/>
    <x v="3"/>
    <x v="0"/>
    <d v="2024-12-08T08:57:00"/>
    <d v="2024-12-08T10:55:00"/>
    <x v="106"/>
    <n v="59.05"/>
    <n v="12"/>
    <n v="708.6"/>
    <s v="Wallet"/>
    <x v="2"/>
    <s v="High"/>
    <s v="Low Satisfaction"/>
    <s v="Long Charging"/>
    <n v="2"/>
    <x v="599"/>
    <x v="574"/>
  </r>
  <r>
    <s v="EVS105976"/>
    <x v="4"/>
    <x v="1"/>
    <x v="2"/>
    <x v="0"/>
    <d v="2024-02-03T07:11:00"/>
    <d v="2024-02-03T07:25:00"/>
    <x v="52"/>
    <n v="26.63"/>
    <n v="10"/>
    <n v="266.3"/>
    <s v="UPI"/>
    <x v="0"/>
    <s v="Medium"/>
    <s v="Medium Satisfaction"/>
    <s v="Short Charging"/>
    <n v="1"/>
    <x v="1363"/>
    <x v="562"/>
  </r>
  <r>
    <s v="EVS105977"/>
    <x v="0"/>
    <x v="1"/>
    <x v="1"/>
    <x v="1"/>
    <d v="2024-04-09T22:56:00"/>
    <d v="2024-05-09T00:44:00"/>
    <x v="47"/>
    <n v="44.68"/>
    <n v="8"/>
    <n v="357.44"/>
    <s v="Wallet"/>
    <x v="0"/>
    <s v="High"/>
    <s v="Medium Satisfaction"/>
    <s v="Long Charging"/>
    <n v="1"/>
    <x v="175"/>
    <x v="269"/>
  </r>
  <r>
    <s v="EVS105978"/>
    <x v="4"/>
    <x v="2"/>
    <x v="2"/>
    <x v="0"/>
    <d v="2024-01-11T00:09:00"/>
    <d v="2024-01-11T00:37:00"/>
    <x v="53"/>
    <n v="54.77"/>
    <n v="15"/>
    <n v="821.55"/>
    <s v="Subscription"/>
    <x v="1"/>
    <s v="High"/>
    <s v="High Satisfaction"/>
    <s v="Short Charging"/>
    <n v="2"/>
    <x v="394"/>
    <x v="41"/>
  </r>
  <r>
    <s v="EVS105979"/>
    <x v="0"/>
    <x v="2"/>
    <x v="2"/>
    <x v="1"/>
    <s v="26-02-2024 22:56"/>
    <s v="26-02-2024 23:48"/>
    <x v="55"/>
    <n v="3.19"/>
    <n v="15"/>
    <n v="47.85"/>
    <s v="Wallet"/>
    <x v="4"/>
    <s v="Low"/>
    <s v="Low Satisfaction"/>
    <s v="Medium Charging"/>
    <n v="2"/>
    <x v="175"/>
    <x v="255"/>
  </r>
  <r>
    <s v="EVS105980"/>
    <x v="3"/>
    <x v="2"/>
    <x v="1"/>
    <x v="0"/>
    <s v="27-08-2024 17:00"/>
    <s v="27-08-2024 18:49"/>
    <x v="74"/>
    <n v="7.5"/>
    <n v="12"/>
    <n v="90"/>
    <s v="Wallet"/>
    <x v="1"/>
    <s v="Low"/>
    <s v="High Satisfaction"/>
    <s v="Long Charging"/>
    <n v="2"/>
    <x v="293"/>
    <x v="618"/>
  </r>
  <r>
    <s v="EVS105981"/>
    <x v="4"/>
    <x v="0"/>
    <x v="2"/>
    <x v="0"/>
    <d v="2023-02-05T18:30:00"/>
    <d v="2023-02-05T18:47:00"/>
    <x v="18"/>
    <n v="12.09"/>
    <n v="8"/>
    <n v="96.72"/>
    <s v="Credit Card"/>
    <x v="1"/>
    <s v="Medium"/>
    <s v="High Satisfaction"/>
    <s v="Short Charging"/>
    <n v="3"/>
    <x v="1409"/>
    <x v="331"/>
  </r>
  <r>
    <s v="EVS105982"/>
    <x v="5"/>
    <x v="1"/>
    <x v="0"/>
    <x v="0"/>
    <s v="25-10-2023 22:00"/>
    <s v="25-10-2023 23:53"/>
    <x v="41"/>
    <n v="56.37"/>
    <n v="8"/>
    <n v="450.96"/>
    <s v="Wallet"/>
    <x v="1"/>
    <s v="High"/>
    <s v="High Satisfaction"/>
    <s v="Long Charging"/>
    <n v="1"/>
    <x v="1062"/>
    <x v="610"/>
  </r>
  <r>
    <s v="EVS105983"/>
    <x v="5"/>
    <x v="1"/>
    <x v="0"/>
    <x v="0"/>
    <d v="2024-02-02T18:16:00"/>
    <d v="2024-02-02T19:24:00"/>
    <x v="84"/>
    <n v="37.01"/>
    <n v="8"/>
    <n v="296.08"/>
    <s v="Wallet"/>
    <x v="4"/>
    <s v="High"/>
    <s v="Low Satisfaction"/>
    <s v="Long Charging"/>
    <n v="1"/>
    <x v="230"/>
    <x v="62"/>
  </r>
  <r>
    <s v="EVS105984"/>
    <x v="2"/>
    <x v="2"/>
    <x v="0"/>
    <x v="1"/>
    <d v="2024-03-08T12:23:00"/>
    <d v="2024-03-08T13:25:00"/>
    <x v="51"/>
    <n v="17.170000000000002"/>
    <n v="15"/>
    <n v="257.55"/>
    <s v="Wallet"/>
    <x v="0"/>
    <s v="Medium"/>
    <s v="Medium Satisfaction"/>
    <s v="Long Charging"/>
    <n v="2"/>
    <x v="216"/>
    <x v="380"/>
  </r>
  <r>
    <s v="EVS105985"/>
    <x v="0"/>
    <x v="1"/>
    <x v="3"/>
    <x v="1"/>
    <s v="16-01-2024 20:34"/>
    <s v="16-01-2024 22:02"/>
    <x v="81"/>
    <n v="4.4000000000000004"/>
    <n v="15"/>
    <n v="66"/>
    <s v="Subscription"/>
    <x v="0"/>
    <s v="Low"/>
    <s v="Medium Satisfaction"/>
    <s v="Long Charging"/>
    <n v="1"/>
    <x v="338"/>
    <x v="356"/>
  </r>
  <r>
    <s v="EVS105986"/>
    <x v="1"/>
    <x v="0"/>
    <x v="2"/>
    <x v="0"/>
    <s v="24-10-2024 18:36"/>
    <s v="24-10-2024 19:25"/>
    <x v="42"/>
    <n v="50.13"/>
    <n v="15"/>
    <n v="751.95"/>
    <s v="Credit Card"/>
    <x v="4"/>
    <s v="High"/>
    <s v="Low Satisfaction"/>
    <s v="Medium Charging"/>
    <n v="3"/>
    <x v="86"/>
    <x v="69"/>
  </r>
  <r>
    <s v="EVS105987"/>
    <x v="5"/>
    <x v="0"/>
    <x v="3"/>
    <x v="0"/>
    <s v="25-04-2023 15:57"/>
    <s v="25-04-2023 17:38"/>
    <x v="26"/>
    <n v="39.86"/>
    <n v="15"/>
    <n v="597.9"/>
    <s v="Subscription"/>
    <x v="2"/>
    <s v="High"/>
    <s v="Low Satisfaction"/>
    <s v="Long Charging"/>
    <n v="3"/>
    <x v="177"/>
    <x v="480"/>
  </r>
  <r>
    <s v="EVS105988"/>
    <x v="3"/>
    <x v="0"/>
    <x v="3"/>
    <x v="0"/>
    <s v="20-01-2023 10:51"/>
    <s v="20-01-2023 12:31"/>
    <x v="60"/>
    <n v="18.559999999999999"/>
    <n v="8"/>
    <n v="148.47999999999999"/>
    <s v="Credit Card"/>
    <x v="0"/>
    <s v="Medium"/>
    <s v="Medium Satisfaction"/>
    <s v="Long Charging"/>
    <n v="3"/>
    <x v="980"/>
    <x v="464"/>
  </r>
  <r>
    <s v="EVS105989"/>
    <x v="1"/>
    <x v="1"/>
    <x v="2"/>
    <x v="0"/>
    <s v="15-07-2024 14:50"/>
    <s v="15-07-2024 15:43"/>
    <x v="73"/>
    <n v="21.16"/>
    <n v="12"/>
    <n v="253.92"/>
    <s v="UPI"/>
    <x v="3"/>
    <s v="Medium"/>
    <s v="Medium Satisfaction"/>
    <s v="Medium Charging"/>
    <n v="1"/>
    <x v="113"/>
    <x v="560"/>
  </r>
  <r>
    <s v="EVS105990"/>
    <x v="6"/>
    <x v="2"/>
    <x v="2"/>
    <x v="0"/>
    <s v="26-07-2024 08:39"/>
    <s v="26-07-2024 10:19"/>
    <x v="60"/>
    <n v="3.77"/>
    <n v="15"/>
    <n v="56.55"/>
    <s v="Subscription"/>
    <x v="2"/>
    <s v="Low"/>
    <s v="Low Satisfaction"/>
    <s v="Long Charging"/>
    <n v="2"/>
    <x v="181"/>
    <x v="264"/>
  </r>
  <r>
    <s v="EVS105991"/>
    <x v="6"/>
    <x v="1"/>
    <x v="3"/>
    <x v="0"/>
    <s v="25-09-2024 09:03"/>
    <s v="25-09-2024 09:13"/>
    <x v="15"/>
    <n v="30.39"/>
    <n v="10"/>
    <n v="303.89999999999998"/>
    <s v="UPI"/>
    <x v="4"/>
    <s v="High"/>
    <s v="Low Satisfaction"/>
    <s v="Short Charging"/>
    <n v="1"/>
    <x v="83"/>
    <x v="7"/>
  </r>
  <r>
    <s v="EVS105992"/>
    <x v="3"/>
    <x v="2"/>
    <x v="2"/>
    <x v="0"/>
    <s v="21-09-2024 13:33"/>
    <s v="21-09-2024 14:02"/>
    <x v="102"/>
    <n v="45.28"/>
    <n v="12"/>
    <n v="543.36"/>
    <s v="Subscription"/>
    <x v="0"/>
    <s v="High"/>
    <s v="Medium Satisfaction"/>
    <s v="Short Charging"/>
    <n v="2"/>
    <x v="555"/>
    <x v="647"/>
  </r>
  <r>
    <s v="EVS105993"/>
    <x v="3"/>
    <x v="2"/>
    <x v="2"/>
    <x v="0"/>
    <d v="2024-09-07T10:59:00"/>
    <d v="2024-09-07T12:46:00"/>
    <x v="108"/>
    <n v="17.7"/>
    <n v="8"/>
    <n v="141.6"/>
    <s v="Wallet"/>
    <x v="2"/>
    <s v="Medium"/>
    <s v="Low Satisfaction"/>
    <s v="Long Charging"/>
    <n v="2"/>
    <x v="867"/>
    <x v="660"/>
  </r>
  <r>
    <s v="EVS105994"/>
    <x v="1"/>
    <x v="2"/>
    <x v="3"/>
    <x v="0"/>
    <s v="22-04-2024 07:20"/>
    <s v="22-04-2024 08:10"/>
    <x v="97"/>
    <n v="17.190000000000001"/>
    <n v="15"/>
    <n v="257.85000000000002"/>
    <s v="Credit Card"/>
    <x v="4"/>
    <s v="Medium"/>
    <s v="Low Satisfaction"/>
    <s v="Medium Charging"/>
    <n v="2"/>
    <x v="284"/>
    <x v="550"/>
  </r>
  <r>
    <s v="EVS105995"/>
    <x v="6"/>
    <x v="1"/>
    <x v="3"/>
    <x v="0"/>
    <d v="2023-03-09T03:34:00"/>
    <d v="2023-03-09T04:02:00"/>
    <x v="53"/>
    <n v="25.85"/>
    <n v="8"/>
    <n v="206.8"/>
    <s v="Subscription"/>
    <x v="2"/>
    <s v="Medium"/>
    <s v="Low Satisfaction"/>
    <s v="Short Charging"/>
    <n v="1"/>
    <x v="1368"/>
    <x v="465"/>
  </r>
  <r>
    <s v="EVS105996"/>
    <x v="3"/>
    <x v="0"/>
    <x v="0"/>
    <x v="1"/>
    <s v="26-03-2024 23:05"/>
    <s v="27-03-2024 01:02"/>
    <x v="62"/>
    <n v="24.58"/>
    <n v="8"/>
    <n v="196.64"/>
    <s v="Credit Card"/>
    <x v="2"/>
    <s v="Medium"/>
    <s v="Low Satisfaction"/>
    <s v="Long Charging"/>
    <n v="3"/>
    <x v="753"/>
    <x v="466"/>
  </r>
  <r>
    <s v="EVS105997"/>
    <x v="1"/>
    <x v="0"/>
    <x v="1"/>
    <x v="0"/>
    <d v="2023-12-08T00:39:00"/>
    <d v="2023-12-08T02:05:00"/>
    <x v="16"/>
    <n v="48.8"/>
    <n v="10"/>
    <n v="488"/>
    <s v="UPI"/>
    <x v="1"/>
    <s v="High"/>
    <s v="High Satisfaction"/>
    <s v="Long Charging"/>
    <n v="3"/>
    <x v="1110"/>
    <x v="503"/>
  </r>
  <r>
    <s v="EVS105998"/>
    <x v="3"/>
    <x v="2"/>
    <x v="3"/>
    <x v="1"/>
    <d v="2023-12-12T19:48:00"/>
    <d v="2023-12-12T20:09:00"/>
    <x v="86"/>
    <n v="58.13"/>
    <n v="12"/>
    <n v="697.56"/>
    <s v="Wallet"/>
    <x v="2"/>
    <s v="High"/>
    <s v="Low Satisfaction"/>
    <s v="Short Charging"/>
    <n v="2"/>
    <x v="732"/>
    <x v="669"/>
  </r>
  <r>
    <s v="EVS105999"/>
    <x v="3"/>
    <x v="0"/>
    <x v="3"/>
    <x v="1"/>
    <s v="24-07-2023 00:01"/>
    <s v="24-07-2023 01:31"/>
    <x v="77"/>
    <n v="50.27"/>
    <n v="12"/>
    <n v="603.24"/>
    <s v="Subscription"/>
    <x v="0"/>
    <s v="High"/>
    <s v="Medium Satisfaction"/>
    <s v="Long Charging"/>
    <n v="3"/>
    <x v="98"/>
    <x v="198"/>
  </r>
  <r>
    <s v="EVS106000"/>
    <x v="0"/>
    <x v="0"/>
    <x v="3"/>
    <x v="0"/>
    <s v="14-10-2023 21:24"/>
    <s v="14-10-2023 21:52"/>
    <x v="53"/>
    <n v="57.81"/>
    <n v="15"/>
    <n v="867.15"/>
    <s v="UPI"/>
    <x v="2"/>
    <s v="High"/>
    <s v="Low Satisfaction"/>
    <s v="Short Charging"/>
    <n v="3"/>
    <x v="1237"/>
    <x v="517"/>
  </r>
  <r>
    <s v="EVS106001"/>
    <x v="1"/>
    <x v="2"/>
    <x v="1"/>
    <x v="0"/>
    <s v="28-10-2024 09:54"/>
    <s v="28-10-2024 11:30"/>
    <x v="101"/>
    <n v="30.88"/>
    <n v="12"/>
    <n v="370.56"/>
    <s v="Wallet"/>
    <x v="3"/>
    <s v="High"/>
    <s v="Medium Satisfaction"/>
    <s v="Long Charging"/>
    <n v="2"/>
    <x v="784"/>
    <x v="163"/>
  </r>
  <r>
    <s v="EVS106002"/>
    <x v="4"/>
    <x v="2"/>
    <x v="0"/>
    <x v="1"/>
    <s v="17-05-2023 06:57"/>
    <s v="17-05-2023 08:16"/>
    <x v="87"/>
    <n v="23.01"/>
    <n v="8"/>
    <n v="184.08"/>
    <s v="UPI"/>
    <x v="4"/>
    <s v="Medium"/>
    <s v="Low Satisfaction"/>
    <s v="Long Charging"/>
    <n v="2"/>
    <x v="192"/>
    <x v="593"/>
  </r>
  <r>
    <s v="EVS106003"/>
    <x v="4"/>
    <x v="1"/>
    <x v="2"/>
    <x v="1"/>
    <s v="29-04-2023 21:03"/>
    <s v="29-04-2023 22:13"/>
    <x v="31"/>
    <n v="10.43"/>
    <n v="10"/>
    <n v="104.3"/>
    <s v="Subscription"/>
    <x v="1"/>
    <s v="Medium"/>
    <s v="High Satisfaction"/>
    <s v="Long Charging"/>
    <n v="1"/>
    <x v="157"/>
    <x v="509"/>
  </r>
  <r>
    <s v="EVS106004"/>
    <x v="1"/>
    <x v="1"/>
    <x v="3"/>
    <x v="1"/>
    <s v="13-01-2023 19:50"/>
    <s v="13-01-2023 21:02"/>
    <x v="70"/>
    <n v="32.22"/>
    <n v="15"/>
    <n v="483.3"/>
    <s v="Wallet"/>
    <x v="2"/>
    <s v="High"/>
    <s v="Low Satisfaction"/>
    <s v="Long Charging"/>
    <n v="1"/>
    <x v="404"/>
    <x v="586"/>
  </r>
  <r>
    <s v="EVS106005"/>
    <x v="1"/>
    <x v="0"/>
    <x v="0"/>
    <x v="1"/>
    <d v="2024-03-04T03:02:00"/>
    <d v="2024-03-04T04:22:00"/>
    <x v="93"/>
    <n v="16.079999999999998"/>
    <n v="10"/>
    <n v="160.80000000000001"/>
    <s v="Credit Card"/>
    <x v="2"/>
    <s v="Medium"/>
    <s v="Low Satisfaction"/>
    <s v="Long Charging"/>
    <n v="3"/>
    <x v="828"/>
    <x v="43"/>
  </r>
  <r>
    <s v="EVS106006"/>
    <x v="4"/>
    <x v="0"/>
    <x v="0"/>
    <x v="0"/>
    <s v="15-03-2024 01:14"/>
    <s v="15-03-2024 03:09"/>
    <x v="65"/>
    <n v="9.4700000000000006"/>
    <n v="15"/>
    <n v="142.05000000000001"/>
    <s v="Wallet"/>
    <x v="1"/>
    <s v="Low"/>
    <s v="High Satisfaction"/>
    <s v="Long Charging"/>
    <n v="3"/>
    <x v="1034"/>
    <x v="298"/>
  </r>
  <r>
    <s v="EVS106007"/>
    <x v="4"/>
    <x v="2"/>
    <x v="1"/>
    <x v="0"/>
    <d v="2023-01-06T17:53:00"/>
    <d v="2023-01-06T19:05:00"/>
    <x v="70"/>
    <n v="12.53"/>
    <n v="15"/>
    <n v="187.95"/>
    <s v="UPI"/>
    <x v="0"/>
    <s v="Medium"/>
    <s v="Medium Satisfaction"/>
    <s v="Long Charging"/>
    <n v="2"/>
    <x v="572"/>
    <x v="682"/>
  </r>
  <r>
    <s v="EVS106008"/>
    <x v="0"/>
    <x v="2"/>
    <x v="1"/>
    <x v="1"/>
    <d v="2024-12-11T08:32:00"/>
    <d v="2024-12-11T09:44:00"/>
    <x v="70"/>
    <n v="49.68"/>
    <n v="15"/>
    <n v="745.2"/>
    <s v="UPI"/>
    <x v="2"/>
    <s v="High"/>
    <s v="Low Satisfaction"/>
    <s v="Long Charging"/>
    <n v="2"/>
    <x v="702"/>
    <x v="318"/>
  </r>
  <r>
    <s v="EVS106009"/>
    <x v="4"/>
    <x v="1"/>
    <x v="0"/>
    <x v="0"/>
    <s v="28-05-2024 09:27"/>
    <s v="28-05-2024 10:07"/>
    <x v="79"/>
    <n v="45.85"/>
    <n v="8"/>
    <n v="366.8"/>
    <s v="Subscription"/>
    <x v="0"/>
    <s v="High"/>
    <s v="Medium Satisfaction"/>
    <s v="Medium Charging"/>
    <n v="1"/>
    <x v="606"/>
    <x v="370"/>
  </r>
  <r>
    <s v="EVS106010"/>
    <x v="2"/>
    <x v="2"/>
    <x v="1"/>
    <x v="1"/>
    <s v="27-08-2024 09:41"/>
    <s v="27-08-2024 11:38"/>
    <x v="62"/>
    <n v="48.12"/>
    <n v="12"/>
    <n v="577.44000000000005"/>
    <s v="Subscription"/>
    <x v="2"/>
    <s v="High"/>
    <s v="Low Satisfaction"/>
    <s v="Long Charging"/>
    <n v="2"/>
    <x v="180"/>
    <x v="618"/>
  </r>
  <r>
    <s v="EVS106011"/>
    <x v="7"/>
    <x v="1"/>
    <x v="1"/>
    <x v="1"/>
    <d v="2023-03-01T15:08:00"/>
    <d v="2023-03-01T15:24:00"/>
    <x v="71"/>
    <n v="31.93"/>
    <n v="10"/>
    <n v="319.3"/>
    <s v="Credit Card"/>
    <x v="0"/>
    <s v="High"/>
    <s v="Medium Satisfaction"/>
    <s v="Short Charging"/>
    <n v="1"/>
    <x v="1123"/>
    <x v="548"/>
  </r>
  <r>
    <s v="EVS106012"/>
    <x v="4"/>
    <x v="1"/>
    <x v="1"/>
    <x v="1"/>
    <s v="14-05-2023 18:19"/>
    <s v="14-05-2023 18:31"/>
    <x v="94"/>
    <n v="24.68"/>
    <n v="15"/>
    <n v="370.2"/>
    <s v="UPI"/>
    <x v="3"/>
    <s v="Medium"/>
    <s v="Medium Satisfaction"/>
    <s v="Short Charging"/>
    <n v="1"/>
    <x v="1278"/>
    <x v="342"/>
  </r>
  <r>
    <s v="EVS106013"/>
    <x v="4"/>
    <x v="0"/>
    <x v="3"/>
    <x v="0"/>
    <s v="24-10-2023 05:40"/>
    <s v="24-10-2023 06:09"/>
    <x v="102"/>
    <n v="2.57"/>
    <n v="12"/>
    <n v="30.84"/>
    <s v="Wallet"/>
    <x v="2"/>
    <s v="Low"/>
    <s v="Low Satisfaction"/>
    <s v="Short Charging"/>
    <n v="3"/>
    <x v="890"/>
    <x v="81"/>
  </r>
  <r>
    <s v="EVS106014"/>
    <x v="6"/>
    <x v="1"/>
    <x v="1"/>
    <x v="1"/>
    <d v="2024-07-07T02:38:00"/>
    <d v="2024-07-07T04:11:00"/>
    <x v="12"/>
    <n v="37.9"/>
    <n v="10"/>
    <n v="379"/>
    <s v="Credit Card"/>
    <x v="0"/>
    <s v="High"/>
    <s v="Medium Satisfaction"/>
    <s v="Long Charging"/>
    <n v="1"/>
    <x v="740"/>
    <x v="307"/>
  </r>
  <r>
    <s v="EVS106015"/>
    <x v="6"/>
    <x v="1"/>
    <x v="2"/>
    <x v="1"/>
    <s v="15-07-2024 10:42"/>
    <s v="15-07-2024 12:28"/>
    <x v="107"/>
    <n v="54.71"/>
    <n v="8"/>
    <n v="437.68"/>
    <s v="Subscription"/>
    <x v="2"/>
    <s v="High"/>
    <s v="Low Satisfaction"/>
    <s v="Long Charging"/>
    <n v="1"/>
    <x v="903"/>
    <x v="560"/>
  </r>
  <r>
    <s v="EVS106016"/>
    <x v="2"/>
    <x v="1"/>
    <x v="1"/>
    <x v="1"/>
    <s v="21-02-2024 20:44"/>
    <s v="21-02-2024 21:36"/>
    <x v="55"/>
    <n v="11.43"/>
    <n v="15"/>
    <n v="171.45"/>
    <s v="Subscription"/>
    <x v="3"/>
    <s v="Medium"/>
    <s v="Medium Satisfaction"/>
    <s v="Medium Charging"/>
    <n v="1"/>
    <x v="1197"/>
    <x v="290"/>
  </r>
  <r>
    <s v="EVS106017"/>
    <x v="1"/>
    <x v="0"/>
    <x v="1"/>
    <x v="0"/>
    <s v="14-09-2024 09:42"/>
    <s v="14-09-2024 10:01"/>
    <x v="11"/>
    <n v="44.27"/>
    <n v="10"/>
    <n v="442.7"/>
    <s v="Subscription"/>
    <x v="4"/>
    <s v="High"/>
    <s v="Low Satisfaction"/>
    <s v="Short Charging"/>
    <n v="3"/>
    <x v="136"/>
    <x v="500"/>
  </r>
  <r>
    <s v="EVS106018"/>
    <x v="5"/>
    <x v="1"/>
    <x v="0"/>
    <x v="1"/>
    <d v="2023-08-02T16:25:00"/>
    <d v="2023-08-02T16:42:00"/>
    <x v="18"/>
    <n v="42.31"/>
    <n v="8"/>
    <n v="338.48"/>
    <s v="UPI"/>
    <x v="0"/>
    <s v="High"/>
    <s v="Medium Satisfaction"/>
    <s v="Short Charging"/>
    <n v="1"/>
    <x v="573"/>
    <x v="120"/>
  </r>
  <r>
    <s v="EVS106019"/>
    <x v="4"/>
    <x v="1"/>
    <x v="1"/>
    <x v="1"/>
    <s v="24-03-2023 18:01"/>
    <s v="24-03-2023 18:18"/>
    <x v="18"/>
    <n v="18.329999999999998"/>
    <n v="10"/>
    <n v="183.3"/>
    <s v="Credit Card"/>
    <x v="0"/>
    <s v="Medium"/>
    <s v="Medium Satisfaction"/>
    <s v="Short Charging"/>
    <n v="1"/>
    <x v="684"/>
    <x v="227"/>
  </r>
  <r>
    <s v="EVS106020"/>
    <x v="0"/>
    <x v="2"/>
    <x v="3"/>
    <x v="0"/>
    <s v="14-02-2024 12:18"/>
    <s v="14-02-2024 12:55"/>
    <x v="45"/>
    <n v="3.58"/>
    <n v="15"/>
    <n v="53.7"/>
    <s v="Subscription"/>
    <x v="0"/>
    <s v="Low"/>
    <s v="Medium Satisfaction"/>
    <s v="Medium Charging"/>
    <n v="2"/>
    <x v="185"/>
    <x v="637"/>
  </r>
  <r>
    <s v="EVS106021"/>
    <x v="2"/>
    <x v="1"/>
    <x v="2"/>
    <x v="1"/>
    <d v="2023-11-12T17:46:00"/>
    <d v="2023-11-12T19:08:00"/>
    <x v="0"/>
    <n v="23.4"/>
    <n v="12"/>
    <n v="280.8"/>
    <s v="UPI"/>
    <x v="2"/>
    <s v="Medium"/>
    <s v="Low Satisfaction"/>
    <s v="Long Charging"/>
    <n v="1"/>
    <x v="617"/>
    <x v="249"/>
  </r>
  <r>
    <s v="EVS106022"/>
    <x v="4"/>
    <x v="2"/>
    <x v="1"/>
    <x v="0"/>
    <s v="18-11-2023 00:21"/>
    <s v="18-11-2023 00:31"/>
    <x v="15"/>
    <n v="31.67"/>
    <n v="12"/>
    <n v="380.04"/>
    <s v="Wallet"/>
    <x v="4"/>
    <s v="High"/>
    <s v="Low Satisfaction"/>
    <s v="Short Charging"/>
    <n v="2"/>
    <x v="240"/>
    <x v="570"/>
  </r>
  <r>
    <s v="EVS106023"/>
    <x v="4"/>
    <x v="0"/>
    <x v="1"/>
    <x v="0"/>
    <d v="2024-12-09T17:07:00"/>
    <d v="2024-12-09T18:11:00"/>
    <x v="34"/>
    <n v="49.96"/>
    <n v="8"/>
    <n v="399.68"/>
    <s v="Subscription"/>
    <x v="4"/>
    <s v="High"/>
    <s v="Low Satisfaction"/>
    <s v="Long Charging"/>
    <n v="3"/>
    <x v="88"/>
    <x v="352"/>
  </r>
  <r>
    <s v="EVS106024"/>
    <x v="2"/>
    <x v="2"/>
    <x v="1"/>
    <x v="0"/>
    <s v="16-12-2023 16:57"/>
    <s v="16-12-2023 18:19"/>
    <x v="0"/>
    <n v="4.62"/>
    <n v="10"/>
    <n v="46.2"/>
    <s v="Wallet"/>
    <x v="4"/>
    <s v="Low"/>
    <s v="Low Satisfaction"/>
    <s v="Long Charging"/>
    <n v="2"/>
    <x v="1275"/>
    <x v="529"/>
  </r>
  <r>
    <s v="EVS106025"/>
    <x v="4"/>
    <x v="1"/>
    <x v="2"/>
    <x v="0"/>
    <d v="2023-11-08T14:44:00"/>
    <d v="2023-11-08T15:50:00"/>
    <x v="40"/>
    <n v="20.97"/>
    <n v="12"/>
    <n v="251.64"/>
    <s v="Subscription"/>
    <x v="4"/>
    <s v="Medium"/>
    <s v="Low Satisfaction"/>
    <s v="Long Charging"/>
    <n v="1"/>
    <x v="118"/>
    <x v="34"/>
  </r>
  <r>
    <s v="EVS106026"/>
    <x v="3"/>
    <x v="2"/>
    <x v="3"/>
    <x v="0"/>
    <s v="21-05-2023 03:51"/>
    <s v="21-05-2023 04:15"/>
    <x v="37"/>
    <n v="26.74"/>
    <n v="15"/>
    <n v="401.1"/>
    <s v="UPI"/>
    <x v="2"/>
    <s v="Medium"/>
    <s v="Low Satisfaction"/>
    <s v="Short Charging"/>
    <n v="2"/>
    <x v="215"/>
    <x v="73"/>
  </r>
  <r>
    <s v="EVS106027"/>
    <x v="1"/>
    <x v="0"/>
    <x v="1"/>
    <x v="1"/>
    <d v="2023-10-08T05:18:00"/>
    <d v="2023-10-08T06:49:00"/>
    <x v="44"/>
    <n v="57.76"/>
    <n v="12"/>
    <n v="693.12"/>
    <s v="UPI"/>
    <x v="4"/>
    <s v="High"/>
    <s v="Low Satisfaction"/>
    <s v="Long Charging"/>
    <n v="3"/>
    <x v="1334"/>
    <x v="225"/>
  </r>
  <r>
    <s v="EVS106028"/>
    <x v="1"/>
    <x v="1"/>
    <x v="3"/>
    <x v="1"/>
    <d v="2023-08-10T16:48:00"/>
    <d v="2023-08-10T18:01:00"/>
    <x v="98"/>
    <n v="47.73"/>
    <n v="15"/>
    <n v="715.95"/>
    <s v="UPI"/>
    <x v="4"/>
    <s v="High"/>
    <s v="Low Satisfaction"/>
    <s v="Long Charging"/>
    <n v="1"/>
    <x v="1004"/>
    <x v="174"/>
  </r>
  <r>
    <s v="EVS106029"/>
    <x v="3"/>
    <x v="0"/>
    <x v="3"/>
    <x v="1"/>
    <d v="2024-12-11T15:16:00"/>
    <d v="2024-12-11T16:09:00"/>
    <x v="73"/>
    <n v="24.05"/>
    <n v="8"/>
    <n v="192.4"/>
    <s v="Wallet"/>
    <x v="1"/>
    <s v="Medium"/>
    <s v="High Satisfaction"/>
    <s v="Medium Charging"/>
    <n v="3"/>
    <x v="929"/>
    <x v="318"/>
  </r>
  <r>
    <s v="EVS106030"/>
    <x v="5"/>
    <x v="2"/>
    <x v="3"/>
    <x v="0"/>
    <s v="14-10-2023 01:14"/>
    <s v="14-10-2023 02:40"/>
    <x v="16"/>
    <n v="33.479999999999997"/>
    <n v="10"/>
    <n v="334.8"/>
    <s v="Subscription"/>
    <x v="3"/>
    <s v="High"/>
    <s v="Medium Satisfaction"/>
    <s v="Long Charging"/>
    <n v="2"/>
    <x v="1034"/>
    <x v="517"/>
  </r>
  <r>
    <s v="EVS106031"/>
    <x v="5"/>
    <x v="1"/>
    <x v="2"/>
    <x v="1"/>
    <d v="2023-08-02T00:38:00"/>
    <d v="2023-08-02T01:50:00"/>
    <x v="70"/>
    <n v="18.79"/>
    <n v="8"/>
    <n v="150.32"/>
    <s v="Wallet"/>
    <x v="2"/>
    <s v="Medium"/>
    <s v="Low Satisfaction"/>
    <s v="Long Charging"/>
    <n v="1"/>
    <x v="250"/>
    <x v="120"/>
  </r>
  <r>
    <s v="EVS106032"/>
    <x v="2"/>
    <x v="1"/>
    <x v="1"/>
    <x v="1"/>
    <d v="2023-07-09T05:03:00"/>
    <d v="2023-07-09T05:43:00"/>
    <x v="79"/>
    <n v="30.85"/>
    <n v="12"/>
    <n v="370.2"/>
    <s v="Subscription"/>
    <x v="3"/>
    <s v="High"/>
    <s v="Medium Satisfaction"/>
    <s v="Medium Charging"/>
    <n v="1"/>
    <x v="982"/>
    <x v="274"/>
  </r>
  <r>
    <s v="EVS106033"/>
    <x v="1"/>
    <x v="1"/>
    <x v="0"/>
    <x v="0"/>
    <s v="13-06-2024 02:17"/>
    <s v="13-06-2024 03:27"/>
    <x v="31"/>
    <n v="34.21"/>
    <n v="12"/>
    <n v="410.52"/>
    <s v="Credit Card"/>
    <x v="4"/>
    <s v="High"/>
    <s v="Low Satisfaction"/>
    <s v="Long Charging"/>
    <n v="1"/>
    <x v="1352"/>
    <x v="552"/>
  </r>
  <r>
    <s v="EVS106034"/>
    <x v="7"/>
    <x v="0"/>
    <x v="0"/>
    <x v="0"/>
    <s v="13-10-2023 23:33"/>
    <s v="14-10-2023 01:28"/>
    <x v="65"/>
    <n v="16.739999999999998"/>
    <n v="12"/>
    <n v="200.88"/>
    <s v="Subscription"/>
    <x v="2"/>
    <s v="Medium"/>
    <s v="Low Satisfaction"/>
    <s v="Long Charging"/>
    <n v="3"/>
    <x v="358"/>
    <x v="353"/>
  </r>
  <r>
    <s v="EVS106035"/>
    <x v="2"/>
    <x v="1"/>
    <x v="2"/>
    <x v="0"/>
    <s v="16-03-2023 03:52"/>
    <s v="16-03-2023 04:19"/>
    <x v="92"/>
    <n v="15.48"/>
    <n v="15"/>
    <n v="232.2"/>
    <s v="Credit Card"/>
    <x v="0"/>
    <s v="Medium"/>
    <s v="Medium Satisfaction"/>
    <s v="Short Charging"/>
    <n v="1"/>
    <x v="1092"/>
    <x v="655"/>
  </r>
  <r>
    <s v="EVS106036"/>
    <x v="2"/>
    <x v="0"/>
    <x v="1"/>
    <x v="1"/>
    <s v="17-01-2024 22:52"/>
    <s v="18-01-2024 00:00"/>
    <x v="84"/>
    <n v="42.29"/>
    <n v="8"/>
    <n v="338.32"/>
    <s v="Wallet"/>
    <x v="1"/>
    <s v="High"/>
    <s v="High Satisfaction"/>
    <s v="Long Charging"/>
    <n v="3"/>
    <x v="713"/>
    <x v="216"/>
  </r>
  <r>
    <s v="EVS106037"/>
    <x v="2"/>
    <x v="2"/>
    <x v="2"/>
    <x v="1"/>
    <d v="2024-01-11T04:21:00"/>
    <d v="2024-01-11T06:01:00"/>
    <x v="60"/>
    <n v="33.4"/>
    <n v="8"/>
    <n v="267.2"/>
    <s v="Wallet"/>
    <x v="1"/>
    <s v="High"/>
    <s v="High Satisfaction"/>
    <s v="Long Charging"/>
    <n v="2"/>
    <x v="972"/>
    <x v="41"/>
  </r>
  <r>
    <s v="EVS106038"/>
    <x v="4"/>
    <x v="2"/>
    <x v="1"/>
    <x v="1"/>
    <d v="2024-02-11T16:44:00"/>
    <d v="2024-02-11T18:27:00"/>
    <x v="95"/>
    <n v="30.56"/>
    <n v="15"/>
    <n v="458.4"/>
    <s v="Wallet"/>
    <x v="1"/>
    <s v="High"/>
    <s v="High Satisfaction"/>
    <s v="Long Charging"/>
    <n v="2"/>
    <x v="1395"/>
    <x v="344"/>
  </r>
  <r>
    <s v="EVS106039"/>
    <x v="5"/>
    <x v="1"/>
    <x v="2"/>
    <x v="1"/>
    <d v="2023-06-08T00:34:00"/>
    <d v="2023-06-08T00:44:00"/>
    <x v="15"/>
    <n v="7.34"/>
    <n v="12"/>
    <n v="88.08"/>
    <s v="Credit Card"/>
    <x v="4"/>
    <s v="Low"/>
    <s v="Low Satisfaction"/>
    <s v="Short Charging"/>
    <n v="1"/>
    <x v="412"/>
    <x v="378"/>
  </r>
  <r>
    <s v="EVS106040"/>
    <x v="7"/>
    <x v="2"/>
    <x v="3"/>
    <x v="1"/>
    <d v="2023-02-05T21:46:00"/>
    <d v="2023-02-05T23:01:00"/>
    <x v="99"/>
    <n v="9.83"/>
    <n v="10"/>
    <n v="98.3"/>
    <s v="UPI"/>
    <x v="1"/>
    <s v="Low"/>
    <s v="High Satisfaction"/>
    <s v="Long Charging"/>
    <n v="2"/>
    <x v="835"/>
    <x v="331"/>
  </r>
  <r>
    <s v="EVS106041"/>
    <x v="3"/>
    <x v="0"/>
    <x v="2"/>
    <x v="0"/>
    <d v="2023-07-08T23:47:00"/>
    <d v="2023-07-08T23:57:00"/>
    <x v="15"/>
    <n v="14.11"/>
    <n v="12"/>
    <n v="169.32"/>
    <s v="Credit Card"/>
    <x v="4"/>
    <s v="Medium"/>
    <s v="Low Satisfaction"/>
    <s v="Short Charging"/>
    <n v="3"/>
    <x v="912"/>
    <x v="111"/>
  </r>
  <r>
    <s v="EVS106042"/>
    <x v="3"/>
    <x v="0"/>
    <x v="1"/>
    <x v="1"/>
    <d v="2023-05-09T20:54:00"/>
    <d v="2023-05-09T22:42:00"/>
    <x v="47"/>
    <n v="3.53"/>
    <n v="12"/>
    <n v="42.36"/>
    <s v="UPI"/>
    <x v="3"/>
    <s v="Low"/>
    <s v="Medium Satisfaction"/>
    <s v="Long Charging"/>
    <n v="3"/>
    <x v="22"/>
    <x v="641"/>
  </r>
  <r>
    <s v="EVS106043"/>
    <x v="5"/>
    <x v="1"/>
    <x v="2"/>
    <x v="1"/>
    <d v="2024-03-05T21:27:00"/>
    <d v="2024-03-05T23:02:00"/>
    <x v="66"/>
    <n v="27.66"/>
    <n v="8"/>
    <n v="221.28"/>
    <s v="Credit Card"/>
    <x v="4"/>
    <s v="Medium"/>
    <s v="Low Satisfaction"/>
    <s v="Long Charging"/>
    <n v="1"/>
    <x v="1010"/>
    <x v="321"/>
  </r>
  <r>
    <s v="EVS106044"/>
    <x v="7"/>
    <x v="0"/>
    <x v="3"/>
    <x v="0"/>
    <s v="28-09-2024 22:54"/>
    <s v="29-09-2024 00:35"/>
    <x v="26"/>
    <n v="22.49"/>
    <n v="10"/>
    <n v="224.9"/>
    <s v="Subscription"/>
    <x v="1"/>
    <s v="Medium"/>
    <s v="High Satisfaction"/>
    <s v="Long Charging"/>
    <n v="3"/>
    <x v="243"/>
    <x v="257"/>
  </r>
  <r>
    <s v="EVS106045"/>
    <x v="7"/>
    <x v="0"/>
    <x v="2"/>
    <x v="0"/>
    <s v="16-06-2024 10:48"/>
    <s v="16-06-2024 11:46"/>
    <x v="22"/>
    <n v="4.33"/>
    <n v="8"/>
    <n v="34.64"/>
    <s v="UPI"/>
    <x v="1"/>
    <s v="Low"/>
    <s v="High Satisfaction"/>
    <s v="Medium Charging"/>
    <n v="3"/>
    <x v="515"/>
    <x v="297"/>
  </r>
  <r>
    <s v="EVS106046"/>
    <x v="5"/>
    <x v="0"/>
    <x v="0"/>
    <x v="0"/>
    <d v="2024-07-04T04:20:00"/>
    <d v="2024-07-04T05:12:00"/>
    <x v="55"/>
    <n v="36.18"/>
    <n v="8"/>
    <n v="289.44"/>
    <s v="Wallet"/>
    <x v="2"/>
    <s v="High"/>
    <s v="Low Satisfaction"/>
    <s v="Medium Charging"/>
    <n v="3"/>
    <x v="700"/>
    <x v="30"/>
  </r>
  <r>
    <s v="EVS106047"/>
    <x v="2"/>
    <x v="1"/>
    <x v="0"/>
    <x v="1"/>
    <d v="2024-01-11T22:48:00"/>
    <d v="2024-01-11T23:18:00"/>
    <x v="19"/>
    <n v="2.23"/>
    <n v="10"/>
    <n v="22.3"/>
    <s v="Subscription"/>
    <x v="0"/>
    <s v="Low"/>
    <s v="Medium Satisfaction"/>
    <s v="Medium Charging"/>
    <n v="1"/>
    <x v="1060"/>
    <x v="41"/>
  </r>
  <r>
    <s v="EVS106048"/>
    <x v="1"/>
    <x v="2"/>
    <x v="0"/>
    <x v="0"/>
    <d v="2023-07-05T12:39:00"/>
    <d v="2023-07-05T14:26:00"/>
    <x v="108"/>
    <n v="20.63"/>
    <n v="15"/>
    <n v="309.45"/>
    <s v="UPI"/>
    <x v="2"/>
    <s v="Medium"/>
    <s v="Low Satisfaction"/>
    <s v="Long Charging"/>
    <n v="2"/>
    <x v="511"/>
    <x v="418"/>
  </r>
  <r>
    <s v="EVS106049"/>
    <x v="1"/>
    <x v="1"/>
    <x v="0"/>
    <x v="0"/>
    <s v="21-08-2023 09:50"/>
    <s v="21-08-2023 11:23"/>
    <x v="12"/>
    <n v="2.72"/>
    <n v="10"/>
    <n v="27.2"/>
    <s v="Subscription"/>
    <x v="4"/>
    <s v="Low"/>
    <s v="Low Satisfaction"/>
    <s v="Long Charging"/>
    <n v="1"/>
    <x v="425"/>
    <x v="578"/>
  </r>
  <r>
    <s v="EVS106050"/>
    <x v="1"/>
    <x v="2"/>
    <x v="3"/>
    <x v="1"/>
    <d v="2023-01-02T03:33:00"/>
    <d v="2023-01-02T04:24:00"/>
    <x v="69"/>
    <n v="26.07"/>
    <n v="8"/>
    <n v="208.56"/>
    <s v="Subscription"/>
    <x v="1"/>
    <s v="Medium"/>
    <s v="High Satisfaction"/>
    <s v="Medium Charging"/>
    <n v="2"/>
    <x v="1073"/>
    <x v="102"/>
  </r>
  <r>
    <s v="EVS106051"/>
    <x v="7"/>
    <x v="0"/>
    <x v="0"/>
    <x v="1"/>
    <d v="2023-03-07T18:48:00"/>
    <d v="2023-03-07T20:11:00"/>
    <x v="100"/>
    <n v="35.909999999999997"/>
    <n v="8"/>
    <n v="287.27999999999997"/>
    <s v="Subscription"/>
    <x v="0"/>
    <s v="High"/>
    <s v="Medium Satisfaction"/>
    <s v="Long Charging"/>
    <n v="3"/>
    <x v="1098"/>
    <x v="658"/>
  </r>
  <r>
    <s v="EVS106052"/>
    <x v="5"/>
    <x v="0"/>
    <x v="2"/>
    <x v="0"/>
    <s v="27-03-2023 12:46"/>
    <s v="27-03-2023 13:36"/>
    <x v="97"/>
    <n v="13.63"/>
    <n v="8"/>
    <n v="109.04"/>
    <s v="Credit Card"/>
    <x v="3"/>
    <s v="Medium"/>
    <s v="Medium Satisfaction"/>
    <s v="Medium Charging"/>
    <n v="3"/>
    <x v="1385"/>
    <x v="426"/>
  </r>
  <r>
    <s v="EVS106053"/>
    <x v="2"/>
    <x v="0"/>
    <x v="2"/>
    <x v="1"/>
    <s v="15-09-2024 00:14"/>
    <s v="15-09-2024 00:53"/>
    <x v="3"/>
    <n v="56.72"/>
    <n v="12"/>
    <n v="680.64"/>
    <s v="Wallet"/>
    <x v="0"/>
    <s v="High"/>
    <s v="Medium Satisfaction"/>
    <s v="Medium Charging"/>
    <n v="3"/>
    <x v="266"/>
    <x v="567"/>
  </r>
  <r>
    <s v="EVS106054"/>
    <x v="7"/>
    <x v="2"/>
    <x v="1"/>
    <x v="1"/>
    <d v="2023-08-06T14:49:00"/>
    <d v="2023-08-06T15:26:00"/>
    <x v="45"/>
    <n v="36.25"/>
    <n v="10"/>
    <n v="362.5"/>
    <s v="Wallet"/>
    <x v="3"/>
    <s v="High"/>
    <s v="Medium Satisfaction"/>
    <s v="Medium Charging"/>
    <n v="2"/>
    <x v="1087"/>
    <x v="237"/>
  </r>
  <r>
    <s v="EVS106055"/>
    <x v="1"/>
    <x v="2"/>
    <x v="1"/>
    <x v="0"/>
    <s v="26-05-2024 11:58"/>
    <s v="26-05-2024 12:46"/>
    <x v="67"/>
    <n v="15.73"/>
    <n v="12"/>
    <n v="188.76"/>
    <s v="Credit Card"/>
    <x v="4"/>
    <s v="Medium"/>
    <s v="Low Satisfaction"/>
    <s v="Medium Charging"/>
    <n v="2"/>
    <x v="705"/>
    <x v="64"/>
  </r>
  <r>
    <s v="EVS106056"/>
    <x v="1"/>
    <x v="2"/>
    <x v="0"/>
    <x v="0"/>
    <s v="26-08-2023 09:28"/>
    <s v="26-08-2023 09:44"/>
    <x v="71"/>
    <n v="57.19"/>
    <n v="12"/>
    <n v="686.28"/>
    <s v="Credit Card"/>
    <x v="2"/>
    <s v="High"/>
    <s v="Low Satisfaction"/>
    <s v="Short Charging"/>
    <n v="2"/>
    <x v="1192"/>
    <x v="138"/>
  </r>
  <r>
    <s v="EVS106057"/>
    <x v="3"/>
    <x v="1"/>
    <x v="1"/>
    <x v="0"/>
    <d v="2023-11-05T13:53:00"/>
    <d v="2023-11-05T14:16:00"/>
    <x v="6"/>
    <n v="36.65"/>
    <n v="15"/>
    <n v="549.75"/>
    <s v="UPI"/>
    <x v="3"/>
    <s v="High"/>
    <s v="Medium Satisfaction"/>
    <s v="Short Charging"/>
    <n v="1"/>
    <x v="1214"/>
    <x v="395"/>
  </r>
  <r>
    <s v="EVS106058"/>
    <x v="3"/>
    <x v="1"/>
    <x v="3"/>
    <x v="1"/>
    <s v="28-04-2024 00:43"/>
    <s v="28-04-2024 01:37"/>
    <x v="38"/>
    <n v="27.8"/>
    <n v="8"/>
    <n v="222.4"/>
    <s v="Credit Card"/>
    <x v="2"/>
    <s v="Medium"/>
    <s v="Low Satisfaction"/>
    <s v="Medium Charging"/>
    <n v="1"/>
    <x v="896"/>
    <x v="117"/>
  </r>
  <r>
    <s v="EVS106059"/>
    <x v="2"/>
    <x v="0"/>
    <x v="3"/>
    <x v="0"/>
    <d v="2024-04-10T14:30:00"/>
    <d v="2024-04-10T14:47:00"/>
    <x v="18"/>
    <n v="49.89"/>
    <n v="8"/>
    <n v="399.12"/>
    <s v="UPI"/>
    <x v="3"/>
    <s v="High"/>
    <s v="Medium Satisfaction"/>
    <s v="Short Charging"/>
    <n v="3"/>
    <x v="1032"/>
    <x v="340"/>
  </r>
  <r>
    <s v="EVS106060"/>
    <x v="3"/>
    <x v="0"/>
    <x v="2"/>
    <x v="1"/>
    <s v="16-04-2024 14:22"/>
    <s v="16-04-2024 14:48"/>
    <x v="1"/>
    <n v="19.39"/>
    <n v="15"/>
    <n v="290.85000000000002"/>
    <s v="Subscription"/>
    <x v="4"/>
    <s v="Medium"/>
    <s v="Low Satisfaction"/>
    <s v="Short Charging"/>
    <n v="3"/>
    <x v="1176"/>
    <x v="685"/>
  </r>
  <r>
    <s v="EVS106061"/>
    <x v="0"/>
    <x v="2"/>
    <x v="3"/>
    <x v="0"/>
    <s v="25-08-2023 07:49"/>
    <s v="25-08-2023 09:31"/>
    <x v="36"/>
    <n v="59.07"/>
    <n v="8"/>
    <n v="472.56"/>
    <s v="UPI"/>
    <x v="4"/>
    <s v="High"/>
    <s v="Low Satisfaction"/>
    <s v="Long Charging"/>
    <n v="2"/>
    <x v="1392"/>
    <x v="427"/>
  </r>
  <r>
    <s v="EVS106062"/>
    <x v="4"/>
    <x v="2"/>
    <x v="3"/>
    <x v="0"/>
    <d v="2023-05-07T22:20:00"/>
    <d v="2023-05-07T23:44:00"/>
    <x v="32"/>
    <n v="27.77"/>
    <n v="10"/>
    <n v="277.7"/>
    <s v="Wallet"/>
    <x v="2"/>
    <s v="Medium"/>
    <s v="Low Satisfaction"/>
    <s v="Long Charging"/>
    <n v="2"/>
    <x v="561"/>
    <x v="557"/>
  </r>
  <r>
    <s v="EVS106063"/>
    <x v="2"/>
    <x v="1"/>
    <x v="1"/>
    <x v="1"/>
    <s v="26-04-2023 02:11"/>
    <s v="26-04-2023 03:31"/>
    <x v="93"/>
    <n v="39.700000000000003"/>
    <n v="15"/>
    <n v="595.5"/>
    <s v="UPI"/>
    <x v="2"/>
    <s v="High"/>
    <s v="Low Satisfaction"/>
    <s v="Long Charging"/>
    <n v="1"/>
    <x v="859"/>
    <x v="664"/>
  </r>
  <r>
    <s v="EVS106064"/>
    <x v="5"/>
    <x v="2"/>
    <x v="1"/>
    <x v="0"/>
    <s v="13-12-2023 02:51"/>
    <s v="13-12-2023 04:28"/>
    <x v="85"/>
    <n v="27.57"/>
    <n v="12"/>
    <n v="330.84"/>
    <s v="Subscription"/>
    <x v="0"/>
    <s v="Medium"/>
    <s v="Medium Satisfaction"/>
    <s v="Long Charging"/>
    <n v="2"/>
    <x v="128"/>
    <x v="648"/>
  </r>
  <r>
    <s v="EVS106065"/>
    <x v="6"/>
    <x v="2"/>
    <x v="2"/>
    <x v="0"/>
    <d v="2023-06-11T06:04:00"/>
    <d v="2023-06-11T06:52:00"/>
    <x v="67"/>
    <n v="50.99"/>
    <n v="12"/>
    <n v="611.88"/>
    <s v="Credit Card"/>
    <x v="1"/>
    <s v="High"/>
    <s v="High Satisfaction"/>
    <s v="Medium Charging"/>
    <n v="2"/>
    <x v="676"/>
    <x v="544"/>
  </r>
  <r>
    <s v="EVS106066"/>
    <x v="4"/>
    <x v="2"/>
    <x v="2"/>
    <x v="0"/>
    <s v="16-01-2023 07:25"/>
    <s v="16-01-2023 07:41"/>
    <x v="71"/>
    <n v="49.31"/>
    <n v="8"/>
    <n v="394.48"/>
    <s v="Wallet"/>
    <x v="4"/>
    <s v="High"/>
    <s v="Low Satisfaction"/>
    <s v="Short Charging"/>
    <n v="2"/>
    <x v="1147"/>
    <x v="10"/>
  </r>
  <r>
    <s v="EVS106067"/>
    <x v="7"/>
    <x v="0"/>
    <x v="3"/>
    <x v="1"/>
    <d v="2023-04-07T03:07:00"/>
    <d v="2023-04-07T03:57:00"/>
    <x v="97"/>
    <n v="23.42"/>
    <n v="10"/>
    <n v="234.2"/>
    <s v="Credit Card"/>
    <x v="3"/>
    <s v="Medium"/>
    <s v="Medium Satisfaction"/>
    <s v="Medium Charging"/>
    <n v="3"/>
    <x v="356"/>
    <x v="87"/>
  </r>
  <r>
    <s v="EVS106068"/>
    <x v="3"/>
    <x v="1"/>
    <x v="0"/>
    <x v="0"/>
    <s v="16-02-2024 10:40"/>
    <s v="16-02-2024 11:54"/>
    <x v="33"/>
    <n v="35.36"/>
    <n v="12"/>
    <n v="424.32"/>
    <s v="Wallet"/>
    <x v="4"/>
    <s v="High"/>
    <s v="Low Satisfaction"/>
    <s v="Long Charging"/>
    <n v="1"/>
    <x v="1269"/>
    <x v="606"/>
  </r>
  <r>
    <s v="EVS106069"/>
    <x v="1"/>
    <x v="2"/>
    <x v="2"/>
    <x v="0"/>
    <d v="2023-02-01T10:35:00"/>
    <d v="2023-02-01T11:43:00"/>
    <x v="84"/>
    <n v="8.8800000000000008"/>
    <n v="15"/>
    <n v="133.19999999999999"/>
    <s v="UPI"/>
    <x v="0"/>
    <s v="Low"/>
    <s v="Medium Satisfaction"/>
    <s v="Long Charging"/>
    <n v="2"/>
    <x v="159"/>
    <x v="433"/>
  </r>
  <r>
    <s v="EVS106070"/>
    <x v="0"/>
    <x v="2"/>
    <x v="3"/>
    <x v="1"/>
    <d v="2023-08-12T03:14:00"/>
    <d v="2023-08-12T04:42:00"/>
    <x v="81"/>
    <n v="36.89"/>
    <n v="15"/>
    <n v="553.35"/>
    <s v="Subscription"/>
    <x v="1"/>
    <s v="High"/>
    <s v="High Satisfaction"/>
    <s v="Long Charging"/>
    <n v="2"/>
    <x v="839"/>
    <x v="522"/>
  </r>
  <r>
    <s v="EVS106071"/>
    <x v="4"/>
    <x v="0"/>
    <x v="0"/>
    <x v="0"/>
    <s v="20-01-2024 20:38"/>
    <s v="20-01-2024 22:34"/>
    <x v="90"/>
    <n v="16.28"/>
    <n v="15"/>
    <n v="244.2"/>
    <s v="Credit Card"/>
    <x v="0"/>
    <s v="Medium"/>
    <s v="Medium Satisfaction"/>
    <s v="Long Charging"/>
    <n v="3"/>
    <x v="68"/>
    <x v="364"/>
  </r>
  <r>
    <s v="EVS106072"/>
    <x v="2"/>
    <x v="0"/>
    <x v="0"/>
    <x v="1"/>
    <s v="13-08-2023 06:58"/>
    <s v="13-08-2023 08:32"/>
    <x v="23"/>
    <n v="56.98"/>
    <n v="10"/>
    <n v="569.79999999999995"/>
    <s v="UPI"/>
    <x v="0"/>
    <s v="High"/>
    <s v="Medium Satisfaction"/>
    <s v="Long Charging"/>
    <n v="3"/>
    <x v="881"/>
    <x v="462"/>
  </r>
  <r>
    <s v="EVS106073"/>
    <x v="7"/>
    <x v="0"/>
    <x v="3"/>
    <x v="1"/>
    <s v="13-02-2023 01:29"/>
    <s v="13-02-2023 03:20"/>
    <x v="2"/>
    <n v="55.62"/>
    <n v="15"/>
    <n v="834.3"/>
    <s v="UPI"/>
    <x v="2"/>
    <s v="High"/>
    <s v="Low Satisfaction"/>
    <s v="Long Charging"/>
    <n v="3"/>
    <x v="95"/>
    <x v="142"/>
  </r>
  <r>
    <s v="EVS106074"/>
    <x v="0"/>
    <x v="0"/>
    <x v="2"/>
    <x v="1"/>
    <s v="22-11-2023 00:32"/>
    <s v="22-11-2023 01:02"/>
    <x v="19"/>
    <n v="44.83"/>
    <n v="10"/>
    <n v="448.3"/>
    <s v="Credit Card"/>
    <x v="2"/>
    <s v="High"/>
    <s v="Low Satisfaction"/>
    <s v="Medium Charging"/>
    <n v="3"/>
    <x v="108"/>
    <x v="675"/>
  </r>
  <r>
    <s v="EVS106075"/>
    <x v="6"/>
    <x v="2"/>
    <x v="0"/>
    <x v="1"/>
    <s v="25-11-2023 08:46"/>
    <s v="25-11-2023 10:13"/>
    <x v="24"/>
    <n v="2.85"/>
    <n v="15"/>
    <n v="42.75"/>
    <s v="UPI"/>
    <x v="4"/>
    <s v="Low"/>
    <s v="Low Satisfaction"/>
    <s v="Long Charging"/>
    <n v="2"/>
    <x v="184"/>
    <x v="416"/>
  </r>
  <r>
    <s v="EVS106076"/>
    <x v="5"/>
    <x v="0"/>
    <x v="0"/>
    <x v="1"/>
    <d v="2024-08-10T08:17:00"/>
    <d v="2024-08-10T10:02:00"/>
    <x v="80"/>
    <n v="58.25"/>
    <n v="8"/>
    <n v="466"/>
    <s v="Subscription"/>
    <x v="1"/>
    <s v="High"/>
    <s v="High Satisfaction"/>
    <s v="Long Charging"/>
    <n v="3"/>
    <x v="1245"/>
    <x v="146"/>
  </r>
  <r>
    <s v="EVS106077"/>
    <x v="7"/>
    <x v="2"/>
    <x v="1"/>
    <x v="0"/>
    <s v="24-02-2023 08:56"/>
    <s v="24-02-2023 09:26"/>
    <x v="19"/>
    <n v="6.15"/>
    <n v="10"/>
    <n v="61.5"/>
    <s v="Wallet"/>
    <x v="0"/>
    <s v="Low"/>
    <s v="Medium Satisfaction"/>
    <s v="Medium Charging"/>
    <n v="2"/>
    <x v="1291"/>
    <x v="319"/>
  </r>
  <r>
    <s v="EVS106078"/>
    <x v="1"/>
    <x v="1"/>
    <x v="1"/>
    <x v="1"/>
    <d v="2024-07-03T12:16:00"/>
    <d v="2024-07-03T13:55:00"/>
    <x v="83"/>
    <n v="56.9"/>
    <n v="12"/>
    <n v="682.8"/>
    <s v="Wallet"/>
    <x v="1"/>
    <s v="High"/>
    <s v="High Satisfaction"/>
    <s v="Long Charging"/>
    <n v="1"/>
    <x v="205"/>
    <x v="359"/>
  </r>
  <r>
    <s v="EVS106079"/>
    <x v="2"/>
    <x v="0"/>
    <x v="2"/>
    <x v="0"/>
    <s v="28-08-2023 23:12"/>
    <s v="29-08-2023 01:05"/>
    <x v="41"/>
    <n v="56.64"/>
    <n v="8"/>
    <n v="453.12"/>
    <s v="Wallet"/>
    <x v="1"/>
    <s v="High"/>
    <s v="High Satisfaction"/>
    <s v="Long Charging"/>
    <n v="3"/>
    <x v="1254"/>
    <x v="303"/>
  </r>
  <r>
    <s v="EVS106080"/>
    <x v="0"/>
    <x v="0"/>
    <x v="2"/>
    <x v="0"/>
    <s v="22-04-2024 23:27"/>
    <s v="23-04-2024 01:10"/>
    <x v="95"/>
    <n v="56.51"/>
    <n v="8"/>
    <n v="452.08"/>
    <s v="Subscription"/>
    <x v="3"/>
    <s v="High"/>
    <s v="Medium Satisfaction"/>
    <s v="Long Charging"/>
    <n v="3"/>
    <x v="1027"/>
    <x v="550"/>
  </r>
  <r>
    <s v="EVS106081"/>
    <x v="3"/>
    <x v="0"/>
    <x v="1"/>
    <x v="0"/>
    <d v="2024-02-09T13:00:00"/>
    <d v="2024-02-09T13:38:00"/>
    <x v="28"/>
    <n v="34.130000000000003"/>
    <n v="15"/>
    <n v="511.95"/>
    <s v="Subscription"/>
    <x v="3"/>
    <s v="High"/>
    <s v="Medium Satisfaction"/>
    <s v="Medium Charging"/>
    <n v="3"/>
    <x v="1349"/>
    <x v="607"/>
  </r>
  <r>
    <s v="EVS106082"/>
    <x v="6"/>
    <x v="2"/>
    <x v="3"/>
    <x v="1"/>
    <d v="2023-05-03T15:33:00"/>
    <d v="2023-05-03T17:20:00"/>
    <x v="108"/>
    <n v="10.63"/>
    <n v="12"/>
    <n v="127.56"/>
    <s v="Credit Card"/>
    <x v="2"/>
    <s v="Medium"/>
    <s v="Low Satisfaction"/>
    <s v="Long Charging"/>
    <n v="2"/>
    <x v="508"/>
    <x v="85"/>
  </r>
  <r>
    <s v="EVS106083"/>
    <x v="4"/>
    <x v="2"/>
    <x v="3"/>
    <x v="0"/>
    <d v="2023-07-02T00:07:00"/>
    <d v="2023-07-02T01:46:00"/>
    <x v="83"/>
    <n v="5.25"/>
    <n v="10"/>
    <n v="52.5"/>
    <s v="Wallet"/>
    <x v="3"/>
    <s v="Low"/>
    <s v="Medium Satisfaction"/>
    <s v="Long Charging"/>
    <n v="2"/>
    <x v="147"/>
    <x v="0"/>
  </r>
  <r>
    <s v="EVS106084"/>
    <x v="7"/>
    <x v="2"/>
    <x v="3"/>
    <x v="0"/>
    <s v="20-07-2024 22:50"/>
    <s v="21-07-2024 00:21"/>
    <x v="44"/>
    <n v="25.79"/>
    <n v="12"/>
    <n v="309.48"/>
    <s v="Credit Card"/>
    <x v="1"/>
    <s v="Medium"/>
    <s v="High Satisfaction"/>
    <s v="Long Charging"/>
    <n v="2"/>
    <x v="880"/>
    <x v="86"/>
  </r>
  <r>
    <s v="EVS106085"/>
    <x v="6"/>
    <x v="0"/>
    <x v="2"/>
    <x v="0"/>
    <d v="2023-12-10T17:17:00"/>
    <d v="2023-12-10T18:37:00"/>
    <x v="93"/>
    <n v="29.86"/>
    <n v="10"/>
    <n v="298.60000000000002"/>
    <s v="Credit Card"/>
    <x v="0"/>
    <s v="Medium"/>
    <s v="Medium Satisfaction"/>
    <s v="Long Charging"/>
    <n v="3"/>
    <x v="1396"/>
    <x v="425"/>
  </r>
  <r>
    <s v="EVS106086"/>
    <x v="1"/>
    <x v="2"/>
    <x v="2"/>
    <x v="0"/>
    <s v="27-03-2023 22:10"/>
    <s v="27-03-2023 22:41"/>
    <x v="64"/>
    <n v="49.99"/>
    <n v="10"/>
    <n v="499.9"/>
    <s v="Credit Card"/>
    <x v="2"/>
    <s v="High"/>
    <s v="Low Satisfaction"/>
    <s v="Medium Charging"/>
    <n v="2"/>
    <x v="398"/>
    <x v="426"/>
  </r>
  <r>
    <s v="EVS106087"/>
    <x v="2"/>
    <x v="1"/>
    <x v="2"/>
    <x v="1"/>
    <d v="2024-02-07T22:33:00"/>
    <d v="2024-03-07T00:19:00"/>
    <x v="107"/>
    <n v="38.35"/>
    <n v="15"/>
    <n v="575.25"/>
    <s v="Subscription"/>
    <x v="3"/>
    <s v="High"/>
    <s v="Medium Satisfaction"/>
    <s v="Long Charging"/>
    <n v="1"/>
    <x v="222"/>
    <x v="238"/>
  </r>
  <r>
    <s v="EVS106088"/>
    <x v="3"/>
    <x v="2"/>
    <x v="0"/>
    <x v="1"/>
    <s v="29-08-2024 10:11"/>
    <s v="29-08-2024 10:45"/>
    <x v="8"/>
    <n v="14.52"/>
    <n v="10"/>
    <n v="145.19999999999999"/>
    <s v="Wallet"/>
    <x v="1"/>
    <s v="Medium"/>
    <s v="High Satisfaction"/>
    <s v="Medium Charging"/>
    <n v="2"/>
    <x v="1002"/>
    <x v="21"/>
  </r>
  <r>
    <s v="EVS106089"/>
    <x v="0"/>
    <x v="1"/>
    <x v="0"/>
    <x v="1"/>
    <d v="2024-10-06T07:56:00"/>
    <d v="2024-10-06T09:06:00"/>
    <x v="31"/>
    <n v="56.45"/>
    <n v="12"/>
    <n v="677.4"/>
    <s v="Credit Card"/>
    <x v="4"/>
    <s v="High"/>
    <s v="Low Satisfaction"/>
    <s v="Long Charging"/>
    <n v="1"/>
    <x v="798"/>
    <x v="49"/>
  </r>
  <r>
    <s v="EVS106090"/>
    <x v="5"/>
    <x v="1"/>
    <x v="2"/>
    <x v="0"/>
    <s v="15-03-2023 14:14"/>
    <s v="15-03-2023 15:32"/>
    <x v="89"/>
    <n v="57.66"/>
    <n v="10"/>
    <n v="576.6"/>
    <s v="UPI"/>
    <x v="4"/>
    <s v="High"/>
    <s v="Low Satisfaction"/>
    <s v="Long Charging"/>
    <n v="1"/>
    <x v="581"/>
    <x v="175"/>
  </r>
  <r>
    <s v="EVS106091"/>
    <x v="6"/>
    <x v="2"/>
    <x v="0"/>
    <x v="1"/>
    <d v="2023-04-05T14:53:00"/>
    <d v="2023-04-05T16:29:00"/>
    <x v="101"/>
    <n v="43.31"/>
    <n v="10"/>
    <n v="433.1"/>
    <s v="UPI"/>
    <x v="0"/>
    <s v="High"/>
    <s v="Medium Satisfaction"/>
    <s v="Long Charging"/>
    <n v="2"/>
    <x v="814"/>
    <x v="47"/>
  </r>
  <r>
    <s v="EVS106092"/>
    <x v="3"/>
    <x v="1"/>
    <x v="1"/>
    <x v="1"/>
    <s v="25-04-2023 15:36"/>
    <s v="25-04-2023 17:05"/>
    <x v="29"/>
    <n v="51.94"/>
    <n v="10"/>
    <n v="519.4"/>
    <s v="Credit Card"/>
    <x v="2"/>
    <s v="High"/>
    <s v="Low Satisfaction"/>
    <s v="Long Charging"/>
    <n v="1"/>
    <x v="493"/>
    <x v="480"/>
  </r>
  <r>
    <s v="EVS106093"/>
    <x v="5"/>
    <x v="2"/>
    <x v="3"/>
    <x v="1"/>
    <s v="13-10-2024 22:48"/>
    <s v="14-10-2024 00:42"/>
    <x v="48"/>
    <n v="15.88"/>
    <n v="12"/>
    <n v="190.56"/>
    <s v="UPI"/>
    <x v="2"/>
    <s v="Medium"/>
    <s v="Low Satisfaction"/>
    <s v="Long Charging"/>
    <n v="2"/>
    <x v="1060"/>
    <x v="96"/>
  </r>
  <r>
    <s v="EVS106094"/>
    <x v="3"/>
    <x v="2"/>
    <x v="0"/>
    <x v="1"/>
    <s v="15-09-2023 00:32"/>
    <s v="15-09-2023 01:56"/>
    <x v="32"/>
    <n v="50.85"/>
    <n v="8"/>
    <n v="406.8"/>
    <s v="Subscription"/>
    <x v="3"/>
    <s v="High"/>
    <s v="Medium Satisfaction"/>
    <s v="Long Charging"/>
    <n v="2"/>
    <x v="108"/>
    <x v="656"/>
  </r>
  <r>
    <s v="EVS106095"/>
    <x v="1"/>
    <x v="2"/>
    <x v="2"/>
    <x v="1"/>
    <d v="2023-09-07T18:02:00"/>
    <d v="2023-09-07T18:26:00"/>
    <x v="37"/>
    <n v="37.69"/>
    <n v="10"/>
    <n v="376.9"/>
    <s v="Wallet"/>
    <x v="3"/>
    <s v="High"/>
    <s v="Medium Satisfaction"/>
    <s v="Short Charging"/>
    <n v="2"/>
    <x v="360"/>
    <x v="241"/>
  </r>
  <r>
    <s v="EVS106096"/>
    <x v="0"/>
    <x v="1"/>
    <x v="2"/>
    <x v="0"/>
    <d v="2024-02-10T03:52:00"/>
    <d v="2024-02-10T05:44:00"/>
    <x v="56"/>
    <n v="34.75"/>
    <n v="8"/>
    <n v="278"/>
    <s v="Subscription"/>
    <x v="0"/>
    <s v="High"/>
    <s v="Medium Satisfaction"/>
    <s v="Long Charging"/>
    <n v="1"/>
    <x v="1092"/>
    <x v="176"/>
  </r>
  <r>
    <s v="EVS106097"/>
    <x v="6"/>
    <x v="1"/>
    <x v="3"/>
    <x v="1"/>
    <s v="19-12-2023 20:57"/>
    <s v="19-12-2023 22:33"/>
    <x v="101"/>
    <n v="18.55"/>
    <n v="12"/>
    <n v="222.6"/>
    <s v="Subscription"/>
    <x v="1"/>
    <s v="Medium"/>
    <s v="High Satisfaction"/>
    <s v="Long Charging"/>
    <n v="1"/>
    <x v="194"/>
    <x v="219"/>
  </r>
  <r>
    <s v="EVS106098"/>
    <x v="2"/>
    <x v="2"/>
    <x v="1"/>
    <x v="0"/>
    <d v="2024-04-04T00:42:00"/>
    <d v="2024-04-04T01:22:00"/>
    <x v="79"/>
    <n v="54.87"/>
    <n v="10"/>
    <n v="548.70000000000005"/>
    <s v="Credit Card"/>
    <x v="2"/>
    <s v="High"/>
    <s v="Low Satisfaction"/>
    <s v="Medium Charging"/>
    <n v="2"/>
    <x v="38"/>
    <x v="592"/>
  </r>
  <r>
    <s v="EVS106099"/>
    <x v="3"/>
    <x v="1"/>
    <x v="2"/>
    <x v="1"/>
    <s v="20-09-2024 00:04"/>
    <s v="20-09-2024 01:51"/>
    <x v="108"/>
    <n v="26.32"/>
    <n v="10"/>
    <n v="263.2"/>
    <s v="Wallet"/>
    <x v="2"/>
    <s v="Medium"/>
    <s v="Low Satisfaction"/>
    <s v="Long Charging"/>
    <n v="1"/>
    <x v="10"/>
    <x v="27"/>
  </r>
  <r>
    <s v="EVS106100"/>
    <x v="7"/>
    <x v="2"/>
    <x v="0"/>
    <x v="0"/>
    <d v="2024-09-06T23:08:00"/>
    <d v="2024-10-06T01:04:00"/>
    <x v="90"/>
    <n v="53.36"/>
    <n v="15"/>
    <n v="800.4"/>
    <s v="UPI"/>
    <x v="0"/>
    <s v="High"/>
    <s v="Medium Satisfaction"/>
    <s v="Long Charging"/>
    <n v="2"/>
    <x v="716"/>
    <x v="428"/>
  </r>
  <r>
    <s v="EVS106101"/>
    <x v="1"/>
    <x v="1"/>
    <x v="3"/>
    <x v="0"/>
    <s v="26-08-2023 04:21"/>
    <s v="26-08-2023 04:55"/>
    <x v="8"/>
    <n v="2.27"/>
    <n v="15"/>
    <n v="34.049999999999997"/>
    <s v="Wallet"/>
    <x v="4"/>
    <s v="Low"/>
    <s v="Low Satisfaction"/>
    <s v="Medium Charging"/>
    <n v="1"/>
    <x v="972"/>
    <x v="138"/>
  </r>
  <r>
    <s v="EVS106102"/>
    <x v="6"/>
    <x v="2"/>
    <x v="0"/>
    <x v="1"/>
    <s v="19-02-2023 09:57"/>
    <s v="19-02-2023 11:18"/>
    <x v="7"/>
    <n v="28"/>
    <n v="10"/>
    <n v="280"/>
    <s v="Credit Card"/>
    <x v="1"/>
    <s v="Medium"/>
    <s v="High Satisfaction"/>
    <s v="Long Charging"/>
    <n v="2"/>
    <x v="61"/>
    <x v="524"/>
  </r>
  <r>
    <s v="EVS106103"/>
    <x v="1"/>
    <x v="0"/>
    <x v="3"/>
    <x v="1"/>
    <d v="2024-10-09T22:45:00"/>
    <d v="2024-10-09T23:56:00"/>
    <x v="82"/>
    <n v="30.96"/>
    <n v="15"/>
    <n v="464.4"/>
    <s v="Wallet"/>
    <x v="1"/>
    <s v="High"/>
    <s v="High Satisfaction"/>
    <s v="Long Charging"/>
    <n v="3"/>
    <x v="372"/>
    <x v="635"/>
  </r>
  <r>
    <s v="EVS106104"/>
    <x v="6"/>
    <x v="0"/>
    <x v="1"/>
    <x v="1"/>
    <s v="28-07-2023 19:54"/>
    <s v="28-07-2023 21:53"/>
    <x v="9"/>
    <n v="21.41"/>
    <n v="8"/>
    <n v="171.28"/>
    <s v="Subscription"/>
    <x v="2"/>
    <s v="Medium"/>
    <s v="Low Satisfaction"/>
    <s v="Long Charging"/>
    <n v="3"/>
    <x v="355"/>
    <x v="536"/>
  </r>
  <r>
    <s v="EVS106105"/>
    <x v="4"/>
    <x v="1"/>
    <x v="2"/>
    <x v="1"/>
    <d v="2023-11-05T16:24:00"/>
    <d v="2023-11-05T17:16:00"/>
    <x v="55"/>
    <n v="59.95"/>
    <n v="12"/>
    <n v="719.4"/>
    <s v="Credit Card"/>
    <x v="2"/>
    <s v="High"/>
    <s v="Low Satisfaction"/>
    <s v="Medium Charging"/>
    <n v="1"/>
    <x v="1170"/>
    <x v="395"/>
  </r>
  <r>
    <s v="EVS106106"/>
    <x v="3"/>
    <x v="0"/>
    <x v="2"/>
    <x v="1"/>
    <s v="16-05-2023 02:09"/>
    <s v="16-05-2023 02:28"/>
    <x v="11"/>
    <n v="28.65"/>
    <n v="15"/>
    <n v="429.75"/>
    <s v="Credit Card"/>
    <x v="3"/>
    <s v="Medium"/>
    <s v="Medium Satisfaction"/>
    <s v="Short Charging"/>
    <n v="3"/>
    <x v="679"/>
    <x v="686"/>
  </r>
  <r>
    <s v="EVS106107"/>
    <x v="1"/>
    <x v="2"/>
    <x v="2"/>
    <x v="1"/>
    <d v="2024-04-07T04:53:00"/>
    <d v="2024-04-07T06:25:00"/>
    <x v="20"/>
    <n v="9.15"/>
    <n v="15"/>
    <n v="137.25"/>
    <s v="UPI"/>
    <x v="3"/>
    <s v="Low"/>
    <s v="Medium Satisfaction"/>
    <s v="Long Charging"/>
    <n v="2"/>
    <x v="1399"/>
    <x v="194"/>
  </r>
  <r>
    <s v="EVS106108"/>
    <x v="1"/>
    <x v="0"/>
    <x v="2"/>
    <x v="1"/>
    <d v="2024-03-02T17:53:00"/>
    <d v="2024-03-02T18:30:00"/>
    <x v="45"/>
    <n v="9.75"/>
    <n v="15"/>
    <n v="146.25"/>
    <s v="Wallet"/>
    <x v="4"/>
    <s v="Low"/>
    <s v="Low Satisfaction"/>
    <s v="Medium Charging"/>
    <n v="3"/>
    <x v="572"/>
    <x v="240"/>
  </r>
  <r>
    <s v="EVS106109"/>
    <x v="6"/>
    <x v="1"/>
    <x v="2"/>
    <x v="1"/>
    <s v="21-08-2024 10:53"/>
    <s v="21-08-2024 11:53"/>
    <x v="76"/>
    <n v="53.84"/>
    <n v="12"/>
    <n v="646.08000000000004"/>
    <s v="Wallet"/>
    <x v="0"/>
    <s v="High"/>
    <s v="Medium Satisfaction"/>
    <s v="Medium Charging"/>
    <n v="1"/>
    <x v="395"/>
    <x v="337"/>
  </r>
  <r>
    <s v="EVS106110"/>
    <x v="4"/>
    <x v="2"/>
    <x v="0"/>
    <x v="0"/>
    <s v="27-02-2024 23:10"/>
    <s v="27-02-2024 23:30"/>
    <x v="21"/>
    <n v="59.85"/>
    <n v="12"/>
    <n v="718.2"/>
    <s v="Subscription"/>
    <x v="0"/>
    <s v="High"/>
    <s v="Medium Satisfaction"/>
    <s v="Short Charging"/>
    <n v="2"/>
    <x v="1351"/>
    <x v="692"/>
  </r>
  <r>
    <s v="EVS106111"/>
    <x v="4"/>
    <x v="0"/>
    <x v="1"/>
    <x v="0"/>
    <d v="2023-07-07T03:20:00"/>
    <d v="2023-07-07T03:37:00"/>
    <x v="18"/>
    <n v="17.809999999999999"/>
    <n v="12"/>
    <n v="213.72"/>
    <s v="UPI"/>
    <x v="3"/>
    <s v="Medium"/>
    <s v="Medium Satisfaction"/>
    <s v="Short Charging"/>
    <n v="3"/>
    <x v="522"/>
    <x v="643"/>
  </r>
  <r>
    <s v="EVS106112"/>
    <x v="6"/>
    <x v="2"/>
    <x v="1"/>
    <x v="0"/>
    <d v="2024-01-07T18:53:00"/>
    <d v="2024-01-07T20:49:00"/>
    <x v="90"/>
    <n v="13.78"/>
    <n v="15"/>
    <n v="206.7"/>
    <s v="UPI"/>
    <x v="2"/>
    <s v="Medium"/>
    <s v="Low Satisfaction"/>
    <s v="Long Charging"/>
    <n v="2"/>
    <x v="523"/>
    <x v="32"/>
  </r>
  <r>
    <s v="EVS106113"/>
    <x v="1"/>
    <x v="0"/>
    <x v="0"/>
    <x v="0"/>
    <d v="2024-12-07T23:44:00"/>
    <s v="13-07-2024 00:56"/>
    <x v="70"/>
    <n v="53.54"/>
    <n v="12"/>
    <n v="642.48"/>
    <s v="Credit Card"/>
    <x v="4"/>
    <s v="High"/>
    <s v="Low Satisfaction"/>
    <s v="Long Charging"/>
    <n v="3"/>
    <x v="943"/>
    <x v="510"/>
  </r>
  <r>
    <s v="EVS106114"/>
    <x v="6"/>
    <x v="0"/>
    <x v="3"/>
    <x v="1"/>
    <s v="21-10-2023 18:31"/>
    <s v="21-10-2023 19:24"/>
    <x v="73"/>
    <n v="29.35"/>
    <n v="8"/>
    <n v="234.8"/>
    <s v="Subscription"/>
    <x v="4"/>
    <s v="Medium"/>
    <s v="Low Satisfaction"/>
    <s v="Medium Charging"/>
    <n v="3"/>
    <x v="168"/>
    <x v="289"/>
  </r>
  <r>
    <s v="EVS106115"/>
    <x v="5"/>
    <x v="1"/>
    <x v="0"/>
    <x v="1"/>
    <s v="28-12-2023 19:49"/>
    <s v="28-12-2023 21:01"/>
    <x v="70"/>
    <n v="59.69"/>
    <n v="8"/>
    <n v="477.52"/>
    <s v="Wallet"/>
    <x v="4"/>
    <s v="High"/>
    <s v="Low Satisfaction"/>
    <s v="Long Charging"/>
    <n v="1"/>
    <x v="392"/>
    <x v="208"/>
  </r>
  <r>
    <s v="EVS106116"/>
    <x v="3"/>
    <x v="0"/>
    <x v="3"/>
    <x v="1"/>
    <d v="2024-08-11T08:42:00"/>
    <d v="2024-08-11T09:37:00"/>
    <x v="104"/>
    <n v="55.02"/>
    <n v="15"/>
    <n v="825.3"/>
    <s v="Wallet"/>
    <x v="3"/>
    <s v="High"/>
    <s v="Medium Satisfaction"/>
    <s v="Medium Charging"/>
    <n v="3"/>
    <x v="941"/>
    <x v="281"/>
  </r>
  <r>
    <s v="EVS106117"/>
    <x v="7"/>
    <x v="2"/>
    <x v="3"/>
    <x v="1"/>
    <s v="21-05-2024 16:23"/>
    <s v="21-05-2024 17:09"/>
    <x v="43"/>
    <n v="25.9"/>
    <n v="15"/>
    <n v="388.5"/>
    <s v="Wallet"/>
    <x v="4"/>
    <s v="Medium"/>
    <s v="Low Satisfaction"/>
    <s v="Medium Charging"/>
    <n v="2"/>
    <x v="309"/>
    <x v="76"/>
  </r>
  <r>
    <s v="EVS106118"/>
    <x v="4"/>
    <x v="0"/>
    <x v="1"/>
    <x v="1"/>
    <s v="19-05-2024 06:05"/>
    <s v="19-05-2024 07:42"/>
    <x v="85"/>
    <n v="6.45"/>
    <n v="12"/>
    <n v="77.400000000000006"/>
    <s v="Credit Card"/>
    <x v="1"/>
    <s v="Low"/>
    <s v="High Satisfaction"/>
    <s v="Long Charging"/>
    <n v="3"/>
    <x v="1292"/>
    <x v="404"/>
  </r>
  <r>
    <s v="EVS106119"/>
    <x v="5"/>
    <x v="1"/>
    <x v="3"/>
    <x v="1"/>
    <s v="15-01-2024 23:31"/>
    <s v="16-01-2024 00:55"/>
    <x v="32"/>
    <n v="5.82"/>
    <n v="10"/>
    <n v="58.2"/>
    <s v="Credit Card"/>
    <x v="3"/>
    <s v="Low"/>
    <s v="Medium Satisfaction"/>
    <s v="Long Charging"/>
    <n v="1"/>
    <x v="601"/>
    <x v="612"/>
  </r>
  <r>
    <s v="EVS106120"/>
    <x v="1"/>
    <x v="1"/>
    <x v="1"/>
    <x v="1"/>
    <d v="2023-09-12T01:13:00"/>
    <d v="2023-09-12T01:40:00"/>
    <x v="92"/>
    <n v="23.97"/>
    <n v="10"/>
    <n v="239.7"/>
    <s v="Subscription"/>
    <x v="1"/>
    <s v="Medium"/>
    <s v="High Satisfaction"/>
    <s v="Short Charging"/>
    <n v="1"/>
    <x v="516"/>
    <x v="90"/>
  </r>
  <r>
    <s v="EVS106121"/>
    <x v="6"/>
    <x v="0"/>
    <x v="0"/>
    <x v="1"/>
    <d v="2024-03-06T07:35:00"/>
    <d v="2024-03-06T07:55:00"/>
    <x v="21"/>
    <n v="10.83"/>
    <n v="10"/>
    <n v="108.3"/>
    <s v="UPI"/>
    <x v="3"/>
    <s v="Medium"/>
    <s v="Medium Satisfaction"/>
    <s v="Short Charging"/>
    <n v="3"/>
    <x v="1410"/>
    <x v="218"/>
  </r>
  <r>
    <s v="EVS106122"/>
    <x v="5"/>
    <x v="1"/>
    <x v="2"/>
    <x v="0"/>
    <s v="22-02-2024 21:57"/>
    <s v="22-02-2024 23:30"/>
    <x v="12"/>
    <n v="43.22"/>
    <n v="15"/>
    <n v="648.29999999999995"/>
    <s v="Subscription"/>
    <x v="1"/>
    <s v="High"/>
    <s v="High Satisfaction"/>
    <s v="Long Charging"/>
    <n v="1"/>
    <x v="744"/>
    <x v="52"/>
  </r>
  <r>
    <s v="EVS106123"/>
    <x v="4"/>
    <x v="1"/>
    <x v="1"/>
    <x v="1"/>
    <d v="2023-10-02T21:29:00"/>
    <d v="2023-10-02T23:16:00"/>
    <x v="108"/>
    <n v="27.78"/>
    <n v="12"/>
    <n v="333.36"/>
    <s v="Credit Card"/>
    <x v="3"/>
    <s v="Medium"/>
    <s v="Medium Satisfaction"/>
    <s v="Long Charging"/>
    <n v="1"/>
    <x v="30"/>
    <x v="601"/>
  </r>
  <r>
    <s v="EVS106124"/>
    <x v="5"/>
    <x v="2"/>
    <x v="2"/>
    <x v="1"/>
    <s v="22-11-2023 10:23"/>
    <s v="22-11-2023 10:44"/>
    <x v="86"/>
    <n v="7.95"/>
    <n v="10"/>
    <n v="79.5"/>
    <s v="Wallet"/>
    <x v="1"/>
    <s v="Low"/>
    <s v="High Satisfaction"/>
    <s v="Short Charging"/>
    <n v="2"/>
    <x v="13"/>
    <x v="675"/>
  </r>
  <r>
    <s v="EVS106125"/>
    <x v="4"/>
    <x v="2"/>
    <x v="1"/>
    <x v="1"/>
    <s v="25-07-2023 22:40"/>
    <s v="26-07-2023 00:35"/>
    <x v="65"/>
    <n v="52.23"/>
    <n v="8"/>
    <n v="417.84"/>
    <s v="Credit Card"/>
    <x v="0"/>
    <s v="High"/>
    <s v="Medium Satisfaction"/>
    <s v="Long Charging"/>
    <n v="2"/>
    <x v="1090"/>
    <x v="553"/>
  </r>
  <r>
    <s v="EVS106126"/>
    <x v="1"/>
    <x v="0"/>
    <x v="0"/>
    <x v="0"/>
    <s v="29-10-2023 09:34"/>
    <s v="29-10-2023 10:15"/>
    <x v="54"/>
    <n v="25.82"/>
    <n v="12"/>
    <n v="309.83999999999997"/>
    <s v="Subscription"/>
    <x v="2"/>
    <s v="Medium"/>
    <s v="Low Satisfaction"/>
    <s v="Medium Charging"/>
    <n v="3"/>
    <x v="1140"/>
    <x v="430"/>
  </r>
  <r>
    <s v="EVS106127"/>
    <x v="4"/>
    <x v="2"/>
    <x v="0"/>
    <x v="0"/>
    <s v="27-07-2024 22:46"/>
    <s v="28-07-2024 00:05"/>
    <x v="87"/>
    <n v="13.97"/>
    <n v="8"/>
    <n v="111.76"/>
    <s v="Subscription"/>
    <x v="1"/>
    <s v="Medium"/>
    <s v="High Satisfaction"/>
    <s v="Long Charging"/>
    <n v="2"/>
    <x v="833"/>
    <x v="594"/>
  </r>
  <r>
    <s v="EVS106128"/>
    <x v="1"/>
    <x v="2"/>
    <x v="2"/>
    <x v="0"/>
    <s v="15-07-2024 08:54"/>
    <s v="15-07-2024 10:06"/>
    <x v="70"/>
    <n v="8.0399999999999991"/>
    <n v="10"/>
    <n v="80.400000000000006"/>
    <s v="Credit Card"/>
    <x v="1"/>
    <s v="Low"/>
    <s v="High Satisfaction"/>
    <s v="Long Charging"/>
    <n v="2"/>
    <x v="1230"/>
    <x v="560"/>
  </r>
  <r>
    <s v="EVS106129"/>
    <x v="6"/>
    <x v="0"/>
    <x v="3"/>
    <x v="1"/>
    <d v="2023-02-11T13:28:00"/>
    <d v="2023-02-11T13:58:00"/>
    <x v="19"/>
    <n v="23.79"/>
    <n v="10"/>
    <n v="237.9"/>
    <s v="Wallet"/>
    <x v="0"/>
    <s v="Medium"/>
    <s v="Medium Satisfaction"/>
    <s v="Medium Charging"/>
    <n v="3"/>
    <x v="893"/>
    <x v="205"/>
  </r>
  <r>
    <s v="EVS106130"/>
    <x v="4"/>
    <x v="0"/>
    <x v="3"/>
    <x v="1"/>
    <d v="2023-11-01T14:30:00"/>
    <d v="2023-11-01T15:00:00"/>
    <x v="19"/>
    <n v="44.66"/>
    <n v="15"/>
    <n v="669.9"/>
    <s v="Subscription"/>
    <x v="2"/>
    <s v="High"/>
    <s v="Low Satisfaction"/>
    <s v="Medium Charging"/>
    <n v="3"/>
    <x v="1032"/>
    <x v="144"/>
  </r>
  <r>
    <s v="EVS106131"/>
    <x v="5"/>
    <x v="0"/>
    <x v="1"/>
    <x v="0"/>
    <s v="29-01-2023 07:15"/>
    <s v="29-01-2023 08:56"/>
    <x v="26"/>
    <n v="24.15"/>
    <n v="8"/>
    <n v="193.2"/>
    <s v="UPI"/>
    <x v="2"/>
    <s v="Medium"/>
    <s v="Low Satisfaction"/>
    <s v="Long Charging"/>
    <n v="3"/>
    <x v="1198"/>
    <x v="367"/>
  </r>
  <r>
    <s v="EVS106132"/>
    <x v="4"/>
    <x v="0"/>
    <x v="1"/>
    <x v="1"/>
    <s v="27-04-2024 04:39"/>
    <s v="27-04-2024 05:02"/>
    <x v="6"/>
    <n v="17.09"/>
    <n v="15"/>
    <n v="256.35000000000002"/>
    <s v="Credit Card"/>
    <x v="3"/>
    <s v="Medium"/>
    <s v="Medium Satisfaction"/>
    <s v="Short Charging"/>
    <n v="3"/>
    <x v="18"/>
    <x v="184"/>
  </r>
  <r>
    <s v="EVS106133"/>
    <x v="6"/>
    <x v="0"/>
    <x v="3"/>
    <x v="0"/>
    <d v="2023-07-11T19:12:00"/>
    <d v="2023-07-11T20:49:00"/>
    <x v="85"/>
    <n v="29.45"/>
    <n v="15"/>
    <n v="441.75"/>
    <s v="Credit Card"/>
    <x v="4"/>
    <s v="Medium"/>
    <s v="Low Satisfaction"/>
    <s v="Long Charging"/>
    <n v="3"/>
    <x v="1030"/>
    <x v="523"/>
  </r>
  <r>
    <s v="EVS106134"/>
    <x v="2"/>
    <x v="0"/>
    <x v="2"/>
    <x v="0"/>
    <d v="2024-05-05T11:53:00"/>
    <d v="2024-05-05T12:03:00"/>
    <x v="15"/>
    <n v="30.85"/>
    <n v="8"/>
    <n v="246.8"/>
    <s v="Credit Card"/>
    <x v="0"/>
    <s v="High"/>
    <s v="Medium Satisfaction"/>
    <s v="Short Charging"/>
    <n v="3"/>
    <x v="872"/>
    <x v="179"/>
  </r>
  <r>
    <s v="EVS106135"/>
    <x v="2"/>
    <x v="0"/>
    <x v="2"/>
    <x v="1"/>
    <s v="30-06-2024 15:54"/>
    <s v="30-06-2024 16:45"/>
    <x v="69"/>
    <n v="56.98"/>
    <n v="12"/>
    <n v="683.76"/>
    <s v="Credit Card"/>
    <x v="1"/>
    <s v="High"/>
    <s v="High Satisfaction"/>
    <s v="Medium Charging"/>
    <n v="3"/>
    <x v="1332"/>
    <x v="212"/>
  </r>
  <r>
    <s v="EVS106136"/>
    <x v="7"/>
    <x v="0"/>
    <x v="1"/>
    <x v="1"/>
    <s v="13-11-2023 12:44"/>
    <s v="13-11-2023 14:23"/>
    <x v="83"/>
    <n v="46.23"/>
    <n v="8"/>
    <n v="369.84"/>
    <s v="Subscription"/>
    <x v="0"/>
    <s v="High"/>
    <s v="Medium Satisfaction"/>
    <s v="Long Charging"/>
    <n v="3"/>
    <x v="357"/>
    <x v="413"/>
  </r>
  <r>
    <s v="EVS106137"/>
    <x v="2"/>
    <x v="1"/>
    <x v="3"/>
    <x v="1"/>
    <d v="2023-10-09T15:30:00"/>
    <d v="2023-10-09T16:50:00"/>
    <x v="93"/>
    <n v="43.65"/>
    <n v="10"/>
    <n v="436.5"/>
    <s v="Subscription"/>
    <x v="1"/>
    <s v="High"/>
    <s v="High Satisfaction"/>
    <s v="Long Charging"/>
    <n v="1"/>
    <x v="1336"/>
    <x v="3"/>
  </r>
  <r>
    <s v="EVS106138"/>
    <x v="5"/>
    <x v="1"/>
    <x v="2"/>
    <x v="0"/>
    <d v="2023-03-01T05:56:00"/>
    <d v="2023-03-01T07:10:00"/>
    <x v="33"/>
    <n v="9.3000000000000007"/>
    <n v="15"/>
    <n v="139.5"/>
    <s v="Credit Card"/>
    <x v="2"/>
    <s v="Low"/>
    <s v="Low Satisfaction"/>
    <s v="Long Charging"/>
    <n v="1"/>
    <x v="571"/>
    <x v="548"/>
  </r>
  <r>
    <s v="EVS106139"/>
    <x v="6"/>
    <x v="2"/>
    <x v="3"/>
    <x v="1"/>
    <d v="2023-12-11T19:41:00"/>
    <d v="2023-12-11T20:27:00"/>
    <x v="43"/>
    <n v="41.67"/>
    <n v="8"/>
    <n v="333.36"/>
    <s v="UPI"/>
    <x v="1"/>
    <s v="High"/>
    <s v="High Satisfaction"/>
    <s v="Medium Charging"/>
    <n v="2"/>
    <x v="954"/>
    <x v="284"/>
  </r>
  <r>
    <s v="EVS106140"/>
    <x v="0"/>
    <x v="2"/>
    <x v="2"/>
    <x v="0"/>
    <d v="2023-04-11T02:43:00"/>
    <d v="2023-04-11T04:27:00"/>
    <x v="4"/>
    <n v="32.72"/>
    <n v="15"/>
    <n v="490.8"/>
    <s v="Wallet"/>
    <x v="3"/>
    <s v="High"/>
    <s v="Medium Satisfaction"/>
    <s v="Long Charging"/>
    <n v="2"/>
    <x v="424"/>
    <x v="193"/>
  </r>
  <r>
    <s v="EVS106141"/>
    <x v="1"/>
    <x v="2"/>
    <x v="0"/>
    <x v="0"/>
    <d v="2024-01-10T17:25:00"/>
    <d v="2024-01-10T17:48:00"/>
    <x v="6"/>
    <n v="56.82"/>
    <n v="12"/>
    <n v="681.84"/>
    <s v="UPI"/>
    <x v="4"/>
    <s v="High"/>
    <s v="Low Satisfaction"/>
    <s v="Short Charging"/>
    <n v="2"/>
    <x v="1369"/>
    <x v="458"/>
  </r>
  <r>
    <s v="EVS106142"/>
    <x v="7"/>
    <x v="0"/>
    <x v="3"/>
    <x v="1"/>
    <s v="22-10-2024 00:07"/>
    <s v="22-10-2024 01:07"/>
    <x v="76"/>
    <n v="39.520000000000003"/>
    <n v="12"/>
    <n v="474.24"/>
    <s v="UPI"/>
    <x v="0"/>
    <s v="High"/>
    <s v="Medium Satisfaction"/>
    <s v="Medium Charging"/>
    <n v="3"/>
    <x v="147"/>
    <x v="272"/>
  </r>
  <r>
    <s v="EVS106143"/>
    <x v="2"/>
    <x v="2"/>
    <x v="2"/>
    <x v="1"/>
    <s v="24-06-2024 20:32"/>
    <s v="24-06-2024 21:31"/>
    <x v="49"/>
    <n v="41.66"/>
    <n v="12"/>
    <n v="499.92"/>
    <s v="Wallet"/>
    <x v="3"/>
    <s v="High"/>
    <s v="Medium Satisfaction"/>
    <s v="Medium Charging"/>
    <n v="2"/>
    <x v="281"/>
    <x v="360"/>
  </r>
  <r>
    <s v="EVS106144"/>
    <x v="3"/>
    <x v="2"/>
    <x v="3"/>
    <x v="0"/>
    <s v="31-07-2024 00:33"/>
    <s v="31-07-2024 00:43"/>
    <x v="15"/>
    <n v="49.03"/>
    <n v="15"/>
    <n v="735.45"/>
    <s v="Wallet"/>
    <x v="2"/>
    <s v="High"/>
    <s v="Low Satisfaction"/>
    <s v="Short Charging"/>
    <n v="2"/>
    <x v="283"/>
    <x v="469"/>
  </r>
  <r>
    <s v="EVS106145"/>
    <x v="3"/>
    <x v="2"/>
    <x v="3"/>
    <x v="0"/>
    <d v="2023-10-11T13:21:00"/>
    <d v="2023-10-11T13:58:00"/>
    <x v="45"/>
    <n v="10.56"/>
    <n v="15"/>
    <n v="158.4"/>
    <s v="UPI"/>
    <x v="4"/>
    <s v="Medium"/>
    <s v="Low Satisfaction"/>
    <s v="Medium Charging"/>
    <n v="2"/>
    <x v="692"/>
    <x v="8"/>
  </r>
  <r>
    <s v="EVS106146"/>
    <x v="4"/>
    <x v="1"/>
    <x v="3"/>
    <x v="1"/>
    <s v="30-09-2024 16:26"/>
    <s v="30-09-2024 18:03"/>
    <x v="85"/>
    <n v="7.42"/>
    <n v="15"/>
    <n v="111.3"/>
    <s v="Wallet"/>
    <x v="4"/>
    <s v="Low"/>
    <s v="Low Satisfaction"/>
    <s v="Long Charging"/>
    <n v="1"/>
    <x v="648"/>
    <x v="584"/>
  </r>
  <r>
    <s v="EVS106147"/>
    <x v="5"/>
    <x v="2"/>
    <x v="0"/>
    <x v="1"/>
    <d v="2024-06-01T06:42:00"/>
    <d v="2024-06-01T08:24:00"/>
    <x v="36"/>
    <n v="12.43"/>
    <n v="8"/>
    <n v="99.44"/>
    <s v="Subscription"/>
    <x v="3"/>
    <s v="Medium"/>
    <s v="Medium Satisfaction"/>
    <s v="Long Charging"/>
    <n v="2"/>
    <x v="269"/>
    <x v="521"/>
  </r>
  <r>
    <s v="EVS106148"/>
    <x v="6"/>
    <x v="1"/>
    <x v="0"/>
    <x v="0"/>
    <s v="28-09-2023 01:21"/>
    <s v="28-09-2023 02:14"/>
    <x v="73"/>
    <n v="23.55"/>
    <n v="12"/>
    <n v="282.60000000000002"/>
    <s v="Credit Card"/>
    <x v="4"/>
    <s v="Medium"/>
    <s v="Low Satisfaction"/>
    <s v="Medium Charging"/>
    <n v="1"/>
    <x v="663"/>
    <x v="603"/>
  </r>
  <r>
    <s v="EVS106149"/>
    <x v="7"/>
    <x v="0"/>
    <x v="0"/>
    <x v="1"/>
    <d v="2023-04-02T13:49:00"/>
    <d v="2023-04-02T15:06:00"/>
    <x v="68"/>
    <n v="21.99"/>
    <n v="10"/>
    <n v="219.9"/>
    <s v="Subscription"/>
    <x v="4"/>
    <s v="Medium"/>
    <s v="Low Satisfaction"/>
    <s v="Long Charging"/>
    <n v="3"/>
    <x v="662"/>
    <x v="201"/>
  </r>
  <r>
    <s v="EVS106150"/>
    <x v="7"/>
    <x v="2"/>
    <x v="0"/>
    <x v="1"/>
    <s v="25-12-2023 07:02"/>
    <s v="25-12-2023 08:39"/>
    <x v="85"/>
    <n v="56.37"/>
    <n v="12"/>
    <n v="676.44"/>
    <s v="Wallet"/>
    <x v="3"/>
    <s v="High"/>
    <s v="Medium Satisfaction"/>
    <s v="Long Charging"/>
    <n v="2"/>
    <x v="231"/>
    <x v="279"/>
  </r>
  <r>
    <s v="EVS106151"/>
    <x v="5"/>
    <x v="2"/>
    <x v="2"/>
    <x v="0"/>
    <s v="20-01-2023 22:05"/>
    <s v="20-01-2023 23:40"/>
    <x v="66"/>
    <n v="7.6"/>
    <n v="8"/>
    <n v="60.8"/>
    <s v="Subscription"/>
    <x v="0"/>
    <s v="Low"/>
    <s v="Medium Satisfaction"/>
    <s v="Long Charging"/>
    <n v="2"/>
    <x v="90"/>
    <x v="464"/>
  </r>
  <r>
    <s v="EVS106152"/>
    <x v="2"/>
    <x v="0"/>
    <x v="3"/>
    <x v="1"/>
    <d v="2023-09-06T07:30:00"/>
    <d v="2023-09-06T08:42:00"/>
    <x v="70"/>
    <n v="10.45"/>
    <n v="15"/>
    <n v="156.75"/>
    <s v="Wallet"/>
    <x v="3"/>
    <s v="Medium"/>
    <s v="Medium Satisfaction"/>
    <s v="Long Charging"/>
    <n v="3"/>
    <x v="1310"/>
    <x v="215"/>
  </r>
  <r>
    <s v="EVS106153"/>
    <x v="6"/>
    <x v="0"/>
    <x v="1"/>
    <x v="0"/>
    <s v="16-04-2024 04:30"/>
    <s v="16-04-2024 05:39"/>
    <x v="39"/>
    <n v="59.51"/>
    <n v="15"/>
    <n v="892.65"/>
    <s v="Subscription"/>
    <x v="3"/>
    <s v="High"/>
    <s v="Medium Satisfaction"/>
    <s v="Long Charging"/>
    <n v="3"/>
    <x v="1360"/>
    <x v="685"/>
  </r>
  <r>
    <s v="EVS106154"/>
    <x v="0"/>
    <x v="2"/>
    <x v="3"/>
    <x v="1"/>
    <s v="18-03-2023 03:35"/>
    <s v="18-03-2023 03:56"/>
    <x v="86"/>
    <n v="19.84"/>
    <n v="12"/>
    <n v="238.08"/>
    <s v="Credit Card"/>
    <x v="3"/>
    <s v="Medium"/>
    <s v="Medium Satisfaction"/>
    <s v="Short Charging"/>
    <n v="2"/>
    <x v="551"/>
    <x v="311"/>
  </r>
  <r>
    <s v="EVS106155"/>
    <x v="2"/>
    <x v="0"/>
    <x v="2"/>
    <x v="0"/>
    <s v="18-06-2024 15:58"/>
    <s v="18-06-2024 16:50"/>
    <x v="55"/>
    <n v="53.86"/>
    <n v="8"/>
    <n v="430.88"/>
    <s v="Credit Card"/>
    <x v="1"/>
    <s v="High"/>
    <s v="High Satisfaction"/>
    <s v="Medium Charging"/>
    <n v="3"/>
    <x v="952"/>
    <x v="423"/>
  </r>
  <r>
    <s v="EVS106156"/>
    <x v="6"/>
    <x v="2"/>
    <x v="2"/>
    <x v="0"/>
    <d v="2023-07-05T08:33:00"/>
    <d v="2023-07-05T09:45:00"/>
    <x v="70"/>
    <n v="19.489999999999998"/>
    <n v="15"/>
    <n v="292.35000000000002"/>
    <s v="Subscription"/>
    <x v="3"/>
    <s v="Medium"/>
    <s v="Medium Satisfaction"/>
    <s v="Long Charging"/>
    <n v="2"/>
    <x v="610"/>
    <x v="418"/>
  </r>
  <r>
    <s v="EVS106157"/>
    <x v="2"/>
    <x v="2"/>
    <x v="0"/>
    <x v="1"/>
    <s v="19-08-2023 18:36"/>
    <s v="19-08-2023 19:41"/>
    <x v="75"/>
    <n v="20.059999999999999"/>
    <n v="15"/>
    <n v="300.89999999999998"/>
    <s v="Subscription"/>
    <x v="0"/>
    <s v="Medium"/>
    <s v="Medium Satisfaction"/>
    <s v="Long Charging"/>
    <n v="2"/>
    <x v="86"/>
    <x v="566"/>
  </r>
  <r>
    <s v="EVS106158"/>
    <x v="1"/>
    <x v="2"/>
    <x v="0"/>
    <x v="0"/>
    <d v="2024-09-09T12:34:00"/>
    <d v="2024-09-09T14:05:00"/>
    <x v="44"/>
    <n v="53.37"/>
    <n v="15"/>
    <n v="800.55"/>
    <s v="Wallet"/>
    <x v="2"/>
    <s v="High"/>
    <s v="Low Satisfaction"/>
    <s v="Long Charging"/>
    <n v="2"/>
    <x v="1228"/>
    <x v="663"/>
  </r>
  <r>
    <s v="EVS106159"/>
    <x v="4"/>
    <x v="2"/>
    <x v="2"/>
    <x v="0"/>
    <s v="16-12-2023 11:25"/>
    <s v="16-12-2023 12:14"/>
    <x v="42"/>
    <n v="36.840000000000003"/>
    <n v="15"/>
    <n v="552.6"/>
    <s v="Wallet"/>
    <x v="1"/>
    <s v="High"/>
    <s v="High Satisfaction"/>
    <s v="Medium Charging"/>
    <n v="2"/>
    <x v="1264"/>
    <x v="529"/>
  </r>
  <r>
    <s v="EVS106160"/>
    <x v="6"/>
    <x v="0"/>
    <x v="3"/>
    <x v="1"/>
    <d v="2024-05-02T10:53:00"/>
    <d v="2024-05-02T11:32:00"/>
    <x v="3"/>
    <n v="4.7699999999999996"/>
    <n v="12"/>
    <n v="57.24"/>
    <s v="Credit Card"/>
    <x v="4"/>
    <s v="Low"/>
    <s v="Low Satisfaction"/>
    <s v="Medium Charging"/>
    <n v="3"/>
    <x v="395"/>
    <x v="561"/>
  </r>
  <r>
    <s v="EVS106161"/>
    <x v="7"/>
    <x v="2"/>
    <x v="2"/>
    <x v="0"/>
    <s v="26-02-2023 04:53"/>
    <s v="26-02-2023 05:13"/>
    <x v="21"/>
    <n v="13.21"/>
    <n v="10"/>
    <n v="132.1"/>
    <s v="Wallet"/>
    <x v="4"/>
    <s v="Medium"/>
    <s v="Low Satisfaction"/>
    <s v="Short Charging"/>
    <n v="2"/>
    <x v="1399"/>
    <x v="288"/>
  </r>
  <r>
    <s v="EVS106162"/>
    <x v="4"/>
    <x v="0"/>
    <x v="1"/>
    <x v="1"/>
    <d v="2023-11-09T22:38:00"/>
    <d v="2023-12-09T00:31:00"/>
    <x v="41"/>
    <n v="4.08"/>
    <n v="15"/>
    <n v="61.2"/>
    <s v="Credit Card"/>
    <x v="4"/>
    <s v="Low"/>
    <s v="Low Satisfaction"/>
    <s v="Long Charging"/>
    <n v="3"/>
    <x v="905"/>
    <x v="160"/>
  </r>
  <r>
    <s v="EVS106163"/>
    <x v="3"/>
    <x v="0"/>
    <x v="1"/>
    <x v="1"/>
    <s v="20-10-2023 06:41"/>
    <s v="20-10-2023 07:23"/>
    <x v="14"/>
    <n v="45.82"/>
    <n v="15"/>
    <n v="687.3"/>
    <s v="UPI"/>
    <x v="4"/>
    <s v="High"/>
    <s v="Low Satisfaction"/>
    <s v="Medium Charging"/>
    <n v="3"/>
    <x v="721"/>
    <x v="328"/>
  </r>
  <r>
    <s v="EVS106164"/>
    <x v="1"/>
    <x v="2"/>
    <x v="2"/>
    <x v="0"/>
    <s v="19-01-2023 14:17"/>
    <s v="19-01-2023 14:51"/>
    <x v="8"/>
    <n v="30.64"/>
    <n v="15"/>
    <n v="459.6"/>
    <s v="Subscription"/>
    <x v="3"/>
    <s v="High"/>
    <s v="Medium Satisfaction"/>
    <s v="Medium Charging"/>
    <n v="2"/>
    <x v="586"/>
    <x v="636"/>
  </r>
  <r>
    <s v="EVS106165"/>
    <x v="3"/>
    <x v="0"/>
    <x v="1"/>
    <x v="0"/>
    <d v="2024-04-01T03:24:00"/>
    <d v="2024-04-01T04:40:00"/>
    <x v="91"/>
    <n v="14.91"/>
    <n v="15"/>
    <n v="223.65"/>
    <s v="UPI"/>
    <x v="1"/>
    <s v="Medium"/>
    <s v="High Satisfaction"/>
    <s v="Long Charging"/>
    <n v="3"/>
    <x v="917"/>
    <x v="575"/>
  </r>
  <r>
    <s v="EVS106166"/>
    <x v="6"/>
    <x v="0"/>
    <x v="1"/>
    <x v="0"/>
    <d v="2023-12-05T05:22:00"/>
    <d v="2023-12-05T06:32:00"/>
    <x v="31"/>
    <n v="50.73"/>
    <n v="12"/>
    <n v="608.76"/>
    <s v="Subscription"/>
    <x v="0"/>
    <s v="High"/>
    <s v="Medium Satisfaction"/>
    <s v="Long Charging"/>
    <n v="3"/>
    <x v="1299"/>
    <x v="48"/>
  </r>
  <r>
    <s v="EVS106167"/>
    <x v="1"/>
    <x v="0"/>
    <x v="0"/>
    <x v="0"/>
    <d v="2023-06-05T18:55:00"/>
    <d v="2023-06-05T19:25:00"/>
    <x v="19"/>
    <n v="59.14"/>
    <n v="15"/>
    <n v="887.1"/>
    <s v="UPI"/>
    <x v="0"/>
    <s v="High"/>
    <s v="Medium Satisfaction"/>
    <s v="Medium Charging"/>
    <n v="3"/>
    <x v="1235"/>
    <x v="343"/>
  </r>
  <r>
    <s v="EVS106168"/>
    <x v="0"/>
    <x v="1"/>
    <x v="0"/>
    <x v="0"/>
    <s v="21-12-2023 23:26"/>
    <s v="22-12-2023 00:18"/>
    <x v="55"/>
    <n v="51.05"/>
    <n v="15"/>
    <n v="765.75"/>
    <s v="Subscription"/>
    <x v="3"/>
    <s v="High"/>
    <s v="Medium Satisfaction"/>
    <s v="Medium Charging"/>
    <n v="1"/>
    <x v="1404"/>
    <x v="186"/>
  </r>
  <r>
    <s v="EVS106169"/>
    <x v="5"/>
    <x v="1"/>
    <x v="3"/>
    <x v="0"/>
    <s v="17-10-2024 23:06"/>
    <s v="18-10-2024 00:14"/>
    <x v="84"/>
    <n v="10.28"/>
    <n v="12"/>
    <n v="123.36"/>
    <s v="Credit Card"/>
    <x v="1"/>
    <s v="Medium"/>
    <s v="High Satisfaction"/>
    <s v="Long Charging"/>
    <n v="1"/>
    <x v="1064"/>
    <x v="200"/>
  </r>
  <r>
    <s v="EVS106170"/>
    <x v="2"/>
    <x v="0"/>
    <x v="3"/>
    <x v="0"/>
    <s v="19-06-2024 22:57"/>
    <s v="19-06-2024 23:34"/>
    <x v="45"/>
    <n v="43.63"/>
    <n v="12"/>
    <n v="523.55999999999995"/>
    <s v="UPI"/>
    <x v="1"/>
    <s v="High"/>
    <s v="High Satisfaction"/>
    <s v="Medium Charging"/>
    <n v="3"/>
    <x v="494"/>
    <x v="688"/>
  </r>
  <r>
    <s v="EVS106171"/>
    <x v="6"/>
    <x v="0"/>
    <x v="2"/>
    <x v="1"/>
    <d v="2024-10-11T21:28:00"/>
    <d v="2024-10-11T22:45:00"/>
    <x v="68"/>
    <n v="33.39"/>
    <n v="12"/>
    <n v="400.68"/>
    <s v="Credit Card"/>
    <x v="3"/>
    <s v="High"/>
    <s v="Medium Satisfaction"/>
    <s v="Long Charging"/>
    <n v="3"/>
    <x v="369"/>
    <x v="295"/>
  </r>
  <r>
    <s v="EVS106172"/>
    <x v="7"/>
    <x v="1"/>
    <x v="0"/>
    <x v="1"/>
    <s v="28-03-2024 10:36"/>
    <s v="28-03-2024 11:00"/>
    <x v="37"/>
    <n v="56.72"/>
    <n v="8"/>
    <n v="453.76"/>
    <s v="Wallet"/>
    <x v="4"/>
    <s v="High"/>
    <s v="Low Satisfaction"/>
    <s v="Short Charging"/>
    <n v="1"/>
    <x v="1303"/>
    <x v="232"/>
  </r>
  <r>
    <s v="EVS106173"/>
    <x v="3"/>
    <x v="2"/>
    <x v="1"/>
    <x v="1"/>
    <d v="2023-01-04T03:28:00"/>
    <d v="2023-01-04T05:16:00"/>
    <x v="47"/>
    <n v="48.4"/>
    <n v="12"/>
    <n v="580.79999999999995"/>
    <s v="Credit Card"/>
    <x v="4"/>
    <s v="High"/>
    <s v="Low Satisfaction"/>
    <s v="Long Charging"/>
    <n v="2"/>
    <x v="110"/>
    <x v="504"/>
  </r>
  <r>
    <s v="EVS106174"/>
    <x v="0"/>
    <x v="1"/>
    <x v="1"/>
    <x v="0"/>
    <d v="2024-11-10T13:50:00"/>
    <d v="2024-11-10T14:30:00"/>
    <x v="79"/>
    <n v="16.46"/>
    <n v="10"/>
    <n v="164.6"/>
    <s v="UPI"/>
    <x v="0"/>
    <s v="Medium"/>
    <s v="Medium Satisfaction"/>
    <s v="Medium Charging"/>
    <n v="1"/>
    <x v="33"/>
    <x v="304"/>
  </r>
  <r>
    <s v="EVS106175"/>
    <x v="1"/>
    <x v="0"/>
    <x v="1"/>
    <x v="1"/>
    <d v="2023-11-09T10:20:00"/>
    <d v="2023-11-09T11:36:00"/>
    <x v="91"/>
    <n v="45.5"/>
    <n v="8"/>
    <n v="364"/>
    <s v="Wallet"/>
    <x v="2"/>
    <s v="High"/>
    <s v="Low Satisfaction"/>
    <s v="Long Charging"/>
    <n v="3"/>
    <x v="546"/>
    <x v="160"/>
  </r>
  <r>
    <s v="EVS106176"/>
    <x v="2"/>
    <x v="0"/>
    <x v="2"/>
    <x v="1"/>
    <d v="2024-02-05T07:22:00"/>
    <d v="2024-02-05T08:07:00"/>
    <x v="96"/>
    <n v="54.2"/>
    <n v="12"/>
    <n v="650.4"/>
    <s v="Subscription"/>
    <x v="1"/>
    <s v="High"/>
    <s v="High Satisfaction"/>
    <s v="Medium Charging"/>
    <n v="3"/>
    <x v="5"/>
    <x v="191"/>
  </r>
  <r>
    <s v="EVS106177"/>
    <x v="0"/>
    <x v="1"/>
    <x v="0"/>
    <x v="1"/>
    <d v="2023-09-05T02:36:00"/>
    <d v="2023-09-05T04:26:00"/>
    <x v="109"/>
    <n v="15.12"/>
    <n v="8"/>
    <n v="120.96"/>
    <s v="Subscription"/>
    <x v="0"/>
    <s v="Medium"/>
    <s v="Medium Satisfaction"/>
    <s v="Long Charging"/>
    <n v="1"/>
    <x v="869"/>
    <x v="236"/>
  </r>
  <r>
    <s v="EVS106178"/>
    <x v="1"/>
    <x v="1"/>
    <x v="3"/>
    <x v="1"/>
    <s v="25-03-2024 16:38"/>
    <s v="25-03-2024 17:42"/>
    <x v="34"/>
    <n v="45.52"/>
    <n v="8"/>
    <n v="364.16"/>
    <s v="Wallet"/>
    <x v="4"/>
    <s v="High"/>
    <s v="Low Satisfaction"/>
    <s v="Long Charging"/>
    <n v="1"/>
    <x v="1279"/>
    <x v="595"/>
  </r>
  <r>
    <s v="EVS106179"/>
    <x v="7"/>
    <x v="1"/>
    <x v="3"/>
    <x v="1"/>
    <s v="17-06-2024 21:28"/>
    <s v="17-06-2024 22:38"/>
    <x v="31"/>
    <n v="25.68"/>
    <n v="12"/>
    <n v="308.16000000000003"/>
    <s v="Subscription"/>
    <x v="2"/>
    <s v="Medium"/>
    <s v="Low Satisfaction"/>
    <s v="Long Charging"/>
    <n v="1"/>
    <x v="369"/>
    <x v="78"/>
  </r>
  <r>
    <s v="EVS106180"/>
    <x v="3"/>
    <x v="1"/>
    <x v="3"/>
    <x v="0"/>
    <s v="24-07-2024 21:49"/>
    <s v="24-07-2024 22:38"/>
    <x v="42"/>
    <n v="30.16"/>
    <n v="8"/>
    <n v="241.28"/>
    <s v="UPI"/>
    <x v="4"/>
    <s v="High"/>
    <s v="Low Satisfaction"/>
    <s v="Medium Charging"/>
    <n v="1"/>
    <x v="815"/>
    <x v="644"/>
  </r>
  <r>
    <s v="EVS106181"/>
    <x v="6"/>
    <x v="2"/>
    <x v="1"/>
    <x v="1"/>
    <s v="27-03-2024 15:27"/>
    <s v="27-03-2024 16:25"/>
    <x v="22"/>
    <n v="47.47"/>
    <n v="10"/>
    <n v="474.7"/>
    <s v="Credit Card"/>
    <x v="0"/>
    <s v="High"/>
    <s v="Medium Satisfaction"/>
    <s v="Medium Charging"/>
    <n v="2"/>
    <x v="1359"/>
    <x v="39"/>
  </r>
  <r>
    <s v="EVS106182"/>
    <x v="2"/>
    <x v="0"/>
    <x v="0"/>
    <x v="1"/>
    <d v="2024-06-02T04:06:00"/>
    <d v="2024-06-02T06:05:00"/>
    <x v="9"/>
    <n v="36.6"/>
    <n v="10"/>
    <n v="366"/>
    <s v="UPI"/>
    <x v="4"/>
    <s v="High"/>
    <s v="Low Satisfaction"/>
    <s v="Long Charging"/>
    <n v="3"/>
    <x v="710"/>
    <x v="302"/>
  </r>
  <r>
    <s v="EVS106183"/>
    <x v="3"/>
    <x v="0"/>
    <x v="2"/>
    <x v="0"/>
    <s v="20-09-2023 20:36"/>
    <s v="20-09-2023 20:51"/>
    <x v="63"/>
    <n v="49.64"/>
    <n v="10"/>
    <n v="496.4"/>
    <s v="Credit Card"/>
    <x v="0"/>
    <s v="High"/>
    <s v="Medium Satisfaction"/>
    <s v="Short Charging"/>
    <n v="3"/>
    <x v="764"/>
    <x v="681"/>
  </r>
  <r>
    <s v="EVS106184"/>
    <x v="4"/>
    <x v="1"/>
    <x v="2"/>
    <x v="1"/>
    <s v="19-06-2023 06:53"/>
    <s v="19-06-2023 07:48"/>
    <x v="104"/>
    <n v="14.36"/>
    <n v="8"/>
    <n v="114.88"/>
    <s v="Credit Card"/>
    <x v="0"/>
    <s v="Medium"/>
    <s v="Medium Satisfaction"/>
    <s v="Medium Charging"/>
    <n v="1"/>
    <x v="838"/>
    <x v="555"/>
  </r>
  <r>
    <s v="EVS106185"/>
    <x v="6"/>
    <x v="0"/>
    <x v="0"/>
    <x v="1"/>
    <s v="20-05-2023 08:30"/>
    <s v="20-05-2023 10:14"/>
    <x v="4"/>
    <n v="36.56"/>
    <n v="15"/>
    <n v="548.4"/>
    <s v="Credit Card"/>
    <x v="3"/>
    <s v="High"/>
    <s v="Medium Satisfaction"/>
    <s v="Long Charging"/>
    <n v="3"/>
    <x v="7"/>
    <x v="495"/>
  </r>
  <r>
    <s v="EVS106186"/>
    <x v="7"/>
    <x v="0"/>
    <x v="2"/>
    <x v="0"/>
    <s v="26-05-2023 10:25"/>
    <s v="26-05-2023 11:51"/>
    <x v="16"/>
    <n v="57"/>
    <n v="15"/>
    <n v="855"/>
    <s v="Subscription"/>
    <x v="3"/>
    <s v="High"/>
    <s v="Medium Satisfaction"/>
    <s v="Long Charging"/>
    <n v="3"/>
    <x v="722"/>
    <x v="639"/>
  </r>
  <r>
    <s v="EVS106187"/>
    <x v="5"/>
    <x v="2"/>
    <x v="0"/>
    <x v="0"/>
    <s v="27-10-2023 09:15"/>
    <s v="27-10-2023 10:54"/>
    <x v="83"/>
    <n v="15.83"/>
    <n v="10"/>
    <n v="158.30000000000001"/>
    <s v="Credit Card"/>
    <x v="4"/>
    <s v="Medium"/>
    <s v="Low Satisfaction"/>
    <s v="Long Charging"/>
    <n v="2"/>
    <x v="1379"/>
    <x v="645"/>
  </r>
  <r>
    <s v="EVS106188"/>
    <x v="0"/>
    <x v="1"/>
    <x v="2"/>
    <x v="0"/>
    <d v="2023-02-08T09:26:00"/>
    <d v="2023-02-08T10:07:00"/>
    <x v="54"/>
    <n v="4.0999999999999996"/>
    <n v="8"/>
    <n v="32.799999999999997"/>
    <s v="UPI"/>
    <x v="4"/>
    <s v="Low"/>
    <s v="Low Satisfaction"/>
    <s v="Medium Charging"/>
    <n v="1"/>
    <x v="788"/>
    <x v="546"/>
  </r>
  <r>
    <s v="EVS106189"/>
    <x v="1"/>
    <x v="1"/>
    <x v="3"/>
    <x v="1"/>
    <s v="24-01-2024 23:25"/>
    <s v="25-01-2024 00:14"/>
    <x v="42"/>
    <n v="46.87"/>
    <n v="10"/>
    <n v="468.7"/>
    <s v="UPI"/>
    <x v="0"/>
    <s v="High"/>
    <s v="Medium Satisfaction"/>
    <s v="Medium Charging"/>
    <n v="1"/>
    <x v="1188"/>
    <x v="125"/>
  </r>
  <r>
    <s v="EVS106190"/>
    <x v="0"/>
    <x v="0"/>
    <x v="2"/>
    <x v="0"/>
    <s v="24-07-2024 08:54"/>
    <s v="24-07-2024 09:36"/>
    <x v="14"/>
    <n v="45.99"/>
    <n v="12"/>
    <n v="551.88"/>
    <s v="Wallet"/>
    <x v="2"/>
    <s v="High"/>
    <s v="Low Satisfaction"/>
    <s v="Medium Charging"/>
    <n v="3"/>
    <x v="1230"/>
    <x v="644"/>
  </r>
  <r>
    <s v="EVS106191"/>
    <x v="3"/>
    <x v="2"/>
    <x v="2"/>
    <x v="1"/>
    <d v="2024-12-04T17:42:00"/>
    <d v="2024-12-04T19:12:00"/>
    <x v="77"/>
    <n v="18.670000000000002"/>
    <n v="12"/>
    <n v="224.04"/>
    <s v="UPI"/>
    <x v="3"/>
    <s v="Medium"/>
    <s v="Medium Satisfaction"/>
    <s v="Long Charging"/>
    <n v="2"/>
    <x v="34"/>
    <x v="127"/>
  </r>
  <r>
    <s v="EVS106192"/>
    <x v="3"/>
    <x v="0"/>
    <x v="2"/>
    <x v="1"/>
    <d v="2024-11-09T11:40:00"/>
    <d v="2024-11-09T13:29:00"/>
    <x v="74"/>
    <n v="13.33"/>
    <n v="15"/>
    <n v="199.95"/>
    <s v="Credit Card"/>
    <x v="2"/>
    <s v="Medium"/>
    <s v="Low Satisfaction"/>
    <s v="Long Charging"/>
    <n v="3"/>
    <x v="1328"/>
    <x v="534"/>
  </r>
  <r>
    <s v="EVS106193"/>
    <x v="7"/>
    <x v="2"/>
    <x v="1"/>
    <x v="0"/>
    <s v="30-06-2023 03:45"/>
    <s v="30-06-2023 05:28"/>
    <x v="95"/>
    <n v="31.41"/>
    <n v="15"/>
    <n v="471.15"/>
    <s v="UPI"/>
    <x v="1"/>
    <s v="High"/>
    <s v="High Satisfaction"/>
    <s v="Long Charging"/>
    <n v="2"/>
    <x v="907"/>
    <x v="386"/>
  </r>
  <r>
    <s v="EVS106194"/>
    <x v="7"/>
    <x v="0"/>
    <x v="0"/>
    <x v="0"/>
    <s v="29-09-2023 21:59"/>
    <s v="29-09-2023 23:39"/>
    <x v="60"/>
    <n v="57.11"/>
    <n v="15"/>
    <n v="856.65"/>
    <s v="Wallet"/>
    <x v="2"/>
    <s v="High"/>
    <s v="Low Satisfaction"/>
    <s v="Long Charging"/>
    <n v="3"/>
    <x v="114"/>
    <x v="580"/>
  </r>
  <r>
    <s v="EVS106195"/>
    <x v="6"/>
    <x v="1"/>
    <x v="2"/>
    <x v="0"/>
    <d v="2023-10-06T18:37:00"/>
    <d v="2023-10-06T20:34:00"/>
    <x v="62"/>
    <n v="9.93"/>
    <n v="12"/>
    <n v="119.16"/>
    <s v="Subscription"/>
    <x v="0"/>
    <s v="Low"/>
    <s v="Medium Satisfaction"/>
    <s v="Long Charging"/>
    <n v="1"/>
    <x v="772"/>
    <x v="484"/>
  </r>
  <r>
    <s v="EVS106196"/>
    <x v="7"/>
    <x v="1"/>
    <x v="1"/>
    <x v="0"/>
    <s v="24-11-2023 00:08"/>
    <s v="24-11-2023 00:37"/>
    <x v="102"/>
    <n v="40.119999999999997"/>
    <n v="10"/>
    <n v="401.2"/>
    <s v="Subscription"/>
    <x v="2"/>
    <s v="High"/>
    <s v="Low Satisfaction"/>
    <s v="Short Charging"/>
    <n v="1"/>
    <x v="953"/>
    <x v="99"/>
  </r>
  <r>
    <s v="EVS106197"/>
    <x v="6"/>
    <x v="2"/>
    <x v="2"/>
    <x v="0"/>
    <s v="20-10-2023 18:53"/>
    <s v="20-10-2023 20:10"/>
    <x v="68"/>
    <n v="38.1"/>
    <n v="15"/>
    <n v="571.5"/>
    <s v="Wallet"/>
    <x v="3"/>
    <s v="High"/>
    <s v="Medium Satisfaction"/>
    <s v="Long Charging"/>
    <n v="2"/>
    <x v="523"/>
    <x v="328"/>
  </r>
  <r>
    <s v="EVS106198"/>
    <x v="6"/>
    <x v="1"/>
    <x v="0"/>
    <x v="1"/>
    <d v="2024-01-05T14:52:00"/>
    <d v="2024-01-05T15:04:00"/>
    <x v="94"/>
    <n v="17.170000000000002"/>
    <n v="8"/>
    <n v="137.36000000000001"/>
    <s v="UPI"/>
    <x v="2"/>
    <s v="Medium"/>
    <s v="Low Satisfaction"/>
    <s v="Short Charging"/>
    <n v="1"/>
    <x v="989"/>
    <x v="502"/>
  </r>
  <r>
    <s v="EVS106199"/>
    <x v="1"/>
    <x v="1"/>
    <x v="0"/>
    <x v="1"/>
    <d v="2023-05-10T11:30:00"/>
    <d v="2023-05-10T12:24:00"/>
    <x v="38"/>
    <n v="37.26"/>
    <n v="8"/>
    <n v="298.08"/>
    <s v="Subscription"/>
    <x v="2"/>
    <s v="High"/>
    <s v="Low Satisfaction"/>
    <s v="Medium Charging"/>
    <n v="1"/>
    <x v="584"/>
    <x v="366"/>
  </r>
  <r>
    <s v="EVS106200"/>
    <x v="0"/>
    <x v="0"/>
    <x v="1"/>
    <x v="1"/>
    <s v="17-11-2023 15:29"/>
    <s v="17-11-2023 16:14"/>
    <x v="96"/>
    <n v="52.74"/>
    <n v="12"/>
    <n v="632.88"/>
    <s v="UPI"/>
    <x v="4"/>
    <s v="High"/>
    <s v="Low Satisfaction"/>
    <s v="Medium Charging"/>
    <n v="3"/>
    <x v="956"/>
    <x v="533"/>
  </r>
  <r>
    <s v="EVS106201"/>
    <x v="0"/>
    <x v="2"/>
    <x v="0"/>
    <x v="0"/>
    <s v="25-08-2024 10:01"/>
    <s v="25-08-2024 10:55"/>
    <x v="38"/>
    <n v="37.799999999999997"/>
    <n v="10"/>
    <n v="378"/>
    <s v="Wallet"/>
    <x v="1"/>
    <s v="High"/>
    <s v="High Satisfaction"/>
    <s v="Medium Charging"/>
    <n v="2"/>
    <x v="548"/>
    <x v="357"/>
  </r>
  <r>
    <s v="EVS106202"/>
    <x v="1"/>
    <x v="2"/>
    <x v="1"/>
    <x v="0"/>
    <s v="22-08-2023 13:58"/>
    <s v="22-08-2023 14:09"/>
    <x v="78"/>
    <n v="41.04"/>
    <n v="12"/>
    <n v="492.48"/>
    <s v="Wallet"/>
    <x v="4"/>
    <s v="High"/>
    <s v="Low Satisfaction"/>
    <s v="Short Charging"/>
    <n v="2"/>
    <x v="374"/>
    <x v="312"/>
  </r>
  <r>
    <s v="EVS106203"/>
    <x v="5"/>
    <x v="2"/>
    <x v="0"/>
    <x v="0"/>
    <s v="14-01-2023 06:36"/>
    <s v="14-01-2023 07:11"/>
    <x v="10"/>
    <n v="31.95"/>
    <n v="10"/>
    <n v="319.5"/>
    <s v="Wallet"/>
    <x v="1"/>
    <s v="High"/>
    <s v="High Satisfaction"/>
    <s v="Medium Charging"/>
    <n v="2"/>
    <x v="543"/>
    <x v="613"/>
  </r>
  <r>
    <s v="EVS106204"/>
    <x v="0"/>
    <x v="0"/>
    <x v="2"/>
    <x v="0"/>
    <d v="2024-11-05T06:12:00"/>
    <d v="2024-11-05T06:41:00"/>
    <x v="102"/>
    <n v="6.67"/>
    <n v="8"/>
    <n v="53.36"/>
    <s v="UPI"/>
    <x v="3"/>
    <s v="Low"/>
    <s v="Medium Satisfaction"/>
    <s v="Short Charging"/>
    <n v="3"/>
    <x v="54"/>
    <x v="666"/>
  </r>
  <r>
    <s v="EVS106205"/>
    <x v="1"/>
    <x v="2"/>
    <x v="1"/>
    <x v="0"/>
    <s v="30-06-2023 09:11"/>
    <s v="30-06-2023 10:18"/>
    <x v="5"/>
    <n v="14.51"/>
    <n v="10"/>
    <n v="145.1"/>
    <s v="UPI"/>
    <x v="2"/>
    <s v="Medium"/>
    <s v="Low Satisfaction"/>
    <s v="Long Charging"/>
    <n v="2"/>
    <x v="626"/>
    <x v="386"/>
  </r>
  <r>
    <s v="EVS106206"/>
    <x v="2"/>
    <x v="0"/>
    <x v="1"/>
    <x v="1"/>
    <s v="18-03-2024 16:59"/>
    <s v="18-03-2024 18:00"/>
    <x v="57"/>
    <n v="37.369999999999997"/>
    <n v="12"/>
    <n v="448.44"/>
    <s v="Subscription"/>
    <x v="2"/>
    <s v="High"/>
    <s v="Low Satisfaction"/>
    <s v="Long Charging"/>
    <n v="3"/>
    <x v="381"/>
    <x v="65"/>
  </r>
  <r>
    <s v="EVS106207"/>
    <x v="2"/>
    <x v="1"/>
    <x v="1"/>
    <x v="0"/>
    <s v="28-11-2023 18:37"/>
    <s v="28-11-2023 19:24"/>
    <x v="59"/>
    <n v="52.49"/>
    <n v="15"/>
    <n v="787.35"/>
    <s v="UPI"/>
    <x v="4"/>
    <s v="High"/>
    <s v="Low Satisfaction"/>
    <s v="Medium Charging"/>
    <n v="1"/>
    <x v="772"/>
    <x v="441"/>
  </r>
  <r>
    <s v="EVS106208"/>
    <x v="5"/>
    <x v="2"/>
    <x v="0"/>
    <x v="0"/>
    <s v="22-07-2023 16:17"/>
    <s v="22-07-2023 18:08"/>
    <x v="2"/>
    <n v="39.61"/>
    <n v="12"/>
    <n v="475.32"/>
    <s v="Credit Card"/>
    <x v="0"/>
    <s v="High"/>
    <s v="Medium Satisfaction"/>
    <s v="Long Charging"/>
    <n v="2"/>
    <x v="96"/>
    <x v="545"/>
  </r>
  <r>
    <s v="EVS106209"/>
    <x v="6"/>
    <x v="2"/>
    <x v="1"/>
    <x v="0"/>
    <d v="2024-07-07T01:00:00"/>
    <d v="2024-07-07T01:34:00"/>
    <x v="8"/>
    <n v="28.88"/>
    <n v="8"/>
    <n v="231.04"/>
    <s v="Credit Card"/>
    <x v="3"/>
    <s v="Medium"/>
    <s v="Medium Satisfaction"/>
    <s v="Medium Charging"/>
    <n v="2"/>
    <x v="422"/>
    <x v="307"/>
  </r>
  <r>
    <s v="EVS106210"/>
    <x v="4"/>
    <x v="0"/>
    <x v="3"/>
    <x v="0"/>
    <s v="13-09-2023 17:56"/>
    <s v="13-09-2023 18:07"/>
    <x v="78"/>
    <n v="33.89"/>
    <n v="10"/>
    <n v="338.9"/>
    <s v="Subscription"/>
    <x v="3"/>
    <s v="High"/>
    <s v="Medium Satisfaction"/>
    <s v="Short Charging"/>
    <n v="3"/>
    <x v="799"/>
    <x v="429"/>
  </r>
  <r>
    <s v="EVS106211"/>
    <x v="5"/>
    <x v="1"/>
    <x v="2"/>
    <x v="1"/>
    <s v="22-02-2024 11:59"/>
    <s v="22-02-2024 13:36"/>
    <x v="85"/>
    <n v="16.86"/>
    <n v="15"/>
    <n v="252.9"/>
    <s v="Credit Card"/>
    <x v="4"/>
    <s v="Medium"/>
    <s v="Low Satisfaction"/>
    <s v="Long Charging"/>
    <n v="1"/>
    <x v="69"/>
    <x v="52"/>
  </r>
  <r>
    <s v="EVS106212"/>
    <x v="0"/>
    <x v="1"/>
    <x v="1"/>
    <x v="1"/>
    <d v="2024-05-10T10:34:00"/>
    <d v="2024-05-10T10:45:00"/>
    <x v="78"/>
    <n v="56.25"/>
    <n v="12"/>
    <n v="675"/>
    <s v="Wallet"/>
    <x v="0"/>
    <s v="High"/>
    <s v="Medium Satisfaction"/>
    <s v="Short Charging"/>
    <n v="1"/>
    <x v="851"/>
    <x v="55"/>
  </r>
  <r>
    <s v="EVS106213"/>
    <x v="3"/>
    <x v="2"/>
    <x v="1"/>
    <x v="1"/>
    <s v="18-05-2023 05:28"/>
    <s v="18-05-2023 06:40"/>
    <x v="70"/>
    <n v="50.33"/>
    <n v="8"/>
    <n v="402.64"/>
    <s v="UPI"/>
    <x v="1"/>
    <s v="High"/>
    <s v="High Satisfaction"/>
    <s v="Long Charging"/>
    <n v="2"/>
    <x v="1134"/>
    <x v="28"/>
  </r>
  <r>
    <s v="EVS106214"/>
    <x v="3"/>
    <x v="0"/>
    <x v="2"/>
    <x v="0"/>
    <s v="19-04-2024 11:12"/>
    <s v="19-04-2024 12:53"/>
    <x v="26"/>
    <n v="41.48"/>
    <n v="8"/>
    <n v="331.84"/>
    <s v="Wallet"/>
    <x v="2"/>
    <s v="High"/>
    <s v="Low Satisfaction"/>
    <s v="Long Charging"/>
    <n v="3"/>
    <x v="0"/>
    <x v="323"/>
  </r>
  <r>
    <s v="EVS106215"/>
    <x v="4"/>
    <x v="0"/>
    <x v="1"/>
    <x v="0"/>
    <d v="2023-05-09T16:48:00"/>
    <d v="2023-05-09T17:07:00"/>
    <x v="11"/>
    <n v="31.5"/>
    <n v="8"/>
    <n v="252"/>
    <s v="Credit Card"/>
    <x v="0"/>
    <s v="High"/>
    <s v="Medium Satisfaction"/>
    <s v="Short Charging"/>
    <n v="3"/>
    <x v="1004"/>
    <x v="641"/>
  </r>
  <r>
    <s v="EVS106216"/>
    <x v="2"/>
    <x v="2"/>
    <x v="3"/>
    <x v="0"/>
    <d v="2023-07-11T01:04:00"/>
    <d v="2023-07-11T02:37:00"/>
    <x v="12"/>
    <n v="52.23"/>
    <n v="12"/>
    <n v="626.76"/>
    <s v="Subscription"/>
    <x v="2"/>
    <s v="High"/>
    <s v="Low Satisfaction"/>
    <s v="Long Charging"/>
    <n v="2"/>
    <x v="1234"/>
    <x v="523"/>
  </r>
  <r>
    <s v="EVS106217"/>
    <x v="1"/>
    <x v="1"/>
    <x v="1"/>
    <x v="0"/>
    <s v="23-05-2023 07:18"/>
    <s v="23-05-2023 08:27"/>
    <x v="39"/>
    <n v="5.62"/>
    <n v="12"/>
    <n v="67.44"/>
    <s v="Subscription"/>
    <x v="1"/>
    <s v="Low"/>
    <s v="High Satisfaction"/>
    <s v="Long Charging"/>
    <n v="1"/>
    <x v="739"/>
    <x v="512"/>
  </r>
  <r>
    <s v="EVS106218"/>
    <x v="6"/>
    <x v="2"/>
    <x v="1"/>
    <x v="0"/>
    <s v="15-01-2024 12:44"/>
    <s v="15-01-2024 14:39"/>
    <x v="65"/>
    <n v="7.19"/>
    <n v="12"/>
    <n v="86.28"/>
    <s v="Wallet"/>
    <x v="1"/>
    <s v="Low"/>
    <s v="High Satisfaction"/>
    <s v="Long Charging"/>
    <n v="2"/>
    <x v="357"/>
    <x v="612"/>
  </r>
  <r>
    <s v="EVS106219"/>
    <x v="1"/>
    <x v="2"/>
    <x v="0"/>
    <x v="0"/>
    <s v="25-10-2024 23:35"/>
    <s v="26-10-2024 01:22"/>
    <x v="108"/>
    <n v="51.39"/>
    <n v="10"/>
    <n v="513.9"/>
    <s v="Subscription"/>
    <x v="2"/>
    <s v="High"/>
    <s v="Low Satisfaction"/>
    <s v="Long Charging"/>
    <n v="2"/>
    <x v="1338"/>
    <x v="604"/>
  </r>
  <r>
    <s v="EVS106220"/>
    <x v="2"/>
    <x v="1"/>
    <x v="2"/>
    <x v="1"/>
    <s v="17-04-2023 07:43"/>
    <s v="17-04-2023 08:32"/>
    <x v="42"/>
    <n v="24.07"/>
    <n v="8"/>
    <n v="192.56"/>
    <s v="Subscription"/>
    <x v="4"/>
    <s v="Medium"/>
    <s v="Low Satisfaction"/>
    <s v="Medium Charging"/>
    <n v="1"/>
    <x v="1048"/>
    <x v="147"/>
  </r>
  <r>
    <s v="EVS106221"/>
    <x v="1"/>
    <x v="0"/>
    <x v="1"/>
    <x v="0"/>
    <s v="14-10-2024 15:17"/>
    <s v="14-10-2024 16:06"/>
    <x v="42"/>
    <n v="25.58"/>
    <n v="12"/>
    <n v="306.95999999999998"/>
    <s v="Credit Card"/>
    <x v="3"/>
    <s v="Medium"/>
    <s v="Medium Satisfaction"/>
    <s v="Medium Charging"/>
    <n v="3"/>
    <x v="1271"/>
    <x v="213"/>
  </r>
  <r>
    <s v="EVS106222"/>
    <x v="6"/>
    <x v="1"/>
    <x v="0"/>
    <x v="1"/>
    <d v="2023-10-12T05:47:00"/>
    <d v="2023-10-12T07:27:00"/>
    <x v="60"/>
    <n v="17.579999999999998"/>
    <n v="15"/>
    <n v="263.7"/>
    <s v="UPI"/>
    <x v="3"/>
    <s v="Medium"/>
    <s v="Medium Satisfaction"/>
    <s v="Long Charging"/>
    <n v="1"/>
    <x v="135"/>
    <x v="317"/>
  </r>
  <r>
    <s v="EVS106223"/>
    <x v="3"/>
    <x v="0"/>
    <x v="2"/>
    <x v="0"/>
    <d v="2023-11-04T00:50:00"/>
    <d v="2023-11-04T01:24:00"/>
    <x v="8"/>
    <n v="4.37"/>
    <n v="12"/>
    <n v="52.44"/>
    <s v="UPI"/>
    <x v="4"/>
    <s v="Low"/>
    <s v="Low Satisfaction"/>
    <s v="Medium Charging"/>
    <n v="3"/>
    <x v="1298"/>
    <x v="292"/>
  </r>
  <r>
    <s v="EVS106224"/>
    <x v="5"/>
    <x v="1"/>
    <x v="1"/>
    <x v="0"/>
    <d v="2023-11-04T22:46:00"/>
    <d v="2023-11-04T23:09:00"/>
    <x v="6"/>
    <n v="13.3"/>
    <n v="10"/>
    <n v="133"/>
    <s v="Credit Card"/>
    <x v="0"/>
    <s v="Medium"/>
    <s v="Medium Satisfaction"/>
    <s v="Short Charging"/>
    <n v="1"/>
    <x v="833"/>
    <x v="292"/>
  </r>
  <r>
    <s v="EVS106225"/>
    <x v="3"/>
    <x v="1"/>
    <x v="0"/>
    <x v="0"/>
    <d v="2023-05-05T12:59:00"/>
    <d v="2023-05-05T13:54:00"/>
    <x v="104"/>
    <n v="27.1"/>
    <n v="10"/>
    <n v="271"/>
    <s v="UPI"/>
    <x v="1"/>
    <s v="Medium"/>
    <s v="High Satisfaction"/>
    <s v="Medium Charging"/>
    <n v="1"/>
    <x v="991"/>
    <x v="640"/>
  </r>
  <r>
    <s v="EVS106226"/>
    <x v="6"/>
    <x v="0"/>
    <x v="2"/>
    <x v="1"/>
    <d v="2023-10-01T19:11:00"/>
    <d v="2023-10-01T20:04:00"/>
    <x v="73"/>
    <n v="55.78"/>
    <n v="8"/>
    <n v="446.24"/>
    <s v="Wallet"/>
    <x v="1"/>
    <s v="High"/>
    <s v="High Satisfaction"/>
    <s v="Medium Charging"/>
    <n v="3"/>
    <x v="1267"/>
    <x v="256"/>
  </r>
  <r>
    <s v="EVS106227"/>
    <x v="2"/>
    <x v="0"/>
    <x v="0"/>
    <x v="1"/>
    <s v="25-01-2024 19:21"/>
    <s v="25-01-2024 19:54"/>
    <x v="50"/>
    <n v="38.31"/>
    <n v="8"/>
    <n v="306.48"/>
    <s v="UPI"/>
    <x v="0"/>
    <s v="High"/>
    <s v="Medium Satisfaction"/>
    <s v="Medium Charging"/>
    <n v="3"/>
    <x v="380"/>
    <x v="680"/>
  </r>
  <r>
    <s v="EVS106228"/>
    <x v="2"/>
    <x v="2"/>
    <x v="3"/>
    <x v="0"/>
    <s v="19-09-2024 12:58"/>
    <s v="19-09-2024 13:42"/>
    <x v="72"/>
    <n v="5.44"/>
    <n v="15"/>
    <n v="81.599999999999994"/>
    <s v="UPI"/>
    <x v="0"/>
    <s v="Low"/>
    <s v="Medium Satisfaction"/>
    <s v="Medium Charging"/>
    <n v="2"/>
    <x v="642"/>
    <x v="507"/>
  </r>
  <r>
    <s v="EVS106229"/>
    <x v="1"/>
    <x v="1"/>
    <x v="3"/>
    <x v="0"/>
    <d v="2024-09-07T09:58:00"/>
    <d v="2024-09-07T11:29:00"/>
    <x v="44"/>
    <n v="44.61"/>
    <n v="10"/>
    <n v="446.1"/>
    <s v="Subscription"/>
    <x v="2"/>
    <s v="High"/>
    <s v="Low Satisfaction"/>
    <s v="Long Charging"/>
    <n v="1"/>
    <x v="1371"/>
    <x v="660"/>
  </r>
  <r>
    <s v="EVS106230"/>
    <x v="7"/>
    <x v="1"/>
    <x v="3"/>
    <x v="0"/>
    <s v="25-12-2023 21:26"/>
    <s v="25-12-2023 22:00"/>
    <x v="8"/>
    <n v="8.16"/>
    <n v="10"/>
    <n v="81.599999999999994"/>
    <s v="Credit Card"/>
    <x v="0"/>
    <s v="Low"/>
    <s v="Medium Satisfaction"/>
    <s v="Medium Charging"/>
    <n v="1"/>
    <x v="263"/>
    <x v="279"/>
  </r>
  <r>
    <s v="EVS106231"/>
    <x v="4"/>
    <x v="2"/>
    <x v="1"/>
    <x v="1"/>
    <d v="2023-08-02T22:25:00"/>
    <d v="2023-09-02T00:17:00"/>
    <x v="56"/>
    <n v="33.520000000000003"/>
    <n v="15"/>
    <n v="502.8"/>
    <s v="Credit Card"/>
    <x v="2"/>
    <s v="High"/>
    <s v="Low Satisfaction"/>
    <s v="Long Charging"/>
    <n v="2"/>
    <x v="324"/>
    <x v="120"/>
  </r>
  <r>
    <s v="EVS106232"/>
    <x v="6"/>
    <x v="2"/>
    <x v="3"/>
    <x v="0"/>
    <d v="2024-09-10T00:24:00"/>
    <d v="2024-09-10T02:23:00"/>
    <x v="9"/>
    <n v="20.64"/>
    <n v="8"/>
    <n v="165.12"/>
    <s v="Credit Card"/>
    <x v="0"/>
    <s v="Medium"/>
    <s v="Medium Satisfaction"/>
    <s v="Long Charging"/>
    <n v="2"/>
    <x v="448"/>
    <x v="276"/>
  </r>
  <r>
    <s v="EVS106233"/>
    <x v="2"/>
    <x v="1"/>
    <x v="0"/>
    <x v="1"/>
    <s v="19-06-2024 06:22"/>
    <s v="19-06-2024 06:56"/>
    <x v="8"/>
    <n v="22.74"/>
    <n v="8"/>
    <n v="181.92"/>
    <s v="UPI"/>
    <x v="1"/>
    <s v="Medium"/>
    <s v="High Satisfaction"/>
    <s v="Medium Charging"/>
    <n v="1"/>
    <x v="458"/>
    <x v="688"/>
  </r>
  <r>
    <s v="EVS106234"/>
    <x v="0"/>
    <x v="0"/>
    <x v="0"/>
    <x v="0"/>
    <d v="2024-10-06T19:29:00"/>
    <d v="2024-10-06T21:16:00"/>
    <x v="108"/>
    <n v="37.67"/>
    <n v="12"/>
    <n v="452.04"/>
    <s v="Credit Card"/>
    <x v="3"/>
    <s v="High"/>
    <s v="Medium Satisfaction"/>
    <s v="Long Charging"/>
    <n v="3"/>
    <x v="321"/>
    <x v="49"/>
  </r>
  <r>
    <s v="EVS106235"/>
    <x v="5"/>
    <x v="2"/>
    <x v="1"/>
    <x v="1"/>
    <s v="21-05-2024 12:47"/>
    <s v="21-05-2024 14:38"/>
    <x v="2"/>
    <n v="52.92"/>
    <n v="10"/>
    <n v="529.20000000000005"/>
    <s v="UPI"/>
    <x v="1"/>
    <s v="High"/>
    <s v="High Satisfaction"/>
    <s v="Long Charging"/>
    <n v="2"/>
    <x v="1345"/>
    <x v="76"/>
  </r>
  <r>
    <s v="EVS106236"/>
    <x v="4"/>
    <x v="2"/>
    <x v="0"/>
    <x v="0"/>
    <d v="2023-07-09T03:13:00"/>
    <d v="2023-07-09T04:16:00"/>
    <x v="25"/>
    <n v="25.21"/>
    <n v="10"/>
    <n v="252.1"/>
    <s v="UPI"/>
    <x v="0"/>
    <s v="Medium"/>
    <s v="Medium Satisfaction"/>
    <s v="Long Charging"/>
    <n v="2"/>
    <x v="447"/>
    <x v="274"/>
  </r>
  <r>
    <s v="EVS106237"/>
    <x v="4"/>
    <x v="2"/>
    <x v="2"/>
    <x v="1"/>
    <s v="24-08-2023 05:24"/>
    <s v="24-08-2023 05:59"/>
    <x v="10"/>
    <n v="42.8"/>
    <n v="10"/>
    <n v="428"/>
    <s v="Subscription"/>
    <x v="2"/>
    <s v="High"/>
    <s v="Low Satisfaction"/>
    <s v="Medium Charging"/>
    <n v="2"/>
    <x v="842"/>
    <x v="341"/>
  </r>
  <r>
    <s v="EVS106238"/>
    <x v="3"/>
    <x v="0"/>
    <x v="0"/>
    <x v="1"/>
    <d v="2024-04-11T09:40:00"/>
    <d v="2024-04-11T10:33:00"/>
    <x v="73"/>
    <n v="5.92"/>
    <n v="10"/>
    <n v="59.2"/>
    <s v="Wallet"/>
    <x v="3"/>
    <s v="Low"/>
    <s v="Medium Satisfaction"/>
    <s v="Medium Charging"/>
    <n v="3"/>
    <x v="966"/>
    <x v="115"/>
  </r>
  <r>
    <s v="EVS106239"/>
    <x v="2"/>
    <x v="2"/>
    <x v="1"/>
    <x v="1"/>
    <s v="27-07-2024 16:46"/>
    <s v="27-07-2024 17:09"/>
    <x v="6"/>
    <n v="7.18"/>
    <n v="15"/>
    <n v="107.7"/>
    <s v="Subscription"/>
    <x v="3"/>
    <s v="Low"/>
    <s v="Medium Satisfaction"/>
    <s v="Short Charging"/>
    <n v="2"/>
    <x v="46"/>
    <x v="594"/>
  </r>
  <r>
    <s v="EVS106240"/>
    <x v="4"/>
    <x v="0"/>
    <x v="0"/>
    <x v="0"/>
    <s v="21-08-2023 23:33"/>
    <s v="22-08-2023 01:20"/>
    <x v="108"/>
    <n v="8.5500000000000007"/>
    <n v="8"/>
    <n v="68.400000000000006"/>
    <s v="Subscription"/>
    <x v="1"/>
    <s v="Low"/>
    <s v="High Satisfaction"/>
    <s v="Long Charging"/>
    <n v="3"/>
    <x v="358"/>
    <x v="578"/>
  </r>
  <r>
    <s v="EVS106241"/>
    <x v="5"/>
    <x v="2"/>
    <x v="0"/>
    <x v="0"/>
    <d v="2023-04-03T12:46:00"/>
    <d v="2023-04-03T13:01:00"/>
    <x v="63"/>
    <n v="45.58"/>
    <n v="8"/>
    <n v="364.64"/>
    <s v="Wallet"/>
    <x v="3"/>
    <s v="High"/>
    <s v="Medium Satisfaction"/>
    <s v="Short Charging"/>
    <n v="2"/>
    <x v="1385"/>
    <x v="554"/>
  </r>
  <r>
    <s v="EVS106242"/>
    <x v="5"/>
    <x v="0"/>
    <x v="2"/>
    <x v="0"/>
    <s v="19-01-2024 16:22"/>
    <s v="19-01-2024 17:19"/>
    <x v="110"/>
    <n v="34.68"/>
    <n v="8"/>
    <n v="277.44"/>
    <s v="Subscription"/>
    <x v="4"/>
    <s v="High"/>
    <s v="Low Satisfaction"/>
    <s v="Medium Charging"/>
    <n v="3"/>
    <x v="792"/>
    <x v="598"/>
  </r>
  <r>
    <s v="EVS106243"/>
    <x v="1"/>
    <x v="2"/>
    <x v="1"/>
    <x v="1"/>
    <d v="2024-06-07T19:12:00"/>
    <d v="2024-06-07T19:55:00"/>
    <x v="27"/>
    <n v="28.95"/>
    <n v="8"/>
    <n v="231.6"/>
    <s v="UPI"/>
    <x v="1"/>
    <s v="Medium"/>
    <s v="High Satisfaction"/>
    <s v="Medium Charging"/>
    <n v="2"/>
    <x v="1030"/>
    <x v="383"/>
  </r>
  <r>
    <s v="EVS106244"/>
    <x v="3"/>
    <x v="0"/>
    <x v="3"/>
    <x v="1"/>
    <s v="20-09-2023 08:00"/>
    <s v="20-09-2023 08:27"/>
    <x v="92"/>
    <n v="19.399999999999999"/>
    <n v="10"/>
    <n v="194"/>
    <s v="Subscription"/>
    <x v="1"/>
    <s v="Medium"/>
    <s v="High Satisfaction"/>
    <s v="Short Charging"/>
    <n v="3"/>
    <x v="1126"/>
    <x v="681"/>
  </r>
  <r>
    <s v="EVS106245"/>
    <x v="0"/>
    <x v="0"/>
    <x v="0"/>
    <x v="0"/>
    <d v="2024-01-09T13:47:00"/>
    <d v="2024-01-09T15:05:00"/>
    <x v="89"/>
    <n v="3.67"/>
    <n v="12"/>
    <n v="44.04"/>
    <s v="Subscription"/>
    <x v="4"/>
    <s v="Low"/>
    <s v="Low Satisfaction"/>
    <s v="Long Charging"/>
    <n v="3"/>
    <x v="1346"/>
    <x v="123"/>
  </r>
  <r>
    <s v="EVS106246"/>
    <x v="1"/>
    <x v="1"/>
    <x v="3"/>
    <x v="1"/>
    <d v="2024-02-01T02:07:00"/>
    <d v="2024-02-01T03:26:00"/>
    <x v="87"/>
    <n v="11.34"/>
    <n v="12"/>
    <n v="136.08000000000001"/>
    <s v="Wallet"/>
    <x v="2"/>
    <s v="Medium"/>
    <s v="Low Satisfaction"/>
    <s v="Long Charging"/>
    <n v="1"/>
    <x v="26"/>
    <x v="476"/>
  </r>
  <r>
    <s v="EVS106247"/>
    <x v="5"/>
    <x v="2"/>
    <x v="0"/>
    <x v="0"/>
    <s v="26-04-2023 04:26"/>
    <s v="26-04-2023 05:10"/>
    <x v="72"/>
    <n v="25.55"/>
    <n v="8"/>
    <n v="204.4"/>
    <s v="Credit Card"/>
    <x v="0"/>
    <s v="Medium"/>
    <s v="Medium Satisfaction"/>
    <s v="Medium Charging"/>
    <n v="2"/>
    <x v="1229"/>
    <x v="664"/>
  </r>
  <r>
    <s v="EVS106248"/>
    <x v="2"/>
    <x v="2"/>
    <x v="2"/>
    <x v="1"/>
    <s v="16-04-2024 23:20"/>
    <s v="17-04-2024 00:22"/>
    <x v="51"/>
    <n v="57.52"/>
    <n v="8"/>
    <n v="460.16"/>
    <s v="Subscription"/>
    <x v="2"/>
    <s v="High"/>
    <s v="Low Satisfaction"/>
    <s v="Long Charging"/>
    <n v="2"/>
    <x v="736"/>
    <x v="685"/>
  </r>
  <r>
    <s v="EVS106249"/>
    <x v="7"/>
    <x v="0"/>
    <x v="1"/>
    <x v="0"/>
    <d v="2023-09-05T18:01:00"/>
    <d v="2023-09-05T18:39:00"/>
    <x v="28"/>
    <n v="9.69"/>
    <n v="12"/>
    <n v="116.28"/>
    <s v="Subscription"/>
    <x v="3"/>
    <s v="Low"/>
    <s v="Medium Satisfaction"/>
    <s v="Medium Charging"/>
    <n v="3"/>
    <x v="684"/>
    <x v="236"/>
  </r>
  <r>
    <s v="EVS106250"/>
    <x v="5"/>
    <x v="0"/>
    <x v="2"/>
    <x v="0"/>
    <s v="30-07-2023 05:01"/>
    <s v="30-07-2023 05:38"/>
    <x v="45"/>
    <n v="59.01"/>
    <n v="10"/>
    <n v="590.1"/>
    <s v="UPI"/>
    <x v="2"/>
    <s v="High"/>
    <s v="Low Satisfaction"/>
    <s v="Medium Charging"/>
    <n v="3"/>
    <x v="768"/>
    <x v="129"/>
  </r>
  <r>
    <s v="EVS106251"/>
    <x v="7"/>
    <x v="1"/>
    <x v="2"/>
    <x v="0"/>
    <s v="17-03-2023 03:33"/>
    <s v="17-03-2023 04:06"/>
    <x v="50"/>
    <n v="6.13"/>
    <n v="15"/>
    <n v="91.95"/>
    <s v="Wallet"/>
    <x v="0"/>
    <s v="Low"/>
    <s v="Medium Satisfaction"/>
    <s v="Medium Charging"/>
    <n v="1"/>
    <x v="1073"/>
    <x v="661"/>
  </r>
  <r>
    <s v="EVS106252"/>
    <x v="4"/>
    <x v="2"/>
    <x v="2"/>
    <x v="1"/>
    <s v="16-11-2024 22:55"/>
    <s v="17-11-2024 00:00"/>
    <x v="75"/>
    <n v="16.53"/>
    <n v="10"/>
    <n v="165.3"/>
    <s v="UPI"/>
    <x v="4"/>
    <s v="Medium"/>
    <s v="Low Satisfaction"/>
    <s v="Long Charging"/>
    <n v="2"/>
    <x v="300"/>
    <x v="479"/>
  </r>
  <r>
    <s v="EVS106253"/>
    <x v="0"/>
    <x v="0"/>
    <x v="0"/>
    <x v="1"/>
    <s v="15-07-2023 14:11"/>
    <s v="15-07-2023 15:41"/>
    <x v="77"/>
    <n v="46.52"/>
    <n v="10"/>
    <n v="465.2"/>
    <s v="Wallet"/>
    <x v="0"/>
    <s v="High"/>
    <s v="Medium Satisfaction"/>
    <s v="Long Charging"/>
    <n v="3"/>
    <x v="1020"/>
    <x v="351"/>
  </r>
  <r>
    <s v="EVS106254"/>
    <x v="3"/>
    <x v="0"/>
    <x v="2"/>
    <x v="0"/>
    <d v="2024-01-04T09:24:00"/>
    <d v="2024-01-04T10:26:00"/>
    <x v="51"/>
    <n v="28.79"/>
    <n v="8"/>
    <n v="230.32"/>
    <s v="UPI"/>
    <x v="0"/>
    <s v="Medium"/>
    <s v="Medium Satisfaction"/>
    <s v="Long Charging"/>
    <n v="3"/>
    <x v="20"/>
    <x v="474"/>
  </r>
  <r>
    <s v="EVS106255"/>
    <x v="0"/>
    <x v="2"/>
    <x v="1"/>
    <x v="1"/>
    <d v="2023-09-02T07:54:00"/>
    <d v="2023-09-02T09:44:00"/>
    <x v="109"/>
    <n v="28.35"/>
    <n v="8"/>
    <n v="226.8"/>
    <s v="Subscription"/>
    <x v="4"/>
    <s v="Medium"/>
    <s v="Low Satisfaction"/>
    <s v="Long Charging"/>
    <n v="2"/>
    <x v="254"/>
    <x v="296"/>
  </r>
  <r>
    <s v="EVS106256"/>
    <x v="6"/>
    <x v="2"/>
    <x v="2"/>
    <x v="0"/>
    <d v="2023-06-07T23:14:00"/>
    <d v="2023-06-07T23:34:00"/>
    <x v="21"/>
    <n v="43.45"/>
    <n v="12"/>
    <n v="521.4"/>
    <s v="UPI"/>
    <x v="0"/>
    <s v="High"/>
    <s v="Medium Satisfaction"/>
    <s v="Short Charging"/>
    <n v="2"/>
    <x v="1015"/>
    <x v="394"/>
  </r>
  <r>
    <s v="EVS106257"/>
    <x v="7"/>
    <x v="0"/>
    <x v="3"/>
    <x v="0"/>
    <s v="26-08-2024 03:28"/>
    <s v="26-08-2024 05:24"/>
    <x v="90"/>
    <n v="26.77"/>
    <n v="12"/>
    <n v="321.24"/>
    <s v="Credit Card"/>
    <x v="2"/>
    <s v="Medium"/>
    <s v="Low Satisfaction"/>
    <s v="Long Charging"/>
    <n v="3"/>
    <x v="110"/>
    <x v="670"/>
  </r>
  <r>
    <s v="EVS106258"/>
    <x v="6"/>
    <x v="2"/>
    <x v="3"/>
    <x v="0"/>
    <s v="26-07-2023 10:55"/>
    <s v="26-07-2023 12:05"/>
    <x v="31"/>
    <n v="26.52"/>
    <n v="15"/>
    <n v="397.8"/>
    <s v="Subscription"/>
    <x v="2"/>
    <s v="Medium"/>
    <s v="Low Satisfaction"/>
    <s v="Long Charging"/>
    <n v="2"/>
    <x v="782"/>
    <x v="492"/>
  </r>
  <r>
    <s v="EVS106259"/>
    <x v="4"/>
    <x v="0"/>
    <x v="1"/>
    <x v="1"/>
    <d v="2023-12-06T09:12:00"/>
    <d v="2023-12-06T10:10:00"/>
    <x v="22"/>
    <n v="21.19"/>
    <n v="10"/>
    <n v="211.9"/>
    <s v="UPI"/>
    <x v="2"/>
    <s v="Medium"/>
    <s v="Low Satisfaction"/>
    <s v="Medium Charging"/>
    <n v="3"/>
    <x v="272"/>
    <x v="652"/>
  </r>
  <r>
    <s v="EVS106260"/>
    <x v="2"/>
    <x v="2"/>
    <x v="1"/>
    <x v="0"/>
    <d v="2024-07-03T08:34:00"/>
    <d v="2024-07-03T09:55:00"/>
    <x v="7"/>
    <n v="37.79"/>
    <n v="8"/>
    <n v="302.32"/>
    <s v="UPI"/>
    <x v="2"/>
    <s v="High"/>
    <s v="Low Satisfaction"/>
    <s v="Long Charging"/>
    <n v="2"/>
    <x v="1096"/>
    <x v="359"/>
  </r>
  <r>
    <s v="EVS106261"/>
    <x v="1"/>
    <x v="2"/>
    <x v="2"/>
    <x v="0"/>
    <s v="21-09-2023 08:21"/>
    <s v="21-09-2023 09:47"/>
    <x v="16"/>
    <n v="21.73"/>
    <n v="12"/>
    <n v="260.76"/>
    <s v="Subscription"/>
    <x v="4"/>
    <s v="Medium"/>
    <s v="Low Satisfaction"/>
    <s v="Long Charging"/>
    <n v="2"/>
    <x v="1251"/>
    <x v="17"/>
  </r>
  <r>
    <s v="EVS106262"/>
    <x v="3"/>
    <x v="0"/>
    <x v="0"/>
    <x v="0"/>
    <d v="2024-03-08T03:35:00"/>
    <d v="2024-03-08T04:16:00"/>
    <x v="54"/>
    <n v="30.39"/>
    <n v="10"/>
    <n v="303.89999999999998"/>
    <s v="Subscription"/>
    <x v="2"/>
    <s v="High"/>
    <s v="Low Satisfaction"/>
    <s v="Medium Charging"/>
    <n v="3"/>
    <x v="551"/>
    <x v="380"/>
  </r>
  <r>
    <s v="EVS106263"/>
    <x v="0"/>
    <x v="2"/>
    <x v="2"/>
    <x v="0"/>
    <s v="13-01-2024 08:04"/>
    <s v="13-01-2024 08:22"/>
    <x v="88"/>
    <n v="26.98"/>
    <n v="8"/>
    <n v="215.84"/>
    <s v="Subscription"/>
    <x v="3"/>
    <s v="Medium"/>
    <s v="Medium Satisfaction"/>
    <s v="Short Charging"/>
    <n v="2"/>
    <x v="119"/>
    <x v="377"/>
  </r>
  <r>
    <s v="EVS106264"/>
    <x v="3"/>
    <x v="0"/>
    <x v="2"/>
    <x v="1"/>
    <d v="2024-12-05T01:01:00"/>
    <d v="2024-12-05T01:36:00"/>
    <x v="10"/>
    <n v="26.96"/>
    <n v="8"/>
    <n v="215.68"/>
    <s v="Credit Card"/>
    <x v="0"/>
    <s v="Medium"/>
    <s v="Medium Satisfaction"/>
    <s v="Medium Charging"/>
    <n v="3"/>
    <x v="455"/>
    <x v="285"/>
  </r>
  <r>
    <s v="EVS106265"/>
    <x v="6"/>
    <x v="0"/>
    <x v="3"/>
    <x v="0"/>
    <d v="2024-12-11T05:44:00"/>
    <d v="2024-12-11T06:10:00"/>
    <x v="1"/>
    <n v="30.85"/>
    <n v="8"/>
    <n v="246.8"/>
    <s v="Wallet"/>
    <x v="2"/>
    <s v="High"/>
    <s v="Low Satisfaction"/>
    <s v="Short Charging"/>
    <n v="3"/>
    <x v="312"/>
    <x v="318"/>
  </r>
  <r>
    <s v="EVS106266"/>
    <x v="1"/>
    <x v="2"/>
    <x v="1"/>
    <x v="1"/>
    <d v="2024-12-01T06:17:00"/>
    <d v="2024-12-01T06:39:00"/>
    <x v="103"/>
    <n v="36.799999999999997"/>
    <n v="10"/>
    <n v="368"/>
    <s v="UPI"/>
    <x v="0"/>
    <s v="High"/>
    <s v="Medium Satisfaction"/>
    <s v="Short Charging"/>
    <n v="2"/>
    <x v="568"/>
    <x v="631"/>
  </r>
  <r>
    <s v="EVS106267"/>
    <x v="2"/>
    <x v="1"/>
    <x v="1"/>
    <x v="1"/>
    <s v="26-03-2023 21:16"/>
    <s v="26-03-2023 22:12"/>
    <x v="46"/>
    <n v="39.92"/>
    <n v="12"/>
    <n v="479.04"/>
    <s v="Subscription"/>
    <x v="1"/>
    <s v="High"/>
    <s v="High Satisfaction"/>
    <s v="Medium Charging"/>
    <n v="1"/>
    <x v="604"/>
    <x v="280"/>
  </r>
  <r>
    <s v="EVS106268"/>
    <x v="1"/>
    <x v="1"/>
    <x v="2"/>
    <x v="1"/>
    <d v="2023-08-01T19:10:00"/>
    <d v="2023-08-01T20:30:00"/>
    <x v="93"/>
    <n v="40.840000000000003"/>
    <n v="10"/>
    <n v="408.4"/>
    <s v="Wallet"/>
    <x v="1"/>
    <s v="High"/>
    <s v="High Satisfaction"/>
    <s v="Long Charging"/>
    <n v="1"/>
    <x v="1398"/>
    <x v="486"/>
  </r>
  <r>
    <s v="EVS106269"/>
    <x v="1"/>
    <x v="1"/>
    <x v="3"/>
    <x v="0"/>
    <s v="27-09-2023 16:47"/>
    <s v="27-09-2023 18:18"/>
    <x v="44"/>
    <n v="35.340000000000003"/>
    <n v="8"/>
    <n v="282.72000000000003"/>
    <s v="Subscription"/>
    <x v="1"/>
    <s v="High"/>
    <s v="High Satisfaction"/>
    <s v="Long Charging"/>
    <n v="1"/>
    <x v="655"/>
    <x v="100"/>
  </r>
  <r>
    <s v="EVS106270"/>
    <x v="3"/>
    <x v="1"/>
    <x v="3"/>
    <x v="1"/>
    <d v="2024-07-01T12:22:00"/>
    <d v="2024-07-01T14:12:00"/>
    <x v="109"/>
    <n v="13.85"/>
    <n v="12"/>
    <n v="166.2"/>
    <s v="Wallet"/>
    <x v="3"/>
    <s v="Medium"/>
    <s v="Medium Satisfaction"/>
    <s v="Long Charging"/>
    <n v="1"/>
    <x v="476"/>
    <x v="185"/>
  </r>
  <r>
    <s v="EVS106271"/>
    <x v="3"/>
    <x v="0"/>
    <x v="0"/>
    <x v="1"/>
    <s v="19-02-2024 10:27"/>
    <s v="19-02-2024 11:11"/>
    <x v="72"/>
    <n v="20.8"/>
    <n v="12"/>
    <n v="249.6"/>
    <s v="Credit Card"/>
    <x v="0"/>
    <s v="Medium"/>
    <s v="Medium Satisfaction"/>
    <s v="Medium Charging"/>
    <n v="3"/>
    <x v="1158"/>
    <x v="283"/>
  </r>
  <r>
    <s v="EVS106272"/>
    <x v="6"/>
    <x v="0"/>
    <x v="3"/>
    <x v="0"/>
    <s v="20-01-2024 07:09"/>
    <s v="20-01-2024 08:56"/>
    <x v="108"/>
    <n v="56.79"/>
    <n v="15"/>
    <n v="851.85"/>
    <s v="Subscription"/>
    <x v="1"/>
    <s v="High"/>
    <s v="High Satisfaction"/>
    <s v="Long Charging"/>
    <n v="3"/>
    <x v="451"/>
    <x v="364"/>
  </r>
  <r>
    <s v="EVS106273"/>
    <x v="7"/>
    <x v="1"/>
    <x v="1"/>
    <x v="1"/>
    <s v="18-10-2024 01:33"/>
    <s v="18-10-2024 02:51"/>
    <x v="89"/>
    <n v="10.199999999999999"/>
    <n v="8"/>
    <n v="81.599999999999994"/>
    <s v="Wallet"/>
    <x v="3"/>
    <s v="Medium"/>
    <s v="Medium Satisfaction"/>
    <s v="Long Charging"/>
    <n v="1"/>
    <x v="496"/>
    <x v="452"/>
  </r>
  <r>
    <s v="EVS106274"/>
    <x v="7"/>
    <x v="2"/>
    <x v="3"/>
    <x v="1"/>
    <d v="2024-08-08T15:38:00"/>
    <d v="2024-08-08T16:32:00"/>
    <x v="38"/>
    <n v="45.63"/>
    <n v="15"/>
    <n v="684.45"/>
    <s v="Credit Card"/>
    <x v="4"/>
    <s v="High"/>
    <s v="Low Satisfaction"/>
    <s v="Medium Charging"/>
    <n v="2"/>
    <x v="1277"/>
    <x v="596"/>
  </r>
  <r>
    <s v="EVS106275"/>
    <x v="2"/>
    <x v="0"/>
    <x v="1"/>
    <x v="0"/>
    <s v="22-11-2024 00:08"/>
    <s v="22-11-2024 00:38"/>
    <x v="19"/>
    <n v="14.5"/>
    <n v="10"/>
    <n v="145"/>
    <s v="UPI"/>
    <x v="3"/>
    <s v="Medium"/>
    <s v="Medium Satisfaction"/>
    <s v="Medium Charging"/>
    <n v="3"/>
    <x v="953"/>
    <x v="299"/>
  </r>
  <r>
    <s v="EVS106276"/>
    <x v="0"/>
    <x v="2"/>
    <x v="1"/>
    <x v="0"/>
    <d v="2023-11-11T03:35:00"/>
    <d v="2023-11-11T05:15:00"/>
    <x v="60"/>
    <n v="38.54"/>
    <n v="12"/>
    <n v="462.48"/>
    <s v="Subscription"/>
    <x v="2"/>
    <s v="High"/>
    <s v="Low Satisfaction"/>
    <s v="Long Charging"/>
    <n v="2"/>
    <x v="551"/>
    <x v="180"/>
  </r>
  <r>
    <s v="EVS106277"/>
    <x v="5"/>
    <x v="0"/>
    <x v="2"/>
    <x v="0"/>
    <d v="2024-12-11T12:46:00"/>
    <d v="2024-12-11T13:09:00"/>
    <x v="6"/>
    <n v="23.18"/>
    <n v="12"/>
    <n v="278.16000000000003"/>
    <s v="Subscription"/>
    <x v="4"/>
    <s v="Medium"/>
    <s v="Low Satisfaction"/>
    <s v="Short Charging"/>
    <n v="3"/>
    <x v="1385"/>
    <x v="318"/>
  </r>
  <r>
    <s v="EVS106278"/>
    <x v="4"/>
    <x v="0"/>
    <x v="3"/>
    <x v="1"/>
    <d v="2023-07-10T09:29:00"/>
    <d v="2023-07-10T10:10:00"/>
    <x v="54"/>
    <n v="4.5599999999999996"/>
    <n v="8"/>
    <n v="36.479999999999997"/>
    <s v="Subscription"/>
    <x v="0"/>
    <s v="Low"/>
    <s v="Medium Satisfaction"/>
    <s v="Medium Charging"/>
    <n v="3"/>
    <x v="429"/>
    <x v="401"/>
  </r>
  <r>
    <s v="EVS106279"/>
    <x v="5"/>
    <x v="1"/>
    <x v="3"/>
    <x v="0"/>
    <d v="2024-06-02T01:21:00"/>
    <d v="2024-06-02T03:07:00"/>
    <x v="107"/>
    <n v="38.799999999999997"/>
    <n v="15"/>
    <n v="582"/>
    <s v="Subscription"/>
    <x v="4"/>
    <s v="High"/>
    <s v="Low Satisfaction"/>
    <s v="Long Charging"/>
    <n v="1"/>
    <x v="663"/>
    <x v="302"/>
  </r>
  <r>
    <s v="EVS106280"/>
    <x v="6"/>
    <x v="2"/>
    <x v="2"/>
    <x v="1"/>
    <d v="2024-04-06T19:16:00"/>
    <d v="2024-04-06T21:02:00"/>
    <x v="107"/>
    <n v="49.2"/>
    <n v="8"/>
    <n v="393.6"/>
    <s v="Credit Card"/>
    <x v="1"/>
    <s v="High"/>
    <s v="High Satisfaction"/>
    <s v="Long Charging"/>
    <n v="2"/>
    <x v="322"/>
    <x v="368"/>
  </r>
  <r>
    <s v="EVS106281"/>
    <x v="4"/>
    <x v="2"/>
    <x v="1"/>
    <x v="0"/>
    <d v="2023-07-04T08:06:00"/>
    <d v="2023-07-04T09:05:00"/>
    <x v="49"/>
    <n v="22.01"/>
    <n v="8"/>
    <n v="176.08"/>
    <s v="Wallet"/>
    <x v="1"/>
    <s v="Medium"/>
    <s v="High Satisfaction"/>
    <s v="Medium Charging"/>
    <n v="2"/>
    <x v="950"/>
    <x v="109"/>
  </r>
  <r>
    <s v="EVS106282"/>
    <x v="3"/>
    <x v="0"/>
    <x v="0"/>
    <x v="1"/>
    <s v="19-06-2023 17:20"/>
    <s v="19-06-2023 17:44"/>
    <x v="37"/>
    <n v="58.83"/>
    <n v="15"/>
    <n v="882.45"/>
    <s v="UPI"/>
    <x v="2"/>
    <s v="High"/>
    <s v="Low Satisfaction"/>
    <s v="Short Charging"/>
    <n v="3"/>
    <x v="848"/>
    <x v="555"/>
  </r>
  <r>
    <s v="EVS106283"/>
    <x v="2"/>
    <x v="2"/>
    <x v="0"/>
    <x v="1"/>
    <s v="21-05-2023 17:29"/>
    <s v="21-05-2023 18:11"/>
    <x v="14"/>
    <n v="6.75"/>
    <n v="8"/>
    <n v="54"/>
    <s v="Credit Card"/>
    <x v="1"/>
    <s v="Low"/>
    <s v="High Satisfaction"/>
    <s v="Medium Charging"/>
    <n v="2"/>
    <x v="227"/>
    <x v="73"/>
  </r>
  <r>
    <s v="EVS106284"/>
    <x v="1"/>
    <x v="1"/>
    <x v="0"/>
    <x v="1"/>
    <d v="2024-12-11T02:55:00"/>
    <d v="2024-12-11T04:43:00"/>
    <x v="47"/>
    <n v="31.27"/>
    <n v="12"/>
    <n v="375.24"/>
    <s v="Wallet"/>
    <x v="3"/>
    <s v="High"/>
    <s v="Medium Satisfaction"/>
    <s v="Long Charging"/>
    <n v="1"/>
    <x v="389"/>
    <x v="318"/>
  </r>
  <r>
    <s v="EVS106285"/>
    <x v="1"/>
    <x v="2"/>
    <x v="0"/>
    <x v="0"/>
    <s v="28-12-2023 00:34"/>
    <s v="28-12-2023 01:34"/>
    <x v="76"/>
    <n v="16.2"/>
    <n v="10"/>
    <n v="162"/>
    <s v="Wallet"/>
    <x v="0"/>
    <s v="Medium"/>
    <s v="Medium Satisfaction"/>
    <s v="Medium Charging"/>
    <n v="2"/>
    <x v="412"/>
    <x v="208"/>
  </r>
  <r>
    <s v="EVS106286"/>
    <x v="3"/>
    <x v="1"/>
    <x v="2"/>
    <x v="1"/>
    <d v="2024-02-04T06:21:00"/>
    <d v="2024-02-04T07:36:00"/>
    <x v="99"/>
    <n v="25.21"/>
    <n v="12"/>
    <n v="302.52"/>
    <s v="Credit Card"/>
    <x v="4"/>
    <s v="Medium"/>
    <s v="Low Satisfaction"/>
    <s v="Long Charging"/>
    <n v="1"/>
    <x v="416"/>
    <x v="210"/>
  </r>
  <r>
    <s v="EVS106287"/>
    <x v="4"/>
    <x v="2"/>
    <x v="3"/>
    <x v="1"/>
    <s v="25-07-2023 03:29"/>
    <s v="25-07-2023 05:08"/>
    <x v="83"/>
    <n v="40.130000000000003"/>
    <n v="15"/>
    <n v="601.95000000000005"/>
    <s v="Wallet"/>
    <x v="3"/>
    <s v="High"/>
    <s v="Medium Satisfaction"/>
    <s v="Long Charging"/>
    <n v="2"/>
    <x v="576"/>
    <x v="553"/>
  </r>
  <r>
    <s v="EVS106288"/>
    <x v="3"/>
    <x v="1"/>
    <x v="1"/>
    <x v="0"/>
    <s v="15-10-2023 16:08"/>
    <s v="15-10-2023 17:20"/>
    <x v="70"/>
    <n v="8.41"/>
    <n v="10"/>
    <n v="84.1"/>
    <s v="UPI"/>
    <x v="1"/>
    <s v="Low"/>
    <s v="High Satisfaction"/>
    <s v="Long Charging"/>
    <n v="1"/>
    <x v="228"/>
    <x v="294"/>
  </r>
  <r>
    <s v="EVS106289"/>
    <x v="2"/>
    <x v="0"/>
    <x v="2"/>
    <x v="1"/>
    <d v="2024-06-06T17:54:00"/>
    <d v="2024-06-06T18:32:00"/>
    <x v="28"/>
    <n v="23.72"/>
    <n v="12"/>
    <n v="284.64"/>
    <s v="Credit Card"/>
    <x v="3"/>
    <s v="Medium"/>
    <s v="Medium Satisfaction"/>
    <s v="Medium Charging"/>
    <n v="3"/>
    <x v="315"/>
    <x v="187"/>
  </r>
  <r>
    <s v="EVS106290"/>
    <x v="6"/>
    <x v="2"/>
    <x v="0"/>
    <x v="0"/>
    <s v="21-08-2023 06:30"/>
    <s v="21-08-2023 08:27"/>
    <x v="62"/>
    <n v="6.96"/>
    <n v="12"/>
    <n v="83.52"/>
    <s v="Wallet"/>
    <x v="0"/>
    <s v="Low"/>
    <s v="Medium Satisfaction"/>
    <s v="Long Charging"/>
    <n v="2"/>
    <x v="580"/>
    <x v="578"/>
  </r>
  <r>
    <s v="EVS106291"/>
    <x v="1"/>
    <x v="1"/>
    <x v="2"/>
    <x v="0"/>
    <d v="2023-05-10T03:07:00"/>
    <d v="2023-05-10T04:03:00"/>
    <x v="46"/>
    <n v="25.91"/>
    <n v="10"/>
    <n v="259.10000000000002"/>
    <s v="Credit Card"/>
    <x v="4"/>
    <s v="Medium"/>
    <s v="Low Satisfaction"/>
    <s v="Medium Charging"/>
    <n v="1"/>
    <x v="356"/>
    <x v="366"/>
  </r>
  <r>
    <s v="EVS106292"/>
    <x v="4"/>
    <x v="1"/>
    <x v="2"/>
    <x v="1"/>
    <d v="2024-08-02T05:29:00"/>
    <d v="2024-08-02T07:08:00"/>
    <x v="83"/>
    <n v="24.62"/>
    <n v="12"/>
    <n v="295.44"/>
    <s v="UPI"/>
    <x v="2"/>
    <s v="Medium"/>
    <s v="Low Satisfaction"/>
    <s v="Long Charging"/>
    <n v="1"/>
    <x v="630"/>
    <x v="439"/>
  </r>
  <r>
    <s v="EVS106293"/>
    <x v="6"/>
    <x v="0"/>
    <x v="2"/>
    <x v="0"/>
    <s v="18-04-2023 14:37"/>
    <s v="18-04-2023 15:17"/>
    <x v="79"/>
    <n v="35.82"/>
    <n v="12"/>
    <n v="429.84"/>
    <s v="UPI"/>
    <x v="0"/>
    <s v="High"/>
    <s v="Medium Satisfaction"/>
    <s v="Medium Charging"/>
    <n v="3"/>
    <x v="593"/>
    <x v="455"/>
  </r>
  <r>
    <s v="EVS106294"/>
    <x v="5"/>
    <x v="0"/>
    <x v="1"/>
    <x v="1"/>
    <s v="15-08-2023 04:35"/>
    <s v="15-08-2023 06:22"/>
    <x v="108"/>
    <n v="22.91"/>
    <n v="10"/>
    <n v="229.1"/>
    <s v="UPI"/>
    <x v="4"/>
    <s v="Medium"/>
    <s v="Low Satisfaction"/>
    <s v="Long Charging"/>
    <n v="3"/>
    <x v="745"/>
    <x v="657"/>
  </r>
  <r>
    <s v="EVS106295"/>
    <x v="7"/>
    <x v="0"/>
    <x v="1"/>
    <x v="1"/>
    <s v="30-11-2024 05:45"/>
    <s v="30-11-2024 06:02"/>
    <x v="18"/>
    <n v="58.44"/>
    <n v="10"/>
    <n v="584.4"/>
    <s v="Subscription"/>
    <x v="2"/>
    <s v="High"/>
    <s v="Low Satisfaction"/>
    <s v="Short Charging"/>
    <n v="3"/>
    <x v="457"/>
    <x v="135"/>
  </r>
  <r>
    <s v="EVS106296"/>
    <x v="7"/>
    <x v="2"/>
    <x v="1"/>
    <x v="1"/>
    <s v="20-10-2023 16:55"/>
    <s v="20-10-2023 17:43"/>
    <x v="67"/>
    <n v="36.840000000000003"/>
    <n v="15"/>
    <n v="552.6"/>
    <s v="Credit Card"/>
    <x v="3"/>
    <s v="High"/>
    <s v="Medium Satisfaction"/>
    <s v="Medium Charging"/>
    <n v="2"/>
    <x v="273"/>
    <x v="328"/>
  </r>
  <r>
    <s v="EVS106297"/>
    <x v="7"/>
    <x v="0"/>
    <x v="2"/>
    <x v="0"/>
    <d v="2023-11-06T10:17:00"/>
    <d v="2023-11-06T11:23:00"/>
    <x v="40"/>
    <n v="10.4"/>
    <n v="10"/>
    <n v="104"/>
    <s v="Wallet"/>
    <x v="0"/>
    <s v="Medium"/>
    <s v="Medium Satisfaction"/>
    <s v="Long Charging"/>
    <n v="3"/>
    <x v="612"/>
    <x v="101"/>
  </r>
  <r>
    <s v="EVS106298"/>
    <x v="6"/>
    <x v="0"/>
    <x v="3"/>
    <x v="0"/>
    <s v="19-09-2023 17:34"/>
    <s v="19-09-2023 18:01"/>
    <x v="92"/>
    <n v="52.52"/>
    <n v="15"/>
    <n v="787.8"/>
    <s v="UPI"/>
    <x v="1"/>
    <s v="High"/>
    <s v="High Satisfaction"/>
    <s v="Short Charging"/>
    <n v="3"/>
    <x v="92"/>
    <x v="262"/>
  </r>
  <r>
    <s v="EVS106299"/>
    <x v="2"/>
    <x v="2"/>
    <x v="0"/>
    <x v="1"/>
    <s v="20-02-2023 03:18"/>
    <s v="20-02-2023 04:31"/>
    <x v="98"/>
    <n v="35.93"/>
    <n v="15"/>
    <n v="538.95000000000005"/>
    <s v="Wallet"/>
    <x v="2"/>
    <s v="High"/>
    <s v="Low Satisfaction"/>
    <s v="Long Charging"/>
    <n v="2"/>
    <x v="1362"/>
    <x v="122"/>
  </r>
  <r>
    <s v="EVS106300"/>
    <x v="2"/>
    <x v="1"/>
    <x v="0"/>
    <x v="0"/>
    <s v="30-03-2024 20:49"/>
    <s v="30-03-2024 21:48"/>
    <x v="49"/>
    <n v="23.21"/>
    <n v="12"/>
    <n v="278.52"/>
    <s v="Subscription"/>
    <x v="3"/>
    <s v="Medium"/>
    <s v="Medium Satisfaction"/>
    <s v="Medium Charging"/>
    <n v="1"/>
    <x v="1208"/>
    <x v="372"/>
  </r>
  <r>
    <s v="EVS106301"/>
    <x v="5"/>
    <x v="2"/>
    <x v="1"/>
    <x v="1"/>
    <s v="17-09-2023 21:59"/>
    <s v="17-09-2023 23:48"/>
    <x v="74"/>
    <n v="30.91"/>
    <n v="8"/>
    <n v="247.28"/>
    <s v="Credit Card"/>
    <x v="0"/>
    <s v="High"/>
    <s v="Medium Satisfaction"/>
    <s v="Long Charging"/>
    <n v="2"/>
    <x v="114"/>
    <x v="214"/>
  </r>
  <r>
    <s v="EVS106302"/>
    <x v="5"/>
    <x v="1"/>
    <x v="0"/>
    <x v="1"/>
    <s v="17-06-2023 00:25"/>
    <s v="17-06-2023 02:02"/>
    <x v="85"/>
    <n v="59.04"/>
    <n v="10"/>
    <n v="590.4"/>
    <s v="Subscription"/>
    <x v="3"/>
    <s v="High"/>
    <s v="Medium Satisfaction"/>
    <s v="Long Charging"/>
    <n v="1"/>
    <x v="800"/>
    <x v="42"/>
  </r>
  <r>
    <s v="EVS106303"/>
    <x v="3"/>
    <x v="0"/>
    <x v="1"/>
    <x v="0"/>
    <s v="16-05-2024 15:32"/>
    <s v="16-05-2024 16:29"/>
    <x v="110"/>
    <n v="13.71"/>
    <n v="8"/>
    <n v="109.68"/>
    <s v="Wallet"/>
    <x v="1"/>
    <s v="Medium"/>
    <s v="High Satisfaction"/>
    <s v="Medium Charging"/>
    <n v="3"/>
    <x v="428"/>
    <x v="412"/>
  </r>
  <r>
    <s v="EVS106304"/>
    <x v="5"/>
    <x v="0"/>
    <x v="1"/>
    <x v="1"/>
    <d v="2024-09-04T18:22:00"/>
    <d v="2024-09-04T19:24:00"/>
    <x v="51"/>
    <n v="44.71"/>
    <n v="12"/>
    <n v="536.52"/>
    <s v="Subscription"/>
    <x v="3"/>
    <s v="High"/>
    <s v="Medium Satisfaction"/>
    <s v="Long Charging"/>
    <n v="3"/>
    <x v="153"/>
    <x v="651"/>
  </r>
  <r>
    <s v="EVS106305"/>
    <x v="5"/>
    <x v="0"/>
    <x v="3"/>
    <x v="0"/>
    <d v="2024-05-03T19:25:00"/>
    <d v="2024-05-03T21:06:00"/>
    <x v="26"/>
    <n v="27"/>
    <n v="10"/>
    <n v="270"/>
    <s v="UPI"/>
    <x v="1"/>
    <s v="Medium"/>
    <s v="High Satisfaction"/>
    <s v="Long Charging"/>
    <n v="3"/>
    <x v="304"/>
    <x v="488"/>
  </r>
  <r>
    <s v="EVS106306"/>
    <x v="6"/>
    <x v="1"/>
    <x v="3"/>
    <x v="1"/>
    <s v="17-09-2023 17:16"/>
    <s v="17-09-2023 18:04"/>
    <x v="67"/>
    <n v="27.39"/>
    <n v="12"/>
    <n v="328.68"/>
    <s v="Subscription"/>
    <x v="3"/>
    <s v="Medium"/>
    <s v="Medium Satisfaction"/>
    <s v="Medium Charging"/>
    <n v="1"/>
    <x v="1256"/>
    <x v="214"/>
  </r>
  <r>
    <s v="EVS106307"/>
    <x v="3"/>
    <x v="2"/>
    <x v="2"/>
    <x v="0"/>
    <s v="16-04-2024 13:13"/>
    <s v="16-04-2024 13:33"/>
    <x v="21"/>
    <n v="25.55"/>
    <n v="12"/>
    <n v="306.60000000000002"/>
    <s v="Subscription"/>
    <x v="3"/>
    <s v="Medium"/>
    <s v="Medium Satisfaction"/>
    <s v="Short Charging"/>
    <n v="2"/>
    <x v="487"/>
    <x v="685"/>
  </r>
  <r>
    <s v="EVS106308"/>
    <x v="5"/>
    <x v="2"/>
    <x v="3"/>
    <x v="0"/>
    <s v="27-11-2024 04:27"/>
    <s v="27-11-2024 06:07"/>
    <x v="60"/>
    <n v="26.2"/>
    <n v="15"/>
    <n v="393"/>
    <s v="Subscription"/>
    <x v="2"/>
    <s v="Medium"/>
    <s v="Low Satisfaction"/>
    <s v="Long Charging"/>
    <n v="2"/>
    <x v="690"/>
    <x v="233"/>
  </r>
  <r>
    <s v="EVS106309"/>
    <x v="2"/>
    <x v="2"/>
    <x v="1"/>
    <x v="0"/>
    <s v="20-11-2023 22:53"/>
    <s v="20-11-2023 23:57"/>
    <x v="34"/>
    <n v="10.31"/>
    <n v="15"/>
    <n v="154.65"/>
    <s v="UPI"/>
    <x v="0"/>
    <s v="Medium"/>
    <s v="Medium Satisfaction"/>
    <s v="Long Charging"/>
    <n v="2"/>
    <x v="901"/>
    <x v="234"/>
  </r>
  <r>
    <s v="EVS106310"/>
    <x v="6"/>
    <x v="2"/>
    <x v="0"/>
    <x v="1"/>
    <d v="2023-12-11T11:15:00"/>
    <d v="2023-12-11T12:53:00"/>
    <x v="61"/>
    <n v="34.94"/>
    <n v="12"/>
    <n v="419.28"/>
    <s v="Wallet"/>
    <x v="1"/>
    <s v="High"/>
    <s v="High Satisfaction"/>
    <s v="Long Charging"/>
    <n v="2"/>
    <x v="1008"/>
    <x v="284"/>
  </r>
  <r>
    <s v="EVS106311"/>
    <x v="6"/>
    <x v="2"/>
    <x v="0"/>
    <x v="1"/>
    <d v="2024-11-11T05:29:00"/>
    <d v="2024-11-11T06:10:00"/>
    <x v="54"/>
    <n v="23.3"/>
    <n v="8"/>
    <n v="186.4"/>
    <s v="Credit Card"/>
    <x v="3"/>
    <s v="Medium"/>
    <s v="Medium Satisfaction"/>
    <s v="Medium Charging"/>
    <n v="2"/>
    <x v="630"/>
    <x v="565"/>
  </r>
  <r>
    <s v="EVS106312"/>
    <x v="7"/>
    <x v="0"/>
    <x v="0"/>
    <x v="1"/>
    <s v="14-02-2023 17:04"/>
    <s v="14-02-2023 18:30"/>
    <x v="16"/>
    <n v="12.84"/>
    <n v="15"/>
    <n v="192.6"/>
    <s v="UPI"/>
    <x v="0"/>
    <s v="Medium"/>
    <s v="Medium Satisfaction"/>
    <s v="Long Charging"/>
    <n v="3"/>
    <x v="39"/>
    <x v="324"/>
  </r>
  <r>
    <s v="EVS106313"/>
    <x v="3"/>
    <x v="1"/>
    <x v="2"/>
    <x v="1"/>
    <s v="14-05-2024 08:12"/>
    <s v="14-05-2024 09:01"/>
    <x v="42"/>
    <n v="22.95"/>
    <n v="15"/>
    <n v="344.25"/>
    <s v="Credit Card"/>
    <x v="1"/>
    <s v="Medium"/>
    <s v="High Satisfaction"/>
    <s v="Medium Charging"/>
    <n v="1"/>
    <x v="323"/>
    <x v="37"/>
  </r>
  <r>
    <s v="EVS106314"/>
    <x v="2"/>
    <x v="0"/>
    <x v="2"/>
    <x v="1"/>
    <d v="2024-01-02T11:00:00"/>
    <d v="2024-01-02T12:33:00"/>
    <x v="12"/>
    <n v="53.83"/>
    <n v="10"/>
    <n v="538.29999999999995"/>
    <s v="UPI"/>
    <x v="4"/>
    <s v="High"/>
    <s v="Low Satisfaction"/>
    <s v="Long Charging"/>
    <n v="3"/>
    <x v="539"/>
    <x v="75"/>
  </r>
  <r>
    <s v="EVS106315"/>
    <x v="1"/>
    <x v="1"/>
    <x v="2"/>
    <x v="0"/>
    <d v="2024-05-04T10:23:00"/>
    <d v="2024-05-04T12:21:00"/>
    <x v="106"/>
    <n v="51.59"/>
    <n v="15"/>
    <n v="773.85"/>
    <s v="UPI"/>
    <x v="3"/>
    <s v="High"/>
    <s v="Medium Satisfaction"/>
    <s v="Long Charging"/>
    <n v="1"/>
    <x v="13"/>
    <x v="51"/>
  </r>
  <r>
    <s v="EVS106316"/>
    <x v="0"/>
    <x v="0"/>
    <x v="3"/>
    <x v="0"/>
    <s v="26-03-2024 01:55"/>
    <s v="26-03-2024 03:41"/>
    <x v="107"/>
    <n v="7.67"/>
    <n v="10"/>
    <n v="76.7"/>
    <s v="UPI"/>
    <x v="2"/>
    <s v="Low"/>
    <s v="Low Satisfaction"/>
    <s v="Long Charging"/>
    <n v="3"/>
    <x v="837"/>
    <x v="466"/>
  </r>
  <r>
    <s v="EVS106317"/>
    <x v="2"/>
    <x v="1"/>
    <x v="0"/>
    <x v="0"/>
    <d v="2024-08-09T14:24:00"/>
    <d v="2024-08-09T15:46:00"/>
    <x v="0"/>
    <n v="38.03"/>
    <n v="15"/>
    <n v="570.45000000000005"/>
    <s v="Subscription"/>
    <x v="4"/>
    <s v="High"/>
    <s v="Low Satisfaction"/>
    <s v="Long Charging"/>
    <n v="1"/>
    <x v="1082"/>
    <x v="199"/>
  </r>
  <r>
    <s v="EVS106318"/>
    <x v="6"/>
    <x v="1"/>
    <x v="0"/>
    <x v="0"/>
    <s v="23-06-2023 03:28"/>
    <s v="23-06-2023 04:19"/>
    <x v="69"/>
    <n v="30.91"/>
    <n v="8"/>
    <n v="247.28"/>
    <s v="Wallet"/>
    <x v="2"/>
    <s v="High"/>
    <s v="Low Satisfaction"/>
    <s v="Medium Charging"/>
    <n v="1"/>
    <x v="110"/>
    <x v="183"/>
  </r>
  <r>
    <s v="EVS106319"/>
    <x v="0"/>
    <x v="2"/>
    <x v="3"/>
    <x v="0"/>
    <s v="23-02-2023 22:57"/>
    <s v="24-02-2023 00:16"/>
    <x v="87"/>
    <n v="19.25"/>
    <n v="10"/>
    <n v="192.5"/>
    <s v="UPI"/>
    <x v="2"/>
    <s v="Medium"/>
    <s v="Low Satisfaction"/>
    <s v="Long Charging"/>
    <n v="2"/>
    <x v="494"/>
    <x v="38"/>
  </r>
  <r>
    <s v="EVS106320"/>
    <x v="4"/>
    <x v="2"/>
    <x v="2"/>
    <x v="1"/>
    <d v="2024-11-05T02:27:00"/>
    <d v="2024-11-05T03:00:00"/>
    <x v="50"/>
    <n v="12.01"/>
    <n v="12"/>
    <n v="144.12"/>
    <s v="Wallet"/>
    <x v="3"/>
    <s v="Medium"/>
    <s v="Medium Satisfaction"/>
    <s v="Medium Charging"/>
    <n v="2"/>
    <x v="708"/>
    <x v="666"/>
  </r>
  <r>
    <s v="EVS106321"/>
    <x v="0"/>
    <x v="1"/>
    <x v="3"/>
    <x v="1"/>
    <d v="2023-02-10T04:05:00"/>
    <d v="2023-02-10T04:43:00"/>
    <x v="28"/>
    <n v="51.53"/>
    <n v="12"/>
    <n v="618.36"/>
    <s v="Credit Card"/>
    <x v="1"/>
    <s v="High"/>
    <s v="High Satisfaction"/>
    <s v="Medium Charging"/>
    <n v="1"/>
    <x v="1321"/>
    <x v="150"/>
  </r>
  <r>
    <s v="EVS106322"/>
    <x v="2"/>
    <x v="2"/>
    <x v="0"/>
    <x v="0"/>
    <s v="29-04-2024 18:46"/>
    <s v="29-04-2024 19:47"/>
    <x v="57"/>
    <n v="59.29"/>
    <n v="8"/>
    <n v="474.32"/>
    <s v="Credit Card"/>
    <x v="0"/>
    <s v="High"/>
    <s v="Medium Satisfaction"/>
    <s v="Long Charging"/>
    <n v="2"/>
    <x v="1408"/>
    <x v="700"/>
  </r>
  <r>
    <s v="EVS106323"/>
    <x v="5"/>
    <x v="2"/>
    <x v="0"/>
    <x v="1"/>
    <d v="2024-02-09T16:13:00"/>
    <d v="2024-02-09T17:56:00"/>
    <x v="95"/>
    <n v="49.19"/>
    <n v="8"/>
    <n v="393.52"/>
    <s v="Subscription"/>
    <x v="1"/>
    <s v="High"/>
    <s v="High Satisfaction"/>
    <s v="Long Charging"/>
    <n v="2"/>
    <x v="1037"/>
    <x v="607"/>
  </r>
  <r>
    <s v="EVS106324"/>
    <x v="7"/>
    <x v="1"/>
    <x v="3"/>
    <x v="1"/>
    <s v="21-06-2023 14:26"/>
    <s v="21-06-2023 15:40"/>
    <x v="33"/>
    <n v="32.03"/>
    <n v="15"/>
    <n v="480.45"/>
    <s v="Subscription"/>
    <x v="1"/>
    <s v="High"/>
    <s v="High Satisfaction"/>
    <s v="Long Charging"/>
    <n v="1"/>
    <x v="1227"/>
    <x v="411"/>
  </r>
  <r>
    <s v="EVS106325"/>
    <x v="7"/>
    <x v="2"/>
    <x v="0"/>
    <x v="0"/>
    <s v="15-12-2023 06:31"/>
    <s v="15-12-2023 07:46"/>
    <x v="99"/>
    <n v="33"/>
    <n v="12"/>
    <n v="396"/>
    <s v="UPI"/>
    <x v="4"/>
    <s v="High"/>
    <s v="Low Satisfaction"/>
    <s v="Long Charging"/>
    <n v="2"/>
    <x v="560"/>
    <x v="490"/>
  </r>
  <r>
    <s v="EVS106326"/>
    <x v="6"/>
    <x v="0"/>
    <x v="2"/>
    <x v="0"/>
    <s v="15-10-2023 05:35"/>
    <s v="15-10-2023 06:51"/>
    <x v="91"/>
    <n v="35.229999999999997"/>
    <n v="12"/>
    <n v="422.76"/>
    <s v="UPI"/>
    <x v="1"/>
    <s v="High"/>
    <s v="High Satisfaction"/>
    <s v="Long Charging"/>
    <n v="3"/>
    <x v="900"/>
    <x v="294"/>
  </r>
  <r>
    <s v="EVS106327"/>
    <x v="4"/>
    <x v="1"/>
    <x v="1"/>
    <x v="1"/>
    <d v="2024-01-06T18:05:00"/>
    <d v="2024-01-06T18:55:00"/>
    <x v="97"/>
    <n v="32.729999999999997"/>
    <n v="8"/>
    <n v="261.83999999999997"/>
    <s v="UPI"/>
    <x v="1"/>
    <s v="High"/>
    <s v="High Satisfaction"/>
    <s v="Medium Charging"/>
    <n v="1"/>
    <x v="796"/>
    <x v="202"/>
  </r>
  <r>
    <s v="EVS106328"/>
    <x v="1"/>
    <x v="0"/>
    <x v="1"/>
    <x v="0"/>
    <d v="2023-11-10T21:16:00"/>
    <d v="2023-11-10T22:56:00"/>
    <x v="60"/>
    <n v="28.49"/>
    <n v="15"/>
    <n v="427.35"/>
    <s v="Wallet"/>
    <x v="3"/>
    <s v="Medium"/>
    <s v="Medium Satisfaction"/>
    <s v="Long Charging"/>
    <n v="3"/>
    <x v="604"/>
    <x v="621"/>
  </r>
  <r>
    <s v="EVS106329"/>
    <x v="5"/>
    <x v="0"/>
    <x v="3"/>
    <x v="1"/>
    <s v="24-02-2023 09:48"/>
    <s v="24-02-2023 10:12"/>
    <x v="37"/>
    <n v="2.69"/>
    <n v="15"/>
    <n v="40.35"/>
    <s v="Subscription"/>
    <x v="1"/>
    <s v="Low"/>
    <s v="High Satisfaction"/>
    <s v="Short Charging"/>
    <n v="3"/>
    <x v="44"/>
    <x v="319"/>
  </r>
  <r>
    <s v="EVS106330"/>
    <x v="1"/>
    <x v="2"/>
    <x v="3"/>
    <x v="1"/>
    <d v="2023-12-07T22:33:00"/>
    <d v="2023-12-07T22:56:00"/>
    <x v="6"/>
    <n v="56.15"/>
    <n v="10"/>
    <n v="561.5"/>
    <s v="Credit Card"/>
    <x v="4"/>
    <s v="High"/>
    <s v="Low Satisfaction"/>
    <s v="Short Charging"/>
    <n v="2"/>
    <x v="222"/>
    <x v="336"/>
  </r>
  <r>
    <s v="EVS106331"/>
    <x v="3"/>
    <x v="1"/>
    <x v="3"/>
    <x v="1"/>
    <d v="2024-07-11T03:41:00"/>
    <d v="2024-07-11T05:09:00"/>
    <x v="81"/>
    <n v="39.96"/>
    <n v="10"/>
    <n v="399.6"/>
    <s v="Credit Card"/>
    <x v="1"/>
    <s v="High"/>
    <s v="High Satisfaction"/>
    <s v="Long Charging"/>
    <n v="1"/>
    <x v="59"/>
    <x v="162"/>
  </r>
  <r>
    <s v="EVS106332"/>
    <x v="6"/>
    <x v="0"/>
    <x v="3"/>
    <x v="1"/>
    <s v="13-11-2023 22:50"/>
    <s v="13-11-2023 23:11"/>
    <x v="86"/>
    <n v="9.18"/>
    <n v="8"/>
    <n v="73.44"/>
    <s v="Wallet"/>
    <x v="1"/>
    <s v="Low"/>
    <s v="High Satisfaction"/>
    <s v="Short Charging"/>
    <n v="3"/>
    <x v="880"/>
    <x v="413"/>
  </r>
  <r>
    <s v="EVS106333"/>
    <x v="3"/>
    <x v="0"/>
    <x v="1"/>
    <x v="0"/>
    <s v="27-04-2024 07:29"/>
    <s v="27-04-2024 07:48"/>
    <x v="11"/>
    <n v="48.72"/>
    <n v="10"/>
    <n v="487.2"/>
    <s v="Credit Card"/>
    <x v="4"/>
    <s v="High"/>
    <s v="Low Satisfaction"/>
    <s v="Short Charging"/>
    <n v="3"/>
    <x v="706"/>
    <x v="184"/>
  </r>
  <r>
    <s v="EVS106334"/>
    <x v="3"/>
    <x v="2"/>
    <x v="1"/>
    <x v="1"/>
    <d v="2023-06-01T05:09:00"/>
    <d v="2023-06-01T06:27:00"/>
    <x v="89"/>
    <n v="11.66"/>
    <n v="8"/>
    <n v="93.28"/>
    <s v="Wallet"/>
    <x v="1"/>
    <s v="Medium"/>
    <s v="High Satisfaction"/>
    <s v="Long Charging"/>
    <n v="2"/>
    <x v="840"/>
    <x v="137"/>
  </r>
  <r>
    <s v="EVS106335"/>
    <x v="3"/>
    <x v="1"/>
    <x v="3"/>
    <x v="0"/>
    <s v="26-03-2023 19:36"/>
    <s v="26-03-2023 19:59"/>
    <x v="6"/>
    <n v="31.61"/>
    <n v="12"/>
    <n v="379.32"/>
    <s v="Subscription"/>
    <x v="1"/>
    <s v="High"/>
    <s v="High Satisfaction"/>
    <s v="Short Charging"/>
    <n v="1"/>
    <x v="1240"/>
    <x v="280"/>
  </r>
  <r>
    <s v="EVS106336"/>
    <x v="5"/>
    <x v="0"/>
    <x v="0"/>
    <x v="1"/>
    <s v="26-01-2024 05:42"/>
    <s v="26-01-2024 07:03"/>
    <x v="7"/>
    <n v="27.92"/>
    <n v="15"/>
    <n v="418.8"/>
    <s v="Credit Card"/>
    <x v="2"/>
    <s v="Medium"/>
    <s v="Low Satisfaction"/>
    <s v="Long Charging"/>
    <n v="3"/>
    <x v="646"/>
    <x v="2"/>
  </r>
  <r>
    <s v="EVS106337"/>
    <x v="3"/>
    <x v="1"/>
    <x v="0"/>
    <x v="0"/>
    <s v="29-02-2024 19:35"/>
    <s v="29-02-2024 20:59"/>
    <x v="32"/>
    <n v="6.61"/>
    <n v="12"/>
    <n v="79.319999999999993"/>
    <s v="UPI"/>
    <x v="2"/>
    <s v="Low"/>
    <s v="Low Satisfaction"/>
    <s v="Long Charging"/>
    <n v="1"/>
    <x v="439"/>
    <x v="226"/>
  </r>
  <r>
    <s v="EVS106338"/>
    <x v="2"/>
    <x v="1"/>
    <x v="3"/>
    <x v="1"/>
    <d v="2024-04-07T11:51:00"/>
    <d v="2024-04-07T12:05:00"/>
    <x v="52"/>
    <n v="51.78"/>
    <n v="10"/>
    <n v="517.79999999999995"/>
    <s v="UPI"/>
    <x v="4"/>
    <s v="High"/>
    <s v="Low Satisfaction"/>
    <s v="Short Charging"/>
    <n v="1"/>
    <x v="895"/>
    <x v="194"/>
  </r>
  <r>
    <s v="EVS106339"/>
    <x v="1"/>
    <x v="0"/>
    <x v="3"/>
    <x v="1"/>
    <d v="2023-10-02T15:24:00"/>
    <d v="2023-10-02T17:20:00"/>
    <x v="90"/>
    <n v="46.01"/>
    <n v="8"/>
    <n v="368.08"/>
    <s v="Wallet"/>
    <x v="4"/>
    <s v="High"/>
    <s v="Low Satisfaction"/>
    <s v="Long Charging"/>
    <n v="3"/>
    <x v="817"/>
    <x v="601"/>
  </r>
  <r>
    <s v="EVS106340"/>
    <x v="4"/>
    <x v="1"/>
    <x v="1"/>
    <x v="1"/>
    <s v="25-09-2023 19:02"/>
    <s v="25-09-2023 20:34"/>
    <x v="20"/>
    <n v="47.14"/>
    <n v="12"/>
    <n v="565.67999999999995"/>
    <s v="Wallet"/>
    <x v="0"/>
    <s v="High"/>
    <s v="Medium Satisfaction"/>
    <s v="Long Charging"/>
    <n v="1"/>
    <x v="106"/>
    <x v="499"/>
  </r>
  <r>
    <s v="EVS106341"/>
    <x v="7"/>
    <x v="2"/>
    <x v="0"/>
    <x v="1"/>
    <s v="21-03-2023 06:06"/>
    <s v="21-03-2023 07:50"/>
    <x v="4"/>
    <n v="12.91"/>
    <n v="10"/>
    <n v="129.1"/>
    <s v="Subscription"/>
    <x v="0"/>
    <s v="Medium"/>
    <s v="Medium Satisfaction"/>
    <s v="Long Charging"/>
    <n v="2"/>
    <x v="682"/>
    <x v="405"/>
  </r>
  <r>
    <s v="EVS106342"/>
    <x v="4"/>
    <x v="2"/>
    <x v="0"/>
    <x v="1"/>
    <s v="17-01-2023 22:56"/>
    <s v="18-01-2023 00:19"/>
    <x v="100"/>
    <n v="53.02"/>
    <n v="15"/>
    <n v="795.3"/>
    <s v="Wallet"/>
    <x v="2"/>
    <s v="High"/>
    <s v="Low Satisfaction"/>
    <s v="Long Charging"/>
    <n v="2"/>
    <x v="175"/>
    <x v="192"/>
  </r>
  <r>
    <s v="EVS106343"/>
    <x v="3"/>
    <x v="1"/>
    <x v="3"/>
    <x v="0"/>
    <s v="27-04-2023 00:01"/>
    <s v="27-04-2023 01:11"/>
    <x v="31"/>
    <n v="8.5500000000000007"/>
    <n v="15"/>
    <n v="128.25"/>
    <s v="Wallet"/>
    <x v="2"/>
    <s v="Low"/>
    <s v="Low Satisfaction"/>
    <s v="Long Charging"/>
    <n v="1"/>
    <x v="98"/>
    <x v="88"/>
  </r>
  <r>
    <s v="EVS106344"/>
    <x v="3"/>
    <x v="1"/>
    <x v="0"/>
    <x v="1"/>
    <s v="27-08-2024 03:08"/>
    <s v="27-08-2024 04:24"/>
    <x v="91"/>
    <n v="56.67"/>
    <n v="8"/>
    <n v="453.36"/>
    <s v="Subscription"/>
    <x v="2"/>
    <s v="High"/>
    <s v="Low Satisfaction"/>
    <s v="Long Charging"/>
    <n v="1"/>
    <x v="790"/>
    <x v="618"/>
  </r>
  <r>
    <s v="EVS106345"/>
    <x v="6"/>
    <x v="0"/>
    <x v="1"/>
    <x v="0"/>
    <d v="2023-07-04T21:31:00"/>
    <d v="2023-07-04T21:54:00"/>
    <x v="6"/>
    <n v="19.39"/>
    <n v="8"/>
    <n v="155.12"/>
    <s v="Wallet"/>
    <x v="3"/>
    <s v="Medium"/>
    <s v="Medium Satisfaction"/>
    <s v="Short Charging"/>
    <n v="3"/>
    <x v="741"/>
    <x v="109"/>
  </r>
  <r>
    <s v="EVS106346"/>
    <x v="0"/>
    <x v="0"/>
    <x v="3"/>
    <x v="0"/>
    <s v="22-04-2023 12:22"/>
    <s v="22-04-2023 12:57"/>
    <x v="10"/>
    <n v="7.48"/>
    <n v="12"/>
    <n v="89.76"/>
    <s v="Subscription"/>
    <x v="3"/>
    <s v="Low"/>
    <s v="Medium Satisfaction"/>
    <s v="Medium Charging"/>
    <n v="3"/>
    <x v="476"/>
    <x v="421"/>
  </r>
  <r>
    <s v="EVS106347"/>
    <x v="2"/>
    <x v="0"/>
    <x v="2"/>
    <x v="1"/>
    <d v="2023-06-11T23:41:00"/>
    <d v="2023-07-11T01:16:00"/>
    <x v="66"/>
    <n v="11.65"/>
    <n v="12"/>
    <n v="139.80000000000001"/>
    <s v="Subscription"/>
    <x v="2"/>
    <s v="Medium"/>
    <s v="Low Satisfaction"/>
    <s v="Long Charging"/>
    <n v="3"/>
    <x v="4"/>
    <x v="544"/>
  </r>
  <r>
    <s v="EVS106348"/>
    <x v="4"/>
    <x v="1"/>
    <x v="1"/>
    <x v="1"/>
    <d v="2023-09-06T22:08:00"/>
    <d v="2023-09-06T23:10:00"/>
    <x v="51"/>
    <n v="22.54"/>
    <n v="8"/>
    <n v="180.32"/>
    <s v="Subscription"/>
    <x v="1"/>
    <s v="Medium"/>
    <s v="High Satisfaction"/>
    <s v="Long Charging"/>
    <n v="1"/>
    <x v="1281"/>
    <x v="215"/>
  </r>
  <r>
    <s v="EVS106349"/>
    <x v="3"/>
    <x v="0"/>
    <x v="3"/>
    <x v="1"/>
    <s v="17-03-2023 12:00"/>
    <s v="17-03-2023 13:07"/>
    <x v="5"/>
    <n v="31.11"/>
    <n v="15"/>
    <n v="466.65"/>
    <s v="UPI"/>
    <x v="1"/>
    <s v="High"/>
    <s v="High Satisfaction"/>
    <s v="Long Charging"/>
    <n v="3"/>
    <x v="759"/>
    <x v="661"/>
  </r>
  <r>
    <s v="EVS106350"/>
    <x v="7"/>
    <x v="0"/>
    <x v="0"/>
    <x v="1"/>
    <s v="15-10-2024 20:14"/>
    <s v="15-10-2024 21:11"/>
    <x v="110"/>
    <n v="17.03"/>
    <n v="10"/>
    <n v="170.3"/>
    <s v="Wallet"/>
    <x v="4"/>
    <s v="Medium"/>
    <s v="Low Satisfaction"/>
    <s v="Medium Charging"/>
    <n v="3"/>
    <x v="748"/>
    <x v="485"/>
  </r>
  <r>
    <s v="EVS106351"/>
    <x v="3"/>
    <x v="1"/>
    <x v="0"/>
    <x v="1"/>
    <d v="2024-04-07T10:30:00"/>
    <d v="2024-04-07T11:48:00"/>
    <x v="89"/>
    <n v="56.91"/>
    <n v="8"/>
    <n v="455.28"/>
    <s v="Wallet"/>
    <x v="2"/>
    <s v="High"/>
    <s v="Low Satisfaction"/>
    <s v="Long Charging"/>
    <n v="1"/>
    <x v="1178"/>
    <x v="194"/>
  </r>
  <r>
    <s v="EVS106352"/>
    <x v="5"/>
    <x v="1"/>
    <x v="3"/>
    <x v="0"/>
    <d v="2024-06-02T11:11:00"/>
    <d v="2024-06-02T12:51:00"/>
    <x v="60"/>
    <n v="52.58"/>
    <n v="15"/>
    <n v="788.7"/>
    <s v="Credit Card"/>
    <x v="4"/>
    <s v="High"/>
    <s v="Low Satisfaction"/>
    <s v="Long Charging"/>
    <n v="1"/>
    <x v="150"/>
    <x v="302"/>
  </r>
  <r>
    <s v="EVS106353"/>
    <x v="2"/>
    <x v="1"/>
    <x v="3"/>
    <x v="0"/>
    <s v="16-04-2024 06:29"/>
    <s v="16-04-2024 06:58"/>
    <x v="102"/>
    <n v="6.31"/>
    <n v="12"/>
    <n v="75.72"/>
    <s v="Credit Card"/>
    <x v="1"/>
    <s v="Low"/>
    <s v="High Satisfaction"/>
    <s v="Short Charging"/>
    <n v="1"/>
    <x v="976"/>
    <x v="685"/>
  </r>
  <r>
    <s v="EVS106354"/>
    <x v="4"/>
    <x v="1"/>
    <x v="0"/>
    <x v="1"/>
    <d v="2024-09-07T02:12:00"/>
    <d v="2024-09-07T02:37:00"/>
    <x v="13"/>
    <n v="44.6"/>
    <n v="12"/>
    <n v="535.20000000000005"/>
    <s v="Credit Card"/>
    <x v="1"/>
    <s v="High"/>
    <s v="High Satisfaction"/>
    <s v="Short Charging"/>
    <n v="1"/>
    <x v="675"/>
    <x v="660"/>
  </r>
  <r>
    <s v="EVS106355"/>
    <x v="2"/>
    <x v="1"/>
    <x v="3"/>
    <x v="1"/>
    <s v="31-03-2024 16:16"/>
    <s v="31-03-2024 17:52"/>
    <x v="101"/>
    <n v="9.26"/>
    <n v="15"/>
    <n v="138.9"/>
    <s v="Subscription"/>
    <x v="1"/>
    <s v="Low"/>
    <s v="High Satisfaction"/>
    <s v="Long Charging"/>
    <n v="1"/>
    <x v="1280"/>
    <x v="124"/>
  </r>
  <r>
    <s v="EVS106356"/>
    <x v="3"/>
    <x v="0"/>
    <x v="3"/>
    <x v="0"/>
    <s v="15-10-2024 02:39"/>
    <s v="15-10-2024 03:28"/>
    <x v="42"/>
    <n v="3.07"/>
    <n v="15"/>
    <n v="46.05"/>
    <s v="Credit Card"/>
    <x v="0"/>
    <s v="Low"/>
    <s v="Medium Satisfaction"/>
    <s v="Medium Charging"/>
    <n v="3"/>
    <x v="1036"/>
    <x v="485"/>
  </r>
  <r>
    <s v="EVS106357"/>
    <x v="6"/>
    <x v="1"/>
    <x v="3"/>
    <x v="0"/>
    <s v="25-01-2024 22:18"/>
    <s v="25-01-2024 23:47"/>
    <x v="29"/>
    <n v="15.25"/>
    <n v="8"/>
    <n v="122"/>
    <s v="Wallet"/>
    <x v="3"/>
    <s v="Medium"/>
    <s v="Medium Satisfaction"/>
    <s v="Long Charging"/>
    <n v="1"/>
    <x v="1318"/>
    <x v="680"/>
  </r>
  <r>
    <s v="EVS106358"/>
    <x v="5"/>
    <x v="0"/>
    <x v="1"/>
    <x v="0"/>
    <s v="14-08-2024 04:13"/>
    <s v="14-08-2024 04:54"/>
    <x v="54"/>
    <n v="42.02"/>
    <n v="12"/>
    <n v="504.24"/>
    <s v="Wallet"/>
    <x v="4"/>
    <s v="High"/>
    <s v="Low Satisfaction"/>
    <s v="Medium Charging"/>
    <n v="3"/>
    <x v="1206"/>
    <x v="679"/>
  </r>
  <r>
    <s v="EVS106359"/>
    <x v="7"/>
    <x v="1"/>
    <x v="1"/>
    <x v="0"/>
    <s v="22-02-2024 19:53"/>
    <s v="22-02-2024 21:46"/>
    <x v="41"/>
    <n v="33.880000000000003"/>
    <n v="15"/>
    <n v="508.2"/>
    <s v="UPI"/>
    <x v="1"/>
    <s v="High"/>
    <s v="High Satisfaction"/>
    <s v="Long Charging"/>
    <n v="1"/>
    <x v="939"/>
    <x v="52"/>
  </r>
  <r>
    <s v="EVS106360"/>
    <x v="2"/>
    <x v="1"/>
    <x v="1"/>
    <x v="0"/>
    <s v="27-08-2023 21:39"/>
    <s v="27-08-2023 23:09"/>
    <x v="77"/>
    <n v="17.440000000000001"/>
    <n v="12"/>
    <n v="209.28"/>
    <s v="Wallet"/>
    <x v="1"/>
    <s v="Medium"/>
    <s v="High Satisfaction"/>
    <s v="Long Charging"/>
    <n v="1"/>
    <x v="382"/>
    <x v="451"/>
  </r>
  <r>
    <s v="EVS106361"/>
    <x v="4"/>
    <x v="0"/>
    <x v="1"/>
    <x v="0"/>
    <d v="2024-08-03T10:58:00"/>
    <d v="2024-08-03T12:26:00"/>
    <x v="81"/>
    <n v="45.96"/>
    <n v="12"/>
    <n v="551.52"/>
    <s v="Credit Card"/>
    <x v="3"/>
    <s v="High"/>
    <s v="Medium Satisfaction"/>
    <s v="Long Charging"/>
    <n v="3"/>
    <x v="475"/>
    <x v="571"/>
  </r>
  <r>
    <s v="EVS106362"/>
    <x v="2"/>
    <x v="2"/>
    <x v="2"/>
    <x v="0"/>
    <s v="22-02-2023 14:43"/>
    <s v="22-02-2023 16:23"/>
    <x v="60"/>
    <n v="10.94"/>
    <n v="8"/>
    <n v="87.52"/>
    <s v="UPI"/>
    <x v="4"/>
    <s v="Medium"/>
    <s v="Low Satisfaction"/>
    <s v="Long Charging"/>
    <n v="2"/>
    <x v="594"/>
    <x v="89"/>
  </r>
  <r>
    <s v="EVS106363"/>
    <x v="5"/>
    <x v="2"/>
    <x v="0"/>
    <x v="0"/>
    <d v="2023-03-04T17:55:00"/>
    <d v="2023-03-04T19:13:00"/>
    <x v="89"/>
    <n v="57.18"/>
    <n v="12"/>
    <n v="686.16"/>
    <s v="Credit Card"/>
    <x v="3"/>
    <s v="High"/>
    <s v="Medium Satisfaction"/>
    <s v="Long Charging"/>
    <n v="2"/>
    <x v="1411"/>
    <x v="629"/>
  </r>
  <r>
    <s v="EVS106364"/>
    <x v="3"/>
    <x v="1"/>
    <x v="2"/>
    <x v="0"/>
    <s v="31-08-2024 23:46"/>
    <d v="2024-01-09T01:07:00"/>
    <x v="7"/>
    <n v="42.86"/>
    <n v="12"/>
    <n v="514.32000000000005"/>
    <s v="Credit Card"/>
    <x v="4"/>
    <s v="High"/>
    <s v="Low Satisfaction"/>
    <s v="Long Charging"/>
    <n v="1"/>
    <x v="1353"/>
    <x v="77"/>
  </r>
  <r>
    <s v="EVS106365"/>
    <x v="3"/>
    <x v="0"/>
    <x v="0"/>
    <x v="0"/>
    <d v="2023-02-01T00:12:00"/>
    <d v="2023-02-01T00:36:00"/>
    <x v="37"/>
    <n v="57.14"/>
    <n v="8"/>
    <n v="457.12"/>
    <s v="Credit Card"/>
    <x v="0"/>
    <s v="High"/>
    <s v="Medium Satisfaction"/>
    <s v="Short Charging"/>
    <n v="3"/>
    <x v="349"/>
    <x v="433"/>
  </r>
  <r>
    <s v="EVS106366"/>
    <x v="7"/>
    <x v="2"/>
    <x v="2"/>
    <x v="0"/>
    <d v="2023-03-01T13:56:00"/>
    <d v="2023-03-01T15:21:00"/>
    <x v="17"/>
    <n v="32.700000000000003"/>
    <n v="15"/>
    <n v="490.5"/>
    <s v="Subscription"/>
    <x v="1"/>
    <s v="High"/>
    <s v="High Satisfaction"/>
    <s v="Long Charging"/>
    <n v="2"/>
    <x v="1201"/>
    <x v="548"/>
  </r>
  <r>
    <s v="EVS106367"/>
    <x v="2"/>
    <x v="2"/>
    <x v="3"/>
    <x v="1"/>
    <d v="2024-01-07T17:46:00"/>
    <d v="2024-01-07T19:20:00"/>
    <x v="23"/>
    <n v="47.16"/>
    <n v="12"/>
    <n v="565.91999999999996"/>
    <s v="Wallet"/>
    <x v="3"/>
    <s v="High"/>
    <s v="Medium Satisfaction"/>
    <s v="Long Charging"/>
    <n v="2"/>
    <x v="617"/>
    <x v="32"/>
  </r>
  <r>
    <s v="EVS106368"/>
    <x v="5"/>
    <x v="2"/>
    <x v="3"/>
    <x v="0"/>
    <d v="2024-03-10T18:06:00"/>
    <d v="2024-03-10T18:40:00"/>
    <x v="8"/>
    <n v="20.59"/>
    <n v="8"/>
    <n v="164.72"/>
    <s v="Subscription"/>
    <x v="3"/>
    <s v="Medium"/>
    <s v="Medium Satisfaction"/>
    <s v="Medium Charging"/>
    <n v="2"/>
    <x v="1142"/>
    <x v="309"/>
  </r>
  <r>
    <s v="EVS106369"/>
    <x v="2"/>
    <x v="2"/>
    <x v="1"/>
    <x v="0"/>
    <d v="2023-04-12T02:58:00"/>
    <d v="2023-04-12T04:29:00"/>
    <x v="44"/>
    <n v="43.81"/>
    <n v="10"/>
    <n v="438.1"/>
    <s v="Credit Card"/>
    <x v="1"/>
    <s v="High"/>
    <s v="High Satisfaction"/>
    <s v="Long Charging"/>
    <n v="2"/>
    <x v="1157"/>
    <x v="313"/>
  </r>
  <r>
    <s v="EVS106370"/>
    <x v="6"/>
    <x v="1"/>
    <x v="2"/>
    <x v="1"/>
    <s v="17-02-2024 15:16"/>
    <s v="17-02-2024 16:05"/>
    <x v="42"/>
    <n v="7.27"/>
    <n v="15"/>
    <n v="109.05"/>
    <s v="Credit Card"/>
    <x v="2"/>
    <s v="Low"/>
    <s v="Low Satisfaction"/>
    <s v="Medium Charging"/>
    <n v="1"/>
    <x v="929"/>
    <x v="676"/>
  </r>
  <r>
    <s v="EVS106371"/>
    <x v="2"/>
    <x v="2"/>
    <x v="0"/>
    <x v="1"/>
    <d v="2024-12-03T01:32:00"/>
    <d v="2024-12-03T02:26:00"/>
    <x v="38"/>
    <n v="37.01"/>
    <n v="15"/>
    <n v="555.15"/>
    <s v="Credit Card"/>
    <x v="2"/>
    <s v="High"/>
    <s v="Low Satisfaction"/>
    <s v="Medium Charging"/>
    <n v="2"/>
    <x v="1405"/>
    <x v="505"/>
  </r>
  <r>
    <s v="EVS106372"/>
    <x v="3"/>
    <x v="0"/>
    <x v="0"/>
    <x v="0"/>
    <d v="2024-03-02T00:04:00"/>
    <d v="2024-03-02T01:21:00"/>
    <x v="68"/>
    <n v="11.67"/>
    <n v="10"/>
    <n v="116.7"/>
    <s v="Wallet"/>
    <x v="1"/>
    <s v="Medium"/>
    <s v="High Satisfaction"/>
    <s v="Long Charging"/>
    <n v="3"/>
    <x v="10"/>
    <x v="240"/>
  </r>
  <r>
    <s v="EVS106373"/>
    <x v="0"/>
    <x v="1"/>
    <x v="1"/>
    <x v="1"/>
    <s v="22-07-2023 23:59"/>
    <s v="23-07-2023 01:23"/>
    <x v="32"/>
    <n v="34.58"/>
    <n v="10"/>
    <n v="345.8"/>
    <s v="UPI"/>
    <x v="1"/>
    <s v="High"/>
    <s v="High Satisfaction"/>
    <s v="Long Charging"/>
    <n v="1"/>
    <x v="1049"/>
    <x v="545"/>
  </r>
  <r>
    <s v="EVS106374"/>
    <x v="0"/>
    <x v="0"/>
    <x v="2"/>
    <x v="0"/>
    <d v="2024-12-04T16:36:00"/>
    <d v="2024-12-04T17:56:00"/>
    <x v="93"/>
    <n v="18.850000000000001"/>
    <n v="15"/>
    <n v="282.75"/>
    <s v="Wallet"/>
    <x v="1"/>
    <s v="Medium"/>
    <s v="High Satisfaction"/>
    <s v="Long Charging"/>
    <n v="3"/>
    <x v="280"/>
    <x v="127"/>
  </r>
  <r>
    <s v="EVS106375"/>
    <x v="2"/>
    <x v="0"/>
    <x v="0"/>
    <x v="0"/>
    <s v="24-11-2023 23:08"/>
    <s v="24-11-2023 23:53"/>
    <x v="96"/>
    <n v="13.91"/>
    <n v="12"/>
    <n v="166.92"/>
    <s v="Subscription"/>
    <x v="2"/>
    <s v="Medium"/>
    <s v="Low Satisfaction"/>
    <s v="Medium Charging"/>
    <n v="3"/>
    <x v="716"/>
    <x v="99"/>
  </r>
  <r>
    <s v="EVS106376"/>
    <x v="5"/>
    <x v="0"/>
    <x v="0"/>
    <x v="1"/>
    <s v="20-11-2023 18:42"/>
    <s v="20-11-2023 20:27"/>
    <x v="80"/>
    <n v="19.86"/>
    <n v="8"/>
    <n v="158.88"/>
    <s v="UPI"/>
    <x v="2"/>
    <s v="Medium"/>
    <s v="Low Satisfaction"/>
    <s v="Long Charging"/>
    <n v="3"/>
    <x v="636"/>
    <x v="234"/>
  </r>
  <r>
    <s v="EVS106377"/>
    <x v="7"/>
    <x v="2"/>
    <x v="2"/>
    <x v="0"/>
    <s v="25-02-2024 15:50"/>
    <s v="25-02-2024 16:58"/>
    <x v="84"/>
    <n v="7.08"/>
    <n v="10"/>
    <n v="70.8"/>
    <s v="Credit Card"/>
    <x v="4"/>
    <s v="Low"/>
    <s v="Low Satisfaction"/>
    <s v="Long Charging"/>
    <n v="2"/>
    <x v="411"/>
    <x v="114"/>
  </r>
  <r>
    <s v="EVS106378"/>
    <x v="4"/>
    <x v="0"/>
    <x v="2"/>
    <x v="0"/>
    <s v="18-09-2024 00:28"/>
    <s v="18-09-2024 00:45"/>
    <x v="18"/>
    <n v="38.840000000000003"/>
    <n v="12"/>
    <n v="466.08"/>
    <s v="Subscription"/>
    <x v="1"/>
    <s v="High"/>
    <s v="High Satisfaction"/>
    <s v="Short Charging"/>
    <n v="3"/>
    <x v="482"/>
    <x v="25"/>
  </r>
  <r>
    <s v="EVS106379"/>
    <x v="6"/>
    <x v="0"/>
    <x v="0"/>
    <x v="0"/>
    <s v="15-10-2024 18:47"/>
    <s v="15-10-2024 20:22"/>
    <x v="66"/>
    <n v="18.36"/>
    <n v="10"/>
    <n v="183.6"/>
    <s v="UPI"/>
    <x v="3"/>
    <s v="Medium"/>
    <s v="Medium Satisfaction"/>
    <s v="Long Charging"/>
    <n v="3"/>
    <x v="423"/>
    <x v="485"/>
  </r>
  <r>
    <s v="EVS106380"/>
    <x v="6"/>
    <x v="1"/>
    <x v="1"/>
    <x v="1"/>
    <s v="20-07-2023 04:12"/>
    <s v="20-07-2023 06:11"/>
    <x v="9"/>
    <n v="6.72"/>
    <n v="8"/>
    <n v="53.76"/>
    <s v="Credit Card"/>
    <x v="4"/>
    <s v="Low"/>
    <s v="Low Satisfaction"/>
    <s v="Long Charging"/>
    <n v="1"/>
    <x v="1061"/>
    <x v="697"/>
  </r>
  <r>
    <s v="EVS106381"/>
    <x v="7"/>
    <x v="2"/>
    <x v="3"/>
    <x v="1"/>
    <d v="2024-12-02T07:49:00"/>
    <d v="2024-12-02T08:06:00"/>
    <x v="18"/>
    <n v="46.81"/>
    <n v="12"/>
    <n v="561.72"/>
    <s v="Wallet"/>
    <x v="3"/>
    <s v="High"/>
    <s v="Medium Satisfaction"/>
    <s v="Short Charging"/>
    <n v="2"/>
    <x v="1392"/>
    <x v="300"/>
  </r>
  <r>
    <s v="EVS106382"/>
    <x v="3"/>
    <x v="0"/>
    <x v="1"/>
    <x v="1"/>
    <d v="2023-04-12T04:34:00"/>
    <d v="2023-04-12T05:39:00"/>
    <x v="75"/>
    <n v="28.6"/>
    <n v="12"/>
    <n v="343.2"/>
    <s v="Subscription"/>
    <x v="2"/>
    <s v="Medium"/>
    <s v="Low Satisfaction"/>
    <s v="Long Charging"/>
    <n v="3"/>
    <x v="1357"/>
    <x v="313"/>
  </r>
  <r>
    <s v="EVS106383"/>
    <x v="5"/>
    <x v="2"/>
    <x v="0"/>
    <x v="1"/>
    <s v="19-07-2024 04:16"/>
    <s v="19-07-2024 05:02"/>
    <x v="43"/>
    <n v="56.92"/>
    <n v="12"/>
    <n v="683.04"/>
    <s v="Wallet"/>
    <x v="3"/>
    <s v="High"/>
    <s v="Medium Satisfaction"/>
    <s v="Medium Charging"/>
    <n v="2"/>
    <x v="1290"/>
    <x v="134"/>
  </r>
  <r>
    <s v="EVS106384"/>
    <x v="7"/>
    <x v="2"/>
    <x v="0"/>
    <x v="0"/>
    <d v="2023-01-01T20:57:00"/>
    <d v="2023-01-01T22:43:00"/>
    <x v="107"/>
    <n v="50.75"/>
    <n v="10"/>
    <n v="507.5"/>
    <s v="Credit Card"/>
    <x v="4"/>
    <s v="High"/>
    <s v="Low Satisfaction"/>
    <s v="Long Charging"/>
    <n v="2"/>
    <x v="194"/>
    <x v="103"/>
  </r>
  <r>
    <s v="EVS106385"/>
    <x v="3"/>
    <x v="0"/>
    <x v="3"/>
    <x v="0"/>
    <s v="29-07-2023 11:37"/>
    <s v="29-07-2023 13:03"/>
    <x v="16"/>
    <n v="56.76"/>
    <n v="12"/>
    <n v="681.12"/>
    <s v="Wallet"/>
    <x v="0"/>
    <s v="High"/>
    <s v="Medium Satisfaction"/>
    <s v="Long Charging"/>
    <n v="3"/>
    <x v="316"/>
    <x v="6"/>
  </r>
  <r>
    <s v="EVS106386"/>
    <x v="5"/>
    <x v="0"/>
    <x v="3"/>
    <x v="1"/>
    <d v="2023-10-12T00:31:00"/>
    <d v="2023-10-12T01:58:00"/>
    <x v="24"/>
    <n v="26.28"/>
    <n v="12"/>
    <n v="315.36"/>
    <s v="Subscription"/>
    <x v="3"/>
    <s v="Medium"/>
    <s v="Medium Satisfaction"/>
    <s v="Long Charging"/>
    <n v="3"/>
    <x v="1330"/>
    <x v="317"/>
  </r>
  <r>
    <s v="EVS106387"/>
    <x v="2"/>
    <x v="1"/>
    <x v="0"/>
    <x v="1"/>
    <s v="18-04-2023 18:29"/>
    <s v="18-04-2023 19:00"/>
    <x v="64"/>
    <n v="32.590000000000003"/>
    <n v="10"/>
    <n v="325.89999999999998"/>
    <s v="Subscription"/>
    <x v="0"/>
    <s v="High"/>
    <s v="Medium Satisfaction"/>
    <s v="Medium Charging"/>
    <n v="1"/>
    <x v="624"/>
    <x v="455"/>
  </r>
  <r>
    <s v="EVS106388"/>
    <x v="3"/>
    <x v="2"/>
    <x v="3"/>
    <x v="0"/>
    <s v="23-02-2024 16:25"/>
    <s v="23-02-2024 16:51"/>
    <x v="1"/>
    <n v="4.04"/>
    <n v="10"/>
    <n v="40.4"/>
    <s v="UPI"/>
    <x v="4"/>
    <s v="Low"/>
    <s v="Low Satisfaction"/>
    <s v="Short Charging"/>
    <n v="2"/>
    <x v="573"/>
    <x v="13"/>
  </r>
  <r>
    <s v="EVS106389"/>
    <x v="3"/>
    <x v="1"/>
    <x v="3"/>
    <x v="1"/>
    <s v="24-07-2023 01:34"/>
    <s v="24-07-2023 02:12"/>
    <x v="28"/>
    <n v="45.15"/>
    <n v="10"/>
    <n v="451.5"/>
    <s v="Credit Card"/>
    <x v="4"/>
    <s v="High"/>
    <s v="Low Satisfaction"/>
    <s v="Medium Charging"/>
    <n v="1"/>
    <x v="190"/>
    <x v="198"/>
  </r>
  <r>
    <s v="EVS106390"/>
    <x v="7"/>
    <x v="2"/>
    <x v="2"/>
    <x v="1"/>
    <s v="18-09-2023 02:57"/>
    <s v="18-09-2023 03:09"/>
    <x v="94"/>
    <n v="51.71"/>
    <n v="10"/>
    <n v="517.1"/>
    <s v="Credit Card"/>
    <x v="0"/>
    <s v="High"/>
    <s v="Medium Satisfaction"/>
    <s v="Short Charging"/>
    <n v="2"/>
    <x v="320"/>
    <x v="141"/>
  </r>
  <r>
    <s v="EVS106391"/>
    <x v="3"/>
    <x v="0"/>
    <x v="1"/>
    <x v="0"/>
    <s v="16-09-2023 06:56"/>
    <s v="16-09-2023 07:46"/>
    <x v="97"/>
    <n v="34.409999999999997"/>
    <n v="8"/>
    <n v="275.27999999999997"/>
    <s v="UPI"/>
    <x v="1"/>
    <s v="High"/>
    <s v="High Satisfaction"/>
    <s v="Medium Charging"/>
    <n v="3"/>
    <x v="888"/>
    <x v="282"/>
  </r>
  <r>
    <s v="EVS106392"/>
    <x v="6"/>
    <x v="2"/>
    <x v="3"/>
    <x v="1"/>
    <s v="19-01-2024 11:23"/>
    <s v="19-01-2024 12:34"/>
    <x v="82"/>
    <n v="16.739999999999998"/>
    <n v="12"/>
    <n v="200.88"/>
    <s v="UPI"/>
    <x v="3"/>
    <s v="Medium"/>
    <s v="Medium Satisfaction"/>
    <s v="Long Charging"/>
    <n v="2"/>
    <x v="946"/>
    <x v="598"/>
  </r>
  <r>
    <s v="EVS106393"/>
    <x v="5"/>
    <x v="2"/>
    <x v="2"/>
    <x v="1"/>
    <s v="28-04-2024 17:24"/>
    <s v="28-04-2024 19:02"/>
    <x v="61"/>
    <n v="38.159999999999997"/>
    <n v="12"/>
    <n v="457.92"/>
    <s v="Subscription"/>
    <x v="3"/>
    <s v="High"/>
    <s v="Medium Satisfaction"/>
    <s v="Long Charging"/>
    <n v="2"/>
    <x v="238"/>
    <x v="117"/>
  </r>
  <r>
    <s v="EVS106394"/>
    <x v="7"/>
    <x v="2"/>
    <x v="2"/>
    <x v="0"/>
    <d v="2023-12-09T11:02:00"/>
    <d v="2023-12-09T12:42:00"/>
    <x v="60"/>
    <n v="47.42"/>
    <n v="8"/>
    <n v="379.36"/>
    <s v="Subscription"/>
    <x v="2"/>
    <s v="High"/>
    <s v="Low Satisfaction"/>
    <s v="Long Charging"/>
    <n v="2"/>
    <x v="432"/>
    <x v="672"/>
  </r>
  <r>
    <s v="EVS106395"/>
    <x v="7"/>
    <x v="2"/>
    <x v="3"/>
    <x v="0"/>
    <s v="19-11-2023 02:38"/>
    <s v="19-11-2023 03:20"/>
    <x v="14"/>
    <n v="52.65"/>
    <n v="8"/>
    <n v="421.2"/>
    <s v="Credit Card"/>
    <x v="2"/>
    <s v="High"/>
    <s v="Low Satisfaction"/>
    <s v="Medium Charging"/>
    <n v="2"/>
    <x v="740"/>
    <x v="31"/>
  </r>
  <r>
    <s v="EVS106396"/>
    <x v="4"/>
    <x v="1"/>
    <x v="1"/>
    <x v="0"/>
    <d v="2024-04-10T07:52:00"/>
    <d v="2024-04-10T08:13:00"/>
    <x v="86"/>
    <n v="48.67"/>
    <n v="10"/>
    <n v="486.7"/>
    <s v="Credit Card"/>
    <x v="1"/>
    <s v="High"/>
    <s v="High Satisfaction"/>
    <s v="Short Charging"/>
    <n v="1"/>
    <x v="362"/>
    <x v="340"/>
  </r>
  <r>
    <s v="EVS106397"/>
    <x v="4"/>
    <x v="0"/>
    <x v="3"/>
    <x v="1"/>
    <d v="2023-03-03T17:40:00"/>
    <d v="2023-03-03T17:59:00"/>
    <x v="11"/>
    <n v="23.83"/>
    <n v="12"/>
    <n v="285.95999999999998"/>
    <s v="Subscription"/>
    <x v="4"/>
    <s v="Medium"/>
    <s v="Low Satisfaction"/>
    <s v="Short Charging"/>
    <n v="3"/>
    <x v="1333"/>
    <x v="369"/>
  </r>
  <r>
    <s v="EVS106398"/>
    <x v="7"/>
    <x v="2"/>
    <x v="1"/>
    <x v="1"/>
    <s v="25-08-2024 19:05"/>
    <s v="25-08-2024 19:20"/>
    <x v="63"/>
    <n v="49.36"/>
    <n v="10"/>
    <n v="493.6"/>
    <s v="UPI"/>
    <x v="1"/>
    <s v="High"/>
    <s v="High Satisfaction"/>
    <s v="Short Charging"/>
    <n v="2"/>
    <x v="596"/>
    <x v="357"/>
  </r>
  <r>
    <s v="EVS106399"/>
    <x v="7"/>
    <x v="1"/>
    <x v="1"/>
    <x v="1"/>
    <d v="2023-01-12T12:55:00"/>
    <d v="2023-01-12T13:45:00"/>
    <x v="97"/>
    <n v="59.17"/>
    <n v="8"/>
    <n v="473.36"/>
    <s v="UPI"/>
    <x v="1"/>
    <s v="High"/>
    <s v="High Satisfaction"/>
    <s v="Medium Charging"/>
    <n v="1"/>
    <x v="345"/>
    <x v="82"/>
  </r>
  <r>
    <s v="EVS106400"/>
    <x v="5"/>
    <x v="0"/>
    <x v="2"/>
    <x v="0"/>
    <s v="18-06-2023 10:04"/>
    <s v="18-06-2023 11:23"/>
    <x v="87"/>
    <n v="53.86"/>
    <n v="8"/>
    <n v="430.88"/>
    <s v="Wallet"/>
    <x v="1"/>
    <s v="High"/>
    <s v="High Satisfaction"/>
    <s v="Long Charging"/>
    <n v="3"/>
    <x v="729"/>
    <x v="72"/>
  </r>
  <r>
    <s v="EVS106401"/>
    <x v="6"/>
    <x v="2"/>
    <x v="0"/>
    <x v="1"/>
    <d v="2023-01-10T08:22:00"/>
    <d v="2023-01-10T09:39:00"/>
    <x v="68"/>
    <n v="23.04"/>
    <n v="8"/>
    <n v="184.32"/>
    <s v="Credit Card"/>
    <x v="4"/>
    <s v="Medium"/>
    <s v="Low Satisfaction"/>
    <s v="Long Charging"/>
    <n v="2"/>
    <x v="11"/>
    <x v="329"/>
  </r>
  <r>
    <s v="EVS106402"/>
    <x v="5"/>
    <x v="2"/>
    <x v="1"/>
    <x v="1"/>
    <s v="23-04-2023 01:20"/>
    <s v="23-04-2023 02:25"/>
    <x v="75"/>
    <n v="6.62"/>
    <n v="12"/>
    <n v="79.44"/>
    <s v="Subscription"/>
    <x v="2"/>
    <s v="Low"/>
    <s v="Low Satisfaction"/>
    <s v="Long Charging"/>
    <n v="2"/>
    <x v="132"/>
    <x v="376"/>
  </r>
  <r>
    <s v="EVS106403"/>
    <x v="0"/>
    <x v="0"/>
    <x v="1"/>
    <x v="1"/>
    <s v="28-12-2023 02:44"/>
    <s v="28-12-2023 04:16"/>
    <x v="20"/>
    <n v="18.079999999999998"/>
    <n v="10"/>
    <n v="180.8"/>
    <s v="Wallet"/>
    <x v="2"/>
    <s v="Medium"/>
    <s v="Low Satisfaction"/>
    <s v="Long Charging"/>
    <n v="3"/>
    <x v="1265"/>
    <x v="208"/>
  </r>
  <r>
    <s v="EVS106404"/>
    <x v="5"/>
    <x v="0"/>
    <x v="1"/>
    <x v="1"/>
    <s v="25-07-2023 17:46"/>
    <s v="25-07-2023 18:52"/>
    <x v="40"/>
    <n v="40.93"/>
    <n v="15"/>
    <n v="613.95000000000005"/>
    <s v="UPI"/>
    <x v="2"/>
    <s v="High"/>
    <s v="Low Satisfaction"/>
    <s v="Long Charging"/>
    <n v="3"/>
    <x v="617"/>
    <x v="553"/>
  </r>
  <r>
    <s v="EVS106405"/>
    <x v="3"/>
    <x v="1"/>
    <x v="0"/>
    <x v="1"/>
    <d v="2023-08-08T14:19:00"/>
    <d v="2023-08-08T15:38:00"/>
    <x v="87"/>
    <n v="14.24"/>
    <n v="15"/>
    <n v="213.6"/>
    <s v="Subscription"/>
    <x v="1"/>
    <s v="Medium"/>
    <s v="High Satisfaction"/>
    <s v="Long Charging"/>
    <n v="1"/>
    <x v="112"/>
    <x v="564"/>
  </r>
  <r>
    <s v="EVS106406"/>
    <x v="7"/>
    <x v="0"/>
    <x v="0"/>
    <x v="0"/>
    <d v="2024-01-11T13:43:00"/>
    <d v="2024-01-11T15:15:00"/>
    <x v="20"/>
    <n v="39.58"/>
    <n v="15"/>
    <n v="593.70000000000005"/>
    <s v="Credit Card"/>
    <x v="1"/>
    <s v="High"/>
    <s v="High Satisfaction"/>
    <s v="Long Charging"/>
    <n v="3"/>
    <x v="1252"/>
    <x v="41"/>
  </r>
  <r>
    <s v="EVS106407"/>
    <x v="4"/>
    <x v="2"/>
    <x v="1"/>
    <x v="1"/>
    <s v="16-02-2023 16:40"/>
    <s v="16-02-2023 17:51"/>
    <x v="82"/>
    <n v="23.89"/>
    <n v="8"/>
    <n v="191.12"/>
    <s v="UPI"/>
    <x v="1"/>
    <s v="Medium"/>
    <s v="High Satisfaction"/>
    <s v="Long Charging"/>
    <n v="2"/>
    <x v="793"/>
    <x v="105"/>
  </r>
  <r>
    <s v="EVS106408"/>
    <x v="4"/>
    <x v="2"/>
    <x v="2"/>
    <x v="0"/>
    <s v="25-07-2023 18:18"/>
    <s v="25-07-2023 20:17"/>
    <x v="9"/>
    <n v="12.38"/>
    <n v="15"/>
    <n v="185.7"/>
    <s v="Wallet"/>
    <x v="3"/>
    <s v="Medium"/>
    <s v="Medium Satisfaction"/>
    <s v="Long Charging"/>
    <n v="2"/>
    <x v="246"/>
    <x v="553"/>
  </r>
  <r>
    <s v="EVS106409"/>
    <x v="3"/>
    <x v="1"/>
    <x v="1"/>
    <x v="1"/>
    <s v="31-08-2024 03:04"/>
    <s v="31-08-2024 03:59"/>
    <x v="104"/>
    <n v="56.89"/>
    <n v="15"/>
    <n v="853.35"/>
    <s v="Credit Card"/>
    <x v="3"/>
    <s v="High"/>
    <s v="Medium Satisfaction"/>
    <s v="Medium Charging"/>
    <n v="1"/>
    <x v="8"/>
    <x v="77"/>
  </r>
  <r>
    <s v="EVS106410"/>
    <x v="5"/>
    <x v="0"/>
    <x v="3"/>
    <x v="1"/>
    <s v="18-08-2023 12:52"/>
    <s v="18-08-2023 14:24"/>
    <x v="20"/>
    <n v="6.1"/>
    <n v="8"/>
    <n v="48.8"/>
    <s v="Subscription"/>
    <x v="3"/>
    <s v="Low"/>
    <s v="Medium Satisfaction"/>
    <s v="Long Charging"/>
    <n v="3"/>
    <x v="385"/>
    <x v="92"/>
  </r>
  <r>
    <s v="EVS106411"/>
    <x v="7"/>
    <x v="0"/>
    <x v="3"/>
    <x v="1"/>
    <s v="29-11-2024 21:11"/>
    <s v="29-11-2024 23:09"/>
    <x v="106"/>
    <n v="29.97"/>
    <n v="15"/>
    <n v="449.55"/>
    <s v="Credit Card"/>
    <x v="4"/>
    <s v="Medium"/>
    <s v="Low Satisfaction"/>
    <s v="Long Charging"/>
    <n v="3"/>
    <x v="247"/>
    <x v="501"/>
  </r>
  <r>
    <s v="EVS106412"/>
    <x v="6"/>
    <x v="0"/>
    <x v="0"/>
    <x v="0"/>
    <s v="28-04-2024 13:36"/>
    <s v="28-04-2024 15:02"/>
    <x v="16"/>
    <n v="38.96"/>
    <n v="8"/>
    <n v="311.68"/>
    <s v="Credit Card"/>
    <x v="4"/>
    <s v="High"/>
    <s v="Low Satisfaction"/>
    <s v="Long Charging"/>
    <n v="3"/>
    <x v="913"/>
    <x v="117"/>
  </r>
  <r>
    <s v="EVS106413"/>
    <x v="3"/>
    <x v="2"/>
    <x v="3"/>
    <x v="0"/>
    <d v="2024-06-11T17:02:00"/>
    <d v="2024-06-11T17:29:00"/>
    <x v="92"/>
    <n v="2.2999999999999998"/>
    <n v="15"/>
    <n v="34.5"/>
    <s v="Subscription"/>
    <x v="4"/>
    <s v="Low"/>
    <s v="Low Satisfaction"/>
    <s v="Short Charging"/>
    <n v="2"/>
    <x v="781"/>
    <x v="408"/>
  </r>
  <r>
    <s v="EVS106414"/>
    <x v="4"/>
    <x v="2"/>
    <x v="3"/>
    <x v="1"/>
    <s v="24-10-2023 15:52"/>
    <s v="24-10-2023 17:49"/>
    <x v="62"/>
    <n v="35.35"/>
    <n v="15"/>
    <n v="530.25"/>
    <s v="Subscription"/>
    <x v="4"/>
    <s v="High"/>
    <s v="Low Satisfaction"/>
    <s v="Long Charging"/>
    <n v="2"/>
    <x v="463"/>
    <x v="81"/>
  </r>
  <r>
    <s v="EVS106415"/>
    <x v="1"/>
    <x v="0"/>
    <x v="1"/>
    <x v="1"/>
    <s v="13-08-2024 15:14"/>
    <s v="13-08-2024 16:28"/>
    <x v="33"/>
    <n v="7.06"/>
    <n v="10"/>
    <n v="70.599999999999994"/>
    <s v="Subscription"/>
    <x v="1"/>
    <s v="Low"/>
    <s v="High Satisfaction"/>
    <s v="Long Charging"/>
    <n v="3"/>
    <x v="464"/>
    <x v="265"/>
  </r>
  <r>
    <s v="EVS106416"/>
    <x v="0"/>
    <x v="1"/>
    <x v="2"/>
    <x v="0"/>
    <d v="2024-02-08T13:24:00"/>
    <d v="2024-02-08T13:46:00"/>
    <x v="103"/>
    <n v="57.04"/>
    <n v="10"/>
    <n v="570.4"/>
    <s v="Credit Card"/>
    <x v="4"/>
    <s v="High"/>
    <s v="Low Satisfaction"/>
    <s v="Short Charging"/>
    <n v="1"/>
    <x v="206"/>
    <x v="442"/>
  </r>
  <r>
    <s v="EVS106417"/>
    <x v="1"/>
    <x v="2"/>
    <x v="2"/>
    <x v="1"/>
    <d v="2023-05-12T04:34:00"/>
    <d v="2023-05-12T05:56:00"/>
    <x v="0"/>
    <n v="38.700000000000003"/>
    <n v="15"/>
    <n v="580.5"/>
    <s v="Subscription"/>
    <x v="2"/>
    <s v="High"/>
    <s v="Low Satisfaction"/>
    <s v="Long Charging"/>
    <n v="2"/>
    <x v="1357"/>
    <x v="678"/>
  </r>
  <r>
    <s v="EVS106418"/>
    <x v="1"/>
    <x v="2"/>
    <x v="3"/>
    <x v="0"/>
    <d v="2023-12-04T15:44:00"/>
    <d v="2023-12-04T16:50:00"/>
    <x v="40"/>
    <n v="33.64"/>
    <n v="10"/>
    <n v="336.4"/>
    <s v="Credit Card"/>
    <x v="4"/>
    <s v="High"/>
    <s v="Low Satisfaction"/>
    <s v="Long Charging"/>
    <n v="2"/>
    <x v="408"/>
    <x v="246"/>
  </r>
  <r>
    <s v="EVS106419"/>
    <x v="6"/>
    <x v="2"/>
    <x v="3"/>
    <x v="0"/>
    <d v="2024-12-11T14:18:00"/>
    <d v="2024-12-11T15:36:00"/>
    <x v="89"/>
    <n v="28.27"/>
    <n v="12"/>
    <n v="339.24"/>
    <s v="Credit Card"/>
    <x v="2"/>
    <s v="Medium"/>
    <s v="Low Satisfaction"/>
    <s v="Long Charging"/>
    <n v="2"/>
    <x v="852"/>
    <x v="318"/>
  </r>
  <r>
    <s v="EVS106420"/>
    <x v="1"/>
    <x v="1"/>
    <x v="1"/>
    <x v="0"/>
    <s v="27-07-2024 18:51"/>
    <s v="27-07-2024 19:52"/>
    <x v="57"/>
    <n v="48.85"/>
    <n v="8"/>
    <n v="390.8"/>
    <s v="UPI"/>
    <x v="0"/>
    <s v="High"/>
    <s v="Medium Satisfaction"/>
    <s v="Long Charging"/>
    <n v="1"/>
    <x v="152"/>
    <x v="594"/>
  </r>
  <r>
    <s v="EVS106421"/>
    <x v="4"/>
    <x v="0"/>
    <x v="2"/>
    <x v="0"/>
    <s v="22-06-2023 06:29"/>
    <s v="22-06-2023 07:12"/>
    <x v="27"/>
    <n v="29.85"/>
    <n v="10"/>
    <n v="298.5"/>
    <s v="Subscription"/>
    <x v="3"/>
    <s v="Medium"/>
    <s v="Medium Satisfaction"/>
    <s v="Medium Charging"/>
    <n v="3"/>
    <x v="976"/>
    <x v="487"/>
  </r>
  <r>
    <s v="EVS106422"/>
    <x v="5"/>
    <x v="1"/>
    <x v="3"/>
    <x v="0"/>
    <s v="29-06-2024 16:16"/>
    <s v="29-06-2024 18:02"/>
    <x v="107"/>
    <n v="43.09"/>
    <n v="8"/>
    <n v="344.72"/>
    <s v="UPI"/>
    <x v="2"/>
    <s v="High"/>
    <s v="Low Satisfaction"/>
    <s v="Long Charging"/>
    <n v="1"/>
    <x v="1280"/>
    <x v="116"/>
  </r>
  <r>
    <s v="EVS106423"/>
    <x v="0"/>
    <x v="0"/>
    <x v="0"/>
    <x v="0"/>
    <s v="24-02-2023 10:34"/>
    <s v="24-02-2023 12:28"/>
    <x v="48"/>
    <n v="35.83"/>
    <n v="10"/>
    <n v="358.3"/>
    <s v="Credit Card"/>
    <x v="2"/>
    <s v="High"/>
    <s v="Low Satisfaction"/>
    <s v="Long Charging"/>
    <n v="3"/>
    <x v="851"/>
    <x v="319"/>
  </r>
  <r>
    <s v="EVS106424"/>
    <x v="1"/>
    <x v="1"/>
    <x v="1"/>
    <x v="1"/>
    <s v="13-09-2023 14:52"/>
    <s v="13-09-2023 16:00"/>
    <x v="84"/>
    <n v="29.81"/>
    <n v="10"/>
    <n v="298.10000000000002"/>
    <s v="Credit Card"/>
    <x v="3"/>
    <s v="Medium"/>
    <s v="Medium Satisfaction"/>
    <s v="Long Charging"/>
    <n v="1"/>
    <x v="989"/>
    <x v="429"/>
  </r>
  <r>
    <s v="EVS106425"/>
    <x v="4"/>
    <x v="1"/>
    <x v="2"/>
    <x v="1"/>
    <s v="20-08-2023 03:44"/>
    <s v="20-08-2023 04:34"/>
    <x v="97"/>
    <n v="36.42"/>
    <n v="10"/>
    <n v="364.2"/>
    <s v="Subscription"/>
    <x v="2"/>
    <s v="High"/>
    <s v="Low Satisfaction"/>
    <s v="Medium Charging"/>
    <n v="1"/>
    <x v="1317"/>
    <x v="403"/>
  </r>
  <r>
    <s v="EVS106426"/>
    <x v="5"/>
    <x v="0"/>
    <x v="0"/>
    <x v="1"/>
    <s v="18-02-2024 21:19"/>
    <s v="18-02-2024 21:54"/>
    <x v="10"/>
    <n v="11.72"/>
    <n v="12"/>
    <n v="140.63999999999999"/>
    <s v="Wallet"/>
    <x v="4"/>
    <s v="Medium"/>
    <s v="Low Satisfaction"/>
    <s v="Medium Charging"/>
    <n v="3"/>
    <x v="415"/>
    <x v="549"/>
  </r>
  <r>
    <s v="EVS106427"/>
    <x v="7"/>
    <x v="2"/>
    <x v="0"/>
    <x v="0"/>
    <d v="2023-03-12T04:13:00"/>
    <d v="2023-03-12T04:43:00"/>
    <x v="19"/>
    <n v="27.71"/>
    <n v="8"/>
    <n v="221.68"/>
    <s v="Subscription"/>
    <x v="1"/>
    <s v="Medium"/>
    <s v="High Satisfaction"/>
    <s v="Medium Charging"/>
    <n v="2"/>
    <x v="1206"/>
    <x v="286"/>
  </r>
  <r>
    <s v="EVS106428"/>
    <x v="4"/>
    <x v="1"/>
    <x v="0"/>
    <x v="1"/>
    <d v="2023-11-05T10:58:00"/>
    <d v="2023-11-05T12:08:00"/>
    <x v="31"/>
    <n v="14.73"/>
    <n v="8"/>
    <n v="117.84"/>
    <s v="Wallet"/>
    <x v="2"/>
    <s v="Medium"/>
    <s v="Low Satisfaction"/>
    <s v="Long Charging"/>
    <n v="1"/>
    <x v="475"/>
    <x v="395"/>
  </r>
  <r>
    <s v="EVS106429"/>
    <x v="6"/>
    <x v="1"/>
    <x v="0"/>
    <x v="1"/>
    <s v="30-11-2024 08:20"/>
    <s v="30-11-2024 08:53"/>
    <x v="50"/>
    <n v="14.52"/>
    <n v="12"/>
    <n v="174.24"/>
    <s v="UPI"/>
    <x v="2"/>
    <s v="Medium"/>
    <s v="Low Satisfaction"/>
    <s v="Medium Charging"/>
    <n v="1"/>
    <x v="1412"/>
    <x v="135"/>
  </r>
  <r>
    <s v="EVS106430"/>
    <x v="5"/>
    <x v="0"/>
    <x v="1"/>
    <x v="1"/>
    <s v="26-01-2023 17:09"/>
    <s v="26-01-2023 17:35"/>
    <x v="1"/>
    <n v="59.66"/>
    <n v="10"/>
    <n v="596.6"/>
    <s v="Subscription"/>
    <x v="1"/>
    <s v="High"/>
    <s v="High Satisfaction"/>
    <s v="Short Charging"/>
    <n v="3"/>
    <x v="1031"/>
    <x v="389"/>
  </r>
  <r>
    <s v="EVS106431"/>
    <x v="2"/>
    <x v="1"/>
    <x v="0"/>
    <x v="1"/>
    <s v="21-11-2024 13:05"/>
    <s v="21-11-2024 13:35"/>
    <x v="19"/>
    <n v="23.72"/>
    <n v="12"/>
    <n v="284.64"/>
    <s v="UPI"/>
    <x v="3"/>
    <s v="Medium"/>
    <s v="Medium Satisfaction"/>
    <s v="Medium Charging"/>
    <n v="1"/>
    <x v="454"/>
    <x v="44"/>
  </r>
  <r>
    <s v="EVS106432"/>
    <x v="3"/>
    <x v="0"/>
    <x v="0"/>
    <x v="0"/>
    <s v="19-04-2023 18:03"/>
    <s v="19-04-2023 18:23"/>
    <x v="21"/>
    <n v="21.33"/>
    <n v="8"/>
    <n v="170.64"/>
    <s v="Credit Card"/>
    <x v="1"/>
    <s v="Medium"/>
    <s v="High Satisfaction"/>
    <s v="Short Charging"/>
    <n v="3"/>
    <x v="1083"/>
    <x v="590"/>
  </r>
  <r>
    <s v="EVS106433"/>
    <x v="7"/>
    <x v="1"/>
    <x v="2"/>
    <x v="0"/>
    <s v="16-01-2024 00:38"/>
    <s v="16-01-2024 00:48"/>
    <x v="15"/>
    <n v="23.37"/>
    <n v="12"/>
    <n v="280.44"/>
    <s v="UPI"/>
    <x v="3"/>
    <s v="Medium"/>
    <s v="Medium Satisfaction"/>
    <s v="Short Charging"/>
    <n v="1"/>
    <x v="250"/>
    <x v="356"/>
  </r>
  <r>
    <s v="EVS106434"/>
    <x v="0"/>
    <x v="1"/>
    <x v="3"/>
    <x v="1"/>
    <s v="13-09-2024 19:29"/>
    <s v="13-09-2024 20:07"/>
    <x v="28"/>
    <n v="51.22"/>
    <n v="12"/>
    <n v="614.64"/>
    <s v="Subscription"/>
    <x v="3"/>
    <s v="High"/>
    <s v="Medium Satisfaction"/>
    <s v="Medium Charging"/>
    <n v="1"/>
    <x v="321"/>
    <x v="61"/>
  </r>
  <r>
    <s v="EVS106435"/>
    <x v="4"/>
    <x v="0"/>
    <x v="1"/>
    <x v="1"/>
    <d v="2023-06-01T05:37:00"/>
    <d v="2023-06-01T06:02:00"/>
    <x v="13"/>
    <n v="54.59"/>
    <n v="10"/>
    <n v="545.9"/>
    <s v="Wallet"/>
    <x v="0"/>
    <s v="High"/>
    <s v="Medium Satisfaction"/>
    <s v="Short Charging"/>
    <n v="3"/>
    <x v="988"/>
    <x v="137"/>
  </r>
  <r>
    <s v="EVS106436"/>
    <x v="6"/>
    <x v="1"/>
    <x v="2"/>
    <x v="0"/>
    <d v="2024-12-05T22:04:00"/>
    <d v="2024-12-05T23:07:00"/>
    <x v="25"/>
    <n v="33.08"/>
    <n v="15"/>
    <n v="496.2"/>
    <s v="Credit Card"/>
    <x v="1"/>
    <s v="High"/>
    <s v="High Satisfaction"/>
    <s v="Long Charging"/>
    <n v="1"/>
    <x v="1413"/>
    <x v="285"/>
  </r>
  <r>
    <s v="EVS106437"/>
    <x v="6"/>
    <x v="2"/>
    <x v="0"/>
    <x v="0"/>
    <s v="14-03-2023 02:49"/>
    <s v="14-03-2023 04:11"/>
    <x v="0"/>
    <n v="41.94"/>
    <n v="8"/>
    <n v="335.52"/>
    <s v="Credit Card"/>
    <x v="4"/>
    <s v="High"/>
    <s v="Low Satisfaction"/>
    <s v="Long Charging"/>
    <n v="2"/>
    <x v="1066"/>
    <x v="694"/>
  </r>
  <r>
    <s v="EVS106438"/>
    <x v="2"/>
    <x v="2"/>
    <x v="0"/>
    <x v="0"/>
    <d v="2024-06-08T20:10:00"/>
    <d v="2024-06-08T21:43:00"/>
    <x v="12"/>
    <n v="38.380000000000003"/>
    <n v="8"/>
    <n v="307.04000000000002"/>
    <s v="Credit Card"/>
    <x v="3"/>
    <s v="High"/>
    <s v="Medium Satisfaction"/>
    <s v="Long Charging"/>
    <n v="2"/>
    <x v="931"/>
    <x v="330"/>
  </r>
  <r>
    <s v="EVS106439"/>
    <x v="5"/>
    <x v="2"/>
    <x v="0"/>
    <x v="1"/>
    <d v="2024-05-05T14:02:00"/>
    <d v="2024-05-05T14:21:00"/>
    <x v="11"/>
    <n v="54.44"/>
    <n v="10"/>
    <n v="544.4"/>
    <s v="Subscription"/>
    <x v="0"/>
    <s v="High"/>
    <s v="Medium Satisfaction"/>
    <s v="Short Charging"/>
    <n v="2"/>
    <x v="1261"/>
    <x v="179"/>
  </r>
  <r>
    <s v="EVS106440"/>
    <x v="3"/>
    <x v="0"/>
    <x v="3"/>
    <x v="1"/>
    <d v="2023-11-04T05:30:00"/>
    <d v="2023-11-04T07:23:00"/>
    <x v="41"/>
    <n v="42.95"/>
    <n v="10"/>
    <n v="429.5"/>
    <s v="UPI"/>
    <x v="4"/>
    <s v="High"/>
    <s v="Low Satisfaction"/>
    <s v="Long Charging"/>
    <n v="3"/>
    <x v="971"/>
    <x v="292"/>
  </r>
  <r>
    <s v="EVS106441"/>
    <x v="3"/>
    <x v="0"/>
    <x v="0"/>
    <x v="1"/>
    <d v="2023-06-11T09:08:00"/>
    <d v="2023-06-11T10:20:00"/>
    <x v="70"/>
    <n v="4.8899999999999997"/>
    <n v="10"/>
    <n v="48.9"/>
    <s v="Credit Card"/>
    <x v="0"/>
    <s v="Low"/>
    <s v="Medium Satisfaction"/>
    <s v="Long Charging"/>
    <n v="3"/>
    <x v="1156"/>
    <x v="544"/>
  </r>
  <r>
    <s v="EVS106442"/>
    <x v="4"/>
    <x v="0"/>
    <x v="2"/>
    <x v="1"/>
    <s v="24-04-2024 23:26"/>
    <s v="25-04-2024 00:41"/>
    <x v="99"/>
    <n v="20.82"/>
    <n v="8"/>
    <n v="166.56"/>
    <s v="Credit Card"/>
    <x v="0"/>
    <s v="Medium"/>
    <s v="Medium Satisfaction"/>
    <s v="Long Charging"/>
    <n v="3"/>
    <x v="1404"/>
    <x v="530"/>
  </r>
  <r>
    <s v="EVS106443"/>
    <x v="7"/>
    <x v="0"/>
    <x v="3"/>
    <x v="0"/>
    <s v="30-06-2023 08:20"/>
    <s v="30-06-2023 10:05"/>
    <x v="80"/>
    <n v="43.44"/>
    <n v="8"/>
    <n v="347.52"/>
    <s v="Credit Card"/>
    <x v="3"/>
    <s v="High"/>
    <s v="Medium Satisfaction"/>
    <s v="Long Charging"/>
    <n v="3"/>
    <x v="1412"/>
    <x v="386"/>
  </r>
  <r>
    <s v="EVS106444"/>
    <x v="2"/>
    <x v="2"/>
    <x v="3"/>
    <x v="1"/>
    <s v="21-06-2024 23:51"/>
    <s v="22-06-2024 01:24"/>
    <x v="12"/>
    <n v="17.760000000000002"/>
    <n v="12"/>
    <n v="213.12"/>
    <s v="Wallet"/>
    <x v="1"/>
    <s v="Medium"/>
    <s v="High Satisfaction"/>
    <s v="Long Charging"/>
    <n v="2"/>
    <x v="164"/>
    <x v="235"/>
  </r>
  <r>
    <s v="EVS106445"/>
    <x v="7"/>
    <x v="2"/>
    <x v="0"/>
    <x v="0"/>
    <d v="2023-05-05T16:58:00"/>
    <d v="2023-05-05T18:38:00"/>
    <x v="60"/>
    <n v="44.49"/>
    <n v="10"/>
    <n v="444.9"/>
    <s v="Subscription"/>
    <x v="2"/>
    <s v="High"/>
    <s v="Low Satisfaction"/>
    <s v="Long Charging"/>
    <n v="2"/>
    <x v="1414"/>
    <x v="640"/>
  </r>
  <r>
    <s v="EVS106446"/>
    <x v="2"/>
    <x v="1"/>
    <x v="2"/>
    <x v="1"/>
    <s v="25-04-2024 11:33"/>
    <s v="25-04-2024 12:21"/>
    <x v="67"/>
    <n v="14.27"/>
    <n v="15"/>
    <n v="214.05"/>
    <s v="Wallet"/>
    <x v="3"/>
    <s v="Medium"/>
    <s v="Medium Satisfaction"/>
    <s v="Medium Charging"/>
    <n v="1"/>
    <x v="811"/>
    <x v="453"/>
  </r>
  <r>
    <s v="EVS106447"/>
    <x v="0"/>
    <x v="2"/>
    <x v="1"/>
    <x v="0"/>
    <s v="22-07-2024 17:00"/>
    <s v="22-07-2024 18:36"/>
    <x v="101"/>
    <n v="23.53"/>
    <n v="12"/>
    <n v="282.36"/>
    <s v="Wallet"/>
    <x v="4"/>
    <s v="Medium"/>
    <s v="Low Satisfaction"/>
    <s v="Long Charging"/>
    <n v="2"/>
    <x v="293"/>
    <x v="291"/>
  </r>
  <r>
    <s v="EVS106448"/>
    <x v="1"/>
    <x v="2"/>
    <x v="2"/>
    <x v="1"/>
    <s v="27-09-2023 07:25"/>
    <s v="27-09-2023 08:30"/>
    <x v="75"/>
    <n v="34.909999999999997"/>
    <n v="12"/>
    <n v="418.92"/>
    <s v="Wallet"/>
    <x v="0"/>
    <s v="High"/>
    <s v="Medium Satisfaction"/>
    <s v="Long Charging"/>
    <n v="2"/>
    <x v="1147"/>
    <x v="100"/>
  </r>
  <r>
    <s v="EVS106449"/>
    <x v="0"/>
    <x v="0"/>
    <x v="2"/>
    <x v="1"/>
    <s v="23-03-2023 06:48"/>
    <s v="23-03-2023 08:05"/>
    <x v="68"/>
    <n v="33.909999999999997"/>
    <n v="8"/>
    <n v="271.27999999999997"/>
    <s v="Subscription"/>
    <x v="0"/>
    <s v="High"/>
    <s v="Medium Satisfaction"/>
    <s v="Long Charging"/>
    <n v="3"/>
    <x v="583"/>
    <x v="374"/>
  </r>
  <r>
    <s v="EVS106450"/>
    <x v="4"/>
    <x v="2"/>
    <x v="2"/>
    <x v="1"/>
    <s v="15-01-2024 09:21"/>
    <s v="15-01-2024 10:54"/>
    <x v="12"/>
    <n v="2.96"/>
    <n v="8"/>
    <n v="23.68"/>
    <s v="UPI"/>
    <x v="2"/>
    <s v="Low"/>
    <s v="Low Satisfaction"/>
    <s v="Long Charging"/>
    <n v="2"/>
    <x v="1220"/>
    <x v="612"/>
  </r>
  <r>
    <s v="EVS106451"/>
    <x v="3"/>
    <x v="2"/>
    <x v="2"/>
    <x v="0"/>
    <d v="2024-04-05T14:28:00"/>
    <d v="2024-04-05T15:12:00"/>
    <x v="72"/>
    <n v="48.73"/>
    <n v="12"/>
    <n v="584.76"/>
    <s v="Subscription"/>
    <x v="4"/>
    <s v="High"/>
    <s v="Low Satisfaction"/>
    <s v="Medium Charging"/>
    <n v="2"/>
    <x v="940"/>
    <x v="662"/>
  </r>
  <r>
    <s v="EVS106452"/>
    <x v="1"/>
    <x v="0"/>
    <x v="1"/>
    <x v="1"/>
    <s v="13-01-2023 10:24"/>
    <s v="13-01-2023 11:17"/>
    <x v="73"/>
    <n v="35.96"/>
    <n v="15"/>
    <n v="539.4"/>
    <s v="Wallet"/>
    <x v="1"/>
    <s v="High"/>
    <s v="High Satisfaction"/>
    <s v="Medium Charging"/>
    <n v="3"/>
    <x v="1356"/>
    <x v="586"/>
  </r>
  <r>
    <s v="EVS106453"/>
    <x v="0"/>
    <x v="0"/>
    <x v="1"/>
    <x v="1"/>
    <d v="2023-05-07T16:25:00"/>
    <d v="2023-05-07T16:37:00"/>
    <x v="94"/>
    <n v="46.82"/>
    <n v="12"/>
    <n v="561.84"/>
    <s v="Subscription"/>
    <x v="2"/>
    <s v="High"/>
    <s v="Low Satisfaction"/>
    <s v="Short Charging"/>
    <n v="3"/>
    <x v="573"/>
    <x v="557"/>
  </r>
  <r>
    <s v="EVS106454"/>
    <x v="5"/>
    <x v="2"/>
    <x v="3"/>
    <x v="1"/>
    <d v="2023-10-04T17:04:00"/>
    <d v="2023-10-04T18:03:00"/>
    <x v="49"/>
    <n v="21.75"/>
    <n v="12"/>
    <n v="261"/>
    <s v="Credit Card"/>
    <x v="3"/>
    <s v="Medium"/>
    <s v="Medium Satisfaction"/>
    <s v="Medium Charging"/>
    <n v="2"/>
    <x v="39"/>
    <x v="585"/>
  </r>
  <r>
    <s v="EVS106455"/>
    <x v="6"/>
    <x v="0"/>
    <x v="2"/>
    <x v="0"/>
    <s v="30-11-2024 06:39"/>
    <s v="30-11-2024 07:15"/>
    <x v="30"/>
    <n v="24.19"/>
    <n v="15"/>
    <n v="362.85"/>
    <s v="Subscription"/>
    <x v="3"/>
    <s v="Medium"/>
    <s v="Medium Satisfaction"/>
    <s v="Medium Charging"/>
    <n v="3"/>
    <x v="370"/>
    <x v="135"/>
  </r>
  <r>
    <s v="EVS106456"/>
    <x v="7"/>
    <x v="1"/>
    <x v="3"/>
    <x v="0"/>
    <s v="29-05-2024 06:33"/>
    <s v="29-05-2024 07:01"/>
    <x v="53"/>
    <n v="24.7"/>
    <n v="8"/>
    <n v="197.6"/>
    <s v="Credit Card"/>
    <x v="0"/>
    <s v="Medium"/>
    <s v="Medium Satisfaction"/>
    <s v="Short Charging"/>
    <n v="1"/>
    <x v="163"/>
    <x v="345"/>
  </r>
  <r>
    <s v="EVS106457"/>
    <x v="1"/>
    <x v="1"/>
    <x v="3"/>
    <x v="0"/>
    <s v="25-04-2024 20:40"/>
    <s v="25-04-2024 21:19"/>
    <x v="3"/>
    <n v="49.11"/>
    <n v="10"/>
    <n v="491.1"/>
    <s v="Wallet"/>
    <x v="0"/>
    <s v="High"/>
    <s v="Medium Satisfaction"/>
    <s v="Medium Charging"/>
    <n v="1"/>
    <x v="213"/>
    <x v="453"/>
  </r>
  <r>
    <s v="EVS106458"/>
    <x v="5"/>
    <x v="1"/>
    <x v="3"/>
    <x v="0"/>
    <s v="20-08-2023 14:04"/>
    <s v="20-08-2023 14:26"/>
    <x v="103"/>
    <n v="25.98"/>
    <n v="10"/>
    <n v="259.8"/>
    <s v="Credit Card"/>
    <x v="0"/>
    <s v="Medium"/>
    <s v="Medium Satisfaction"/>
    <s v="Short Charging"/>
    <n v="1"/>
    <x v="578"/>
    <x v="403"/>
  </r>
  <r>
    <s v="EVS106459"/>
    <x v="7"/>
    <x v="1"/>
    <x v="0"/>
    <x v="0"/>
    <s v="13-07-2024 07:46"/>
    <s v="13-07-2024 08:30"/>
    <x v="72"/>
    <n v="55.17"/>
    <n v="8"/>
    <n v="441.36"/>
    <s v="Wallet"/>
    <x v="1"/>
    <s v="High"/>
    <s v="High Satisfaction"/>
    <s v="Medium Charging"/>
    <n v="1"/>
    <x v="1149"/>
    <x v="496"/>
  </r>
  <r>
    <s v="EVS106460"/>
    <x v="0"/>
    <x v="1"/>
    <x v="3"/>
    <x v="0"/>
    <d v="2023-11-04T05:49:00"/>
    <d v="2023-11-04T07:30:00"/>
    <x v="26"/>
    <n v="12.71"/>
    <n v="8"/>
    <n v="101.68"/>
    <s v="Credit Card"/>
    <x v="2"/>
    <s v="Medium"/>
    <s v="Low Satisfaction"/>
    <s v="Long Charging"/>
    <n v="1"/>
    <x v="1144"/>
    <x v="292"/>
  </r>
  <r>
    <s v="EVS106461"/>
    <x v="6"/>
    <x v="2"/>
    <x v="3"/>
    <x v="1"/>
    <s v="28-01-2024 23:25"/>
    <s v="29-01-2024 00:52"/>
    <x v="24"/>
    <n v="27.73"/>
    <n v="10"/>
    <n v="277.3"/>
    <s v="UPI"/>
    <x v="2"/>
    <s v="Medium"/>
    <s v="Low Satisfaction"/>
    <s v="Long Charging"/>
    <n v="2"/>
    <x v="1188"/>
    <x v="573"/>
  </r>
  <r>
    <s v="EVS106462"/>
    <x v="7"/>
    <x v="2"/>
    <x v="1"/>
    <x v="0"/>
    <s v="30-10-2024 15:39"/>
    <s v="30-10-2024 15:56"/>
    <x v="18"/>
    <n v="13.72"/>
    <n v="10"/>
    <n v="137.19999999999999"/>
    <s v="Subscription"/>
    <x v="0"/>
    <s v="Medium"/>
    <s v="Medium Satisfaction"/>
    <s v="Short Charging"/>
    <n v="2"/>
    <x v="371"/>
    <x v="538"/>
  </r>
  <r>
    <s v="EVS106463"/>
    <x v="2"/>
    <x v="1"/>
    <x v="0"/>
    <x v="0"/>
    <s v="14-09-2023 22:28"/>
    <s v="14-09-2023 23:26"/>
    <x v="22"/>
    <n v="20.67"/>
    <n v="10"/>
    <n v="206.7"/>
    <s v="Credit Card"/>
    <x v="2"/>
    <s v="Medium"/>
    <s v="Low Satisfaction"/>
    <s v="Medium Charging"/>
    <n v="1"/>
    <x v="160"/>
    <x v="444"/>
  </r>
  <r>
    <s v="EVS106464"/>
    <x v="4"/>
    <x v="1"/>
    <x v="0"/>
    <x v="1"/>
    <d v="2024-12-06T06:10:00"/>
    <d v="2024-12-06T07:45:00"/>
    <x v="66"/>
    <n v="57.07"/>
    <n v="10"/>
    <n v="570.70000000000005"/>
    <s v="UPI"/>
    <x v="0"/>
    <s v="High"/>
    <s v="Medium Satisfaction"/>
    <s v="Long Charging"/>
    <n v="1"/>
    <x v="1189"/>
    <x v="491"/>
  </r>
  <r>
    <s v="EVS106465"/>
    <x v="3"/>
    <x v="0"/>
    <x v="1"/>
    <x v="1"/>
    <s v="23-05-2023 14:16"/>
    <s v="23-05-2023 14:40"/>
    <x v="37"/>
    <n v="10.98"/>
    <n v="12"/>
    <n v="131.76"/>
    <s v="Wallet"/>
    <x v="4"/>
    <s v="Medium"/>
    <s v="Low Satisfaction"/>
    <s v="Short Charging"/>
    <n v="3"/>
    <x v="60"/>
    <x v="512"/>
  </r>
  <r>
    <s v="EVS106466"/>
    <x v="4"/>
    <x v="2"/>
    <x v="2"/>
    <x v="0"/>
    <s v="21-10-2024 09:42"/>
    <s v="21-10-2024 10:26"/>
    <x v="72"/>
    <n v="42.62"/>
    <n v="10"/>
    <n v="426.2"/>
    <s v="Credit Card"/>
    <x v="4"/>
    <s v="High"/>
    <s v="Low Satisfaction"/>
    <s v="Medium Charging"/>
    <n v="2"/>
    <x v="136"/>
    <x v="449"/>
  </r>
  <r>
    <s v="EVS106467"/>
    <x v="0"/>
    <x v="1"/>
    <x v="1"/>
    <x v="0"/>
    <s v="20-06-2023 19:07"/>
    <s v="20-06-2023 19:44"/>
    <x v="45"/>
    <n v="6.27"/>
    <n v="12"/>
    <n v="75.239999999999995"/>
    <s v="UPI"/>
    <x v="2"/>
    <s v="Low"/>
    <s v="Low Satisfaction"/>
    <s v="Medium Charging"/>
    <n v="1"/>
    <x v="595"/>
    <x v="24"/>
  </r>
  <r>
    <s v="EVS106468"/>
    <x v="6"/>
    <x v="1"/>
    <x v="1"/>
    <x v="1"/>
    <s v="27-01-2023 10:37"/>
    <s v="27-01-2023 12:25"/>
    <x v="47"/>
    <n v="30.32"/>
    <n v="15"/>
    <n v="454.8"/>
    <s v="Credit Card"/>
    <x v="2"/>
    <s v="High"/>
    <s v="Low Satisfaction"/>
    <s v="Long Charging"/>
    <n v="1"/>
    <x v="1224"/>
    <x v="9"/>
  </r>
  <r>
    <s v="EVS106469"/>
    <x v="2"/>
    <x v="1"/>
    <x v="3"/>
    <x v="1"/>
    <s v="29-06-2023 18:29"/>
    <s v="29-06-2023 19:40"/>
    <x v="82"/>
    <n v="7.04"/>
    <n v="12"/>
    <n v="84.48"/>
    <s v="Credit Card"/>
    <x v="3"/>
    <s v="Low"/>
    <s v="Medium Satisfaction"/>
    <s v="Long Charging"/>
    <n v="1"/>
    <x v="624"/>
    <x v="206"/>
  </r>
  <r>
    <s v="EVS106470"/>
    <x v="2"/>
    <x v="0"/>
    <x v="0"/>
    <x v="1"/>
    <s v="21-09-2024 04:04"/>
    <s v="21-09-2024 04:53"/>
    <x v="42"/>
    <n v="37.57"/>
    <n v="8"/>
    <n v="300.56"/>
    <s v="Subscription"/>
    <x v="3"/>
    <s v="High"/>
    <s v="Medium Satisfaction"/>
    <s v="Medium Charging"/>
    <n v="3"/>
    <x v="766"/>
    <x v="647"/>
  </r>
  <r>
    <s v="EVS106471"/>
    <x v="1"/>
    <x v="0"/>
    <x v="2"/>
    <x v="0"/>
    <s v="25-01-2024 15:12"/>
    <s v="25-01-2024 16:27"/>
    <x v="99"/>
    <n v="5.56"/>
    <n v="10"/>
    <n v="55.6"/>
    <s v="Credit Card"/>
    <x v="0"/>
    <s v="Low"/>
    <s v="Medium Satisfaction"/>
    <s v="Long Charging"/>
    <n v="3"/>
    <x v="911"/>
    <x v="680"/>
  </r>
  <r>
    <s v="EVS106472"/>
    <x v="0"/>
    <x v="2"/>
    <x v="0"/>
    <x v="0"/>
    <d v="2024-01-05T14:51:00"/>
    <d v="2024-01-05T16:40:00"/>
    <x v="74"/>
    <n v="17.48"/>
    <n v="12"/>
    <n v="209.76"/>
    <s v="Credit Card"/>
    <x v="2"/>
    <s v="Medium"/>
    <s v="Low Satisfaction"/>
    <s v="Long Charging"/>
    <n v="2"/>
    <x v="823"/>
    <x v="502"/>
  </r>
  <r>
    <s v="EVS106473"/>
    <x v="3"/>
    <x v="2"/>
    <x v="1"/>
    <x v="1"/>
    <s v="16-05-2023 15:38"/>
    <s v="16-05-2023 17:20"/>
    <x v="36"/>
    <n v="41.41"/>
    <n v="15"/>
    <n v="621.15"/>
    <s v="Wallet"/>
    <x v="3"/>
    <s v="High"/>
    <s v="Medium Satisfaction"/>
    <s v="Long Charging"/>
    <n v="2"/>
    <x v="1277"/>
    <x v="686"/>
  </r>
  <r>
    <s v="EVS106474"/>
    <x v="0"/>
    <x v="2"/>
    <x v="2"/>
    <x v="0"/>
    <s v="28-05-2024 01:25"/>
    <s v="28-05-2024 02:27"/>
    <x v="51"/>
    <n v="15.89"/>
    <n v="8"/>
    <n v="127.12"/>
    <s v="Credit Card"/>
    <x v="3"/>
    <s v="Medium"/>
    <s v="Medium Satisfaction"/>
    <s v="Long Charging"/>
    <n v="2"/>
    <x v="889"/>
    <x v="370"/>
  </r>
  <r>
    <s v="EVS106475"/>
    <x v="5"/>
    <x v="1"/>
    <x v="2"/>
    <x v="1"/>
    <s v="20-02-2024 13:45"/>
    <s v="20-02-2024 15:09"/>
    <x v="32"/>
    <n v="5.61"/>
    <n v="10"/>
    <n v="56.1"/>
    <s v="UPI"/>
    <x v="4"/>
    <s v="Low"/>
    <s v="Low Satisfaction"/>
    <s v="Long Charging"/>
    <n v="1"/>
    <x v="733"/>
    <x v="126"/>
  </r>
  <r>
    <s v="EVS106476"/>
    <x v="7"/>
    <x v="2"/>
    <x v="2"/>
    <x v="0"/>
    <s v="27-09-2024 05:58"/>
    <s v="27-09-2024 07:17"/>
    <x v="87"/>
    <n v="53.39"/>
    <n v="12"/>
    <n v="640.67999999999995"/>
    <s v="UPI"/>
    <x v="3"/>
    <s v="High"/>
    <s v="Medium Satisfaction"/>
    <s v="Long Charging"/>
    <n v="2"/>
    <x v="513"/>
    <x v="152"/>
  </r>
  <r>
    <s v="EVS106477"/>
    <x v="4"/>
    <x v="2"/>
    <x v="1"/>
    <x v="1"/>
    <d v="2024-05-02T16:39:00"/>
    <d v="2024-05-02T17:10:00"/>
    <x v="64"/>
    <n v="24.63"/>
    <n v="12"/>
    <n v="295.56"/>
    <s v="UPI"/>
    <x v="4"/>
    <s v="Medium"/>
    <s v="Low Satisfaction"/>
    <s v="Medium Charging"/>
    <n v="2"/>
    <x v="1106"/>
    <x v="561"/>
  </r>
  <r>
    <s v="EVS106478"/>
    <x v="4"/>
    <x v="1"/>
    <x v="1"/>
    <x v="0"/>
    <d v="2024-08-02T14:17:00"/>
    <d v="2024-08-02T15:25:00"/>
    <x v="84"/>
    <n v="28.45"/>
    <n v="15"/>
    <n v="426.75"/>
    <s v="Credit Card"/>
    <x v="2"/>
    <s v="Medium"/>
    <s v="Low Satisfaction"/>
    <s v="Long Charging"/>
    <n v="1"/>
    <x v="586"/>
    <x v="439"/>
  </r>
  <r>
    <s v="EVS106479"/>
    <x v="7"/>
    <x v="1"/>
    <x v="3"/>
    <x v="0"/>
    <d v="2024-05-03T08:41:00"/>
    <d v="2024-05-03T09:56:00"/>
    <x v="99"/>
    <n v="37.799999999999997"/>
    <n v="15"/>
    <n v="567"/>
    <s v="Wallet"/>
    <x v="2"/>
    <s v="High"/>
    <s v="Low Satisfaction"/>
    <s v="Long Charging"/>
    <n v="1"/>
    <x v="1400"/>
    <x v="488"/>
  </r>
  <r>
    <s v="EVS106480"/>
    <x v="1"/>
    <x v="2"/>
    <x v="0"/>
    <x v="1"/>
    <d v="2023-07-08T01:18:00"/>
    <d v="2023-07-08T03:16:00"/>
    <x v="106"/>
    <n v="26.8"/>
    <n v="10"/>
    <n v="268"/>
    <s v="Wallet"/>
    <x v="3"/>
    <s v="Medium"/>
    <s v="Medium Satisfaction"/>
    <s v="Long Charging"/>
    <n v="2"/>
    <x v="97"/>
    <x v="111"/>
  </r>
  <r>
    <s v="EVS106481"/>
    <x v="0"/>
    <x v="1"/>
    <x v="0"/>
    <x v="0"/>
    <s v="26-09-2024 08:08"/>
    <s v="26-09-2024 09:32"/>
    <x v="32"/>
    <n v="16.86"/>
    <n v="15"/>
    <n v="252.9"/>
    <s v="Subscription"/>
    <x v="4"/>
    <s v="Medium"/>
    <s v="Low Satisfaction"/>
    <s v="Long Charging"/>
    <n v="1"/>
    <x v="363"/>
    <x v="57"/>
  </r>
  <r>
    <s v="EVS106482"/>
    <x v="0"/>
    <x v="0"/>
    <x v="1"/>
    <x v="1"/>
    <d v="2024-10-06T10:46:00"/>
    <d v="2024-10-06T11:44:00"/>
    <x v="22"/>
    <n v="22.5"/>
    <n v="15"/>
    <n v="337.5"/>
    <s v="Wallet"/>
    <x v="0"/>
    <s v="Medium"/>
    <s v="Medium Satisfaction"/>
    <s v="Medium Charging"/>
    <n v="3"/>
    <x v="14"/>
    <x v="49"/>
  </r>
  <r>
    <s v="EVS106483"/>
    <x v="0"/>
    <x v="1"/>
    <x v="0"/>
    <x v="0"/>
    <s v="16-09-2024 20:06"/>
    <s v="16-09-2024 20:48"/>
    <x v="14"/>
    <n v="33.9"/>
    <n v="8"/>
    <n v="271.2"/>
    <s v="Credit Card"/>
    <x v="3"/>
    <s v="High"/>
    <s v="Medium Satisfaction"/>
    <s v="Medium Charging"/>
    <n v="1"/>
    <x v="1366"/>
    <x v="347"/>
  </r>
  <r>
    <s v="EVS106484"/>
    <x v="4"/>
    <x v="2"/>
    <x v="0"/>
    <x v="0"/>
    <s v="27-06-2024 13:04"/>
    <s v="27-06-2024 13:20"/>
    <x v="71"/>
    <n v="31.04"/>
    <n v="10"/>
    <n v="310.39999999999998"/>
    <s v="Subscription"/>
    <x v="4"/>
    <s v="High"/>
    <s v="Low Satisfaction"/>
    <s v="Short Charging"/>
    <n v="2"/>
    <x v="211"/>
    <x v="698"/>
  </r>
  <r>
    <s v="EVS106485"/>
    <x v="1"/>
    <x v="1"/>
    <x v="2"/>
    <x v="1"/>
    <s v="24-04-2023 03:41"/>
    <s v="24-04-2023 05:38"/>
    <x v="62"/>
    <n v="55.66"/>
    <n v="10"/>
    <n v="556.6"/>
    <s v="UPI"/>
    <x v="2"/>
    <s v="High"/>
    <s v="Low Satisfaction"/>
    <s v="Long Charging"/>
    <n v="1"/>
    <x v="59"/>
    <x v="541"/>
  </r>
  <r>
    <s v="EVS106486"/>
    <x v="7"/>
    <x v="0"/>
    <x v="2"/>
    <x v="1"/>
    <s v="19-01-2024 08:46"/>
    <s v="19-01-2024 10:29"/>
    <x v="95"/>
    <n v="59.54"/>
    <n v="8"/>
    <n v="476.32"/>
    <s v="Subscription"/>
    <x v="3"/>
    <s v="High"/>
    <s v="Medium Satisfaction"/>
    <s v="Long Charging"/>
    <n v="3"/>
    <x v="184"/>
    <x v="598"/>
  </r>
  <r>
    <s v="EVS106487"/>
    <x v="5"/>
    <x v="0"/>
    <x v="3"/>
    <x v="1"/>
    <d v="2023-11-12T02:56:00"/>
    <d v="2023-11-12T03:12:00"/>
    <x v="71"/>
    <n v="27.6"/>
    <n v="10"/>
    <n v="276"/>
    <s v="Credit Card"/>
    <x v="2"/>
    <s v="Medium"/>
    <s v="Low Satisfaction"/>
    <s v="Short Charging"/>
    <n v="3"/>
    <x v="577"/>
    <x v="249"/>
  </r>
  <r>
    <s v="EVS106488"/>
    <x v="4"/>
    <x v="1"/>
    <x v="3"/>
    <x v="0"/>
    <s v="26-07-2024 07:29"/>
    <s v="26-07-2024 09:08"/>
    <x v="83"/>
    <n v="29.35"/>
    <n v="12"/>
    <n v="352.2"/>
    <s v="Subscription"/>
    <x v="0"/>
    <s v="Medium"/>
    <s v="Medium Satisfaction"/>
    <s v="Long Charging"/>
    <n v="1"/>
    <x v="706"/>
    <x v="264"/>
  </r>
  <r>
    <s v="EVS106489"/>
    <x v="2"/>
    <x v="1"/>
    <x v="3"/>
    <x v="0"/>
    <d v="2024-06-01T19:05:00"/>
    <d v="2024-06-01T19:21:00"/>
    <x v="71"/>
    <n v="40.729999999999997"/>
    <n v="8"/>
    <n v="325.83999999999997"/>
    <s v="Wallet"/>
    <x v="2"/>
    <s v="High"/>
    <s v="Low Satisfaction"/>
    <s v="Short Charging"/>
    <n v="1"/>
    <x v="596"/>
    <x v="521"/>
  </r>
  <r>
    <s v="EVS106490"/>
    <x v="4"/>
    <x v="2"/>
    <x v="2"/>
    <x v="0"/>
    <d v="2023-02-09T20:47:00"/>
    <d v="2023-02-09T21:04:00"/>
    <x v="18"/>
    <n v="31.42"/>
    <n v="15"/>
    <n v="471.3"/>
    <s v="Credit Card"/>
    <x v="4"/>
    <s v="High"/>
    <s v="Low Satisfaction"/>
    <s v="Short Charging"/>
    <n v="2"/>
    <x v="786"/>
    <x v="482"/>
  </r>
  <r>
    <s v="EVS106491"/>
    <x v="1"/>
    <x v="1"/>
    <x v="0"/>
    <x v="0"/>
    <s v="28-03-2024 01:20"/>
    <s v="28-03-2024 02:51"/>
    <x v="44"/>
    <n v="54.53"/>
    <n v="12"/>
    <n v="654.36"/>
    <s v="UPI"/>
    <x v="2"/>
    <s v="High"/>
    <s v="Low Satisfaction"/>
    <s v="Long Charging"/>
    <n v="1"/>
    <x v="132"/>
    <x v="232"/>
  </r>
  <r>
    <s v="EVS106492"/>
    <x v="5"/>
    <x v="0"/>
    <x v="3"/>
    <x v="0"/>
    <s v="13-07-2024 02:55"/>
    <s v="13-07-2024 03:51"/>
    <x v="46"/>
    <n v="14.05"/>
    <n v="12"/>
    <n v="168.6"/>
    <s v="UPI"/>
    <x v="0"/>
    <s v="Medium"/>
    <s v="Medium Satisfaction"/>
    <s v="Medium Charging"/>
    <n v="3"/>
    <x v="389"/>
    <x v="496"/>
  </r>
  <r>
    <s v="EVS106493"/>
    <x v="0"/>
    <x v="1"/>
    <x v="3"/>
    <x v="0"/>
    <s v="30-03-2024 09:01"/>
    <s v="30-03-2024 09:58"/>
    <x v="110"/>
    <n v="55.41"/>
    <n v="8"/>
    <n v="443.28"/>
    <s v="Credit Card"/>
    <x v="3"/>
    <s v="High"/>
    <s v="Medium Satisfaction"/>
    <s v="Medium Charging"/>
    <n v="1"/>
    <x v="564"/>
    <x v="372"/>
  </r>
  <r>
    <s v="EVS106494"/>
    <x v="6"/>
    <x v="1"/>
    <x v="1"/>
    <x v="0"/>
    <d v="2023-10-05T09:29:00"/>
    <d v="2023-10-05T11:24:00"/>
    <x v="65"/>
    <n v="17.84"/>
    <n v="15"/>
    <n v="267.60000000000002"/>
    <s v="Subscription"/>
    <x v="0"/>
    <s v="Medium"/>
    <s v="Medium Satisfaction"/>
    <s v="Long Charging"/>
    <n v="1"/>
    <x v="429"/>
    <x v="687"/>
  </r>
  <r>
    <s v="EVS106495"/>
    <x v="1"/>
    <x v="2"/>
    <x v="1"/>
    <x v="0"/>
    <s v="14-08-2024 12:28"/>
    <s v="14-08-2024 14:23"/>
    <x v="65"/>
    <n v="25.1"/>
    <n v="10"/>
    <n v="251"/>
    <s v="UPI"/>
    <x v="1"/>
    <s v="Medium"/>
    <s v="High Satisfaction"/>
    <s v="Long Charging"/>
    <n v="2"/>
    <x v="902"/>
    <x v="679"/>
  </r>
  <r>
    <s v="EVS106496"/>
    <x v="5"/>
    <x v="1"/>
    <x v="1"/>
    <x v="1"/>
    <s v="19-01-2023 17:58"/>
    <s v="19-01-2023 18:42"/>
    <x v="72"/>
    <n v="28.01"/>
    <n v="15"/>
    <n v="420.15"/>
    <s v="Wallet"/>
    <x v="2"/>
    <s v="Medium"/>
    <s v="Low Satisfaction"/>
    <s v="Medium Charging"/>
    <n v="1"/>
    <x v="71"/>
    <x v="636"/>
  </r>
  <r>
    <s v="EVS106497"/>
    <x v="3"/>
    <x v="1"/>
    <x v="3"/>
    <x v="1"/>
    <d v="2023-10-01T18:16:00"/>
    <d v="2023-10-01T19:53:00"/>
    <x v="85"/>
    <n v="51.47"/>
    <n v="8"/>
    <n v="411.76"/>
    <s v="Wallet"/>
    <x v="4"/>
    <s v="High"/>
    <s v="Low Satisfaction"/>
    <s v="Long Charging"/>
    <n v="1"/>
    <x v="230"/>
    <x v="256"/>
  </r>
  <r>
    <s v="EVS106498"/>
    <x v="3"/>
    <x v="2"/>
    <x v="2"/>
    <x v="0"/>
    <d v="2023-06-02T14:20:00"/>
    <d v="2023-06-02T14:35:00"/>
    <x v="63"/>
    <n v="53.42"/>
    <n v="15"/>
    <n v="801.3"/>
    <s v="Wallet"/>
    <x v="0"/>
    <s v="High"/>
    <s v="Medium Satisfaction"/>
    <s v="Short Charging"/>
    <n v="2"/>
    <x v="189"/>
    <x v="447"/>
  </r>
  <r>
    <s v="EVS106499"/>
    <x v="4"/>
    <x v="1"/>
    <x v="2"/>
    <x v="1"/>
    <s v="15-01-2024 12:06"/>
    <s v="15-01-2024 13:01"/>
    <x v="104"/>
    <n v="46.64"/>
    <n v="15"/>
    <n v="699.6"/>
    <s v="Wallet"/>
    <x v="3"/>
    <s v="High"/>
    <s v="Medium Satisfaction"/>
    <s v="Medium Charging"/>
    <n v="1"/>
    <x v="481"/>
    <x v="6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873DB-2465-4E51-A686-854C65821D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71:C80" firstHeaderRow="1" firstDataRow="1" firstDataCol="1"/>
  <pivotFields count="24">
    <pivotField showAll="0"/>
    <pivotField axis="axisRow" showAll="0">
      <items count="10">
        <item x="3"/>
        <item x="5"/>
        <item x="4"/>
        <item x="0"/>
        <item x="2"/>
        <item x="1"/>
        <item x="7"/>
        <item x="6"/>
        <item h="1" x="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1"/>
  </rowFields>
  <rowItems count="9">
    <i>
      <x/>
    </i>
    <i>
      <x v="1"/>
    </i>
    <i>
      <x v="2"/>
    </i>
    <i>
      <x v="3"/>
    </i>
    <i>
      <x v="4"/>
    </i>
    <i>
      <x v="5"/>
    </i>
    <i>
      <x v="6"/>
    </i>
    <i>
      <x v="7"/>
    </i>
    <i t="grand">
      <x/>
    </i>
  </rowItems>
  <colItems count="1">
    <i/>
  </colItems>
  <dataFields count="1">
    <dataField name="Sum of Revenue" fld="10" baseField="0" baseItem="0"/>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F7E967-3265-4A9E-B367-5CD3F84B12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6:C60" firstHeaderRow="1" firstDataRow="1" firstDataCol="1"/>
  <pivotFields count="24">
    <pivotField showAll="0"/>
    <pivotField showAll="0">
      <items count="10">
        <item x="3"/>
        <item x="5"/>
        <item x="4"/>
        <item x="0"/>
        <item x="2"/>
        <item x="1"/>
        <item x="7"/>
        <item x="6"/>
        <item h="1" x="8"/>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2"/>
  </rowFields>
  <rowItems count="4">
    <i>
      <x/>
    </i>
    <i>
      <x v="1"/>
    </i>
    <i>
      <x v="2"/>
    </i>
    <i t="grand">
      <x/>
    </i>
  </rowItems>
  <colItems count="1">
    <i/>
  </colItems>
  <dataFields count="1">
    <dataField name="Average of Customer_Rating"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A707A9-5959-477D-9176-6A4574E9E7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4:C49" firstHeaderRow="1" firstDataRow="1" firstDataCol="1"/>
  <pivotFields count="24">
    <pivotField showAll="0"/>
    <pivotField showAll="0">
      <items count="10">
        <item x="3"/>
        <item x="5"/>
        <item x="4"/>
        <item x="0"/>
        <item x="2"/>
        <item x="1"/>
        <item x="7"/>
        <item x="6"/>
        <item h="1" x="8"/>
        <item t="default"/>
      </items>
    </pivotField>
    <pivotField showAll="0"/>
    <pivotField axis="axisRow" showAll="0">
      <items count="6">
        <item x="3"/>
        <item x="1"/>
        <item x="0"/>
        <item x="2"/>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3"/>
  </rowFields>
  <rowItems count="5">
    <i>
      <x/>
    </i>
    <i>
      <x v="1"/>
    </i>
    <i>
      <x v="2"/>
    </i>
    <i>
      <x v="3"/>
    </i>
    <i t="grand">
      <x/>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463459-596F-4E4D-9545-A90734DE1F5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91:C95" firstHeaderRow="1" firstDataRow="1" firstDataCol="1"/>
  <pivotFields count="24">
    <pivotField dataField="1" showAll="0"/>
    <pivotField showAll="0">
      <items count="10">
        <item x="3"/>
        <item x="5"/>
        <item x="4"/>
        <item x="0"/>
        <item x="2"/>
        <item x="1"/>
        <item x="7"/>
        <item x="6"/>
        <item h="1" x="8"/>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2"/>
  </rowFields>
  <rowItems count="4">
    <i>
      <x/>
    </i>
    <i>
      <x v="1"/>
    </i>
    <i>
      <x v="2"/>
    </i>
    <i t="grand">
      <x/>
    </i>
  </rowItems>
  <colItems count="1">
    <i/>
  </colItems>
  <dataFields count="1">
    <dataField name="Count of Session_ID" fld="0" subtotal="count" baseField="0" baseItem="0"/>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1"/>
          </reference>
        </references>
      </pivotArea>
    </chartFormat>
    <chartFormat chart="7" format="19">
      <pivotArea type="data" outline="0" fieldPosition="0">
        <references count="2">
          <reference field="4294967294" count="1" selected="0">
            <x v="0"/>
          </reference>
          <reference field="2" count="1" selected="0">
            <x v="2"/>
          </reference>
        </references>
      </pivotArea>
    </chartFormat>
    <chartFormat chart="7" format="20">
      <pivotArea type="data" outline="0" fieldPosition="0">
        <references count="2">
          <reference field="4294967294" count="1" selected="0">
            <x v="0"/>
          </reference>
          <reference field="2" count="1" selected="0">
            <x v="3"/>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2" count="1" selected="0">
            <x v="0"/>
          </reference>
        </references>
      </pivotArea>
    </chartFormat>
    <chartFormat chart="12" format="28">
      <pivotArea type="data" outline="0" fieldPosition="0">
        <references count="2">
          <reference field="4294967294" count="1" selected="0">
            <x v="0"/>
          </reference>
          <reference field="2" count="1" selected="0">
            <x v="1"/>
          </reference>
        </references>
      </pivotArea>
    </chartFormat>
    <chartFormat chart="12" format="29">
      <pivotArea type="data" outline="0" fieldPosition="0">
        <references count="2">
          <reference field="4294967294" count="1" selected="0">
            <x v="0"/>
          </reference>
          <reference field="2" count="1" selected="0">
            <x v="2"/>
          </reference>
        </references>
      </pivotArea>
    </chartFormat>
    <chartFormat chart="12" format="3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06FBF-78E0-4722-ACF4-B64DD5BC945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2:L66" firstHeaderRow="1" firstDataRow="2" firstDataCol="1"/>
  <pivotFields count="24">
    <pivotField showAll="0"/>
    <pivotField showAll="0">
      <items count="10">
        <item x="3"/>
        <item x="5"/>
        <item x="4"/>
        <item x="0"/>
        <item x="2"/>
        <item x="1"/>
        <item x="7"/>
        <item x="6"/>
        <item h="1" x="8"/>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axis="axisCol" dataField="1" showAll="0">
      <items count="7">
        <item x="4"/>
        <item x="2"/>
        <item x="3"/>
        <item x="0"/>
        <item x="1"/>
        <item x="5"/>
        <item t="default"/>
      </items>
    </pivotField>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4"/>
  </rowFields>
  <rowItems count="3">
    <i>
      <x/>
    </i>
    <i>
      <x v="1"/>
    </i>
    <i t="grand">
      <x/>
    </i>
  </rowItems>
  <colFields count="1">
    <field x="12"/>
  </colFields>
  <colItems count="6">
    <i>
      <x/>
    </i>
    <i>
      <x v="1"/>
    </i>
    <i>
      <x v="2"/>
    </i>
    <i>
      <x v="3"/>
    </i>
    <i>
      <x v="4"/>
    </i>
    <i t="grand">
      <x/>
    </i>
  </colItems>
  <dataFields count="1">
    <dataField name="Average of Customer_Rating"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B63BAD-28EE-478F-B8A8-C91FB8779F1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08:C111" firstHeaderRow="1" firstDataRow="1" firstDataCol="1"/>
  <pivotFields count="24">
    <pivotField showAll="0"/>
    <pivotField showAll="0">
      <items count="10">
        <item x="3"/>
        <item x="5"/>
        <item x="4"/>
        <item x="0"/>
        <item x="2"/>
        <item x="1"/>
        <item x="7"/>
        <item x="6"/>
        <item h="1" x="8"/>
        <item t="default"/>
      </items>
    </pivotField>
    <pivotField showAll="0">
      <items count="5">
        <item x="1"/>
        <item x="2"/>
        <item x="0"/>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t="default"/>
      </items>
    </pivotField>
  </pivotFields>
  <rowFields count="1">
    <field x="23"/>
  </rowFields>
  <rowItems count="3">
    <i>
      <x v="124"/>
    </i>
    <i>
      <x v="125"/>
    </i>
    <i t="grand">
      <x/>
    </i>
  </rowItems>
  <colItems count="1">
    <i/>
  </colItems>
  <dataFields count="1">
    <dataField name="Average of Energy_Consumed_kWh" fld="8" subtotal="average" baseField="18" baseItem="0"/>
  </dataFields>
  <chartFormats count="4">
    <chartFormat chart="6"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AE3966-AE05-4752-BF3F-1C29B077B1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9:C34" firstHeaderRow="1" firstDataRow="1" firstDataCol="1"/>
  <pivotFields count="24">
    <pivotField showAll="0"/>
    <pivotField showAll="0">
      <items count="10">
        <item x="3"/>
        <item x="5"/>
        <item x="4"/>
        <item x="0"/>
        <item x="2"/>
        <item x="1"/>
        <item x="7"/>
        <item x="6"/>
        <item h="1" x="8"/>
        <item t="default"/>
      </items>
    </pivotField>
    <pivotField showAll="0"/>
    <pivotField axis="axisRow" showAll="0">
      <items count="6">
        <item x="3"/>
        <item x="1"/>
        <item x="0"/>
        <item x="2"/>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3"/>
  </rowFields>
  <rowItems count="5">
    <i>
      <x/>
    </i>
    <i>
      <x v="1"/>
    </i>
    <i>
      <x v="2"/>
    </i>
    <i>
      <x v="3"/>
    </i>
    <i t="grand">
      <x/>
    </i>
  </rowItems>
  <colItems count="1">
    <i/>
  </colItems>
  <dataFields count="1">
    <dataField name="Average of Energy_Consumed_kWh" fld="8" subtotal="average" baseField="3" baseItem="0"/>
  </dataFields>
  <chartFormats count="3">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FC3694-C089-4433-9F9B-FABB5C400A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10" firstHeaderRow="1" firstDataRow="1" firstDataCol="1"/>
  <pivotFields count="24">
    <pivotField dataField="1" showAll="0"/>
    <pivotField showAll="0">
      <items count="10">
        <item x="3"/>
        <item x="5"/>
        <item x="4"/>
        <item x="0"/>
        <item x="2"/>
        <item x="1"/>
        <item x="7"/>
        <item x="6"/>
        <item h="1" x="8"/>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2"/>
  </rowFields>
  <rowItems count="4">
    <i>
      <x/>
    </i>
    <i>
      <x v="1"/>
    </i>
    <i>
      <x v="2"/>
    </i>
    <i t="grand">
      <x/>
    </i>
  </rowItems>
  <colItems count="1">
    <i/>
  </colItems>
  <dataFields count="1">
    <dataField name="Count of Sess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8337DB-A7C7-461B-9808-05DE039674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C22" firstHeaderRow="1" firstDataRow="1" firstDataCol="1"/>
  <pivotFields count="24">
    <pivotField showAll="0"/>
    <pivotField showAll="0">
      <items count="10">
        <item x="3"/>
        <item x="5"/>
        <item x="4"/>
        <item x="0"/>
        <item x="2"/>
        <item x="1"/>
        <item x="7"/>
        <item x="6"/>
        <item h="1" x="8"/>
        <item t="default"/>
      </items>
    </pivotField>
    <pivotField axis="axisRow" showAll="0">
      <items count="5">
        <item x="1"/>
        <item x="2"/>
        <item x="0"/>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8" showAll="0">
      <items count="1416">
        <item x="43"/>
        <item x="98"/>
        <item x="1053"/>
        <item x="1164"/>
        <item x="10"/>
        <item x="207"/>
        <item x="1191"/>
        <item x="147"/>
        <item x="953"/>
        <item x="394"/>
        <item x="1403"/>
        <item x="349"/>
        <item x="1120"/>
        <item x="266"/>
        <item x="778"/>
        <item x="219"/>
        <item x="855"/>
        <item x="1009"/>
        <item x="471"/>
        <item x="1035"/>
        <item x="240"/>
        <item x="1058"/>
        <item x="503"/>
        <item x="448"/>
        <item x="800"/>
        <item x="346"/>
        <item x="170"/>
        <item x="482"/>
        <item x="376"/>
        <item x="301"/>
        <item x="1330"/>
        <item x="108"/>
        <item x="283"/>
        <item x="412"/>
        <item x="920"/>
        <item x="719"/>
        <item x="233"/>
        <item x="250"/>
        <item x="1110"/>
        <item x="1129"/>
        <item x="414"/>
        <item x="38"/>
        <item x="896"/>
        <item x="279"/>
        <item x="361"/>
        <item x="144"/>
        <item x="1180"/>
        <item x="608"/>
        <item x="1025"/>
        <item x="1298"/>
        <item x="1387"/>
        <item x="843"/>
        <item x="528"/>
        <item x="892"/>
        <item x="210"/>
        <item x="317"/>
        <item x="802"/>
        <item x="1312"/>
        <item x="1374"/>
        <item x="422"/>
        <item x="455"/>
        <item x="647"/>
        <item x="961"/>
        <item x="1234"/>
        <item x="488"/>
        <item x="67"/>
        <item x="1222"/>
        <item x="633"/>
        <item x="527"/>
        <item x="327"/>
        <item x="516"/>
        <item x="1034"/>
        <item x="883"/>
        <item x="1225"/>
        <item x="1233"/>
        <item x="97"/>
        <item x="1167"/>
        <item x="132"/>
        <item x="663"/>
        <item x="996"/>
        <item x="889"/>
        <item x="1287"/>
        <item x="82"/>
        <item x="1273"/>
        <item x="95"/>
        <item x="1007"/>
        <item x="105"/>
        <item x="1405"/>
        <item x="496"/>
        <item x="190"/>
        <item x="1146"/>
        <item x="677"/>
        <item x="171"/>
        <item x="1238"/>
        <item x="894"/>
        <item x="1194"/>
        <item x="221"/>
        <item x="1236"/>
        <item x="681"/>
        <item x="1393"/>
        <item x="1268"/>
        <item x="1247"/>
        <item x="1295"/>
        <item x="789"/>
        <item x="1076"/>
        <item x="483"/>
        <item x="480"/>
        <item x="805"/>
        <item x="23"/>
        <item x="109"/>
        <item x="837"/>
        <item x="489"/>
        <item x="490"/>
        <item x="1070"/>
        <item x="668"/>
        <item x="470"/>
        <item x="875"/>
        <item x="295"/>
        <item x="393"/>
        <item x="102"/>
        <item x="521"/>
        <item x="794"/>
        <item x="26"/>
        <item x="680"/>
        <item x="679"/>
        <item x="117"/>
        <item x="859"/>
        <item x="675"/>
        <item x="368"/>
        <item x="285"/>
        <item x="774"/>
        <item x="292"/>
        <item x="1352"/>
        <item x="259"/>
        <item x="832"/>
        <item x="256"/>
        <item x="138"/>
        <item x="445"/>
        <item x="474"/>
        <item x="1137"/>
        <item x="639"/>
        <item x="708"/>
        <item x="333"/>
        <item x="303"/>
        <item x="587"/>
        <item x="199"/>
        <item x="329"/>
        <item x="79"/>
        <item x="467"/>
        <item x="869"/>
        <item x="1199"/>
        <item x="740"/>
        <item x="1036"/>
        <item x="290"/>
        <item x="502"/>
        <item x="650"/>
        <item x="424"/>
        <item x="1265"/>
        <item x="1168"/>
        <item x="313"/>
        <item x="849"/>
        <item x="1320"/>
        <item x="1066"/>
        <item x="1138"/>
        <item x="128"/>
        <item x="807"/>
        <item x="644"/>
        <item x="775"/>
        <item x="389"/>
        <item x="577"/>
        <item x="320"/>
        <item x="1157"/>
        <item x="530"/>
        <item x="296"/>
        <item x="261"/>
        <item x="828"/>
        <item x="387"/>
        <item x="8"/>
        <item x="877"/>
        <item x="597"/>
        <item x="356"/>
        <item x="790"/>
        <item x="1259"/>
        <item x="858"/>
        <item x="660"/>
        <item x="447"/>
        <item x="839"/>
        <item x="856"/>
        <item x="1039"/>
        <item x="40"/>
        <item x="1362"/>
        <item x="558"/>
        <item x="522"/>
        <item x="350"/>
        <item x="518"/>
        <item x="665"/>
        <item x="917"/>
        <item x="1104"/>
        <item x="812"/>
        <item x="1160"/>
        <item x="110"/>
        <item x="576"/>
        <item x="810"/>
        <item x="223"/>
        <item x="354"/>
        <item x="1073"/>
        <item x="1368"/>
        <item x="551"/>
        <item x="224"/>
        <item x="178"/>
        <item x="1260"/>
        <item x="1175"/>
        <item x="519"/>
        <item x="59"/>
        <item x="366"/>
        <item x="919"/>
        <item x="1317"/>
        <item x="907"/>
        <item x="497"/>
        <item x="352"/>
        <item x="935"/>
        <item x="1128"/>
        <item x="589"/>
        <item x="215"/>
        <item x="1092"/>
        <item x="434"/>
        <item x="1193"/>
        <item x="186"/>
        <item x="1257"/>
        <item x="667"/>
        <item x="845"/>
        <item x="1276"/>
        <item x="229"/>
        <item x="535"/>
        <item x="418"/>
        <item x="99"/>
        <item x="766"/>
        <item x="1321"/>
        <item x="710"/>
        <item x="613"/>
        <item x="1103"/>
        <item x="999"/>
        <item x="615"/>
        <item x="326"/>
        <item x="1061"/>
        <item x="1206"/>
        <item x="957"/>
        <item x="1340"/>
        <item x="1290"/>
        <item x="1322"/>
        <item x="652"/>
        <item x="1248"/>
        <item x="700"/>
        <item x="972"/>
        <item x="1306"/>
        <item x="45"/>
        <item x="1207"/>
        <item x="1045"/>
        <item x="1229"/>
        <item x="690"/>
        <item x="1122"/>
        <item x="1360"/>
        <item x="1361"/>
        <item x="1159"/>
        <item x="603"/>
        <item x="1357"/>
        <item x="745"/>
        <item x="673"/>
        <item x="384"/>
        <item x="18"/>
        <item x="588"/>
        <item x="884"/>
        <item x="1069"/>
        <item x="715"/>
        <item x="1319"/>
        <item x="183"/>
        <item x="645"/>
        <item x="1102"/>
        <item x="58"/>
        <item x="968"/>
        <item x="1000"/>
        <item x="868"/>
        <item x="549"/>
        <item x="1399"/>
        <item x="1132"/>
        <item x="1101"/>
        <item x="417"/>
        <item x="167"/>
        <item x="1342"/>
        <item x="1389"/>
        <item x="1125"/>
        <item x="768"/>
        <item x="63"/>
        <item x="982"/>
        <item x="81"/>
        <item x="116"/>
        <item x="342"/>
        <item x="289"/>
        <item x="840"/>
        <item x="264"/>
        <item x="249"/>
        <item x="689"/>
        <item x="390"/>
        <item x="1250"/>
        <item x="239"/>
        <item x="649"/>
        <item x="1099"/>
        <item x="1334"/>
        <item x="311"/>
        <item x="232"/>
        <item x="1165"/>
        <item x="1299"/>
        <item x="904"/>
        <item x="842"/>
        <item x="712"/>
        <item x="924"/>
        <item x="509"/>
        <item x="1134"/>
        <item x="630"/>
        <item x="971"/>
        <item x="853"/>
        <item x="910"/>
        <item x="212"/>
        <item x="591"/>
        <item x="900"/>
        <item x="466"/>
        <item x="988"/>
        <item x="267"/>
        <item x="724"/>
        <item x="890"/>
        <item x="484"/>
        <item x="646"/>
        <item x="115"/>
        <item x="312"/>
        <item x="457"/>
        <item x="107"/>
        <item x="135"/>
        <item x="460"/>
        <item x="1144"/>
        <item x="365"/>
        <item x="533"/>
        <item x="1344"/>
        <item x="899"/>
        <item x="1079"/>
        <item x="1041"/>
        <item x="571"/>
        <item x="12"/>
        <item x="513"/>
        <item x="726"/>
        <item x="537"/>
        <item x="124"/>
        <item x="16"/>
        <item x="1316"/>
        <item x="676"/>
        <item x="1292"/>
        <item x="682"/>
        <item x="1040"/>
        <item x="270"/>
        <item x="1215"/>
        <item x="1189"/>
        <item x="325"/>
        <item x="54"/>
        <item x="55"/>
        <item x="777"/>
        <item x="653"/>
        <item x="1373"/>
        <item x="568"/>
        <item x="1121"/>
        <item x="166"/>
        <item x="1331"/>
        <item x="416"/>
        <item x="458"/>
        <item x="547"/>
        <item x="616"/>
        <item x="864"/>
        <item x="1190"/>
        <item x="1210"/>
        <item x="193"/>
        <item x="976"/>
        <item x="580"/>
        <item x="560"/>
        <item x="1239"/>
        <item x="163"/>
        <item x="975"/>
        <item x="1117"/>
        <item x="543"/>
        <item x="822"/>
        <item x="1088"/>
        <item x="370"/>
        <item x="1127"/>
        <item x="721"/>
        <item x="269"/>
        <item x="1136"/>
        <item x="435"/>
        <item x="687"/>
        <item x="1282"/>
        <item x="969"/>
        <item x="583"/>
        <item x="123"/>
        <item x="1223"/>
        <item x="62"/>
        <item x="161"/>
        <item x="838"/>
        <item x="654"/>
        <item x="1382"/>
        <item x="888"/>
        <item x="192"/>
        <item x="881"/>
        <item x="697"/>
        <item x="871"/>
        <item x="524"/>
        <item x="231"/>
        <item x="1029"/>
        <item x="1057"/>
        <item x="1150"/>
        <item x="85"/>
        <item x="1406"/>
        <item x="575"/>
        <item x="451"/>
        <item x="947"/>
        <item x="1363"/>
        <item x="927"/>
        <item x="801"/>
        <item x="220"/>
        <item x="1198"/>
        <item x="602"/>
        <item x="634"/>
        <item x="739"/>
        <item x="936"/>
        <item x="284"/>
        <item x="725"/>
        <item x="5"/>
        <item x="876"/>
        <item x="1084"/>
        <item x="1147"/>
        <item x="607"/>
        <item x="319"/>
        <item x="829"/>
        <item x="706"/>
        <item x="1310"/>
        <item x="850"/>
        <item x="24"/>
        <item x="1294"/>
        <item x="21"/>
        <item x="1410"/>
        <item x="795"/>
        <item x="1094"/>
        <item x="620"/>
        <item x="1293"/>
        <item x="938"/>
        <item x="520"/>
        <item x="1048"/>
        <item x="640"/>
        <item x="373"/>
        <item x="1149"/>
        <item x="1148"/>
        <item x="305"/>
        <item x="1392"/>
        <item x="478"/>
        <item x="1297"/>
        <item x="362"/>
        <item x="544"/>
        <item x="254"/>
        <item x="898"/>
        <item x="798"/>
        <item x="420"/>
        <item x="182"/>
        <item x="1126"/>
        <item x="592"/>
        <item x="291"/>
        <item x="359"/>
        <item x="119"/>
        <item x="550"/>
        <item x="950"/>
        <item x="101"/>
        <item x="363"/>
        <item x="752"/>
        <item x="134"/>
        <item x="1074"/>
        <item x="323"/>
        <item x="27"/>
        <item x="886"/>
        <item x="804"/>
        <item x="1314"/>
        <item x="1245"/>
        <item x="514"/>
        <item x="1412"/>
        <item x="1251"/>
        <item x="11"/>
        <item x="375"/>
        <item x="6"/>
        <item x="275"/>
        <item x="554"/>
        <item x="863"/>
        <item x="942"/>
        <item x="7"/>
        <item x="278"/>
        <item x="702"/>
        <item x="610"/>
        <item x="1096"/>
        <item x="162"/>
        <item x="399"/>
        <item x="1213"/>
        <item x="181"/>
        <item x="830"/>
        <item x="1400"/>
        <item x="941"/>
        <item x="1187"/>
        <item x="979"/>
        <item x="1296"/>
        <item x="184"/>
        <item x="532"/>
        <item x="1077"/>
        <item x="1114"/>
        <item x="703"/>
        <item x="151"/>
        <item x="970"/>
        <item x="336"/>
        <item x="1230"/>
        <item x="133"/>
        <item x="1291"/>
        <item x="599"/>
        <item x="364"/>
        <item x="879"/>
        <item x="1166"/>
        <item x="564"/>
        <item x="1043"/>
        <item x="83"/>
        <item x="330"/>
        <item x="994"/>
        <item x="1376"/>
        <item x="1350"/>
        <item x="1156"/>
        <item x="930"/>
        <item x="1283"/>
        <item x="626"/>
        <item x="272"/>
        <item x="574"/>
        <item x="1108"/>
        <item x="1379"/>
        <item x="809"/>
        <item x="631"/>
        <item x="479"/>
        <item x="196"/>
        <item x="407"/>
        <item x="1220"/>
        <item x="760"/>
        <item x="637"/>
        <item x="20"/>
        <item x="534"/>
        <item x="788"/>
        <item x="606"/>
        <item x="1192"/>
        <item x="429"/>
        <item x="1231"/>
        <item x="334"/>
        <item x="335"/>
        <item x="1177"/>
        <item x="1140"/>
        <item x="1391"/>
        <item x="156"/>
        <item x="787"/>
        <item x="299"/>
        <item x="367"/>
        <item x="966"/>
        <item x="180"/>
        <item x="136"/>
        <item x="122"/>
        <item x="1253"/>
        <item x="65"/>
        <item x="958"/>
        <item x="1005"/>
        <item x="44"/>
        <item x="846"/>
        <item x="425"/>
        <item x="1093"/>
        <item x="242"/>
        <item x="1407"/>
        <item x="784"/>
        <item x="1086"/>
        <item x="410"/>
        <item x="61"/>
        <item x="1371"/>
        <item x="1052"/>
        <item x="1218"/>
        <item x="548"/>
        <item x="158"/>
        <item x="670"/>
        <item x="729"/>
        <item x="491"/>
        <item x="1394"/>
        <item x="825"/>
        <item x="32"/>
        <item x="882"/>
        <item x="932"/>
        <item x="1002"/>
        <item x="76"/>
        <item x="995"/>
        <item x="226"/>
        <item x="767"/>
        <item x="1155"/>
        <item x="612"/>
        <item x="378"/>
        <item x="609"/>
        <item x="546"/>
        <item x="854"/>
        <item x="72"/>
        <item x="13"/>
        <item x="1356"/>
        <item x="722"/>
        <item x="64"/>
        <item x="1158"/>
        <item x="3"/>
        <item x="711"/>
        <item x="1178"/>
        <item x="56"/>
        <item x="1059"/>
        <item x="1384"/>
        <item x="851"/>
        <item x="159"/>
        <item x="1303"/>
        <item x="1224"/>
        <item x="758"/>
        <item x="446"/>
        <item x="1269"/>
        <item x="866"/>
        <item x="903"/>
        <item x="1011"/>
        <item x="598"/>
        <item x="1383"/>
        <item x="14"/>
        <item x="125"/>
        <item x="515"/>
        <item x="686"/>
        <item x="409"/>
        <item x="980"/>
        <item x="688"/>
        <item x="395"/>
        <item x="757"/>
        <item x="782"/>
        <item x="983"/>
        <item x="187"/>
        <item x="475"/>
        <item x="867"/>
        <item x="539"/>
        <item x="52"/>
        <item x="432"/>
        <item x="141"/>
        <item x="923"/>
        <item x="569"/>
        <item x="25"/>
        <item x="459"/>
        <item x="1118"/>
        <item x="452"/>
        <item x="140"/>
        <item x="150"/>
        <item x="0"/>
        <item x="831"/>
        <item x="891"/>
        <item x="1008"/>
        <item x="1308"/>
        <item x="1390"/>
        <item x="248"/>
        <item x="709"/>
        <item x="401"/>
        <item x="1216"/>
        <item x="946"/>
        <item x="664"/>
        <item x="1264"/>
        <item x="51"/>
        <item x="897"/>
        <item x="1179"/>
        <item x="750"/>
        <item x="584"/>
        <item x="154"/>
        <item x="984"/>
        <item x="811"/>
        <item x="148"/>
        <item x="803"/>
        <item x="751"/>
        <item x="316"/>
        <item x="1205"/>
        <item x="347"/>
        <item x="1328"/>
        <item x="1226"/>
        <item x="977"/>
        <item x="1263"/>
        <item x="77"/>
        <item x="506"/>
        <item x="403"/>
        <item x="824"/>
        <item x="1050"/>
        <item x="1195"/>
        <item x="895"/>
        <item x="351"/>
        <item x="872"/>
        <item x="635"/>
        <item x="806"/>
        <item x="717"/>
        <item x="100"/>
        <item x="705"/>
        <item x="69"/>
        <item x="759"/>
        <item x="656"/>
        <item x="75"/>
        <item x="579"/>
        <item x="678"/>
        <item x="481"/>
        <item x="436"/>
        <item x="693"/>
        <item x="155"/>
        <item x="1100"/>
        <item x="763"/>
        <item x="49"/>
        <item x="981"/>
        <item x="1109"/>
        <item x="1119"/>
        <item x="205"/>
        <item x="990"/>
        <item x="185"/>
        <item x="430"/>
        <item x="397"/>
        <item x="707"/>
        <item x="476"/>
        <item x="216"/>
        <item x="590"/>
        <item x="1181"/>
        <item x="1337"/>
        <item x="818"/>
        <item x="902"/>
        <item x="685"/>
        <item x="747"/>
        <item x="1054"/>
        <item x="443"/>
        <item x="964"/>
        <item x="1228"/>
        <item x="260"/>
        <item x="552"/>
        <item x="268"/>
        <item x="582"/>
        <item x="511"/>
        <item x="628"/>
        <item x="42"/>
        <item x="307"/>
        <item x="756"/>
        <item x="357"/>
        <item x="1067"/>
        <item x="1385"/>
        <item x="1345"/>
        <item x="126"/>
        <item x="1204"/>
        <item x="1046"/>
        <item x="1381"/>
        <item x="385"/>
        <item x="691"/>
        <item x="1161"/>
        <item x="345"/>
        <item x="614"/>
        <item x="1111"/>
        <item x="642"/>
        <item x="991"/>
        <item x="1349"/>
        <item x="203"/>
        <item x="1286"/>
        <item x="15"/>
        <item x="211"/>
        <item x="454"/>
        <item x="41"/>
        <item x="529"/>
        <item x="17"/>
        <item x="419"/>
        <item x="262"/>
        <item x="1243"/>
        <item x="1065"/>
        <item x="487"/>
        <item x="820"/>
        <item x="47"/>
        <item x="74"/>
        <item x="1329"/>
        <item x="1006"/>
        <item x="531"/>
        <item x="921"/>
        <item x="692"/>
        <item x="91"/>
        <item x="28"/>
        <item x="206"/>
        <item x="1262"/>
        <item x="862"/>
        <item x="1085"/>
        <item x="893"/>
        <item x="421"/>
        <item x="538"/>
        <item x="1323"/>
        <item x="103"/>
        <item x="555"/>
        <item x="1367"/>
        <item x="1130"/>
        <item x="913"/>
        <item x="1163"/>
        <item x="566"/>
        <item x="816"/>
        <item x="622"/>
        <item x="1272"/>
        <item x="440"/>
        <item x="1252"/>
        <item x="1063"/>
        <item x="733"/>
        <item x="621"/>
        <item x="1346"/>
        <item x="287"/>
        <item x="662"/>
        <item x="33"/>
        <item x="1135"/>
        <item x="1313"/>
        <item x="1214"/>
        <item x="1154"/>
        <item x="643"/>
        <item x="1201"/>
        <item x="540"/>
        <item x="374"/>
        <item x="1258"/>
        <item x="541"/>
        <item x="1044"/>
        <item x="1261"/>
        <item x="258"/>
        <item x="578"/>
        <item x="695"/>
        <item x="468"/>
        <item x="742"/>
        <item x="945"/>
        <item x="826"/>
        <item x="887"/>
        <item x="1020"/>
        <item x="1153"/>
        <item x="120"/>
        <item x="581"/>
        <item x="195"/>
        <item x="60"/>
        <item x="586"/>
        <item x="852"/>
        <item x="112"/>
        <item x="189"/>
        <item x="348"/>
        <item x="1176"/>
        <item x="201"/>
        <item x="1082"/>
        <item x="341"/>
        <item x="1227"/>
        <item x="66"/>
        <item x="940"/>
        <item x="48"/>
        <item x="1032"/>
        <item x="498"/>
        <item x="844"/>
        <item x="978"/>
        <item x="948"/>
        <item x="386"/>
        <item x="651"/>
        <item x="593"/>
        <item x="426"/>
        <item x="773"/>
        <item x="225"/>
        <item x="934"/>
        <item x="1080"/>
        <item x="594"/>
        <item x="118"/>
        <item x="1232"/>
        <item x="29"/>
        <item x="671"/>
        <item x="306"/>
        <item x="1087"/>
        <item x="113"/>
        <item x="823"/>
        <item x="989"/>
        <item x="814"/>
        <item x="915"/>
        <item x="1024"/>
        <item x="986"/>
        <item x="137"/>
        <item x="492"/>
        <item x="827"/>
        <item x="1"/>
        <item x="1022"/>
        <item x="734"/>
        <item x="797"/>
        <item x="1071"/>
        <item x="405"/>
        <item x="94"/>
        <item x="93"/>
        <item x="1123"/>
        <item x="145"/>
        <item x="146"/>
        <item x="165"/>
        <item x="911"/>
        <item x="743"/>
        <item x="464"/>
        <item x="1173"/>
        <item x="929"/>
        <item x="1271"/>
        <item x="735"/>
        <item x="762"/>
        <item x="143"/>
        <item x="1169"/>
        <item x="922"/>
        <item x="308"/>
        <item x="817"/>
        <item x="104"/>
        <item x="727"/>
        <item x="1359"/>
        <item x="1274"/>
        <item x="956"/>
        <item x="1336"/>
        <item x="967"/>
        <item x="428"/>
        <item x="508"/>
        <item x="559"/>
        <item x="908"/>
        <item x="493"/>
        <item x="314"/>
        <item x="1277"/>
        <item x="371"/>
        <item x="997"/>
        <item x="517"/>
        <item x="1339"/>
        <item x="1151"/>
        <item x="408"/>
        <item x="1056"/>
        <item x="36"/>
        <item x="1196"/>
        <item x="623"/>
        <item x="536"/>
        <item x="411"/>
        <item x="328"/>
        <item x="463"/>
        <item x="779"/>
        <item x="1332"/>
        <item x="1377"/>
        <item x="465"/>
        <item x="177"/>
        <item x="952"/>
        <item x="545"/>
        <item x="139"/>
        <item x="808"/>
        <item x="870"/>
        <item x="383"/>
        <item x="738"/>
        <item x="1302"/>
        <item x="873"/>
        <item x="962"/>
        <item x="228"/>
        <item x="951"/>
        <item x="669"/>
        <item x="1017"/>
        <item x="783"/>
        <item x="1037"/>
        <item x="906"/>
        <item x="234"/>
        <item x="1280"/>
        <item x="96"/>
        <item x="343"/>
        <item x="955"/>
        <item x="179"/>
        <item x="683"/>
        <item x="792"/>
        <item x="309"/>
        <item x="1170"/>
        <item x="573"/>
        <item x="648"/>
        <item x="928"/>
        <item x="84"/>
        <item x="973"/>
        <item x="70"/>
        <item x="761"/>
        <item x="1021"/>
        <item x="916"/>
        <item x="462"/>
        <item x="1055"/>
        <item x="280"/>
        <item x="1174"/>
        <item x="1279"/>
        <item x="1106"/>
        <item x="793"/>
        <item x="1042"/>
        <item x="1068"/>
        <item x="1172"/>
        <item x="1395"/>
        <item x="1019"/>
        <item x="46"/>
        <item x="655"/>
        <item x="1004"/>
        <item x="253"/>
        <item x="1202"/>
        <item x="918"/>
        <item x="294"/>
        <item x="277"/>
        <item x="993"/>
        <item x="273"/>
        <item x="944"/>
        <item x="1275"/>
        <item x="1414"/>
        <item x="381"/>
        <item x="293"/>
        <item x="1143"/>
        <item x="781"/>
        <item x="1012"/>
        <item x="39"/>
        <item x="80"/>
        <item x="1311"/>
        <item x="88"/>
        <item x="142"/>
        <item x="1031"/>
        <item x="73"/>
        <item x="507"/>
        <item x="444"/>
        <item x="298"/>
        <item x="402"/>
        <item x="1256"/>
        <item x="1396"/>
        <item x="214"/>
        <item x="1075"/>
        <item x="848"/>
        <item x="173"/>
        <item x="252"/>
        <item x="1200"/>
        <item x="238"/>
        <item x="1369"/>
        <item x="525"/>
        <item x="1141"/>
        <item x="227"/>
        <item x="1038"/>
        <item x="819"/>
        <item x="174"/>
        <item x="625"/>
        <item x="92"/>
        <item x="600"/>
        <item x="442"/>
        <item x="557"/>
        <item x="730"/>
        <item x="1333"/>
        <item x="1402"/>
        <item x="34"/>
        <item x="949"/>
        <item x="701"/>
        <item x="1014"/>
        <item x="617"/>
        <item x="332"/>
        <item x="834"/>
        <item x="437"/>
        <item x="1115"/>
        <item x="396"/>
        <item x="874"/>
        <item x="572"/>
        <item x="315"/>
        <item x="1411"/>
        <item x="799"/>
        <item x="1304"/>
        <item x="71"/>
        <item x="276"/>
        <item x="1309"/>
        <item x="684"/>
        <item x="360"/>
        <item x="1083"/>
        <item x="1375"/>
        <item x="796"/>
        <item x="1142"/>
        <item x="1266"/>
        <item x="659"/>
        <item x="271"/>
        <item x="251"/>
        <item x="1203"/>
        <item x="1326"/>
        <item x="1013"/>
        <item x="297"/>
        <item x="1105"/>
        <item x="230"/>
        <item x="987"/>
        <item x="246"/>
        <item x="1278"/>
        <item x="2"/>
        <item x="657"/>
        <item x="153"/>
        <item x="449"/>
        <item x="909"/>
        <item x="1001"/>
        <item x="1365"/>
        <item x="1217"/>
        <item x="310"/>
        <item x="624"/>
        <item x="1409"/>
        <item x="168"/>
        <item x="19"/>
        <item x="286"/>
        <item x="1380"/>
        <item x="86"/>
        <item x="772"/>
        <item x="50"/>
        <item x="505"/>
        <item x="111"/>
        <item x="1249"/>
        <item x="636"/>
        <item x="960"/>
        <item x="925"/>
        <item x="477"/>
        <item x="1408"/>
        <item x="423"/>
        <item x="1098"/>
        <item x="1131"/>
        <item x="1219"/>
        <item x="152"/>
        <item x="1355"/>
        <item x="523"/>
        <item x="694"/>
        <item x="1235"/>
        <item x="255"/>
        <item x="1209"/>
        <item x="129"/>
        <item x="992"/>
        <item x="765"/>
        <item x="1378"/>
        <item x="106"/>
        <item x="400"/>
        <item x="274"/>
        <item x="596"/>
        <item x="618"/>
        <item x="595"/>
        <item x="1288"/>
        <item x="1315"/>
        <item x="1398"/>
        <item x="1267"/>
        <item x="1030"/>
        <item x="78"/>
        <item x="605"/>
        <item x="209"/>
        <item x="322"/>
        <item x="933"/>
        <item x="556"/>
        <item x="731"/>
        <item x="406"/>
        <item x="380"/>
        <item x="500"/>
        <item x="504"/>
        <item x="1285"/>
        <item x="304"/>
        <item x="1289"/>
        <item x="1047"/>
        <item x="878"/>
        <item x="321"/>
        <item x="1401"/>
        <item x="1221"/>
        <item x="89"/>
        <item x="1182"/>
        <item x="791"/>
        <item x="439"/>
        <item x="1240"/>
        <item x="37"/>
        <item x="754"/>
        <item x="127"/>
        <item x="526"/>
        <item x="954"/>
        <item x="780"/>
        <item x="1097"/>
        <item x="1091"/>
        <item x="318"/>
        <item x="204"/>
        <item x="861"/>
        <item x="732"/>
        <item x="392"/>
        <item x="404"/>
        <item x="638"/>
        <item x="1347"/>
        <item x="939"/>
        <item x="355"/>
        <item x="985"/>
        <item x="553"/>
        <item x="512"/>
        <item x="340"/>
        <item x="35"/>
        <item x="723"/>
        <item x="217"/>
        <item x="658"/>
        <item x="1305"/>
        <item x="1300"/>
        <item x="1241"/>
        <item x="1366"/>
        <item x="1089"/>
        <item x="1255"/>
        <item x="1162"/>
        <item x="931"/>
        <item x="472"/>
        <item x="737"/>
        <item x="998"/>
        <item x="748"/>
        <item x="885"/>
        <item x="9"/>
        <item x="245"/>
        <item x="565"/>
        <item x="720"/>
        <item x="1183"/>
        <item x="746"/>
        <item x="169"/>
        <item x="860"/>
        <item x="1139"/>
        <item x="1145"/>
        <item x="674"/>
        <item x="567"/>
        <item x="1372"/>
        <item x="510"/>
        <item x="53"/>
        <item x="1397"/>
        <item x="281"/>
        <item x="959"/>
        <item x="338"/>
        <item x="1003"/>
        <item x="764"/>
        <item x="1026"/>
        <item x="68"/>
        <item x="1113"/>
        <item x="213"/>
        <item x="149"/>
        <item x="611"/>
        <item x="241"/>
        <item x="1197"/>
        <item x="302"/>
        <item x="208"/>
        <item x="786"/>
        <item x="857"/>
        <item x="1208"/>
        <item x="1335"/>
        <item x="698"/>
        <item x="1081"/>
        <item x="441"/>
        <item x="22"/>
        <item x="200"/>
        <item x="433"/>
        <item x="194"/>
        <item x="337"/>
        <item x="1078"/>
        <item x="237"/>
        <item x="1343"/>
        <item x="847"/>
        <item x="157"/>
        <item x="1051"/>
        <item x="1171"/>
        <item x="965"/>
        <item x="244"/>
        <item x="699"/>
        <item x="570"/>
        <item x="486"/>
        <item x="247"/>
        <item x="485"/>
        <item x="749"/>
        <item x="926"/>
        <item x="461"/>
        <item x="604"/>
        <item x="1107"/>
        <item x="131"/>
        <item x="415"/>
        <item x="1364"/>
        <item x="353"/>
        <item x="813"/>
        <item x="388"/>
        <item x="1237"/>
        <item x="1133"/>
        <item x="263"/>
        <item x="1010"/>
        <item x="369"/>
        <item x="30"/>
        <item x="1033"/>
        <item x="741"/>
        <item x="1018"/>
        <item x="963"/>
        <item x="836"/>
        <item x="1112"/>
        <item x="1244"/>
        <item x="339"/>
        <item x="769"/>
        <item x="382"/>
        <item x="563"/>
        <item x="728"/>
        <item x="1072"/>
        <item x="469"/>
        <item x="413"/>
        <item x="499"/>
        <item x="835"/>
        <item x="198"/>
        <item x="1185"/>
        <item x="815"/>
        <item x="236"/>
        <item x="257"/>
        <item x="1325"/>
        <item x="282"/>
        <item x="121"/>
        <item x="379"/>
        <item x="785"/>
        <item x="744"/>
        <item x="1186"/>
        <item x="114"/>
        <item x="1062"/>
        <item x="629"/>
        <item x="288"/>
        <item x="1023"/>
        <item x="1413"/>
        <item x="90"/>
        <item x="1348"/>
        <item x="1152"/>
        <item x="1281"/>
        <item x="1246"/>
        <item x="398"/>
        <item x="627"/>
        <item x="1386"/>
        <item x="344"/>
        <item x="218"/>
        <item x="331"/>
        <item x="619"/>
        <item x="1327"/>
        <item x="1318"/>
        <item x="718"/>
        <item x="561"/>
        <item x="473"/>
        <item x="1284"/>
        <item x="235"/>
        <item x="324"/>
        <item x="453"/>
        <item x="391"/>
        <item x="160"/>
        <item x="57"/>
        <item x="914"/>
        <item x="672"/>
        <item x="31"/>
        <item x="222"/>
        <item x="937"/>
        <item x="1358"/>
        <item x="1028"/>
        <item x="456"/>
        <item x="905"/>
        <item x="755"/>
        <item x="1090"/>
        <item x="641"/>
        <item x="1354"/>
        <item x="191"/>
        <item x="585"/>
        <item x="372"/>
        <item x="833"/>
        <item x="1270"/>
        <item x="1060"/>
        <item x="1242"/>
        <item x="880"/>
        <item x="130"/>
        <item x="713"/>
        <item x="901"/>
        <item x="243"/>
        <item x="300"/>
        <item x="175"/>
        <item x="494"/>
        <item x="431"/>
        <item x="704"/>
        <item x="427"/>
        <item x="841"/>
        <item x="1324"/>
        <item x="974"/>
        <item x="172"/>
        <item x="753"/>
        <item x="1064"/>
        <item x="1301"/>
        <item x="716"/>
        <item x="661"/>
        <item x="1351"/>
        <item x="696"/>
        <item x="1254"/>
        <item x="1370"/>
        <item x="1015"/>
        <item x="450"/>
        <item x="1212"/>
        <item x="438"/>
        <item x="562"/>
        <item x="1388"/>
        <item x="736"/>
        <item x="202"/>
        <item x="495"/>
        <item x="1124"/>
        <item x="666"/>
        <item x="1188"/>
        <item x="1404"/>
        <item x="1027"/>
        <item x="501"/>
        <item x="1116"/>
        <item x="176"/>
        <item x="601"/>
        <item x="1211"/>
        <item x="358"/>
        <item x="632"/>
        <item x="1338"/>
        <item x="865"/>
        <item x="821"/>
        <item x="87"/>
        <item x="771"/>
        <item x="4"/>
        <item x="1016"/>
        <item x="1184"/>
        <item x="943"/>
        <item x="542"/>
        <item x="1353"/>
        <item x="912"/>
        <item x="1341"/>
        <item x="188"/>
        <item x="776"/>
        <item x="164"/>
        <item x="770"/>
        <item x="197"/>
        <item x="1095"/>
        <item x="265"/>
        <item x="714"/>
        <item x="377"/>
        <item x="1307"/>
        <item x="1049"/>
        <item t="default"/>
      </items>
    </pivotField>
    <pivotField numFmtId="14" showAll="0">
      <items count="702">
        <item x="45"/>
        <item x="103"/>
        <item x="102"/>
        <item x="258"/>
        <item x="504"/>
        <item x="435"/>
        <item x="682"/>
        <item x="308"/>
        <item x="60"/>
        <item x="14"/>
        <item x="329"/>
        <item x="559"/>
        <item x="82"/>
        <item x="586"/>
        <item x="613"/>
        <item x="519"/>
        <item x="10"/>
        <item x="192"/>
        <item x="325"/>
        <item x="636"/>
        <item x="464"/>
        <item x="683"/>
        <item x="29"/>
        <item x="472"/>
        <item x="493"/>
        <item x="271"/>
        <item x="389"/>
        <item x="9"/>
        <item x="414"/>
        <item x="367"/>
        <item x="263"/>
        <item x="633"/>
        <item x="433"/>
        <item x="440"/>
        <item x="547"/>
        <item x="223"/>
        <item x="331"/>
        <item x="20"/>
        <item x="677"/>
        <item x="546"/>
        <item x="482"/>
        <item x="150"/>
        <item x="205"/>
        <item x="684"/>
        <item x="142"/>
        <item x="324"/>
        <item x="106"/>
        <item x="105"/>
        <item x="363"/>
        <item x="33"/>
        <item x="524"/>
        <item x="122"/>
        <item x="398"/>
        <item x="89"/>
        <item x="38"/>
        <item x="319"/>
        <item x="626"/>
        <item x="288"/>
        <item x="650"/>
        <item x="515"/>
        <item x="548"/>
        <item x="178"/>
        <item x="369"/>
        <item x="629"/>
        <item x="266"/>
        <item x="475"/>
        <item x="658"/>
        <item x="632"/>
        <item x="465"/>
        <item x="46"/>
        <item x="460"/>
        <item x="286"/>
        <item x="516"/>
        <item x="694"/>
        <item x="175"/>
        <item x="655"/>
        <item x="661"/>
        <item x="311"/>
        <item x="133"/>
        <item x="248"/>
        <item x="405"/>
        <item x="362"/>
        <item x="374"/>
        <item x="227"/>
        <item x="211"/>
        <item x="280"/>
        <item x="426"/>
        <item x="139"/>
        <item x="40"/>
        <item x="634"/>
        <item x="97"/>
        <item x="373"/>
        <item x="201"/>
        <item x="554"/>
        <item x="624"/>
        <item x="47"/>
        <item x="310"/>
        <item x="87"/>
        <item x="4"/>
        <item x="409"/>
        <item x="614"/>
        <item x="193"/>
        <item x="313"/>
        <item x="478"/>
        <item x="354"/>
        <item x="270"/>
        <item x="59"/>
        <item x="147"/>
        <item x="455"/>
        <item x="590"/>
        <item x="627"/>
        <item x="497"/>
        <item x="421"/>
        <item x="376"/>
        <item x="541"/>
        <item x="480"/>
        <item x="664"/>
        <item x="88"/>
        <item x="130"/>
        <item x="509"/>
        <item x="402"/>
        <item x="358"/>
        <item x="229"/>
        <item x="85"/>
        <item x="195"/>
        <item x="640"/>
        <item x="12"/>
        <item x="557"/>
        <item x="422"/>
        <item x="641"/>
        <item x="366"/>
        <item x="118"/>
        <item x="678"/>
        <item x="434"/>
        <item x="342"/>
        <item x="259"/>
        <item x="686"/>
        <item x="593"/>
        <item x="28"/>
        <item x="591"/>
        <item x="495"/>
        <item x="73"/>
        <item x="108"/>
        <item x="512"/>
        <item x="204"/>
        <item x="104"/>
        <item x="639"/>
        <item x="443"/>
        <item x="91"/>
        <item x="628"/>
        <item x="355"/>
        <item x="602"/>
        <item x="137"/>
        <item x="447"/>
        <item x="143"/>
        <item x="540"/>
        <item x="343"/>
        <item x="166"/>
        <item x="394"/>
        <item x="378"/>
        <item x="334"/>
        <item x="132"/>
        <item x="544"/>
        <item x="407"/>
        <item x="173"/>
        <item x="121"/>
        <item x="457"/>
        <item x="112"/>
        <item x="42"/>
        <item x="72"/>
        <item x="555"/>
        <item x="24"/>
        <item x="411"/>
        <item x="487"/>
        <item x="183"/>
        <item x="83"/>
        <item x="467"/>
        <item x="209"/>
        <item x="388"/>
        <item x="245"/>
        <item x="206"/>
        <item x="386"/>
        <item x="468"/>
        <item x="0"/>
        <item x="558"/>
        <item x="109"/>
        <item x="418"/>
        <item x="387"/>
        <item x="643"/>
        <item x="111"/>
        <item x="274"/>
        <item x="401"/>
        <item x="523"/>
        <item x="431"/>
        <item x="569"/>
        <item x="511"/>
        <item x="351"/>
        <item x="448"/>
        <item x="572"/>
        <item x="410"/>
        <item x="113"/>
        <item x="697"/>
        <item x="400"/>
        <item x="545"/>
        <item x="577"/>
        <item x="198"/>
        <item x="553"/>
        <item x="492"/>
        <item x="244"/>
        <item x="536"/>
        <item x="6"/>
        <item x="129"/>
        <item x="36"/>
        <item x="486"/>
        <item x="120"/>
        <item x="381"/>
        <item x="168"/>
        <item x="424"/>
        <item x="237"/>
        <item x="581"/>
        <item x="564"/>
        <item x="156"/>
        <item x="174"/>
        <item x="531"/>
        <item x="522"/>
        <item x="462"/>
        <item x="63"/>
        <item x="657"/>
        <item x="84"/>
        <item x="689"/>
        <item x="92"/>
        <item x="566"/>
        <item x="403"/>
        <item x="578"/>
        <item x="312"/>
        <item x="149"/>
        <item x="341"/>
        <item x="427"/>
        <item x="138"/>
        <item x="451"/>
        <item x="303"/>
        <item x="95"/>
        <item x="322"/>
        <item x="159"/>
        <item x="406"/>
        <item x="296"/>
        <item x="79"/>
        <item x="623"/>
        <item x="236"/>
        <item x="215"/>
        <item x="241"/>
        <item x="690"/>
        <item x="171"/>
        <item x="239"/>
        <item x="668"/>
        <item x="90"/>
        <item x="429"/>
        <item x="444"/>
        <item x="656"/>
        <item x="282"/>
        <item x="214"/>
        <item x="141"/>
        <item x="262"/>
        <item x="681"/>
        <item x="17"/>
        <item x="494"/>
        <item x="148"/>
        <item x="365"/>
        <item x="499"/>
        <item x="456"/>
        <item x="100"/>
        <item x="603"/>
        <item x="580"/>
        <item x="273"/>
        <item x="256"/>
        <item x="601"/>
        <item x="153"/>
        <item x="585"/>
        <item x="687"/>
        <item x="484"/>
        <item x="254"/>
        <item x="225"/>
        <item x="3"/>
        <item x="361"/>
        <item x="8"/>
        <item x="317"/>
        <item x="353"/>
        <item x="517"/>
        <item x="294"/>
        <item x="642"/>
        <item x="582"/>
        <item x="622"/>
        <item x="169"/>
        <item x="328"/>
        <item x="289"/>
        <item x="382"/>
        <item x="471"/>
        <item x="81"/>
        <item x="610"/>
        <item x="189"/>
        <item x="645"/>
        <item x="346"/>
        <item x="430"/>
        <item x="543"/>
        <item x="252"/>
        <item x="144"/>
        <item x="158"/>
        <item x="350"/>
        <item x="292"/>
        <item x="395"/>
        <item x="101"/>
        <item x="140"/>
        <item x="34"/>
        <item x="160"/>
        <item x="621"/>
        <item x="180"/>
        <item x="249"/>
        <item x="413"/>
        <item x="56"/>
        <item x="611"/>
        <item x="197"/>
        <item x="533"/>
        <item x="570"/>
        <item x="31"/>
        <item x="234"/>
        <item x="207"/>
        <item x="675"/>
        <item x="674"/>
        <item x="99"/>
        <item x="416"/>
        <item x="437"/>
        <item x="699"/>
        <item x="441"/>
        <item x="526"/>
        <item x="182"/>
        <item x="128"/>
        <item x="473"/>
        <item x="379"/>
        <item x="246"/>
        <item x="48"/>
        <item x="652"/>
        <item x="336"/>
        <item x="503"/>
        <item x="672"/>
        <item x="425"/>
        <item x="284"/>
        <item x="669"/>
        <item x="648"/>
        <item x="348"/>
        <item x="490"/>
        <item x="529"/>
        <item x="261"/>
        <item x="646"/>
        <item x="219"/>
        <item x="436"/>
        <item x="186"/>
        <item x="454"/>
        <item x="217"/>
        <item x="556"/>
        <item x="279"/>
        <item x="251"/>
        <item x="107"/>
        <item x="208"/>
        <item x="667"/>
        <item x="326"/>
        <item x="615"/>
        <item x="58"/>
        <item x="75"/>
        <item x="420"/>
        <item x="474"/>
        <item x="502"/>
        <item x="202"/>
        <item x="32"/>
        <item x="605"/>
        <item x="123"/>
        <item x="458"/>
        <item x="41"/>
        <item x="377"/>
        <item x="224"/>
        <item x="612"/>
        <item x="356"/>
        <item x="216"/>
        <item x="665"/>
        <item x="598"/>
        <item x="364"/>
        <item x="551"/>
        <item x="673"/>
        <item x="535"/>
        <item x="125"/>
        <item x="680"/>
        <item x="2"/>
        <item x="384"/>
        <item x="573"/>
        <item x="5"/>
        <item x="165"/>
        <item x="638"/>
        <item x="476"/>
        <item x="62"/>
        <item x="562"/>
        <item x="210"/>
        <item x="191"/>
        <item x="489"/>
        <item x="238"/>
        <item x="442"/>
        <item x="607"/>
        <item x="176"/>
        <item x="344"/>
        <item x="438"/>
        <item x="637"/>
        <item x="54"/>
        <item x="606"/>
        <item x="676"/>
        <item x="549"/>
        <item x="283"/>
        <item x="126"/>
        <item x="290"/>
        <item x="52"/>
        <item x="13"/>
        <item x="154"/>
        <item x="114"/>
        <item x="255"/>
        <item x="692"/>
        <item x="243"/>
        <item x="226"/>
        <item x="339"/>
        <item x="240"/>
        <item x="625"/>
        <item x="43"/>
        <item x="321"/>
        <item x="218"/>
        <item x="66"/>
        <item x="380"/>
        <item x="419"/>
        <item x="309"/>
        <item x="231"/>
        <item x="203"/>
        <item x="50"/>
        <item x="298"/>
        <item x="136"/>
        <item x="587"/>
        <item x="65"/>
        <item x="177"/>
        <item x="514"/>
        <item x="167"/>
        <item x="250"/>
        <item x="93"/>
        <item x="247"/>
        <item x="595"/>
        <item x="466"/>
        <item x="39"/>
        <item x="232"/>
        <item x="583"/>
        <item x="372"/>
        <item x="124"/>
        <item x="575"/>
        <item x="393"/>
        <item x="314"/>
        <item x="592"/>
        <item x="662"/>
        <item x="368"/>
        <item x="194"/>
        <item x="463"/>
        <item x="269"/>
        <item x="340"/>
        <item x="115"/>
        <item x="268"/>
        <item x="16"/>
        <item x="23"/>
        <item x="685"/>
        <item x="305"/>
        <item x="349"/>
        <item x="323"/>
        <item x="230"/>
        <item x="253"/>
        <item x="550"/>
        <item x="432"/>
        <item x="530"/>
        <item x="453"/>
        <item x="619"/>
        <item x="184"/>
        <item x="117"/>
        <item x="700"/>
        <item x="70"/>
        <item x="15"/>
        <item x="561"/>
        <item x="488"/>
        <item x="51"/>
        <item x="179"/>
        <item x="335"/>
        <item x="525"/>
        <item x="157"/>
        <item x="417"/>
        <item x="55"/>
        <item x="695"/>
        <item x="391"/>
        <item x="37"/>
        <item x="278"/>
        <item x="412"/>
        <item x="506"/>
        <item x="277"/>
        <item x="404"/>
        <item x="396"/>
        <item x="76"/>
        <item x="385"/>
        <item x="19"/>
        <item x="315"/>
        <item x="110"/>
        <item x="64"/>
        <item x="327"/>
        <item x="370"/>
        <item x="345"/>
        <item x="508"/>
        <item x="155"/>
        <item x="521"/>
        <item x="302"/>
        <item x="599"/>
        <item x="659"/>
        <item x="579"/>
        <item x="187"/>
        <item x="383"/>
        <item x="330"/>
        <item x="498"/>
        <item x="568"/>
        <item x="408"/>
        <item x="552"/>
        <item x="693"/>
        <item x="196"/>
        <item x="297"/>
        <item x="78"/>
        <item x="423"/>
        <item x="688"/>
        <item x="260"/>
        <item x="235"/>
        <item x="608"/>
        <item x="691"/>
        <item x="360"/>
        <item x="397"/>
        <item x="18"/>
        <item x="698"/>
        <item x="68"/>
        <item x="116"/>
        <item x="212"/>
        <item x="185"/>
        <item x="461"/>
        <item x="359"/>
        <item x="30"/>
        <item x="22"/>
        <item x="649"/>
        <item x="307"/>
        <item x="170"/>
        <item x="221"/>
        <item x="1"/>
        <item x="162"/>
        <item x="496"/>
        <item x="539"/>
        <item x="560"/>
        <item x="483"/>
        <item x="527"/>
        <item x="275"/>
        <item x="134"/>
        <item x="86"/>
        <item x="653"/>
        <item x="291"/>
        <item x="333"/>
        <item x="644"/>
        <item x="609"/>
        <item x="264"/>
        <item x="594"/>
        <item x="172"/>
        <item x="181"/>
        <item x="119"/>
        <item x="469"/>
        <item x="671"/>
        <item x="439"/>
        <item x="571"/>
        <item x="415"/>
        <item x="151"/>
        <item x="528"/>
        <item x="616"/>
        <item x="596"/>
        <item x="199"/>
        <item x="146"/>
        <item x="281"/>
        <item x="265"/>
        <item x="679"/>
        <item x="532"/>
        <item x="320"/>
        <item x="164"/>
        <item x="332"/>
        <item x="35"/>
        <item x="654"/>
        <item x="337"/>
        <item x="477"/>
        <item x="589"/>
        <item x="53"/>
        <item x="357"/>
        <item x="670"/>
        <item x="618"/>
        <item x="399"/>
        <item x="21"/>
        <item x="588"/>
        <item x="77"/>
        <item x="74"/>
        <item x="617"/>
        <item x="190"/>
        <item x="651"/>
        <item x="518"/>
        <item x="428"/>
        <item x="660"/>
        <item x="338"/>
        <item x="663"/>
        <item x="276"/>
        <item x="161"/>
        <item x="61"/>
        <item x="500"/>
        <item x="567"/>
        <item x="347"/>
        <item x="542"/>
        <item x="25"/>
        <item x="507"/>
        <item x="27"/>
        <item x="647"/>
        <item x="220"/>
        <item x="242"/>
        <item x="301"/>
        <item x="7"/>
        <item x="57"/>
        <item x="152"/>
        <item x="257"/>
        <item x="306"/>
        <item x="584"/>
        <item x="267"/>
        <item x="26"/>
        <item x="375"/>
        <item x="228"/>
        <item x="513"/>
        <item x="49"/>
        <item x="520"/>
        <item x="600"/>
        <item x="635"/>
        <item x="371"/>
        <item x="295"/>
        <item x="96"/>
        <item x="213"/>
        <item x="485"/>
        <item x="67"/>
        <item x="200"/>
        <item x="452"/>
        <item x="222"/>
        <item x="145"/>
        <item x="449"/>
        <item x="272"/>
        <item x="445"/>
        <item x="69"/>
        <item x="604"/>
        <item x="450"/>
        <item x="11"/>
        <item x="163"/>
        <item x="459"/>
        <item x="538"/>
        <item x="71"/>
        <item x="392"/>
        <item x="481"/>
        <item x="390"/>
        <item x="630"/>
        <item x="666"/>
        <item x="563"/>
        <item x="293"/>
        <item x="98"/>
        <item x="534"/>
        <item x="304"/>
        <item x="565"/>
        <item x="188"/>
        <item x="446"/>
        <item x="94"/>
        <item x="479"/>
        <item x="537"/>
        <item x="597"/>
        <item x="80"/>
        <item x="620"/>
        <item x="44"/>
        <item x="299"/>
        <item x="696"/>
        <item x="316"/>
        <item x="131"/>
        <item x="470"/>
        <item x="233"/>
        <item x="287"/>
        <item x="501"/>
        <item x="135"/>
        <item x="631"/>
        <item x="300"/>
        <item x="505"/>
        <item x="127"/>
        <item x="285"/>
        <item x="491"/>
        <item x="510"/>
        <item x="574"/>
        <item x="352"/>
        <item x="576"/>
        <item x="3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2"/>
  </rowFields>
  <rowItems count="4">
    <i>
      <x/>
    </i>
    <i>
      <x v="1"/>
    </i>
    <i>
      <x v="2"/>
    </i>
    <i t="grand">
      <x/>
    </i>
  </rowItems>
  <colItems count="1">
    <i/>
  </colItems>
  <dataFields count="1">
    <dataField name="Average of Charging_Duration_Minutes"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00B5A27-7839-4921-BCAC-8605B48EF57D}" sourceName="City">
  <pivotTables>
    <pivotTable tabId="2" name="PivotTable3"/>
    <pivotTable tabId="2" name="PivotTable1"/>
    <pivotTable tabId="2" name="PivotTable2"/>
    <pivotTable tabId="2" name="PivotTable4"/>
    <pivotTable tabId="2" name="PivotTable5"/>
    <pivotTable tabId="2" name="PivotTable6"/>
    <pivotTable tabId="2" name="PivotTable8"/>
    <pivotTable tabId="2" name="PivotTable13"/>
    <pivotTable tabId="2" name="PivotTable14"/>
  </pivotTables>
  <data>
    <tabular pivotCacheId="1346448385">
      <items count="9">
        <i x="3" s="1"/>
        <i x="5" s="1"/>
        <i x="4" s="1"/>
        <i x="0" s="1"/>
        <i x="2" s="1"/>
        <i x="1" s="1"/>
        <i x="7" s="1"/>
        <i x="6" s="1"/>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81A63D7-5901-4A4C-A50E-BEB254EC22FB}" cache="Slicer_City" caption="Cit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BA108FF4-71EF-4F37-BB4F-7959B81A338F}" cache="Slicer_City" caption="City" style="SlicerStyleLight4"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F9114B-BB6E-445B-9B8C-246F2FFF40DA}" name="Table2" displayName="Table2" ref="A1:S6502" totalsRowShown="0" dataDxfId="23" tableBorderDxfId="22">
  <autoFilter ref="A1:S6502" xr:uid="{F9F9114B-BB6E-445B-9B8C-246F2FFF40DA}"/>
  <tableColumns count="19">
    <tableColumn id="1" xr3:uid="{07C8F38D-2481-4C2E-BC01-B12F4A89E325}" name="Session_ID" dataDxfId="21"/>
    <tableColumn id="2" xr3:uid="{6C022F2F-DA12-417A-BBBC-47AF10265135}" name="City" dataDxfId="20"/>
    <tableColumn id="3" xr3:uid="{F05FD47A-17C9-4870-AB82-369F1BD5B7B1}" name="Station_Type" dataDxfId="19"/>
    <tableColumn id="4" xr3:uid="{C1A967CA-056E-46DA-AFDD-03429FCA64E8}" name="Vehicle_Type" dataDxfId="18"/>
    <tableColumn id="5" xr3:uid="{AA494A86-6793-495E-A9DA-5F28A0DA132F}" name="Membership_Type" dataDxfId="17"/>
    <tableColumn id="6" xr3:uid="{28F4FC50-95BB-48B7-9DB0-95FA2FD44BAA}" name="Charging_Start" dataDxfId="16"/>
    <tableColumn id="7" xr3:uid="{B980655B-8CFC-4BF1-A2A2-B44DC8AB3AFA}" name="Charging_End" dataDxfId="15"/>
    <tableColumn id="8" xr3:uid="{02075D2C-476F-4652-BB89-90D4EF79568E}" name="Charging_Duration_Minutes" dataDxfId="14"/>
    <tableColumn id="9" xr3:uid="{7D81297A-55D4-4CE0-858B-E2FF090BAB16}" name="Energy_Consumed_kWh" dataDxfId="13"/>
    <tableColumn id="10" xr3:uid="{1C9B5A79-8ECD-4B88-8A46-C80175E06E1B}" name="Price_per_kWh" dataDxfId="12"/>
    <tableColumn id="11" xr3:uid="{026B3F52-471A-43D8-AD19-1C29576DB6B2}" name="Revenue" dataDxfId="11"/>
    <tableColumn id="12" xr3:uid="{ADEEE1B9-BAE4-4217-A356-0BFB51A9EAE3}" name="Payment_Mode" dataDxfId="10"/>
    <tableColumn id="13" xr3:uid="{658BE4E9-4A01-4B3F-AB2F-3FFF9FCBD90A}" name="Customer_Rating" dataDxfId="9"/>
    <tableColumn id="14" xr3:uid="{8663E01C-A48A-468F-AB5C-AEC6C2304B93}" name="Energy Level " dataDxfId="8">
      <calculatedColumnFormula>IF(ev_charging_network_usage_!$I2&lt;=10,"Low",IF(ev_charging_network_usage_!$I2&lt;=30,"Medium","High"))</calculatedColumnFormula>
    </tableColumn>
    <tableColumn id="15" xr3:uid="{955C30CF-21B4-44F5-917D-E89D8BE59659}" name="Customer Satisfaction " dataDxfId="7">
      <calculatedColumnFormula>IF(M2&lt;=2,"Low Satisfaction",IF(M2&lt;=4,"Medium Satisfaction","High Satisfaction"))</calculatedColumnFormula>
    </tableColumn>
    <tableColumn id="16" xr3:uid="{03ED4416-22A2-4344-913C-8CEE1CB2CE11}" name="Chaging Time Category" dataDxfId="6">
      <calculatedColumnFormula>IF(ev_charging_network_usage_!$H2&lt;30,"Short Charging",IF(ev_charging_network_usage_!$H2&lt;=60,"Medium Charging","Long Charging"))</calculatedColumnFormula>
    </tableColumn>
    <tableColumn id="18" xr3:uid="{BC90B805-AC61-4120-8FB4-7438EBC3409D}" name="Station Code" dataDxfId="5">
      <calculatedColumnFormula>IF(C2="Fast Charger",1,IF(C2="Standard Charger",2,IF(C2="Super Fast Charger",3,"")))</calculatedColumnFormula>
    </tableColumn>
    <tableColumn id="19" xr3:uid="{6C5E8382-77C8-4864-923E-A514A10B457D}" name="Time" dataDxfId="4">
      <calculatedColumnFormula>TIME(HOUR(F2),MINUTE(F2),SECOND(F2))</calculatedColumnFormula>
    </tableColumn>
    <tableColumn id="17" xr3:uid="{7011923C-73C5-44DE-9D9B-4FF0E690DD28}" name="Date" dataDxfId="3">
      <calculatedColumnFormula>DATE(YEAR(F2),MONTH(F2),DAY(F2))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2955D5-F809-4A58-8862-B64C87DD68CA}" name="Table1" displayName="Table1" ref="V30:X35" totalsRowShown="0">
  <autoFilter ref="V30:X35" xr:uid="{0E2955D5-F809-4A58-8862-B64C87DD68CA}"/>
  <tableColumns count="3">
    <tableColumn id="1" xr3:uid="{ADDA366B-D606-46D1-B653-37CA8EA7F557}" name="City"/>
    <tableColumn id="2" xr3:uid="{5DBF2DE9-BD5E-46AA-A466-6B21067C0E4F}" name="Avg Energy Consumption">
      <calculatedColumnFormula>VLOOKUP(V31,$V$8:$W$14,2,FALSE)</calculatedColumnFormula>
    </tableColumn>
    <tableColumn id="3" xr3:uid="{0D69F878-1DBC-4C02-9485-38F7FEEA9566}" name="Avg Charging Duration">
      <calculatedColumnFormula>VLOOKUP(V31,$V$8:$X$14,3,FALSE)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6502"/>
  <sheetViews>
    <sheetView zoomScale="97" zoomScaleNormal="90" workbookViewId="0">
      <selection activeCell="S2" sqref="S2"/>
    </sheetView>
  </sheetViews>
  <sheetFormatPr defaultColWidth="12.6640625" defaultRowHeight="15.75" customHeight="1" x14ac:dyDescent="0.25"/>
  <cols>
    <col min="1" max="1" width="12.5546875" customWidth="1"/>
    <col min="2" max="2" width="10.6640625" bestFit="1" customWidth="1"/>
    <col min="3" max="3" width="17.33203125" bestFit="1" customWidth="1"/>
    <col min="4" max="4" width="14.33203125" customWidth="1"/>
    <col min="5" max="5" width="18.6640625" customWidth="1"/>
    <col min="6" max="6" width="19" customWidth="1"/>
    <col min="7" max="7" width="19.44140625" customWidth="1"/>
    <col min="8" max="8" width="27.21875" customWidth="1"/>
    <col min="9" max="9" width="24.44140625" customWidth="1"/>
    <col min="10" max="10" width="16.21875" customWidth="1"/>
    <col min="11" max="11" width="10.44140625" customWidth="1"/>
    <col min="12" max="12" width="16.109375" customWidth="1"/>
    <col min="13" max="13" width="18.109375" customWidth="1"/>
    <col min="14" max="14" width="14.77734375" customWidth="1"/>
    <col min="15" max="15" width="22.77734375" customWidth="1"/>
    <col min="16" max="16" width="23.33203125" customWidth="1"/>
    <col min="17" max="20" width="17.77734375" customWidth="1"/>
    <col min="22" max="22" width="15.77734375" customWidth="1"/>
    <col min="23" max="23" width="24" customWidth="1"/>
    <col min="24" max="24" width="31.88671875" bestFit="1" customWidth="1"/>
    <col min="25" max="25" width="24.44140625" customWidth="1"/>
  </cols>
  <sheetData>
    <row r="1" spans="1:26" ht="13.2" x14ac:dyDescent="0.25">
      <c r="A1" s="1" t="s">
        <v>0</v>
      </c>
      <c r="B1" s="1" t="s">
        <v>1</v>
      </c>
      <c r="C1" s="1" t="s">
        <v>2</v>
      </c>
      <c r="D1" s="1" t="s">
        <v>3</v>
      </c>
      <c r="E1" s="1" t="s">
        <v>4</v>
      </c>
      <c r="F1" s="1" t="s">
        <v>5</v>
      </c>
      <c r="G1" s="1" t="s">
        <v>6</v>
      </c>
      <c r="H1" s="1" t="s">
        <v>7</v>
      </c>
      <c r="I1" s="1" t="s">
        <v>8</v>
      </c>
      <c r="J1" s="1" t="s">
        <v>9</v>
      </c>
      <c r="K1" s="1" t="s">
        <v>10</v>
      </c>
      <c r="L1" s="1" t="s">
        <v>11</v>
      </c>
      <c r="M1" s="2" t="s">
        <v>12</v>
      </c>
      <c r="N1" t="s">
        <v>14318</v>
      </c>
      <c r="O1" t="s">
        <v>14319</v>
      </c>
      <c r="P1" t="s">
        <v>14320</v>
      </c>
      <c r="Q1" t="s">
        <v>14340</v>
      </c>
      <c r="R1" s="27" t="s">
        <v>14372</v>
      </c>
      <c r="S1" s="27" t="s">
        <v>14371</v>
      </c>
      <c r="T1" s="27"/>
      <c r="U1" s="27"/>
    </row>
    <row r="2" spans="1:26" ht="13.2" x14ac:dyDescent="0.25">
      <c r="A2" s="3" t="s">
        <v>13</v>
      </c>
      <c r="B2" s="3" t="s">
        <v>14</v>
      </c>
      <c r="C2" s="3" t="s">
        <v>15</v>
      </c>
      <c r="D2" s="3" t="s">
        <v>16</v>
      </c>
      <c r="E2" s="3" t="s">
        <v>17</v>
      </c>
      <c r="F2" s="4">
        <v>45109.466666666667</v>
      </c>
      <c r="G2" s="4">
        <v>45109.523611111108</v>
      </c>
      <c r="H2" s="3">
        <v>82</v>
      </c>
      <c r="I2" s="3">
        <v>2.0099999999999998</v>
      </c>
      <c r="J2" s="3">
        <v>10</v>
      </c>
      <c r="K2" s="3">
        <v>20.100000000000001</v>
      </c>
      <c r="L2" s="3" t="s">
        <v>18</v>
      </c>
      <c r="M2" s="5">
        <v>4</v>
      </c>
      <c r="N2" s="6" t="str">
        <f>IF(ev_charging_network_usage_!$I2&lt;=10,"Low",IF(ev_charging_network_usage_!$I2&lt;=30,"Medium","High"))</f>
        <v>Low</v>
      </c>
      <c r="O2" s="6" t="str">
        <f>IF(M2&lt;=2,"Low Satisfaction",IF(M2&lt;=4,"Medium Satisfaction","High Satisfaction"))</f>
        <v>Medium Satisfaction</v>
      </c>
      <c r="P2" s="6" t="str">
        <f>IF(ev_charging_network_usage_!$H2&lt;30,"Short Charging",IF(ev_charging_network_usage_!$H2&lt;=60,"Medium Charging","Long Charging"))</f>
        <v>Long Charging</v>
      </c>
      <c r="Q2" s="6">
        <f>IF(C2="Fast Charger",1,IF(C2="Standard Charger",2,IF(C2="Super Fast Charger",3,"")))</f>
        <v>3</v>
      </c>
      <c r="R2" s="30">
        <f>TIME(HOUR(F2),MINUTE(F2),SECOND(F2))</f>
        <v>0.46666666666666667</v>
      </c>
      <c r="S2" s="28">
        <f t="shared" ref="S2:S33" si="0">DATE(YEAR(F2),MONTH(F2),DAY(F2))</f>
        <v>45109</v>
      </c>
      <c r="T2" s="28"/>
      <c r="U2" s="29"/>
    </row>
    <row r="3" spans="1:26" ht="13.2" x14ac:dyDescent="0.25">
      <c r="A3" s="7" t="s">
        <v>19</v>
      </c>
      <c r="B3" s="7" t="s">
        <v>20</v>
      </c>
      <c r="C3" s="7" t="s">
        <v>21</v>
      </c>
      <c r="D3" s="7" t="s">
        <v>22</v>
      </c>
      <c r="E3" s="7" t="s">
        <v>17</v>
      </c>
      <c r="F3" s="8">
        <v>45483.625</v>
      </c>
      <c r="G3" s="8">
        <v>45483.643055555556</v>
      </c>
      <c r="H3" s="7">
        <v>26</v>
      </c>
      <c r="I3" s="7">
        <v>25</v>
      </c>
      <c r="J3" s="7">
        <v>8</v>
      </c>
      <c r="K3" s="7">
        <v>200</v>
      </c>
      <c r="L3" s="7" t="s">
        <v>23</v>
      </c>
      <c r="M3" s="9">
        <v>5</v>
      </c>
      <c r="N3" s="6" t="str">
        <f>IF(ev_charging_network_usage_!$I3&lt;=10,"Low",IF(ev_charging_network_usage_!$I3&lt;=30,"Medium","High"))</f>
        <v>Medium</v>
      </c>
      <c r="O3" s="6" t="str">
        <f t="shared" ref="O3:O67" si="1">IF(M3&lt;=2,"Low Satisfaction",IF(M3&lt;=4,"Medium Satisfaction","High Satisfaction"))</f>
        <v>High Satisfaction</v>
      </c>
      <c r="P3" s="6" t="str">
        <f>IF(ev_charging_network_usage_!$H3&lt;30,"Short Charging",IF(ev_charging_network_usage_!$H3&lt;=60,"Medium Charging","Long Charging"))</f>
        <v>Short Charging</v>
      </c>
      <c r="Q3" s="6">
        <f t="shared" ref="Q3:Q66" si="2">IF(C3="Fast Charger",1,IF(C3="Standard Charger",2,IF(C3="Super Fast Charger",3,"")))</f>
        <v>1</v>
      </c>
      <c r="R3" s="30">
        <f t="shared" ref="R3:R65" si="3">TIME(HOUR(F3),MINUTE(F3),SECOND(F3))</f>
        <v>0.625</v>
      </c>
      <c r="S3" s="28">
        <f t="shared" si="0"/>
        <v>45483</v>
      </c>
      <c r="T3" s="28"/>
    </row>
    <row r="4" spans="1:26" ht="13.2" x14ac:dyDescent="0.25">
      <c r="A4" s="3" t="s">
        <v>24</v>
      </c>
      <c r="B4" s="3" t="s">
        <v>20</v>
      </c>
      <c r="C4" s="3" t="s">
        <v>21</v>
      </c>
      <c r="D4" s="3" t="s">
        <v>22</v>
      </c>
      <c r="E4" s="3" t="s">
        <v>17</v>
      </c>
      <c r="F4" s="3" t="s">
        <v>25</v>
      </c>
      <c r="G4" s="3" t="s">
        <v>26</v>
      </c>
      <c r="H4" s="3">
        <v>111</v>
      </c>
      <c r="I4" s="3">
        <v>41.74</v>
      </c>
      <c r="J4" s="3">
        <v>12</v>
      </c>
      <c r="K4" s="3">
        <v>500.88</v>
      </c>
      <c r="L4" s="3" t="s">
        <v>27</v>
      </c>
      <c r="M4" s="5">
        <v>4</v>
      </c>
      <c r="N4" s="6" t="str">
        <f>IF(ev_charging_network_usage_!$I4&lt;=10,"Low",IF(ev_charging_network_usage_!$I4&lt;=30,"Medium","High"))</f>
        <v>High</v>
      </c>
      <c r="O4" s="6" t="str">
        <f t="shared" si="1"/>
        <v>Medium Satisfaction</v>
      </c>
      <c r="P4" s="6" t="str">
        <f>IF(ev_charging_network_usage_!$H4&lt;30,"Short Charging",IF(ev_charging_network_usage_!$H4&lt;=60,"Medium Charging","Long Charging"))</f>
        <v>Long Charging</v>
      </c>
      <c r="Q4" s="6">
        <f t="shared" si="2"/>
        <v>1</v>
      </c>
      <c r="R4" s="30">
        <f t="shared" si="3"/>
        <v>0.76388888888888884</v>
      </c>
      <c r="S4" s="28">
        <f t="shared" si="0"/>
        <v>45317</v>
      </c>
      <c r="T4" s="28"/>
    </row>
    <row r="5" spans="1:26" ht="13.2" x14ac:dyDescent="0.25">
      <c r="A5" s="7" t="s">
        <v>28</v>
      </c>
      <c r="B5" s="7" t="s">
        <v>29</v>
      </c>
      <c r="C5" s="7" t="s">
        <v>30</v>
      </c>
      <c r="D5" s="7" t="s">
        <v>31</v>
      </c>
      <c r="E5" s="7" t="s">
        <v>17</v>
      </c>
      <c r="F5" s="8">
        <v>45208.436111111114</v>
      </c>
      <c r="G5" s="8">
        <v>45208.463194444441</v>
      </c>
      <c r="H5" s="7">
        <v>39</v>
      </c>
      <c r="I5" s="7">
        <v>33</v>
      </c>
      <c r="J5" s="7">
        <v>10</v>
      </c>
      <c r="K5" s="7">
        <v>330</v>
      </c>
      <c r="L5" s="7" t="s">
        <v>27</v>
      </c>
      <c r="M5" s="9">
        <v>5</v>
      </c>
      <c r="N5" s="6" t="str">
        <f>IF(ev_charging_network_usage_!$I5&lt;=10,"Low",IF(ev_charging_network_usage_!$I5&lt;=30,"Medium","High"))</f>
        <v>High</v>
      </c>
      <c r="O5" s="6" t="str">
        <f t="shared" si="1"/>
        <v>High Satisfaction</v>
      </c>
      <c r="P5" s="6" t="str">
        <f>IF(ev_charging_network_usage_!$H5&lt;30,"Short Charging",IF(ev_charging_network_usage_!$H5&lt;=60,"Medium Charging","Long Charging"))</f>
        <v>Medium Charging</v>
      </c>
      <c r="Q5" s="6">
        <f t="shared" si="2"/>
        <v>2</v>
      </c>
      <c r="R5" s="30">
        <f t="shared" si="3"/>
        <v>0.43611111111111112</v>
      </c>
      <c r="S5" s="28">
        <f t="shared" si="0"/>
        <v>45208</v>
      </c>
      <c r="T5" s="28"/>
    </row>
    <row r="6" spans="1:26" ht="13.2" x14ac:dyDescent="0.25">
      <c r="A6" s="3" t="s">
        <v>32</v>
      </c>
      <c r="B6" s="3" t="s">
        <v>20</v>
      </c>
      <c r="C6" s="3" t="s">
        <v>21</v>
      </c>
      <c r="D6" s="3" t="s">
        <v>31</v>
      </c>
      <c r="E6" s="3" t="s">
        <v>17</v>
      </c>
      <c r="F6" s="4">
        <v>45024.986805555556</v>
      </c>
      <c r="G6" s="4">
        <v>45054.059027777781</v>
      </c>
      <c r="H6" s="3">
        <v>104</v>
      </c>
      <c r="I6" s="3">
        <v>13.49</v>
      </c>
      <c r="J6" s="3">
        <v>12</v>
      </c>
      <c r="K6" s="3">
        <v>161.88</v>
      </c>
      <c r="L6" s="3" t="s">
        <v>27</v>
      </c>
      <c r="M6" s="5">
        <v>2</v>
      </c>
      <c r="N6" s="6" t="str">
        <f>IF(ev_charging_network_usage_!$I6&lt;=10,"Low",IF(ev_charging_network_usage_!$I6&lt;=30,"Medium","High"))</f>
        <v>Medium</v>
      </c>
      <c r="O6" s="6" t="str">
        <f t="shared" si="1"/>
        <v>Low Satisfaction</v>
      </c>
      <c r="P6" s="6" t="str">
        <f>IF(ev_charging_network_usage_!$H6&lt;30,"Short Charging",IF(ev_charging_network_usage_!$H6&lt;=60,"Medium Charging","Long Charging"))</f>
        <v>Long Charging</v>
      </c>
      <c r="Q6" s="6">
        <f t="shared" si="2"/>
        <v>1</v>
      </c>
      <c r="R6" s="30">
        <f t="shared" si="3"/>
        <v>0.9868055555555556</v>
      </c>
      <c r="S6" s="28">
        <f t="shared" si="0"/>
        <v>45024</v>
      </c>
      <c r="T6" s="28"/>
    </row>
    <row r="7" spans="1:26" ht="27.6" x14ac:dyDescent="0.25">
      <c r="A7" s="7" t="s">
        <v>33</v>
      </c>
      <c r="B7" s="7" t="s">
        <v>20</v>
      </c>
      <c r="C7" s="7" t="s">
        <v>21</v>
      </c>
      <c r="D7" s="7" t="s">
        <v>34</v>
      </c>
      <c r="E7" s="7" t="s">
        <v>35</v>
      </c>
      <c r="F7" s="7" t="s">
        <v>36</v>
      </c>
      <c r="G7" s="7" t="s">
        <v>37</v>
      </c>
      <c r="H7" s="7">
        <v>67</v>
      </c>
      <c r="I7" s="7">
        <v>52.83</v>
      </c>
      <c r="J7" s="7">
        <v>8</v>
      </c>
      <c r="K7" s="7">
        <v>422.64</v>
      </c>
      <c r="L7" s="7" t="s">
        <v>38</v>
      </c>
      <c r="M7" s="9">
        <v>5</v>
      </c>
      <c r="N7" s="6" t="str">
        <f>IF(ev_charging_network_usage_!$I7&lt;=10,"Low",IF(ev_charging_network_usage_!$I7&lt;=30,"Medium","High"))</f>
        <v>High</v>
      </c>
      <c r="O7" s="6" t="str">
        <f t="shared" si="1"/>
        <v>High Satisfaction</v>
      </c>
      <c r="P7" s="6" t="str">
        <f>IF(ev_charging_network_usage_!$H7&lt;30,"Short Charging",IF(ev_charging_network_usage_!$H7&lt;=60,"Medium Charging","Long Charging"))</f>
        <v>Long Charging</v>
      </c>
      <c r="Q7" s="6">
        <f t="shared" si="2"/>
        <v>1</v>
      </c>
      <c r="R7" s="30">
        <f t="shared" si="3"/>
        <v>0.30694444444444446</v>
      </c>
      <c r="S7" s="28">
        <f t="shared" si="0"/>
        <v>45320</v>
      </c>
      <c r="T7" s="28"/>
      <c r="V7" s="15" t="s">
        <v>1</v>
      </c>
      <c r="W7" s="16" t="s">
        <v>14323</v>
      </c>
      <c r="X7" s="16" t="s">
        <v>14324</v>
      </c>
      <c r="Z7" s="26" t="s">
        <v>14332</v>
      </c>
    </row>
    <row r="8" spans="1:26" ht="13.2" x14ac:dyDescent="0.25">
      <c r="A8" s="3" t="s">
        <v>39</v>
      </c>
      <c r="B8" s="3" t="s">
        <v>14</v>
      </c>
      <c r="C8" s="3" t="s">
        <v>30</v>
      </c>
      <c r="D8" s="3" t="s">
        <v>34</v>
      </c>
      <c r="E8" s="3" t="s">
        <v>35</v>
      </c>
      <c r="F8" s="3" t="s">
        <v>40</v>
      </c>
      <c r="G8" s="3" t="s">
        <v>41</v>
      </c>
      <c r="H8" s="3">
        <v>23</v>
      </c>
      <c r="I8" s="3">
        <v>17.84</v>
      </c>
      <c r="J8" s="3">
        <v>8</v>
      </c>
      <c r="K8" s="3">
        <v>142.72</v>
      </c>
      <c r="L8" s="3" t="s">
        <v>27</v>
      </c>
      <c r="M8" s="5">
        <v>3</v>
      </c>
      <c r="N8" s="6" t="str">
        <f>IF(ev_charging_network_usage_!$I8&lt;=10,"Low",IF(ev_charging_network_usage_!$I8&lt;=30,"Medium","High"))</f>
        <v>Medium</v>
      </c>
      <c r="O8" s="6" t="str">
        <f t="shared" si="1"/>
        <v>Medium Satisfaction</v>
      </c>
      <c r="P8" s="6" t="str">
        <f>IF(ev_charging_network_usage_!$H8&lt;30,"Short Charging",IF(ev_charging_network_usage_!$H8&lt;=60,"Medium Charging","Long Charging"))</f>
        <v>Short Charging</v>
      </c>
      <c r="Q8" s="6">
        <f t="shared" si="2"/>
        <v>2</v>
      </c>
      <c r="R8" s="30">
        <f t="shared" si="3"/>
        <v>0.35</v>
      </c>
      <c r="S8" s="28">
        <f t="shared" si="0"/>
        <v>45136</v>
      </c>
      <c r="T8" s="28"/>
      <c r="V8" s="17" t="s">
        <v>14321</v>
      </c>
      <c r="W8" s="17">
        <f>AVERAGEIF(B:B,B2,I:I)</f>
        <v>30.49142684401448</v>
      </c>
      <c r="X8" s="14">
        <f>AVERAGEIF(B:B,B2,H:H)</f>
        <v>64.01813784764208</v>
      </c>
      <c r="Z8" t="str" cm="1">
        <f t="array" ref="Z8:Z17">_xlfn.UNIQUE(B:B)</f>
        <v>City</v>
      </c>
    </row>
    <row r="9" spans="1:26" ht="13.2" x14ac:dyDescent="0.25">
      <c r="A9" s="7" t="s">
        <v>42</v>
      </c>
      <c r="B9" s="7" t="s">
        <v>43</v>
      </c>
      <c r="C9" s="7" t="s">
        <v>21</v>
      </c>
      <c r="D9" s="7" t="s">
        <v>22</v>
      </c>
      <c r="E9" s="7" t="s">
        <v>17</v>
      </c>
      <c r="F9" s="7" t="s">
        <v>44</v>
      </c>
      <c r="G9" s="7" t="s">
        <v>45</v>
      </c>
      <c r="H9" s="7">
        <v>81</v>
      </c>
      <c r="I9" s="7">
        <v>26.42</v>
      </c>
      <c r="J9" s="7">
        <v>8</v>
      </c>
      <c r="K9" s="7">
        <v>211.36</v>
      </c>
      <c r="L9" s="7" t="s">
        <v>38</v>
      </c>
      <c r="M9" s="9">
        <v>2</v>
      </c>
      <c r="N9" s="6" t="str">
        <f>IF(ev_charging_network_usage_!$I9&lt;=10,"Low",IF(ev_charging_network_usage_!$I9&lt;=30,"Medium","High"))</f>
        <v>Medium</v>
      </c>
      <c r="O9" s="6" t="str">
        <f t="shared" si="1"/>
        <v>Low Satisfaction</v>
      </c>
      <c r="P9" s="6" t="str">
        <f>IF(ev_charging_network_usage_!$H9&lt;30,"Short Charging",IF(ev_charging_network_usage_!$H9&lt;=60,"Medium Charging","Long Charging"))</f>
        <v>Long Charging</v>
      </c>
      <c r="Q9" s="6">
        <f t="shared" si="2"/>
        <v>1</v>
      </c>
      <c r="R9" s="30">
        <f t="shared" si="3"/>
        <v>0.35416666666666669</v>
      </c>
      <c r="S9" s="28">
        <f t="shared" si="0"/>
        <v>45560</v>
      </c>
      <c r="T9" s="28"/>
      <c r="V9" s="14" t="s">
        <v>14322</v>
      </c>
      <c r="W9" s="14">
        <f>AVERAGEIF(B:B,B13,I:I)</f>
        <v>30.477664974619241</v>
      </c>
      <c r="X9" s="14">
        <f>AVERAGEIF(B:B,B13,H:H)</f>
        <v>64.960659898477161</v>
      </c>
      <c r="Z9" t="str">
        <v>Delhi</v>
      </c>
    </row>
    <row r="10" spans="1:26" ht="13.2" x14ac:dyDescent="0.25">
      <c r="A10" s="3" t="s">
        <v>46</v>
      </c>
      <c r="B10" s="3" t="s">
        <v>14</v>
      </c>
      <c r="C10" s="3" t="s">
        <v>21</v>
      </c>
      <c r="D10" s="3" t="s">
        <v>34</v>
      </c>
      <c r="E10" s="3" t="s">
        <v>35</v>
      </c>
      <c r="F10" s="10">
        <v>45210.12777777778</v>
      </c>
      <c r="G10" s="10">
        <v>45210.151388888888</v>
      </c>
      <c r="H10" s="3">
        <v>34</v>
      </c>
      <c r="I10" s="3">
        <v>20.3</v>
      </c>
      <c r="J10" s="3">
        <v>12</v>
      </c>
      <c r="K10" s="3">
        <v>243.6</v>
      </c>
      <c r="L10" s="3" t="s">
        <v>18</v>
      </c>
      <c r="M10" s="5">
        <v>5</v>
      </c>
      <c r="N10" s="6" t="str">
        <f>IF(ev_charging_network_usage_!$I10&lt;=10,"Low",IF(ev_charging_network_usage_!$I10&lt;=30,"Medium","High"))</f>
        <v>Medium</v>
      </c>
      <c r="O10" s="6" t="str">
        <f t="shared" si="1"/>
        <v>High Satisfaction</v>
      </c>
      <c r="P10" s="6" t="str">
        <f>IF(ev_charging_network_usage_!$H10&lt;30,"Short Charging",IF(ev_charging_network_usage_!$H10&lt;=60,"Medium Charging","Long Charging"))</f>
        <v>Medium Charging</v>
      </c>
      <c r="Q10" s="6">
        <f t="shared" si="2"/>
        <v>1</v>
      </c>
      <c r="R10" s="30">
        <f t="shared" si="3"/>
        <v>0.12777777777777777</v>
      </c>
      <c r="S10" s="28">
        <f t="shared" si="0"/>
        <v>45210</v>
      </c>
      <c r="T10" s="28"/>
      <c r="V10" s="17" t="s">
        <v>14325</v>
      </c>
      <c r="W10" s="14">
        <f>AVERAGEIF(B:B,B9,I:I)</f>
        <v>30.42981617647057</v>
      </c>
      <c r="X10" s="14">
        <f>AVERAGEIF(B:B,B9,H:H)</f>
        <v>62.651960784313722</v>
      </c>
      <c r="Z10" t="str">
        <v>Kolkata</v>
      </c>
    </row>
    <row r="11" spans="1:26" ht="13.2" x14ac:dyDescent="0.25">
      <c r="A11" s="7" t="s">
        <v>47</v>
      </c>
      <c r="B11" s="7" t="s">
        <v>48</v>
      </c>
      <c r="C11" s="7" t="s">
        <v>15</v>
      </c>
      <c r="D11" s="7" t="s">
        <v>31</v>
      </c>
      <c r="E11" s="7" t="s">
        <v>17</v>
      </c>
      <c r="F11" s="7" t="s">
        <v>49</v>
      </c>
      <c r="G11" s="7" t="s">
        <v>50</v>
      </c>
      <c r="H11" s="7">
        <v>119</v>
      </c>
      <c r="I11" s="7">
        <v>3.98</v>
      </c>
      <c r="J11" s="7">
        <v>10</v>
      </c>
      <c r="K11" s="7">
        <v>39.799999999999997</v>
      </c>
      <c r="L11" s="7" t="s">
        <v>38</v>
      </c>
      <c r="M11" s="9">
        <v>3</v>
      </c>
      <c r="N11" s="6" t="str">
        <f>IF(ev_charging_network_usage_!$I11&lt;=10,"Low",IF(ev_charging_network_usage_!$I11&lt;=30,"Medium","High"))</f>
        <v>Low</v>
      </c>
      <c r="O11" s="6" t="str">
        <f t="shared" si="1"/>
        <v>Medium Satisfaction</v>
      </c>
      <c r="P11" s="6" t="str">
        <f>IF(ev_charging_network_usage_!$H11&lt;30,"Short Charging",IF(ev_charging_network_usage_!$H11&lt;=60,"Medium Charging","Long Charging"))</f>
        <v>Long Charging</v>
      </c>
      <c r="Q11" s="6">
        <f t="shared" si="2"/>
        <v>3</v>
      </c>
      <c r="R11" s="30">
        <f t="shared" si="3"/>
        <v>0.84444444444444444</v>
      </c>
      <c r="S11" s="28">
        <f t="shared" si="0"/>
        <v>44953</v>
      </c>
      <c r="T11" s="28"/>
      <c r="V11" s="17" t="s">
        <v>14326</v>
      </c>
      <c r="W11" s="14">
        <f>AVERAGEIF(B:B,B5,I:I)</f>
        <v>31.818595641646489</v>
      </c>
      <c r="X11" s="14">
        <f>AVERAGEIF(B:B,B5,H:H)</f>
        <v>63.504842615012109</v>
      </c>
      <c r="Z11" t="str">
        <v>Hyderabad</v>
      </c>
    </row>
    <row r="12" spans="1:26" ht="13.2" x14ac:dyDescent="0.25">
      <c r="A12" s="3" t="s">
        <v>51</v>
      </c>
      <c r="B12" s="3" t="s">
        <v>48</v>
      </c>
      <c r="C12" s="3" t="s">
        <v>21</v>
      </c>
      <c r="D12" s="3" t="s">
        <v>31</v>
      </c>
      <c r="E12" s="3" t="s">
        <v>17</v>
      </c>
      <c r="F12" s="3" t="s">
        <v>52</v>
      </c>
      <c r="G12" s="3" t="s">
        <v>53</v>
      </c>
      <c r="H12" s="3">
        <v>35</v>
      </c>
      <c r="I12" s="3">
        <v>18.27</v>
      </c>
      <c r="J12" s="3">
        <v>15</v>
      </c>
      <c r="K12" s="3">
        <v>274.05</v>
      </c>
      <c r="L12" s="3" t="s">
        <v>27</v>
      </c>
      <c r="M12" s="5">
        <v>3</v>
      </c>
      <c r="N12" s="6" t="str">
        <f>IF(ev_charging_network_usage_!$I12&lt;=10,"Low",IF(ev_charging_network_usage_!$I12&lt;=30,"Medium","High"))</f>
        <v>Medium</v>
      </c>
      <c r="O12" s="6" t="str">
        <f t="shared" si="1"/>
        <v>Medium Satisfaction</v>
      </c>
      <c r="P12" s="6" t="str">
        <f>IF(ev_charging_network_usage_!$H12&lt;30,"Short Charging",IF(ev_charging_network_usage_!$H12&lt;=60,"Medium Charging","Long Charging"))</f>
        <v>Medium Charging</v>
      </c>
      <c r="Q12" s="6">
        <f t="shared" si="2"/>
        <v>1</v>
      </c>
      <c r="R12" s="30">
        <f t="shared" si="3"/>
        <v>2.7777777777777779E-3</v>
      </c>
      <c r="S12" s="28">
        <f t="shared" si="0"/>
        <v>44942</v>
      </c>
      <c r="T12" s="28"/>
      <c r="V12" s="17" t="s">
        <v>14327</v>
      </c>
      <c r="W12" s="14">
        <f>AVERAGEIF(B:B,B11,I:I)</f>
        <v>30.265990037359902</v>
      </c>
      <c r="X12" s="14">
        <f>AVERAGEIF(B:B,B11,H:H)</f>
        <v>64.364881693648812</v>
      </c>
      <c r="Z12" t="str">
        <v>Ahmedabad</v>
      </c>
    </row>
    <row r="13" spans="1:26" ht="13.2" x14ac:dyDescent="0.25">
      <c r="A13" s="7" t="s">
        <v>54</v>
      </c>
      <c r="B13" s="7" t="s">
        <v>55</v>
      </c>
      <c r="C13" s="7" t="s">
        <v>15</v>
      </c>
      <c r="D13" s="7" t="s">
        <v>22</v>
      </c>
      <c r="E13" s="7" t="s">
        <v>35</v>
      </c>
      <c r="F13" s="7" t="s">
        <v>56</v>
      </c>
      <c r="G13" s="7" t="s">
        <v>57</v>
      </c>
      <c r="H13" s="7">
        <v>19</v>
      </c>
      <c r="I13" s="7">
        <v>7.58</v>
      </c>
      <c r="J13" s="7">
        <v>15</v>
      </c>
      <c r="K13" s="7">
        <v>113.7</v>
      </c>
      <c r="L13" s="7" t="s">
        <v>38</v>
      </c>
      <c r="M13" s="9">
        <v>5</v>
      </c>
      <c r="N13" s="6" t="str">
        <f>IF(ev_charging_network_usage_!$I13&lt;=10,"Low",IF(ev_charging_network_usage_!$I13&lt;=30,"Medium","High"))</f>
        <v>Low</v>
      </c>
      <c r="O13" s="6" t="str">
        <f t="shared" si="1"/>
        <v>High Satisfaction</v>
      </c>
      <c r="P13" s="6" t="str">
        <f>IF(ev_charging_network_usage_!$H13&lt;30,"Short Charging",IF(ev_charging_network_usage_!$H13&lt;=60,"Medium Charging","Long Charging"))</f>
        <v>Short Charging</v>
      </c>
      <c r="Q13" s="6">
        <f t="shared" si="2"/>
        <v>3</v>
      </c>
      <c r="R13" s="30">
        <f t="shared" si="3"/>
        <v>0.34861111111111109</v>
      </c>
      <c r="S13" s="28">
        <f t="shared" si="0"/>
        <v>45592</v>
      </c>
      <c r="T13" s="28"/>
      <c r="V13" s="17" t="s">
        <v>14328</v>
      </c>
      <c r="W13" s="14">
        <f>AVERAGEIF(B:B,B22,I:I)</f>
        <v>31.104658944658937</v>
      </c>
      <c r="X13" s="14">
        <f>AVERAGEIF(B:B,B22,H:H)</f>
        <v>63.280566280566283</v>
      </c>
      <c r="Z13" t="str">
        <v>Chennai</v>
      </c>
    </row>
    <row r="14" spans="1:26" ht="13.2" x14ac:dyDescent="0.25">
      <c r="A14" s="3" t="s">
        <v>58</v>
      </c>
      <c r="B14" s="3" t="s">
        <v>59</v>
      </c>
      <c r="C14" s="3" t="s">
        <v>15</v>
      </c>
      <c r="D14" s="3" t="s">
        <v>34</v>
      </c>
      <c r="E14" s="3" t="s">
        <v>17</v>
      </c>
      <c r="F14" s="4">
        <v>45052.247916666667</v>
      </c>
      <c r="G14" s="4">
        <v>45052.3125</v>
      </c>
      <c r="H14" s="3">
        <v>93</v>
      </c>
      <c r="I14" s="3">
        <v>55.18</v>
      </c>
      <c r="J14" s="3">
        <v>12</v>
      </c>
      <c r="K14" s="3">
        <v>662.16</v>
      </c>
      <c r="L14" s="3" t="s">
        <v>38</v>
      </c>
      <c r="M14" s="5">
        <v>1</v>
      </c>
      <c r="N14" s="6" t="str">
        <f>IF(ev_charging_network_usage_!$I14&lt;=10,"Low",IF(ev_charging_network_usage_!$I14&lt;=30,"Medium","High"))</f>
        <v>High</v>
      </c>
      <c r="O14" s="6" t="str">
        <f t="shared" si="1"/>
        <v>Low Satisfaction</v>
      </c>
      <c r="P14" s="6" t="str">
        <f>IF(ev_charging_network_usage_!$H14&lt;30,"Short Charging",IF(ev_charging_network_usage_!$H14&lt;=60,"Medium Charging","Long Charging"))</f>
        <v>Long Charging</v>
      </c>
      <c r="Q14" s="6">
        <f t="shared" si="2"/>
        <v>3</v>
      </c>
      <c r="R14" s="30">
        <f t="shared" si="3"/>
        <v>0.24791666666666667</v>
      </c>
      <c r="S14" s="28">
        <f t="shared" si="0"/>
        <v>45052</v>
      </c>
      <c r="T14" s="28"/>
      <c r="V14" s="17" t="s">
        <v>14329</v>
      </c>
      <c r="W14" s="14">
        <f>AVERAGEIF(B:B,Table2[[#This Row],[City]],I:I)</f>
        <v>31.425770202020182</v>
      </c>
      <c r="X14" s="14">
        <f>AVERAGEIF(B:B,Table2[[#This Row],[City]],H:H)</f>
        <v>65.718434343434339</v>
      </c>
      <c r="Z14" t="str">
        <v>Bangalore</v>
      </c>
    </row>
    <row r="15" spans="1:26" ht="13.2" x14ac:dyDescent="0.25">
      <c r="A15" s="7" t="s">
        <v>60</v>
      </c>
      <c r="B15" s="7" t="s">
        <v>29</v>
      </c>
      <c r="C15" s="7" t="s">
        <v>30</v>
      </c>
      <c r="D15" s="7" t="s">
        <v>34</v>
      </c>
      <c r="E15" s="7" t="s">
        <v>17</v>
      </c>
      <c r="F15" s="7" t="s">
        <v>61</v>
      </c>
      <c r="G15" s="7" t="s">
        <v>62</v>
      </c>
      <c r="H15" s="7">
        <v>25</v>
      </c>
      <c r="I15" s="7">
        <v>5.0999999999999996</v>
      </c>
      <c r="J15" s="7">
        <v>15</v>
      </c>
      <c r="K15" s="7">
        <v>76.5</v>
      </c>
      <c r="L15" s="7" t="s">
        <v>27</v>
      </c>
      <c r="M15" s="9">
        <v>2</v>
      </c>
      <c r="N15" s="6" t="str">
        <f>IF(ev_charging_network_usage_!$I15&lt;=10,"Low",IF(ev_charging_network_usage_!$I15&lt;=30,"Medium","High"))</f>
        <v>Low</v>
      </c>
      <c r="O15" s="6" t="str">
        <f t="shared" si="1"/>
        <v>Low Satisfaction</v>
      </c>
      <c r="P15" s="6" t="str">
        <f>IF(ev_charging_network_usage_!$H15&lt;30,"Short Charging",IF(ev_charging_network_usage_!$H15&lt;=60,"Medium Charging","Long Charging"))</f>
        <v>Short Charging</v>
      </c>
      <c r="Q15" s="6">
        <f t="shared" si="2"/>
        <v>2</v>
      </c>
      <c r="R15" s="30">
        <f t="shared" si="3"/>
        <v>0.43263888888888891</v>
      </c>
      <c r="S15" s="28">
        <f t="shared" si="0"/>
        <v>45345</v>
      </c>
      <c r="T15" s="28"/>
      <c r="Z15" t="str">
        <v>Pune</v>
      </c>
    </row>
    <row r="16" spans="1:26" ht="13.2" x14ac:dyDescent="0.25">
      <c r="A16" s="3" t="s">
        <v>63</v>
      </c>
      <c r="B16" s="3" t="s">
        <v>14</v>
      </c>
      <c r="C16" s="3" t="s">
        <v>30</v>
      </c>
      <c r="D16" s="3" t="s">
        <v>16</v>
      </c>
      <c r="E16" s="3" t="s">
        <v>17</v>
      </c>
      <c r="F16" s="4">
        <v>44935.448611111111</v>
      </c>
      <c r="G16" s="4">
        <v>44935.477777777778</v>
      </c>
      <c r="H16" s="3">
        <v>42</v>
      </c>
      <c r="I16" s="3">
        <v>7.94</v>
      </c>
      <c r="J16" s="3">
        <v>8</v>
      </c>
      <c r="K16" s="3">
        <v>63.52</v>
      </c>
      <c r="L16" s="3" t="s">
        <v>23</v>
      </c>
      <c r="M16" s="5">
        <v>2</v>
      </c>
      <c r="N16" s="6" t="str">
        <f>IF(ev_charging_network_usage_!$I16&lt;=10,"Low",IF(ev_charging_network_usage_!$I16&lt;=30,"Medium","High"))</f>
        <v>Low</v>
      </c>
      <c r="O16" s="6" t="str">
        <f t="shared" si="1"/>
        <v>Low Satisfaction</v>
      </c>
      <c r="P16" s="6" t="str">
        <f>IF(ev_charging_network_usage_!$H16&lt;30,"Short Charging",IF(ev_charging_network_usage_!$H16&lt;=60,"Medium Charging","Long Charging"))</f>
        <v>Medium Charging</v>
      </c>
      <c r="Q16" s="6">
        <f t="shared" si="2"/>
        <v>2</v>
      </c>
      <c r="R16" s="30">
        <f t="shared" si="3"/>
        <v>0.44861111111111113</v>
      </c>
      <c r="S16" s="28">
        <f t="shared" si="0"/>
        <v>44935</v>
      </c>
      <c r="T16" s="28"/>
      <c r="Z16" t="str">
        <v>Mumbai</v>
      </c>
    </row>
    <row r="17" spans="1:26" ht="13.2" x14ac:dyDescent="0.25">
      <c r="A17" s="7" t="s">
        <v>64</v>
      </c>
      <c r="B17" s="7" t="s">
        <v>48</v>
      </c>
      <c r="C17" s="7" t="s">
        <v>30</v>
      </c>
      <c r="D17" s="7" t="s">
        <v>16</v>
      </c>
      <c r="E17" s="7" t="s">
        <v>17</v>
      </c>
      <c r="F17" s="8">
        <v>45413.543749999997</v>
      </c>
      <c r="G17" s="8">
        <v>45413.550694444442</v>
      </c>
      <c r="H17" s="7">
        <v>10</v>
      </c>
      <c r="I17" s="7">
        <v>4.9000000000000004</v>
      </c>
      <c r="J17" s="7">
        <v>15</v>
      </c>
      <c r="K17" s="7">
        <v>73.5</v>
      </c>
      <c r="L17" s="7" t="s">
        <v>27</v>
      </c>
      <c r="M17" s="9">
        <v>5</v>
      </c>
      <c r="N17" s="6" t="str">
        <f>IF(ev_charging_network_usage_!$I17&lt;=10,"Low",IF(ev_charging_network_usage_!$I17&lt;=30,"Medium","High"))</f>
        <v>Low</v>
      </c>
      <c r="O17" s="6" t="str">
        <f t="shared" si="1"/>
        <v>High Satisfaction</v>
      </c>
      <c r="P17" s="6" t="str">
        <f>IF(ev_charging_network_usage_!$H17&lt;30,"Short Charging",IF(ev_charging_network_usage_!$H17&lt;=60,"Medium Charging","Long Charging"))</f>
        <v>Short Charging</v>
      </c>
      <c r="Q17" s="6">
        <f t="shared" si="2"/>
        <v>2</v>
      </c>
      <c r="R17" s="30">
        <f t="shared" si="3"/>
        <v>0.54374999999999996</v>
      </c>
      <c r="S17" s="28">
        <f t="shared" si="0"/>
        <v>45413</v>
      </c>
      <c r="T17" s="28"/>
      <c r="Z17">
        <v>0</v>
      </c>
    </row>
    <row r="18" spans="1:26" ht="13.2" x14ac:dyDescent="0.25">
      <c r="A18" s="3" t="s">
        <v>65</v>
      </c>
      <c r="B18" s="3" t="s">
        <v>29</v>
      </c>
      <c r="C18" s="3" t="s">
        <v>21</v>
      </c>
      <c r="D18" s="3" t="s">
        <v>16</v>
      </c>
      <c r="E18" s="3" t="s">
        <v>17</v>
      </c>
      <c r="F18" s="3" t="s">
        <v>66</v>
      </c>
      <c r="G18" s="3" t="s">
        <v>67</v>
      </c>
      <c r="H18" s="3">
        <v>86</v>
      </c>
      <c r="I18" s="3">
        <v>3.73</v>
      </c>
      <c r="J18" s="3">
        <v>15</v>
      </c>
      <c r="K18" s="3">
        <v>55.95</v>
      </c>
      <c r="L18" s="3" t="s">
        <v>23</v>
      </c>
      <c r="M18" s="5">
        <v>4</v>
      </c>
      <c r="N18" s="6" t="str">
        <f>IF(ev_charging_network_usage_!$I18&lt;=10,"Low",IF(ev_charging_network_usage_!$I18&lt;=30,"Medium","High"))</f>
        <v>Low</v>
      </c>
      <c r="O18" s="6" t="str">
        <f t="shared" si="1"/>
        <v>Medium Satisfaction</v>
      </c>
      <c r="P18" s="6" t="str">
        <f>IF(ev_charging_network_usage_!$H18&lt;30,"Short Charging",IF(ev_charging_network_usage_!$H18&lt;=60,"Medium Charging","Long Charging"))</f>
        <v>Long Charging</v>
      </c>
      <c r="Q18" s="6">
        <f t="shared" si="2"/>
        <v>1</v>
      </c>
      <c r="R18" s="30">
        <f t="shared" si="3"/>
        <v>0.25138888888888888</v>
      </c>
      <c r="S18" s="28">
        <f t="shared" si="0"/>
        <v>45396</v>
      </c>
      <c r="T18" s="28"/>
    </row>
    <row r="19" spans="1:26" ht="13.2" x14ac:dyDescent="0.25">
      <c r="A19" s="7" t="s">
        <v>68</v>
      </c>
      <c r="B19" s="7" t="s">
        <v>20</v>
      </c>
      <c r="C19" s="7" t="s">
        <v>30</v>
      </c>
      <c r="D19" s="7" t="s">
        <v>16</v>
      </c>
      <c r="E19" s="7" t="s">
        <v>17</v>
      </c>
      <c r="F19" s="7" t="s">
        <v>69</v>
      </c>
      <c r="G19" s="7" t="s">
        <v>70</v>
      </c>
      <c r="H19" s="7">
        <v>85</v>
      </c>
      <c r="I19" s="7">
        <v>10.08</v>
      </c>
      <c r="J19" s="7">
        <v>8</v>
      </c>
      <c r="K19" s="7">
        <v>80.64</v>
      </c>
      <c r="L19" s="7" t="s">
        <v>23</v>
      </c>
      <c r="M19" s="9">
        <v>5</v>
      </c>
      <c r="N19" s="6" t="str">
        <f>IF(ev_charging_network_usage_!$I19&lt;=10,"Low",IF(ev_charging_network_usage_!$I19&lt;=30,"Medium","High"))</f>
        <v>Medium</v>
      </c>
      <c r="O19" s="6" t="str">
        <f t="shared" si="1"/>
        <v>High Satisfaction</v>
      </c>
      <c r="P19" s="6" t="str">
        <f>IF(ev_charging_network_usage_!$H19&lt;30,"Short Charging",IF(ev_charging_network_usage_!$H19&lt;=60,"Medium Charging","Long Charging"))</f>
        <v>Long Charging</v>
      </c>
      <c r="Q19" s="6">
        <f t="shared" si="2"/>
        <v>2</v>
      </c>
      <c r="R19" s="30">
        <f t="shared" si="3"/>
        <v>0.54722222222222228</v>
      </c>
      <c r="S19" s="28">
        <f t="shared" si="0"/>
        <v>45190</v>
      </c>
      <c r="T19" s="28"/>
    </row>
    <row r="20" spans="1:26" ht="13.2" x14ac:dyDescent="0.25">
      <c r="A20" s="3" t="s">
        <v>71</v>
      </c>
      <c r="B20" s="3" t="s">
        <v>48</v>
      </c>
      <c r="C20" s="3" t="s">
        <v>30</v>
      </c>
      <c r="D20" s="3" t="s">
        <v>22</v>
      </c>
      <c r="E20" s="3" t="s">
        <v>35</v>
      </c>
      <c r="F20" s="3" t="s">
        <v>72</v>
      </c>
      <c r="G20" s="3" t="s">
        <v>73</v>
      </c>
      <c r="H20" s="3">
        <v>17</v>
      </c>
      <c r="I20" s="3">
        <v>39.83</v>
      </c>
      <c r="J20" s="3">
        <v>8</v>
      </c>
      <c r="K20" s="3">
        <v>318.64</v>
      </c>
      <c r="L20" s="3" t="s">
        <v>23</v>
      </c>
      <c r="M20" s="5">
        <v>2</v>
      </c>
      <c r="N20" s="6" t="str">
        <f>IF(ev_charging_network_usage_!$I20&lt;=10,"Low",IF(ev_charging_network_usage_!$I20&lt;=30,"Medium","High"))</f>
        <v>High</v>
      </c>
      <c r="O20" s="6" t="str">
        <f t="shared" si="1"/>
        <v>Low Satisfaction</v>
      </c>
      <c r="P20" s="6" t="str">
        <f>IF(ev_charging_network_usage_!$H20&lt;30,"Short Charging",IF(ev_charging_network_usage_!$H20&lt;=60,"Medium Charging","Long Charging"))</f>
        <v>Short Charging</v>
      </c>
      <c r="Q20" s="6">
        <f t="shared" si="2"/>
        <v>2</v>
      </c>
      <c r="R20" s="30">
        <f t="shared" si="3"/>
        <v>0.19375000000000001</v>
      </c>
      <c r="S20" s="28">
        <f t="shared" si="0"/>
        <v>45469</v>
      </c>
      <c r="T20" s="28"/>
    </row>
    <row r="21" spans="1:26" ht="13.2" x14ac:dyDescent="0.25">
      <c r="A21" s="7" t="s">
        <v>74</v>
      </c>
      <c r="B21" s="7" t="s">
        <v>59</v>
      </c>
      <c r="C21" s="7" t="s">
        <v>15</v>
      </c>
      <c r="D21" s="7" t="s">
        <v>34</v>
      </c>
      <c r="E21" s="7" t="s">
        <v>35</v>
      </c>
      <c r="F21" s="7" t="s">
        <v>75</v>
      </c>
      <c r="G21" s="7" t="s">
        <v>76</v>
      </c>
      <c r="H21" s="7">
        <v>23</v>
      </c>
      <c r="I21" s="7">
        <v>9.33</v>
      </c>
      <c r="J21" s="7">
        <v>10</v>
      </c>
      <c r="K21" s="7">
        <v>93.3</v>
      </c>
      <c r="L21" s="7" t="s">
        <v>27</v>
      </c>
      <c r="M21" s="9">
        <v>5</v>
      </c>
      <c r="N21" s="6" t="str">
        <f>IF(ev_charging_network_usage_!$I21&lt;=10,"Low",IF(ev_charging_network_usage_!$I21&lt;=30,"Medium","High"))</f>
        <v>Low</v>
      </c>
      <c r="O21" s="6" t="str">
        <f t="shared" si="1"/>
        <v>High Satisfaction</v>
      </c>
      <c r="P21" s="6" t="str">
        <f>IF(ev_charging_network_usage_!$H21&lt;30,"Short Charging",IF(ev_charging_network_usage_!$H21&lt;=60,"Medium Charging","Long Charging"))</f>
        <v>Short Charging</v>
      </c>
      <c r="Q21" s="6">
        <f t="shared" si="2"/>
        <v>3</v>
      </c>
      <c r="R21" s="30">
        <f t="shared" si="3"/>
        <v>0.77222222222222225</v>
      </c>
      <c r="S21" s="28">
        <f t="shared" si="0"/>
        <v>45435</v>
      </c>
      <c r="T21" s="28"/>
      <c r="Z21">
        <f ca="1">Z21</f>
        <v>0</v>
      </c>
    </row>
    <row r="22" spans="1:26" ht="13.8" x14ac:dyDescent="0.25">
      <c r="A22" s="3" t="s">
        <v>77</v>
      </c>
      <c r="B22" s="3" t="s">
        <v>78</v>
      </c>
      <c r="C22" s="3" t="s">
        <v>21</v>
      </c>
      <c r="D22" s="3" t="s">
        <v>31</v>
      </c>
      <c r="E22" s="3" t="s">
        <v>17</v>
      </c>
      <c r="F22" s="4">
        <v>44963.436111111114</v>
      </c>
      <c r="G22" s="4">
        <v>44963.456944444442</v>
      </c>
      <c r="H22" s="3">
        <v>30</v>
      </c>
      <c r="I22" s="3">
        <v>22.68</v>
      </c>
      <c r="J22" s="3">
        <v>10</v>
      </c>
      <c r="K22" s="3">
        <v>226.8</v>
      </c>
      <c r="L22" s="3" t="s">
        <v>38</v>
      </c>
      <c r="M22" s="5">
        <v>2</v>
      </c>
      <c r="N22" s="6" t="str">
        <f>IF(ev_charging_network_usage_!$I22&lt;=10,"Low",IF(ev_charging_network_usage_!$I22&lt;=30,"Medium","High"))</f>
        <v>Medium</v>
      </c>
      <c r="O22" s="6" t="str">
        <f t="shared" si="1"/>
        <v>Low Satisfaction</v>
      </c>
      <c r="P22" s="6" t="str">
        <f>IF(ev_charging_network_usage_!$H22&lt;30,"Short Charging",IF(ev_charging_network_usage_!$H22&lt;=60,"Medium Charging","Long Charging"))</f>
        <v>Medium Charging</v>
      </c>
      <c r="Q22" s="6">
        <f t="shared" si="2"/>
        <v>1</v>
      </c>
      <c r="R22" s="30">
        <f t="shared" si="3"/>
        <v>0.43611111111111112</v>
      </c>
      <c r="S22" s="28">
        <f t="shared" si="0"/>
        <v>44963</v>
      </c>
      <c r="T22" s="28"/>
      <c r="V22" s="18"/>
      <c r="W22" s="18"/>
      <c r="X22" s="19"/>
    </row>
    <row r="23" spans="1:26" ht="13.8" x14ac:dyDescent="0.25">
      <c r="A23" s="7" t="s">
        <v>79</v>
      </c>
      <c r="B23" s="7" t="s">
        <v>43</v>
      </c>
      <c r="C23" s="7" t="s">
        <v>15</v>
      </c>
      <c r="D23" s="7" t="s">
        <v>34</v>
      </c>
      <c r="E23" s="7" t="s">
        <v>17</v>
      </c>
      <c r="F23" s="7" t="s">
        <v>80</v>
      </c>
      <c r="G23" s="7" t="s">
        <v>81</v>
      </c>
      <c r="H23" s="7">
        <v>92</v>
      </c>
      <c r="I23" s="7">
        <v>30.89</v>
      </c>
      <c r="J23" s="7">
        <v>8</v>
      </c>
      <c r="K23" s="7">
        <v>247.12</v>
      </c>
      <c r="L23" s="7" t="s">
        <v>38</v>
      </c>
      <c r="M23" s="9">
        <v>3</v>
      </c>
      <c r="N23" s="6" t="str">
        <f>IF(ev_charging_network_usage_!$I23&lt;=10,"Low",IF(ev_charging_network_usage_!$I23&lt;=30,"Medium","High"))</f>
        <v>High</v>
      </c>
      <c r="O23" s="6" t="str">
        <f t="shared" si="1"/>
        <v>Medium Satisfaction</v>
      </c>
      <c r="P23" s="6" t="str">
        <f>IF(ev_charging_network_usage_!$H23&lt;30,"Short Charging",IF(ev_charging_network_usage_!$H23&lt;=60,"Medium Charging","Long Charging"))</f>
        <v>Long Charging</v>
      </c>
      <c r="Q23" s="6">
        <f t="shared" si="2"/>
        <v>3</v>
      </c>
      <c r="R23" s="30">
        <f t="shared" si="3"/>
        <v>0.39166666666666666</v>
      </c>
      <c r="S23" s="28">
        <f t="shared" si="0"/>
        <v>45533</v>
      </c>
      <c r="T23" s="28"/>
      <c r="V23" s="22"/>
      <c r="W23" s="20"/>
      <c r="X23" s="21"/>
    </row>
    <row r="24" spans="1:26" ht="13.8" x14ac:dyDescent="0.25">
      <c r="A24" s="3" t="s">
        <v>82</v>
      </c>
      <c r="B24" s="3" t="s">
        <v>20</v>
      </c>
      <c r="C24" s="3" t="s">
        <v>30</v>
      </c>
      <c r="D24" s="3" t="s">
        <v>22</v>
      </c>
      <c r="E24" s="3" t="s">
        <v>35</v>
      </c>
      <c r="F24" s="4">
        <v>45478.31527777778</v>
      </c>
      <c r="G24" s="4">
        <v>45478.32916666667</v>
      </c>
      <c r="H24" s="3">
        <v>20</v>
      </c>
      <c r="I24" s="3">
        <v>22.61</v>
      </c>
      <c r="J24" s="3">
        <v>15</v>
      </c>
      <c r="K24" s="3">
        <v>339.15</v>
      </c>
      <c r="L24" s="3" t="s">
        <v>27</v>
      </c>
      <c r="M24" s="5">
        <v>2</v>
      </c>
      <c r="N24" s="6" t="str">
        <f>IF(ev_charging_network_usage_!$I24&lt;=10,"Low",IF(ev_charging_network_usage_!$I24&lt;=30,"Medium","High"))</f>
        <v>Medium</v>
      </c>
      <c r="O24" s="6" t="str">
        <f t="shared" si="1"/>
        <v>Low Satisfaction</v>
      </c>
      <c r="P24" s="6" t="str">
        <f>IF(ev_charging_network_usage_!$H24&lt;30,"Short Charging",IF(ev_charging_network_usage_!$H24&lt;=60,"Medium Charging","Long Charging"))</f>
        <v>Short Charging</v>
      </c>
      <c r="Q24" s="6">
        <f t="shared" si="2"/>
        <v>2</v>
      </c>
      <c r="R24" s="30">
        <f t="shared" si="3"/>
        <v>0.31527777777777777</v>
      </c>
      <c r="S24" s="28">
        <f t="shared" si="0"/>
        <v>45478</v>
      </c>
      <c r="T24" s="28"/>
      <c r="V24" s="22"/>
      <c r="W24" s="20"/>
      <c r="X24" s="21"/>
    </row>
    <row r="25" spans="1:26" ht="13.8" x14ac:dyDescent="0.25">
      <c r="A25" s="7" t="s">
        <v>83</v>
      </c>
      <c r="B25" s="7" t="s">
        <v>29</v>
      </c>
      <c r="C25" s="7" t="s">
        <v>30</v>
      </c>
      <c r="D25" s="7" t="s">
        <v>34</v>
      </c>
      <c r="E25" s="7" t="s">
        <v>17</v>
      </c>
      <c r="F25" s="7" t="s">
        <v>84</v>
      </c>
      <c r="G25" s="7" t="s">
        <v>85</v>
      </c>
      <c r="H25" s="7">
        <v>81</v>
      </c>
      <c r="I25" s="7">
        <v>46.75</v>
      </c>
      <c r="J25" s="7">
        <v>8</v>
      </c>
      <c r="K25" s="7">
        <v>374</v>
      </c>
      <c r="L25" s="7" t="s">
        <v>27</v>
      </c>
      <c r="M25" s="9">
        <v>2</v>
      </c>
      <c r="N25" s="6" t="str">
        <f>IF(ev_charging_network_usage_!$I25&lt;=10,"Low",IF(ev_charging_network_usage_!$I25&lt;=30,"Medium","High"))</f>
        <v>High</v>
      </c>
      <c r="O25" s="6" t="str">
        <f t="shared" si="1"/>
        <v>Low Satisfaction</v>
      </c>
      <c r="P25" s="6" t="str">
        <f>IF(ev_charging_network_usage_!$H25&lt;30,"Short Charging",IF(ev_charging_network_usage_!$H25&lt;=60,"Medium Charging","Long Charging"))</f>
        <v>Long Charging</v>
      </c>
      <c r="Q25" s="6">
        <f t="shared" si="2"/>
        <v>2</v>
      </c>
      <c r="R25" s="30">
        <f t="shared" si="3"/>
        <v>0.25138888888888888</v>
      </c>
      <c r="S25" s="28">
        <f t="shared" si="0"/>
        <v>45397</v>
      </c>
      <c r="T25" s="28"/>
      <c r="V25" s="22"/>
      <c r="W25" s="20"/>
      <c r="X25" s="21"/>
    </row>
    <row r="26" spans="1:26" ht="13.8" x14ac:dyDescent="0.25">
      <c r="A26" s="3" t="s">
        <v>86</v>
      </c>
      <c r="B26" s="3" t="s">
        <v>14</v>
      </c>
      <c r="C26" s="3" t="s">
        <v>21</v>
      </c>
      <c r="D26" s="3" t="s">
        <v>31</v>
      </c>
      <c r="E26" s="3" t="s">
        <v>35</v>
      </c>
      <c r="F26" s="3" t="s">
        <v>87</v>
      </c>
      <c r="G26" s="3" t="s">
        <v>88</v>
      </c>
      <c r="H26" s="3">
        <v>58</v>
      </c>
      <c r="I26" s="3">
        <v>2.52</v>
      </c>
      <c r="J26" s="3">
        <v>15</v>
      </c>
      <c r="K26" s="3">
        <v>37.799999999999997</v>
      </c>
      <c r="L26" s="3" t="s">
        <v>23</v>
      </c>
      <c r="M26" s="5">
        <v>2</v>
      </c>
      <c r="N26" s="6" t="str">
        <f>IF(ev_charging_network_usage_!$I26&lt;=10,"Low",IF(ev_charging_network_usage_!$I26&lt;=30,"Medium","High"))</f>
        <v>Low</v>
      </c>
      <c r="O26" s="6" t="str">
        <f t="shared" si="1"/>
        <v>Low Satisfaction</v>
      </c>
      <c r="P26" s="6" t="str">
        <f>IF(ev_charging_network_usage_!$H26&lt;30,"Short Charging",IF(ev_charging_network_usage_!$H26&lt;=60,"Medium Charging","Long Charging"))</f>
        <v>Medium Charging</v>
      </c>
      <c r="Q26" s="6">
        <f t="shared" si="2"/>
        <v>1</v>
      </c>
      <c r="R26" s="30">
        <f t="shared" si="3"/>
        <v>0.87083333333333335</v>
      </c>
      <c r="S26" s="28">
        <f t="shared" si="0"/>
        <v>45097</v>
      </c>
      <c r="T26" s="28"/>
      <c r="V26" s="22"/>
      <c r="W26" s="20"/>
      <c r="X26" s="21"/>
    </row>
    <row r="27" spans="1:26" ht="13.8" x14ac:dyDescent="0.25">
      <c r="A27" s="7" t="s">
        <v>89</v>
      </c>
      <c r="B27" s="7" t="s">
        <v>59</v>
      </c>
      <c r="C27" s="7" t="s">
        <v>30</v>
      </c>
      <c r="D27" s="7" t="s">
        <v>16</v>
      </c>
      <c r="E27" s="7" t="s">
        <v>35</v>
      </c>
      <c r="F27" s="7" t="s">
        <v>90</v>
      </c>
      <c r="G27" s="7" t="s">
        <v>91</v>
      </c>
      <c r="H27" s="7">
        <v>94</v>
      </c>
      <c r="I27" s="7">
        <v>29.11</v>
      </c>
      <c r="J27" s="7">
        <v>8</v>
      </c>
      <c r="K27" s="7">
        <v>232.88</v>
      </c>
      <c r="L27" s="7" t="s">
        <v>38</v>
      </c>
      <c r="M27" s="9">
        <v>1</v>
      </c>
      <c r="N27" s="6" t="str">
        <f>IF(ev_charging_network_usage_!$I27&lt;=10,"Low",IF(ev_charging_network_usage_!$I27&lt;=30,"Medium","High"))</f>
        <v>Medium</v>
      </c>
      <c r="O27" s="6" t="str">
        <f t="shared" si="1"/>
        <v>Low Satisfaction</v>
      </c>
      <c r="P27" s="6" t="str">
        <f>IF(ev_charging_network_usage_!$H27&lt;30,"Short Charging",IF(ev_charging_network_usage_!$H27&lt;=60,"Medium Charging","Long Charging"))</f>
        <v>Long Charging</v>
      </c>
      <c r="Q27" s="6">
        <f t="shared" si="2"/>
        <v>2</v>
      </c>
      <c r="R27" s="30">
        <f t="shared" si="3"/>
        <v>7.8472222222222221E-2</v>
      </c>
      <c r="S27" s="28">
        <f t="shared" si="0"/>
        <v>45553</v>
      </c>
      <c r="T27" s="28"/>
      <c r="V27" s="22"/>
      <c r="W27" s="20"/>
      <c r="X27" s="21"/>
    </row>
    <row r="28" spans="1:26" ht="13.2" x14ac:dyDescent="0.25">
      <c r="A28" s="3" t="s">
        <v>92</v>
      </c>
      <c r="B28" s="3" t="s">
        <v>48</v>
      </c>
      <c r="C28" s="3" t="s">
        <v>15</v>
      </c>
      <c r="D28" s="3" t="s">
        <v>31</v>
      </c>
      <c r="E28" s="3" t="s">
        <v>17</v>
      </c>
      <c r="F28" s="4">
        <v>45567.313888888886</v>
      </c>
      <c r="G28" s="4">
        <v>45567.378472222219</v>
      </c>
      <c r="H28" s="3">
        <v>93</v>
      </c>
      <c r="I28" s="3">
        <v>9.9499999999999993</v>
      </c>
      <c r="J28" s="3">
        <v>15</v>
      </c>
      <c r="K28" s="3">
        <v>149.25</v>
      </c>
      <c r="L28" s="3" t="s">
        <v>27</v>
      </c>
      <c r="M28" s="5">
        <v>5</v>
      </c>
      <c r="N28" s="6" t="str">
        <f>IF(ev_charging_network_usage_!$I28&lt;=10,"Low",IF(ev_charging_network_usage_!$I28&lt;=30,"Medium","High"))</f>
        <v>Low</v>
      </c>
      <c r="O28" s="6" t="str">
        <f t="shared" si="1"/>
        <v>High Satisfaction</v>
      </c>
      <c r="P28" s="6" t="str">
        <f>IF(ev_charging_network_usage_!$H28&lt;30,"Short Charging",IF(ev_charging_network_usage_!$H28&lt;=60,"Medium Charging","Long Charging"))</f>
        <v>Long Charging</v>
      </c>
      <c r="Q28" s="6">
        <f t="shared" si="2"/>
        <v>3</v>
      </c>
      <c r="R28" s="30">
        <f t="shared" si="3"/>
        <v>0.31388888888888888</v>
      </c>
      <c r="S28" s="28">
        <f t="shared" si="0"/>
        <v>45567</v>
      </c>
      <c r="T28" s="28"/>
    </row>
    <row r="29" spans="1:26" ht="13.2" x14ac:dyDescent="0.25">
      <c r="A29" s="7" t="s">
        <v>93</v>
      </c>
      <c r="B29" s="7" t="s">
        <v>78</v>
      </c>
      <c r="C29" s="7" t="s">
        <v>30</v>
      </c>
      <c r="D29" s="7" t="s">
        <v>16</v>
      </c>
      <c r="E29" s="7" t="s">
        <v>35</v>
      </c>
      <c r="F29" s="7" t="s">
        <v>94</v>
      </c>
      <c r="G29" s="7" t="s">
        <v>95</v>
      </c>
      <c r="H29" s="7">
        <v>87</v>
      </c>
      <c r="I29" s="7">
        <v>31.48</v>
      </c>
      <c r="J29" s="7">
        <v>12</v>
      </c>
      <c r="K29" s="7">
        <v>377.76</v>
      </c>
      <c r="L29" s="7" t="s">
        <v>27</v>
      </c>
      <c r="M29" s="9">
        <v>1</v>
      </c>
      <c r="N29" s="6" t="str">
        <f>IF(ev_charging_network_usage_!$I29&lt;=10,"Low",IF(ev_charging_network_usage_!$I29&lt;=30,"Medium","High"))</f>
        <v>High</v>
      </c>
      <c r="O29" s="6" t="str">
        <f t="shared" si="1"/>
        <v>Low Satisfaction</v>
      </c>
      <c r="P29" s="6" t="str">
        <f>IF(ev_charging_network_usage_!$H29&lt;30,"Short Charging",IF(ev_charging_network_usage_!$H29&lt;=60,"Medium Charging","Long Charging"))</f>
        <v>Long Charging</v>
      </c>
      <c r="Q29" s="6">
        <f t="shared" si="2"/>
        <v>2</v>
      </c>
      <c r="R29" s="30">
        <f t="shared" si="3"/>
        <v>0.46250000000000002</v>
      </c>
      <c r="S29" s="28">
        <f t="shared" si="0"/>
        <v>45555</v>
      </c>
      <c r="T29" s="28"/>
    </row>
    <row r="30" spans="1:26" ht="13.2" x14ac:dyDescent="0.25">
      <c r="A30" s="3" t="s">
        <v>96</v>
      </c>
      <c r="B30" s="3" t="s">
        <v>14</v>
      </c>
      <c r="C30" s="3" t="s">
        <v>15</v>
      </c>
      <c r="D30" s="3" t="s">
        <v>34</v>
      </c>
      <c r="E30" s="3" t="s">
        <v>35</v>
      </c>
      <c r="F30" s="3" t="s">
        <v>97</v>
      </c>
      <c r="G30" s="3" t="s">
        <v>98</v>
      </c>
      <c r="H30" s="3">
        <v>63</v>
      </c>
      <c r="I30" s="3">
        <v>3.15</v>
      </c>
      <c r="J30" s="3">
        <v>10</v>
      </c>
      <c r="K30" s="3">
        <v>31.5</v>
      </c>
      <c r="L30" s="3" t="s">
        <v>27</v>
      </c>
      <c r="M30" s="5">
        <v>1</v>
      </c>
      <c r="N30" s="6" t="str">
        <f>IF(ev_charging_network_usage_!$I30&lt;=10,"Low",IF(ev_charging_network_usage_!$I30&lt;=30,"Medium","High"))</f>
        <v>Low</v>
      </c>
      <c r="O30" s="6" t="str">
        <f t="shared" si="1"/>
        <v>Low Satisfaction</v>
      </c>
      <c r="P30" s="6" t="str">
        <f>IF(ev_charging_network_usage_!$H30&lt;30,"Short Charging",IF(ev_charging_network_usage_!$H30&lt;=60,"Medium Charging","Long Charging"))</f>
        <v>Long Charging</v>
      </c>
      <c r="Q30" s="6">
        <f t="shared" si="2"/>
        <v>3</v>
      </c>
      <c r="R30" s="30">
        <f t="shared" si="3"/>
        <v>8.819444444444445E-2</v>
      </c>
      <c r="S30" s="28">
        <f t="shared" si="0"/>
        <v>45064</v>
      </c>
      <c r="T30" s="28"/>
      <c r="V30" t="s">
        <v>1</v>
      </c>
      <c r="W30" t="s">
        <v>14330</v>
      </c>
      <c r="X30" t="s">
        <v>14331</v>
      </c>
    </row>
    <row r="31" spans="1:26" ht="13.2" x14ac:dyDescent="0.25">
      <c r="A31" s="7" t="s">
        <v>99</v>
      </c>
      <c r="B31" s="7" t="s">
        <v>20</v>
      </c>
      <c r="C31" s="7" t="s">
        <v>15</v>
      </c>
      <c r="D31" s="7" t="s">
        <v>34</v>
      </c>
      <c r="E31" s="7" t="s">
        <v>17</v>
      </c>
      <c r="F31" s="7" t="s">
        <v>100</v>
      </c>
      <c r="G31" s="7" t="s">
        <v>101</v>
      </c>
      <c r="H31" s="7">
        <v>101</v>
      </c>
      <c r="I31" s="7">
        <v>51.88</v>
      </c>
      <c r="J31" s="7">
        <v>12</v>
      </c>
      <c r="K31" s="7">
        <v>622.55999999999995</v>
      </c>
      <c r="L31" s="7" t="s">
        <v>38</v>
      </c>
      <c r="M31" s="9">
        <v>1</v>
      </c>
      <c r="N31" s="6" t="str">
        <f>IF(ev_charging_network_usage_!$I31&lt;=10,"Low",IF(ev_charging_network_usage_!$I31&lt;=30,"Medium","High"))</f>
        <v>High</v>
      </c>
      <c r="O31" s="6" t="str">
        <f t="shared" si="1"/>
        <v>Low Satisfaction</v>
      </c>
      <c r="P31" s="6" t="str">
        <f>IF(ev_charging_network_usage_!$H31&lt;30,"Short Charging",IF(ev_charging_network_usage_!$H31&lt;=60,"Medium Charging","Long Charging"))</f>
        <v>Long Charging</v>
      </c>
      <c r="Q31" s="6">
        <f t="shared" si="2"/>
        <v>3</v>
      </c>
      <c r="R31" s="30">
        <f t="shared" si="3"/>
        <v>0.34236111111111112</v>
      </c>
      <c r="S31" s="28">
        <f t="shared" si="0"/>
        <v>44948</v>
      </c>
      <c r="T31" s="28"/>
      <c r="V31" t="s">
        <v>14322</v>
      </c>
      <c r="W31">
        <f>VLOOKUP(V31,$V$8:$W$14,2,FALSE)</f>
        <v>30.477664974619241</v>
      </c>
      <c r="X31">
        <f>VLOOKUP(V31,$V$8:$X$14,3,FALSE)</f>
        <v>64.960659898477161</v>
      </c>
    </row>
    <row r="32" spans="1:26" ht="13.2" x14ac:dyDescent="0.25">
      <c r="A32" s="3" t="s">
        <v>102</v>
      </c>
      <c r="B32" s="3" t="s">
        <v>14</v>
      </c>
      <c r="C32" s="3" t="s">
        <v>15</v>
      </c>
      <c r="D32" s="3" t="s">
        <v>34</v>
      </c>
      <c r="E32" s="3" t="s">
        <v>17</v>
      </c>
      <c r="F32" s="4">
        <v>45477.557638888888</v>
      </c>
      <c r="G32" s="4">
        <v>45477.575694444444</v>
      </c>
      <c r="H32" s="3">
        <v>26</v>
      </c>
      <c r="I32" s="3">
        <v>15.55</v>
      </c>
      <c r="J32" s="3">
        <v>15</v>
      </c>
      <c r="K32" s="3">
        <v>233.25</v>
      </c>
      <c r="L32" s="3" t="s">
        <v>27</v>
      </c>
      <c r="M32" s="5">
        <v>4</v>
      </c>
      <c r="N32" s="6" t="str">
        <f>IF(ev_charging_network_usage_!$I32&lt;=10,"Low",IF(ev_charging_network_usage_!$I32&lt;=30,"Medium","High"))</f>
        <v>Medium</v>
      </c>
      <c r="O32" s="6" t="str">
        <f t="shared" si="1"/>
        <v>Medium Satisfaction</v>
      </c>
      <c r="P32" s="6" t="str">
        <f>IF(ev_charging_network_usage_!$H32&lt;30,"Short Charging",IF(ev_charging_network_usage_!$H32&lt;=60,"Medium Charging","Long Charging"))</f>
        <v>Short Charging</v>
      </c>
      <c r="Q32" s="6">
        <f t="shared" si="2"/>
        <v>3</v>
      </c>
      <c r="R32" s="30">
        <f t="shared" si="3"/>
        <v>0.55763888888888891</v>
      </c>
      <c r="S32" s="28">
        <f t="shared" si="0"/>
        <v>45477</v>
      </c>
      <c r="T32" s="28"/>
      <c r="V32" t="s">
        <v>14328</v>
      </c>
      <c r="W32">
        <f>VLOOKUP(V32,$V$8:$W$14,2,FALSE)</f>
        <v>31.104658944658937</v>
      </c>
      <c r="X32">
        <f t="shared" ref="X32:X35" si="4">VLOOKUP(V32,$V$8:$X$14,3,FALSE)</f>
        <v>63.280566280566283</v>
      </c>
    </row>
    <row r="33" spans="1:24" ht="13.2" x14ac:dyDescent="0.25">
      <c r="A33" s="7" t="s">
        <v>103</v>
      </c>
      <c r="B33" s="7" t="s">
        <v>59</v>
      </c>
      <c r="C33" s="7" t="s">
        <v>15</v>
      </c>
      <c r="D33" s="7" t="s">
        <v>16</v>
      </c>
      <c r="E33" s="7" t="s">
        <v>35</v>
      </c>
      <c r="F33" s="7" t="s">
        <v>104</v>
      </c>
      <c r="G33" s="7" t="s">
        <v>105</v>
      </c>
      <c r="H33" s="7">
        <v>10</v>
      </c>
      <c r="I33" s="7">
        <v>3.08</v>
      </c>
      <c r="J33" s="7">
        <v>15</v>
      </c>
      <c r="K33" s="7">
        <v>46.2</v>
      </c>
      <c r="L33" s="7" t="s">
        <v>23</v>
      </c>
      <c r="M33" s="9">
        <v>4</v>
      </c>
      <c r="N33" s="6" t="str">
        <f>IF(ev_charging_network_usage_!$I33&lt;=10,"Low",IF(ev_charging_network_usage_!$I33&lt;=30,"Medium","High"))</f>
        <v>Low</v>
      </c>
      <c r="O33" s="6" t="str">
        <f t="shared" si="1"/>
        <v>Medium Satisfaction</v>
      </c>
      <c r="P33" s="6" t="str">
        <f>IF(ev_charging_network_usage_!$H33&lt;30,"Short Charging",IF(ev_charging_network_usage_!$H33&lt;=60,"Medium Charging","Long Charging"))</f>
        <v>Short Charging</v>
      </c>
      <c r="Q33" s="6">
        <f t="shared" si="2"/>
        <v>3</v>
      </c>
      <c r="R33" s="30">
        <f t="shared" si="3"/>
        <v>0.61527777777777781</v>
      </c>
      <c r="S33" s="28">
        <f t="shared" si="0"/>
        <v>45249</v>
      </c>
      <c r="T33" s="28"/>
      <c r="V33" t="s">
        <v>14321</v>
      </c>
      <c r="W33">
        <f>VLOOKUP(V33,$V$8:$W$14,2,FALSE)</f>
        <v>30.49142684401448</v>
      </c>
      <c r="X33">
        <f t="shared" si="4"/>
        <v>64.01813784764208</v>
      </c>
    </row>
    <row r="34" spans="1:24" ht="13.2" x14ac:dyDescent="0.25">
      <c r="A34" s="3" t="s">
        <v>106</v>
      </c>
      <c r="B34" s="3" t="s">
        <v>48</v>
      </c>
      <c r="C34" s="3" t="s">
        <v>21</v>
      </c>
      <c r="D34" s="3" t="s">
        <v>34</v>
      </c>
      <c r="E34" s="3" t="s">
        <v>17</v>
      </c>
      <c r="F34" s="4">
        <v>45298.895138888889</v>
      </c>
      <c r="G34" s="4">
        <v>45298.925000000003</v>
      </c>
      <c r="H34" s="3">
        <v>43</v>
      </c>
      <c r="I34" s="3">
        <v>37.549999999999997</v>
      </c>
      <c r="J34" s="3">
        <v>10</v>
      </c>
      <c r="K34" s="3">
        <v>375.5</v>
      </c>
      <c r="L34" s="3" t="s">
        <v>27</v>
      </c>
      <c r="M34" s="5">
        <v>4</v>
      </c>
      <c r="N34" s="6" t="str">
        <f>IF(ev_charging_network_usage_!$I34&lt;=10,"Low",IF(ev_charging_network_usage_!$I34&lt;=30,"Medium","High"))</f>
        <v>High</v>
      </c>
      <c r="O34" s="6" t="str">
        <f t="shared" si="1"/>
        <v>Medium Satisfaction</v>
      </c>
      <c r="P34" s="6" t="str">
        <f>IF(ev_charging_network_usage_!$H34&lt;30,"Short Charging",IF(ev_charging_network_usage_!$H34&lt;=60,"Medium Charging","Long Charging"))</f>
        <v>Medium Charging</v>
      </c>
      <c r="Q34" s="6">
        <f t="shared" si="2"/>
        <v>1</v>
      </c>
      <c r="R34" s="30">
        <f t="shared" si="3"/>
        <v>0.89513888888888893</v>
      </c>
      <c r="S34" s="28">
        <f t="shared" ref="S34:S65" si="5">DATE(YEAR(F34),MONTH(F34),DAY(F34))</f>
        <v>45298</v>
      </c>
      <c r="T34" s="28"/>
      <c r="V34" t="s">
        <v>14327</v>
      </c>
      <c r="W34">
        <f>VLOOKUP(V34,$V$8:$W$14,2,FALSE)</f>
        <v>30.265990037359902</v>
      </c>
      <c r="X34">
        <f t="shared" si="4"/>
        <v>64.364881693648812</v>
      </c>
    </row>
    <row r="35" spans="1:24" ht="13.2" x14ac:dyDescent="0.25">
      <c r="A35" s="7" t="s">
        <v>107</v>
      </c>
      <c r="B35" s="7" t="s">
        <v>78</v>
      </c>
      <c r="C35" s="7" t="s">
        <v>21</v>
      </c>
      <c r="D35" s="7" t="s">
        <v>31</v>
      </c>
      <c r="E35" s="7" t="s">
        <v>17</v>
      </c>
      <c r="F35" s="7" t="s">
        <v>108</v>
      </c>
      <c r="G35" s="7" t="s">
        <v>109</v>
      </c>
      <c r="H35" s="7">
        <v>38</v>
      </c>
      <c r="I35" s="7">
        <v>26.85</v>
      </c>
      <c r="J35" s="7">
        <v>8</v>
      </c>
      <c r="K35" s="7">
        <v>214.8</v>
      </c>
      <c r="L35" s="7" t="s">
        <v>23</v>
      </c>
      <c r="M35" s="9">
        <v>5</v>
      </c>
      <c r="N35" s="6" t="str">
        <f>IF(ev_charging_network_usage_!$I35&lt;=10,"Low",IF(ev_charging_network_usage_!$I35&lt;=30,"Medium","High"))</f>
        <v>Medium</v>
      </c>
      <c r="O35" s="6" t="str">
        <f t="shared" si="1"/>
        <v>High Satisfaction</v>
      </c>
      <c r="P35" s="6" t="str">
        <f>IF(ev_charging_network_usage_!$H35&lt;30,"Short Charging",IF(ev_charging_network_usage_!$H35&lt;=60,"Medium Charging","Long Charging"))</f>
        <v>Medium Charging</v>
      </c>
      <c r="Q35" s="6">
        <f t="shared" si="2"/>
        <v>1</v>
      </c>
      <c r="R35" s="30">
        <f t="shared" si="3"/>
        <v>0.93888888888888888</v>
      </c>
      <c r="S35" s="28">
        <f t="shared" si="5"/>
        <v>44975</v>
      </c>
      <c r="T35" s="28"/>
      <c r="V35" t="s">
        <v>14326</v>
      </c>
      <c r="W35">
        <f>VLOOKUP(V35,$V$8:$W$14,2,FALSE)</f>
        <v>31.818595641646489</v>
      </c>
      <c r="X35">
        <f t="shared" si="4"/>
        <v>63.504842615012109</v>
      </c>
    </row>
    <row r="36" spans="1:24" ht="13.2" x14ac:dyDescent="0.25">
      <c r="A36" s="3" t="s">
        <v>110</v>
      </c>
      <c r="B36" s="3" t="s">
        <v>78</v>
      </c>
      <c r="C36" s="3" t="s">
        <v>15</v>
      </c>
      <c r="D36" s="3" t="s">
        <v>31</v>
      </c>
      <c r="E36" s="3" t="s">
        <v>17</v>
      </c>
      <c r="F36" s="4">
        <v>45238.422222222223</v>
      </c>
      <c r="G36" s="4">
        <v>45238.504861111112</v>
      </c>
      <c r="H36" s="3">
        <v>119</v>
      </c>
      <c r="I36" s="3">
        <v>55.15</v>
      </c>
      <c r="J36" s="3">
        <v>15</v>
      </c>
      <c r="K36" s="3">
        <v>827.25</v>
      </c>
      <c r="L36" s="3" t="s">
        <v>38</v>
      </c>
      <c r="M36" s="5">
        <v>1</v>
      </c>
      <c r="N36" s="6" t="str">
        <f>IF(ev_charging_network_usage_!$I36&lt;=10,"Low",IF(ev_charging_network_usage_!$I36&lt;=30,"Medium","High"))</f>
        <v>High</v>
      </c>
      <c r="O36" s="6" t="str">
        <f t="shared" si="1"/>
        <v>Low Satisfaction</v>
      </c>
      <c r="P36" s="6" t="str">
        <f>IF(ev_charging_network_usage_!$H36&lt;30,"Short Charging",IF(ev_charging_network_usage_!$H36&lt;=60,"Medium Charging","Long Charging"))</f>
        <v>Long Charging</v>
      </c>
      <c r="Q36" s="6">
        <f t="shared" si="2"/>
        <v>3</v>
      </c>
      <c r="R36" s="30">
        <f t="shared" si="3"/>
        <v>0.42222222222222222</v>
      </c>
      <c r="S36" s="28">
        <f t="shared" si="5"/>
        <v>45238</v>
      </c>
      <c r="T36" s="28"/>
    </row>
    <row r="37" spans="1:24" ht="13.2" x14ac:dyDescent="0.25">
      <c r="A37" s="7" t="s">
        <v>111</v>
      </c>
      <c r="B37" s="7" t="s">
        <v>55</v>
      </c>
      <c r="C37" s="7" t="s">
        <v>30</v>
      </c>
      <c r="D37" s="7" t="s">
        <v>16</v>
      </c>
      <c r="E37" s="7" t="s">
        <v>17</v>
      </c>
      <c r="F37" s="7" t="s">
        <v>112</v>
      </c>
      <c r="G37" s="7" t="s">
        <v>113</v>
      </c>
      <c r="H37" s="7">
        <v>89</v>
      </c>
      <c r="I37" s="7">
        <v>34.46</v>
      </c>
      <c r="J37" s="7">
        <v>15</v>
      </c>
      <c r="K37" s="7">
        <v>516.9</v>
      </c>
      <c r="L37" s="7" t="s">
        <v>27</v>
      </c>
      <c r="M37" s="9">
        <v>5</v>
      </c>
      <c r="N37" s="6" t="str">
        <f>IF(ev_charging_network_usage_!$I37&lt;=10,"Low",IF(ev_charging_network_usage_!$I37&lt;=30,"Medium","High"))</f>
        <v>High</v>
      </c>
      <c r="O37" s="6" t="str">
        <f t="shared" si="1"/>
        <v>High Satisfaction</v>
      </c>
      <c r="P37" s="6" t="str">
        <f>IF(ev_charging_network_usage_!$H37&lt;30,"Short Charging",IF(ev_charging_network_usage_!$H37&lt;=60,"Medium Charging","Long Charging"))</f>
        <v>Long Charging</v>
      </c>
      <c r="Q37" s="6">
        <f t="shared" si="2"/>
        <v>2</v>
      </c>
      <c r="R37" s="30">
        <f t="shared" si="3"/>
        <v>0.57638888888888884</v>
      </c>
      <c r="S37" s="28">
        <f t="shared" si="5"/>
        <v>45523</v>
      </c>
      <c r="T37" s="28"/>
    </row>
    <row r="38" spans="1:24" ht="13.2" x14ac:dyDescent="0.25">
      <c r="A38" s="3" t="s">
        <v>114</v>
      </c>
      <c r="B38" s="3" t="s">
        <v>20</v>
      </c>
      <c r="C38" s="3" t="s">
        <v>15</v>
      </c>
      <c r="D38" s="3" t="s">
        <v>34</v>
      </c>
      <c r="E38" s="3" t="s">
        <v>17</v>
      </c>
      <c r="F38" s="3" t="s">
        <v>115</v>
      </c>
      <c r="G38" s="3" t="s">
        <v>116</v>
      </c>
      <c r="H38" s="3">
        <v>30</v>
      </c>
      <c r="I38" s="3">
        <v>34.950000000000003</v>
      </c>
      <c r="J38" s="3">
        <v>8</v>
      </c>
      <c r="K38" s="3">
        <v>279.60000000000002</v>
      </c>
      <c r="L38" s="3" t="s">
        <v>18</v>
      </c>
      <c r="M38" s="5">
        <v>4</v>
      </c>
      <c r="N38" s="6" t="str">
        <f>IF(ev_charging_network_usage_!$I38&lt;=10,"Low",IF(ev_charging_network_usage_!$I38&lt;=30,"Medium","High"))</f>
        <v>High</v>
      </c>
      <c r="O38" s="6" t="str">
        <f t="shared" si="1"/>
        <v>Medium Satisfaction</v>
      </c>
      <c r="P38" s="6" t="str">
        <f>IF(ev_charging_network_usage_!$H38&lt;30,"Short Charging",IF(ev_charging_network_usage_!$H38&lt;=60,"Medium Charging","Long Charging"))</f>
        <v>Medium Charging</v>
      </c>
      <c r="Q38" s="6">
        <f t="shared" si="2"/>
        <v>3</v>
      </c>
      <c r="R38" s="30">
        <f t="shared" si="3"/>
        <v>0.73750000000000004</v>
      </c>
      <c r="S38" s="28">
        <f t="shared" si="5"/>
        <v>45138</v>
      </c>
      <c r="T38" s="28"/>
      <c r="U38" t="s">
        <v>14333</v>
      </c>
      <c r="V38" t="s">
        <v>14334</v>
      </c>
    </row>
    <row r="39" spans="1:24" ht="13.2" x14ac:dyDescent="0.25">
      <c r="A39" s="7" t="s">
        <v>117</v>
      </c>
      <c r="B39" s="7" t="s">
        <v>20</v>
      </c>
      <c r="C39" s="7" t="s">
        <v>15</v>
      </c>
      <c r="D39" s="7" t="s">
        <v>34</v>
      </c>
      <c r="E39" s="7" t="s">
        <v>35</v>
      </c>
      <c r="F39" s="7" t="s">
        <v>118</v>
      </c>
      <c r="G39" s="7" t="s">
        <v>119</v>
      </c>
      <c r="H39" s="7">
        <v>36</v>
      </c>
      <c r="I39" s="7">
        <v>56.45</v>
      </c>
      <c r="J39" s="7">
        <v>12</v>
      </c>
      <c r="K39" s="7">
        <v>677.4</v>
      </c>
      <c r="L39" s="7" t="s">
        <v>23</v>
      </c>
      <c r="M39" s="9">
        <v>4</v>
      </c>
      <c r="N39" s="6" t="str">
        <f>IF(ev_charging_network_usage_!$I39&lt;=10,"Low",IF(ev_charging_network_usage_!$I39&lt;=30,"Medium","High"))</f>
        <v>High</v>
      </c>
      <c r="O39" s="6" t="str">
        <f t="shared" si="1"/>
        <v>Medium Satisfaction</v>
      </c>
      <c r="P39" s="6" t="str">
        <f>IF(ev_charging_network_usage_!$H39&lt;30,"Short Charging",IF(ev_charging_network_usage_!$H39&lt;=60,"Medium Charging","Long Charging"))</f>
        <v>Medium Charging</v>
      </c>
      <c r="Q39" s="6">
        <f t="shared" si="2"/>
        <v>3</v>
      </c>
      <c r="R39" s="30">
        <f t="shared" si="3"/>
        <v>0.83263888888888893</v>
      </c>
      <c r="S39" s="28">
        <f t="shared" si="5"/>
        <v>45426</v>
      </c>
      <c r="T39" s="28"/>
      <c r="U39" t="s">
        <v>14335</v>
      </c>
      <c r="V39">
        <f>AVERAGE(I:I)</f>
        <v>30.914456923076958</v>
      </c>
    </row>
    <row r="40" spans="1:24" ht="13.2" x14ac:dyDescent="0.25">
      <c r="A40" s="3" t="s">
        <v>120</v>
      </c>
      <c r="B40" s="3" t="s">
        <v>59</v>
      </c>
      <c r="C40" s="3" t="s">
        <v>30</v>
      </c>
      <c r="D40" s="3" t="s">
        <v>22</v>
      </c>
      <c r="E40" s="3" t="s">
        <v>35</v>
      </c>
      <c r="F40" s="3" t="s">
        <v>121</v>
      </c>
      <c r="G40" s="3" t="s">
        <v>122</v>
      </c>
      <c r="H40" s="3">
        <v>70</v>
      </c>
      <c r="I40" s="3">
        <v>19.32</v>
      </c>
      <c r="J40" s="3">
        <v>15</v>
      </c>
      <c r="K40" s="3">
        <v>289.8</v>
      </c>
      <c r="L40" s="3" t="s">
        <v>18</v>
      </c>
      <c r="M40" s="5">
        <v>5</v>
      </c>
      <c r="N40" s="6" t="str">
        <f>IF(ev_charging_network_usage_!$I40&lt;=10,"Low",IF(ev_charging_network_usage_!$I40&lt;=30,"Medium","High"))</f>
        <v>Medium</v>
      </c>
      <c r="O40" s="6" t="str">
        <f t="shared" si="1"/>
        <v>High Satisfaction</v>
      </c>
      <c r="P40" s="6" t="str">
        <f>IF(ev_charging_network_usage_!$H40&lt;30,"Short Charging",IF(ev_charging_network_usage_!$H40&lt;=60,"Medium Charging","Long Charging"))</f>
        <v>Long Charging</v>
      </c>
      <c r="Q40" s="6">
        <f t="shared" si="2"/>
        <v>2</v>
      </c>
      <c r="R40" s="30">
        <f t="shared" si="3"/>
        <v>0.65694444444444444</v>
      </c>
      <c r="S40" s="28">
        <f t="shared" si="5"/>
        <v>44980</v>
      </c>
      <c r="T40" s="28"/>
    </row>
    <row r="41" spans="1:24" ht="13.2" x14ac:dyDescent="0.25">
      <c r="A41" s="7" t="s">
        <v>123</v>
      </c>
      <c r="B41" s="7" t="s">
        <v>78</v>
      </c>
      <c r="C41" s="7" t="s">
        <v>15</v>
      </c>
      <c r="D41" s="7" t="s">
        <v>34</v>
      </c>
      <c r="E41" s="7" t="s">
        <v>35</v>
      </c>
      <c r="F41" s="7" t="s">
        <v>124</v>
      </c>
      <c r="G41" s="7" t="s">
        <v>125</v>
      </c>
      <c r="H41" s="7">
        <v>104</v>
      </c>
      <c r="I41" s="7">
        <v>6.06</v>
      </c>
      <c r="J41" s="7">
        <v>15</v>
      </c>
      <c r="K41" s="7">
        <v>90.9</v>
      </c>
      <c r="L41" s="7" t="s">
        <v>23</v>
      </c>
      <c r="M41" s="9">
        <v>2</v>
      </c>
      <c r="N41" s="6" t="str">
        <f>IF(ev_charging_network_usage_!$I41&lt;=10,"Low",IF(ev_charging_network_usage_!$I41&lt;=30,"Medium","High"))</f>
        <v>Low</v>
      </c>
      <c r="O41" s="6" t="str">
        <f t="shared" si="1"/>
        <v>Low Satisfaction</v>
      </c>
      <c r="P41" s="6" t="str">
        <f>IF(ev_charging_network_usage_!$H41&lt;30,"Short Charging",IF(ev_charging_network_usage_!$H41&lt;=60,"Medium Charging","Long Charging"))</f>
        <v>Long Charging</v>
      </c>
      <c r="Q41" s="6">
        <f t="shared" si="2"/>
        <v>3</v>
      </c>
      <c r="R41" s="30">
        <f t="shared" si="3"/>
        <v>0.81736111111111109</v>
      </c>
      <c r="S41" s="28">
        <f t="shared" si="5"/>
        <v>45378</v>
      </c>
      <c r="T41" s="28"/>
      <c r="U41" t="s">
        <v>14336</v>
      </c>
      <c r="V41" t="s">
        <v>14337</v>
      </c>
    </row>
    <row r="42" spans="1:24" ht="13.2" x14ac:dyDescent="0.25">
      <c r="A42" s="3" t="s">
        <v>126</v>
      </c>
      <c r="B42" s="3" t="s">
        <v>59</v>
      </c>
      <c r="C42" s="3" t="s">
        <v>21</v>
      </c>
      <c r="D42" s="3" t="s">
        <v>31</v>
      </c>
      <c r="E42" s="3" t="s">
        <v>35</v>
      </c>
      <c r="F42" s="3" t="s">
        <v>127</v>
      </c>
      <c r="G42" s="3" t="s">
        <v>128</v>
      </c>
      <c r="H42" s="3">
        <v>84</v>
      </c>
      <c r="I42" s="3">
        <v>8.34</v>
      </c>
      <c r="J42" s="3">
        <v>8</v>
      </c>
      <c r="K42" s="3">
        <v>66.72</v>
      </c>
      <c r="L42" s="3" t="s">
        <v>38</v>
      </c>
      <c r="M42" s="5">
        <v>3</v>
      </c>
      <c r="N42" s="6" t="str">
        <f>IF(ev_charging_network_usage_!$I42&lt;=10,"Low",IF(ev_charging_network_usage_!$I42&lt;=30,"Medium","High"))</f>
        <v>Low</v>
      </c>
      <c r="O42" s="6" t="str">
        <f t="shared" si="1"/>
        <v>Medium Satisfaction</v>
      </c>
      <c r="P42" s="6" t="str">
        <f>IF(ev_charging_network_usage_!$H42&lt;30,"Short Charging",IF(ev_charging_network_usage_!$H42&lt;=60,"Medium Charging","Long Charging"))</f>
        <v>Long Charging</v>
      </c>
      <c r="Q42" s="6">
        <f t="shared" si="2"/>
        <v>1</v>
      </c>
      <c r="R42" s="30">
        <f t="shared" si="3"/>
        <v>2.9166666666666667E-2</v>
      </c>
      <c r="S42" s="28">
        <f t="shared" si="5"/>
        <v>45014</v>
      </c>
      <c r="T42" s="28"/>
      <c r="U42" t="s">
        <v>14338</v>
      </c>
      <c r="V42">
        <f>_xlfn.MODE.SNGL(Q:Q)</f>
        <v>3</v>
      </c>
      <c r="W42" t="s">
        <v>14339</v>
      </c>
    </row>
    <row r="43" spans="1:24" ht="13.2" x14ac:dyDescent="0.25">
      <c r="A43" s="7" t="s">
        <v>129</v>
      </c>
      <c r="B43" s="7" t="s">
        <v>48</v>
      </c>
      <c r="C43" s="7" t="s">
        <v>15</v>
      </c>
      <c r="D43" s="7" t="s">
        <v>34</v>
      </c>
      <c r="E43" s="7" t="s">
        <v>35</v>
      </c>
      <c r="F43" s="8">
        <v>45302.711111111108</v>
      </c>
      <c r="G43" s="8">
        <v>45302.762499999997</v>
      </c>
      <c r="H43" s="7">
        <v>74</v>
      </c>
      <c r="I43" s="7">
        <v>45.23</v>
      </c>
      <c r="J43" s="7">
        <v>10</v>
      </c>
      <c r="K43" s="7">
        <v>452.3</v>
      </c>
      <c r="L43" s="7" t="s">
        <v>18</v>
      </c>
      <c r="M43" s="9">
        <v>2</v>
      </c>
      <c r="N43" s="6" t="str">
        <f>IF(ev_charging_network_usage_!$I43&lt;=10,"Low",IF(ev_charging_network_usage_!$I43&lt;=30,"Medium","High"))</f>
        <v>High</v>
      </c>
      <c r="O43" s="6" t="str">
        <f t="shared" si="1"/>
        <v>Low Satisfaction</v>
      </c>
      <c r="P43" s="6" t="str">
        <f>IF(ev_charging_network_usage_!$H43&lt;30,"Short Charging",IF(ev_charging_network_usage_!$H43&lt;=60,"Medium Charging","Long Charging"))</f>
        <v>Long Charging</v>
      </c>
      <c r="Q43" s="6">
        <f t="shared" si="2"/>
        <v>3</v>
      </c>
      <c r="R43" s="30">
        <f t="shared" si="3"/>
        <v>0.71111111111111114</v>
      </c>
      <c r="S43" s="28">
        <f t="shared" si="5"/>
        <v>45302</v>
      </c>
      <c r="T43" s="28"/>
      <c r="V43" t="str">
        <f>INDEX(C:C,MATCH(V42,Q:Q,0))</f>
        <v>Super Fast Charger</v>
      </c>
    </row>
    <row r="44" spans="1:24" ht="13.2" x14ac:dyDescent="0.25">
      <c r="A44" s="3" t="s">
        <v>130</v>
      </c>
      <c r="B44" s="3" t="s">
        <v>20</v>
      </c>
      <c r="C44" s="3" t="s">
        <v>30</v>
      </c>
      <c r="D44" s="3" t="s">
        <v>31</v>
      </c>
      <c r="E44" s="3" t="s">
        <v>17</v>
      </c>
      <c r="F44" s="3" t="s">
        <v>131</v>
      </c>
      <c r="G44" s="3" t="s">
        <v>132</v>
      </c>
      <c r="H44" s="3">
        <v>38</v>
      </c>
      <c r="I44" s="3">
        <v>23.46</v>
      </c>
      <c r="J44" s="3">
        <v>10</v>
      </c>
      <c r="K44" s="3">
        <v>234.6</v>
      </c>
      <c r="L44" s="3" t="s">
        <v>23</v>
      </c>
      <c r="M44" s="5">
        <v>2</v>
      </c>
      <c r="N44" s="6" t="str">
        <f>IF(ev_charging_network_usage_!$I44&lt;=10,"Low",IF(ev_charging_network_usage_!$I44&lt;=30,"Medium","High"))</f>
        <v>Medium</v>
      </c>
      <c r="O44" s="6" t="str">
        <f t="shared" si="1"/>
        <v>Low Satisfaction</v>
      </c>
      <c r="P44" s="6" t="str">
        <f>IF(ev_charging_network_usage_!$H44&lt;30,"Short Charging",IF(ev_charging_network_usage_!$H44&lt;=60,"Medium Charging","Long Charging"))</f>
        <v>Medium Charging</v>
      </c>
      <c r="Q44" s="6">
        <f t="shared" si="2"/>
        <v>2</v>
      </c>
      <c r="R44" s="30">
        <f t="shared" si="3"/>
        <v>0.13680555555555557</v>
      </c>
      <c r="S44" s="28">
        <f t="shared" si="5"/>
        <v>45094</v>
      </c>
      <c r="T44" s="28"/>
    </row>
    <row r="45" spans="1:24" ht="13.2" x14ac:dyDescent="0.25">
      <c r="A45" s="7" t="s">
        <v>133</v>
      </c>
      <c r="B45" s="7" t="s">
        <v>14</v>
      </c>
      <c r="C45" s="7" t="s">
        <v>15</v>
      </c>
      <c r="D45" s="7" t="s">
        <v>16</v>
      </c>
      <c r="E45" s="7" t="s">
        <v>17</v>
      </c>
      <c r="F45" s="8">
        <v>45355.54583333333</v>
      </c>
      <c r="G45" s="8">
        <v>45355.570138888892</v>
      </c>
      <c r="H45" s="7">
        <v>35</v>
      </c>
      <c r="I45" s="7">
        <v>11.41</v>
      </c>
      <c r="J45" s="7">
        <v>12</v>
      </c>
      <c r="K45" s="7">
        <v>136.91999999999999</v>
      </c>
      <c r="L45" s="7" t="s">
        <v>23</v>
      </c>
      <c r="M45" s="9">
        <v>1</v>
      </c>
      <c r="N45" s="6" t="str">
        <f>IF(ev_charging_network_usage_!$I45&lt;=10,"Low",IF(ev_charging_network_usage_!$I45&lt;=30,"Medium","High"))</f>
        <v>Medium</v>
      </c>
      <c r="O45" s="6" t="str">
        <f t="shared" si="1"/>
        <v>Low Satisfaction</v>
      </c>
      <c r="P45" s="6" t="str">
        <f>IF(ev_charging_network_usage_!$H45&lt;30,"Short Charging",IF(ev_charging_network_usage_!$H45&lt;=60,"Medium Charging","Long Charging"))</f>
        <v>Medium Charging</v>
      </c>
      <c r="Q45" s="6">
        <f t="shared" si="2"/>
        <v>3</v>
      </c>
      <c r="R45" s="30">
        <f t="shared" si="3"/>
        <v>0.54583333333333328</v>
      </c>
      <c r="S45" s="28">
        <f t="shared" si="5"/>
        <v>45355</v>
      </c>
      <c r="T45" s="28"/>
      <c r="U45" t="s">
        <v>14341</v>
      </c>
      <c r="V45" t="s">
        <v>14352</v>
      </c>
    </row>
    <row r="46" spans="1:24" ht="13.2" x14ac:dyDescent="0.25">
      <c r="A46" s="3" t="s">
        <v>134</v>
      </c>
      <c r="B46" s="3" t="s">
        <v>48</v>
      </c>
      <c r="C46" s="3" t="s">
        <v>21</v>
      </c>
      <c r="D46" s="3" t="s">
        <v>16</v>
      </c>
      <c r="E46" s="3" t="s">
        <v>17</v>
      </c>
      <c r="F46" s="3" t="s">
        <v>135</v>
      </c>
      <c r="G46" s="3" t="s">
        <v>136</v>
      </c>
      <c r="H46" s="3">
        <v>64</v>
      </c>
      <c r="I46" s="3">
        <v>56</v>
      </c>
      <c r="J46" s="3">
        <v>12</v>
      </c>
      <c r="K46" s="3">
        <v>672</v>
      </c>
      <c r="L46" s="3" t="s">
        <v>23</v>
      </c>
      <c r="M46" s="5">
        <v>1</v>
      </c>
      <c r="N46" s="6" t="str">
        <f>IF(ev_charging_network_usage_!$I46&lt;=10,"Low",IF(ev_charging_network_usage_!$I46&lt;=30,"Medium","High"))</f>
        <v>High</v>
      </c>
      <c r="O46" s="6" t="str">
        <f t="shared" si="1"/>
        <v>Low Satisfaction</v>
      </c>
      <c r="P46" s="6" t="str">
        <f>IF(ev_charging_network_usage_!$H46&lt;30,"Short Charging",IF(ev_charging_network_usage_!$H46&lt;=60,"Medium Charging","Long Charging"))</f>
        <v>Long Charging</v>
      </c>
      <c r="Q46" s="6">
        <f t="shared" si="2"/>
        <v>1</v>
      </c>
      <c r="R46" s="30">
        <f t="shared" si="3"/>
        <v>0.52847222222222223</v>
      </c>
      <c r="S46" s="28">
        <f t="shared" si="5"/>
        <v>45617</v>
      </c>
      <c r="T46" s="28"/>
      <c r="V46">
        <f>_xlfn.STDEV.S(K2:K6502)/AVERAGE(K2:K6502)</f>
        <v>0.60445335311191839</v>
      </c>
    </row>
    <row r="47" spans="1:24" ht="13.2" x14ac:dyDescent="0.25">
      <c r="A47" s="3"/>
      <c r="B47" s="3"/>
      <c r="C47" s="3"/>
      <c r="D47" s="3"/>
      <c r="E47" s="3"/>
      <c r="F47" s="3"/>
      <c r="G47" s="3"/>
      <c r="H47" s="3"/>
      <c r="I47" s="3"/>
      <c r="J47" s="3"/>
      <c r="K47" s="3"/>
      <c r="L47" s="3"/>
      <c r="M47" s="5"/>
      <c r="N47" s="6" t="str">
        <f>IF(ev_charging_network_usage_!$I47&lt;=10,"Low",IF(ev_charging_network_usage_!$I47&lt;=30,"Medium","High"))</f>
        <v>Low</v>
      </c>
      <c r="O47" s="6" t="str">
        <f>IF(M47&lt;=2,"Low Satisfaction",IF(M47&lt;=4,"Medium Satisfaction","High Satisfaction"))</f>
        <v>Low Satisfaction</v>
      </c>
      <c r="P47" s="6" t="str">
        <f>IF(ev_charging_network_usage_!$H47&lt;30,"Short Charging",IF(ev_charging_network_usage_!$H47&lt;=60,"Medium Charging","Long Charging"))</f>
        <v>Short Charging</v>
      </c>
      <c r="Q47" s="6" t="str">
        <f>IF(C47="Fast Charger",1,IF(C47="Standard Charger",2,IF(C47="Super Fast Charger",3,"")))</f>
        <v/>
      </c>
      <c r="R47" s="30">
        <f t="shared" si="3"/>
        <v>0</v>
      </c>
      <c r="S47" s="28">
        <f t="shared" si="5"/>
        <v>0</v>
      </c>
      <c r="T47" s="28"/>
      <c r="V47" t="s">
        <v>14353</v>
      </c>
    </row>
    <row r="48" spans="1:24" ht="13.2" x14ac:dyDescent="0.25">
      <c r="A48" s="7" t="s">
        <v>137</v>
      </c>
      <c r="B48" s="7" t="s">
        <v>14</v>
      </c>
      <c r="C48" s="7" t="s">
        <v>21</v>
      </c>
      <c r="D48" s="7" t="s">
        <v>31</v>
      </c>
      <c r="E48" s="7" t="s">
        <v>17</v>
      </c>
      <c r="F48" s="8">
        <v>44995.408333333333</v>
      </c>
      <c r="G48" s="8">
        <v>44995.479166666664</v>
      </c>
      <c r="H48" s="7">
        <v>102</v>
      </c>
      <c r="I48" s="7">
        <v>20.82</v>
      </c>
      <c r="J48" s="7">
        <v>15</v>
      </c>
      <c r="K48" s="7">
        <v>312.3</v>
      </c>
      <c r="L48" s="7" t="s">
        <v>38</v>
      </c>
      <c r="M48" s="9">
        <v>3</v>
      </c>
      <c r="N48" s="6" t="str">
        <f>IF(ev_charging_network_usage_!$I48&lt;=10,"Low",IF(ev_charging_network_usage_!$I48&lt;=30,"Medium","High"))</f>
        <v>Medium</v>
      </c>
      <c r="O48" s="6" t="str">
        <f t="shared" si="1"/>
        <v>Medium Satisfaction</v>
      </c>
      <c r="P48" s="6" t="str">
        <f>IF(ev_charging_network_usage_!$H48&lt;30,"Short Charging",IF(ev_charging_network_usage_!$H48&lt;=60,"Medium Charging","Long Charging"))</f>
        <v>Long Charging</v>
      </c>
      <c r="Q48" s="6">
        <f t="shared" si="2"/>
        <v>1</v>
      </c>
      <c r="R48" s="30">
        <f t="shared" si="3"/>
        <v>0.40833333333333333</v>
      </c>
      <c r="S48" s="28">
        <f t="shared" si="5"/>
        <v>44995</v>
      </c>
      <c r="T48" s="28"/>
    </row>
    <row r="49" spans="1:24" ht="13.2" x14ac:dyDescent="0.25">
      <c r="A49" s="3" t="s">
        <v>138</v>
      </c>
      <c r="B49" s="3" t="s">
        <v>59</v>
      </c>
      <c r="C49" s="3" t="s">
        <v>15</v>
      </c>
      <c r="D49" s="3" t="s">
        <v>22</v>
      </c>
      <c r="E49" s="3" t="s">
        <v>35</v>
      </c>
      <c r="F49" s="4">
        <v>45021.182638888888</v>
      </c>
      <c r="G49" s="4">
        <v>45021.199305555558</v>
      </c>
      <c r="H49" s="3">
        <v>24</v>
      </c>
      <c r="I49" s="3">
        <v>54.65</v>
      </c>
      <c r="J49" s="3">
        <v>8</v>
      </c>
      <c r="K49" s="3">
        <v>437.2</v>
      </c>
      <c r="L49" s="3" t="s">
        <v>18</v>
      </c>
      <c r="M49" s="5">
        <v>5</v>
      </c>
      <c r="N49" s="6" t="str">
        <f>IF(ev_charging_network_usage_!$I49&lt;=10,"Low",IF(ev_charging_network_usage_!$I49&lt;=30,"Medium","High"))</f>
        <v>High</v>
      </c>
      <c r="O49" s="6" t="str">
        <f t="shared" si="1"/>
        <v>High Satisfaction</v>
      </c>
      <c r="P49" s="6" t="str">
        <f>IF(ev_charging_network_usage_!$H49&lt;30,"Short Charging",IF(ev_charging_network_usage_!$H49&lt;=60,"Medium Charging","Long Charging"))</f>
        <v>Short Charging</v>
      </c>
      <c r="Q49" s="6">
        <f t="shared" si="2"/>
        <v>3</v>
      </c>
      <c r="R49" s="30">
        <f t="shared" si="3"/>
        <v>0.18263888888888888</v>
      </c>
      <c r="S49" s="28">
        <f t="shared" si="5"/>
        <v>45021</v>
      </c>
      <c r="T49" s="28"/>
      <c r="U49" t="s">
        <v>14342</v>
      </c>
      <c r="V49" t="s">
        <v>14343</v>
      </c>
    </row>
    <row r="50" spans="1:24" ht="13.2" x14ac:dyDescent="0.25">
      <c r="A50" s="7" t="s">
        <v>139</v>
      </c>
      <c r="B50" s="7" t="s">
        <v>59</v>
      </c>
      <c r="C50" s="7" t="s">
        <v>15</v>
      </c>
      <c r="D50" s="7" t="s">
        <v>16</v>
      </c>
      <c r="E50" s="7" t="s">
        <v>35</v>
      </c>
      <c r="F50" s="8">
        <v>45265.698611111111</v>
      </c>
      <c r="G50" s="8">
        <v>45265.743055555555</v>
      </c>
      <c r="H50" s="7">
        <v>64</v>
      </c>
      <c r="I50" s="7">
        <v>57.04</v>
      </c>
      <c r="J50" s="7">
        <v>15</v>
      </c>
      <c r="K50" s="7">
        <v>855.6</v>
      </c>
      <c r="L50" s="7" t="s">
        <v>18</v>
      </c>
      <c r="M50" s="9">
        <v>5</v>
      </c>
      <c r="N50" s="6" t="str">
        <f>IF(ev_charging_network_usage_!$I50&lt;=10,"Low",IF(ev_charging_network_usage_!$I50&lt;=30,"Medium","High"))</f>
        <v>High</v>
      </c>
      <c r="O50" s="6" t="str">
        <f t="shared" si="1"/>
        <v>High Satisfaction</v>
      </c>
      <c r="P50" s="6" t="str">
        <f>IF(ev_charging_network_usage_!$H50&lt;30,"Short Charging",IF(ev_charging_network_usage_!$H50&lt;=60,"Medium Charging","Long Charging"))</f>
        <v>Long Charging</v>
      </c>
      <c r="Q50" s="6">
        <f t="shared" si="2"/>
        <v>3</v>
      </c>
      <c r="R50" s="30">
        <f t="shared" si="3"/>
        <v>0.69861111111111107</v>
      </c>
      <c r="S50" s="28">
        <f t="shared" si="5"/>
        <v>45265</v>
      </c>
      <c r="T50" s="28"/>
      <c r="U50" t="s">
        <v>14344</v>
      </c>
      <c r="V50" t="s">
        <v>14345</v>
      </c>
      <c r="X50" t="s">
        <v>14346</v>
      </c>
    </row>
    <row r="51" spans="1:24" ht="13.2" x14ac:dyDescent="0.25">
      <c r="A51" s="3" t="s">
        <v>140</v>
      </c>
      <c r="B51" s="3" t="s">
        <v>20</v>
      </c>
      <c r="C51" s="3" t="s">
        <v>21</v>
      </c>
      <c r="D51" s="3" t="s">
        <v>16</v>
      </c>
      <c r="E51" s="3" t="s">
        <v>35</v>
      </c>
      <c r="F51" s="4">
        <v>45571.552083333336</v>
      </c>
      <c r="G51" s="4">
        <v>45571.576388888891</v>
      </c>
      <c r="H51" s="3">
        <v>35</v>
      </c>
      <c r="I51" s="3">
        <v>2.46</v>
      </c>
      <c r="J51" s="3">
        <v>10</v>
      </c>
      <c r="K51" s="3">
        <v>24.6</v>
      </c>
      <c r="L51" s="3" t="s">
        <v>23</v>
      </c>
      <c r="M51" s="5">
        <v>2</v>
      </c>
      <c r="N51" s="6" t="str">
        <f>IF(ev_charging_network_usage_!$I51&lt;=10,"Low",IF(ev_charging_network_usage_!$I51&lt;=30,"Medium","High"))</f>
        <v>Low</v>
      </c>
      <c r="O51" s="6" t="str">
        <f t="shared" si="1"/>
        <v>Low Satisfaction</v>
      </c>
      <c r="P51" s="6" t="str">
        <f>IF(ev_charging_network_usage_!$H51&lt;30,"Short Charging",IF(ev_charging_network_usage_!$H51&lt;=60,"Medium Charging","Long Charging"))</f>
        <v>Medium Charging</v>
      </c>
      <c r="Q51" s="6">
        <f t="shared" si="2"/>
        <v>1</v>
      </c>
      <c r="R51" s="30">
        <f t="shared" si="3"/>
        <v>0.55208333333333337</v>
      </c>
      <c r="S51" s="28">
        <f t="shared" si="5"/>
        <v>45571</v>
      </c>
      <c r="T51" s="28"/>
      <c r="V51">
        <f>_xlfn.VAR.S(I:I)</f>
        <v>281.60535309785007</v>
      </c>
      <c r="X51">
        <f>_xlfn.VAR.S(J:J)</f>
        <v>6.7579722324144633</v>
      </c>
    </row>
    <row r="52" spans="1:24" ht="13.2" x14ac:dyDescent="0.25">
      <c r="A52" s="7" t="s">
        <v>141</v>
      </c>
      <c r="B52" s="7" t="s">
        <v>14</v>
      </c>
      <c r="C52" s="7" t="s">
        <v>15</v>
      </c>
      <c r="D52" s="7" t="s">
        <v>22</v>
      </c>
      <c r="E52" s="7" t="s">
        <v>35</v>
      </c>
      <c r="F52" s="7" t="s">
        <v>142</v>
      </c>
      <c r="G52" s="7" t="s">
        <v>143</v>
      </c>
      <c r="H52" s="7">
        <v>54</v>
      </c>
      <c r="I52" s="7">
        <v>33.869999999999997</v>
      </c>
      <c r="J52" s="7">
        <v>10</v>
      </c>
      <c r="K52" s="7">
        <v>338.7</v>
      </c>
      <c r="L52" s="7" t="s">
        <v>27</v>
      </c>
      <c r="M52" s="9">
        <v>4</v>
      </c>
      <c r="N52" s="6" t="str">
        <f>IF(ev_charging_network_usage_!$I52&lt;=10,"Low",IF(ev_charging_network_usage_!$I52&lt;=30,"Medium","High"))</f>
        <v>High</v>
      </c>
      <c r="O52" s="6" t="str">
        <f t="shared" si="1"/>
        <v>Medium Satisfaction</v>
      </c>
      <c r="P52" s="6" t="str">
        <f>IF(ev_charging_network_usage_!$H52&lt;30,"Short Charging",IF(ev_charging_network_usage_!$H52&lt;=60,"Medium Charging","Long Charging"))</f>
        <v>Medium Charging</v>
      </c>
      <c r="Q52" s="6">
        <f t="shared" si="2"/>
        <v>3</v>
      </c>
      <c r="R52" s="30">
        <f t="shared" si="3"/>
        <v>0.60347222222222219</v>
      </c>
      <c r="S52" s="28">
        <f t="shared" si="5"/>
        <v>45553</v>
      </c>
      <c r="T52" s="28"/>
      <c r="U52" t="s">
        <v>14347</v>
      </c>
      <c r="V52" t="s">
        <v>14348</v>
      </c>
    </row>
    <row r="53" spans="1:24" ht="13.2" x14ac:dyDescent="0.25">
      <c r="A53" s="3" t="s">
        <v>144</v>
      </c>
      <c r="B53" s="3" t="s">
        <v>59</v>
      </c>
      <c r="C53" s="3" t="s">
        <v>30</v>
      </c>
      <c r="D53" s="3" t="s">
        <v>16</v>
      </c>
      <c r="E53" s="3" t="s">
        <v>35</v>
      </c>
      <c r="F53" s="3" t="s">
        <v>145</v>
      </c>
      <c r="G53" s="3" t="s">
        <v>146</v>
      </c>
      <c r="H53" s="3">
        <v>69</v>
      </c>
      <c r="I53" s="3">
        <v>57.87</v>
      </c>
      <c r="J53" s="3">
        <v>10</v>
      </c>
      <c r="K53" s="3">
        <v>578.70000000000005</v>
      </c>
      <c r="L53" s="3" t="s">
        <v>23</v>
      </c>
      <c r="M53" s="5">
        <v>4</v>
      </c>
      <c r="N53" s="6" t="str">
        <f>IF(ev_charging_network_usage_!$I53&lt;=10,"Low",IF(ev_charging_network_usage_!$I53&lt;=30,"Medium","High"))</f>
        <v>High</v>
      </c>
      <c r="O53" s="6" t="str">
        <f t="shared" si="1"/>
        <v>Medium Satisfaction</v>
      </c>
      <c r="P53" s="6" t="str">
        <f>IF(ev_charging_network_usage_!$H53&lt;30,"Short Charging",IF(ev_charging_network_usage_!$H53&lt;=60,"Medium Charging","Long Charging"))</f>
        <v>Long Charging</v>
      </c>
      <c r="Q53" s="6">
        <f t="shared" si="2"/>
        <v>2</v>
      </c>
      <c r="R53" s="30">
        <f t="shared" si="3"/>
        <v>0.5083333333333333</v>
      </c>
      <c r="S53" s="28">
        <f t="shared" si="5"/>
        <v>45365</v>
      </c>
      <c r="T53" s="28"/>
    </row>
    <row r="54" spans="1:24" ht="13.2" x14ac:dyDescent="0.25">
      <c r="A54" s="7" t="s">
        <v>147</v>
      </c>
      <c r="B54" s="7" t="s">
        <v>59</v>
      </c>
      <c r="C54" s="7" t="s">
        <v>30</v>
      </c>
      <c r="D54" s="7" t="s">
        <v>34</v>
      </c>
      <c r="E54" s="7" t="s">
        <v>17</v>
      </c>
      <c r="F54" s="8">
        <v>45416.776388888888</v>
      </c>
      <c r="G54" s="8">
        <v>45416.84652777778</v>
      </c>
      <c r="H54" s="7">
        <v>101</v>
      </c>
      <c r="I54" s="7">
        <v>28.65</v>
      </c>
      <c r="J54" s="7">
        <v>10</v>
      </c>
      <c r="K54" s="7">
        <v>286.5</v>
      </c>
      <c r="L54" s="7" t="s">
        <v>38</v>
      </c>
      <c r="M54" s="9">
        <v>3</v>
      </c>
      <c r="N54" s="6" t="str">
        <f>IF(ev_charging_network_usage_!$I54&lt;=10,"Low",IF(ev_charging_network_usage_!$I54&lt;=30,"Medium","High"))</f>
        <v>Medium</v>
      </c>
      <c r="O54" s="6" t="str">
        <f t="shared" si="1"/>
        <v>Medium Satisfaction</v>
      </c>
      <c r="P54" s="6" t="str">
        <f>IF(ev_charging_network_usage_!$H54&lt;30,"Short Charging",IF(ev_charging_network_usage_!$H54&lt;=60,"Medium Charging","Long Charging"))</f>
        <v>Long Charging</v>
      </c>
      <c r="Q54" s="6">
        <f t="shared" si="2"/>
        <v>2</v>
      </c>
      <c r="R54" s="30">
        <f t="shared" si="3"/>
        <v>0.77638888888888891</v>
      </c>
      <c r="S54" s="28">
        <f t="shared" si="5"/>
        <v>45416</v>
      </c>
      <c r="T54" s="28"/>
    </row>
    <row r="55" spans="1:24" ht="13.2" x14ac:dyDescent="0.25">
      <c r="A55" s="3" t="s">
        <v>148</v>
      </c>
      <c r="B55" s="3" t="s">
        <v>48</v>
      </c>
      <c r="C55" s="3" t="s">
        <v>21</v>
      </c>
      <c r="D55" s="3" t="s">
        <v>16</v>
      </c>
      <c r="E55" s="3" t="s">
        <v>17</v>
      </c>
      <c r="F55" s="3" t="s">
        <v>149</v>
      </c>
      <c r="G55" s="3" t="s">
        <v>150</v>
      </c>
      <c r="H55" s="3">
        <v>66</v>
      </c>
      <c r="I55" s="3">
        <v>8.11</v>
      </c>
      <c r="J55" s="3">
        <v>15</v>
      </c>
      <c r="K55" s="3">
        <v>121.65</v>
      </c>
      <c r="L55" s="3" t="s">
        <v>27</v>
      </c>
      <c r="M55" s="5">
        <v>5</v>
      </c>
      <c r="N55" s="6" t="str">
        <f>IF(ev_charging_network_usage_!$I55&lt;=10,"Low",IF(ev_charging_network_usage_!$I55&lt;=30,"Medium","High"))</f>
        <v>Low</v>
      </c>
      <c r="O55" s="6" t="str">
        <f t="shared" si="1"/>
        <v>High Satisfaction</v>
      </c>
      <c r="P55" s="6" t="str">
        <f>IF(ev_charging_network_usage_!$H55&lt;30,"Short Charging",IF(ev_charging_network_usage_!$H55&lt;=60,"Medium Charging","Long Charging"))</f>
        <v>Long Charging</v>
      </c>
      <c r="Q55" s="6">
        <f t="shared" si="2"/>
        <v>1</v>
      </c>
      <c r="R55" s="30">
        <f t="shared" si="3"/>
        <v>0.47638888888888886</v>
      </c>
      <c r="S55" s="28">
        <f t="shared" si="5"/>
        <v>45344</v>
      </c>
      <c r="T55" s="28"/>
      <c r="W55" t="s">
        <v>14349</v>
      </c>
    </row>
    <row r="56" spans="1:24" ht="13.2" x14ac:dyDescent="0.25">
      <c r="A56" s="7" t="s">
        <v>151</v>
      </c>
      <c r="B56" s="7" t="s">
        <v>29</v>
      </c>
      <c r="C56" s="7" t="s">
        <v>30</v>
      </c>
      <c r="D56" s="7" t="s">
        <v>22</v>
      </c>
      <c r="E56" s="7" t="s">
        <v>35</v>
      </c>
      <c r="F56" s="7" t="s">
        <v>152</v>
      </c>
      <c r="G56" s="7" t="s">
        <v>153</v>
      </c>
      <c r="H56" s="7">
        <v>92</v>
      </c>
      <c r="I56" s="7">
        <v>18.329999999999998</v>
      </c>
      <c r="J56" s="7">
        <v>10</v>
      </c>
      <c r="K56" s="7">
        <v>183.3</v>
      </c>
      <c r="L56" s="7" t="s">
        <v>27</v>
      </c>
      <c r="M56" s="9">
        <v>1</v>
      </c>
      <c r="N56" s="6" t="str">
        <f>IF(ev_charging_network_usage_!$I56&lt;=10,"Low",IF(ev_charging_network_usage_!$I56&lt;=30,"Medium","High"))</f>
        <v>Medium</v>
      </c>
      <c r="O56" s="6" t="str">
        <f t="shared" si="1"/>
        <v>Low Satisfaction</v>
      </c>
      <c r="P56" s="6" t="str">
        <f>IF(ev_charging_network_usage_!$H56&lt;30,"Short Charging",IF(ev_charging_network_usage_!$H56&lt;=60,"Medium Charging","Long Charging"))</f>
        <v>Long Charging</v>
      </c>
      <c r="Q56" s="6">
        <f t="shared" si="2"/>
        <v>2</v>
      </c>
      <c r="R56" s="30">
        <f t="shared" si="3"/>
        <v>0.45902777777777776</v>
      </c>
      <c r="S56" s="28">
        <f t="shared" si="5"/>
        <v>45528</v>
      </c>
      <c r="T56" s="28"/>
      <c r="U56" t="s">
        <v>14336</v>
      </c>
      <c r="V56" s="35" t="s">
        <v>14350</v>
      </c>
      <c r="W56" s="36"/>
      <c r="X56" s="36"/>
    </row>
    <row r="57" spans="1:24" ht="13.2" x14ac:dyDescent="0.25">
      <c r="A57" s="3" t="s">
        <v>154</v>
      </c>
      <c r="B57" s="3" t="s">
        <v>55</v>
      </c>
      <c r="C57" s="3" t="s">
        <v>30</v>
      </c>
      <c r="D57" s="3" t="s">
        <v>34</v>
      </c>
      <c r="E57" s="3" t="s">
        <v>35</v>
      </c>
      <c r="F57" s="3" t="s">
        <v>155</v>
      </c>
      <c r="G57" s="3" t="s">
        <v>156</v>
      </c>
      <c r="H57" s="3">
        <v>113</v>
      </c>
      <c r="I57" s="3">
        <v>50.99</v>
      </c>
      <c r="J57" s="3">
        <v>10</v>
      </c>
      <c r="K57" s="3">
        <v>509.9</v>
      </c>
      <c r="L57" s="3" t="s">
        <v>18</v>
      </c>
      <c r="M57" s="5">
        <v>3</v>
      </c>
      <c r="N57" s="6" t="str">
        <f>IF(ev_charging_network_usage_!$I57&lt;=10,"Low",IF(ev_charging_network_usage_!$I57&lt;=30,"Medium","High"))</f>
        <v>High</v>
      </c>
      <c r="O57" s="6" t="str">
        <f t="shared" si="1"/>
        <v>Medium Satisfaction</v>
      </c>
      <c r="P57" s="6" t="str">
        <f>IF(ev_charging_network_usage_!$H57&lt;30,"Short Charging",IF(ev_charging_network_usage_!$H57&lt;=60,"Medium Charging","Long Charging"))</f>
        <v>Long Charging</v>
      </c>
      <c r="Q57" s="6">
        <f t="shared" si="2"/>
        <v>2</v>
      </c>
      <c r="R57" s="30">
        <f t="shared" si="3"/>
        <v>0.85416666666666663</v>
      </c>
      <c r="S57" s="28">
        <f t="shared" si="5"/>
        <v>45337</v>
      </c>
      <c r="T57" s="28"/>
      <c r="V57" s="36"/>
      <c r="W57" s="36"/>
      <c r="X57" s="36"/>
    </row>
    <row r="58" spans="1:24" ht="13.2" x14ac:dyDescent="0.25">
      <c r="A58" s="7" t="s">
        <v>157</v>
      </c>
      <c r="B58" s="7" t="s">
        <v>29</v>
      </c>
      <c r="C58" s="7" t="s">
        <v>15</v>
      </c>
      <c r="D58" s="7" t="s">
        <v>34</v>
      </c>
      <c r="E58" s="7" t="s">
        <v>35</v>
      </c>
      <c r="F58" s="8">
        <v>45422.258333333331</v>
      </c>
      <c r="G58" s="8">
        <v>45422.292361111111</v>
      </c>
      <c r="H58" s="7">
        <v>49</v>
      </c>
      <c r="I58" s="7">
        <v>48.32</v>
      </c>
      <c r="J58" s="7">
        <v>12</v>
      </c>
      <c r="K58" s="7">
        <v>579.84</v>
      </c>
      <c r="L58" s="7" t="s">
        <v>18</v>
      </c>
      <c r="M58" s="9">
        <v>1</v>
      </c>
      <c r="N58" s="6" t="str">
        <f>IF(ev_charging_network_usage_!$I58&lt;=10,"Low",IF(ev_charging_network_usage_!$I58&lt;=30,"Medium","High"))</f>
        <v>High</v>
      </c>
      <c r="O58" s="6" t="str">
        <f t="shared" si="1"/>
        <v>Low Satisfaction</v>
      </c>
      <c r="P58" s="6" t="str">
        <f>IF(ev_charging_network_usage_!$H58&lt;30,"Short Charging",IF(ev_charging_network_usage_!$H58&lt;=60,"Medium Charging","Long Charging"))</f>
        <v>Medium Charging</v>
      </c>
      <c r="Q58" s="6">
        <f t="shared" si="2"/>
        <v>3</v>
      </c>
      <c r="R58" s="30">
        <f t="shared" si="3"/>
        <v>0.25833333333333336</v>
      </c>
      <c r="S58" s="28">
        <f t="shared" si="5"/>
        <v>45422</v>
      </c>
      <c r="T58" s="28"/>
      <c r="W58">
        <f>CORREL(H:H, I:I)</f>
        <v>-9.7507677420644902E-3</v>
      </c>
    </row>
    <row r="59" spans="1:24" ht="13.2" x14ac:dyDescent="0.25">
      <c r="A59" s="3" t="s">
        <v>158</v>
      </c>
      <c r="B59" s="3" t="s">
        <v>78</v>
      </c>
      <c r="C59" s="3" t="s">
        <v>30</v>
      </c>
      <c r="D59" s="3" t="s">
        <v>34</v>
      </c>
      <c r="E59" s="3" t="s">
        <v>17</v>
      </c>
      <c r="F59" s="3" t="s">
        <v>159</v>
      </c>
      <c r="G59" s="3" t="s">
        <v>160</v>
      </c>
      <c r="H59" s="3">
        <v>46</v>
      </c>
      <c r="I59" s="3">
        <v>2.9</v>
      </c>
      <c r="J59" s="3">
        <v>15</v>
      </c>
      <c r="K59" s="3">
        <v>43.5</v>
      </c>
      <c r="L59" s="3" t="s">
        <v>27</v>
      </c>
      <c r="M59" s="5">
        <v>3</v>
      </c>
      <c r="N59" s="6" t="str">
        <f>IF(ev_charging_network_usage_!$I59&lt;=10,"Low",IF(ev_charging_network_usage_!$I59&lt;=30,"Medium","High"))</f>
        <v>Low</v>
      </c>
      <c r="O59" s="6" t="str">
        <f t="shared" si="1"/>
        <v>Medium Satisfaction</v>
      </c>
      <c r="P59" s="6" t="str">
        <f>IF(ev_charging_network_usage_!$H59&lt;30,"Short Charging",IF(ev_charging_network_usage_!$H59&lt;=60,"Medium Charging","Long Charging"))</f>
        <v>Medium Charging</v>
      </c>
      <c r="Q59" s="6">
        <f t="shared" si="2"/>
        <v>2</v>
      </c>
      <c r="R59" s="30">
        <f t="shared" si="3"/>
        <v>0.2590277777777778</v>
      </c>
      <c r="S59" s="28">
        <f t="shared" si="5"/>
        <v>45244</v>
      </c>
      <c r="T59" s="28"/>
    </row>
    <row r="60" spans="1:24" ht="13.2" x14ac:dyDescent="0.25">
      <c r="A60" s="7" t="s">
        <v>161</v>
      </c>
      <c r="B60" s="7" t="s">
        <v>20</v>
      </c>
      <c r="C60" s="7" t="s">
        <v>15</v>
      </c>
      <c r="D60" s="7" t="s">
        <v>31</v>
      </c>
      <c r="E60" s="7" t="s">
        <v>35</v>
      </c>
      <c r="F60" s="7" t="s">
        <v>162</v>
      </c>
      <c r="G60" s="7" t="s">
        <v>163</v>
      </c>
      <c r="H60" s="7">
        <v>63</v>
      </c>
      <c r="I60" s="7">
        <v>15.65</v>
      </c>
      <c r="J60" s="7">
        <v>12</v>
      </c>
      <c r="K60" s="7">
        <v>187.8</v>
      </c>
      <c r="L60" s="7" t="s">
        <v>23</v>
      </c>
      <c r="M60" s="9">
        <v>2</v>
      </c>
      <c r="N60" s="6" t="str">
        <f>IF(ev_charging_network_usage_!$I60&lt;=10,"Low",IF(ev_charging_network_usage_!$I60&lt;=30,"Medium","High"))</f>
        <v>Medium</v>
      </c>
      <c r="O60" s="6" t="str">
        <f t="shared" si="1"/>
        <v>Low Satisfaction</v>
      </c>
      <c r="P60" s="6" t="str">
        <f>IF(ev_charging_network_usage_!$H60&lt;30,"Short Charging",IF(ev_charging_network_usage_!$H60&lt;=60,"Medium Charging","Long Charging"))</f>
        <v>Long Charging</v>
      </c>
      <c r="Q60" s="6">
        <f t="shared" si="2"/>
        <v>3</v>
      </c>
      <c r="R60" s="30">
        <f t="shared" si="3"/>
        <v>0.43819444444444444</v>
      </c>
      <c r="S60" s="28">
        <f t="shared" si="5"/>
        <v>45561</v>
      </c>
      <c r="T60" s="28"/>
      <c r="V60" s="35" t="s">
        <v>14351</v>
      </c>
      <c r="W60" s="36"/>
      <c r="X60" s="36"/>
    </row>
    <row r="61" spans="1:24" ht="13.2" x14ac:dyDescent="0.25">
      <c r="A61" s="3" t="s">
        <v>164</v>
      </c>
      <c r="B61" s="3" t="s">
        <v>59</v>
      </c>
      <c r="C61" s="3" t="s">
        <v>30</v>
      </c>
      <c r="D61" s="3" t="s">
        <v>16</v>
      </c>
      <c r="E61" s="3" t="s">
        <v>35</v>
      </c>
      <c r="F61" s="4">
        <v>45292.936805555553</v>
      </c>
      <c r="G61" s="4">
        <v>45292.996527777781</v>
      </c>
      <c r="H61" s="3">
        <v>86</v>
      </c>
      <c r="I61" s="3">
        <v>37.5</v>
      </c>
      <c r="J61" s="3">
        <v>8</v>
      </c>
      <c r="K61" s="3">
        <v>300</v>
      </c>
      <c r="L61" s="3" t="s">
        <v>23</v>
      </c>
      <c r="M61" s="5">
        <v>4</v>
      </c>
      <c r="N61" s="6" t="str">
        <f>IF(ev_charging_network_usage_!$I61&lt;=10,"Low",IF(ev_charging_network_usage_!$I61&lt;=30,"Medium","High"))</f>
        <v>High</v>
      </c>
      <c r="O61" s="6" t="str">
        <f t="shared" si="1"/>
        <v>Medium Satisfaction</v>
      </c>
      <c r="P61" s="6" t="str">
        <f>IF(ev_charging_network_usage_!$H61&lt;30,"Short Charging",IF(ev_charging_network_usage_!$H61&lt;=60,"Medium Charging","Long Charging"))</f>
        <v>Long Charging</v>
      </c>
      <c r="Q61" s="6">
        <f t="shared" si="2"/>
        <v>2</v>
      </c>
      <c r="R61" s="30">
        <f t="shared" si="3"/>
        <v>0.93680555555555556</v>
      </c>
      <c r="S61" s="28">
        <f t="shared" si="5"/>
        <v>45292</v>
      </c>
      <c r="T61" s="28"/>
      <c r="V61" s="36"/>
      <c r="W61" s="36"/>
      <c r="X61" s="36"/>
    </row>
    <row r="62" spans="1:24" ht="13.2" x14ac:dyDescent="0.25">
      <c r="A62" s="7" t="s">
        <v>165</v>
      </c>
      <c r="B62" s="7" t="s">
        <v>29</v>
      </c>
      <c r="C62" s="7" t="s">
        <v>21</v>
      </c>
      <c r="D62" s="7" t="s">
        <v>34</v>
      </c>
      <c r="E62" s="7" t="s">
        <v>35</v>
      </c>
      <c r="F62" s="7" t="s">
        <v>166</v>
      </c>
      <c r="G62" s="7" t="s">
        <v>167</v>
      </c>
      <c r="H62" s="7">
        <v>26</v>
      </c>
      <c r="I62" s="7">
        <v>25.17</v>
      </c>
      <c r="J62" s="7">
        <v>10</v>
      </c>
      <c r="K62" s="7">
        <v>251.7</v>
      </c>
      <c r="L62" s="7" t="s">
        <v>18</v>
      </c>
      <c r="M62" s="9">
        <v>3</v>
      </c>
      <c r="N62" s="6" t="str">
        <f>IF(ev_charging_network_usage_!$I62&lt;=10,"Low",IF(ev_charging_network_usage_!$I62&lt;=30,"Medium","High"))</f>
        <v>Medium</v>
      </c>
      <c r="O62" s="6" t="str">
        <f t="shared" si="1"/>
        <v>Medium Satisfaction</v>
      </c>
      <c r="P62" s="6" t="str">
        <f>IF(ev_charging_network_usage_!$H62&lt;30,"Short Charging",IF(ev_charging_network_usage_!$H62&lt;=60,"Medium Charging","Long Charging"))</f>
        <v>Short Charging</v>
      </c>
      <c r="Q62" s="6">
        <f t="shared" si="2"/>
        <v>1</v>
      </c>
      <c r="R62" s="30">
        <f t="shared" si="3"/>
        <v>0.2</v>
      </c>
      <c r="S62" s="28">
        <f t="shared" si="5"/>
        <v>45032</v>
      </c>
      <c r="T62" s="28"/>
      <c r="W62">
        <f>CORREL(I:I,K:K)</f>
        <v>0.89999521654402659</v>
      </c>
    </row>
    <row r="63" spans="1:24" ht="13.2" x14ac:dyDescent="0.25">
      <c r="A63" s="3" t="s">
        <v>168</v>
      </c>
      <c r="B63" s="3" t="s">
        <v>59</v>
      </c>
      <c r="C63" s="3" t="s">
        <v>30</v>
      </c>
      <c r="D63" s="3" t="s">
        <v>31</v>
      </c>
      <c r="E63" s="3" t="s">
        <v>17</v>
      </c>
      <c r="F63" s="4">
        <v>44934.15347222222</v>
      </c>
      <c r="G63" s="4">
        <v>44934.216666666667</v>
      </c>
      <c r="H63" s="3">
        <v>91</v>
      </c>
      <c r="I63" s="3">
        <v>16.77</v>
      </c>
      <c r="J63" s="3">
        <v>10</v>
      </c>
      <c r="K63" s="3">
        <v>167.7</v>
      </c>
      <c r="L63" s="3" t="s">
        <v>38</v>
      </c>
      <c r="M63" s="5">
        <v>5</v>
      </c>
      <c r="N63" s="6" t="str">
        <f>IF(ev_charging_network_usage_!$I63&lt;=10,"Low",IF(ev_charging_network_usage_!$I63&lt;=30,"Medium","High"))</f>
        <v>Medium</v>
      </c>
      <c r="O63" s="6" t="str">
        <f t="shared" si="1"/>
        <v>High Satisfaction</v>
      </c>
      <c r="P63" s="6" t="str">
        <f>IF(ev_charging_network_usage_!$H63&lt;30,"Short Charging",IF(ev_charging_network_usage_!$H63&lt;=60,"Medium Charging","Long Charging"))</f>
        <v>Long Charging</v>
      </c>
      <c r="Q63" s="6">
        <f t="shared" si="2"/>
        <v>2</v>
      </c>
      <c r="R63" s="30">
        <f t="shared" si="3"/>
        <v>0.15347222222222223</v>
      </c>
      <c r="S63" s="28">
        <f t="shared" si="5"/>
        <v>44934</v>
      </c>
      <c r="T63" s="28"/>
    </row>
    <row r="64" spans="1:24" ht="13.2" x14ac:dyDescent="0.25">
      <c r="A64" s="7" t="s">
        <v>169</v>
      </c>
      <c r="B64" s="7" t="s">
        <v>78</v>
      </c>
      <c r="C64" s="7" t="s">
        <v>30</v>
      </c>
      <c r="D64" s="7" t="s">
        <v>16</v>
      </c>
      <c r="E64" s="7" t="s">
        <v>17</v>
      </c>
      <c r="F64" s="7" t="s">
        <v>170</v>
      </c>
      <c r="G64" s="7" t="s">
        <v>171</v>
      </c>
      <c r="H64" s="7">
        <v>37</v>
      </c>
      <c r="I64" s="7">
        <v>26.21</v>
      </c>
      <c r="J64" s="7">
        <v>15</v>
      </c>
      <c r="K64" s="7">
        <v>393.15</v>
      </c>
      <c r="L64" s="7" t="s">
        <v>38</v>
      </c>
      <c r="M64" s="9">
        <v>3</v>
      </c>
      <c r="N64" s="6" t="str">
        <f>IF(ev_charging_network_usage_!$I64&lt;=10,"Low",IF(ev_charging_network_usage_!$I64&lt;=30,"Medium","High"))</f>
        <v>Medium</v>
      </c>
      <c r="O64" s="6" t="str">
        <f t="shared" si="1"/>
        <v>Medium Satisfaction</v>
      </c>
      <c r="P64" s="6" t="str">
        <f>IF(ev_charging_network_usage_!$H64&lt;30,"Short Charging",IF(ev_charging_network_usage_!$H64&lt;=60,"Medium Charging","Long Charging"))</f>
        <v>Medium Charging</v>
      </c>
      <c r="Q64" s="6">
        <f t="shared" si="2"/>
        <v>2</v>
      </c>
      <c r="R64" s="30">
        <f t="shared" si="3"/>
        <v>0.59444444444444444</v>
      </c>
      <c r="S64" s="28">
        <f t="shared" si="5"/>
        <v>45548</v>
      </c>
      <c r="T64" s="28"/>
    </row>
    <row r="65" spans="1:20" ht="13.2" x14ac:dyDescent="0.25">
      <c r="A65" s="3" t="s">
        <v>172</v>
      </c>
      <c r="B65" s="3" t="s">
        <v>78</v>
      </c>
      <c r="C65" s="3" t="s">
        <v>15</v>
      </c>
      <c r="D65" s="3" t="s">
        <v>22</v>
      </c>
      <c r="E65" s="3" t="s">
        <v>17</v>
      </c>
      <c r="F65" s="4">
        <v>45324.414583333331</v>
      </c>
      <c r="G65" s="4">
        <v>45324.446527777778</v>
      </c>
      <c r="H65" s="3">
        <v>46</v>
      </c>
      <c r="I65" s="3">
        <v>6.33</v>
      </c>
      <c r="J65" s="3">
        <v>15</v>
      </c>
      <c r="K65" s="3">
        <v>94.95</v>
      </c>
      <c r="L65" s="3" t="s">
        <v>38</v>
      </c>
      <c r="M65" s="5">
        <v>3</v>
      </c>
      <c r="N65" s="6" t="str">
        <f>IF(ev_charging_network_usage_!$I65&lt;=10,"Low",IF(ev_charging_network_usage_!$I65&lt;=30,"Medium","High"))</f>
        <v>Low</v>
      </c>
      <c r="O65" s="6" t="str">
        <f t="shared" si="1"/>
        <v>Medium Satisfaction</v>
      </c>
      <c r="P65" s="6" t="str">
        <f>IF(ev_charging_network_usage_!$H65&lt;30,"Short Charging",IF(ev_charging_network_usage_!$H65&lt;=60,"Medium Charging","Long Charging"))</f>
        <v>Medium Charging</v>
      </c>
      <c r="Q65" s="6">
        <f t="shared" si="2"/>
        <v>3</v>
      </c>
      <c r="R65" s="30">
        <f t="shared" si="3"/>
        <v>0.41458333333333336</v>
      </c>
      <c r="S65" s="28">
        <f t="shared" si="5"/>
        <v>45324</v>
      </c>
      <c r="T65" s="28"/>
    </row>
    <row r="66" spans="1:20" ht="13.2" x14ac:dyDescent="0.25">
      <c r="A66" s="7" t="s">
        <v>173</v>
      </c>
      <c r="B66" s="7" t="s">
        <v>20</v>
      </c>
      <c r="C66" s="7" t="s">
        <v>21</v>
      </c>
      <c r="D66" s="7" t="s">
        <v>16</v>
      </c>
      <c r="E66" s="7" t="s">
        <v>35</v>
      </c>
      <c r="F66" s="7" t="s">
        <v>174</v>
      </c>
      <c r="G66" s="7" t="s">
        <v>175</v>
      </c>
      <c r="H66" s="7">
        <v>56</v>
      </c>
      <c r="I66" s="7">
        <v>2.27</v>
      </c>
      <c r="J66" s="7">
        <v>10</v>
      </c>
      <c r="K66" s="7">
        <v>22.7</v>
      </c>
      <c r="L66" s="7" t="s">
        <v>23</v>
      </c>
      <c r="M66" s="9">
        <v>1</v>
      </c>
      <c r="N66" s="6" t="str">
        <f>IF(ev_charging_network_usage_!$I66&lt;=10,"Low",IF(ev_charging_network_usage_!$I66&lt;=30,"Medium","High"))</f>
        <v>Low</v>
      </c>
      <c r="O66" s="6" t="str">
        <f t="shared" si="1"/>
        <v>Low Satisfaction</v>
      </c>
      <c r="P66" s="6" t="str">
        <f>IF(ev_charging_network_usage_!$H66&lt;30,"Short Charging",IF(ev_charging_network_usage_!$H66&lt;=60,"Medium Charging","Long Charging"))</f>
        <v>Medium Charging</v>
      </c>
      <c r="Q66" s="6">
        <f t="shared" si="2"/>
        <v>1</v>
      </c>
      <c r="R66" s="30">
        <f t="shared" ref="R66:R129" si="6">TIME(HOUR(F66),MINUTE(F66),SECOND(F66))</f>
        <v>0.28541666666666665</v>
      </c>
      <c r="S66" s="28">
        <f t="shared" ref="S66:S129" si="7">DATE(YEAR(F66),MONTH(F66),DAY(F66))</f>
        <v>45152</v>
      </c>
      <c r="T66" s="28"/>
    </row>
    <row r="67" spans="1:20" ht="13.2" x14ac:dyDescent="0.25">
      <c r="A67" s="3" t="s">
        <v>176</v>
      </c>
      <c r="B67" s="3" t="s">
        <v>14</v>
      </c>
      <c r="C67" s="3" t="s">
        <v>15</v>
      </c>
      <c r="D67" s="3" t="s">
        <v>16</v>
      </c>
      <c r="E67" s="3" t="s">
        <v>35</v>
      </c>
      <c r="F67" s="3" t="s">
        <v>177</v>
      </c>
      <c r="G67" s="3" t="s">
        <v>178</v>
      </c>
      <c r="H67" s="3">
        <v>108</v>
      </c>
      <c r="I67" s="3">
        <v>15.93</v>
      </c>
      <c r="J67" s="3">
        <v>10</v>
      </c>
      <c r="K67" s="3">
        <v>159.30000000000001</v>
      </c>
      <c r="L67" s="3" t="s">
        <v>27</v>
      </c>
      <c r="M67" s="5">
        <v>4</v>
      </c>
      <c r="N67" s="6" t="str">
        <f>IF(ev_charging_network_usage_!$I67&lt;=10,"Low",IF(ev_charging_network_usage_!$I67&lt;=30,"Medium","High"))</f>
        <v>Medium</v>
      </c>
      <c r="O67" s="6" t="str">
        <f t="shared" si="1"/>
        <v>Medium Satisfaction</v>
      </c>
      <c r="P67" s="6" t="str">
        <f>IF(ev_charging_network_usage_!$H67&lt;30,"Short Charging",IF(ev_charging_network_usage_!$H67&lt;=60,"Medium Charging","Long Charging"))</f>
        <v>Long Charging</v>
      </c>
      <c r="Q67" s="6">
        <f t="shared" ref="Q67:Q130" si="8">IF(C67="Fast Charger",1,IF(C67="Standard Charger",2,IF(C67="Super Fast Charger",3,"")))</f>
        <v>3</v>
      </c>
      <c r="R67" s="30">
        <f t="shared" si="6"/>
        <v>0.20972222222222223</v>
      </c>
      <c r="S67" s="28">
        <f t="shared" si="7"/>
        <v>45438</v>
      </c>
      <c r="T67" s="28"/>
    </row>
    <row r="68" spans="1:20" ht="13.2" x14ac:dyDescent="0.25">
      <c r="A68" s="7" t="s">
        <v>179</v>
      </c>
      <c r="B68" s="7" t="s">
        <v>59</v>
      </c>
      <c r="C68" s="7" t="s">
        <v>30</v>
      </c>
      <c r="D68" s="7" t="s">
        <v>31</v>
      </c>
      <c r="E68" s="7" t="s">
        <v>35</v>
      </c>
      <c r="F68" s="7" t="s">
        <v>180</v>
      </c>
      <c r="G68" s="7" t="s">
        <v>181</v>
      </c>
      <c r="H68" s="7">
        <v>114</v>
      </c>
      <c r="I68" s="7">
        <v>38.07</v>
      </c>
      <c r="J68" s="7">
        <v>12</v>
      </c>
      <c r="K68" s="7">
        <v>456.84</v>
      </c>
      <c r="L68" s="7" t="s">
        <v>27</v>
      </c>
      <c r="M68" s="9">
        <v>1</v>
      </c>
      <c r="N68" s="6" t="str">
        <f>IF(ev_charging_network_usage_!$I68&lt;=10,"Low",IF(ev_charging_network_usage_!$I68&lt;=30,"Medium","High"))</f>
        <v>High</v>
      </c>
      <c r="O68" s="6" t="str">
        <f t="shared" ref="O68:O131" si="9">IF(M68&lt;=2,"Low Satisfaction",IF(M68&lt;=4,"Medium Satisfaction","High Satisfaction"))</f>
        <v>Low Satisfaction</v>
      </c>
      <c r="P68" s="6" t="str">
        <f>IF(ev_charging_network_usage_!$H68&lt;30,"Short Charging",IF(ev_charging_network_usage_!$H68&lt;=60,"Medium Charging","Long Charging"))</f>
        <v>Long Charging</v>
      </c>
      <c r="Q68" s="6">
        <f t="shared" si="8"/>
        <v>2</v>
      </c>
      <c r="R68" s="30">
        <f t="shared" si="6"/>
        <v>0.43472222222222223</v>
      </c>
      <c r="S68" s="28">
        <f t="shared" si="7"/>
        <v>45369</v>
      </c>
      <c r="T68" s="28"/>
    </row>
    <row r="69" spans="1:20" ht="13.2" x14ac:dyDescent="0.25">
      <c r="A69" s="3" t="s">
        <v>182</v>
      </c>
      <c r="B69" s="3" t="s">
        <v>20</v>
      </c>
      <c r="C69" s="3" t="s">
        <v>15</v>
      </c>
      <c r="D69" s="3" t="s">
        <v>22</v>
      </c>
      <c r="E69" s="3" t="s">
        <v>35</v>
      </c>
      <c r="F69" s="4">
        <v>45358.40625</v>
      </c>
      <c r="G69" s="4">
        <v>45358.48541666667</v>
      </c>
      <c r="H69" s="3">
        <v>114</v>
      </c>
      <c r="I69" s="3">
        <v>17.89</v>
      </c>
      <c r="J69" s="3">
        <v>15</v>
      </c>
      <c r="K69" s="3">
        <v>268.35000000000002</v>
      </c>
      <c r="L69" s="3" t="s">
        <v>27</v>
      </c>
      <c r="M69" s="5">
        <v>1</v>
      </c>
      <c r="N69" s="6" t="str">
        <f>IF(ev_charging_network_usage_!$I69&lt;=10,"Low",IF(ev_charging_network_usage_!$I69&lt;=30,"Medium","High"))</f>
        <v>Medium</v>
      </c>
      <c r="O69" s="6" t="str">
        <f t="shared" si="9"/>
        <v>Low Satisfaction</v>
      </c>
      <c r="P69" s="6" t="str">
        <f>IF(ev_charging_network_usage_!$H69&lt;30,"Short Charging",IF(ev_charging_network_usage_!$H69&lt;=60,"Medium Charging","Long Charging"))</f>
        <v>Long Charging</v>
      </c>
      <c r="Q69" s="6">
        <f t="shared" si="8"/>
        <v>3</v>
      </c>
      <c r="R69" s="30">
        <f t="shared" si="6"/>
        <v>0.40625</v>
      </c>
      <c r="S69" s="28">
        <f t="shared" si="7"/>
        <v>45358</v>
      </c>
      <c r="T69" s="28"/>
    </row>
    <row r="70" spans="1:20" ht="13.2" x14ac:dyDescent="0.25">
      <c r="A70" s="7" t="s">
        <v>183</v>
      </c>
      <c r="B70" s="7" t="s">
        <v>14</v>
      </c>
      <c r="C70" s="7" t="s">
        <v>15</v>
      </c>
      <c r="D70" s="7" t="s">
        <v>16</v>
      </c>
      <c r="E70" s="7" t="s">
        <v>17</v>
      </c>
      <c r="F70" s="7" t="s">
        <v>184</v>
      </c>
      <c r="G70" s="7" t="s">
        <v>185</v>
      </c>
      <c r="H70" s="7">
        <v>85</v>
      </c>
      <c r="I70" s="7">
        <v>54.42</v>
      </c>
      <c r="J70" s="7">
        <v>8</v>
      </c>
      <c r="K70" s="7">
        <v>435.36</v>
      </c>
      <c r="L70" s="7" t="s">
        <v>23</v>
      </c>
      <c r="M70" s="9">
        <v>4</v>
      </c>
      <c r="N70" s="6" t="str">
        <f>IF(ev_charging_network_usage_!$I70&lt;=10,"Low",IF(ev_charging_network_usage_!$I70&lt;=30,"Medium","High"))</f>
        <v>High</v>
      </c>
      <c r="O70" s="6" t="str">
        <f t="shared" si="9"/>
        <v>Medium Satisfaction</v>
      </c>
      <c r="P70" s="6" t="str">
        <f>IF(ev_charging_network_usage_!$H70&lt;30,"Short Charging",IF(ev_charging_network_usage_!$H70&lt;=60,"Medium Charging","Long Charging"))</f>
        <v>Long Charging</v>
      </c>
      <c r="Q70" s="6">
        <f t="shared" si="8"/>
        <v>3</v>
      </c>
      <c r="R70" s="30">
        <f t="shared" si="6"/>
        <v>0.18263888888888888</v>
      </c>
      <c r="S70" s="28">
        <f t="shared" si="7"/>
        <v>45581</v>
      </c>
      <c r="T70" s="28"/>
    </row>
    <row r="71" spans="1:20" ht="13.2" x14ac:dyDescent="0.25">
      <c r="A71" s="3" t="s">
        <v>186</v>
      </c>
      <c r="B71" s="3" t="s">
        <v>59</v>
      </c>
      <c r="C71" s="3" t="s">
        <v>15</v>
      </c>
      <c r="D71" s="3" t="s">
        <v>34</v>
      </c>
      <c r="E71" s="3" t="s">
        <v>17</v>
      </c>
      <c r="F71" s="3" t="s">
        <v>187</v>
      </c>
      <c r="G71" s="3" t="s">
        <v>188</v>
      </c>
      <c r="H71" s="3">
        <v>59</v>
      </c>
      <c r="I71" s="3">
        <v>19.329999999999998</v>
      </c>
      <c r="J71" s="3">
        <v>12</v>
      </c>
      <c r="K71" s="3">
        <v>231.96</v>
      </c>
      <c r="L71" s="3" t="s">
        <v>23</v>
      </c>
      <c r="M71" s="5">
        <v>1</v>
      </c>
      <c r="N71" s="6" t="str">
        <f>IF(ev_charging_network_usage_!$I71&lt;=10,"Low",IF(ev_charging_network_usage_!$I71&lt;=30,"Medium","High"))</f>
        <v>Medium</v>
      </c>
      <c r="O71" s="6" t="str">
        <f t="shared" si="9"/>
        <v>Low Satisfaction</v>
      </c>
      <c r="P71" s="6" t="str">
        <f>IF(ev_charging_network_usage_!$H71&lt;30,"Short Charging",IF(ev_charging_network_usage_!$H71&lt;=60,"Medium Charging","Long Charging"))</f>
        <v>Medium Charging</v>
      </c>
      <c r="Q71" s="6">
        <f t="shared" si="8"/>
        <v>3</v>
      </c>
      <c r="R71" s="30">
        <f t="shared" si="6"/>
        <v>0.6020833333333333</v>
      </c>
      <c r="S71" s="28">
        <f t="shared" si="7"/>
        <v>45471</v>
      </c>
      <c r="T71" s="28"/>
    </row>
    <row r="72" spans="1:20" ht="13.2" x14ac:dyDescent="0.25">
      <c r="A72" s="7" t="s">
        <v>189</v>
      </c>
      <c r="B72" s="7" t="s">
        <v>78</v>
      </c>
      <c r="C72" s="7" t="s">
        <v>15</v>
      </c>
      <c r="D72" s="7" t="s">
        <v>34</v>
      </c>
      <c r="E72" s="7" t="s">
        <v>17</v>
      </c>
      <c r="F72" s="7" t="s">
        <v>190</v>
      </c>
      <c r="G72" s="7" t="s">
        <v>191</v>
      </c>
      <c r="H72" s="7">
        <v>46</v>
      </c>
      <c r="I72" s="7">
        <v>35.200000000000003</v>
      </c>
      <c r="J72" s="7">
        <v>10</v>
      </c>
      <c r="K72" s="7">
        <v>352</v>
      </c>
      <c r="L72" s="7" t="s">
        <v>18</v>
      </c>
      <c r="M72" s="9">
        <v>5</v>
      </c>
      <c r="N72" s="6" t="str">
        <f>IF(ev_charging_network_usage_!$I72&lt;=10,"Low",IF(ev_charging_network_usage_!$I72&lt;=30,"Medium","High"))</f>
        <v>High</v>
      </c>
      <c r="O72" s="6" t="str">
        <f t="shared" si="9"/>
        <v>High Satisfaction</v>
      </c>
      <c r="P72" s="6" t="str">
        <f>IF(ev_charging_network_usage_!$H72&lt;30,"Short Charging",IF(ev_charging_network_usage_!$H72&lt;=60,"Medium Charging","Long Charging"))</f>
        <v>Medium Charging</v>
      </c>
      <c r="Q72" s="6">
        <f t="shared" si="8"/>
        <v>3</v>
      </c>
      <c r="R72" s="30">
        <f t="shared" si="6"/>
        <v>4.583333333333333E-2</v>
      </c>
      <c r="S72" s="28">
        <f t="shared" si="7"/>
        <v>45589</v>
      </c>
      <c r="T72" s="28"/>
    </row>
    <row r="73" spans="1:20" ht="13.2" x14ac:dyDescent="0.25">
      <c r="A73" s="3" t="s">
        <v>192</v>
      </c>
      <c r="B73" s="3" t="s">
        <v>48</v>
      </c>
      <c r="C73" s="3" t="s">
        <v>15</v>
      </c>
      <c r="D73" s="3" t="s">
        <v>22</v>
      </c>
      <c r="E73" s="3" t="s">
        <v>35</v>
      </c>
      <c r="F73" s="3" t="s">
        <v>193</v>
      </c>
      <c r="G73" s="3" t="s">
        <v>194</v>
      </c>
      <c r="H73" s="3">
        <v>104</v>
      </c>
      <c r="I73" s="3">
        <v>34.99</v>
      </c>
      <c r="J73" s="3">
        <v>12</v>
      </c>
      <c r="K73" s="3">
        <v>419.88</v>
      </c>
      <c r="L73" s="3" t="s">
        <v>27</v>
      </c>
      <c r="M73" s="5">
        <v>1</v>
      </c>
      <c r="N73" s="6" t="str">
        <f>IF(ev_charging_network_usage_!$I73&lt;=10,"Low",IF(ev_charging_network_usage_!$I73&lt;=30,"Medium","High"))</f>
        <v>High</v>
      </c>
      <c r="O73" s="6" t="str">
        <f t="shared" si="9"/>
        <v>Low Satisfaction</v>
      </c>
      <c r="P73" s="6" t="str">
        <f>IF(ev_charging_network_usage_!$H73&lt;30,"Short Charging",IF(ev_charging_network_usage_!$H73&lt;=60,"Medium Charging","Long Charging"))</f>
        <v>Long Charging</v>
      </c>
      <c r="Q73" s="6">
        <f t="shared" si="8"/>
        <v>3</v>
      </c>
      <c r="R73" s="30">
        <f t="shared" si="6"/>
        <v>0.85972222222222228</v>
      </c>
      <c r="S73" s="28">
        <f t="shared" si="7"/>
        <v>45412</v>
      </c>
      <c r="T73" s="28"/>
    </row>
    <row r="74" spans="1:20" ht="13.2" x14ac:dyDescent="0.25">
      <c r="A74" s="7" t="s">
        <v>195</v>
      </c>
      <c r="B74" s="7" t="s">
        <v>48</v>
      </c>
      <c r="C74" s="7" t="s">
        <v>21</v>
      </c>
      <c r="D74" s="7" t="s">
        <v>34</v>
      </c>
      <c r="E74" s="7" t="s">
        <v>17</v>
      </c>
      <c r="F74" s="7" t="s">
        <v>196</v>
      </c>
      <c r="G74" s="7" t="s">
        <v>197</v>
      </c>
      <c r="H74" s="7">
        <v>24</v>
      </c>
      <c r="I74" s="7">
        <v>4.58</v>
      </c>
      <c r="J74" s="7">
        <v>8</v>
      </c>
      <c r="K74" s="7">
        <v>36.64</v>
      </c>
      <c r="L74" s="7" t="s">
        <v>18</v>
      </c>
      <c r="M74" s="9">
        <v>1</v>
      </c>
      <c r="N74" s="6" t="str">
        <f>IF(ev_charging_network_usage_!$I74&lt;=10,"Low",IF(ev_charging_network_usage_!$I74&lt;=30,"Medium","High"))</f>
        <v>Low</v>
      </c>
      <c r="O74" s="6" t="str">
        <f t="shared" si="9"/>
        <v>Low Satisfaction</v>
      </c>
      <c r="P74" s="6" t="str">
        <f>IF(ev_charging_network_usage_!$H74&lt;30,"Short Charging",IF(ev_charging_network_usage_!$H74&lt;=60,"Medium Charging","Long Charging"))</f>
        <v>Short Charging</v>
      </c>
      <c r="Q74" s="6">
        <f t="shared" si="8"/>
        <v>1</v>
      </c>
      <c r="R74" s="30">
        <f t="shared" si="6"/>
        <v>0.49930555555555556</v>
      </c>
      <c r="S74" s="28">
        <f t="shared" si="7"/>
        <v>45596</v>
      </c>
      <c r="T74" s="28"/>
    </row>
    <row r="75" spans="1:20" ht="13.2" x14ac:dyDescent="0.25">
      <c r="A75" s="3" t="s">
        <v>198</v>
      </c>
      <c r="B75" s="3" t="s">
        <v>43</v>
      </c>
      <c r="C75" s="3" t="s">
        <v>21</v>
      </c>
      <c r="D75" s="3" t="s">
        <v>16</v>
      </c>
      <c r="E75" s="3" t="s">
        <v>35</v>
      </c>
      <c r="F75" s="3" t="s">
        <v>199</v>
      </c>
      <c r="G75" s="3" t="s">
        <v>200</v>
      </c>
      <c r="H75" s="3">
        <v>33</v>
      </c>
      <c r="I75" s="3">
        <v>41.93</v>
      </c>
      <c r="J75" s="3">
        <v>10</v>
      </c>
      <c r="K75" s="3">
        <v>419.3</v>
      </c>
      <c r="L75" s="3" t="s">
        <v>38</v>
      </c>
      <c r="M75" s="5">
        <v>1</v>
      </c>
      <c r="N75" s="6" t="str">
        <f>IF(ev_charging_network_usage_!$I75&lt;=10,"Low",IF(ev_charging_network_usage_!$I75&lt;=30,"Medium","High"))</f>
        <v>High</v>
      </c>
      <c r="O75" s="6" t="str">
        <f t="shared" si="9"/>
        <v>Low Satisfaction</v>
      </c>
      <c r="P75" s="6" t="str">
        <f>IF(ev_charging_network_usage_!$H75&lt;30,"Short Charging",IF(ev_charging_network_usage_!$H75&lt;=60,"Medium Charging","Long Charging"))</f>
        <v>Medium Charging</v>
      </c>
      <c r="Q75" s="6">
        <f t="shared" si="8"/>
        <v>1</v>
      </c>
      <c r="R75" s="30">
        <f t="shared" si="6"/>
        <v>0.6875</v>
      </c>
      <c r="S75" s="28">
        <f t="shared" si="7"/>
        <v>45095</v>
      </c>
      <c r="T75" s="28"/>
    </row>
    <row r="76" spans="1:20" ht="13.2" x14ac:dyDescent="0.25">
      <c r="A76" s="7" t="s">
        <v>201</v>
      </c>
      <c r="B76" s="7" t="s">
        <v>55</v>
      </c>
      <c r="C76" s="7" t="s">
        <v>21</v>
      </c>
      <c r="D76" s="7" t="s">
        <v>34</v>
      </c>
      <c r="E76" s="7" t="s">
        <v>35</v>
      </c>
      <c r="F76" s="7" t="s">
        <v>202</v>
      </c>
      <c r="G76" s="7" t="s">
        <v>203</v>
      </c>
      <c r="H76" s="7">
        <v>43</v>
      </c>
      <c r="I76" s="7">
        <v>22.02</v>
      </c>
      <c r="J76" s="7">
        <v>8</v>
      </c>
      <c r="K76" s="7">
        <v>176.16</v>
      </c>
      <c r="L76" s="7" t="s">
        <v>23</v>
      </c>
      <c r="M76" s="9">
        <v>2</v>
      </c>
      <c r="N76" s="6" t="str">
        <f>IF(ev_charging_network_usage_!$I76&lt;=10,"Low",IF(ev_charging_network_usage_!$I76&lt;=30,"Medium","High"))</f>
        <v>Medium</v>
      </c>
      <c r="O76" s="6" t="str">
        <f t="shared" si="9"/>
        <v>Low Satisfaction</v>
      </c>
      <c r="P76" s="6" t="str">
        <f>IF(ev_charging_network_usage_!$H76&lt;30,"Short Charging",IF(ev_charging_network_usage_!$H76&lt;=60,"Medium Charging","Long Charging"))</f>
        <v>Medium Charging</v>
      </c>
      <c r="Q76" s="6">
        <f t="shared" si="8"/>
        <v>1</v>
      </c>
      <c r="R76" s="30">
        <f t="shared" si="6"/>
        <v>0.74861111111111112</v>
      </c>
      <c r="S76" s="28">
        <f t="shared" si="7"/>
        <v>45067</v>
      </c>
      <c r="T76" s="28"/>
    </row>
    <row r="77" spans="1:20" ht="13.2" x14ac:dyDescent="0.25">
      <c r="A77" s="3" t="s">
        <v>204</v>
      </c>
      <c r="B77" s="3" t="s">
        <v>14</v>
      </c>
      <c r="C77" s="3" t="s">
        <v>21</v>
      </c>
      <c r="D77" s="3" t="s">
        <v>16</v>
      </c>
      <c r="E77" s="3" t="s">
        <v>17</v>
      </c>
      <c r="F77" s="4">
        <v>45483.431944444441</v>
      </c>
      <c r="G77" s="4">
        <v>45483.474999999999</v>
      </c>
      <c r="H77" s="3">
        <v>62</v>
      </c>
      <c r="I77" s="3">
        <v>29.09</v>
      </c>
      <c r="J77" s="3">
        <v>15</v>
      </c>
      <c r="K77" s="3">
        <v>436.35</v>
      </c>
      <c r="L77" s="3" t="s">
        <v>18</v>
      </c>
      <c r="M77" s="5">
        <v>3</v>
      </c>
      <c r="N77" s="6" t="str">
        <f>IF(ev_charging_network_usage_!$I77&lt;=10,"Low",IF(ev_charging_network_usage_!$I77&lt;=30,"Medium","High"))</f>
        <v>Medium</v>
      </c>
      <c r="O77" s="6" t="str">
        <f t="shared" si="9"/>
        <v>Medium Satisfaction</v>
      </c>
      <c r="P77" s="6" t="str">
        <f>IF(ev_charging_network_usage_!$H77&lt;30,"Short Charging",IF(ev_charging_network_usage_!$H77&lt;=60,"Medium Charging","Long Charging"))</f>
        <v>Long Charging</v>
      </c>
      <c r="Q77" s="6">
        <f t="shared" si="8"/>
        <v>1</v>
      </c>
      <c r="R77" s="30">
        <f t="shared" si="6"/>
        <v>0.43194444444444446</v>
      </c>
      <c r="S77" s="28">
        <f t="shared" si="7"/>
        <v>45483</v>
      </c>
      <c r="T77" s="28"/>
    </row>
    <row r="78" spans="1:20" ht="13.2" x14ac:dyDescent="0.25">
      <c r="A78" s="7" t="s">
        <v>205</v>
      </c>
      <c r="B78" s="7" t="s">
        <v>20</v>
      </c>
      <c r="C78" s="7" t="s">
        <v>21</v>
      </c>
      <c r="D78" s="7" t="s">
        <v>22</v>
      </c>
      <c r="E78" s="7" t="s">
        <v>35</v>
      </c>
      <c r="F78" s="8">
        <v>45536.715277777781</v>
      </c>
      <c r="G78" s="8">
        <v>45536.772222222222</v>
      </c>
      <c r="H78" s="7">
        <v>82</v>
      </c>
      <c r="I78" s="7">
        <v>44.26</v>
      </c>
      <c r="J78" s="7">
        <v>15</v>
      </c>
      <c r="K78" s="7">
        <v>663.9</v>
      </c>
      <c r="L78" s="7" t="s">
        <v>38</v>
      </c>
      <c r="M78" s="9">
        <v>4</v>
      </c>
      <c r="N78" s="6" t="str">
        <f>IF(ev_charging_network_usage_!$I78&lt;=10,"Low",IF(ev_charging_network_usage_!$I78&lt;=30,"Medium","High"))</f>
        <v>High</v>
      </c>
      <c r="O78" s="6" t="str">
        <f t="shared" si="9"/>
        <v>Medium Satisfaction</v>
      </c>
      <c r="P78" s="6" t="str">
        <f>IF(ev_charging_network_usage_!$H78&lt;30,"Short Charging",IF(ev_charging_network_usage_!$H78&lt;=60,"Medium Charging","Long Charging"))</f>
        <v>Long Charging</v>
      </c>
      <c r="Q78" s="6">
        <f t="shared" si="8"/>
        <v>1</v>
      </c>
      <c r="R78" s="30">
        <f t="shared" si="6"/>
        <v>0.71527777777777779</v>
      </c>
      <c r="S78" s="28">
        <f t="shared" si="7"/>
        <v>45536</v>
      </c>
      <c r="T78" s="28"/>
    </row>
    <row r="79" spans="1:20" ht="13.2" x14ac:dyDescent="0.25">
      <c r="A79" s="3" t="s">
        <v>206</v>
      </c>
      <c r="B79" s="3" t="s">
        <v>20</v>
      </c>
      <c r="C79" s="3" t="s">
        <v>15</v>
      </c>
      <c r="D79" s="3" t="s">
        <v>31</v>
      </c>
      <c r="E79" s="3" t="s">
        <v>17</v>
      </c>
      <c r="F79" s="4">
        <v>45293.552777777775</v>
      </c>
      <c r="G79" s="4">
        <v>45293.5625</v>
      </c>
      <c r="H79" s="3">
        <v>14</v>
      </c>
      <c r="I79" s="3">
        <v>26.12</v>
      </c>
      <c r="J79" s="3">
        <v>10</v>
      </c>
      <c r="K79" s="3">
        <v>261.2</v>
      </c>
      <c r="L79" s="3" t="s">
        <v>38</v>
      </c>
      <c r="M79" s="5">
        <v>4</v>
      </c>
      <c r="N79" s="6" t="str">
        <f>IF(ev_charging_network_usage_!$I79&lt;=10,"Low",IF(ev_charging_network_usage_!$I79&lt;=30,"Medium","High"))</f>
        <v>Medium</v>
      </c>
      <c r="O79" s="6" t="str">
        <f t="shared" si="9"/>
        <v>Medium Satisfaction</v>
      </c>
      <c r="P79" s="6" t="str">
        <f>IF(ev_charging_network_usage_!$H79&lt;30,"Short Charging",IF(ev_charging_network_usage_!$H79&lt;=60,"Medium Charging","Long Charging"))</f>
        <v>Short Charging</v>
      </c>
      <c r="Q79" s="6">
        <f t="shared" si="8"/>
        <v>3</v>
      </c>
      <c r="R79" s="30">
        <f t="shared" si="6"/>
        <v>0.55277777777777781</v>
      </c>
      <c r="S79" s="28">
        <f t="shared" si="7"/>
        <v>45293</v>
      </c>
      <c r="T79" s="28"/>
    </row>
    <row r="80" spans="1:20" ht="13.2" x14ac:dyDescent="0.25">
      <c r="A80" s="7" t="s">
        <v>207</v>
      </c>
      <c r="B80" s="7" t="s">
        <v>78</v>
      </c>
      <c r="C80" s="7" t="s">
        <v>15</v>
      </c>
      <c r="D80" s="7" t="s">
        <v>22</v>
      </c>
      <c r="E80" s="7" t="s">
        <v>17</v>
      </c>
      <c r="F80" s="8">
        <v>45422.501388888886</v>
      </c>
      <c r="G80" s="8">
        <v>45422.561111111114</v>
      </c>
      <c r="H80" s="7">
        <v>86</v>
      </c>
      <c r="I80" s="7">
        <v>29.67</v>
      </c>
      <c r="J80" s="7">
        <v>15</v>
      </c>
      <c r="K80" s="7">
        <v>445.05</v>
      </c>
      <c r="L80" s="7" t="s">
        <v>38</v>
      </c>
      <c r="M80" s="9">
        <v>5</v>
      </c>
      <c r="N80" s="6" t="str">
        <f>IF(ev_charging_network_usage_!$I80&lt;=10,"Low",IF(ev_charging_network_usage_!$I80&lt;=30,"Medium","High"))</f>
        <v>Medium</v>
      </c>
      <c r="O80" s="6" t="str">
        <f t="shared" si="9"/>
        <v>High Satisfaction</v>
      </c>
      <c r="P80" s="6" t="str">
        <f>IF(ev_charging_network_usage_!$H80&lt;30,"Short Charging",IF(ev_charging_network_usage_!$H80&lt;=60,"Medium Charging","Long Charging"))</f>
        <v>Long Charging</v>
      </c>
      <c r="Q80" s="6">
        <f t="shared" si="8"/>
        <v>3</v>
      </c>
      <c r="R80" s="30">
        <f t="shared" si="6"/>
        <v>0.50138888888888888</v>
      </c>
      <c r="S80" s="28">
        <f t="shared" si="7"/>
        <v>45422</v>
      </c>
      <c r="T80" s="28"/>
    </row>
    <row r="81" spans="1:20" ht="13.2" x14ac:dyDescent="0.25">
      <c r="A81" s="3" t="s">
        <v>208</v>
      </c>
      <c r="B81" s="3" t="s">
        <v>14</v>
      </c>
      <c r="C81" s="3" t="s">
        <v>15</v>
      </c>
      <c r="D81" s="3" t="s">
        <v>22</v>
      </c>
      <c r="E81" s="3" t="s">
        <v>35</v>
      </c>
      <c r="F81" s="3" t="s">
        <v>209</v>
      </c>
      <c r="G81" s="3" t="s">
        <v>210</v>
      </c>
      <c r="H81" s="3">
        <v>28</v>
      </c>
      <c r="I81" s="3">
        <v>31.6</v>
      </c>
      <c r="J81" s="3">
        <v>15</v>
      </c>
      <c r="K81" s="3">
        <v>474</v>
      </c>
      <c r="L81" s="3" t="s">
        <v>27</v>
      </c>
      <c r="M81" s="5">
        <v>1</v>
      </c>
      <c r="N81" s="6" t="str">
        <f>IF(ev_charging_network_usage_!$I81&lt;=10,"Low",IF(ev_charging_network_usage_!$I81&lt;=30,"Medium","High"))</f>
        <v>High</v>
      </c>
      <c r="O81" s="6" t="str">
        <f t="shared" si="9"/>
        <v>Low Satisfaction</v>
      </c>
      <c r="P81" s="6" t="str">
        <f>IF(ev_charging_network_usage_!$H81&lt;30,"Short Charging",IF(ev_charging_network_usage_!$H81&lt;=60,"Medium Charging","Long Charging"))</f>
        <v>Short Charging</v>
      </c>
      <c r="Q81" s="6">
        <f t="shared" si="8"/>
        <v>3</v>
      </c>
      <c r="R81" s="30">
        <f t="shared" si="6"/>
        <v>0.42499999999999999</v>
      </c>
      <c r="S81" s="28">
        <f t="shared" si="7"/>
        <v>45433</v>
      </c>
      <c r="T81" s="28"/>
    </row>
    <row r="82" spans="1:20" ht="13.2" x14ac:dyDescent="0.25">
      <c r="A82" s="7" t="s">
        <v>211</v>
      </c>
      <c r="B82" s="7" t="s">
        <v>59</v>
      </c>
      <c r="C82" s="7" t="s">
        <v>15</v>
      </c>
      <c r="D82" s="7" t="s">
        <v>31</v>
      </c>
      <c r="E82" s="7" t="s">
        <v>17</v>
      </c>
      <c r="F82" s="7" t="s">
        <v>212</v>
      </c>
      <c r="G82" s="7" t="s">
        <v>213</v>
      </c>
      <c r="H82" s="7">
        <v>41</v>
      </c>
      <c r="I82" s="7">
        <v>43.49</v>
      </c>
      <c r="J82" s="7">
        <v>10</v>
      </c>
      <c r="K82" s="7">
        <v>434.9</v>
      </c>
      <c r="L82" s="7" t="s">
        <v>27</v>
      </c>
      <c r="M82" s="9">
        <v>5</v>
      </c>
      <c r="N82" s="6" t="str">
        <f>IF(ev_charging_network_usage_!$I82&lt;=10,"Low",IF(ev_charging_network_usage_!$I82&lt;=30,"Medium","High"))</f>
        <v>High</v>
      </c>
      <c r="O82" s="6" t="str">
        <f t="shared" si="9"/>
        <v>High Satisfaction</v>
      </c>
      <c r="P82" s="6" t="str">
        <f>IF(ev_charging_network_usage_!$H82&lt;30,"Short Charging",IF(ev_charging_network_usage_!$H82&lt;=60,"Medium Charging","Long Charging"))</f>
        <v>Medium Charging</v>
      </c>
      <c r="Q82" s="6">
        <f t="shared" si="8"/>
        <v>3</v>
      </c>
      <c r="R82" s="30">
        <f t="shared" si="6"/>
        <v>0.48888888888888887</v>
      </c>
      <c r="S82" s="28">
        <f t="shared" si="7"/>
        <v>45535</v>
      </c>
      <c r="T82" s="28"/>
    </row>
    <row r="83" spans="1:20" ht="13.2" x14ac:dyDescent="0.25">
      <c r="A83" s="3" t="s">
        <v>214</v>
      </c>
      <c r="B83" s="3" t="s">
        <v>20</v>
      </c>
      <c r="C83" s="3" t="s">
        <v>30</v>
      </c>
      <c r="D83" s="3" t="s">
        <v>31</v>
      </c>
      <c r="E83" s="3" t="s">
        <v>17</v>
      </c>
      <c r="F83" s="3" t="s">
        <v>215</v>
      </c>
      <c r="G83" s="3" t="s">
        <v>216</v>
      </c>
      <c r="H83" s="3">
        <v>43</v>
      </c>
      <c r="I83" s="3">
        <v>2.06</v>
      </c>
      <c r="J83" s="3">
        <v>10</v>
      </c>
      <c r="K83" s="3">
        <v>20.6</v>
      </c>
      <c r="L83" s="3" t="s">
        <v>38</v>
      </c>
      <c r="M83" s="5">
        <v>5</v>
      </c>
      <c r="N83" s="6" t="str">
        <f>IF(ev_charging_network_usage_!$I83&lt;=10,"Low",IF(ev_charging_network_usage_!$I83&lt;=30,"Medium","High"))</f>
        <v>Low</v>
      </c>
      <c r="O83" s="6" t="str">
        <f t="shared" si="9"/>
        <v>High Satisfaction</v>
      </c>
      <c r="P83" s="6" t="str">
        <f>IF(ev_charging_network_usage_!$H83&lt;30,"Short Charging",IF(ev_charging_network_usage_!$H83&lt;=60,"Medium Charging","Long Charging"))</f>
        <v>Medium Charging</v>
      </c>
      <c r="Q83" s="6">
        <f t="shared" si="8"/>
        <v>2</v>
      </c>
      <c r="R83" s="30">
        <f t="shared" si="6"/>
        <v>0.80069444444444449</v>
      </c>
      <c r="S83" s="28">
        <f t="shared" si="7"/>
        <v>45460</v>
      </c>
      <c r="T83" s="28"/>
    </row>
    <row r="84" spans="1:20" ht="13.2" x14ac:dyDescent="0.25">
      <c r="A84" s="7" t="s">
        <v>217</v>
      </c>
      <c r="B84" s="7" t="s">
        <v>29</v>
      </c>
      <c r="C84" s="7" t="s">
        <v>30</v>
      </c>
      <c r="D84" s="7" t="s">
        <v>22</v>
      </c>
      <c r="E84" s="7" t="s">
        <v>35</v>
      </c>
      <c r="F84" s="8">
        <v>45172.106944444444</v>
      </c>
      <c r="G84" s="8">
        <v>45172.143055555556</v>
      </c>
      <c r="H84" s="7">
        <v>52</v>
      </c>
      <c r="I84" s="7">
        <v>51.54</v>
      </c>
      <c r="J84" s="7">
        <v>8</v>
      </c>
      <c r="K84" s="7">
        <v>412.32</v>
      </c>
      <c r="L84" s="7" t="s">
        <v>38</v>
      </c>
      <c r="M84" s="9">
        <v>3</v>
      </c>
      <c r="N84" s="6" t="str">
        <f>IF(ev_charging_network_usage_!$I84&lt;=10,"Low",IF(ev_charging_network_usage_!$I84&lt;=30,"Medium","High"))</f>
        <v>High</v>
      </c>
      <c r="O84" s="6" t="str">
        <f t="shared" si="9"/>
        <v>Medium Satisfaction</v>
      </c>
      <c r="P84" s="6" t="str">
        <f>IF(ev_charging_network_usage_!$H84&lt;30,"Short Charging",IF(ev_charging_network_usage_!$H84&lt;=60,"Medium Charging","Long Charging"))</f>
        <v>Medium Charging</v>
      </c>
      <c r="Q84" s="6">
        <f t="shared" si="8"/>
        <v>2</v>
      </c>
      <c r="R84" s="30">
        <f t="shared" si="6"/>
        <v>0.10694444444444444</v>
      </c>
      <c r="S84" s="28">
        <f t="shared" si="7"/>
        <v>45172</v>
      </c>
      <c r="T84" s="28"/>
    </row>
    <row r="85" spans="1:20" ht="13.2" x14ac:dyDescent="0.25">
      <c r="A85" s="3" t="s">
        <v>218</v>
      </c>
      <c r="B85" s="3" t="s">
        <v>29</v>
      </c>
      <c r="C85" s="3" t="s">
        <v>30</v>
      </c>
      <c r="D85" s="3" t="s">
        <v>22</v>
      </c>
      <c r="E85" s="3" t="s">
        <v>17</v>
      </c>
      <c r="F85" s="3" t="s">
        <v>219</v>
      </c>
      <c r="G85" s="3" t="s">
        <v>220</v>
      </c>
      <c r="H85" s="3">
        <v>112</v>
      </c>
      <c r="I85" s="3">
        <v>4.01</v>
      </c>
      <c r="J85" s="3">
        <v>15</v>
      </c>
      <c r="K85" s="3">
        <v>60.15</v>
      </c>
      <c r="L85" s="3" t="s">
        <v>27</v>
      </c>
      <c r="M85" s="5">
        <v>1</v>
      </c>
      <c r="N85" s="6" t="str">
        <f>IF(ev_charging_network_usage_!$I85&lt;=10,"Low",IF(ev_charging_network_usage_!$I85&lt;=30,"Medium","High"))</f>
        <v>Low</v>
      </c>
      <c r="O85" s="6" t="str">
        <f t="shared" si="9"/>
        <v>Low Satisfaction</v>
      </c>
      <c r="P85" s="6" t="str">
        <f>IF(ev_charging_network_usage_!$H85&lt;30,"Short Charging",IF(ev_charging_network_usage_!$H85&lt;=60,"Medium Charging","Long Charging"))</f>
        <v>Long Charging</v>
      </c>
      <c r="Q85" s="6">
        <f t="shared" si="8"/>
        <v>2</v>
      </c>
      <c r="R85" s="30">
        <f t="shared" si="6"/>
        <v>0.71180555555555558</v>
      </c>
      <c r="S85" s="28">
        <f t="shared" si="7"/>
        <v>45615</v>
      </c>
      <c r="T85" s="28"/>
    </row>
    <row r="86" spans="1:20" ht="13.2" x14ac:dyDescent="0.25">
      <c r="A86" s="7" t="s">
        <v>221</v>
      </c>
      <c r="B86" s="7" t="s">
        <v>20</v>
      </c>
      <c r="C86" s="7" t="s">
        <v>30</v>
      </c>
      <c r="D86" s="7" t="s">
        <v>22</v>
      </c>
      <c r="E86" s="7" t="s">
        <v>17</v>
      </c>
      <c r="F86" s="7" t="s">
        <v>222</v>
      </c>
      <c r="G86" s="7" t="s">
        <v>223</v>
      </c>
      <c r="H86" s="7">
        <v>17</v>
      </c>
      <c r="I86" s="7">
        <v>20.2</v>
      </c>
      <c r="J86" s="7">
        <v>12</v>
      </c>
      <c r="K86" s="7">
        <v>242.4</v>
      </c>
      <c r="L86" s="7" t="s">
        <v>23</v>
      </c>
      <c r="M86" s="9">
        <v>2</v>
      </c>
      <c r="N86" s="6" t="str">
        <f>IF(ev_charging_network_usage_!$I86&lt;=10,"Low",IF(ev_charging_network_usage_!$I86&lt;=30,"Medium","High"))</f>
        <v>Medium</v>
      </c>
      <c r="O86" s="6" t="str">
        <f t="shared" si="9"/>
        <v>Low Satisfaction</v>
      </c>
      <c r="P86" s="6" t="str">
        <f>IF(ev_charging_network_usage_!$H86&lt;30,"Short Charging",IF(ev_charging_network_usage_!$H86&lt;=60,"Medium Charging","Long Charging"))</f>
        <v>Short Charging</v>
      </c>
      <c r="Q86" s="6">
        <f t="shared" si="8"/>
        <v>2</v>
      </c>
      <c r="R86" s="30">
        <f t="shared" si="6"/>
        <v>0.21180555555555555</v>
      </c>
      <c r="S86" s="28">
        <f t="shared" si="7"/>
        <v>45223</v>
      </c>
      <c r="T86" s="28"/>
    </row>
    <row r="87" spans="1:20" ht="13.2" x14ac:dyDescent="0.25">
      <c r="A87" s="3" t="s">
        <v>224</v>
      </c>
      <c r="B87" s="3" t="s">
        <v>48</v>
      </c>
      <c r="C87" s="3" t="s">
        <v>21</v>
      </c>
      <c r="D87" s="3" t="s">
        <v>31</v>
      </c>
      <c r="E87" s="3" t="s">
        <v>35</v>
      </c>
      <c r="F87" s="4">
        <v>44938.060416666667</v>
      </c>
      <c r="G87" s="4">
        <v>44938.102777777778</v>
      </c>
      <c r="H87" s="3">
        <v>61</v>
      </c>
      <c r="I87" s="3">
        <v>48.2</v>
      </c>
      <c r="J87" s="3">
        <v>15</v>
      </c>
      <c r="K87" s="3">
        <v>723</v>
      </c>
      <c r="L87" s="3" t="s">
        <v>27</v>
      </c>
      <c r="M87" s="5">
        <v>4</v>
      </c>
      <c r="N87" s="6" t="str">
        <f>IF(ev_charging_network_usage_!$I87&lt;=10,"Low",IF(ev_charging_network_usage_!$I87&lt;=30,"Medium","High"))</f>
        <v>High</v>
      </c>
      <c r="O87" s="6" t="str">
        <f t="shared" si="9"/>
        <v>Medium Satisfaction</v>
      </c>
      <c r="P87" s="6" t="str">
        <f>IF(ev_charging_network_usage_!$H87&lt;30,"Short Charging",IF(ev_charging_network_usage_!$H87&lt;=60,"Medium Charging","Long Charging"))</f>
        <v>Long Charging</v>
      </c>
      <c r="Q87" s="6">
        <f t="shared" si="8"/>
        <v>1</v>
      </c>
      <c r="R87" s="30">
        <f t="shared" si="6"/>
        <v>6.0416666666666667E-2</v>
      </c>
      <c r="S87" s="28">
        <f t="shared" si="7"/>
        <v>44938</v>
      </c>
      <c r="T87" s="28"/>
    </row>
    <row r="88" spans="1:20" ht="13.2" x14ac:dyDescent="0.25">
      <c r="A88" s="7" t="s">
        <v>225</v>
      </c>
      <c r="B88" s="7" t="s">
        <v>48</v>
      </c>
      <c r="C88" s="7" t="s">
        <v>15</v>
      </c>
      <c r="D88" s="7" t="s">
        <v>31</v>
      </c>
      <c r="E88" s="7" t="s">
        <v>17</v>
      </c>
      <c r="F88" s="7" t="s">
        <v>226</v>
      </c>
      <c r="G88" s="7" t="s">
        <v>227</v>
      </c>
      <c r="H88" s="7">
        <v>13</v>
      </c>
      <c r="I88" s="7">
        <v>27.87</v>
      </c>
      <c r="J88" s="7">
        <v>10</v>
      </c>
      <c r="K88" s="7">
        <v>278.7</v>
      </c>
      <c r="L88" s="7" t="s">
        <v>18</v>
      </c>
      <c r="M88" s="9">
        <v>2</v>
      </c>
      <c r="N88" s="6" t="str">
        <f>IF(ev_charging_network_usage_!$I88&lt;=10,"Low",IF(ev_charging_network_usage_!$I88&lt;=30,"Medium","High"))</f>
        <v>Medium</v>
      </c>
      <c r="O88" s="6" t="str">
        <f t="shared" si="9"/>
        <v>Low Satisfaction</v>
      </c>
      <c r="P88" s="6" t="str">
        <f>IF(ev_charging_network_usage_!$H88&lt;30,"Short Charging",IF(ev_charging_network_usage_!$H88&lt;=60,"Medium Charging","Long Charging"))</f>
        <v>Short Charging</v>
      </c>
      <c r="Q88" s="6">
        <f t="shared" si="8"/>
        <v>3</v>
      </c>
      <c r="R88" s="30">
        <f t="shared" si="6"/>
        <v>0.37708333333333333</v>
      </c>
      <c r="S88" s="28">
        <f t="shared" si="7"/>
        <v>45101</v>
      </c>
      <c r="T88" s="28"/>
    </row>
    <row r="89" spans="1:20" ht="13.2" x14ac:dyDescent="0.25">
      <c r="A89" s="3" t="s">
        <v>228</v>
      </c>
      <c r="B89" s="3" t="s">
        <v>59</v>
      </c>
      <c r="C89" s="3" t="s">
        <v>21</v>
      </c>
      <c r="D89" s="3" t="s">
        <v>31</v>
      </c>
      <c r="E89" s="3" t="s">
        <v>17</v>
      </c>
      <c r="F89" s="3" t="s">
        <v>229</v>
      </c>
      <c r="G89" s="3" t="s">
        <v>230</v>
      </c>
      <c r="H89" s="3">
        <v>47</v>
      </c>
      <c r="I89" s="3">
        <v>25.86</v>
      </c>
      <c r="J89" s="3">
        <v>8</v>
      </c>
      <c r="K89" s="3">
        <v>206.88</v>
      </c>
      <c r="L89" s="3" t="s">
        <v>23</v>
      </c>
      <c r="M89" s="5">
        <v>3</v>
      </c>
      <c r="N89" s="6" t="str">
        <f>IF(ev_charging_network_usage_!$I89&lt;=10,"Low",IF(ev_charging_network_usage_!$I89&lt;=30,"Medium","High"))</f>
        <v>Medium</v>
      </c>
      <c r="O89" s="6" t="str">
        <f t="shared" si="9"/>
        <v>Medium Satisfaction</v>
      </c>
      <c r="P89" s="6" t="str">
        <f>IF(ev_charging_network_usage_!$H89&lt;30,"Short Charging",IF(ev_charging_network_usage_!$H89&lt;=60,"Medium Charging","Long Charging"))</f>
        <v>Medium Charging</v>
      </c>
      <c r="Q89" s="6">
        <f t="shared" si="8"/>
        <v>1</v>
      </c>
      <c r="R89" s="30">
        <f t="shared" si="6"/>
        <v>0.68611111111111112</v>
      </c>
      <c r="S89" s="28">
        <f t="shared" si="7"/>
        <v>45154</v>
      </c>
      <c r="T89" s="28"/>
    </row>
    <row r="90" spans="1:20" ht="13.2" x14ac:dyDescent="0.25">
      <c r="A90" s="7" t="s">
        <v>231</v>
      </c>
      <c r="B90" s="7" t="s">
        <v>20</v>
      </c>
      <c r="C90" s="7" t="s">
        <v>21</v>
      </c>
      <c r="D90" s="7" t="s">
        <v>31</v>
      </c>
      <c r="E90" s="7" t="s">
        <v>35</v>
      </c>
      <c r="F90" s="8">
        <v>44938.29583333333</v>
      </c>
      <c r="G90" s="8">
        <v>44938.366666666669</v>
      </c>
      <c r="H90" s="7">
        <v>102</v>
      </c>
      <c r="I90" s="7">
        <v>40.229999999999997</v>
      </c>
      <c r="J90" s="7">
        <v>10</v>
      </c>
      <c r="K90" s="7">
        <v>402.3</v>
      </c>
      <c r="L90" s="7" t="s">
        <v>18</v>
      </c>
      <c r="M90" s="9">
        <v>1</v>
      </c>
      <c r="N90" s="6" t="str">
        <f>IF(ev_charging_network_usage_!$I90&lt;=10,"Low",IF(ev_charging_network_usage_!$I90&lt;=30,"Medium","High"))</f>
        <v>High</v>
      </c>
      <c r="O90" s="6" t="str">
        <f t="shared" si="9"/>
        <v>Low Satisfaction</v>
      </c>
      <c r="P90" s="6" t="str">
        <f>IF(ev_charging_network_usage_!$H90&lt;30,"Short Charging",IF(ev_charging_network_usage_!$H90&lt;=60,"Medium Charging","Long Charging"))</f>
        <v>Long Charging</v>
      </c>
      <c r="Q90" s="6">
        <f t="shared" si="8"/>
        <v>1</v>
      </c>
      <c r="R90" s="30">
        <f t="shared" si="6"/>
        <v>0.29583333333333334</v>
      </c>
      <c r="S90" s="28">
        <f t="shared" si="7"/>
        <v>44938</v>
      </c>
      <c r="T90" s="28"/>
    </row>
    <row r="91" spans="1:20" ht="13.2" x14ac:dyDescent="0.25">
      <c r="A91" s="3" t="s">
        <v>232</v>
      </c>
      <c r="B91" s="3" t="s">
        <v>20</v>
      </c>
      <c r="C91" s="3" t="s">
        <v>15</v>
      </c>
      <c r="D91" s="3" t="s">
        <v>22</v>
      </c>
      <c r="E91" s="3" t="s">
        <v>35</v>
      </c>
      <c r="F91" s="4">
        <v>45049.775000000001</v>
      </c>
      <c r="G91" s="4">
        <v>45049.802083333336</v>
      </c>
      <c r="H91" s="3">
        <v>39</v>
      </c>
      <c r="I91" s="3">
        <v>35.479999999999997</v>
      </c>
      <c r="J91" s="3">
        <v>12</v>
      </c>
      <c r="K91" s="3">
        <v>425.76</v>
      </c>
      <c r="L91" s="3" t="s">
        <v>27</v>
      </c>
      <c r="M91" s="5">
        <v>5</v>
      </c>
      <c r="N91" s="6" t="str">
        <f>IF(ev_charging_network_usage_!$I91&lt;=10,"Low",IF(ev_charging_network_usage_!$I91&lt;=30,"Medium","High"))</f>
        <v>High</v>
      </c>
      <c r="O91" s="6" t="str">
        <f t="shared" si="9"/>
        <v>High Satisfaction</v>
      </c>
      <c r="P91" s="6" t="str">
        <f>IF(ev_charging_network_usage_!$H91&lt;30,"Short Charging",IF(ev_charging_network_usage_!$H91&lt;=60,"Medium Charging","Long Charging"))</f>
        <v>Medium Charging</v>
      </c>
      <c r="Q91" s="6">
        <f t="shared" si="8"/>
        <v>3</v>
      </c>
      <c r="R91" s="30">
        <f t="shared" si="6"/>
        <v>0.77500000000000002</v>
      </c>
      <c r="S91" s="28">
        <f t="shared" si="7"/>
        <v>45049</v>
      </c>
      <c r="T91" s="28"/>
    </row>
    <row r="92" spans="1:20" ht="13.2" x14ac:dyDescent="0.25">
      <c r="A92" s="7" t="s">
        <v>233</v>
      </c>
      <c r="B92" s="7" t="s">
        <v>55</v>
      </c>
      <c r="C92" s="7" t="s">
        <v>30</v>
      </c>
      <c r="D92" s="7" t="s">
        <v>22</v>
      </c>
      <c r="E92" s="7" t="s">
        <v>17</v>
      </c>
      <c r="F92" s="7" t="s">
        <v>234</v>
      </c>
      <c r="G92" s="7" t="s">
        <v>235</v>
      </c>
      <c r="H92" s="7">
        <v>100</v>
      </c>
      <c r="I92" s="7">
        <v>48.7</v>
      </c>
      <c r="J92" s="7">
        <v>10</v>
      </c>
      <c r="K92" s="7">
        <v>487</v>
      </c>
      <c r="L92" s="7" t="s">
        <v>27</v>
      </c>
      <c r="M92" s="9">
        <v>3</v>
      </c>
      <c r="N92" s="6" t="str">
        <f>IF(ev_charging_network_usage_!$I92&lt;=10,"Low",IF(ev_charging_network_usage_!$I92&lt;=30,"Medium","High"))</f>
        <v>High</v>
      </c>
      <c r="O92" s="6" t="str">
        <f t="shared" si="9"/>
        <v>Medium Satisfaction</v>
      </c>
      <c r="P92" s="6" t="str">
        <f>IF(ev_charging_network_usage_!$H92&lt;30,"Short Charging",IF(ev_charging_network_usage_!$H92&lt;=60,"Medium Charging","Long Charging"))</f>
        <v>Long Charging</v>
      </c>
      <c r="Q92" s="6">
        <f t="shared" si="8"/>
        <v>2</v>
      </c>
      <c r="R92" s="30">
        <f t="shared" si="6"/>
        <v>0.98541666666666672</v>
      </c>
      <c r="S92" s="28">
        <f t="shared" si="7"/>
        <v>45493</v>
      </c>
      <c r="T92" s="28"/>
    </row>
    <row r="93" spans="1:20" ht="13.2" x14ac:dyDescent="0.25">
      <c r="A93" s="3" t="s">
        <v>236</v>
      </c>
      <c r="B93" s="3" t="s">
        <v>29</v>
      </c>
      <c r="C93" s="3" t="s">
        <v>15</v>
      </c>
      <c r="D93" s="3" t="s">
        <v>22</v>
      </c>
      <c r="E93" s="3" t="s">
        <v>17</v>
      </c>
      <c r="F93" s="4">
        <v>45293.713194444441</v>
      </c>
      <c r="G93" s="4">
        <v>45293.783333333333</v>
      </c>
      <c r="H93" s="3">
        <v>101</v>
      </c>
      <c r="I93" s="3">
        <v>27.63</v>
      </c>
      <c r="J93" s="3">
        <v>15</v>
      </c>
      <c r="K93" s="3">
        <v>414.45</v>
      </c>
      <c r="L93" s="3" t="s">
        <v>27</v>
      </c>
      <c r="M93" s="5">
        <v>4</v>
      </c>
      <c r="N93" s="6" t="str">
        <f>IF(ev_charging_network_usage_!$I93&lt;=10,"Low",IF(ev_charging_network_usage_!$I93&lt;=30,"Medium","High"))</f>
        <v>Medium</v>
      </c>
      <c r="O93" s="6" t="str">
        <f t="shared" si="9"/>
        <v>Medium Satisfaction</v>
      </c>
      <c r="P93" s="6" t="str">
        <f>IF(ev_charging_network_usage_!$H93&lt;30,"Short Charging",IF(ev_charging_network_usage_!$H93&lt;=60,"Medium Charging","Long Charging"))</f>
        <v>Long Charging</v>
      </c>
      <c r="Q93" s="6">
        <f t="shared" si="8"/>
        <v>3</v>
      </c>
      <c r="R93" s="30">
        <f t="shared" si="6"/>
        <v>0.71319444444444446</v>
      </c>
      <c r="S93" s="28">
        <f t="shared" si="7"/>
        <v>45293</v>
      </c>
      <c r="T93" s="28"/>
    </row>
    <row r="94" spans="1:20" ht="13.2" x14ac:dyDescent="0.25">
      <c r="A94" s="7" t="s">
        <v>237</v>
      </c>
      <c r="B94" s="7" t="s">
        <v>48</v>
      </c>
      <c r="C94" s="7" t="s">
        <v>15</v>
      </c>
      <c r="D94" s="7" t="s">
        <v>22</v>
      </c>
      <c r="E94" s="7" t="s">
        <v>17</v>
      </c>
      <c r="F94" s="8">
        <v>45023.813888888886</v>
      </c>
      <c r="G94" s="8">
        <v>45023.873611111114</v>
      </c>
      <c r="H94" s="7">
        <v>86</v>
      </c>
      <c r="I94" s="7">
        <v>18</v>
      </c>
      <c r="J94" s="7">
        <v>12</v>
      </c>
      <c r="K94" s="7">
        <v>216</v>
      </c>
      <c r="L94" s="7" t="s">
        <v>38</v>
      </c>
      <c r="M94" s="9">
        <v>4</v>
      </c>
      <c r="N94" s="6" t="str">
        <f>IF(ev_charging_network_usage_!$I94&lt;=10,"Low",IF(ev_charging_network_usage_!$I94&lt;=30,"Medium","High"))</f>
        <v>Medium</v>
      </c>
      <c r="O94" s="6" t="str">
        <f t="shared" si="9"/>
        <v>Medium Satisfaction</v>
      </c>
      <c r="P94" s="6" t="str">
        <f>IF(ev_charging_network_usage_!$H94&lt;30,"Short Charging",IF(ev_charging_network_usage_!$H94&lt;=60,"Medium Charging","Long Charging"))</f>
        <v>Long Charging</v>
      </c>
      <c r="Q94" s="6">
        <f t="shared" si="8"/>
        <v>3</v>
      </c>
      <c r="R94" s="30">
        <f t="shared" si="6"/>
        <v>0.81388888888888888</v>
      </c>
      <c r="S94" s="28">
        <f t="shared" si="7"/>
        <v>45023</v>
      </c>
      <c r="T94" s="28"/>
    </row>
    <row r="95" spans="1:20" ht="13.2" x14ac:dyDescent="0.25">
      <c r="A95" s="3" t="s">
        <v>238</v>
      </c>
      <c r="B95" s="3" t="s">
        <v>78</v>
      </c>
      <c r="C95" s="3" t="s">
        <v>30</v>
      </c>
      <c r="D95" s="3" t="s">
        <v>31</v>
      </c>
      <c r="E95" s="3" t="s">
        <v>35</v>
      </c>
      <c r="F95" s="3" t="s">
        <v>239</v>
      </c>
      <c r="G95" s="3" t="s">
        <v>240</v>
      </c>
      <c r="H95" s="3">
        <v>101</v>
      </c>
      <c r="I95" s="3">
        <v>13.63</v>
      </c>
      <c r="J95" s="3">
        <v>8</v>
      </c>
      <c r="K95" s="3">
        <v>109.04</v>
      </c>
      <c r="L95" s="3" t="s">
        <v>18</v>
      </c>
      <c r="M95" s="5">
        <v>5</v>
      </c>
      <c r="N95" s="6" t="str">
        <f>IF(ev_charging_network_usage_!$I95&lt;=10,"Low",IF(ev_charging_network_usage_!$I95&lt;=30,"Medium","High"))</f>
        <v>Medium</v>
      </c>
      <c r="O95" s="6" t="str">
        <f t="shared" si="9"/>
        <v>High Satisfaction</v>
      </c>
      <c r="P95" s="6" t="str">
        <f>IF(ev_charging_network_usage_!$H95&lt;30,"Short Charging",IF(ev_charging_network_usage_!$H95&lt;=60,"Medium Charging","Long Charging"))</f>
        <v>Long Charging</v>
      </c>
      <c r="Q95" s="6">
        <f t="shared" si="8"/>
        <v>2</v>
      </c>
      <c r="R95" s="30">
        <f t="shared" si="6"/>
        <v>0.92013888888888884</v>
      </c>
      <c r="S95" s="28">
        <f t="shared" si="7"/>
        <v>45535</v>
      </c>
      <c r="T95" s="28"/>
    </row>
    <row r="96" spans="1:20" ht="13.2" x14ac:dyDescent="0.25">
      <c r="A96" s="7" t="s">
        <v>241</v>
      </c>
      <c r="B96" s="7" t="s">
        <v>43</v>
      </c>
      <c r="C96" s="7" t="s">
        <v>30</v>
      </c>
      <c r="D96" s="7" t="s">
        <v>22</v>
      </c>
      <c r="E96" s="7" t="s">
        <v>17</v>
      </c>
      <c r="F96" s="7" t="s">
        <v>242</v>
      </c>
      <c r="G96" s="7" t="s">
        <v>243</v>
      </c>
      <c r="H96" s="7">
        <v>112</v>
      </c>
      <c r="I96" s="7">
        <v>19.57</v>
      </c>
      <c r="J96" s="7">
        <v>15</v>
      </c>
      <c r="K96" s="7">
        <v>293.55</v>
      </c>
      <c r="L96" s="7" t="s">
        <v>23</v>
      </c>
      <c r="M96" s="9">
        <v>3</v>
      </c>
      <c r="N96" s="6" t="str">
        <f>IF(ev_charging_network_usage_!$I96&lt;=10,"Low",IF(ev_charging_network_usage_!$I96&lt;=30,"Medium","High"))</f>
        <v>Medium</v>
      </c>
      <c r="O96" s="6" t="str">
        <f t="shared" si="9"/>
        <v>Medium Satisfaction</v>
      </c>
      <c r="P96" s="6" t="str">
        <f>IF(ev_charging_network_usage_!$H96&lt;30,"Short Charging",IF(ev_charging_network_usage_!$H96&lt;=60,"Medium Charging","Long Charging"))</f>
        <v>Long Charging</v>
      </c>
      <c r="Q96" s="6">
        <f t="shared" si="8"/>
        <v>2</v>
      </c>
      <c r="R96" s="30">
        <f t="shared" si="6"/>
        <v>0.55694444444444446</v>
      </c>
      <c r="S96" s="28">
        <f t="shared" si="7"/>
        <v>45043</v>
      </c>
      <c r="T96" s="28"/>
    </row>
    <row r="97" spans="1:20" ht="13.2" x14ac:dyDescent="0.25">
      <c r="A97" s="3" t="s">
        <v>244</v>
      </c>
      <c r="B97" s="3" t="s">
        <v>59</v>
      </c>
      <c r="C97" s="3" t="s">
        <v>21</v>
      </c>
      <c r="D97" s="3" t="s">
        <v>16</v>
      </c>
      <c r="E97" s="3" t="s">
        <v>35</v>
      </c>
      <c r="F97" s="3" t="s">
        <v>245</v>
      </c>
      <c r="G97" s="3" t="s">
        <v>246</v>
      </c>
      <c r="H97" s="3">
        <v>93</v>
      </c>
      <c r="I97" s="3">
        <v>31.17</v>
      </c>
      <c r="J97" s="3">
        <v>12</v>
      </c>
      <c r="K97" s="3">
        <v>374.04</v>
      </c>
      <c r="L97" s="3" t="s">
        <v>27</v>
      </c>
      <c r="M97" s="5">
        <v>4</v>
      </c>
      <c r="N97" s="6" t="str">
        <f>IF(ev_charging_network_usage_!$I97&lt;=10,"Low",IF(ev_charging_network_usage_!$I97&lt;=30,"Medium","High"))</f>
        <v>High</v>
      </c>
      <c r="O97" s="6" t="str">
        <f t="shared" si="9"/>
        <v>Medium Satisfaction</v>
      </c>
      <c r="P97" s="6" t="str">
        <f>IF(ev_charging_network_usage_!$H97&lt;30,"Short Charging",IF(ev_charging_network_usage_!$H97&lt;=60,"Medium Charging","Long Charging"))</f>
        <v>Long Charging</v>
      </c>
      <c r="Q97" s="6">
        <f t="shared" si="8"/>
        <v>1</v>
      </c>
      <c r="R97" s="30">
        <f t="shared" si="6"/>
        <v>0.7319444444444444</v>
      </c>
      <c r="S97" s="28">
        <f t="shared" si="7"/>
        <v>44979</v>
      </c>
      <c r="T97" s="28"/>
    </row>
    <row r="98" spans="1:20" ht="13.2" x14ac:dyDescent="0.25">
      <c r="A98" s="7" t="s">
        <v>247</v>
      </c>
      <c r="B98" s="7" t="s">
        <v>14</v>
      </c>
      <c r="C98" s="7" t="s">
        <v>30</v>
      </c>
      <c r="D98" s="7" t="s">
        <v>22</v>
      </c>
      <c r="E98" s="7" t="s">
        <v>35</v>
      </c>
      <c r="F98" s="8">
        <v>45181.629861111112</v>
      </c>
      <c r="G98" s="8">
        <v>45181.670138888891</v>
      </c>
      <c r="H98" s="7">
        <v>58</v>
      </c>
      <c r="I98" s="7">
        <v>48.63</v>
      </c>
      <c r="J98" s="7">
        <v>8</v>
      </c>
      <c r="K98" s="7">
        <v>389.04</v>
      </c>
      <c r="L98" s="7" t="s">
        <v>27</v>
      </c>
      <c r="M98" s="9">
        <v>4</v>
      </c>
      <c r="N98" s="6" t="str">
        <f>IF(ev_charging_network_usage_!$I98&lt;=10,"Low",IF(ev_charging_network_usage_!$I98&lt;=30,"Medium","High"))</f>
        <v>High</v>
      </c>
      <c r="O98" s="6" t="str">
        <f t="shared" si="9"/>
        <v>Medium Satisfaction</v>
      </c>
      <c r="P98" s="6" t="str">
        <f>IF(ev_charging_network_usage_!$H98&lt;30,"Short Charging",IF(ev_charging_network_usage_!$H98&lt;=60,"Medium Charging","Long Charging"))</f>
        <v>Medium Charging</v>
      </c>
      <c r="Q98" s="6">
        <f t="shared" si="8"/>
        <v>2</v>
      </c>
      <c r="R98" s="30">
        <f t="shared" si="6"/>
        <v>0.62986111111111109</v>
      </c>
      <c r="S98" s="28">
        <f t="shared" si="7"/>
        <v>45181</v>
      </c>
      <c r="T98" s="28"/>
    </row>
    <row r="99" spans="1:20" ht="13.2" x14ac:dyDescent="0.25">
      <c r="A99" s="3" t="s">
        <v>248</v>
      </c>
      <c r="B99" s="3" t="s">
        <v>14</v>
      </c>
      <c r="C99" s="3" t="s">
        <v>15</v>
      </c>
      <c r="D99" s="3" t="s">
        <v>31</v>
      </c>
      <c r="E99" s="3" t="s">
        <v>35</v>
      </c>
      <c r="F99" s="3" t="s">
        <v>249</v>
      </c>
      <c r="G99" s="3" t="s">
        <v>250</v>
      </c>
      <c r="H99" s="3">
        <v>98</v>
      </c>
      <c r="I99" s="3">
        <v>6.81</v>
      </c>
      <c r="J99" s="3">
        <v>12</v>
      </c>
      <c r="K99" s="3">
        <v>81.72</v>
      </c>
      <c r="L99" s="3" t="s">
        <v>38</v>
      </c>
      <c r="M99" s="5">
        <v>4</v>
      </c>
      <c r="N99" s="6" t="str">
        <f>IF(ev_charging_network_usage_!$I99&lt;=10,"Low",IF(ev_charging_network_usage_!$I99&lt;=30,"Medium","High"))</f>
        <v>Low</v>
      </c>
      <c r="O99" s="6" t="str">
        <f t="shared" si="9"/>
        <v>Medium Satisfaction</v>
      </c>
      <c r="P99" s="6" t="str">
        <f>IF(ev_charging_network_usage_!$H99&lt;30,"Short Charging",IF(ev_charging_network_usage_!$H99&lt;=60,"Medium Charging","Long Charging"))</f>
        <v>Long Charging</v>
      </c>
      <c r="Q99" s="6">
        <f t="shared" si="8"/>
        <v>3</v>
      </c>
      <c r="R99" s="30">
        <f t="shared" si="6"/>
        <v>0.62916666666666665</v>
      </c>
      <c r="S99" s="28">
        <f t="shared" si="7"/>
        <v>45074</v>
      </c>
      <c r="T99" s="28"/>
    </row>
    <row r="100" spans="1:20" ht="13.2" x14ac:dyDescent="0.25">
      <c r="A100" s="7" t="s">
        <v>251</v>
      </c>
      <c r="B100" s="7" t="s">
        <v>20</v>
      </c>
      <c r="C100" s="7" t="s">
        <v>21</v>
      </c>
      <c r="D100" s="7" t="s">
        <v>16</v>
      </c>
      <c r="E100" s="7" t="s">
        <v>17</v>
      </c>
      <c r="F100" s="7" t="s">
        <v>252</v>
      </c>
      <c r="G100" s="7" t="s">
        <v>253</v>
      </c>
      <c r="H100" s="7">
        <v>25</v>
      </c>
      <c r="I100" s="7">
        <v>26.86</v>
      </c>
      <c r="J100" s="7">
        <v>8</v>
      </c>
      <c r="K100" s="7">
        <v>214.88</v>
      </c>
      <c r="L100" s="7" t="s">
        <v>23</v>
      </c>
      <c r="M100" s="9">
        <v>4</v>
      </c>
      <c r="N100" s="6" t="str">
        <f>IF(ev_charging_network_usage_!$I100&lt;=10,"Low",IF(ev_charging_network_usage_!$I100&lt;=30,"Medium","High"))</f>
        <v>Medium</v>
      </c>
      <c r="O100" s="6" t="str">
        <f t="shared" si="9"/>
        <v>Medium Satisfaction</v>
      </c>
      <c r="P100" s="6" t="str">
        <f>IF(ev_charging_network_usage_!$H100&lt;30,"Short Charging",IF(ev_charging_network_usage_!$H100&lt;=60,"Medium Charging","Long Charging"))</f>
        <v>Short Charging</v>
      </c>
      <c r="Q100" s="6">
        <f t="shared" si="8"/>
        <v>1</v>
      </c>
      <c r="R100" s="30">
        <f t="shared" si="6"/>
        <v>6.1805555555555558E-2</v>
      </c>
      <c r="S100" s="28">
        <f t="shared" si="7"/>
        <v>45156</v>
      </c>
      <c r="T100" s="28"/>
    </row>
    <row r="101" spans="1:20" ht="13.2" x14ac:dyDescent="0.25">
      <c r="A101" s="3" t="s">
        <v>254</v>
      </c>
      <c r="B101" s="3" t="s">
        <v>78</v>
      </c>
      <c r="C101" s="3" t="s">
        <v>15</v>
      </c>
      <c r="D101" s="3" t="s">
        <v>34</v>
      </c>
      <c r="E101" s="3" t="s">
        <v>17</v>
      </c>
      <c r="F101" s="3" t="s">
        <v>255</v>
      </c>
      <c r="G101" s="3" t="s">
        <v>256</v>
      </c>
      <c r="H101" s="3">
        <v>119</v>
      </c>
      <c r="I101" s="3">
        <v>28.59</v>
      </c>
      <c r="J101" s="3">
        <v>10</v>
      </c>
      <c r="K101" s="3">
        <v>285.89999999999998</v>
      </c>
      <c r="L101" s="3" t="s">
        <v>27</v>
      </c>
      <c r="M101" s="5">
        <v>1</v>
      </c>
      <c r="N101" s="6" t="str">
        <f>IF(ev_charging_network_usage_!$I101&lt;=10,"Low",IF(ev_charging_network_usage_!$I101&lt;=30,"Medium","High"))</f>
        <v>Medium</v>
      </c>
      <c r="O101" s="6" t="str">
        <f t="shared" si="9"/>
        <v>Low Satisfaction</v>
      </c>
      <c r="P101" s="6" t="str">
        <f>IF(ev_charging_network_usage_!$H101&lt;30,"Short Charging",IF(ev_charging_network_usage_!$H101&lt;=60,"Medium Charging","Long Charging"))</f>
        <v>Long Charging</v>
      </c>
      <c r="Q101" s="6">
        <f t="shared" si="8"/>
        <v>3</v>
      </c>
      <c r="R101" s="30">
        <f t="shared" si="6"/>
        <v>0.43194444444444446</v>
      </c>
      <c r="S101" s="28">
        <f t="shared" si="7"/>
        <v>45374</v>
      </c>
      <c r="T101" s="28"/>
    </row>
    <row r="102" spans="1:20" ht="13.2" x14ac:dyDescent="0.25">
      <c r="A102" s="7" t="s">
        <v>257</v>
      </c>
      <c r="B102" s="7" t="s">
        <v>43</v>
      </c>
      <c r="C102" s="7" t="s">
        <v>21</v>
      </c>
      <c r="D102" s="7" t="s">
        <v>31</v>
      </c>
      <c r="E102" s="7" t="s">
        <v>17</v>
      </c>
      <c r="F102" s="7" t="s">
        <v>258</v>
      </c>
      <c r="G102" s="7" t="s">
        <v>259</v>
      </c>
      <c r="H102" s="7">
        <v>117</v>
      </c>
      <c r="I102" s="7">
        <v>26.87</v>
      </c>
      <c r="J102" s="7">
        <v>10</v>
      </c>
      <c r="K102" s="7">
        <v>268.7</v>
      </c>
      <c r="L102" s="7" t="s">
        <v>38</v>
      </c>
      <c r="M102" s="9">
        <v>1</v>
      </c>
      <c r="N102" s="6" t="str">
        <f>IF(ev_charging_network_usage_!$I102&lt;=10,"Low",IF(ev_charging_network_usage_!$I102&lt;=30,"Medium","High"))</f>
        <v>Medium</v>
      </c>
      <c r="O102" s="6" t="str">
        <f t="shared" si="9"/>
        <v>Low Satisfaction</v>
      </c>
      <c r="P102" s="6" t="str">
        <f>IF(ev_charging_network_usage_!$H102&lt;30,"Short Charging",IF(ev_charging_network_usage_!$H102&lt;=60,"Medium Charging","Long Charging"))</f>
        <v>Long Charging</v>
      </c>
      <c r="Q102" s="6">
        <f t="shared" si="8"/>
        <v>1</v>
      </c>
      <c r="R102" s="30">
        <f t="shared" si="6"/>
        <v>0.67847222222222225</v>
      </c>
      <c r="S102" s="28">
        <f t="shared" si="7"/>
        <v>45611</v>
      </c>
      <c r="T102" s="28"/>
    </row>
    <row r="103" spans="1:20" ht="13.2" x14ac:dyDescent="0.25">
      <c r="A103" s="3" t="s">
        <v>260</v>
      </c>
      <c r="B103" s="3" t="s">
        <v>55</v>
      </c>
      <c r="C103" s="3" t="s">
        <v>21</v>
      </c>
      <c r="D103" s="3" t="s">
        <v>31</v>
      </c>
      <c r="E103" s="3" t="s">
        <v>35</v>
      </c>
      <c r="F103" s="3" t="s">
        <v>261</v>
      </c>
      <c r="G103" s="3" t="s">
        <v>262</v>
      </c>
      <c r="H103" s="3">
        <v>81</v>
      </c>
      <c r="I103" s="3">
        <v>6.55</v>
      </c>
      <c r="J103" s="3">
        <v>10</v>
      </c>
      <c r="K103" s="3">
        <v>65.5</v>
      </c>
      <c r="L103" s="3" t="s">
        <v>27</v>
      </c>
      <c r="M103" s="5">
        <v>5</v>
      </c>
      <c r="N103" s="6" t="str">
        <f>IF(ev_charging_network_usage_!$I103&lt;=10,"Low",IF(ev_charging_network_usage_!$I103&lt;=30,"Medium","High"))</f>
        <v>Low</v>
      </c>
      <c r="O103" s="6" t="str">
        <f t="shared" si="9"/>
        <v>High Satisfaction</v>
      </c>
      <c r="P103" s="6" t="str">
        <f>IF(ev_charging_network_usage_!$H103&lt;30,"Short Charging",IF(ev_charging_network_usage_!$H103&lt;=60,"Medium Charging","Long Charging"))</f>
        <v>Long Charging</v>
      </c>
      <c r="Q103" s="6">
        <f t="shared" si="8"/>
        <v>1</v>
      </c>
      <c r="R103" s="30">
        <f t="shared" si="6"/>
        <v>5.4166666666666669E-2</v>
      </c>
      <c r="S103" s="28">
        <f t="shared" si="7"/>
        <v>45167</v>
      </c>
      <c r="T103" s="28"/>
    </row>
    <row r="104" spans="1:20" ht="13.2" x14ac:dyDescent="0.25">
      <c r="A104" s="7" t="s">
        <v>263</v>
      </c>
      <c r="B104" s="7" t="s">
        <v>78</v>
      </c>
      <c r="C104" s="7" t="s">
        <v>21</v>
      </c>
      <c r="D104" s="7" t="s">
        <v>31</v>
      </c>
      <c r="E104" s="7" t="s">
        <v>17</v>
      </c>
      <c r="F104" s="7" t="s">
        <v>264</v>
      </c>
      <c r="G104" s="7" t="s">
        <v>265</v>
      </c>
      <c r="H104" s="7">
        <v>58</v>
      </c>
      <c r="I104" s="7">
        <v>35.26</v>
      </c>
      <c r="J104" s="7">
        <v>10</v>
      </c>
      <c r="K104" s="7">
        <v>352.6</v>
      </c>
      <c r="L104" s="7" t="s">
        <v>27</v>
      </c>
      <c r="M104" s="9">
        <v>3</v>
      </c>
      <c r="N104" s="6" t="str">
        <f>IF(ev_charging_network_usage_!$I104&lt;=10,"Low",IF(ev_charging_network_usage_!$I104&lt;=30,"Medium","High"))</f>
        <v>High</v>
      </c>
      <c r="O104" s="6" t="str">
        <f t="shared" si="9"/>
        <v>Medium Satisfaction</v>
      </c>
      <c r="P104" s="6" t="str">
        <f>IF(ev_charging_network_usage_!$H104&lt;30,"Short Charging",IF(ev_charging_network_usage_!$H104&lt;=60,"Medium Charging","Long Charging"))</f>
        <v>Medium Charging</v>
      </c>
      <c r="Q104" s="6">
        <f t="shared" si="8"/>
        <v>1</v>
      </c>
      <c r="R104" s="30">
        <f t="shared" si="6"/>
        <v>6.9444444444444447E-4</v>
      </c>
      <c r="S104" s="28">
        <f t="shared" si="7"/>
        <v>44953</v>
      </c>
      <c r="T104" s="28"/>
    </row>
    <row r="105" spans="1:20" ht="13.2" x14ac:dyDescent="0.25">
      <c r="A105" s="3" t="s">
        <v>266</v>
      </c>
      <c r="B105" s="3" t="s">
        <v>14</v>
      </c>
      <c r="C105" s="3" t="s">
        <v>30</v>
      </c>
      <c r="D105" s="3" t="s">
        <v>16</v>
      </c>
      <c r="E105" s="3" t="s">
        <v>35</v>
      </c>
      <c r="F105" s="3" t="s">
        <v>267</v>
      </c>
      <c r="G105" s="3" t="s">
        <v>268</v>
      </c>
      <c r="H105" s="3">
        <v>58</v>
      </c>
      <c r="I105" s="3">
        <v>45.32</v>
      </c>
      <c r="J105" s="3">
        <v>12</v>
      </c>
      <c r="K105" s="3">
        <v>543.84</v>
      </c>
      <c r="L105" s="3" t="s">
        <v>38</v>
      </c>
      <c r="M105" s="5">
        <v>2</v>
      </c>
      <c r="N105" s="6" t="str">
        <f>IF(ev_charging_network_usage_!$I105&lt;=10,"Low",IF(ev_charging_network_usage_!$I105&lt;=30,"Medium","High"))</f>
        <v>High</v>
      </c>
      <c r="O105" s="6" t="str">
        <f t="shared" si="9"/>
        <v>Low Satisfaction</v>
      </c>
      <c r="P105" s="6" t="str">
        <f>IF(ev_charging_network_usage_!$H105&lt;30,"Short Charging",IF(ev_charging_network_usage_!$H105&lt;=60,"Medium Charging","Long Charging"))</f>
        <v>Medium Charging</v>
      </c>
      <c r="Q105" s="6">
        <f t="shared" si="8"/>
        <v>2</v>
      </c>
      <c r="R105" s="30">
        <f t="shared" si="6"/>
        <v>0.16875000000000001</v>
      </c>
      <c r="S105" s="28">
        <f t="shared" si="7"/>
        <v>45460</v>
      </c>
      <c r="T105" s="28"/>
    </row>
    <row r="106" spans="1:20" ht="13.2" x14ac:dyDescent="0.25">
      <c r="A106" s="7" t="s">
        <v>269</v>
      </c>
      <c r="B106" s="7" t="s">
        <v>78</v>
      </c>
      <c r="C106" s="7" t="s">
        <v>15</v>
      </c>
      <c r="D106" s="7" t="s">
        <v>22</v>
      </c>
      <c r="E106" s="7" t="s">
        <v>17</v>
      </c>
      <c r="F106" s="7" t="s">
        <v>270</v>
      </c>
      <c r="G106" s="7" t="s">
        <v>271</v>
      </c>
      <c r="H106" s="7">
        <v>62</v>
      </c>
      <c r="I106" s="7">
        <v>40.909999999999997</v>
      </c>
      <c r="J106" s="7">
        <v>8</v>
      </c>
      <c r="K106" s="7">
        <v>327.27999999999997</v>
      </c>
      <c r="L106" s="7" t="s">
        <v>18</v>
      </c>
      <c r="M106" s="9">
        <v>1</v>
      </c>
      <c r="N106" s="6" t="str">
        <f>IF(ev_charging_network_usage_!$I106&lt;=10,"Low",IF(ev_charging_network_usage_!$I106&lt;=30,"Medium","High"))</f>
        <v>High</v>
      </c>
      <c r="O106" s="6" t="str">
        <f t="shared" si="9"/>
        <v>Low Satisfaction</v>
      </c>
      <c r="P106" s="6" t="str">
        <f>IF(ev_charging_network_usage_!$H106&lt;30,"Short Charging",IF(ev_charging_network_usage_!$H106&lt;=60,"Medium Charging","Long Charging"))</f>
        <v>Long Charging</v>
      </c>
      <c r="Q106" s="6">
        <f t="shared" si="8"/>
        <v>3</v>
      </c>
      <c r="R106" s="30">
        <f t="shared" si="6"/>
        <v>0.49791666666666667</v>
      </c>
      <c r="S106" s="28">
        <f t="shared" si="7"/>
        <v>45578</v>
      </c>
      <c r="T106" s="28"/>
    </row>
    <row r="107" spans="1:20" ht="13.2" x14ac:dyDescent="0.25">
      <c r="A107" s="3" t="s">
        <v>272</v>
      </c>
      <c r="B107" s="3" t="s">
        <v>48</v>
      </c>
      <c r="C107" s="3" t="s">
        <v>21</v>
      </c>
      <c r="D107" s="3" t="s">
        <v>16</v>
      </c>
      <c r="E107" s="3" t="s">
        <v>17</v>
      </c>
      <c r="F107" s="3" t="s">
        <v>273</v>
      </c>
      <c r="G107" s="3" t="s">
        <v>274</v>
      </c>
      <c r="H107" s="3">
        <v>17</v>
      </c>
      <c r="I107" s="3">
        <v>59.67</v>
      </c>
      <c r="J107" s="3">
        <v>8</v>
      </c>
      <c r="K107" s="3">
        <v>477.36</v>
      </c>
      <c r="L107" s="3" t="s">
        <v>38</v>
      </c>
      <c r="M107" s="5">
        <v>3</v>
      </c>
      <c r="N107" s="6" t="str">
        <f>IF(ev_charging_network_usage_!$I107&lt;=10,"Low",IF(ev_charging_network_usage_!$I107&lt;=30,"Medium","High"))</f>
        <v>High</v>
      </c>
      <c r="O107" s="6" t="str">
        <f t="shared" si="9"/>
        <v>Medium Satisfaction</v>
      </c>
      <c r="P107" s="6" t="str">
        <f>IF(ev_charging_network_usage_!$H107&lt;30,"Short Charging",IF(ev_charging_network_usage_!$H107&lt;=60,"Medium Charging","Long Charging"))</f>
        <v>Short Charging</v>
      </c>
      <c r="Q107" s="6">
        <f t="shared" si="8"/>
        <v>1</v>
      </c>
      <c r="R107" s="30">
        <f t="shared" si="6"/>
        <v>0.33819444444444446</v>
      </c>
      <c r="S107" s="28">
        <f t="shared" si="7"/>
        <v>45016</v>
      </c>
      <c r="T107" s="28"/>
    </row>
    <row r="108" spans="1:20" ht="13.2" x14ac:dyDescent="0.25">
      <c r="A108" s="7" t="s">
        <v>275</v>
      </c>
      <c r="B108" s="7" t="s">
        <v>59</v>
      </c>
      <c r="C108" s="7" t="s">
        <v>21</v>
      </c>
      <c r="D108" s="7" t="s">
        <v>16</v>
      </c>
      <c r="E108" s="7" t="s">
        <v>35</v>
      </c>
      <c r="F108" s="7" t="s">
        <v>276</v>
      </c>
      <c r="G108" s="7" t="s">
        <v>277</v>
      </c>
      <c r="H108" s="7">
        <v>15</v>
      </c>
      <c r="I108" s="7">
        <v>37.869999999999997</v>
      </c>
      <c r="J108" s="7">
        <v>15</v>
      </c>
      <c r="K108" s="7">
        <v>568.04999999999995</v>
      </c>
      <c r="L108" s="7" t="s">
        <v>27</v>
      </c>
      <c r="M108" s="9">
        <v>3</v>
      </c>
      <c r="N108" s="6" t="str">
        <f>IF(ev_charging_network_usage_!$I108&lt;=10,"Low",IF(ev_charging_network_usage_!$I108&lt;=30,"Medium","High"))</f>
        <v>High</v>
      </c>
      <c r="O108" s="6" t="str">
        <f t="shared" si="9"/>
        <v>Medium Satisfaction</v>
      </c>
      <c r="P108" s="6" t="str">
        <f>IF(ev_charging_network_usage_!$H108&lt;30,"Short Charging",IF(ev_charging_network_usage_!$H108&lt;=60,"Medium Charging","Long Charging"))</f>
        <v>Short Charging</v>
      </c>
      <c r="Q108" s="6">
        <f t="shared" si="8"/>
        <v>1</v>
      </c>
      <c r="R108" s="30">
        <f t="shared" si="6"/>
        <v>8.611111111111111E-2</v>
      </c>
      <c r="S108" s="28">
        <f t="shared" si="7"/>
        <v>45190</v>
      </c>
      <c r="T108" s="28"/>
    </row>
    <row r="109" spans="1:20" ht="13.2" x14ac:dyDescent="0.25">
      <c r="A109" s="3" t="s">
        <v>278</v>
      </c>
      <c r="B109" s="3" t="s">
        <v>55</v>
      </c>
      <c r="C109" s="3" t="s">
        <v>30</v>
      </c>
      <c r="D109" s="3" t="s">
        <v>22</v>
      </c>
      <c r="E109" s="3" t="s">
        <v>35</v>
      </c>
      <c r="F109" s="4">
        <v>45604.563888888886</v>
      </c>
      <c r="G109" s="4">
        <v>45604.585416666669</v>
      </c>
      <c r="H109" s="3">
        <v>31</v>
      </c>
      <c r="I109" s="3">
        <v>47.02</v>
      </c>
      <c r="J109" s="3">
        <v>12</v>
      </c>
      <c r="K109" s="3">
        <v>564.24</v>
      </c>
      <c r="L109" s="3" t="s">
        <v>23</v>
      </c>
      <c r="M109" s="5">
        <v>5</v>
      </c>
      <c r="N109" s="6" t="str">
        <f>IF(ev_charging_network_usage_!$I109&lt;=10,"Low",IF(ev_charging_network_usage_!$I109&lt;=30,"Medium","High"))</f>
        <v>High</v>
      </c>
      <c r="O109" s="6" t="str">
        <f t="shared" si="9"/>
        <v>High Satisfaction</v>
      </c>
      <c r="P109" s="6" t="str">
        <f>IF(ev_charging_network_usage_!$H109&lt;30,"Short Charging",IF(ev_charging_network_usage_!$H109&lt;=60,"Medium Charging","Long Charging"))</f>
        <v>Medium Charging</v>
      </c>
      <c r="Q109" s="6">
        <f t="shared" si="8"/>
        <v>2</v>
      </c>
      <c r="R109" s="30">
        <f t="shared" si="6"/>
        <v>0.56388888888888888</v>
      </c>
      <c r="S109" s="28">
        <f t="shared" si="7"/>
        <v>45604</v>
      </c>
      <c r="T109" s="28"/>
    </row>
    <row r="110" spans="1:20" ht="13.2" x14ac:dyDescent="0.25">
      <c r="A110" s="7" t="s">
        <v>279</v>
      </c>
      <c r="B110" s="7" t="s">
        <v>20</v>
      </c>
      <c r="C110" s="7" t="s">
        <v>15</v>
      </c>
      <c r="D110" s="7" t="s">
        <v>16</v>
      </c>
      <c r="E110" s="7" t="s">
        <v>35</v>
      </c>
      <c r="F110" s="7" t="s">
        <v>280</v>
      </c>
      <c r="G110" s="7" t="s">
        <v>281</v>
      </c>
      <c r="H110" s="7">
        <v>115</v>
      </c>
      <c r="I110" s="7">
        <v>6.51</v>
      </c>
      <c r="J110" s="7">
        <v>8</v>
      </c>
      <c r="K110" s="7">
        <v>52.08</v>
      </c>
      <c r="L110" s="7" t="s">
        <v>38</v>
      </c>
      <c r="M110" s="9">
        <v>2</v>
      </c>
      <c r="N110" s="6" t="str">
        <f>IF(ev_charging_network_usage_!$I110&lt;=10,"Low",IF(ev_charging_network_usage_!$I110&lt;=30,"Medium","High"))</f>
        <v>Low</v>
      </c>
      <c r="O110" s="6" t="str">
        <f t="shared" si="9"/>
        <v>Low Satisfaction</v>
      </c>
      <c r="P110" s="6" t="str">
        <f>IF(ev_charging_network_usage_!$H110&lt;30,"Short Charging",IF(ev_charging_network_usage_!$H110&lt;=60,"Medium Charging","Long Charging"))</f>
        <v>Long Charging</v>
      </c>
      <c r="Q110" s="6">
        <f t="shared" si="8"/>
        <v>3</v>
      </c>
      <c r="R110" s="30">
        <f t="shared" si="6"/>
        <v>0.64236111111111116</v>
      </c>
      <c r="S110" s="28">
        <f t="shared" si="7"/>
        <v>45254</v>
      </c>
      <c r="T110" s="28"/>
    </row>
    <row r="111" spans="1:20" ht="13.2" x14ac:dyDescent="0.25">
      <c r="A111" s="3" t="s">
        <v>282</v>
      </c>
      <c r="B111" s="3" t="s">
        <v>20</v>
      </c>
      <c r="C111" s="3" t="s">
        <v>21</v>
      </c>
      <c r="D111" s="3" t="s">
        <v>16</v>
      </c>
      <c r="E111" s="3" t="s">
        <v>17</v>
      </c>
      <c r="F111" s="3" t="s">
        <v>283</v>
      </c>
      <c r="G111" s="3" t="s">
        <v>284</v>
      </c>
      <c r="H111" s="3">
        <v>95</v>
      </c>
      <c r="I111" s="3">
        <v>54.54</v>
      </c>
      <c r="J111" s="3">
        <v>8</v>
      </c>
      <c r="K111" s="3">
        <v>436.32</v>
      </c>
      <c r="L111" s="3" t="s">
        <v>27</v>
      </c>
      <c r="M111" s="5">
        <v>5</v>
      </c>
      <c r="N111" s="6" t="str">
        <f>IF(ev_charging_network_usage_!$I111&lt;=10,"Low",IF(ev_charging_network_usage_!$I111&lt;=30,"Medium","High"))</f>
        <v>High</v>
      </c>
      <c r="O111" s="6" t="str">
        <f t="shared" si="9"/>
        <v>High Satisfaction</v>
      </c>
      <c r="P111" s="6" t="str">
        <f>IF(ev_charging_network_usage_!$H111&lt;30,"Short Charging",IF(ev_charging_network_usage_!$H111&lt;=60,"Medium Charging","Long Charging"))</f>
        <v>Long Charging</v>
      </c>
      <c r="Q111" s="6">
        <f t="shared" si="8"/>
        <v>1</v>
      </c>
      <c r="R111" s="30">
        <f t="shared" si="6"/>
        <v>0.85972222222222228</v>
      </c>
      <c r="S111" s="28">
        <f t="shared" si="7"/>
        <v>45196</v>
      </c>
      <c r="T111" s="28"/>
    </row>
    <row r="112" spans="1:20" ht="13.2" x14ac:dyDescent="0.25">
      <c r="A112" s="7" t="s">
        <v>285</v>
      </c>
      <c r="B112" s="7" t="s">
        <v>43</v>
      </c>
      <c r="C112" s="7" t="s">
        <v>21</v>
      </c>
      <c r="D112" s="7" t="s">
        <v>16</v>
      </c>
      <c r="E112" s="7" t="s">
        <v>17</v>
      </c>
      <c r="F112" s="8">
        <v>45236.063194444447</v>
      </c>
      <c r="G112" s="8">
        <v>45236.09652777778</v>
      </c>
      <c r="H112" s="7">
        <v>48</v>
      </c>
      <c r="I112" s="7">
        <v>35.28</v>
      </c>
      <c r="J112" s="7">
        <v>8</v>
      </c>
      <c r="K112" s="7">
        <v>282.24</v>
      </c>
      <c r="L112" s="7" t="s">
        <v>18</v>
      </c>
      <c r="M112" s="9">
        <v>3</v>
      </c>
      <c r="N112" s="6" t="str">
        <f>IF(ev_charging_network_usage_!$I112&lt;=10,"Low",IF(ev_charging_network_usage_!$I112&lt;=30,"Medium","High"))</f>
        <v>High</v>
      </c>
      <c r="O112" s="6" t="str">
        <f t="shared" si="9"/>
        <v>Medium Satisfaction</v>
      </c>
      <c r="P112" s="6" t="str">
        <f>IF(ev_charging_network_usage_!$H112&lt;30,"Short Charging",IF(ev_charging_network_usage_!$H112&lt;=60,"Medium Charging","Long Charging"))</f>
        <v>Medium Charging</v>
      </c>
      <c r="Q112" s="6">
        <f t="shared" si="8"/>
        <v>1</v>
      </c>
      <c r="R112" s="30">
        <f t="shared" si="6"/>
        <v>6.3194444444444442E-2</v>
      </c>
      <c r="S112" s="28">
        <f t="shared" si="7"/>
        <v>45236</v>
      </c>
      <c r="T112" s="28"/>
    </row>
    <row r="113" spans="1:20" ht="13.2" x14ac:dyDescent="0.25">
      <c r="A113" s="3" t="s">
        <v>286</v>
      </c>
      <c r="B113" s="3" t="s">
        <v>55</v>
      </c>
      <c r="C113" s="3" t="s">
        <v>15</v>
      </c>
      <c r="D113" s="3" t="s">
        <v>22</v>
      </c>
      <c r="E113" s="3" t="s">
        <v>17</v>
      </c>
      <c r="F113" s="4">
        <v>44928.793055555558</v>
      </c>
      <c r="G113" s="4">
        <v>44928.84652777778</v>
      </c>
      <c r="H113" s="3">
        <v>77</v>
      </c>
      <c r="I113" s="3">
        <v>52.72</v>
      </c>
      <c r="J113" s="3">
        <v>15</v>
      </c>
      <c r="K113" s="3">
        <v>790.8</v>
      </c>
      <c r="L113" s="3" t="s">
        <v>27</v>
      </c>
      <c r="M113" s="5">
        <v>1</v>
      </c>
      <c r="N113" s="6" t="str">
        <f>IF(ev_charging_network_usage_!$I113&lt;=10,"Low",IF(ev_charging_network_usage_!$I113&lt;=30,"Medium","High"))</f>
        <v>High</v>
      </c>
      <c r="O113" s="6" t="str">
        <f t="shared" si="9"/>
        <v>Low Satisfaction</v>
      </c>
      <c r="P113" s="6" t="str">
        <f>IF(ev_charging_network_usage_!$H113&lt;30,"Short Charging",IF(ev_charging_network_usage_!$H113&lt;=60,"Medium Charging","Long Charging"))</f>
        <v>Long Charging</v>
      </c>
      <c r="Q113" s="6">
        <f t="shared" si="8"/>
        <v>3</v>
      </c>
      <c r="R113" s="30">
        <f t="shared" si="6"/>
        <v>0.79305555555555551</v>
      </c>
      <c r="S113" s="28">
        <f t="shared" si="7"/>
        <v>44928</v>
      </c>
      <c r="T113" s="28"/>
    </row>
    <row r="114" spans="1:20" ht="13.2" x14ac:dyDescent="0.25">
      <c r="A114" s="7" t="s">
        <v>287</v>
      </c>
      <c r="B114" s="7" t="s">
        <v>59</v>
      </c>
      <c r="C114" s="7" t="s">
        <v>30</v>
      </c>
      <c r="D114" s="7" t="s">
        <v>16</v>
      </c>
      <c r="E114" s="7" t="s">
        <v>35</v>
      </c>
      <c r="F114" s="8">
        <v>44927.240277777775</v>
      </c>
      <c r="G114" s="8">
        <v>44927.297222222223</v>
      </c>
      <c r="H114" s="7">
        <v>82</v>
      </c>
      <c r="I114" s="7">
        <v>58.98</v>
      </c>
      <c r="J114" s="7">
        <v>8</v>
      </c>
      <c r="K114" s="7">
        <v>471.84</v>
      </c>
      <c r="L114" s="7" t="s">
        <v>27</v>
      </c>
      <c r="M114" s="9">
        <v>1</v>
      </c>
      <c r="N114" s="6" t="str">
        <f>IF(ev_charging_network_usage_!$I114&lt;=10,"Low",IF(ev_charging_network_usage_!$I114&lt;=30,"Medium","High"))</f>
        <v>High</v>
      </c>
      <c r="O114" s="6" t="str">
        <f t="shared" si="9"/>
        <v>Low Satisfaction</v>
      </c>
      <c r="P114" s="6" t="str">
        <f>IF(ev_charging_network_usage_!$H114&lt;30,"Short Charging",IF(ev_charging_network_usage_!$H114&lt;=60,"Medium Charging","Long Charging"))</f>
        <v>Long Charging</v>
      </c>
      <c r="Q114" s="6">
        <f t="shared" si="8"/>
        <v>2</v>
      </c>
      <c r="R114" s="30">
        <f t="shared" si="6"/>
        <v>0.24027777777777778</v>
      </c>
      <c r="S114" s="28">
        <f t="shared" si="7"/>
        <v>44927</v>
      </c>
      <c r="T114" s="28"/>
    </row>
    <row r="115" spans="1:20" ht="13.2" x14ac:dyDescent="0.25">
      <c r="A115" s="3" t="s">
        <v>288</v>
      </c>
      <c r="B115" s="3" t="s">
        <v>29</v>
      </c>
      <c r="C115" s="3" t="s">
        <v>15</v>
      </c>
      <c r="D115" s="3" t="s">
        <v>22</v>
      </c>
      <c r="E115" s="3" t="s">
        <v>17</v>
      </c>
      <c r="F115" s="3" t="s">
        <v>289</v>
      </c>
      <c r="G115" s="3" t="s">
        <v>290</v>
      </c>
      <c r="H115" s="3">
        <v>51</v>
      </c>
      <c r="I115" s="3">
        <v>54.82</v>
      </c>
      <c r="J115" s="3">
        <v>10</v>
      </c>
      <c r="K115" s="3">
        <v>548.20000000000005</v>
      </c>
      <c r="L115" s="3" t="s">
        <v>23</v>
      </c>
      <c r="M115" s="5">
        <v>2</v>
      </c>
      <c r="N115" s="6" t="str">
        <f>IF(ev_charging_network_usage_!$I115&lt;=10,"Low",IF(ev_charging_network_usage_!$I115&lt;=30,"Medium","High"))</f>
        <v>High</v>
      </c>
      <c r="O115" s="6" t="str">
        <f t="shared" si="9"/>
        <v>Low Satisfaction</v>
      </c>
      <c r="P115" s="6" t="str">
        <f>IF(ev_charging_network_usage_!$H115&lt;30,"Short Charging",IF(ev_charging_network_usage_!$H115&lt;=60,"Medium Charging","Long Charging"))</f>
        <v>Medium Charging</v>
      </c>
      <c r="Q115" s="6">
        <f t="shared" si="8"/>
        <v>3</v>
      </c>
      <c r="R115" s="30">
        <f t="shared" si="6"/>
        <v>2.2222222222222223E-2</v>
      </c>
      <c r="S115" s="28">
        <f t="shared" si="7"/>
        <v>45071</v>
      </c>
      <c r="T115" s="28"/>
    </row>
    <row r="116" spans="1:20" ht="13.2" x14ac:dyDescent="0.25">
      <c r="A116" s="7" t="s">
        <v>291</v>
      </c>
      <c r="B116" s="7" t="s">
        <v>55</v>
      </c>
      <c r="C116" s="7" t="s">
        <v>15</v>
      </c>
      <c r="D116" s="7" t="s">
        <v>22</v>
      </c>
      <c r="E116" s="7" t="s">
        <v>35</v>
      </c>
      <c r="F116" s="7" t="s">
        <v>292</v>
      </c>
      <c r="G116" s="7" t="s">
        <v>293</v>
      </c>
      <c r="H116" s="7">
        <v>72</v>
      </c>
      <c r="I116" s="7">
        <v>50.86</v>
      </c>
      <c r="J116" s="7">
        <v>8</v>
      </c>
      <c r="K116" s="7">
        <v>406.88</v>
      </c>
      <c r="L116" s="7" t="s">
        <v>38</v>
      </c>
      <c r="M116" s="9">
        <v>2</v>
      </c>
      <c r="N116" s="6" t="str">
        <f>IF(ev_charging_network_usage_!$I116&lt;=10,"Low",IF(ev_charging_network_usage_!$I116&lt;=30,"Medium","High"))</f>
        <v>High</v>
      </c>
      <c r="O116" s="6" t="str">
        <f t="shared" si="9"/>
        <v>Low Satisfaction</v>
      </c>
      <c r="P116" s="6" t="str">
        <f>IF(ev_charging_network_usage_!$H116&lt;30,"Short Charging",IF(ev_charging_network_usage_!$H116&lt;=60,"Medium Charging","Long Charging"))</f>
        <v>Long Charging</v>
      </c>
      <c r="Q116" s="6">
        <f t="shared" si="8"/>
        <v>3</v>
      </c>
      <c r="R116" s="30">
        <f t="shared" si="6"/>
        <v>0.12777777777777777</v>
      </c>
      <c r="S116" s="28">
        <f t="shared" si="7"/>
        <v>44973</v>
      </c>
      <c r="T116" s="28"/>
    </row>
    <row r="117" spans="1:20" ht="13.2" x14ac:dyDescent="0.25">
      <c r="A117" s="3" t="s">
        <v>294</v>
      </c>
      <c r="B117" s="3" t="s">
        <v>48</v>
      </c>
      <c r="C117" s="3" t="s">
        <v>21</v>
      </c>
      <c r="D117" s="3" t="s">
        <v>31</v>
      </c>
      <c r="E117" s="3" t="s">
        <v>35</v>
      </c>
      <c r="F117" s="3" t="s">
        <v>295</v>
      </c>
      <c r="G117" s="3" t="s">
        <v>296</v>
      </c>
      <c r="H117" s="3">
        <v>52</v>
      </c>
      <c r="I117" s="3">
        <v>10.35</v>
      </c>
      <c r="J117" s="3">
        <v>8</v>
      </c>
      <c r="K117" s="3">
        <v>82.8</v>
      </c>
      <c r="L117" s="3" t="s">
        <v>18</v>
      </c>
      <c r="M117" s="5">
        <v>1</v>
      </c>
      <c r="N117" s="6" t="str">
        <f>IF(ev_charging_network_usage_!$I117&lt;=10,"Low",IF(ev_charging_network_usage_!$I117&lt;=30,"Medium","High"))</f>
        <v>Medium</v>
      </c>
      <c r="O117" s="6" t="str">
        <f t="shared" si="9"/>
        <v>Low Satisfaction</v>
      </c>
      <c r="P117" s="6" t="str">
        <f>IF(ev_charging_network_usage_!$H117&lt;30,"Short Charging",IF(ev_charging_network_usage_!$H117&lt;=60,"Medium Charging","Long Charging"))</f>
        <v>Medium Charging</v>
      </c>
      <c r="Q117" s="6">
        <f t="shared" si="8"/>
        <v>1</v>
      </c>
      <c r="R117" s="30">
        <f t="shared" si="6"/>
        <v>0.28541666666666665</v>
      </c>
      <c r="S117" s="28">
        <f t="shared" si="7"/>
        <v>44972</v>
      </c>
      <c r="T117" s="28"/>
    </row>
    <row r="118" spans="1:20" ht="13.2" x14ac:dyDescent="0.25">
      <c r="A118" s="7" t="s">
        <v>297</v>
      </c>
      <c r="B118" s="7" t="s">
        <v>55</v>
      </c>
      <c r="C118" s="7" t="s">
        <v>30</v>
      </c>
      <c r="D118" s="7" t="s">
        <v>34</v>
      </c>
      <c r="E118" s="7" t="s">
        <v>35</v>
      </c>
      <c r="F118" s="7" t="s">
        <v>298</v>
      </c>
      <c r="G118" s="7" t="s">
        <v>299</v>
      </c>
      <c r="H118" s="7">
        <v>16</v>
      </c>
      <c r="I118" s="7">
        <v>34.39</v>
      </c>
      <c r="J118" s="7">
        <v>8</v>
      </c>
      <c r="K118" s="7">
        <v>275.12</v>
      </c>
      <c r="L118" s="7" t="s">
        <v>23</v>
      </c>
      <c r="M118" s="9">
        <v>4</v>
      </c>
      <c r="N118" s="6" t="str">
        <f>IF(ev_charging_network_usage_!$I118&lt;=10,"Low",IF(ev_charging_network_usage_!$I118&lt;=30,"Medium","High"))</f>
        <v>High</v>
      </c>
      <c r="O118" s="6" t="str">
        <f t="shared" si="9"/>
        <v>Medium Satisfaction</v>
      </c>
      <c r="P118" s="6" t="str">
        <f>IF(ev_charging_network_usage_!$H118&lt;30,"Short Charging",IF(ev_charging_network_usage_!$H118&lt;=60,"Medium Charging","Long Charging"))</f>
        <v>Short Charging</v>
      </c>
      <c r="Q118" s="6">
        <f t="shared" si="8"/>
        <v>2</v>
      </c>
      <c r="R118" s="30">
        <f t="shared" si="6"/>
        <v>7.9166666666666663E-2</v>
      </c>
      <c r="S118" s="28">
        <f t="shared" si="7"/>
        <v>45287</v>
      </c>
      <c r="T118" s="28"/>
    </row>
    <row r="119" spans="1:20" ht="13.2" x14ac:dyDescent="0.25">
      <c r="A119" s="3" t="s">
        <v>300</v>
      </c>
      <c r="B119" s="3" t="s">
        <v>20</v>
      </c>
      <c r="C119" s="3" t="s">
        <v>21</v>
      </c>
      <c r="D119" s="3" t="s">
        <v>34</v>
      </c>
      <c r="E119" s="3" t="s">
        <v>17</v>
      </c>
      <c r="F119" s="3" t="s">
        <v>301</v>
      </c>
      <c r="G119" s="3" t="s">
        <v>302</v>
      </c>
      <c r="H119" s="3">
        <v>25</v>
      </c>
      <c r="I119" s="3">
        <v>2.54</v>
      </c>
      <c r="J119" s="3">
        <v>10</v>
      </c>
      <c r="K119" s="3">
        <v>25.4</v>
      </c>
      <c r="L119" s="3" t="s">
        <v>23</v>
      </c>
      <c r="M119" s="5">
        <v>4</v>
      </c>
      <c r="N119" s="6" t="str">
        <f>IF(ev_charging_network_usage_!$I119&lt;=10,"Low",IF(ev_charging_network_usage_!$I119&lt;=30,"Medium","High"))</f>
        <v>Low</v>
      </c>
      <c r="O119" s="6" t="str">
        <f t="shared" si="9"/>
        <v>Medium Satisfaction</v>
      </c>
      <c r="P119" s="6" t="str">
        <f>IF(ev_charging_network_usage_!$H119&lt;30,"Short Charging",IF(ev_charging_network_usage_!$H119&lt;=60,"Medium Charging","Long Charging"))</f>
        <v>Short Charging</v>
      </c>
      <c r="Q119" s="6">
        <f t="shared" si="8"/>
        <v>1</v>
      </c>
      <c r="R119" s="30">
        <f t="shared" si="6"/>
        <v>0.14444444444444443</v>
      </c>
      <c r="S119" s="28">
        <f t="shared" si="7"/>
        <v>45068</v>
      </c>
      <c r="T119" s="28"/>
    </row>
    <row r="120" spans="1:20" ht="13.2" x14ac:dyDescent="0.25">
      <c r="A120" s="7" t="s">
        <v>303</v>
      </c>
      <c r="B120" s="7" t="s">
        <v>59</v>
      </c>
      <c r="C120" s="7" t="s">
        <v>15</v>
      </c>
      <c r="D120" s="7" t="s">
        <v>16</v>
      </c>
      <c r="E120" s="7" t="s">
        <v>17</v>
      </c>
      <c r="F120" s="8">
        <v>45111.777777777781</v>
      </c>
      <c r="G120" s="8">
        <v>45111.808333333334</v>
      </c>
      <c r="H120" s="7">
        <v>44</v>
      </c>
      <c r="I120" s="7">
        <v>11.39</v>
      </c>
      <c r="J120" s="7">
        <v>12</v>
      </c>
      <c r="K120" s="7">
        <v>136.68</v>
      </c>
      <c r="L120" s="7" t="s">
        <v>38</v>
      </c>
      <c r="M120" s="9">
        <v>1</v>
      </c>
      <c r="N120" s="6" t="str">
        <f>IF(ev_charging_network_usage_!$I120&lt;=10,"Low",IF(ev_charging_network_usage_!$I120&lt;=30,"Medium","High"))</f>
        <v>Medium</v>
      </c>
      <c r="O120" s="6" t="str">
        <f t="shared" si="9"/>
        <v>Low Satisfaction</v>
      </c>
      <c r="P120" s="6" t="str">
        <f>IF(ev_charging_network_usage_!$H120&lt;30,"Short Charging",IF(ev_charging_network_usage_!$H120&lt;=60,"Medium Charging","Long Charging"))</f>
        <v>Medium Charging</v>
      </c>
      <c r="Q120" s="6">
        <f t="shared" si="8"/>
        <v>3</v>
      </c>
      <c r="R120" s="30">
        <f t="shared" si="6"/>
        <v>0.77777777777777779</v>
      </c>
      <c r="S120" s="28">
        <f t="shared" si="7"/>
        <v>45111</v>
      </c>
      <c r="T120" s="28"/>
    </row>
    <row r="121" spans="1:20" ht="13.2" x14ac:dyDescent="0.25">
      <c r="A121" s="3" t="s">
        <v>304</v>
      </c>
      <c r="B121" s="3" t="s">
        <v>59</v>
      </c>
      <c r="C121" s="3" t="s">
        <v>21</v>
      </c>
      <c r="D121" s="3" t="s">
        <v>22</v>
      </c>
      <c r="E121" s="3" t="s">
        <v>17</v>
      </c>
      <c r="F121" s="3" t="s">
        <v>305</v>
      </c>
      <c r="G121" s="3" t="s">
        <v>306</v>
      </c>
      <c r="H121" s="3">
        <v>51</v>
      </c>
      <c r="I121" s="3">
        <v>35.31</v>
      </c>
      <c r="J121" s="3">
        <v>12</v>
      </c>
      <c r="K121" s="3">
        <v>423.72</v>
      </c>
      <c r="L121" s="3" t="s">
        <v>23</v>
      </c>
      <c r="M121" s="5">
        <v>1</v>
      </c>
      <c r="N121" s="6" t="str">
        <f>IF(ev_charging_network_usage_!$I121&lt;=10,"Low",IF(ev_charging_network_usage_!$I121&lt;=30,"Medium","High"))</f>
        <v>High</v>
      </c>
      <c r="O121" s="6" t="str">
        <f t="shared" si="9"/>
        <v>Low Satisfaction</v>
      </c>
      <c r="P121" s="6" t="str">
        <f>IF(ev_charging_network_usage_!$H121&lt;30,"Short Charging",IF(ev_charging_network_usage_!$H121&lt;=60,"Medium Charging","Long Charging"))</f>
        <v>Medium Charging</v>
      </c>
      <c r="Q121" s="6">
        <f t="shared" si="8"/>
        <v>1</v>
      </c>
      <c r="R121" s="30">
        <f t="shared" si="6"/>
        <v>0.59652777777777777</v>
      </c>
      <c r="S121" s="28">
        <f t="shared" si="7"/>
        <v>45435</v>
      </c>
      <c r="T121" s="28"/>
    </row>
    <row r="122" spans="1:20" ht="13.2" x14ac:dyDescent="0.25">
      <c r="A122" s="7" t="s">
        <v>307</v>
      </c>
      <c r="B122" s="7" t="s">
        <v>20</v>
      </c>
      <c r="C122" s="7" t="s">
        <v>15</v>
      </c>
      <c r="D122" s="7" t="s">
        <v>31</v>
      </c>
      <c r="E122" s="7" t="s">
        <v>35</v>
      </c>
      <c r="F122" s="7" t="s">
        <v>308</v>
      </c>
      <c r="G122" s="7" t="s">
        <v>309</v>
      </c>
      <c r="H122" s="7">
        <v>14</v>
      </c>
      <c r="I122" s="7">
        <v>22.67</v>
      </c>
      <c r="J122" s="7">
        <v>10</v>
      </c>
      <c r="K122" s="7">
        <v>226.7</v>
      </c>
      <c r="L122" s="7" t="s">
        <v>27</v>
      </c>
      <c r="M122" s="9">
        <v>1</v>
      </c>
      <c r="N122" s="6" t="str">
        <f>IF(ev_charging_network_usage_!$I122&lt;=10,"Low",IF(ev_charging_network_usage_!$I122&lt;=30,"Medium","High"))</f>
        <v>Medium</v>
      </c>
      <c r="O122" s="6" t="str">
        <f t="shared" si="9"/>
        <v>Low Satisfaction</v>
      </c>
      <c r="P122" s="6" t="str">
        <f>IF(ev_charging_network_usage_!$H122&lt;30,"Short Charging",IF(ev_charging_network_usage_!$H122&lt;=60,"Medium Charging","Long Charging"))</f>
        <v>Short Charging</v>
      </c>
      <c r="Q122" s="6">
        <f t="shared" si="8"/>
        <v>3</v>
      </c>
      <c r="R122" s="30">
        <f t="shared" si="6"/>
        <v>0.61805555555555558</v>
      </c>
      <c r="S122" s="28">
        <f t="shared" si="7"/>
        <v>45437</v>
      </c>
      <c r="T122" s="28"/>
    </row>
    <row r="123" spans="1:20" ht="13.2" x14ac:dyDescent="0.25">
      <c r="A123" s="3" t="s">
        <v>310</v>
      </c>
      <c r="B123" s="3" t="s">
        <v>55</v>
      </c>
      <c r="C123" s="3" t="s">
        <v>21</v>
      </c>
      <c r="D123" s="3" t="s">
        <v>22</v>
      </c>
      <c r="E123" s="3" t="s">
        <v>17</v>
      </c>
      <c r="F123" s="4">
        <v>45115.915972222225</v>
      </c>
      <c r="G123" s="4">
        <v>45115.974305555559</v>
      </c>
      <c r="H123" s="3">
        <v>84</v>
      </c>
      <c r="I123" s="3">
        <v>25.99</v>
      </c>
      <c r="J123" s="3">
        <v>10</v>
      </c>
      <c r="K123" s="3">
        <v>259.89999999999998</v>
      </c>
      <c r="L123" s="3" t="s">
        <v>27</v>
      </c>
      <c r="M123" s="5">
        <v>2</v>
      </c>
      <c r="N123" s="6" t="str">
        <f>IF(ev_charging_network_usage_!$I123&lt;=10,"Low",IF(ev_charging_network_usage_!$I123&lt;=30,"Medium","High"))</f>
        <v>Medium</v>
      </c>
      <c r="O123" s="6" t="str">
        <f t="shared" si="9"/>
        <v>Low Satisfaction</v>
      </c>
      <c r="P123" s="6" t="str">
        <f>IF(ev_charging_network_usage_!$H123&lt;30,"Short Charging",IF(ev_charging_network_usage_!$H123&lt;=60,"Medium Charging","Long Charging"))</f>
        <v>Long Charging</v>
      </c>
      <c r="Q123" s="6">
        <f t="shared" si="8"/>
        <v>1</v>
      </c>
      <c r="R123" s="30">
        <f t="shared" si="6"/>
        <v>0.91597222222222219</v>
      </c>
      <c r="S123" s="28">
        <f t="shared" si="7"/>
        <v>45115</v>
      </c>
      <c r="T123" s="28"/>
    </row>
    <row r="124" spans="1:20" ht="13.2" x14ac:dyDescent="0.25">
      <c r="A124" s="7" t="s">
        <v>311</v>
      </c>
      <c r="B124" s="7" t="s">
        <v>14</v>
      </c>
      <c r="C124" s="7" t="s">
        <v>30</v>
      </c>
      <c r="D124" s="7" t="s">
        <v>34</v>
      </c>
      <c r="E124" s="7" t="s">
        <v>17</v>
      </c>
      <c r="F124" s="7" t="s">
        <v>312</v>
      </c>
      <c r="G124" s="7" t="s">
        <v>313</v>
      </c>
      <c r="H124" s="7">
        <v>113</v>
      </c>
      <c r="I124" s="7">
        <v>15.94</v>
      </c>
      <c r="J124" s="7">
        <v>10</v>
      </c>
      <c r="K124" s="7">
        <v>159.4</v>
      </c>
      <c r="L124" s="7" t="s">
        <v>38</v>
      </c>
      <c r="M124" s="9">
        <v>2</v>
      </c>
      <c r="N124" s="6" t="str">
        <f>IF(ev_charging_network_usage_!$I124&lt;=10,"Low",IF(ev_charging_network_usage_!$I124&lt;=30,"Medium","High"))</f>
        <v>Medium</v>
      </c>
      <c r="O124" s="6" t="str">
        <f t="shared" si="9"/>
        <v>Low Satisfaction</v>
      </c>
      <c r="P124" s="6" t="str">
        <f>IF(ev_charging_network_usage_!$H124&lt;30,"Short Charging",IF(ev_charging_network_usage_!$H124&lt;=60,"Medium Charging","Long Charging"))</f>
        <v>Long Charging</v>
      </c>
      <c r="Q124" s="6">
        <f t="shared" si="8"/>
        <v>2</v>
      </c>
      <c r="R124" s="30">
        <f t="shared" si="6"/>
        <v>0.23819444444444443</v>
      </c>
      <c r="S124" s="28">
        <f t="shared" si="7"/>
        <v>45093</v>
      </c>
      <c r="T124" s="28"/>
    </row>
    <row r="125" spans="1:20" ht="13.2" x14ac:dyDescent="0.25">
      <c r="A125" s="3" t="s">
        <v>314</v>
      </c>
      <c r="B125" s="3" t="s">
        <v>43</v>
      </c>
      <c r="C125" s="3" t="s">
        <v>30</v>
      </c>
      <c r="D125" s="3" t="s">
        <v>31</v>
      </c>
      <c r="E125" s="3" t="s">
        <v>35</v>
      </c>
      <c r="F125" s="3" t="s">
        <v>315</v>
      </c>
      <c r="G125" s="3" t="s">
        <v>316</v>
      </c>
      <c r="H125" s="3">
        <v>33</v>
      </c>
      <c r="I125" s="3">
        <v>17.98</v>
      </c>
      <c r="J125" s="3">
        <v>15</v>
      </c>
      <c r="K125" s="3">
        <v>269.7</v>
      </c>
      <c r="L125" s="3" t="s">
        <v>38</v>
      </c>
      <c r="M125" s="5">
        <v>1</v>
      </c>
      <c r="N125" s="6" t="str">
        <f>IF(ev_charging_network_usage_!$I125&lt;=10,"Low",IF(ev_charging_network_usage_!$I125&lt;=30,"Medium","High"))</f>
        <v>Medium</v>
      </c>
      <c r="O125" s="6" t="str">
        <f t="shared" si="9"/>
        <v>Low Satisfaction</v>
      </c>
      <c r="P125" s="6" t="str">
        <f>IF(ev_charging_network_usage_!$H125&lt;30,"Short Charging",IF(ev_charging_network_usage_!$H125&lt;=60,"Medium Charging","Long Charging"))</f>
        <v>Medium Charging</v>
      </c>
      <c r="Q125" s="6">
        <f t="shared" si="8"/>
        <v>2</v>
      </c>
      <c r="R125" s="30">
        <f t="shared" si="6"/>
        <v>0.21249999999999999</v>
      </c>
      <c r="S125" s="28">
        <f t="shared" si="7"/>
        <v>45126</v>
      </c>
      <c r="T125" s="28"/>
    </row>
    <row r="126" spans="1:20" ht="13.2" x14ac:dyDescent="0.25">
      <c r="A126" s="7" t="s">
        <v>317</v>
      </c>
      <c r="B126" s="7" t="s">
        <v>14</v>
      </c>
      <c r="C126" s="7" t="s">
        <v>21</v>
      </c>
      <c r="D126" s="7" t="s">
        <v>34</v>
      </c>
      <c r="E126" s="7" t="s">
        <v>17</v>
      </c>
      <c r="F126" s="7" t="s">
        <v>318</v>
      </c>
      <c r="G126" s="7" t="s">
        <v>319</v>
      </c>
      <c r="H126" s="7">
        <v>94</v>
      </c>
      <c r="I126" s="7">
        <v>59.81</v>
      </c>
      <c r="J126" s="7">
        <v>10</v>
      </c>
      <c r="K126" s="7">
        <v>598.1</v>
      </c>
      <c r="L126" s="7" t="s">
        <v>18</v>
      </c>
      <c r="M126" s="9">
        <v>4</v>
      </c>
      <c r="N126" s="6" t="str">
        <f>IF(ev_charging_network_usage_!$I126&lt;=10,"Low",IF(ev_charging_network_usage_!$I126&lt;=30,"Medium","High"))</f>
        <v>High</v>
      </c>
      <c r="O126" s="6" t="str">
        <f t="shared" si="9"/>
        <v>Medium Satisfaction</v>
      </c>
      <c r="P126" s="6" t="str">
        <f>IF(ev_charging_network_usage_!$H126&lt;30,"Short Charging",IF(ev_charging_network_usage_!$H126&lt;=60,"Medium Charging","Long Charging"))</f>
        <v>Long Charging</v>
      </c>
      <c r="Q126" s="6">
        <f t="shared" si="8"/>
        <v>1</v>
      </c>
      <c r="R126" s="30">
        <f t="shared" si="6"/>
        <v>9.0277777777777776E-2</v>
      </c>
      <c r="S126" s="28">
        <f t="shared" si="7"/>
        <v>45347</v>
      </c>
      <c r="T126" s="28"/>
    </row>
    <row r="127" spans="1:20" ht="13.2" x14ac:dyDescent="0.25">
      <c r="A127" s="3" t="s">
        <v>320</v>
      </c>
      <c r="B127" s="3" t="s">
        <v>48</v>
      </c>
      <c r="C127" s="3" t="s">
        <v>15</v>
      </c>
      <c r="D127" s="3" t="s">
        <v>22</v>
      </c>
      <c r="E127" s="3" t="s">
        <v>17</v>
      </c>
      <c r="F127" s="3" t="s">
        <v>321</v>
      </c>
      <c r="G127" s="3" t="s">
        <v>322</v>
      </c>
      <c r="H127" s="3">
        <v>69</v>
      </c>
      <c r="I127" s="3">
        <v>54.29</v>
      </c>
      <c r="J127" s="3">
        <v>10</v>
      </c>
      <c r="K127" s="3">
        <v>542.9</v>
      </c>
      <c r="L127" s="3" t="s">
        <v>23</v>
      </c>
      <c r="M127" s="5">
        <v>1</v>
      </c>
      <c r="N127" s="6" t="str">
        <f>IF(ev_charging_network_usage_!$I127&lt;=10,"Low",IF(ev_charging_network_usage_!$I127&lt;=30,"Medium","High"))</f>
        <v>High</v>
      </c>
      <c r="O127" s="6" t="str">
        <f t="shared" si="9"/>
        <v>Low Satisfaction</v>
      </c>
      <c r="P127" s="6" t="str">
        <f>IF(ev_charging_network_usage_!$H127&lt;30,"Short Charging",IF(ev_charging_network_usage_!$H127&lt;=60,"Medium Charging","Long Charging"))</f>
        <v>Long Charging</v>
      </c>
      <c r="Q127" s="6">
        <f t="shared" si="8"/>
        <v>3</v>
      </c>
      <c r="R127" s="30">
        <f t="shared" si="6"/>
        <v>0.61388888888888893</v>
      </c>
      <c r="S127" s="28">
        <f t="shared" si="7"/>
        <v>45435</v>
      </c>
      <c r="T127" s="28"/>
    </row>
    <row r="128" spans="1:20" ht="13.2" x14ac:dyDescent="0.25">
      <c r="A128" s="7" t="s">
        <v>323</v>
      </c>
      <c r="B128" s="7" t="s">
        <v>43</v>
      </c>
      <c r="C128" s="7" t="s">
        <v>30</v>
      </c>
      <c r="D128" s="7" t="s">
        <v>34</v>
      </c>
      <c r="E128" s="7" t="s">
        <v>35</v>
      </c>
      <c r="F128" s="8">
        <v>44935.920138888891</v>
      </c>
      <c r="G128" s="8">
        <v>44935.961111111108</v>
      </c>
      <c r="H128" s="7">
        <v>59</v>
      </c>
      <c r="I128" s="7">
        <v>13.22</v>
      </c>
      <c r="J128" s="7">
        <v>15</v>
      </c>
      <c r="K128" s="7">
        <v>198.3</v>
      </c>
      <c r="L128" s="7" t="s">
        <v>23</v>
      </c>
      <c r="M128" s="9">
        <v>4</v>
      </c>
      <c r="N128" s="6" t="str">
        <f>IF(ev_charging_network_usage_!$I128&lt;=10,"Low",IF(ev_charging_network_usage_!$I128&lt;=30,"Medium","High"))</f>
        <v>Medium</v>
      </c>
      <c r="O128" s="6" t="str">
        <f t="shared" si="9"/>
        <v>Medium Satisfaction</v>
      </c>
      <c r="P128" s="6" t="str">
        <f>IF(ev_charging_network_usage_!$H128&lt;30,"Short Charging",IF(ev_charging_network_usage_!$H128&lt;=60,"Medium Charging","Long Charging"))</f>
        <v>Medium Charging</v>
      </c>
      <c r="Q128" s="6">
        <f t="shared" si="8"/>
        <v>2</v>
      </c>
      <c r="R128" s="30">
        <f t="shared" si="6"/>
        <v>0.92013888888888884</v>
      </c>
      <c r="S128" s="28">
        <f t="shared" si="7"/>
        <v>44935</v>
      </c>
      <c r="T128" s="28"/>
    </row>
    <row r="129" spans="1:20" ht="13.2" x14ac:dyDescent="0.25">
      <c r="A129" s="3" t="s">
        <v>324</v>
      </c>
      <c r="B129" s="3" t="s">
        <v>55</v>
      </c>
      <c r="C129" s="3" t="s">
        <v>21</v>
      </c>
      <c r="D129" s="3" t="s">
        <v>34</v>
      </c>
      <c r="E129" s="3" t="s">
        <v>17</v>
      </c>
      <c r="F129" s="4">
        <v>45393.336111111108</v>
      </c>
      <c r="G129" s="4">
        <v>45393.370138888888</v>
      </c>
      <c r="H129" s="3">
        <v>49</v>
      </c>
      <c r="I129" s="3">
        <v>37.06</v>
      </c>
      <c r="J129" s="3">
        <v>10</v>
      </c>
      <c r="K129" s="3">
        <v>370.6</v>
      </c>
      <c r="L129" s="3" t="s">
        <v>27</v>
      </c>
      <c r="M129" s="5">
        <v>2</v>
      </c>
      <c r="N129" s="6" t="str">
        <f>IF(ev_charging_network_usage_!$I129&lt;=10,"Low",IF(ev_charging_network_usage_!$I129&lt;=30,"Medium","High"))</f>
        <v>High</v>
      </c>
      <c r="O129" s="6" t="str">
        <f t="shared" si="9"/>
        <v>Low Satisfaction</v>
      </c>
      <c r="P129" s="6" t="str">
        <f>IF(ev_charging_network_usage_!$H129&lt;30,"Short Charging",IF(ev_charging_network_usage_!$H129&lt;=60,"Medium Charging","Long Charging"))</f>
        <v>Medium Charging</v>
      </c>
      <c r="Q129" s="6">
        <f t="shared" si="8"/>
        <v>1</v>
      </c>
      <c r="R129" s="30">
        <f t="shared" si="6"/>
        <v>0.33611111111111114</v>
      </c>
      <c r="S129" s="28">
        <f t="shared" si="7"/>
        <v>45393</v>
      </c>
      <c r="T129" s="28"/>
    </row>
    <row r="130" spans="1:20" ht="13.2" x14ac:dyDescent="0.25">
      <c r="A130" s="7" t="s">
        <v>325</v>
      </c>
      <c r="B130" s="7" t="s">
        <v>20</v>
      </c>
      <c r="C130" s="7" t="s">
        <v>15</v>
      </c>
      <c r="D130" s="7" t="s">
        <v>31</v>
      </c>
      <c r="E130" s="7" t="s">
        <v>17</v>
      </c>
      <c r="F130" s="7" t="s">
        <v>326</v>
      </c>
      <c r="G130" s="7" t="s">
        <v>327</v>
      </c>
      <c r="H130" s="7">
        <v>53</v>
      </c>
      <c r="I130" s="7">
        <v>38.69</v>
      </c>
      <c r="J130" s="7">
        <v>8</v>
      </c>
      <c r="K130" s="7">
        <v>309.52</v>
      </c>
      <c r="L130" s="7" t="s">
        <v>23</v>
      </c>
      <c r="M130" s="9">
        <v>5</v>
      </c>
      <c r="N130" s="6" t="str">
        <f>IF(ev_charging_network_usage_!$I130&lt;=10,"Low",IF(ev_charging_network_usage_!$I130&lt;=30,"Medium","High"))</f>
        <v>High</v>
      </c>
      <c r="O130" s="6" t="str">
        <f t="shared" si="9"/>
        <v>High Satisfaction</v>
      </c>
      <c r="P130" s="6" t="str">
        <f>IF(ev_charging_network_usage_!$H130&lt;30,"Short Charging",IF(ev_charging_network_usage_!$H130&lt;=60,"Medium Charging","Long Charging"))</f>
        <v>Medium Charging</v>
      </c>
      <c r="Q130" s="6">
        <f t="shared" si="8"/>
        <v>3</v>
      </c>
      <c r="R130" s="30">
        <f t="shared" ref="R130:R193" si="10">TIME(HOUR(F130),MINUTE(F130),SECOND(F130))</f>
        <v>0.59236111111111112</v>
      </c>
      <c r="S130" s="28">
        <f t="shared" ref="S130:S193" si="11">DATE(YEAR(F130),MONTH(F130),DAY(F130))</f>
        <v>45472</v>
      </c>
      <c r="T130" s="28"/>
    </row>
    <row r="131" spans="1:20" ht="13.2" x14ac:dyDescent="0.25">
      <c r="A131" s="3" t="s">
        <v>328</v>
      </c>
      <c r="B131" s="3" t="s">
        <v>55</v>
      </c>
      <c r="C131" s="3" t="s">
        <v>15</v>
      </c>
      <c r="D131" s="3" t="s">
        <v>22</v>
      </c>
      <c r="E131" s="3" t="s">
        <v>17</v>
      </c>
      <c r="F131" s="3" t="s">
        <v>329</v>
      </c>
      <c r="G131" s="3" t="s">
        <v>330</v>
      </c>
      <c r="H131" s="3">
        <v>36</v>
      </c>
      <c r="I131" s="3">
        <v>22.47</v>
      </c>
      <c r="J131" s="3">
        <v>10</v>
      </c>
      <c r="K131" s="3">
        <v>224.7</v>
      </c>
      <c r="L131" s="3" t="s">
        <v>18</v>
      </c>
      <c r="M131" s="5">
        <v>3</v>
      </c>
      <c r="N131" s="6" t="str">
        <f>IF(ev_charging_network_usage_!$I131&lt;=10,"Low",IF(ev_charging_network_usage_!$I131&lt;=30,"Medium","High"))</f>
        <v>Medium</v>
      </c>
      <c r="O131" s="6" t="str">
        <f t="shared" si="9"/>
        <v>Medium Satisfaction</v>
      </c>
      <c r="P131" s="6" t="str">
        <f>IF(ev_charging_network_usage_!$H131&lt;30,"Short Charging",IF(ev_charging_network_usage_!$H131&lt;=60,"Medium Charging","Long Charging"))</f>
        <v>Medium Charging</v>
      </c>
      <c r="Q131" s="6">
        <f t="shared" ref="Q131:Q194" si="12">IF(C131="Fast Charger",1,IF(C131="Standard Charger",2,IF(C131="Super Fast Charger",3,"")))</f>
        <v>3</v>
      </c>
      <c r="R131" s="30">
        <f t="shared" si="10"/>
        <v>0.91249999999999998</v>
      </c>
      <c r="S131" s="28">
        <f t="shared" si="11"/>
        <v>45433</v>
      </c>
      <c r="T131" s="28"/>
    </row>
    <row r="132" spans="1:20" ht="13.2" x14ac:dyDescent="0.25">
      <c r="A132" s="7" t="s">
        <v>331</v>
      </c>
      <c r="B132" s="7" t="s">
        <v>48</v>
      </c>
      <c r="C132" s="7" t="s">
        <v>30</v>
      </c>
      <c r="D132" s="7" t="s">
        <v>22</v>
      </c>
      <c r="E132" s="7" t="s">
        <v>35</v>
      </c>
      <c r="F132" s="7" t="s">
        <v>332</v>
      </c>
      <c r="G132" s="7" t="s">
        <v>333</v>
      </c>
      <c r="H132" s="7">
        <v>109</v>
      </c>
      <c r="I132" s="7">
        <v>28.53</v>
      </c>
      <c r="J132" s="7">
        <v>8</v>
      </c>
      <c r="K132" s="7">
        <v>228.24</v>
      </c>
      <c r="L132" s="7" t="s">
        <v>18</v>
      </c>
      <c r="M132" s="9">
        <v>2</v>
      </c>
      <c r="N132" s="6" t="str">
        <f>IF(ev_charging_network_usage_!$I132&lt;=10,"Low",IF(ev_charging_network_usage_!$I132&lt;=30,"Medium","High"))</f>
        <v>Medium</v>
      </c>
      <c r="O132" s="6" t="str">
        <f t="shared" ref="O132:O195" si="13">IF(M132&lt;=2,"Low Satisfaction",IF(M132&lt;=4,"Medium Satisfaction","High Satisfaction"))</f>
        <v>Low Satisfaction</v>
      </c>
      <c r="P132" s="6" t="str">
        <f>IF(ev_charging_network_usage_!$H132&lt;30,"Short Charging",IF(ev_charging_network_usage_!$H132&lt;=60,"Medium Charging","Long Charging"))</f>
        <v>Long Charging</v>
      </c>
      <c r="Q132" s="6">
        <f t="shared" si="12"/>
        <v>2</v>
      </c>
      <c r="R132" s="30">
        <f t="shared" si="10"/>
        <v>0.52847222222222223</v>
      </c>
      <c r="S132" s="28">
        <f t="shared" si="11"/>
        <v>45410</v>
      </c>
      <c r="T132" s="28"/>
    </row>
    <row r="133" spans="1:20" ht="13.2" x14ac:dyDescent="0.25">
      <c r="A133" s="3" t="s">
        <v>334</v>
      </c>
      <c r="B133" s="3" t="s">
        <v>78</v>
      </c>
      <c r="C133" s="3" t="s">
        <v>21</v>
      </c>
      <c r="D133" s="3" t="s">
        <v>22</v>
      </c>
      <c r="E133" s="3" t="s">
        <v>35</v>
      </c>
      <c r="F133" s="4">
        <v>45478.404861111114</v>
      </c>
      <c r="G133" s="4">
        <v>45478.45</v>
      </c>
      <c r="H133" s="3">
        <v>65</v>
      </c>
      <c r="I133" s="3">
        <v>20.149999999999999</v>
      </c>
      <c r="J133" s="3">
        <v>15</v>
      </c>
      <c r="K133" s="3">
        <v>302.25</v>
      </c>
      <c r="L133" s="3" t="s">
        <v>38</v>
      </c>
      <c r="M133" s="5">
        <v>5</v>
      </c>
      <c r="N133" s="6" t="str">
        <f>IF(ev_charging_network_usage_!$I133&lt;=10,"Low",IF(ev_charging_network_usage_!$I133&lt;=30,"Medium","High"))</f>
        <v>Medium</v>
      </c>
      <c r="O133" s="6" t="str">
        <f t="shared" si="13"/>
        <v>High Satisfaction</v>
      </c>
      <c r="P133" s="6" t="str">
        <f>IF(ev_charging_network_usage_!$H133&lt;30,"Short Charging",IF(ev_charging_network_usage_!$H133&lt;=60,"Medium Charging","Long Charging"))</f>
        <v>Long Charging</v>
      </c>
      <c r="Q133" s="6">
        <f t="shared" si="12"/>
        <v>1</v>
      </c>
      <c r="R133" s="30">
        <f t="shared" si="10"/>
        <v>0.40486111111111112</v>
      </c>
      <c r="S133" s="28">
        <f t="shared" si="11"/>
        <v>45478</v>
      </c>
      <c r="T133" s="28"/>
    </row>
    <row r="134" spans="1:20" ht="13.2" x14ac:dyDescent="0.25">
      <c r="A134" s="7" t="s">
        <v>335</v>
      </c>
      <c r="B134" s="7" t="s">
        <v>78</v>
      </c>
      <c r="C134" s="7" t="s">
        <v>30</v>
      </c>
      <c r="D134" s="7" t="s">
        <v>22</v>
      </c>
      <c r="E134" s="7" t="s">
        <v>17</v>
      </c>
      <c r="F134" s="7" t="s">
        <v>336</v>
      </c>
      <c r="G134" s="7" t="s">
        <v>337</v>
      </c>
      <c r="H134" s="7">
        <v>60</v>
      </c>
      <c r="I134" s="7">
        <v>32.39</v>
      </c>
      <c r="J134" s="7">
        <v>10</v>
      </c>
      <c r="K134" s="7">
        <v>323.89999999999998</v>
      </c>
      <c r="L134" s="7" t="s">
        <v>18</v>
      </c>
      <c r="M134" s="9">
        <v>5</v>
      </c>
      <c r="N134" s="6" t="str">
        <f>IF(ev_charging_network_usage_!$I134&lt;=10,"Low",IF(ev_charging_network_usage_!$I134&lt;=30,"Medium","High"))</f>
        <v>High</v>
      </c>
      <c r="O134" s="6" t="str">
        <f t="shared" si="13"/>
        <v>High Satisfaction</v>
      </c>
      <c r="P134" s="6" t="str">
        <f>IF(ev_charging_network_usage_!$H134&lt;30,"Short Charging",IF(ev_charging_network_usage_!$H134&lt;=60,"Medium Charging","Long Charging"))</f>
        <v>Medium Charging</v>
      </c>
      <c r="Q134" s="6">
        <f t="shared" si="12"/>
        <v>2</v>
      </c>
      <c r="R134" s="30">
        <f t="shared" si="10"/>
        <v>0.28402777777777777</v>
      </c>
      <c r="S134" s="28">
        <f t="shared" si="11"/>
        <v>45223</v>
      </c>
      <c r="T134" s="28"/>
    </row>
    <row r="135" spans="1:20" ht="13.2" x14ac:dyDescent="0.25">
      <c r="A135" s="3" t="s">
        <v>338</v>
      </c>
      <c r="B135" s="3" t="s">
        <v>43</v>
      </c>
      <c r="C135" s="3" t="s">
        <v>30</v>
      </c>
      <c r="D135" s="3" t="s">
        <v>31</v>
      </c>
      <c r="E135" s="3" t="s">
        <v>17</v>
      </c>
      <c r="F135" s="4">
        <v>45057.250694444447</v>
      </c>
      <c r="G135" s="4">
        <v>45057.313194444447</v>
      </c>
      <c r="H135" s="3">
        <v>90</v>
      </c>
      <c r="I135" s="3">
        <v>10.1</v>
      </c>
      <c r="J135" s="3">
        <v>10</v>
      </c>
      <c r="K135" s="3">
        <v>101</v>
      </c>
      <c r="L135" s="3" t="s">
        <v>38</v>
      </c>
      <c r="M135" s="5">
        <v>2</v>
      </c>
      <c r="N135" s="6" t="str">
        <f>IF(ev_charging_network_usage_!$I135&lt;=10,"Low",IF(ev_charging_network_usage_!$I135&lt;=30,"Medium","High"))</f>
        <v>Medium</v>
      </c>
      <c r="O135" s="6" t="str">
        <f t="shared" si="13"/>
        <v>Low Satisfaction</v>
      </c>
      <c r="P135" s="6" t="str">
        <f>IF(ev_charging_network_usage_!$H135&lt;30,"Short Charging",IF(ev_charging_network_usage_!$H135&lt;=60,"Medium Charging","Long Charging"))</f>
        <v>Long Charging</v>
      </c>
      <c r="Q135" s="6">
        <f t="shared" si="12"/>
        <v>2</v>
      </c>
      <c r="R135" s="30">
        <f t="shared" si="10"/>
        <v>0.25069444444444444</v>
      </c>
      <c r="S135" s="28">
        <f t="shared" si="11"/>
        <v>45057</v>
      </c>
      <c r="T135" s="28"/>
    </row>
    <row r="136" spans="1:20" ht="13.2" x14ac:dyDescent="0.25">
      <c r="A136" s="7" t="s">
        <v>339</v>
      </c>
      <c r="B136" s="7" t="s">
        <v>20</v>
      </c>
      <c r="C136" s="7" t="s">
        <v>21</v>
      </c>
      <c r="D136" s="7" t="s">
        <v>22</v>
      </c>
      <c r="E136" s="7" t="s">
        <v>17</v>
      </c>
      <c r="F136" s="7" t="s">
        <v>340</v>
      </c>
      <c r="G136" s="7" t="s">
        <v>341</v>
      </c>
      <c r="H136" s="7">
        <v>31</v>
      </c>
      <c r="I136" s="7">
        <v>25.01</v>
      </c>
      <c r="J136" s="7">
        <v>12</v>
      </c>
      <c r="K136" s="7">
        <v>300.12</v>
      </c>
      <c r="L136" s="7" t="s">
        <v>23</v>
      </c>
      <c r="M136" s="9">
        <v>2</v>
      </c>
      <c r="N136" s="6" t="str">
        <f>IF(ev_charging_network_usage_!$I136&lt;=10,"Low",IF(ev_charging_network_usage_!$I136&lt;=30,"Medium","High"))</f>
        <v>Medium</v>
      </c>
      <c r="O136" s="6" t="str">
        <f t="shared" si="13"/>
        <v>Low Satisfaction</v>
      </c>
      <c r="P136" s="6" t="str">
        <f>IF(ev_charging_network_usage_!$H136&lt;30,"Short Charging",IF(ev_charging_network_usage_!$H136&lt;=60,"Medium Charging","Long Charging"))</f>
        <v>Medium Charging</v>
      </c>
      <c r="Q136" s="6">
        <f t="shared" si="12"/>
        <v>1</v>
      </c>
      <c r="R136" s="30">
        <f t="shared" si="10"/>
        <v>0.44930555555555557</v>
      </c>
      <c r="S136" s="28">
        <f t="shared" si="11"/>
        <v>45503</v>
      </c>
      <c r="T136" s="28"/>
    </row>
    <row r="137" spans="1:20" ht="13.2" x14ac:dyDescent="0.25">
      <c r="A137" s="3" t="s">
        <v>342</v>
      </c>
      <c r="B137" s="3" t="s">
        <v>78</v>
      </c>
      <c r="C137" s="3" t="s">
        <v>15</v>
      </c>
      <c r="D137" s="3" t="s">
        <v>31</v>
      </c>
      <c r="E137" s="3" t="s">
        <v>35</v>
      </c>
      <c r="F137" s="4">
        <v>45140.533333333333</v>
      </c>
      <c r="G137" s="4">
        <v>45140.552777777775</v>
      </c>
      <c r="H137" s="3">
        <v>28</v>
      </c>
      <c r="I137" s="3">
        <v>58.55</v>
      </c>
      <c r="J137" s="3">
        <v>12</v>
      </c>
      <c r="K137" s="3">
        <v>702.6</v>
      </c>
      <c r="L137" s="3" t="s">
        <v>23</v>
      </c>
      <c r="M137" s="5">
        <v>1</v>
      </c>
      <c r="N137" s="6" t="str">
        <f>IF(ev_charging_network_usage_!$I137&lt;=10,"Low",IF(ev_charging_network_usage_!$I137&lt;=30,"Medium","High"))</f>
        <v>High</v>
      </c>
      <c r="O137" s="6" t="str">
        <f t="shared" si="13"/>
        <v>Low Satisfaction</v>
      </c>
      <c r="P137" s="6" t="str">
        <f>IF(ev_charging_network_usage_!$H137&lt;30,"Short Charging",IF(ev_charging_network_usage_!$H137&lt;=60,"Medium Charging","Long Charging"))</f>
        <v>Short Charging</v>
      </c>
      <c r="Q137" s="6">
        <f t="shared" si="12"/>
        <v>3</v>
      </c>
      <c r="R137" s="30">
        <f t="shared" si="10"/>
        <v>0.53333333333333333</v>
      </c>
      <c r="S137" s="28">
        <f t="shared" si="11"/>
        <v>45140</v>
      </c>
      <c r="T137" s="28"/>
    </row>
    <row r="138" spans="1:20" ht="13.2" x14ac:dyDescent="0.25">
      <c r="A138" s="7" t="s">
        <v>343</v>
      </c>
      <c r="B138" s="7" t="s">
        <v>14</v>
      </c>
      <c r="C138" s="7" t="s">
        <v>15</v>
      </c>
      <c r="D138" s="7" t="s">
        <v>34</v>
      </c>
      <c r="E138" s="7" t="s">
        <v>17</v>
      </c>
      <c r="F138" s="8">
        <v>45478.818749999999</v>
      </c>
      <c r="G138" s="8">
        <v>45478.893750000003</v>
      </c>
      <c r="H138" s="7">
        <v>108</v>
      </c>
      <c r="I138" s="7">
        <v>9.81</v>
      </c>
      <c r="J138" s="7">
        <v>15</v>
      </c>
      <c r="K138" s="7">
        <v>147.15</v>
      </c>
      <c r="L138" s="7" t="s">
        <v>27</v>
      </c>
      <c r="M138" s="9">
        <v>1</v>
      </c>
      <c r="N138" s="6" t="str">
        <f>IF(ev_charging_network_usage_!$I138&lt;=10,"Low",IF(ev_charging_network_usage_!$I138&lt;=30,"Medium","High"))</f>
        <v>Low</v>
      </c>
      <c r="O138" s="6" t="str">
        <f t="shared" si="13"/>
        <v>Low Satisfaction</v>
      </c>
      <c r="P138" s="6" t="str">
        <f>IF(ev_charging_network_usage_!$H138&lt;30,"Short Charging",IF(ev_charging_network_usage_!$H138&lt;=60,"Medium Charging","Long Charging"))</f>
        <v>Long Charging</v>
      </c>
      <c r="Q138" s="6">
        <f t="shared" si="12"/>
        <v>3</v>
      </c>
      <c r="R138" s="30">
        <f t="shared" si="10"/>
        <v>0.81874999999999998</v>
      </c>
      <c r="S138" s="28">
        <f t="shared" si="11"/>
        <v>45478</v>
      </c>
      <c r="T138" s="28"/>
    </row>
    <row r="139" spans="1:20" ht="13.2" x14ac:dyDescent="0.25">
      <c r="A139" s="3" t="s">
        <v>344</v>
      </c>
      <c r="B139" s="3" t="s">
        <v>29</v>
      </c>
      <c r="C139" s="3" t="s">
        <v>21</v>
      </c>
      <c r="D139" s="3" t="s">
        <v>16</v>
      </c>
      <c r="E139" s="3" t="s">
        <v>17</v>
      </c>
      <c r="F139" s="3" t="s">
        <v>345</v>
      </c>
      <c r="G139" s="3" t="s">
        <v>346</v>
      </c>
      <c r="H139" s="3">
        <v>11</v>
      </c>
      <c r="I139" s="3">
        <v>39.65</v>
      </c>
      <c r="J139" s="3">
        <v>10</v>
      </c>
      <c r="K139" s="3">
        <v>396.5</v>
      </c>
      <c r="L139" s="3" t="s">
        <v>18</v>
      </c>
      <c r="M139" s="5">
        <v>1</v>
      </c>
      <c r="N139" s="6" t="str">
        <f>IF(ev_charging_network_usage_!$I139&lt;=10,"Low",IF(ev_charging_network_usage_!$I139&lt;=30,"Medium","High"))</f>
        <v>High</v>
      </c>
      <c r="O139" s="6" t="str">
        <f t="shared" si="13"/>
        <v>Low Satisfaction</v>
      </c>
      <c r="P139" s="6" t="str">
        <f>IF(ev_charging_network_usage_!$H139&lt;30,"Short Charging",IF(ev_charging_network_usage_!$H139&lt;=60,"Medium Charging","Long Charging"))</f>
        <v>Short Charging</v>
      </c>
      <c r="Q139" s="6">
        <f t="shared" si="12"/>
        <v>1</v>
      </c>
      <c r="R139" s="30">
        <f t="shared" si="10"/>
        <v>0.11874999999999999</v>
      </c>
      <c r="S139" s="28">
        <f t="shared" si="11"/>
        <v>45091</v>
      </c>
      <c r="T139" s="28"/>
    </row>
    <row r="140" spans="1:20" ht="13.2" x14ac:dyDescent="0.25">
      <c r="A140" s="7" t="s">
        <v>347</v>
      </c>
      <c r="B140" s="7" t="s">
        <v>29</v>
      </c>
      <c r="C140" s="7" t="s">
        <v>15</v>
      </c>
      <c r="D140" s="7" t="s">
        <v>34</v>
      </c>
      <c r="E140" s="7" t="s">
        <v>35</v>
      </c>
      <c r="F140" s="7" t="s">
        <v>348</v>
      </c>
      <c r="G140" s="7" t="s">
        <v>349</v>
      </c>
      <c r="H140" s="7">
        <v>42</v>
      </c>
      <c r="I140" s="7">
        <v>48.73</v>
      </c>
      <c r="J140" s="7">
        <v>8</v>
      </c>
      <c r="K140" s="7">
        <v>389.84</v>
      </c>
      <c r="L140" s="7" t="s">
        <v>23</v>
      </c>
      <c r="M140" s="9">
        <v>2</v>
      </c>
      <c r="N140" s="6" t="str">
        <f>IF(ev_charging_network_usage_!$I140&lt;=10,"Low",IF(ev_charging_network_usage_!$I140&lt;=30,"Medium","High"))</f>
        <v>High</v>
      </c>
      <c r="O140" s="6" t="str">
        <f t="shared" si="13"/>
        <v>Low Satisfaction</v>
      </c>
      <c r="P140" s="6" t="str">
        <f>IF(ev_charging_network_usage_!$H140&lt;30,"Short Charging",IF(ev_charging_network_usage_!$H140&lt;=60,"Medium Charging","Long Charging"))</f>
        <v>Medium Charging</v>
      </c>
      <c r="Q140" s="6">
        <f t="shared" si="12"/>
        <v>3</v>
      </c>
      <c r="R140" s="30">
        <f t="shared" si="10"/>
        <v>0.79027777777777775</v>
      </c>
      <c r="S140" s="28">
        <f t="shared" si="11"/>
        <v>44977</v>
      </c>
      <c r="T140" s="28"/>
    </row>
    <row r="141" spans="1:20" ht="13.2" x14ac:dyDescent="0.25">
      <c r="A141" s="3" t="s">
        <v>350</v>
      </c>
      <c r="B141" s="3" t="s">
        <v>29</v>
      </c>
      <c r="C141" s="3" t="s">
        <v>21</v>
      </c>
      <c r="D141" s="3" t="s">
        <v>22</v>
      </c>
      <c r="E141" s="3" t="s">
        <v>35</v>
      </c>
      <c r="F141" s="4">
        <v>45300.95208333333</v>
      </c>
      <c r="G141" s="4">
        <v>45300.979861111111</v>
      </c>
      <c r="H141" s="3">
        <v>40</v>
      </c>
      <c r="I141" s="3">
        <v>16.32</v>
      </c>
      <c r="J141" s="3">
        <v>12</v>
      </c>
      <c r="K141" s="3">
        <v>195.84</v>
      </c>
      <c r="L141" s="3" t="s">
        <v>27</v>
      </c>
      <c r="M141" s="5">
        <v>2</v>
      </c>
      <c r="N141" s="6" t="str">
        <f>IF(ev_charging_network_usage_!$I141&lt;=10,"Low",IF(ev_charging_network_usage_!$I141&lt;=30,"Medium","High"))</f>
        <v>Medium</v>
      </c>
      <c r="O141" s="6" t="str">
        <f t="shared" si="13"/>
        <v>Low Satisfaction</v>
      </c>
      <c r="P141" s="6" t="str">
        <f>IF(ev_charging_network_usage_!$H141&lt;30,"Short Charging",IF(ev_charging_network_usage_!$H141&lt;=60,"Medium Charging","Long Charging"))</f>
        <v>Medium Charging</v>
      </c>
      <c r="Q141" s="6">
        <f t="shared" si="12"/>
        <v>1</v>
      </c>
      <c r="R141" s="30">
        <f t="shared" si="10"/>
        <v>0.95208333333333328</v>
      </c>
      <c r="S141" s="28">
        <f t="shared" si="11"/>
        <v>45300</v>
      </c>
      <c r="T141" s="28"/>
    </row>
    <row r="142" spans="1:20" ht="13.2" x14ac:dyDescent="0.25">
      <c r="A142" s="7" t="s">
        <v>351</v>
      </c>
      <c r="B142" s="7" t="s">
        <v>14</v>
      </c>
      <c r="C142" s="7" t="s">
        <v>30</v>
      </c>
      <c r="D142" s="7" t="s">
        <v>34</v>
      </c>
      <c r="E142" s="7" t="s">
        <v>17</v>
      </c>
      <c r="F142" s="7" t="s">
        <v>352</v>
      </c>
      <c r="G142" s="7" t="s">
        <v>353</v>
      </c>
      <c r="H142" s="7">
        <v>56</v>
      </c>
      <c r="I142" s="7">
        <v>24.05</v>
      </c>
      <c r="J142" s="7">
        <v>8</v>
      </c>
      <c r="K142" s="7">
        <v>192.4</v>
      </c>
      <c r="L142" s="7" t="s">
        <v>23</v>
      </c>
      <c r="M142" s="9">
        <v>2</v>
      </c>
      <c r="N142" s="6" t="str">
        <f>IF(ev_charging_network_usage_!$I142&lt;=10,"Low",IF(ev_charging_network_usage_!$I142&lt;=30,"Medium","High"))</f>
        <v>Medium</v>
      </c>
      <c r="O142" s="6" t="str">
        <f t="shared" si="13"/>
        <v>Low Satisfaction</v>
      </c>
      <c r="P142" s="6" t="str">
        <f>IF(ev_charging_network_usage_!$H142&lt;30,"Short Charging",IF(ev_charging_network_usage_!$H142&lt;=60,"Medium Charging","Long Charging"))</f>
        <v>Medium Charging</v>
      </c>
      <c r="Q142" s="6">
        <f t="shared" si="12"/>
        <v>2</v>
      </c>
      <c r="R142" s="30">
        <f t="shared" si="10"/>
        <v>0.88749999999999996</v>
      </c>
      <c r="S142" s="28">
        <f t="shared" si="11"/>
        <v>45382</v>
      </c>
      <c r="T142" s="28"/>
    </row>
    <row r="143" spans="1:20" ht="13.2" x14ac:dyDescent="0.25">
      <c r="A143" s="3" t="s">
        <v>354</v>
      </c>
      <c r="B143" s="3" t="s">
        <v>59</v>
      </c>
      <c r="C143" s="3" t="s">
        <v>15</v>
      </c>
      <c r="D143" s="3" t="s">
        <v>34</v>
      </c>
      <c r="E143" s="3" t="s">
        <v>35</v>
      </c>
      <c r="F143" s="3" t="s">
        <v>355</v>
      </c>
      <c r="G143" s="3" t="s">
        <v>356</v>
      </c>
      <c r="H143" s="3">
        <v>105</v>
      </c>
      <c r="I143" s="3">
        <v>44.53</v>
      </c>
      <c r="J143" s="3">
        <v>8</v>
      </c>
      <c r="K143" s="3">
        <v>356.24</v>
      </c>
      <c r="L143" s="3" t="s">
        <v>27</v>
      </c>
      <c r="M143" s="5">
        <v>1</v>
      </c>
      <c r="N143" s="6" t="str">
        <f>IF(ev_charging_network_usage_!$I143&lt;=10,"Low",IF(ev_charging_network_usage_!$I143&lt;=30,"Medium","High"))</f>
        <v>High</v>
      </c>
      <c r="O143" s="6" t="str">
        <f t="shared" si="13"/>
        <v>Low Satisfaction</v>
      </c>
      <c r="P143" s="6" t="str">
        <f>IF(ev_charging_network_usage_!$H143&lt;30,"Short Charging",IF(ev_charging_network_usage_!$H143&lt;=60,"Medium Charging","Long Charging"))</f>
        <v>Long Charging</v>
      </c>
      <c r="Q143" s="6">
        <f t="shared" si="12"/>
        <v>3</v>
      </c>
      <c r="R143" s="30">
        <f t="shared" si="10"/>
        <v>0.55763888888888891</v>
      </c>
      <c r="S143" s="28">
        <f t="shared" si="11"/>
        <v>45315</v>
      </c>
      <c r="T143" s="28"/>
    </row>
    <row r="144" spans="1:20" ht="13.2" x14ac:dyDescent="0.25">
      <c r="A144" s="7" t="s">
        <v>357</v>
      </c>
      <c r="B144" s="7" t="s">
        <v>43</v>
      </c>
      <c r="C144" s="7" t="s">
        <v>21</v>
      </c>
      <c r="D144" s="7" t="s">
        <v>22</v>
      </c>
      <c r="E144" s="7" t="s">
        <v>17</v>
      </c>
      <c r="F144" s="7" t="s">
        <v>358</v>
      </c>
      <c r="G144" s="7" t="s">
        <v>359</v>
      </c>
      <c r="H144" s="7">
        <v>88</v>
      </c>
      <c r="I144" s="7">
        <v>10.27</v>
      </c>
      <c r="J144" s="7">
        <v>8</v>
      </c>
      <c r="K144" s="7">
        <v>82.16</v>
      </c>
      <c r="L144" s="7" t="s">
        <v>38</v>
      </c>
      <c r="M144" s="9">
        <v>2</v>
      </c>
      <c r="N144" s="6" t="str">
        <f>IF(ev_charging_network_usage_!$I144&lt;=10,"Low",IF(ev_charging_network_usage_!$I144&lt;=30,"Medium","High"))</f>
        <v>Medium</v>
      </c>
      <c r="O144" s="6" t="str">
        <f t="shared" si="13"/>
        <v>Low Satisfaction</v>
      </c>
      <c r="P144" s="6" t="str">
        <f>IF(ev_charging_network_usage_!$H144&lt;30,"Short Charging",IF(ev_charging_network_usage_!$H144&lt;=60,"Medium Charging","Long Charging"))</f>
        <v>Long Charging</v>
      </c>
      <c r="Q144" s="6">
        <f t="shared" si="12"/>
        <v>1</v>
      </c>
      <c r="R144" s="30">
        <f t="shared" si="10"/>
        <v>5.5555555555555552E-2</v>
      </c>
      <c r="S144" s="28">
        <f t="shared" si="11"/>
        <v>45342</v>
      </c>
      <c r="T144" s="28"/>
    </row>
    <row r="145" spans="1:20" ht="13.2" x14ac:dyDescent="0.25">
      <c r="A145" s="3" t="s">
        <v>360</v>
      </c>
      <c r="B145" s="3" t="s">
        <v>20</v>
      </c>
      <c r="C145" s="3" t="s">
        <v>30</v>
      </c>
      <c r="D145" s="3" t="s">
        <v>31</v>
      </c>
      <c r="E145" s="3" t="s">
        <v>35</v>
      </c>
      <c r="F145" s="4">
        <v>45630.371527777781</v>
      </c>
      <c r="G145" s="4">
        <v>45630.45416666667</v>
      </c>
      <c r="H145" s="3">
        <v>119</v>
      </c>
      <c r="I145" s="3">
        <v>6.67</v>
      </c>
      <c r="J145" s="3">
        <v>12</v>
      </c>
      <c r="K145" s="3">
        <v>80.040000000000006</v>
      </c>
      <c r="L145" s="3" t="s">
        <v>27</v>
      </c>
      <c r="M145" s="5">
        <v>2</v>
      </c>
      <c r="N145" s="6" t="str">
        <f>IF(ev_charging_network_usage_!$I145&lt;=10,"Low",IF(ev_charging_network_usage_!$I145&lt;=30,"Medium","High"))</f>
        <v>Low</v>
      </c>
      <c r="O145" s="6" t="str">
        <f t="shared" si="13"/>
        <v>Low Satisfaction</v>
      </c>
      <c r="P145" s="6" t="str">
        <f>IF(ev_charging_network_usage_!$H145&lt;30,"Short Charging",IF(ev_charging_network_usage_!$H145&lt;=60,"Medium Charging","Long Charging"))</f>
        <v>Long Charging</v>
      </c>
      <c r="Q145" s="6">
        <f t="shared" si="12"/>
        <v>2</v>
      </c>
      <c r="R145" s="30">
        <f t="shared" si="10"/>
        <v>0.37152777777777779</v>
      </c>
      <c r="S145" s="28">
        <f t="shared" si="11"/>
        <v>45630</v>
      </c>
      <c r="T145" s="28"/>
    </row>
    <row r="146" spans="1:20" ht="13.2" x14ac:dyDescent="0.25">
      <c r="A146" s="7" t="s">
        <v>361</v>
      </c>
      <c r="B146" s="7" t="s">
        <v>55</v>
      </c>
      <c r="C146" s="7" t="s">
        <v>30</v>
      </c>
      <c r="D146" s="7" t="s">
        <v>31</v>
      </c>
      <c r="E146" s="7" t="s">
        <v>17</v>
      </c>
      <c r="F146" s="8">
        <v>45261.340277777781</v>
      </c>
      <c r="G146" s="8">
        <v>45261.363194444442</v>
      </c>
      <c r="H146" s="7">
        <v>33</v>
      </c>
      <c r="I146" s="7">
        <v>43.26</v>
      </c>
      <c r="J146" s="7">
        <v>10</v>
      </c>
      <c r="K146" s="7">
        <v>432.6</v>
      </c>
      <c r="L146" s="7" t="s">
        <v>38</v>
      </c>
      <c r="M146" s="9">
        <v>3</v>
      </c>
      <c r="N146" s="6" t="str">
        <f>IF(ev_charging_network_usage_!$I146&lt;=10,"Low",IF(ev_charging_network_usage_!$I146&lt;=30,"Medium","High"))</f>
        <v>High</v>
      </c>
      <c r="O146" s="6" t="str">
        <f t="shared" si="13"/>
        <v>Medium Satisfaction</v>
      </c>
      <c r="P146" s="6" t="str">
        <f>IF(ev_charging_network_usage_!$H146&lt;30,"Short Charging",IF(ev_charging_network_usage_!$H146&lt;=60,"Medium Charging","Long Charging"))</f>
        <v>Medium Charging</v>
      </c>
      <c r="Q146" s="6">
        <f t="shared" si="12"/>
        <v>2</v>
      </c>
      <c r="R146" s="30">
        <f t="shared" si="10"/>
        <v>0.34027777777777779</v>
      </c>
      <c r="S146" s="28">
        <f t="shared" si="11"/>
        <v>45261</v>
      </c>
      <c r="T146" s="28"/>
    </row>
    <row r="147" spans="1:20" ht="13.2" x14ac:dyDescent="0.25">
      <c r="A147" s="3" t="s">
        <v>362</v>
      </c>
      <c r="B147" s="3" t="s">
        <v>43</v>
      </c>
      <c r="C147" s="3" t="s">
        <v>30</v>
      </c>
      <c r="D147" s="3" t="s">
        <v>34</v>
      </c>
      <c r="E147" s="3" t="s">
        <v>35</v>
      </c>
      <c r="F147" s="3" t="s">
        <v>363</v>
      </c>
      <c r="G147" s="3" t="s">
        <v>364</v>
      </c>
      <c r="H147" s="3">
        <v>52</v>
      </c>
      <c r="I147" s="3">
        <v>30.12</v>
      </c>
      <c r="J147" s="3">
        <v>10</v>
      </c>
      <c r="K147" s="3">
        <v>301.2</v>
      </c>
      <c r="L147" s="3" t="s">
        <v>27</v>
      </c>
      <c r="M147" s="5">
        <v>4</v>
      </c>
      <c r="N147" s="6" t="str">
        <f>IF(ev_charging_network_usage_!$I147&lt;=10,"Low",IF(ev_charging_network_usage_!$I147&lt;=30,"Medium","High"))</f>
        <v>High</v>
      </c>
      <c r="O147" s="6" t="str">
        <f t="shared" si="13"/>
        <v>Medium Satisfaction</v>
      </c>
      <c r="P147" s="6" t="str">
        <f>IF(ev_charging_network_usage_!$H147&lt;30,"Short Charging",IF(ev_charging_network_usage_!$H147&lt;=60,"Medium Charging","Long Charging"))</f>
        <v>Medium Charging</v>
      </c>
      <c r="Q147" s="6">
        <f t="shared" si="12"/>
        <v>2</v>
      </c>
      <c r="R147" s="30">
        <f t="shared" si="10"/>
        <v>0.24097222222222223</v>
      </c>
      <c r="S147" s="28">
        <f t="shared" si="11"/>
        <v>45137</v>
      </c>
      <c r="T147" s="28"/>
    </row>
    <row r="148" spans="1:20" ht="13.2" x14ac:dyDescent="0.25">
      <c r="A148" s="7" t="s">
        <v>365</v>
      </c>
      <c r="B148" s="7" t="s">
        <v>48</v>
      </c>
      <c r="C148" s="7" t="s">
        <v>30</v>
      </c>
      <c r="D148" s="7" t="s">
        <v>22</v>
      </c>
      <c r="E148" s="7" t="s">
        <v>17</v>
      </c>
      <c r="F148" s="7" t="s">
        <v>366</v>
      </c>
      <c r="G148" s="7" t="s">
        <v>367</v>
      </c>
      <c r="H148" s="7">
        <v>23</v>
      </c>
      <c r="I148" s="7">
        <v>29.73</v>
      </c>
      <c r="J148" s="7">
        <v>12</v>
      </c>
      <c r="K148" s="7">
        <v>356.76</v>
      </c>
      <c r="L148" s="7" t="s">
        <v>23</v>
      </c>
      <c r="M148" s="9">
        <v>5</v>
      </c>
      <c r="N148" s="6" t="str">
        <f>IF(ev_charging_network_usage_!$I148&lt;=10,"Low",IF(ev_charging_network_usage_!$I148&lt;=30,"Medium","High"))</f>
        <v>Medium</v>
      </c>
      <c r="O148" s="6" t="str">
        <f t="shared" si="13"/>
        <v>High Satisfaction</v>
      </c>
      <c r="P148" s="6" t="str">
        <f>IF(ev_charging_network_usage_!$H148&lt;30,"Short Charging",IF(ev_charging_network_usage_!$H148&lt;=60,"Medium Charging","Long Charging"))</f>
        <v>Short Charging</v>
      </c>
      <c r="Q148" s="6">
        <f t="shared" si="12"/>
        <v>2</v>
      </c>
      <c r="R148" s="30">
        <f t="shared" si="10"/>
        <v>0.40416666666666667</v>
      </c>
      <c r="S148" s="28">
        <f t="shared" si="11"/>
        <v>45044</v>
      </c>
      <c r="T148" s="28"/>
    </row>
    <row r="149" spans="1:20" ht="13.2" x14ac:dyDescent="0.25">
      <c r="A149" s="3" t="s">
        <v>368</v>
      </c>
      <c r="B149" s="3" t="s">
        <v>55</v>
      </c>
      <c r="C149" s="3" t="s">
        <v>21</v>
      </c>
      <c r="D149" s="3" t="s">
        <v>22</v>
      </c>
      <c r="E149" s="3" t="s">
        <v>35</v>
      </c>
      <c r="F149" s="3" t="s">
        <v>369</v>
      </c>
      <c r="G149" s="3" t="s">
        <v>370</v>
      </c>
      <c r="H149" s="3">
        <v>71</v>
      </c>
      <c r="I149" s="3">
        <v>25.44</v>
      </c>
      <c r="J149" s="3">
        <v>8</v>
      </c>
      <c r="K149" s="3">
        <v>203.52</v>
      </c>
      <c r="L149" s="3" t="s">
        <v>18</v>
      </c>
      <c r="M149" s="5">
        <v>1</v>
      </c>
      <c r="N149" s="6" t="str">
        <f>IF(ev_charging_network_usage_!$I149&lt;=10,"Low",IF(ev_charging_network_usage_!$I149&lt;=30,"Medium","High"))</f>
        <v>Medium</v>
      </c>
      <c r="O149" s="6" t="str">
        <f t="shared" si="13"/>
        <v>Low Satisfaction</v>
      </c>
      <c r="P149" s="6" t="str">
        <f>IF(ev_charging_network_usage_!$H149&lt;30,"Short Charging",IF(ev_charging_network_usage_!$H149&lt;=60,"Medium Charging","Long Charging"))</f>
        <v>Long Charging</v>
      </c>
      <c r="Q149" s="6">
        <f t="shared" si="12"/>
        <v>1</v>
      </c>
      <c r="R149" s="30">
        <f t="shared" si="10"/>
        <v>0.62291666666666667</v>
      </c>
      <c r="S149" s="28">
        <f t="shared" si="11"/>
        <v>45621</v>
      </c>
      <c r="T149" s="28"/>
    </row>
    <row r="150" spans="1:20" ht="13.2" x14ac:dyDescent="0.25">
      <c r="A150" s="7" t="s">
        <v>371</v>
      </c>
      <c r="B150" s="7" t="s">
        <v>43</v>
      </c>
      <c r="C150" s="7" t="s">
        <v>30</v>
      </c>
      <c r="D150" s="7" t="s">
        <v>22</v>
      </c>
      <c r="E150" s="7" t="s">
        <v>17</v>
      </c>
      <c r="F150" s="8">
        <v>45087.098611111112</v>
      </c>
      <c r="G150" s="8">
        <v>45087.106249999997</v>
      </c>
      <c r="H150" s="7">
        <v>11</v>
      </c>
      <c r="I150" s="7">
        <v>39.35</v>
      </c>
      <c r="J150" s="7">
        <v>10</v>
      </c>
      <c r="K150" s="7">
        <v>393.5</v>
      </c>
      <c r="L150" s="7" t="s">
        <v>27</v>
      </c>
      <c r="M150" s="9">
        <v>1</v>
      </c>
      <c r="N150" s="6" t="str">
        <f>IF(ev_charging_network_usage_!$I150&lt;=10,"Low",IF(ev_charging_network_usage_!$I150&lt;=30,"Medium","High"))</f>
        <v>High</v>
      </c>
      <c r="O150" s="6" t="str">
        <f t="shared" si="13"/>
        <v>Low Satisfaction</v>
      </c>
      <c r="P150" s="6" t="str">
        <f>IF(ev_charging_network_usage_!$H150&lt;30,"Short Charging",IF(ev_charging_network_usage_!$H150&lt;=60,"Medium Charging","Long Charging"))</f>
        <v>Short Charging</v>
      </c>
      <c r="Q150" s="6">
        <f t="shared" si="12"/>
        <v>2</v>
      </c>
      <c r="R150" s="30">
        <f t="shared" si="10"/>
        <v>9.8611111111111108E-2</v>
      </c>
      <c r="S150" s="28">
        <f t="shared" si="11"/>
        <v>45087</v>
      </c>
      <c r="T150" s="28"/>
    </row>
    <row r="151" spans="1:20" ht="13.2" x14ac:dyDescent="0.25">
      <c r="A151" s="3" t="s">
        <v>372</v>
      </c>
      <c r="B151" s="3" t="s">
        <v>48</v>
      </c>
      <c r="C151" s="3" t="s">
        <v>21</v>
      </c>
      <c r="D151" s="3" t="s">
        <v>16</v>
      </c>
      <c r="E151" s="3" t="s">
        <v>35</v>
      </c>
      <c r="F151" s="3" t="s">
        <v>373</v>
      </c>
      <c r="G151" s="3" t="s">
        <v>374</v>
      </c>
      <c r="H151" s="3">
        <v>52</v>
      </c>
      <c r="I151" s="3">
        <v>39.020000000000003</v>
      </c>
      <c r="J151" s="3">
        <v>10</v>
      </c>
      <c r="K151" s="3">
        <v>390.2</v>
      </c>
      <c r="L151" s="3" t="s">
        <v>18</v>
      </c>
      <c r="M151" s="5">
        <v>2</v>
      </c>
      <c r="N151" s="6" t="str">
        <f>IF(ev_charging_network_usage_!$I151&lt;=10,"Low",IF(ev_charging_network_usage_!$I151&lt;=30,"Medium","High"))</f>
        <v>High</v>
      </c>
      <c r="O151" s="6" t="str">
        <f t="shared" si="13"/>
        <v>Low Satisfaction</v>
      </c>
      <c r="P151" s="6" t="str">
        <f>IF(ev_charging_network_usage_!$H151&lt;30,"Short Charging",IF(ev_charging_network_usage_!$H151&lt;=60,"Medium Charging","Long Charging"))</f>
        <v>Medium Charging</v>
      </c>
      <c r="Q151" s="6">
        <f t="shared" si="12"/>
        <v>1</v>
      </c>
      <c r="R151" s="30">
        <f t="shared" si="10"/>
        <v>0.66666666666666663</v>
      </c>
      <c r="S151" s="28">
        <f t="shared" si="11"/>
        <v>45004</v>
      </c>
      <c r="T151" s="28"/>
    </row>
    <row r="152" spans="1:20" ht="13.2" x14ac:dyDescent="0.25">
      <c r="A152" s="7" t="s">
        <v>375</v>
      </c>
      <c r="B152" s="7" t="s">
        <v>20</v>
      </c>
      <c r="C152" s="7" t="s">
        <v>30</v>
      </c>
      <c r="D152" s="7" t="s">
        <v>16</v>
      </c>
      <c r="E152" s="7" t="s">
        <v>35</v>
      </c>
      <c r="F152" s="7" t="s">
        <v>376</v>
      </c>
      <c r="G152" s="7" t="s">
        <v>377</v>
      </c>
      <c r="H152" s="7">
        <v>108</v>
      </c>
      <c r="I152" s="7">
        <v>56.83</v>
      </c>
      <c r="J152" s="7">
        <v>8</v>
      </c>
      <c r="K152" s="7">
        <v>454.64</v>
      </c>
      <c r="L152" s="7" t="s">
        <v>38</v>
      </c>
      <c r="M152" s="9">
        <v>4</v>
      </c>
      <c r="N152" s="6" t="str">
        <f>IF(ev_charging_network_usage_!$I152&lt;=10,"Low",IF(ev_charging_network_usage_!$I152&lt;=30,"Medium","High"))</f>
        <v>High</v>
      </c>
      <c r="O152" s="6" t="str">
        <f t="shared" si="13"/>
        <v>Medium Satisfaction</v>
      </c>
      <c r="P152" s="6" t="str">
        <f>IF(ev_charging_network_usage_!$H152&lt;30,"Short Charging",IF(ev_charging_network_usage_!$H152&lt;=60,"Medium Charging","Long Charging"))</f>
        <v>Long Charging</v>
      </c>
      <c r="Q152" s="6">
        <f t="shared" si="12"/>
        <v>2</v>
      </c>
      <c r="R152" s="30">
        <f t="shared" si="10"/>
        <v>0.46527777777777779</v>
      </c>
      <c r="S152" s="28">
        <f t="shared" si="11"/>
        <v>45492</v>
      </c>
      <c r="T152" s="28"/>
    </row>
    <row r="153" spans="1:20" ht="13.2" x14ac:dyDescent="0.25">
      <c r="A153" s="3" t="s">
        <v>378</v>
      </c>
      <c r="B153" s="3" t="s">
        <v>78</v>
      </c>
      <c r="C153" s="3" t="s">
        <v>15</v>
      </c>
      <c r="D153" s="3" t="s">
        <v>22</v>
      </c>
      <c r="E153" s="3" t="s">
        <v>17</v>
      </c>
      <c r="F153" s="3" t="s">
        <v>379</v>
      </c>
      <c r="G153" s="3" t="s">
        <v>380</v>
      </c>
      <c r="H153" s="3">
        <v>101</v>
      </c>
      <c r="I153" s="3">
        <v>47.88</v>
      </c>
      <c r="J153" s="3">
        <v>15</v>
      </c>
      <c r="K153" s="3">
        <v>718.2</v>
      </c>
      <c r="L153" s="3" t="s">
        <v>38</v>
      </c>
      <c r="M153" s="5">
        <v>4</v>
      </c>
      <c r="N153" s="6" t="str">
        <f>IF(ev_charging_network_usage_!$I153&lt;=10,"Low",IF(ev_charging_network_usage_!$I153&lt;=30,"Medium","High"))</f>
        <v>High</v>
      </c>
      <c r="O153" s="6" t="str">
        <f t="shared" si="13"/>
        <v>Medium Satisfaction</v>
      </c>
      <c r="P153" s="6" t="str">
        <f>IF(ev_charging_network_usage_!$H153&lt;30,"Short Charging",IF(ev_charging_network_usage_!$H153&lt;=60,"Medium Charging","Long Charging"))</f>
        <v>Long Charging</v>
      </c>
      <c r="Q153" s="6">
        <f t="shared" si="12"/>
        <v>3</v>
      </c>
      <c r="R153" s="30">
        <f t="shared" si="10"/>
        <v>9.0277777777777776E-2</v>
      </c>
      <c r="S153" s="28">
        <f t="shared" si="11"/>
        <v>45626</v>
      </c>
      <c r="T153" s="28"/>
    </row>
    <row r="154" spans="1:20" ht="13.2" x14ac:dyDescent="0.25">
      <c r="A154" s="7" t="s">
        <v>381</v>
      </c>
      <c r="B154" s="7" t="s">
        <v>78</v>
      </c>
      <c r="C154" s="7" t="s">
        <v>30</v>
      </c>
      <c r="D154" s="7" t="s">
        <v>31</v>
      </c>
      <c r="E154" s="7" t="s">
        <v>35</v>
      </c>
      <c r="F154" s="8">
        <v>44928.460416666669</v>
      </c>
      <c r="G154" s="8">
        <v>44928.504861111112</v>
      </c>
      <c r="H154" s="7">
        <v>64</v>
      </c>
      <c r="I154" s="7">
        <v>19.399999999999999</v>
      </c>
      <c r="J154" s="7">
        <v>10</v>
      </c>
      <c r="K154" s="7">
        <v>194</v>
      </c>
      <c r="L154" s="7" t="s">
        <v>18</v>
      </c>
      <c r="M154" s="9">
        <v>4</v>
      </c>
      <c r="N154" s="6" t="str">
        <f>IF(ev_charging_network_usage_!$I154&lt;=10,"Low",IF(ev_charging_network_usage_!$I154&lt;=30,"Medium","High"))</f>
        <v>Medium</v>
      </c>
      <c r="O154" s="6" t="str">
        <f t="shared" si="13"/>
        <v>Medium Satisfaction</v>
      </c>
      <c r="P154" s="6" t="str">
        <f>IF(ev_charging_network_usage_!$H154&lt;30,"Short Charging",IF(ev_charging_network_usage_!$H154&lt;=60,"Medium Charging","Long Charging"))</f>
        <v>Long Charging</v>
      </c>
      <c r="Q154" s="6">
        <f t="shared" si="12"/>
        <v>2</v>
      </c>
      <c r="R154" s="30">
        <f t="shared" si="10"/>
        <v>0.46041666666666664</v>
      </c>
      <c r="S154" s="28">
        <f t="shared" si="11"/>
        <v>44928</v>
      </c>
      <c r="T154" s="28"/>
    </row>
    <row r="155" spans="1:20" ht="13.2" x14ac:dyDescent="0.25">
      <c r="A155" s="3" t="s">
        <v>382</v>
      </c>
      <c r="B155" s="3" t="s">
        <v>59</v>
      </c>
      <c r="C155" s="3" t="s">
        <v>15</v>
      </c>
      <c r="D155" s="3" t="s">
        <v>34</v>
      </c>
      <c r="E155" s="3" t="s">
        <v>17</v>
      </c>
      <c r="F155" s="3" t="s">
        <v>383</v>
      </c>
      <c r="G155" s="3" t="s">
        <v>384</v>
      </c>
      <c r="H155" s="3">
        <v>48</v>
      </c>
      <c r="I155" s="3">
        <v>32.78</v>
      </c>
      <c r="J155" s="3">
        <v>12</v>
      </c>
      <c r="K155" s="3">
        <v>393.36</v>
      </c>
      <c r="L155" s="3" t="s">
        <v>23</v>
      </c>
      <c r="M155" s="5">
        <v>5</v>
      </c>
      <c r="N155" s="6" t="str">
        <f>IF(ev_charging_network_usage_!$I155&lt;=10,"Low",IF(ev_charging_network_usage_!$I155&lt;=30,"Medium","High"))</f>
        <v>High</v>
      </c>
      <c r="O155" s="6" t="str">
        <f t="shared" si="13"/>
        <v>High Satisfaction</v>
      </c>
      <c r="P155" s="6" t="str">
        <f>IF(ev_charging_network_usage_!$H155&lt;30,"Short Charging",IF(ev_charging_network_usage_!$H155&lt;=60,"Medium Charging","Long Charging"))</f>
        <v>Medium Charging</v>
      </c>
      <c r="Q155" s="6">
        <f t="shared" si="12"/>
        <v>3</v>
      </c>
      <c r="R155" s="30">
        <f t="shared" si="10"/>
        <v>0.71388888888888891</v>
      </c>
      <c r="S155" s="28">
        <f t="shared" si="11"/>
        <v>45367</v>
      </c>
      <c r="T155" s="28"/>
    </row>
    <row r="156" spans="1:20" ht="13.2" x14ac:dyDescent="0.25">
      <c r="A156" s="7" t="s">
        <v>385</v>
      </c>
      <c r="B156" s="7" t="s">
        <v>55</v>
      </c>
      <c r="C156" s="7" t="s">
        <v>21</v>
      </c>
      <c r="D156" s="7" t="s">
        <v>16</v>
      </c>
      <c r="E156" s="7" t="s">
        <v>35</v>
      </c>
      <c r="F156" s="8">
        <v>45078.638888888891</v>
      </c>
      <c r="G156" s="8">
        <v>45078.686805555553</v>
      </c>
      <c r="H156" s="7">
        <v>69</v>
      </c>
      <c r="I156" s="7">
        <v>6.42</v>
      </c>
      <c r="J156" s="7">
        <v>8</v>
      </c>
      <c r="K156" s="7">
        <v>51.36</v>
      </c>
      <c r="L156" s="7" t="s">
        <v>38</v>
      </c>
      <c r="M156" s="9">
        <v>4</v>
      </c>
      <c r="N156" s="6" t="str">
        <f>IF(ev_charging_network_usage_!$I156&lt;=10,"Low",IF(ev_charging_network_usage_!$I156&lt;=30,"Medium","High"))</f>
        <v>Low</v>
      </c>
      <c r="O156" s="6" t="str">
        <f t="shared" si="13"/>
        <v>Medium Satisfaction</v>
      </c>
      <c r="P156" s="6" t="str">
        <f>IF(ev_charging_network_usage_!$H156&lt;30,"Short Charging",IF(ev_charging_network_usage_!$H156&lt;=60,"Medium Charging","Long Charging"))</f>
        <v>Long Charging</v>
      </c>
      <c r="Q156" s="6">
        <f t="shared" si="12"/>
        <v>1</v>
      </c>
      <c r="R156" s="30">
        <f t="shared" si="10"/>
        <v>0.63888888888888884</v>
      </c>
      <c r="S156" s="28">
        <f t="shared" si="11"/>
        <v>45078</v>
      </c>
      <c r="T156" s="28"/>
    </row>
    <row r="157" spans="1:20" ht="13.2" x14ac:dyDescent="0.25">
      <c r="A157" s="3" t="s">
        <v>386</v>
      </c>
      <c r="B157" s="3" t="s">
        <v>14</v>
      </c>
      <c r="C157" s="3" t="s">
        <v>30</v>
      </c>
      <c r="D157" s="3" t="s">
        <v>16</v>
      </c>
      <c r="E157" s="3" t="s">
        <v>35</v>
      </c>
      <c r="F157" s="3" t="s">
        <v>387</v>
      </c>
      <c r="G157" s="3" t="s">
        <v>388</v>
      </c>
      <c r="H157" s="3">
        <v>85</v>
      </c>
      <c r="I157" s="3">
        <v>8.27</v>
      </c>
      <c r="J157" s="3">
        <v>15</v>
      </c>
      <c r="K157" s="3">
        <v>124.05</v>
      </c>
      <c r="L157" s="3" t="s">
        <v>23</v>
      </c>
      <c r="M157" s="5">
        <v>1</v>
      </c>
      <c r="N157" s="6" t="str">
        <f>IF(ev_charging_network_usage_!$I157&lt;=10,"Low",IF(ev_charging_network_usage_!$I157&lt;=30,"Medium","High"))</f>
        <v>Low</v>
      </c>
      <c r="O157" s="6" t="str">
        <f t="shared" si="13"/>
        <v>Low Satisfaction</v>
      </c>
      <c r="P157" s="6" t="str">
        <f>IF(ev_charging_network_usage_!$H157&lt;30,"Short Charging",IF(ev_charging_network_usage_!$H157&lt;=60,"Medium Charging","Long Charging"))</f>
        <v>Long Charging</v>
      </c>
      <c r="Q157" s="6">
        <f t="shared" si="12"/>
        <v>2</v>
      </c>
      <c r="R157" s="30">
        <f t="shared" si="10"/>
        <v>3.1944444444444442E-2</v>
      </c>
      <c r="S157" s="28">
        <f t="shared" si="11"/>
        <v>45249</v>
      </c>
      <c r="T157" s="28"/>
    </row>
    <row r="158" spans="1:20" ht="13.2" x14ac:dyDescent="0.25">
      <c r="A158" s="7" t="s">
        <v>389</v>
      </c>
      <c r="B158" s="7" t="s">
        <v>20</v>
      </c>
      <c r="C158" s="7" t="s">
        <v>15</v>
      </c>
      <c r="D158" s="7" t="s">
        <v>22</v>
      </c>
      <c r="E158" s="7" t="s">
        <v>17</v>
      </c>
      <c r="F158" s="8">
        <v>45358.631249999999</v>
      </c>
      <c r="G158" s="8">
        <v>45358.700694444444</v>
      </c>
      <c r="H158" s="7">
        <v>100</v>
      </c>
      <c r="I158" s="7">
        <v>47.72</v>
      </c>
      <c r="J158" s="7">
        <v>10</v>
      </c>
      <c r="K158" s="7">
        <v>477.2</v>
      </c>
      <c r="L158" s="7" t="s">
        <v>27</v>
      </c>
      <c r="M158" s="9">
        <v>2</v>
      </c>
      <c r="N158" s="6" t="str">
        <f>IF(ev_charging_network_usage_!$I158&lt;=10,"Low",IF(ev_charging_network_usage_!$I158&lt;=30,"Medium","High"))</f>
        <v>High</v>
      </c>
      <c r="O158" s="6" t="str">
        <f t="shared" si="13"/>
        <v>Low Satisfaction</v>
      </c>
      <c r="P158" s="6" t="str">
        <f>IF(ev_charging_network_usage_!$H158&lt;30,"Short Charging",IF(ev_charging_network_usage_!$H158&lt;=60,"Medium Charging","Long Charging"))</f>
        <v>Long Charging</v>
      </c>
      <c r="Q158" s="6">
        <f t="shared" si="12"/>
        <v>3</v>
      </c>
      <c r="R158" s="30">
        <f t="shared" si="10"/>
        <v>0.63124999999999998</v>
      </c>
      <c r="S158" s="28">
        <f t="shared" si="11"/>
        <v>45358</v>
      </c>
      <c r="T158" s="28"/>
    </row>
    <row r="159" spans="1:20" ht="13.2" x14ac:dyDescent="0.25">
      <c r="A159" s="3" t="s">
        <v>390</v>
      </c>
      <c r="B159" s="3" t="s">
        <v>14</v>
      </c>
      <c r="C159" s="3" t="s">
        <v>30</v>
      </c>
      <c r="D159" s="3" t="s">
        <v>22</v>
      </c>
      <c r="E159" s="3" t="s">
        <v>35</v>
      </c>
      <c r="F159" s="3" t="s">
        <v>391</v>
      </c>
      <c r="G159" s="3" t="s">
        <v>392</v>
      </c>
      <c r="H159" s="3">
        <v>99</v>
      </c>
      <c r="I159" s="3">
        <v>47.65</v>
      </c>
      <c r="J159" s="3">
        <v>10</v>
      </c>
      <c r="K159" s="3">
        <v>476.5</v>
      </c>
      <c r="L159" s="3" t="s">
        <v>27</v>
      </c>
      <c r="M159" s="5">
        <v>4</v>
      </c>
      <c r="N159" s="6" t="str">
        <f>IF(ev_charging_network_usage_!$I159&lt;=10,"Low",IF(ev_charging_network_usage_!$I159&lt;=30,"Medium","High"))</f>
        <v>High</v>
      </c>
      <c r="O159" s="6" t="str">
        <f t="shared" si="13"/>
        <v>Medium Satisfaction</v>
      </c>
      <c r="P159" s="6" t="str">
        <f>IF(ev_charging_network_usage_!$H159&lt;30,"Short Charging",IF(ev_charging_network_usage_!$H159&lt;=60,"Medium Charging","Long Charging"))</f>
        <v>Long Charging</v>
      </c>
      <c r="Q159" s="6">
        <f t="shared" si="12"/>
        <v>2</v>
      </c>
      <c r="R159" s="30">
        <f t="shared" si="10"/>
        <v>0.20972222222222223</v>
      </c>
      <c r="S159" s="28">
        <f t="shared" si="11"/>
        <v>44979</v>
      </c>
      <c r="T159" s="28"/>
    </row>
    <row r="160" spans="1:20" ht="13.2" x14ac:dyDescent="0.25">
      <c r="A160" s="7" t="s">
        <v>393</v>
      </c>
      <c r="B160" s="7" t="s">
        <v>55</v>
      </c>
      <c r="C160" s="7" t="s">
        <v>21</v>
      </c>
      <c r="D160" s="7" t="s">
        <v>16</v>
      </c>
      <c r="E160" s="7" t="s">
        <v>17</v>
      </c>
      <c r="F160" s="7" t="s">
        <v>394</v>
      </c>
      <c r="G160" s="7" t="s">
        <v>395</v>
      </c>
      <c r="H160" s="7">
        <v>39</v>
      </c>
      <c r="I160" s="7">
        <v>33.96</v>
      </c>
      <c r="J160" s="7">
        <v>15</v>
      </c>
      <c r="K160" s="7">
        <v>509.4</v>
      </c>
      <c r="L160" s="7" t="s">
        <v>18</v>
      </c>
      <c r="M160" s="9">
        <v>2</v>
      </c>
      <c r="N160" s="6" t="str">
        <f>IF(ev_charging_network_usage_!$I160&lt;=10,"Low",IF(ev_charging_network_usage_!$I160&lt;=30,"Medium","High"))</f>
        <v>High</v>
      </c>
      <c r="O160" s="6" t="str">
        <f t="shared" si="13"/>
        <v>Low Satisfaction</v>
      </c>
      <c r="P160" s="6" t="str">
        <f>IF(ev_charging_network_usage_!$H160&lt;30,"Short Charging",IF(ev_charging_network_usage_!$H160&lt;=60,"Medium Charging","Long Charging"))</f>
        <v>Medium Charging</v>
      </c>
      <c r="Q160" s="6">
        <f t="shared" si="12"/>
        <v>1</v>
      </c>
      <c r="R160" s="30">
        <f t="shared" si="10"/>
        <v>0.63194444444444442</v>
      </c>
      <c r="S160" s="28">
        <f t="shared" si="11"/>
        <v>45164</v>
      </c>
      <c r="T160" s="28"/>
    </row>
    <row r="161" spans="1:20" ht="13.2" x14ac:dyDescent="0.25">
      <c r="A161" s="3" t="s">
        <v>396</v>
      </c>
      <c r="B161" s="3" t="s">
        <v>20</v>
      </c>
      <c r="C161" s="3" t="s">
        <v>21</v>
      </c>
      <c r="D161" s="3" t="s">
        <v>22</v>
      </c>
      <c r="E161" s="3" t="s">
        <v>35</v>
      </c>
      <c r="F161" s="3" t="s">
        <v>397</v>
      </c>
      <c r="G161" s="3" t="s">
        <v>398</v>
      </c>
      <c r="H161" s="3">
        <v>39</v>
      </c>
      <c r="I161" s="3">
        <v>58.96</v>
      </c>
      <c r="J161" s="3">
        <v>8</v>
      </c>
      <c r="K161" s="3">
        <v>471.68</v>
      </c>
      <c r="L161" s="3" t="s">
        <v>18</v>
      </c>
      <c r="M161" s="5">
        <v>5</v>
      </c>
      <c r="N161" s="6" t="str">
        <f>IF(ev_charging_network_usage_!$I161&lt;=10,"Low",IF(ev_charging_network_usage_!$I161&lt;=30,"Medium","High"))</f>
        <v>High</v>
      </c>
      <c r="O161" s="6" t="str">
        <f t="shared" si="13"/>
        <v>High Satisfaction</v>
      </c>
      <c r="P161" s="6" t="str">
        <f>IF(ev_charging_network_usage_!$H161&lt;30,"Short Charging",IF(ev_charging_network_usage_!$H161&lt;=60,"Medium Charging","Long Charging"))</f>
        <v>Medium Charging</v>
      </c>
      <c r="Q161" s="6">
        <f t="shared" si="12"/>
        <v>1</v>
      </c>
      <c r="R161" s="30">
        <f t="shared" si="10"/>
        <v>4.8611111111111112E-3</v>
      </c>
      <c r="S161" s="28">
        <f t="shared" si="11"/>
        <v>45013</v>
      </c>
      <c r="T161" s="28"/>
    </row>
    <row r="162" spans="1:20" ht="13.2" x14ac:dyDescent="0.25">
      <c r="A162" s="7" t="s">
        <v>399</v>
      </c>
      <c r="B162" s="7" t="s">
        <v>55</v>
      </c>
      <c r="C162" s="7" t="s">
        <v>21</v>
      </c>
      <c r="D162" s="7" t="s">
        <v>34</v>
      </c>
      <c r="E162" s="7" t="s">
        <v>35</v>
      </c>
      <c r="F162" s="7" t="s">
        <v>400</v>
      </c>
      <c r="G162" s="7" t="s">
        <v>401</v>
      </c>
      <c r="H162" s="7">
        <v>65</v>
      </c>
      <c r="I162" s="7">
        <v>25.39</v>
      </c>
      <c r="J162" s="7">
        <v>10</v>
      </c>
      <c r="K162" s="7">
        <v>253.9</v>
      </c>
      <c r="L162" s="7" t="s">
        <v>38</v>
      </c>
      <c r="M162" s="9">
        <v>3</v>
      </c>
      <c r="N162" s="6" t="str">
        <f>IF(ev_charging_network_usage_!$I162&lt;=10,"Low",IF(ev_charging_network_usage_!$I162&lt;=30,"Medium","High"))</f>
        <v>Medium</v>
      </c>
      <c r="O162" s="6" t="str">
        <f t="shared" si="13"/>
        <v>Medium Satisfaction</v>
      </c>
      <c r="P162" s="6" t="str">
        <f>IF(ev_charging_network_usage_!$H162&lt;30,"Short Charging",IF(ev_charging_network_usage_!$H162&lt;=60,"Medium Charging","Long Charging"))</f>
        <v>Long Charging</v>
      </c>
      <c r="Q162" s="6">
        <f t="shared" si="12"/>
        <v>1</v>
      </c>
      <c r="R162" s="30">
        <f t="shared" si="10"/>
        <v>0.48194444444444445</v>
      </c>
      <c r="S162" s="28">
        <f t="shared" si="11"/>
        <v>45410</v>
      </c>
      <c r="T162" s="28"/>
    </row>
    <row r="163" spans="1:20" ht="13.2" x14ac:dyDescent="0.25">
      <c r="A163" s="3" t="s">
        <v>402</v>
      </c>
      <c r="B163" s="3" t="s">
        <v>43</v>
      </c>
      <c r="C163" s="3" t="s">
        <v>30</v>
      </c>
      <c r="D163" s="3" t="s">
        <v>34</v>
      </c>
      <c r="E163" s="3" t="s">
        <v>17</v>
      </c>
      <c r="F163" s="4">
        <v>45237.861805555556</v>
      </c>
      <c r="G163" s="4">
        <v>45237.892361111109</v>
      </c>
      <c r="H163" s="3">
        <v>44</v>
      </c>
      <c r="I163" s="3">
        <v>18.13</v>
      </c>
      <c r="J163" s="3">
        <v>12</v>
      </c>
      <c r="K163" s="3">
        <v>217.56</v>
      </c>
      <c r="L163" s="3" t="s">
        <v>38</v>
      </c>
      <c r="M163" s="5">
        <v>2</v>
      </c>
      <c r="N163" s="6" t="str">
        <f>IF(ev_charging_network_usage_!$I163&lt;=10,"Low",IF(ev_charging_network_usage_!$I163&lt;=30,"Medium","High"))</f>
        <v>Medium</v>
      </c>
      <c r="O163" s="6" t="str">
        <f t="shared" si="13"/>
        <v>Low Satisfaction</v>
      </c>
      <c r="P163" s="6" t="str">
        <f>IF(ev_charging_network_usage_!$H163&lt;30,"Short Charging",IF(ev_charging_network_usage_!$H163&lt;=60,"Medium Charging","Long Charging"))</f>
        <v>Medium Charging</v>
      </c>
      <c r="Q163" s="6">
        <f t="shared" si="12"/>
        <v>2</v>
      </c>
      <c r="R163" s="30">
        <f t="shared" si="10"/>
        <v>0.8618055555555556</v>
      </c>
      <c r="S163" s="28">
        <f t="shared" si="11"/>
        <v>45237</v>
      </c>
      <c r="T163" s="28"/>
    </row>
    <row r="164" spans="1:20" ht="13.2" x14ac:dyDescent="0.25">
      <c r="A164" s="7" t="s">
        <v>403</v>
      </c>
      <c r="B164" s="7" t="s">
        <v>59</v>
      </c>
      <c r="C164" s="7" t="s">
        <v>30</v>
      </c>
      <c r="D164" s="7" t="s">
        <v>16</v>
      </c>
      <c r="E164" s="7" t="s">
        <v>17</v>
      </c>
      <c r="F164" s="7" t="s">
        <v>404</v>
      </c>
      <c r="G164" s="7" t="s">
        <v>405</v>
      </c>
      <c r="H164" s="7">
        <v>39</v>
      </c>
      <c r="I164" s="7">
        <v>31.97</v>
      </c>
      <c r="J164" s="7">
        <v>12</v>
      </c>
      <c r="K164" s="7">
        <v>383.64</v>
      </c>
      <c r="L164" s="7" t="s">
        <v>27</v>
      </c>
      <c r="M164" s="9">
        <v>1</v>
      </c>
      <c r="N164" s="6" t="str">
        <f>IF(ev_charging_network_usage_!$I164&lt;=10,"Low",IF(ev_charging_network_usage_!$I164&lt;=30,"Medium","High"))</f>
        <v>High</v>
      </c>
      <c r="O164" s="6" t="str">
        <f t="shared" si="13"/>
        <v>Low Satisfaction</v>
      </c>
      <c r="P164" s="6" t="str">
        <f>IF(ev_charging_network_usage_!$H164&lt;30,"Short Charging",IF(ev_charging_network_usage_!$H164&lt;=60,"Medium Charging","Long Charging"))</f>
        <v>Medium Charging</v>
      </c>
      <c r="Q164" s="6">
        <f t="shared" si="12"/>
        <v>2</v>
      </c>
      <c r="R164" s="30">
        <f t="shared" si="10"/>
        <v>0.46597222222222223</v>
      </c>
      <c r="S164" s="28">
        <f t="shared" si="11"/>
        <v>45187</v>
      </c>
      <c r="T164" s="28"/>
    </row>
    <row r="165" spans="1:20" ht="13.2" x14ac:dyDescent="0.25">
      <c r="A165" s="3" t="s">
        <v>406</v>
      </c>
      <c r="B165" s="3" t="s">
        <v>29</v>
      </c>
      <c r="C165" s="3" t="s">
        <v>15</v>
      </c>
      <c r="D165" s="3" t="s">
        <v>31</v>
      </c>
      <c r="E165" s="3" t="s">
        <v>17</v>
      </c>
      <c r="F165" s="3" t="s">
        <v>407</v>
      </c>
      <c r="G165" s="3" t="s">
        <v>408</v>
      </c>
      <c r="H165" s="3">
        <v>52</v>
      </c>
      <c r="I165" s="3">
        <v>26.56</v>
      </c>
      <c r="J165" s="3">
        <v>10</v>
      </c>
      <c r="K165" s="3">
        <v>265.60000000000002</v>
      </c>
      <c r="L165" s="3" t="s">
        <v>18</v>
      </c>
      <c r="M165" s="5">
        <v>2</v>
      </c>
      <c r="N165" s="6" t="str">
        <f>IF(ev_charging_network_usage_!$I165&lt;=10,"Low",IF(ev_charging_network_usage_!$I165&lt;=30,"Medium","High"))</f>
        <v>Medium</v>
      </c>
      <c r="O165" s="6" t="str">
        <f t="shared" si="13"/>
        <v>Low Satisfaction</v>
      </c>
      <c r="P165" s="6" t="str">
        <f>IF(ev_charging_network_usage_!$H165&lt;30,"Short Charging",IF(ev_charging_network_usage_!$H165&lt;=60,"Medium Charging","Long Charging"))</f>
        <v>Medium Charging</v>
      </c>
      <c r="Q165" s="6">
        <f t="shared" si="12"/>
        <v>3</v>
      </c>
      <c r="R165" s="30">
        <f t="shared" si="10"/>
        <v>0.36875000000000002</v>
      </c>
      <c r="S165" s="28">
        <f t="shared" si="11"/>
        <v>45617</v>
      </c>
      <c r="T165" s="28"/>
    </row>
    <row r="166" spans="1:20" ht="13.2" x14ac:dyDescent="0.25">
      <c r="A166" s="7" t="s">
        <v>409</v>
      </c>
      <c r="B166" s="7" t="s">
        <v>78</v>
      </c>
      <c r="C166" s="7" t="s">
        <v>21</v>
      </c>
      <c r="D166" s="7" t="s">
        <v>34</v>
      </c>
      <c r="E166" s="7" t="s">
        <v>35</v>
      </c>
      <c r="F166" s="7" t="s">
        <v>410</v>
      </c>
      <c r="G166" s="7" t="s">
        <v>411</v>
      </c>
      <c r="H166" s="7">
        <v>114</v>
      </c>
      <c r="I166" s="7">
        <v>42.44</v>
      </c>
      <c r="J166" s="7">
        <v>10</v>
      </c>
      <c r="K166" s="7">
        <v>424.4</v>
      </c>
      <c r="L166" s="7" t="s">
        <v>38</v>
      </c>
      <c r="M166" s="9">
        <v>5</v>
      </c>
      <c r="N166" s="6" t="str">
        <f>IF(ev_charging_network_usage_!$I166&lt;=10,"Low",IF(ev_charging_network_usage_!$I166&lt;=30,"Medium","High"))</f>
        <v>High</v>
      </c>
      <c r="O166" s="6" t="str">
        <f t="shared" si="13"/>
        <v>High Satisfaction</v>
      </c>
      <c r="P166" s="6" t="str">
        <f>IF(ev_charging_network_usage_!$H166&lt;30,"Short Charging",IF(ev_charging_network_usage_!$H166&lt;=60,"Medium Charging","Long Charging"))</f>
        <v>Long Charging</v>
      </c>
      <c r="Q166" s="6">
        <f t="shared" si="12"/>
        <v>1</v>
      </c>
      <c r="R166" s="30">
        <f t="shared" si="10"/>
        <v>0.78541666666666665</v>
      </c>
      <c r="S166" s="28">
        <f t="shared" si="11"/>
        <v>44970</v>
      </c>
      <c r="T166" s="28"/>
    </row>
    <row r="167" spans="1:20" ht="13.2" x14ac:dyDescent="0.25">
      <c r="A167" s="3" t="s">
        <v>412</v>
      </c>
      <c r="B167" s="3" t="s">
        <v>43</v>
      </c>
      <c r="C167" s="3" t="s">
        <v>21</v>
      </c>
      <c r="D167" s="3" t="s">
        <v>16</v>
      </c>
      <c r="E167" s="3" t="s">
        <v>17</v>
      </c>
      <c r="F167" s="4">
        <v>45080.765277777777</v>
      </c>
      <c r="G167" s="4">
        <v>45080.8125</v>
      </c>
      <c r="H167" s="3">
        <v>68</v>
      </c>
      <c r="I167" s="3">
        <v>15.88</v>
      </c>
      <c r="J167" s="3">
        <v>10</v>
      </c>
      <c r="K167" s="3">
        <v>158.80000000000001</v>
      </c>
      <c r="L167" s="3" t="s">
        <v>38</v>
      </c>
      <c r="M167" s="5">
        <v>4</v>
      </c>
      <c r="N167" s="6" t="str">
        <f>IF(ev_charging_network_usage_!$I167&lt;=10,"Low",IF(ev_charging_network_usage_!$I167&lt;=30,"Medium","High"))</f>
        <v>Medium</v>
      </c>
      <c r="O167" s="6" t="str">
        <f t="shared" si="13"/>
        <v>Medium Satisfaction</v>
      </c>
      <c r="P167" s="6" t="str">
        <f>IF(ev_charging_network_usage_!$H167&lt;30,"Short Charging",IF(ev_charging_network_usage_!$H167&lt;=60,"Medium Charging","Long Charging"))</f>
        <v>Long Charging</v>
      </c>
      <c r="Q167" s="6">
        <f t="shared" si="12"/>
        <v>1</v>
      </c>
      <c r="R167" s="30">
        <f t="shared" si="10"/>
        <v>0.76527777777777772</v>
      </c>
      <c r="S167" s="28">
        <f t="shared" si="11"/>
        <v>45080</v>
      </c>
      <c r="T167" s="28"/>
    </row>
    <row r="168" spans="1:20" ht="13.2" x14ac:dyDescent="0.25">
      <c r="A168" s="7" t="s">
        <v>413</v>
      </c>
      <c r="B168" s="7" t="s">
        <v>55</v>
      </c>
      <c r="C168" s="7" t="s">
        <v>15</v>
      </c>
      <c r="D168" s="7" t="s">
        <v>34</v>
      </c>
      <c r="E168" s="7" t="s">
        <v>17</v>
      </c>
      <c r="F168" s="8">
        <v>45231.479861111111</v>
      </c>
      <c r="G168" s="8">
        <v>45231.493055555555</v>
      </c>
      <c r="H168" s="7">
        <v>19</v>
      </c>
      <c r="I168" s="7">
        <v>12.36</v>
      </c>
      <c r="J168" s="7">
        <v>10</v>
      </c>
      <c r="K168" s="7">
        <v>123.6</v>
      </c>
      <c r="L168" s="7" t="s">
        <v>18</v>
      </c>
      <c r="M168" s="9">
        <v>4</v>
      </c>
      <c r="N168" s="6" t="str">
        <f>IF(ev_charging_network_usage_!$I168&lt;=10,"Low",IF(ev_charging_network_usage_!$I168&lt;=30,"Medium","High"))</f>
        <v>Medium</v>
      </c>
      <c r="O168" s="6" t="str">
        <f t="shared" si="13"/>
        <v>Medium Satisfaction</v>
      </c>
      <c r="P168" s="6" t="str">
        <f>IF(ev_charging_network_usage_!$H168&lt;30,"Short Charging",IF(ev_charging_network_usage_!$H168&lt;=60,"Medium Charging","Long Charging"))</f>
        <v>Short Charging</v>
      </c>
      <c r="Q168" s="6">
        <f t="shared" si="12"/>
        <v>3</v>
      </c>
      <c r="R168" s="30">
        <f t="shared" si="10"/>
        <v>0.47986111111111113</v>
      </c>
      <c r="S168" s="28">
        <f t="shared" si="11"/>
        <v>45231</v>
      </c>
      <c r="T168" s="28"/>
    </row>
    <row r="169" spans="1:20" ht="13.2" x14ac:dyDescent="0.25">
      <c r="A169" s="3" t="s">
        <v>414</v>
      </c>
      <c r="B169" s="3" t="s">
        <v>43</v>
      </c>
      <c r="C169" s="3" t="s">
        <v>15</v>
      </c>
      <c r="D169" s="3" t="s">
        <v>16</v>
      </c>
      <c r="E169" s="3" t="s">
        <v>17</v>
      </c>
      <c r="F169" s="3" t="s">
        <v>415</v>
      </c>
      <c r="G169" s="3" t="s">
        <v>416</v>
      </c>
      <c r="H169" s="3">
        <v>84</v>
      </c>
      <c r="I169" s="3">
        <v>38.520000000000003</v>
      </c>
      <c r="J169" s="3">
        <v>10</v>
      </c>
      <c r="K169" s="3">
        <v>385.2</v>
      </c>
      <c r="L169" s="3" t="s">
        <v>38</v>
      </c>
      <c r="M169" s="5">
        <v>3</v>
      </c>
      <c r="N169" s="6" t="str">
        <f>IF(ev_charging_network_usage_!$I169&lt;=10,"Low",IF(ev_charging_network_usage_!$I169&lt;=30,"Medium","High"))</f>
        <v>High</v>
      </c>
      <c r="O169" s="6" t="str">
        <f t="shared" si="13"/>
        <v>Medium Satisfaction</v>
      </c>
      <c r="P169" s="6" t="str">
        <f>IF(ev_charging_network_usage_!$H169&lt;30,"Short Charging",IF(ev_charging_network_usage_!$H169&lt;=60,"Medium Charging","Long Charging"))</f>
        <v>Long Charging</v>
      </c>
      <c r="Q169" s="6">
        <f t="shared" si="12"/>
        <v>3</v>
      </c>
      <c r="R169" s="30">
        <f t="shared" si="10"/>
        <v>0.50624999999999998</v>
      </c>
      <c r="S169" s="28">
        <f t="shared" si="11"/>
        <v>45585</v>
      </c>
      <c r="T169" s="28"/>
    </row>
    <row r="170" spans="1:20" ht="13.2" x14ac:dyDescent="0.25">
      <c r="A170" s="7" t="s">
        <v>417</v>
      </c>
      <c r="B170" s="7" t="s">
        <v>29</v>
      </c>
      <c r="C170" s="7" t="s">
        <v>30</v>
      </c>
      <c r="D170" s="7" t="s">
        <v>34</v>
      </c>
      <c r="E170" s="7" t="s">
        <v>35</v>
      </c>
      <c r="F170" s="8">
        <v>45514.400000000001</v>
      </c>
      <c r="G170" s="8">
        <v>45514.467361111114</v>
      </c>
      <c r="H170" s="7">
        <v>97</v>
      </c>
      <c r="I170" s="7">
        <v>36.44</v>
      </c>
      <c r="J170" s="7">
        <v>8</v>
      </c>
      <c r="K170" s="7">
        <v>291.52</v>
      </c>
      <c r="L170" s="7" t="s">
        <v>23</v>
      </c>
      <c r="M170" s="9">
        <v>3</v>
      </c>
      <c r="N170" s="6" t="str">
        <f>IF(ev_charging_network_usage_!$I170&lt;=10,"Low",IF(ev_charging_network_usage_!$I170&lt;=30,"Medium","High"))</f>
        <v>High</v>
      </c>
      <c r="O170" s="6" t="str">
        <f t="shared" si="13"/>
        <v>Medium Satisfaction</v>
      </c>
      <c r="P170" s="6" t="str">
        <f>IF(ev_charging_network_usage_!$H170&lt;30,"Short Charging",IF(ev_charging_network_usage_!$H170&lt;=60,"Medium Charging","Long Charging"))</f>
        <v>Long Charging</v>
      </c>
      <c r="Q170" s="6">
        <f t="shared" si="12"/>
        <v>2</v>
      </c>
      <c r="R170" s="30">
        <f t="shared" si="10"/>
        <v>0.4</v>
      </c>
      <c r="S170" s="28">
        <f t="shared" si="11"/>
        <v>45514</v>
      </c>
      <c r="T170" s="28"/>
    </row>
    <row r="171" spans="1:20" ht="13.2" x14ac:dyDescent="0.25">
      <c r="A171" s="3" t="s">
        <v>418</v>
      </c>
      <c r="B171" s="3" t="s">
        <v>29</v>
      </c>
      <c r="C171" s="3" t="s">
        <v>21</v>
      </c>
      <c r="D171" s="3" t="s">
        <v>16</v>
      </c>
      <c r="E171" s="3" t="s">
        <v>17</v>
      </c>
      <c r="F171" s="3" t="s">
        <v>419</v>
      </c>
      <c r="G171" s="3" t="s">
        <v>420</v>
      </c>
      <c r="H171" s="3">
        <v>24</v>
      </c>
      <c r="I171" s="3">
        <v>54.48</v>
      </c>
      <c r="J171" s="3">
        <v>10</v>
      </c>
      <c r="K171" s="3">
        <v>544.79999999999995</v>
      </c>
      <c r="L171" s="3" t="s">
        <v>18</v>
      </c>
      <c r="M171" s="5">
        <v>5</v>
      </c>
      <c r="N171" s="6" t="str">
        <f>IF(ev_charging_network_usage_!$I171&lt;=10,"Low",IF(ev_charging_network_usage_!$I171&lt;=30,"Medium","High"))</f>
        <v>High</v>
      </c>
      <c r="O171" s="6" t="str">
        <f t="shared" si="13"/>
        <v>High Satisfaction</v>
      </c>
      <c r="P171" s="6" t="str">
        <f>IF(ev_charging_network_usage_!$H171&lt;30,"Short Charging",IF(ev_charging_network_usage_!$H171&lt;=60,"Medium Charging","Long Charging"))</f>
        <v>Short Charging</v>
      </c>
      <c r="Q171" s="6">
        <f t="shared" si="12"/>
        <v>1</v>
      </c>
      <c r="R171" s="30">
        <f t="shared" si="10"/>
        <v>0.87708333333333333</v>
      </c>
      <c r="S171" s="28">
        <f t="shared" si="11"/>
        <v>45033</v>
      </c>
      <c r="T171" s="28"/>
    </row>
    <row r="172" spans="1:20" ht="13.2" x14ac:dyDescent="0.25">
      <c r="A172" s="7" t="s">
        <v>421</v>
      </c>
      <c r="B172" s="7" t="s">
        <v>14</v>
      </c>
      <c r="C172" s="7" t="s">
        <v>30</v>
      </c>
      <c r="D172" s="7" t="s">
        <v>16</v>
      </c>
      <c r="E172" s="7" t="s">
        <v>35</v>
      </c>
      <c r="F172" s="7" t="s">
        <v>422</v>
      </c>
      <c r="G172" s="7" t="s">
        <v>423</v>
      </c>
      <c r="H172" s="7">
        <v>30</v>
      </c>
      <c r="I172" s="7">
        <v>28.11</v>
      </c>
      <c r="J172" s="7">
        <v>10</v>
      </c>
      <c r="K172" s="7">
        <v>281.10000000000002</v>
      </c>
      <c r="L172" s="7" t="s">
        <v>27</v>
      </c>
      <c r="M172" s="9">
        <v>3</v>
      </c>
      <c r="N172" s="6" t="str">
        <f>IF(ev_charging_network_usage_!$I172&lt;=10,"Low",IF(ev_charging_network_usage_!$I172&lt;=30,"Medium","High"))</f>
        <v>Medium</v>
      </c>
      <c r="O172" s="6" t="str">
        <f t="shared" si="13"/>
        <v>Medium Satisfaction</v>
      </c>
      <c r="P172" s="6" t="str">
        <f>IF(ev_charging_network_usage_!$H172&lt;30,"Short Charging",IF(ev_charging_network_usage_!$H172&lt;=60,"Medium Charging","Long Charging"))</f>
        <v>Medium Charging</v>
      </c>
      <c r="Q172" s="6">
        <f t="shared" si="12"/>
        <v>2</v>
      </c>
      <c r="R172" s="30">
        <f t="shared" si="10"/>
        <v>0.41805555555555557</v>
      </c>
      <c r="S172" s="28">
        <f t="shared" si="11"/>
        <v>45192</v>
      </c>
      <c r="T172" s="28"/>
    </row>
    <row r="173" spans="1:20" ht="13.2" x14ac:dyDescent="0.25">
      <c r="A173" s="3" t="s">
        <v>424</v>
      </c>
      <c r="B173" s="3" t="s">
        <v>55</v>
      </c>
      <c r="C173" s="3" t="s">
        <v>30</v>
      </c>
      <c r="D173" s="3" t="s">
        <v>16</v>
      </c>
      <c r="E173" s="3" t="s">
        <v>35</v>
      </c>
      <c r="F173" s="3" t="s">
        <v>425</v>
      </c>
      <c r="G173" s="3" t="s">
        <v>426</v>
      </c>
      <c r="H173" s="3">
        <v>85</v>
      </c>
      <c r="I173" s="3">
        <v>9.65</v>
      </c>
      <c r="J173" s="3">
        <v>8</v>
      </c>
      <c r="K173" s="3">
        <v>77.2</v>
      </c>
      <c r="L173" s="3" t="s">
        <v>18</v>
      </c>
      <c r="M173" s="5">
        <v>3</v>
      </c>
      <c r="N173" s="6" t="str">
        <f>IF(ev_charging_network_usage_!$I173&lt;=10,"Low",IF(ev_charging_network_usage_!$I173&lt;=30,"Medium","High"))</f>
        <v>Low</v>
      </c>
      <c r="O173" s="6" t="str">
        <f t="shared" si="13"/>
        <v>Medium Satisfaction</v>
      </c>
      <c r="P173" s="6" t="str">
        <f>IF(ev_charging_network_usage_!$H173&lt;30,"Short Charging",IF(ev_charging_network_usage_!$H173&lt;=60,"Medium Charging","Long Charging"))</f>
        <v>Long Charging</v>
      </c>
      <c r="Q173" s="6">
        <f t="shared" si="12"/>
        <v>2</v>
      </c>
      <c r="R173" s="30">
        <f t="shared" si="10"/>
        <v>0.44097222222222221</v>
      </c>
      <c r="S173" s="28">
        <f t="shared" si="11"/>
        <v>45004</v>
      </c>
      <c r="T173" s="28"/>
    </row>
    <row r="174" spans="1:20" ht="13.2" x14ac:dyDescent="0.25">
      <c r="A174" s="7" t="s">
        <v>427</v>
      </c>
      <c r="B174" s="7" t="s">
        <v>55</v>
      </c>
      <c r="C174" s="7" t="s">
        <v>30</v>
      </c>
      <c r="D174" s="7" t="s">
        <v>22</v>
      </c>
      <c r="E174" s="7" t="s">
        <v>17</v>
      </c>
      <c r="F174" s="7" t="s">
        <v>428</v>
      </c>
      <c r="G174" s="7" t="s">
        <v>429</v>
      </c>
      <c r="H174" s="7">
        <v>92</v>
      </c>
      <c r="I174" s="7">
        <v>59.25</v>
      </c>
      <c r="J174" s="7">
        <v>10</v>
      </c>
      <c r="K174" s="7">
        <v>592.5</v>
      </c>
      <c r="L174" s="7" t="s">
        <v>27</v>
      </c>
      <c r="M174" s="9">
        <v>1</v>
      </c>
      <c r="N174" s="6" t="str">
        <f>IF(ev_charging_network_usage_!$I174&lt;=10,"Low",IF(ev_charging_network_usage_!$I174&lt;=30,"Medium","High"))</f>
        <v>High</v>
      </c>
      <c r="O174" s="6" t="str">
        <f t="shared" si="13"/>
        <v>Low Satisfaction</v>
      </c>
      <c r="P174" s="6" t="str">
        <f>IF(ev_charging_network_usage_!$H174&lt;30,"Short Charging",IF(ev_charging_network_usage_!$H174&lt;=60,"Medium Charging","Long Charging"))</f>
        <v>Long Charging</v>
      </c>
      <c r="Q174" s="6">
        <f t="shared" si="12"/>
        <v>2</v>
      </c>
      <c r="R174" s="30">
        <f t="shared" si="10"/>
        <v>0.93611111111111112</v>
      </c>
      <c r="S174" s="28">
        <f t="shared" si="11"/>
        <v>45161</v>
      </c>
      <c r="T174" s="28"/>
    </row>
    <row r="175" spans="1:20" ht="13.2" x14ac:dyDescent="0.25">
      <c r="A175" s="3" t="s">
        <v>430</v>
      </c>
      <c r="B175" s="3" t="s">
        <v>43</v>
      </c>
      <c r="C175" s="3" t="s">
        <v>15</v>
      </c>
      <c r="D175" s="3" t="s">
        <v>34</v>
      </c>
      <c r="E175" s="3" t="s">
        <v>17</v>
      </c>
      <c r="F175" s="4">
        <v>44967.286111111112</v>
      </c>
      <c r="G175" s="4">
        <v>44967.300694444442</v>
      </c>
      <c r="H175" s="3">
        <v>21</v>
      </c>
      <c r="I175" s="3">
        <v>40.85</v>
      </c>
      <c r="J175" s="3">
        <v>12</v>
      </c>
      <c r="K175" s="3">
        <v>490.2</v>
      </c>
      <c r="L175" s="3" t="s">
        <v>38</v>
      </c>
      <c r="M175" s="5">
        <v>4</v>
      </c>
      <c r="N175" s="6" t="str">
        <f>IF(ev_charging_network_usage_!$I175&lt;=10,"Low",IF(ev_charging_network_usage_!$I175&lt;=30,"Medium","High"))</f>
        <v>High</v>
      </c>
      <c r="O175" s="6" t="str">
        <f t="shared" si="13"/>
        <v>Medium Satisfaction</v>
      </c>
      <c r="P175" s="6" t="str">
        <f>IF(ev_charging_network_usage_!$H175&lt;30,"Short Charging",IF(ev_charging_network_usage_!$H175&lt;=60,"Medium Charging","Long Charging"))</f>
        <v>Short Charging</v>
      </c>
      <c r="Q175" s="6">
        <f t="shared" si="12"/>
        <v>3</v>
      </c>
      <c r="R175" s="30">
        <f t="shared" si="10"/>
        <v>0.28611111111111109</v>
      </c>
      <c r="S175" s="28">
        <f t="shared" si="11"/>
        <v>44967</v>
      </c>
      <c r="T175" s="28"/>
    </row>
    <row r="176" spans="1:20" ht="13.2" x14ac:dyDescent="0.25">
      <c r="A176" s="7" t="s">
        <v>431</v>
      </c>
      <c r="B176" s="7" t="s">
        <v>14</v>
      </c>
      <c r="C176" s="7" t="s">
        <v>30</v>
      </c>
      <c r="D176" s="7" t="s">
        <v>31</v>
      </c>
      <c r="E176" s="7" t="s">
        <v>35</v>
      </c>
      <c r="F176" s="8">
        <v>45509.357638888891</v>
      </c>
      <c r="G176" s="8">
        <v>45509.412499999999</v>
      </c>
      <c r="H176" s="7">
        <v>79</v>
      </c>
      <c r="I176" s="7">
        <v>44.66</v>
      </c>
      <c r="J176" s="7">
        <v>8</v>
      </c>
      <c r="K176" s="7">
        <v>357.28</v>
      </c>
      <c r="L176" s="7" t="s">
        <v>38</v>
      </c>
      <c r="M176" s="9">
        <v>3</v>
      </c>
      <c r="N176" s="6" t="str">
        <f>IF(ev_charging_network_usage_!$I176&lt;=10,"Low",IF(ev_charging_network_usage_!$I176&lt;=30,"Medium","High"))</f>
        <v>High</v>
      </c>
      <c r="O176" s="6" t="str">
        <f t="shared" si="13"/>
        <v>Medium Satisfaction</v>
      </c>
      <c r="P176" s="6" t="str">
        <f>IF(ev_charging_network_usage_!$H176&lt;30,"Short Charging",IF(ev_charging_network_usage_!$H176&lt;=60,"Medium Charging","Long Charging"))</f>
        <v>Long Charging</v>
      </c>
      <c r="Q176" s="6">
        <f t="shared" si="12"/>
        <v>2</v>
      </c>
      <c r="R176" s="30">
        <f t="shared" si="10"/>
        <v>0.3576388888888889</v>
      </c>
      <c r="S176" s="28">
        <f t="shared" si="11"/>
        <v>45509</v>
      </c>
      <c r="T176" s="28"/>
    </row>
    <row r="177" spans="1:20" ht="13.2" x14ac:dyDescent="0.25">
      <c r="A177" s="3" t="s">
        <v>432</v>
      </c>
      <c r="B177" s="3" t="s">
        <v>20</v>
      </c>
      <c r="C177" s="3" t="s">
        <v>15</v>
      </c>
      <c r="D177" s="3" t="s">
        <v>16</v>
      </c>
      <c r="E177" s="3" t="s">
        <v>35</v>
      </c>
      <c r="F177" s="3" t="s">
        <v>433</v>
      </c>
      <c r="G177" s="3" t="s">
        <v>434</v>
      </c>
      <c r="H177" s="3">
        <v>70</v>
      </c>
      <c r="I177" s="3">
        <v>42.8</v>
      </c>
      <c r="J177" s="3">
        <v>10</v>
      </c>
      <c r="K177" s="3">
        <v>428</v>
      </c>
      <c r="L177" s="3" t="s">
        <v>23</v>
      </c>
      <c r="M177" s="5">
        <v>1</v>
      </c>
      <c r="N177" s="6" t="str">
        <f>IF(ev_charging_network_usage_!$I177&lt;=10,"Low",IF(ev_charging_network_usage_!$I177&lt;=30,"Medium","High"))</f>
        <v>High</v>
      </c>
      <c r="O177" s="6" t="str">
        <f t="shared" si="13"/>
        <v>Low Satisfaction</v>
      </c>
      <c r="P177" s="6" t="str">
        <f>IF(ev_charging_network_usage_!$H177&lt;30,"Short Charging",IF(ev_charging_network_usage_!$H177&lt;=60,"Medium Charging","Long Charging"))</f>
        <v>Long Charging</v>
      </c>
      <c r="Q177" s="6">
        <f t="shared" si="12"/>
        <v>3</v>
      </c>
      <c r="R177" s="30">
        <f t="shared" si="10"/>
        <v>4.8611111111111112E-3</v>
      </c>
      <c r="S177" s="28">
        <f t="shared" si="11"/>
        <v>45562</v>
      </c>
      <c r="T177" s="28"/>
    </row>
    <row r="178" spans="1:20" ht="13.2" x14ac:dyDescent="0.25">
      <c r="A178" s="7" t="s">
        <v>435</v>
      </c>
      <c r="B178" s="7" t="s">
        <v>43</v>
      </c>
      <c r="C178" s="7" t="s">
        <v>21</v>
      </c>
      <c r="D178" s="7" t="s">
        <v>31</v>
      </c>
      <c r="E178" s="7" t="s">
        <v>17</v>
      </c>
      <c r="F178" s="8">
        <v>45202.272916666669</v>
      </c>
      <c r="G178" s="8">
        <v>45202.286111111112</v>
      </c>
      <c r="H178" s="7">
        <v>19</v>
      </c>
      <c r="I178" s="7">
        <v>51.88</v>
      </c>
      <c r="J178" s="7">
        <v>12</v>
      </c>
      <c r="K178" s="7">
        <v>622.55999999999995</v>
      </c>
      <c r="L178" s="7" t="s">
        <v>23</v>
      </c>
      <c r="M178" s="9">
        <v>5</v>
      </c>
      <c r="N178" s="6" t="str">
        <f>IF(ev_charging_network_usage_!$I178&lt;=10,"Low",IF(ev_charging_network_usage_!$I178&lt;=30,"Medium","High"))</f>
        <v>High</v>
      </c>
      <c r="O178" s="6" t="str">
        <f t="shared" si="13"/>
        <v>High Satisfaction</v>
      </c>
      <c r="P178" s="6" t="str">
        <f>IF(ev_charging_network_usage_!$H178&lt;30,"Short Charging",IF(ev_charging_network_usage_!$H178&lt;=60,"Medium Charging","Long Charging"))</f>
        <v>Short Charging</v>
      </c>
      <c r="Q178" s="6">
        <f t="shared" si="12"/>
        <v>1</v>
      </c>
      <c r="R178" s="30">
        <f t="shared" si="10"/>
        <v>0.27291666666666664</v>
      </c>
      <c r="S178" s="28">
        <f t="shared" si="11"/>
        <v>45202</v>
      </c>
      <c r="T178" s="28"/>
    </row>
    <row r="179" spans="1:20" ht="13.2" x14ac:dyDescent="0.25">
      <c r="A179" s="3" t="s">
        <v>436</v>
      </c>
      <c r="B179" s="3" t="s">
        <v>59</v>
      </c>
      <c r="C179" s="3" t="s">
        <v>15</v>
      </c>
      <c r="D179" s="3" t="s">
        <v>16</v>
      </c>
      <c r="E179" s="3" t="s">
        <v>35</v>
      </c>
      <c r="F179" s="3" t="s">
        <v>437</v>
      </c>
      <c r="G179" s="3" t="s">
        <v>438</v>
      </c>
      <c r="H179" s="3">
        <v>38</v>
      </c>
      <c r="I179" s="3">
        <v>36.07</v>
      </c>
      <c r="J179" s="3">
        <v>10</v>
      </c>
      <c r="K179" s="3">
        <v>360.7</v>
      </c>
      <c r="L179" s="3" t="s">
        <v>18</v>
      </c>
      <c r="M179" s="5">
        <v>1</v>
      </c>
      <c r="N179" s="6" t="str">
        <f>IF(ev_charging_network_usage_!$I179&lt;=10,"Low",IF(ev_charging_network_usage_!$I179&lt;=30,"Medium","High"))</f>
        <v>High</v>
      </c>
      <c r="O179" s="6" t="str">
        <f t="shared" si="13"/>
        <v>Low Satisfaction</v>
      </c>
      <c r="P179" s="6" t="str">
        <f>IF(ev_charging_network_usage_!$H179&lt;30,"Short Charging",IF(ev_charging_network_usage_!$H179&lt;=60,"Medium Charging","Long Charging"))</f>
        <v>Medium Charging</v>
      </c>
      <c r="Q179" s="6">
        <f t="shared" si="12"/>
        <v>3</v>
      </c>
      <c r="R179" s="30">
        <f t="shared" si="10"/>
        <v>0.99375000000000002</v>
      </c>
      <c r="S179" s="28">
        <f t="shared" si="11"/>
        <v>45346</v>
      </c>
      <c r="T179" s="28"/>
    </row>
    <row r="180" spans="1:20" ht="13.2" x14ac:dyDescent="0.25">
      <c r="A180" s="7" t="s">
        <v>439</v>
      </c>
      <c r="B180" s="7" t="s">
        <v>59</v>
      </c>
      <c r="C180" s="7" t="s">
        <v>21</v>
      </c>
      <c r="D180" s="7" t="s">
        <v>31</v>
      </c>
      <c r="E180" s="7" t="s">
        <v>35</v>
      </c>
      <c r="F180" s="7" t="s">
        <v>440</v>
      </c>
      <c r="G180" s="7" t="s">
        <v>441</v>
      </c>
      <c r="H180" s="7">
        <v>41</v>
      </c>
      <c r="I180" s="7">
        <v>55.82</v>
      </c>
      <c r="J180" s="7">
        <v>10</v>
      </c>
      <c r="K180" s="7">
        <v>558.20000000000005</v>
      </c>
      <c r="L180" s="7" t="s">
        <v>23</v>
      </c>
      <c r="M180" s="9">
        <v>5</v>
      </c>
      <c r="N180" s="6" t="str">
        <f>IF(ev_charging_network_usage_!$I180&lt;=10,"Low",IF(ev_charging_network_usage_!$I180&lt;=30,"Medium","High"))</f>
        <v>High</v>
      </c>
      <c r="O180" s="6" t="str">
        <f t="shared" si="13"/>
        <v>High Satisfaction</v>
      </c>
      <c r="P180" s="6" t="str">
        <f>IF(ev_charging_network_usage_!$H180&lt;30,"Short Charging",IF(ev_charging_network_usage_!$H180&lt;=60,"Medium Charging","Long Charging"))</f>
        <v>Medium Charging</v>
      </c>
      <c r="Q180" s="6">
        <f t="shared" si="12"/>
        <v>1</v>
      </c>
      <c r="R180" s="30">
        <f t="shared" si="10"/>
        <v>0.63263888888888886</v>
      </c>
      <c r="S180" s="28">
        <f t="shared" si="11"/>
        <v>45443</v>
      </c>
      <c r="T180" s="28"/>
    </row>
    <row r="181" spans="1:20" ht="13.2" x14ac:dyDescent="0.25">
      <c r="A181" s="3" t="s">
        <v>442</v>
      </c>
      <c r="B181" s="3" t="s">
        <v>29</v>
      </c>
      <c r="C181" s="3" t="s">
        <v>15</v>
      </c>
      <c r="D181" s="3" t="s">
        <v>16</v>
      </c>
      <c r="E181" s="3" t="s">
        <v>35</v>
      </c>
      <c r="F181" s="4">
        <v>45147.263194444444</v>
      </c>
      <c r="G181" s="4">
        <v>45147.325694444444</v>
      </c>
      <c r="H181" s="3">
        <v>90</v>
      </c>
      <c r="I181" s="3">
        <v>39.96</v>
      </c>
      <c r="J181" s="3">
        <v>8</v>
      </c>
      <c r="K181" s="3">
        <v>319.68</v>
      </c>
      <c r="L181" s="3" t="s">
        <v>18</v>
      </c>
      <c r="M181" s="5">
        <v>3</v>
      </c>
      <c r="N181" s="6" t="str">
        <f>IF(ev_charging_network_usage_!$I181&lt;=10,"Low",IF(ev_charging_network_usage_!$I181&lt;=30,"Medium","High"))</f>
        <v>High</v>
      </c>
      <c r="O181" s="6" t="str">
        <f t="shared" si="13"/>
        <v>Medium Satisfaction</v>
      </c>
      <c r="P181" s="6" t="str">
        <f>IF(ev_charging_network_usage_!$H181&lt;30,"Short Charging",IF(ev_charging_network_usage_!$H181&lt;=60,"Medium Charging","Long Charging"))</f>
        <v>Long Charging</v>
      </c>
      <c r="Q181" s="6">
        <f t="shared" si="12"/>
        <v>3</v>
      </c>
      <c r="R181" s="30">
        <f t="shared" si="10"/>
        <v>0.26319444444444445</v>
      </c>
      <c r="S181" s="28">
        <f t="shared" si="11"/>
        <v>45147</v>
      </c>
      <c r="T181" s="28"/>
    </row>
    <row r="182" spans="1:20" ht="13.2" x14ac:dyDescent="0.25">
      <c r="A182" s="7" t="s">
        <v>443</v>
      </c>
      <c r="B182" s="7" t="s">
        <v>14</v>
      </c>
      <c r="C182" s="7" t="s">
        <v>30</v>
      </c>
      <c r="D182" s="7" t="s">
        <v>16</v>
      </c>
      <c r="E182" s="7" t="s">
        <v>35</v>
      </c>
      <c r="F182" s="8">
        <v>45420.206250000003</v>
      </c>
      <c r="G182" s="8">
        <v>45420.234027777777</v>
      </c>
      <c r="H182" s="7">
        <v>40</v>
      </c>
      <c r="I182" s="7">
        <v>33.11</v>
      </c>
      <c r="J182" s="7">
        <v>8</v>
      </c>
      <c r="K182" s="7">
        <v>264.88</v>
      </c>
      <c r="L182" s="7" t="s">
        <v>23</v>
      </c>
      <c r="M182" s="9">
        <v>3</v>
      </c>
      <c r="N182" s="6" t="str">
        <f>IF(ev_charging_network_usage_!$I182&lt;=10,"Low",IF(ev_charging_network_usage_!$I182&lt;=30,"Medium","High"))</f>
        <v>High</v>
      </c>
      <c r="O182" s="6" t="str">
        <f t="shared" si="13"/>
        <v>Medium Satisfaction</v>
      </c>
      <c r="P182" s="6" t="str">
        <f>IF(ev_charging_network_usage_!$H182&lt;30,"Short Charging",IF(ev_charging_network_usage_!$H182&lt;=60,"Medium Charging","Long Charging"))</f>
        <v>Medium Charging</v>
      </c>
      <c r="Q182" s="6">
        <f t="shared" si="12"/>
        <v>2</v>
      </c>
      <c r="R182" s="30">
        <f t="shared" si="10"/>
        <v>0.20624999999999999</v>
      </c>
      <c r="S182" s="28">
        <f t="shared" si="11"/>
        <v>45420</v>
      </c>
      <c r="T182" s="28"/>
    </row>
    <row r="183" spans="1:20" ht="13.2" x14ac:dyDescent="0.25">
      <c r="A183" s="3" t="s">
        <v>444</v>
      </c>
      <c r="B183" s="3" t="s">
        <v>55</v>
      </c>
      <c r="C183" s="3" t="s">
        <v>21</v>
      </c>
      <c r="D183" s="3" t="s">
        <v>34</v>
      </c>
      <c r="E183" s="3" t="s">
        <v>35</v>
      </c>
      <c r="F183" s="4">
        <v>45232.771527777775</v>
      </c>
      <c r="G183" s="4">
        <v>45232.818055555559</v>
      </c>
      <c r="H183" s="3">
        <v>67</v>
      </c>
      <c r="I183" s="3">
        <v>10.37</v>
      </c>
      <c r="J183" s="3">
        <v>8</v>
      </c>
      <c r="K183" s="3">
        <v>82.96</v>
      </c>
      <c r="L183" s="3" t="s">
        <v>23</v>
      </c>
      <c r="M183" s="5">
        <v>2</v>
      </c>
      <c r="N183" s="6" t="str">
        <f>IF(ev_charging_network_usage_!$I183&lt;=10,"Low",IF(ev_charging_network_usage_!$I183&lt;=30,"Medium","High"))</f>
        <v>Medium</v>
      </c>
      <c r="O183" s="6" t="str">
        <f t="shared" si="13"/>
        <v>Low Satisfaction</v>
      </c>
      <c r="P183" s="6" t="str">
        <f>IF(ev_charging_network_usage_!$H183&lt;30,"Short Charging",IF(ev_charging_network_usage_!$H183&lt;=60,"Medium Charging","Long Charging"))</f>
        <v>Long Charging</v>
      </c>
      <c r="Q183" s="6">
        <f t="shared" si="12"/>
        <v>1</v>
      </c>
      <c r="R183" s="30">
        <f t="shared" si="10"/>
        <v>0.77152777777777781</v>
      </c>
      <c r="S183" s="28">
        <f t="shared" si="11"/>
        <v>45232</v>
      </c>
      <c r="T183" s="28"/>
    </row>
    <row r="184" spans="1:20" ht="13.2" x14ac:dyDescent="0.25">
      <c r="A184" s="7" t="s">
        <v>445</v>
      </c>
      <c r="B184" s="7" t="s">
        <v>59</v>
      </c>
      <c r="C184" s="7" t="s">
        <v>21</v>
      </c>
      <c r="D184" s="7" t="s">
        <v>22</v>
      </c>
      <c r="E184" s="7" t="s">
        <v>35</v>
      </c>
      <c r="F184" s="7" t="s">
        <v>446</v>
      </c>
      <c r="G184" s="7" t="s">
        <v>447</v>
      </c>
      <c r="H184" s="7">
        <v>74</v>
      </c>
      <c r="I184" s="7">
        <v>2.15</v>
      </c>
      <c r="J184" s="7">
        <v>10</v>
      </c>
      <c r="K184" s="7">
        <v>21.5</v>
      </c>
      <c r="L184" s="7" t="s">
        <v>23</v>
      </c>
      <c r="M184" s="9">
        <v>5</v>
      </c>
      <c r="N184" s="6" t="str">
        <f>IF(ev_charging_network_usage_!$I184&lt;=10,"Low",IF(ev_charging_network_usage_!$I184&lt;=30,"Medium","High"))</f>
        <v>Low</v>
      </c>
      <c r="O184" s="6" t="str">
        <f t="shared" si="13"/>
        <v>High Satisfaction</v>
      </c>
      <c r="P184" s="6" t="str">
        <f>IF(ev_charging_network_usage_!$H184&lt;30,"Short Charging",IF(ev_charging_network_usage_!$H184&lt;=60,"Medium Charging","Long Charging"))</f>
        <v>Long Charging</v>
      </c>
      <c r="Q184" s="6">
        <f t="shared" si="12"/>
        <v>1</v>
      </c>
      <c r="R184" s="30">
        <f t="shared" si="10"/>
        <v>0.84861111111111109</v>
      </c>
      <c r="S184" s="28">
        <f t="shared" si="11"/>
        <v>45169</v>
      </c>
      <c r="T184" s="28"/>
    </row>
    <row r="185" spans="1:20" ht="13.2" x14ac:dyDescent="0.25">
      <c r="A185" s="3" t="s">
        <v>448</v>
      </c>
      <c r="B185" s="3" t="s">
        <v>55</v>
      </c>
      <c r="C185" s="3" t="s">
        <v>30</v>
      </c>
      <c r="D185" s="3" t="s">
        <v>22</v>
      </c>
      <c r="E185" s="3" t="s">
        <v>35</v>
      </c>
      <c r="F185" s="4">
        <v>45292.018750000003</v>
      </c>
      <c r="G185" s="4">
        <v>45292.025694444441</v>
      </c>
      <c r="H185" s="3">
        <v>10</v>
      </c>
      <c r="I185" s="3">
        <v>42.35</v>
      </c>
      <c r="J185" s="3">
        <v>12</v>
      </c>
      <c r="K185" s="3">
        <v>508.2</v>
      </c>
      <c r="L185" s="3" t="s">
        <v>27</v>
      </c>
      <c r="M185" s="5">
        <v>5</v>
      </c>
      <c r="N185" s="6" t="str">
        <f>IF(ev_charging_network_usage_!$I185&lt;=10,"Low",IF(ev_charging_network_usage_!$I185&lt;=30,"Medium","High"))</f>
        <v>High</v>
      </c>
      <c r="O185" s="6" t="str">
        <f t="shared" si="13"/>
        <v>High Satisfaction</v>
      </c>
      <c r="P185" s="6" t="str">
        <f>IF(ev_charging_network_usage_!$H185&lt;30,"Short Charging",IF(ev_charging_network_usage_!$H185&lt;=60,"Medium Charging","Long Charging"))</f>
        <v>Short Charging</v>
      </c>
      <c r="Q185" s="6">
        <f t="shared" si="12"/>
        <v>2</v>
      </c>
      <c r="R185" s="30">
        <f t="shared" si="10"/>
        <v>1.8749999999999999E-2</v>
      </c>
      <c r="S185" s="28">
        <f t="shared" si="11"/>
        <v>45292</v>
      </c>
      <c r="T185" s="28"/>
    </row>
    <row r="186" spans="1:20" ht="13.2" x14ac:dyDescent="0.25">
      <c r="A186" s="7" t="s">
        <v>449</v>
      </c>
      <c r="B186" s="7" t="s">
        <v>43</v>
      </c>
      <c r="C186" s="7" t="s">
        <v>30</v>
      </c>
      <c r="D186" s="7" t="s">
        <v>34</v>
      </c>
      <c r="E186" s="7" t="s">
        <v>17</v>
      </c>
      <c r="F186" s="7" t="s">
        <v>450</v>
      </c>
      <c r="G186" s="7" t="s">
        <v>451</v>
      </c>
      <c r="H186" s="7">
        <v>87</v>
      </c>
      <c r="I186" s="7">
        <v>10.33</v>
      </c>
      <c r="J186" s="7">
        <v>10</v>
      </c>
      <c r="K186" s="7">
        <v>103.3</v>
      </c>
      <c r="L186" s="7" t="s">
        <v>23</v>
      </c>
      <c r="M186" s="9">
        <v>5</v>
      </c>
      <c r="N186" s="6" t="str">
        <f>IF(ev_charging_network_usage_!$I186&lt;=10,"Low",IF(ev_charging_network_usage_!$I186&lt;=30,"Medium","High"))</f>
        <v>Medium</v>
      </c>
      <c r="O186" s="6" t="str">
        <f t="shared" si="13"/>
        <v>High Satisfaction</v>
      </c>
      <c r="P186" s="6" t="str">
        <f>IF(ev_charging_network_usage_!$H186&lt;30,"Short Charging",IF(ev_charging_network_usage_!$H186&lt;=60,"Medium Charging","Long Charging"))</f>
        <v>Long Charging</v>
      </c>
      <c r="Q186" s="6">
        <f t="shared" si="12"/>
        <v>2</v>
      </c>
      <c r="R186" s="30">
        <f t="shared" si="10"/>
        <v>6.7361111111111108E-2</v>
      </c>
      <c r="S186" s="28">
        <f t="shared" si="11"/>
        <v>44953</v>
      </c>
      <c r="T186" s="28"/>
    </row>
    <row r="187" spans="1:20" ht="13.2" x14ac:dyDescent="0.25">
      <c r="A187" s="3" t="s">
        <v>452</v>
      </c>
      <c r="B187" s="3" t="s">
        <v>43</v>
      </c>
      <c r="C187" s="3" t="s">
        <v>30</v>
      </c>
      <c r="D187" s="3" t="s">
        <v>34</v>
      </c>
      <c r="E187" s="3" t="s">
        <v>35</v>
      </c>
      <c r="F187" s="4">
        <v>45239.776388888888</v>
      </c>
      <c r="G187" s="4">
        <v>45239.824305555558</v>
      </c>
      <c r="H187" s="3">
        <v>69</v>
      </c>
      <c r="I187" s="3">
        <v>16</v>
      </c>
      <c r="J187" s="3">
        <v>8</v>
      </c>
      <c r="K187" s="3">
        <v>128</v>
      </c>
      <c r="L187" s="3" t="s">
        <v>18</v>
      </c>
      <c r="M187" s="5">
        <v>3</v>
      </c>
      <c r="N187" s="6" t="str">
        <f>IF(ev_charging_network_usage_!$I187&lt;=10,"Low",IF(ev_charging_network_usage_!$I187&lt;=30,"Medium","High"))</f>
        <v>Medium</v>
      </c>
      <c r="O187" s="6" t="str">
        <f t="shared" si="13"/>
        <v>Medium Satisfaction</v>
      </c>
      <c r="P187" s="6" t="str">
        <f>IF(ev_charging_network_usage_!$H187&lt;30,"Short Charging",IF(ev_charging_network_usage_!$H187&lt;=60,"Medium Charging","Long Charging"))</f>
        <v>Long Charging</v>
      </c>
      <c r="Q187" s="6">
        <f t="shared" si="12"/>
        <v>2</v>
      </c>
      <c r="R187" s="30">
        <f t="shared" si="10"/>
        <v>0.77638888888888891</v>
      </c>
      <c r="S187" s="28">
        <f t="shared" si="11"/>
        <v>45239</v>
      </c>
      <c r="T187" s="28"/>
    </row>
    <row r="188" spans="1:20" ht="13.2" x14ac:dyDescent="0.25">
      <c r="A188" s="7" t="s">
        <v>453</v>
      </c>
      <c r="B188" s="7" t="s">
        <v>20</v>
      </c>
      <c r="C188" s="7" t="s">
        <v>15</v>
      </c>
      <c r="D188" s="7" t="s">
        <v>34</v>
      </c>
      <c r="E188" s="7" t="s">
        <v>17</v>
      </c>
      <c r="F188" s="8">
        <v>45546.961111111108</v>
      </c>
      <c r="G188" s="11">
        <v>45576.015972222223</v>
      </c>
      <c r="H188" s="7">
        <v>79</v>
      </c>
      <c r="I188" s="7">
        <v>26.08</v>
      </c>
      <c r="J188" s="7">
        <v>8</v>
      </c>
      <c r="K188" s="7">
        <v>208.64</v>
      </c>
      <c r="L188" s="7" t="s">
        <v>38</v>
      </c>
      <c r="M188" s="9">
        <v>3</v>
      </c>
      <c r="N188" s="6" t="str">
        <f>IF(ev_charging_network_usage_!$I188&lt;=10,"Low",IF(ev_charging_network_usage_!$I188&lt;=30,"Medium","High"))</f>
        <v>Medium</v>
      </c>
      <c r="O188" s="6" t="str">
        <f t="shared" si="13"/>
        <v>Medium Satisfaction</v>
      </c>
      <c r="P188" s="6" t="str">
        <f>IF(ev_charging_network_usage_!$H188&lt;30,"Short Charging",IF(ev_charging_network_usage_!$H188&lt;=60,"Medium Charging","Long Charging"))</f>
        <v>Long Charging</v>
      </c>
      <c r="Q188" s="6">
        <f t="shared" si="12"/>
        <v>3</v>
      </c>
      <c r="R188" s="30">
        <f t="shared" si="10"/>
        <v>0.96111111111111114</v>
      </c>
      <c r="S188" s="28">
        <f t="shared" si="11"/>
        <v>45546</v>
      </c>
      <c r="T188" s="28"/>
    </row>
    <row r="189" spans="1:20" ht="13.2" x14ac:dyDescent="0.25">
      <c r="A189" s="3" t="s">
        <v>454</v>
      </c>
      <c r="B189" s="3" t="s">
        <v>14</v>
      </c>
      <c r="C189" s="3" t="s">
        <v>21</v>
      </c>
      <c r="D189" s="3" t="s">
        <v>31</v>
      </c>
      <c r="E189" s="3" t="s">
        <v>35</v>
      </c>
      <c r="F189" s="4">
        <v>45484.722916666666</v>
      </c>
      <c r="G189" s="4">
        <v>45484.783333333333</v>
      </c>
      <c r="H189" s="3">
        <v>87</v>
      </c>
      <c r="I189" s="3">
        <v>16.62</v>
      </c>
      <c r="J189" s="3">
        <v>10</v>
      </c>
      <c r="K189" s="3">
        <v>166.2</v>
      </c>
      <c r="L189" s="3" t="s">
        <v>38</v>
      </c>
      <c r="M189" s="5">
        <v>4</v>
      </c>
      <c r="N189" s="6" t="str">
        <f>IF(ev_charging_network_usage_!$I189&lt;=10,"Low",IF(ev_charging_network_usage_!$I189&lt;=30,"Medium","High"))</f>
        <v>Medium</v>
      </c>
      <c r="O189" s="6" t="str">
        <f t="shared" si="13"/>
        <v>Medium Satisfaction</v>
      </c>
      <c r="P189" s="6" t="str">
        <f>IF(ev_charging_network_usage_!$H189&lt;30,"Short Charging",IF(ev_charging_network_usage_!$H189&lt;=60,"Medium Charging","Long Charging"))</f>
        <v>Long Charging</v>
      </c>
      <c r="Q189" s="6">
        <f t="shared" si="12"/>
        <v>1</v>
      </c>
      <c r="R189" s="30">
        <f t="shared" si="10"/>
        <v>0.72291666666666665</v>
      </c>
      <c r="S189" s="28">
        <f t="shared" si="11"/>
        <v>45484</v>
      </c>
      <c r="T189" s="28"/>
    </row>
    <row r="190" spans="1:20" ht="13.2" x14ac:dyDescent="0.25">
      <c r="A190" s="7" t="s">
        <v>455</v>
      </c>
      <c r="B190" s="7" t="s">
        <v>43</v>
      </c>
      <c r="C190" s="7" t="s">
        <v>30</v>
      </c>
      <c r="D190" s="7" t="s">
        <v>16</v>
      </c>
      <c r="E190" s="7" t="s">
        <v>17</v>
      </c>
      <c r="F190" s="7" t="s">
        <v>456</v>
      </c>
      <c r="G190" s="7" t="s">
        <v>457</v>
      </c>
      <c r="H190" s="7">
        <v>18</v>
      </c>
      <c r="I190" s="7">
        <v>37.6</v>
      </c>
      <c r="J190" s="7">
        <v>10</v>
      </c>
      <c r="K190" s="7">
        <v>376</v>
      </c>
      <c r="L190" s="7" t="s">
        <v>27</v>
      </c>
      <c r="M190" s="9">
        <v>5</v>
      </c>
      <c r="N190" s="6" t="str">
        <f>IF(ev_charging_network_usage_!$I190&lt;=10,"Low",IF(ev_charging_network_usage_!$I190&lt;=30,"Medium","High"))</f>
        <v>High</v>
      </c>
      <c r="O190" s="6" t="str">
        <f t="shared" si="13"/>
        <v>High Satisfaction</v>
      </c>
      <c r="P190" s="6" t="str">
        <f>IF(ev_charging_network_usage_!$H190&lt;30,"Short Charging",IF(ev_charging_network_usage_!$H190&lt;=60,"Medium Charging","Long Charging"))</f>
        <v>Short Charging</v>
      </c>
      <c r="Q190" s="6">
        <f t="shared" si="12"/>
        <v>2</v>
      </c>
      <c r="R190" s="30">
        <f t="shared" si="10"/>
        <v>0.73055555555555551</v>
      </c>
      <c r="S190" s="28">
        <f t="shared" si="11"/>
        <v>45593</v>
      </c>
      <c r="T190" s="28"/>
    </row>
    <row r="191" spans="1:20" ht="13.2" x14ac:dyDescent="0.25">
      <c r="A191" s="3" t="s">
        <v>458</v>
      </c>
      <c r="B191" s="3" t="s">
        <v>14</v>
      </c>
      <c r="C191" s="3" t="s">
        <v>21</v>
      </c>
      <c r="D191" s="3" t="s">
        <v>31</v>
      </c>
      <c r="E191" s="3" t="s">
        <v>35</v>
      </c>
      <c r="F191" s="3" t="s">
        <v>459</v>
      </c>
      <c r="G191" s="3" t="s">
        <v>460</v>
      </c>
      <c r="H191" s="3">
        <v>95</v>
      </c>
      <c r="I191" s="3">
        <v>36.33</v>
      </c>
      <c r="J191" s="3">
        <v>10</v>
      </c>
      <c r="K191" s="3">
        <v>363.3</v>
      </c>
      <c r="L191" s="3" t="s">
        <v>18</v>
      </c>
      <c r="M191" s="5">
        <v>3</v>
      </c>
      <c r="N191" s="6" t="str">
        <f>IF(ev_charging_network_usage_!$I191&lt;=10,"Low",IF(ev_charging_network_usage_!$I191&lt;=30,"Medium","High"))</f>
        <v>High</v>
      </c>
      <c r="O191" s="6" t="str">
        <f t="shared" si="13"/>
        <v>Medium Satisfaction</v>
      </c>
      <c r="P191" s="6" t="str">
        <f>IF(ev_charging_network_usage_!$H191&lt;30,"Short Charging",IF(ev_charging_network_usage_!$H191&lt;=60,"Medium Charging","Long Charging"))</f>
        <v>Long Charging</v>
      </c>
      <c r="Q191" s="6">
        <f t="shared" si="12"/>
        <v>1</v>
      </c>
      <c r="R191" s="30">
        <f t="shared" si="10"/>
        <v>0.9555555555555556</v>
      </c>
      <c r="S191" s="28">
        <f t="shared" si="11"/>
        <v>45521</v>
      </c>
      <c r="T191" s="28"/>
    </row>
    <row r="192" spans="1:20" ht="13.2" x14ac:dyDescent="0.25">
      <c r="A192" s="7" t="s">
        <v>461</v>
      </c>
      <c r="B192" s="7" t="s">
        <v>48</v>
      </c>
      <c r="C192" s="7" t="s">
        <v>30</v>
      </c>
      <c r="D192" s="7" t="s">
        <v>22</v>
      </c>
      <c r="E192" s="7" t="s">
        <v>17</v>
      </c>
      <c r="F192" s="7" t="s">
        <v>462</v>
      </c>
      <c r="G192" s="8">
        <v>44930.048611111109</v>
      </c>
      <c r="H192" s="7">
        <v>100</v>
      </c>
      <c r="I192" s="7">
        <v>53.53</v>
      </c>
      <c r="J192" s="7">
        <v>8</v>
      </c>
      <c r="K192" s="7">
        <v>428.24</v>
      </c>
      <c r="L192" s="7" t="s">
        <v>23</v>
      </c>
      <c r="M192" s="9">
        <v>4</v>
      </c>
      <c r="N192" s="6" t="str">
        <f>IF(ev_charging_network_usage_!$I192&lt;=10,"Low",IF(ev_charging_network_usage_!$I192&lt;=30,"Medium","High"))</f>
        <v>High</v>
      </c>
      <c r="O192" s="6" t="str">
        <f t="shared" si="13"/>
        <v>Medium Satisfaction</v>
      </c>
      <c r="P192" s="6" t="str">
        <f>IF(ev_charging_network_usage_!$H192&lt;30,"Short Charging",IF(ev_charging_network_usage_!$H192&lt;=60,"Medium Charging","Long Charging"))</f>
        <v>Long Charging</v>
      </c>
      <c r="Q192" s="6">
        <f t="shared" si="12"/>
        <v>2</v>
      </c>
      <c r="R192" s="30">
        <f t="shared" si="10"/>
        <v>0.97916666666666663</v>
      </c>
      <c r="S192" s="28">
        <f t="shared" si="11"/>
        <v>45016</v>
      </c>
      <c r="T192" s="28"/>
    </row>
    <row r="193" spans="1:20" ht="13.2" x14ac:dyDescent="0.25">
      <c r="A193" s="3" t="s">
        <v>463</v>
      </c>
      <c r="B193" s="3" t="s">
        <v>43</v>
      </c>
      <c r="C193" s="3" t="s">
        <v>15</v>
      </c>
      <c r="D193" s="3" t="s">
        <v>34</v>
      </c>
      <c r="E193" s="3" t="s">
        <v>35</v>
      </c>
      <c r="F193" s="3" t="s">
        <v>464</v>
      </c>
      <c r="G193" s="3" t="s">
        <v>465</v>
      </c>
      <c r="H193" s="3">
        <v>78</v>
      </c>
      <c r="I193" s="3">
        <v>55.47</v>
      </c>
      <c r="J193" s="3">
        <v>10</v>
      </c>
      <c r="K193" s="3">
        <v>554.70000000000005</v>
      </c>
      <c r="L193" s="3" t="s">
        <v>18</v>
      </c>
      <c r="M193" s="5">
        <v>2</v>
      </c>
      <c r="N193" s="6" t="str">
        <f>IF(ev_charging_network_usage_!$I193&lt;=10,"Low",IF(ev_charging_network_usage_!$I193&lt;=30,"Medium","High"))</f>
        <v>High</v>
      </c>
      <c r="O193" s="6" t="str">
        <f t="shared" si="13"/>
        <v>Low Satisfaction</v>
      </c>
      <c r="P193" s="6" t="str">
        <f>IF(ev_charging_network_usage_!$H193&lt;30,"Short Charging",IF(ev_charging_network_usage_!$H193&lt;=60,"Medium Charging","Long Charging"))</f>
        <v>Long Charging</v>
      </c>
      <c r="Q193" s="6">
        <f t="shared" si="12"/>
        <v>3</v>
      </c>
      <c r="R193" s="30">
        <f t="shared" si="10"/>
        <v>0.6645833333333333</v>
      </c>
      <c r="S193" s="28">
        <f t="shared" si="11"/>
        <v>45321</v>
      </c>
      <c r="T193" s="28"/>
    </row>
    <row r="194" spans="1:20" ht="13.2" x14ac:dyDescent="0.25">
      <c r="A194" s="7" t="s">
        <v>466</v>
      </c>
      <c r="B194" s="7" t="s">
        <v>78</v>
      </c>
      <c r="C194" s="7" t="s">
        <v>15</v>
      </c>
      <c r="D194" s="7" t="s">
        <v>34</v>
      </c>
      <c r="E194" s="7" t="s">
        <v>17</v>
      </c>
      <c r="F194" s="7" t="s">
        <v>467</v>
      </c>
      <c r="G194" s="7" t="s">
        <v>468</v>
      </c>
      <c r="H194" s="7">
        <v>77</v>
      </c>
      <c r="I194" s="7">
        <v>24.62</v>
      </c>
      <c r="J194" s="7">
        <v>10</v>
      </c>
      <c r="K194" s="7">
        <v>246.2</v>
      </c>
      <c r="L194" s="7" t="s">
        <v>38</v>
      </c>
      <c r="M194" s="9">
        <v>5</v>
      </c>
      <c r="N194" s="6" t="str">
        <f>IF(ev_charging_network_usage_!$I194&lt;=10,"Low",IF(ev_charging_network_usage_!$I194&lt;=30,"Medium","High"))</f>
        <v>Medium</v>
      </c>
      <c r="O194" s="6" t="str">
        <f t="shared" si="13"/>
        <v>High Satisfaction</v>
      </c>
      <c r="P194" s="6" t="str">
        <f>IF(ev_charging_network_usage_!$H194&lt;30,"Short Charging",IF(ev_charging_network_usage_!$H194&lt;=60,"Medium Charging","Long Charging"))</f>
        <v>Long Charging</v>
      </c>
      <c r="Q194" s="6">
        <f t="shared" si="12"/>
        <v>3</v>
      </c>
      <c r="R194" s="30">
        <f t="shared" ref="R194:R257" si="14">TIME(HOUR(F194),MINUTE(F194),SECOND(F194))</f>
        <v>0.25138888888888888</v>
      </c>
      <c r="S194" s="28">
        <f t="shared" ref="S194:S257" si="15">DATE(YEAR(F194),MONTH(F194),DAY(F194))</f>
        <v>45068</v>
      </c>
      <c r="T194" s="28"/>
    </row>
    <row r="195" spans="1:20" ht="13.2" x14ac:dyDescent="0.25">
      <c r="A195" s="3" t="s">
        <v>469</v>
      </c>
      <c r="B195" s="3" t="s">
        <v>48</v>
      </c>
      <c r="C195" s="3" t="s">
        <v>21</v>
      </c>
      <c r="D195" s="3" t="s">
        <v>22</v>
      </c>
      <c r="E195" s="3" t="s">
        <v>17</v>
      </c>
      <c r="F195" s="4">
        <v>45083.150694444441</v>
      </c>
      <c r="G195" s="4">
        <v>45083.214583333334</v>
      </c>
      <c r="H195" s="3">
        <v>92</v>
      </c>
      <c r="I195" s="3">
        <v>56.43</v>
      </c>
      <c r="J195" s="3">
        <v>15</v>
      </c>
      <c r="K195" s="3">
        <v>846.45</v>
      </c>
      <c r="L195" s="3" t="s">
        <v>23</v>
      </c>
      <c r="M195" s="5">
        <v>2</v>
      </c>
      <c r="N195" s="6" t="str">
        <f>IF(ev_charging_network_usage_!$I195&lt;=10,"Low",IF(ev_charging_network_usage_!$I195&lt;=30,"Medium","High"))</f>
        <v>High</v>
      </c>
      <c r="O195" s="6" t="str">
        <f t="shared" si="13"/>
        <v>Low Satisfaction</v>
      </c>
      <c r="P195" s="6" t="str">
        <f>IF(ev_charging_network_usage_!$H195&lt;30,"Short Charging",IF(ev_charging_network_usage_!$H195&lt;=60,"Medium Charging","Long Charging"))</f>
        <v>Long Charging</v>
      </c>
      <c r="Q195" s="6">
        <f t="shared" ref="Q195:Q258" si="16">IF(C195="Fast Charger",1,IF(C195="Standard Charger",2,IF(C195="Super Fast Charger",3,"")))</f>
        <v>1</v>
      </c>
      <c r="R195" s="30">
        <f t="shared" si="14"/>
        <v>0.15069444444444444</v>
      </c>
      <c r="S195" s="28">
        <f t="shared" si="15"/>
        <v>45083</v>
      </c>
      <c r="T195" s="28"/>
    </row>
    <row r="196" spans="1:20" ht="13.2" x14ac:dyDescent="0.25">
      <c r="A196" s="7" t="s">
        <v>470</v>
      </c>
      <c r="B196" s="7" t="s">
        <v>43</v>
      </c>
      <c r="C196" s="7" t="s">
        <v>30</v>
      </c>
      <c r="D196" s="7" t="s">
        <v>34</v>
      </c>
      <c r="E196" s="7" t="s">
        <v>35</v>
      </c>
      <c r="F196" s="7" t="s">
        <v>471</v>
      </c>
      <c r="G196" s="7" t="s">
        <v>472</v>
      </c>
      <c r="H196" s="7">
        <v>33</v>
      </c>
      <c r="I196" s="7">
        <v>10.39</v>
      </c>
      <c r="J196" s="7">
        <v>12</v>
      </c>
      <c r="K196" s="7">
        <v>124.68</v>
      </c>
      <c r="L196" s="7" t="s">
        <v>18</v>
      </c>
      <c r="M196" s="9">
        <v>1</v>
      </c>
      <c r="N196" s="6" t="str">
        <f>IF(ev_charging_network_usage_!$I196&lt;=10,"Low",IF(ev_charging_network_usage_!$I196&lt;=30,"Medium","High"))</f>
        <v>Medium</v>
      </c>
      <c r="O196" s="6" t="str">
        <f t="shared" ref="O196:O259" si="17">IF(M196&lt;=2,"Low Satisfaction",IF(M196&lt;=4,"Medium Satisfaction","High Satisfaction"))</f>
        <v>Low Satisfaction</v>
      </c>
      <c r="P196" s="6" t="str">
        <f>IF(ev_charging_network_usage_!$H196&lt;30,"Short Charging",IF(ev_charging_network_usage_!$H196&lt;=60,"Medium Charging","Long Charging"))</f>
        <v>Medium Charging</v>
      </c>
      <c r="Q196" s="6">
        <f t="shared" si="16"/>
        <v>2</v>
      </c>
      <c r="R196" s="30">
        <f t="shared" si="14"/>
        <v>0.68055555555555558</v>
      </c>
      <c r="S196" s="28">
        <f t="shared" si="15"/>
        <v>45317</v>
      </c>
      <c r="T196" s="28"/>
    </row>
    <row r="197" spans="1:20" ht="13.2" x14ac:dyDescent="0.25">
      <c r="A197" s="3" t="s">
        <v>473</v>
      </c>
      <c r="B197" s="3" t="s">
        <v>43</v>
      </c>
      <c r="C197" s="3" t="s">
        <v>30</v>
      </c>
      <c r="D197" s="3" t="s">
        <v>16</v>
      </c>
      <c r="E197" s="3" t="s">
        <v>35</v>
      </c>
      <c r="F197" s="3" t="s">
        <v>474</v>
      </c>
      <c r="G197" s="3" t="s">
        <v>475</v>
      </c>
      <c r="H197" s="3">
        <v>102</v>
      </c>
      <c r="I197" s="3">
        <v>29.96</v>
      </c>
      <c r="J197" s="3">
        <v>15</v>
      </c>
      <c r="K197" s="3">
        <v>449.4</v>
      </c>
      <c r="L197" s="3" t="s">
        <v>27</v>
      </c>
      <c r="M197" s="5">
        <v>2</v>
      </c>
      <c r="N197" s="6" t="str">
        <f>IF(ev_charging_network_usage_!$I197&lt;=10,"Low",IF(ev_charging_network_usage_!$I197&lt;=30,"Medium","High"))</f>
        <v>Medium</v>
      </c>
      <c r="O197" s="6" t="str">
        <f t="shared" si="17"/>
        <v>Low Satisfaction</v>
      </c>
      <c r="P197" s="6" t="str">
        <f>IF(ev_charging_network_usage_!$H197&lt;30,"Short Charging",IF(ev_charging_network_usage_!$H197&lt;=60,"Medium Charging","Long Charging"))</f>
        <v>Long Charging</v>
      </c>
      <c r="Q197" s="6">
        <f t="shared" si="16"/>
        <v>2</v>
      </c>
      <c r="R197" s="30">
        <f t="shared" si="14"/>
        <v>0.40347222222222223</v>
      </c>
      <c r="S197" s="28">
        <f t="shared" si="15"/>
        <v>44977</v>
      </c>
      <c r="T197" s="28"/>
    </row>
    <row r="198" spans="1:20" ht="13.2" x14ac:dyDescent="0.25">
      <c r="A198" s="7" t="s">
        <v>476</v>
      </c>
      <c r="B198" s="7" t="s">
        <v>78</v>
      </c>
      <c r="C198" s="7" t="s">
        <v>21</v>
      </c>
      <c r="D198" s="7" t="s">
        <v>22</v>
      </c>
      <c r="E198" s="7" t="s">
        <v>35</v>
      </c>
      <c r="F198" s="7" t="s">
        <v>477</v>
      </c>
      <c r="G198" s="7" t="s">
        <v>478</v>
      </c>
      <c r="H198" s="7">
        <v>61</v>
      </c>
      <c r="I198" s="7">
        <v>15.7</v>
      </c>
      <c r="J198" s="7">
        <v>15</v>
      </c>
      <c r="K198" s="7">
        <v>235.5</v>
      </c>
      <c r="L198" s="7" t="s">
        <v>27</v>
      </c>
      <c r="M198" s="9">
        <v>4</v>
      </c>
      <c r="N198" s="6" t="str">
        <f>IF(ev_charging_network_usage_!$I198&lt;=10,"Low",IF(ev_charging_network_usage_!$I198&lt;=30,"Medium","High"))</f>
        <v>Medium</v>
      </c>
      <c r="O198" s="6" t="str">
        <f t="shared" si="17"/>
        <v>Medium Satisfaction</v>
      </c>
      <c r="P198" s="6" t="str">
        <f>IF(ev_charging_network_usage_!$H198&lt;30,"Short Charging",IF(ev_charging_network_usage_!$H198&lt;=60,"Medium Charging","Long Charging"))</f>
        <v>Long Charging</v>
      </c>
      <c r="Q198" s="6">
        <f t="shared" si="16"/>
        <v>1</v>
      </c>
      <c r="R198" s="30">
        <f t="shared" si="14"/>
        <v>0.36041666666666666</v>
      </c>
      <c r="S198" s="28">
        <f t="shared" si="15"/>
        <v>45382</v>
      </c>
      <c r="T198" s="28"/>
    </row>
    <row r="199" spans="1:20" ht="13.2" x14ac:dyDescent="0.25">
      <c r="A199" s="3" t="s">
        <v>479</v>
      </c>
      <c r="B199" s="3" t="s">
        <v>55</v>
      </c>
      <c r="C199" s="3" t="s">
        <v>21</v>
      </c>
      <c r="D199" s="3" t="s">
        <v>31</v>
      </c>
      <c r="E199" s="3" t="s">
        <v>17</v>
      </c>
      <c r="F199" s="3" t="s">
        <v>480</v>
      </c>
      <c r="G199" s="3" t="s">
        <v>481</v>
      </c>
      <c r="H199" s="3">
        <v>51</v>
      </c>
      <c r="I199" s="3">
        <v>11.86</v>
      </c>
      <c r="J199" s="3">
        <v>10</v>
      </c>
      <c r="K199" s="3">
        <v>118.6</v>
      </c>
      <c r="L199" s="3" t="s">
        <v>18</v>
      </c>
      <c r="M199" s="5">
        <v>1</v>
      </c>
      <c r="N199" s="6" t="str">
        <f>IF(ev_charging_network_usage_!$I199&lt;=10,"Low",IF(ev_charging_network_usage_!$I199&lt;=30,"Medium","High"))</f>
        <v>Medium</v>
      </c>
      <c r="O199" s="6" t="str">
        <f t="shared" si="17"/>
        <v>Low Satisfaction</v>
      </c>
      <c r="P199" s="6" t="str">
        <f>IF(ev_charging_network_usage_!$H199&lt;30,"Short Charging",IF(ev_charging_network_usage_!$H199&lt;=60,"Medium Charging","Long Charging"))</f>
        <v>Medium Charging</v>
      </c>
      <c r="Q199" s="6">
        <f t="shared" si="16"/>
        <v>1</v>
      </c>
      <c r="R199" s="30">
        <f t="shared" si="14"/>
        <v>0.33263888888888887</v>
      </c>
      <c r="S199" s="28">
        <f t="shared" si="15"/>
        <v>45372</v>
      </c>
      <c r="T199" s="28"/>
    </row>
    <row r="200" spans="1:20" ht="13.2" x14ac:dyDescent="0.25">
      <c r="A200" s="7" t="s">
        <v>482</v>
      </c>
      <c r="B200" s="7" t="s">
        <v>78</v>
      </c>
      <c r="C200" s="7" t="s">
        <v>30</v>
      </c>
      <c r="D200" s="7" t="s">
        <v>34</v>
      </c>
      <c r="E200" s="7" t="s">
        <v>17</v>
      </c>
      <c r="F200" s="7" t="s">
        <v>483</v>
      </c>
      <c r="G200" s="7" t="s">
        <v>484</v>
      </c>
      <c r="H200" s="7">
        <v>104</v>
      </c>
      <c r="I200" s="7">
        <v>12.67</v>
      </c>
      <c r="J200" s="7">
        <v>10</v>
      </c>
      <c r="K200" s="7">
        <v>126.7</v>
      </c>
      <c r="L200" s="7" t="s">
        <v>18</v>
      </c>
      <c r="M200" s="9">
        <v>1</v>
      </c>
      <c r="N200" s="6" t="str">
        <f>IF(ev_charging_network_usage_!$I200&lt;=10,"Low",IF(ev_charging_network_usage_!$I200&lt;=30,"Medium","High"))</f>
        <v>Medium</v>
      </c>
      <c r="O200" s="6" t="str">
        <f t="shared" si="17"/>
        <v>Low Satisfaction</v>
      </c>
      <c r="P200" s="6" t="str">
        <f>IF(ev_charging_network_usage_!$H200&lt;30,"Short Charging",IF(ev_charging_network_usage_!$H200&lt;=60,"Medium Charging","Long Charging"))</f>
        <v>Long Charging</v>
      </c>
      <c r="Q200" s="6">
        <f t="shared" si="16"/>
        <v>2</v>
      </c>
      <c r="R200" s="30">
        <f t="shared" si="14"/>
        <v>0.19791666666666666</v>
      </c>
      <c r="S200" s="28">
        <f t="shared" si="15"/>
        <v>45382</v>
      </c>
      <c r="T200" s="28"/>
    </row>
    <row r="201" spans="1:20" ht="13.2" x14ac:dyDescent="0.25">
      <c r="A201" s="3" t="s">
        <v>485</v>
      </c>
      <c r="B201" s="3" t="s">
        <v>78</v>
      </c>
      <c r="C201" s="3" t="s">
        <v>30</v>
      </c>
      <c r="D201" s="3" t="s">
        <v>16</v>
      </c>
      <c r="E201" s="3" t="s">
        <v>35</v>
      </c>
      <c r="F201" s="3" t="s">
        <v>486</v>
      </c>
      <c r="G201" s="3" t="s">
        <v>487</v>
      </c>
      <c r="H201" s="3">
        <v>10</v>
      </c>
      <c r="I201" s="3">
        <v>40.409999999999997</v>
      </c>
      <c r="J201" s="3">
        <v>12</v>
      </c>
      <c r="K201" s="3">
        <v>484.92</v>
      </c>
      <c r="L201" s="3" t="s">
        <v>27</v>
      </c>
      <c r="M201" s="5">
        <v>4</v>
      </c>
      <c r="N201" s="6" t="str">
        <f>IF(ev_charging_network_usage_!$I201&lt;=10,"Low",IF(ev_charging_network_usage_!$I201&lt;=30,"Medium","High"))</f>
        <v>High</v>
      </c>
      <c r="O201" s="6" t="str">
        <f t="shared" si="17"/>
        <v>Medium Satisfaction</v>
      </c>
      <c r="P201" s="6" t="str">
        <f>IF(ev_charging_network_usage_!$H201&lt;30,"Short Charging",IF(ev_charging_network_usage_!$H201&lt;=60,"Medium Charging","Long Charging"))</f>
        <v>Short Charging</v>
      </c>
      <c r="Q201" s="6">
        <f t="shared" si="16"/>
        <v>2</v>
      </c>
      <c r="R201" s="30">
        <f t="shared" si="14"/>
        <v>0.91249999999999998</v>
      </c>
      <c r="S201" s="28">
        <f t="shared" si="15"/>
        <v>44973</v>
      </c>
      <c r="T201" s="28"/>
    </row>
    <row r="202" spans="1:20" ht="13.2" x14ac:dyDescent="0.25">
      <c r="A202" s="7" t="s">
        <v>488</v>
      </c>
      <c r="B202" s="7" t="s">
        <v>48</v>
      </c>
      <c r="C202" s="7" t="s">
        <v>30</v>
      </c>
      <c r="D202" s="7" t="s">
        <v>16</v>
      </c>
      <c r="E202" s="7" t="s">
        <v>35</v>
      </c>
      <c r="F202" s="8">
        <v>45142.365277777775</v>
      </c>
      <c r="G202" s="8">
        <v>45142.445833333331</v>
      </c>
      <c r="H202" s="7">
        <v>116</v>
      </c>
      <c r="I202" s="7">
        <v>41.05</v>
      </c>
      <c r="J202" s="7">
        <v>10</v>
      </c>
      <c r="K202" s="7">
        <v>410.5</v>
      </c>
      <c r="L202" s="7" t="s">
        <v>18</v>
      </c>
      <c r="M202" s="9">
        <v>3</v>
      </c>
      <c r="N202" s="6" t="str">
        <f>IF(ev_charging_network_usage_!$I202&lt;=10,"Low",IF(ev_charging_network_usage_!$I202&lt;=30,"Medium","High"))</f>
        <v>High</v>
      </c>
      <c r="O202" s="6" t="str">
        <f t="shared" si="17"/>
        <v>Medium Satisfaction</v>
      </c>
      <c r="P202" s="6" t="str">
        <f>IF(ev_charging_network_usage_!$H202&lt;30,"Short Charging",IF(ev_charging_network_usage_!$H202&lt;=60,"Medium Charging","Long Charging"))</f>
        <v>Long Charging</v>
      </c>
      <c r="Q202" s="6">
        <f t="shared" si="16"/>
        <v>2</v>
      </c>
      <c r="R202" s="30">
        <f t="shared" si="14"/>
        <v>0.36527777777777776</v>
      </c>
      <c r="S202" s="28">
        <f t="shared" si="15"/>
        <v>45142</v>
      </c>
      <c r="T202" s="28"/>
    </row>
    <row r="203" spans="1:20" ht="13.2" x14ac:dyDescent="0.25">
      <c r="A203" s="3" t="s">
        <v>489</v>
      </c>
      <c r="B203" s="3" t="s">
        <v>55</v>
      </c>
      <c r="C203" s="3" t="s">
        <v>21</v>
      </c>
      <c r="D203" s="3" t="s">
        <v>31</v>
      </c>
      <c r="E203" s="3" t="s">
        <v>17</v>
      </c>
      <c r="F203" s="3" t="s">
        <v>490</v>
      </c>
      <c r="G203" s="3" t="s">
        <v>491</v>
      </c>
      <c r="H203" s="3">
        <v>66</v>
      </c>
      <c r="I203" s="3">
        <v>51.94</v>
      </c>
      <c r="J203" s="3">
        <v>8</v>
      </c>
      <c r="K203" s="3">
        <v>415.52</v>
      </c>
      <c r="L203" s="3" t="s">
        <v>38</v>
      </c>
      <c r="M203" s="5">
        <v>3</v>
      </c>
      <c r="N203" s="6" t="str">
        <f>IF(ev_charging_network_usage_!$I203&lt;=10,"Low",IF(ev_charging_network_usage_!$I203&lt;=30,"Medium","High"))</f>
        <v>High</v>
      </c>
      <c r="O203" s="6" t="str">
        <f t="shared" si="17"/>
        <v>Medium Satisfaction</v>
      </c>
      <c r="P203" s="6" t="str">
        <f>IF(ev_charging_network_usage_!$H203&lt;30,"Short Charging",IF(ev_charging_network_usage_!$H203&lt;=60,"Medium Charging","Long Charging"))</f>
        <v>Long Charging</v>
      </c>
      <c r="Q203" s="6">
        <f t="shared" si="16"/>
        <v>1</v>
      </c>
      <c r="R203" s="30">
        <f t="shared" si="14"/>
        <v>0.30694444444444446</v>
      </c>
      <c r="S203" s="28">
        <f t="shared" si="15"/>
        <v>45218</v>
      </c>
      <c r="T203" s="28"/>
    </row>
    <row r="204" spans="1:20" ht="13.2" x14ac:dyDescent="0.25">
      <c r="A204" s="7" t="s">
        <v>492</v>
      </c>
      <c r="B204" s="7" t="s">
        <v>29</v>
      </c>
      <c r="C204" s="7" t="s">
        <v>21</v>
      </c>
      <c r="D204" s="7" t="s">
        <v>16</v>
      </c>
      <c r="E204" s="7" t="s">
        <v>35</v>
      </c>
      <c r="F204" s="8">
        <v>45481.512499999997</v>
      </c>
      <c r="G204" s="8">
        <v>45481.524305555555</v>
      </c>
      <c r="H204" s="7">
        <v>17</v>
      </c>
      <c r="I204" s="7">
        <v>2.62</v>
      </c>
      <c r="J204" s="7">
        <v>8</v>
      </c>
      <c r="K204" s="7">
        <v>20.96</v>
      </c>
      <c r="L204" s="7" t="s">
        <v>18</v>
      </c>
      <c r="M204" s="9">
        <v>3</v>
      </c>
      <c r="N204" s="6" t="str">
        <f>IF(ev_charging_network_usage_!$I204&lt;=10,"Low",IF(ev_charging_network_usage_!$I204&lt;=30,"Medium","High"))</f>
        <v>Low</v>
      </c>
      <c r="O204" s="6" t="str">
        <f t="shared" si="17"/>
        <v>Medium Satisfaction</v>
      </c>
      <c r="P204" s="6" t="str">
        <f>IF(ev_charging_network_usage_!$H204&lt;30,"Short Charging",IF(ev_charging_network_usage_!$H204&lt;=60,"Medium Charging","Long Charging"))</f>
        <v>Short Charging</v>
      </c>
      <c r="Q204" s="6">
        <f t="shared" si="16"/>
        <v>1</v>
      </c>
      <c r="R204" s="30">
        <f t="shared" si="14"/>
        <v>0.51249999999999996</v>
      </c>
      <c r="S204" s="28">
        <f t="shared" si="15"/>
        <v>45481</v>
      </c>
      <c r="T204" s="28"/>
    </row>
    <row r="205" spans="1:20" ht="13.2" x14ac:dyDescent="0.25">
      <c r="A205" s="3" t="s">
        <v>493</v>
      </c>
      <c r="B205" s="3" t="s">
        <v>55</v>
      </c>
      <c r="C205" s="3" t="s">
        <v>21</v>
      </c>
      <c r="D205" s="3" t="s">
        <v>22</v>
      </c>
      <c r="E205" s="3" t="s">
        <v>17</v>
      </c>
      <c r="F205" s="4">
        <v>45178.163194444445</v>
      </c>
      <c r="G205" s="4">
        <v>45178.243750000001</v>
      </c>
      <c r="H205" s="3">
        <v>116</v>
      </c>
      <c r="I205" s="3">
        <v>34.56</v>
      </c>
      <c r="J205" s="3">
        <v>15</v>
      </c>
      <c r="K205" s="3">
        <v>518.4</v>
      </c>
      <c r="L205" s="3" t="s">
        <v>18</v>
      </c>
      <c r="M205" s="5">
        <v>1</v>
      </c>
      <c r="N205" s="6" t="str">
        <f>IF(ev_charging_network_usage_!$I205&lt;=10,"Low",IF(ev_charging_network_usage_!$I205&lt;=30,"Medium","High"))</f>
        <v>High</v>
      </c>
      <c r="O205" s="6" t="str">
        <f t="shared" si="17"/>
        <v>Low Satisfaction</v>
      </c>
      <c r="P205" s="6" t="str">
        <f>IF(ev_charging_network_usage_!$H205&lt;30,"Short Charging",IF(ev_charging_network_usage_!$H205&lt;=60,"Medium Charging","Long Charging"))</f>
        <v>Long Charging</v>
      </c>
      <c r="Q205" s="6">
        <f t="shared" si="16"/>
        <v>1</v>
      </c>
      <c r="R205" s="30">
        <f t="shared" si="14"/>
        <v>0.16319444444444445</v>
      </c>
      <c r="S205" s="28">
        <f t="shared" si="15"/>
        <v>45178</v>
      </c>
      <c r="T205" s="28"/>
    </row>
    <row r="206" spans="1:20" ht="13.2" x14ac:dyDescent="0.25">
      <c r="A206" s="7" t="s">
        <v>494</v>
      </c>
      <c r="B206" s="7" t="s">
        <v>14</v>
      </c>
      <c r="C206" s="7" t="s">
        <v>15</v>
      </c>
      <c r="D206" s="7" t="s">
        <v>34</v>
      </c>
      <c r="E206" s="7" t="s">
        <v>35</v>
      </c>
      <c r="F206" s="7" t="s">
        <v>495</v>
      </c>
      <c r="G206" s="7" t="s">
        <v>496</v>
      </c>
      <c r="H206" s="7">
        <v>36</v>
      </c>
      <c r="I206" s="7">
        <v>45.57</v>
      </c>
      <c r="J206" s="7">
        <v>10</v>
      </c>
      <c r="K206" s="7">
        <v>455.7</v>
      </c>
      <c r="L206" s="7" t="s">
        <v>23</v>
      </c>
      <c r="M206" s="9">
        <v>1</v>
      </c>
      <c r="N206" s="6" t="str">
        <f>IF(ev_charging_network_usage_!$I206&lt;=10,"Low",IF(ev_charging_network_usage_!$I206&lt;=30,"Medium","High"))</f>
        <v>High</v>
      </c>
      <c r="O206" s="6" t="str">
        <f t="shared" si="17"/>
        <v>Low Satisfaction</v>
      </c>
      <c r="P206" s="6" t="str">
        <f>IF(ev_charging_network_usage_!$H206&lt;30,"Short Charging",IF(ev_charging_network_usage_!$H206&lt;=60,"Medium Charging","Long Charging"))</f>
        <v>Medium Charging</v>
      </c>
      <c r="Q206" s="6">
        <f t="shared" si="16"/>
        <v>3</v>
      </c>
      <c r="R206" s="30">
        <f t="shared" si="14"/>
        <v>0.45624999999999999</v>
      </c>
      <c r="S206" s="28">
        <f t="shared" si="15"/>
        <v>45501</v>
      </c>
      <c r="T206" s="28"/>
    </row>
    <row r="207" spans="1:20" ht="13.2" x14ac:dyDescent="0.25">
      <c r="A207" s="3" t="s">
        <v>497</v>
      </c>
      <c r="B207" s="3" t="s">
        <v>48</v>
      </c>
      <c r="C207" s="3" t="s">
        <v>21</v>
      </c>
      <c r="D207" s="3" t="s">
        <v>22</v>
      </c>
      <c r="E207" s="3" t="s">
        <v>35</v>
      </c>
      <c r="F207" s="3" t="s">
        <v>498</v>
      </c>
      <c r="G207" s="3" t="s">
        <v>499</v>
      </c>
      <c r="H207" s="3">
        <v>97</v>
      </c>
      <c r="I207" s="3">
        <v>5.07</v>
      </c>
      <c r="J207" s="3">
        <v>12</v>
      </c>
      <c r="K207" s="3">
        <v>60.84</v>
      </c>
      <c r="L207" s="3" t="s">
        <v>18</v>
      </c>
      <c r="M207" s="5">
        <v>2</v>
      </c>
      <c r="N207" s="6" t="str">
        <f>IF(ev_charging_network_usage_!$I207&lt;=10,"Low",IF(ev_charging_network_usage_!$I207&lt;=30,"Medium","High"))</f>
        <v>Low</v>
      </c>
      <c r="O207" s="6" t="str">
        <f t="shared" si="17"/>
        <v>Low Satisfaction</v>
      </c>
      <c r="P207" s="6" t="str">
        <f>IF(ev_charging_network_usage_!$H207&lt;30,"Short Charging",IF(ev_charging_network_usage_!$H207&lt;=60,"Medium Charging","Long Charging"))</f>
        <v>Long Charging</v>
      </c>
      <c r="Q207" s="6">
        <f t="shared" si="16"/>
        <v>1</v>
      </c>
      <c r="R207" s="30">
        <f t="shared" si="14"/>
        <v>0.84444444444444444</v>
      </c>
      <c r="S207" s="28">
        <f t="shared" si="15"/>
        <v>45090</v>
      </c>
      <c r="T207" s="28"/>
    </row>
    <row r="208" spans="1:20" ht="13.2" x14ac:dyDescent="0.25">
      <c r="A208" s="7" t="s">
        <v>500</v>
      </c>
      <c r="B208" s="7" t="s">
        <v>14</v>
      </c>
      <c r="C208" s="7" t="s">
        <v>30</v>
      </c>
      <c r="D208" s="7" t="s">
        <v>31</v>
      </c>
      <c r="E208" s="7" t="s">
        <v>17</v>
      </c>
      <c r="F208" s="8">
        <v>45148.992361111108</v>
      </c>
      <c r="G208" s="8">
        <v>45179.035416666666</v>
      </c>
      <c r="H208" s="7">
        <v>62</v>
      </c>
      <c r="I208" s="7">
        <v>35.93</v>
      </c>
      <c r="J208" s="7">
        <v>15</v>
      </c>
      <c r="K208" s="7">
        <v>538.95000000000005</v>
      </c>
      <c r="L208" s="7" t="s">
        <v>27</v>
      </c>
      <c r="M208" s="9">
        <v>4</v>
      </c>
      <c r="N208" s="6" t="str">
        <f>IF(ev_charging_network_usage_!$I208&lt;=10,"Low",IF(ev_charging_network_usage_!$I208&lt;=30,"Medium","High"))</f>
        <v>High</v>
      </c>
      <c r="O208" s="6" t="str">
        <f t="shared" si="17"/>
        <v>Medium Satisfaction</v>
      </c>
      <c r="P208" s="6" t="str">
        <f>IF(ev_charging_network_usage_!$H208&lt;30,"Short Charging",IF(ev_charging_network_usage_!$H208&lt;=60,"Medium Charging","Long Charging"))</f>
        <v>Long Charging</v>
      </c>
      <c r="Q208" s="6">
        <f t="shared" si="16"/>
        <v>2</v>
      </c>
      <c r="R208" s="30">
        <f t="shared" si="14"/>
        <v>0.99236111111111114</v>
      </c>
      <c r="S208" s="28">
        <f t="shared" si="15"/>
        <v>45148</v>
      </c>
      <c r="T208" s="28"/>
    </row>
    <row r="209" spans="1:20" ht="13.2" x14ac:dyDescent="0.25">
      <c r="A209" s="3" t="s">
        <v>501</v>
      </c>
      <c r="B209" s="3" t="s">
        <v>48</v>
      </c>
      <c r="C209" s="3" t="s">
        <v>15</v>
      </c>
      <c r="D209" s="3" t="s">
        <v>34</v>
      </c>
      <c r="E209" s="3" t="s">
        <v>35</v>
      </c>
      <c r="F209" s="3" t="s">
        <v>502</v>
      </c>
      <c r="G209" s="3" t="s">
        <v>503</v>
      </c>
      <c r="H209" s="3">
        <v>76</v>
      </c>
      <c r="I209" s="3">
        <v>42.8</v>
      </c>
      <c r="J209" s="3">
        <v>15</v>
      </c>
      <c r="K209" s="3">
        <v>642</v>
      </c>
      <c r="L209" s="3" t="s">
        <v>18</v>
      </c>
      <c r="M209" s="5">
        <v>2</v>
      </c>
      <c r="N209" s="6" t="str">
        <f>IF(ev_charging_network_usage_!$I209&lt;=10,"Low",IF(ev_charging_network_usage_!$I209&lt;=30,"Medium","High"))</f>
        <v>High</v>
      </c>
      <c r="O209" s="6" t="str">
        <f t="shared" si="17"/>
        <v>Low Satisfaction</v>
      </c>
      <c r="P209" s="6" t="str">
        <f>IF(ev_charging_network_usage_!$H209&lt;30,"Short Charging",IF(ev_charging_network_usage_!$H209&lt;=60,"Medium Charging","Long Charging"))</f>
        <v>Long Charging</v>
      </c>
      <c r="Q209" s="6">
        <f t="shared" si="16"/>
        <v>3</v>
      </c>
      <c r="R209" s="30">
        <f t="shared" si="14"/>
        <v>0.59722222222222221</v>
      </c>
      <c r="S209" s="28">
        <f t="shared" si="15"/>
        <v>45000</v>
      </c>
      <c r="T209" s="28"/>
    </row>
    <row r="210" spans="1:20" ht="13.2" x14ac:dyDescent="0.25">
      <c r="A210" s="7" t="s">
        <v>504</v>
      </c>
      <c r="B210" s="7" t="s">
        <v>59</v>
      </c>
      <c r="C210" s="7" t="s">
        <v>21</v>
      </c>
      <c r="D210" s="7" t="s">
        <v>16</v>
      </c>
      <c r="E210" s="7" t="s">
        <v>35</v>
      </c>
      <c r="F210" s="8">
        <v>45332.06527777778</v>
      </c>
      <c r="G210" s="8">
        <v>45332.125694444447</v>
      </c>
      <c r="H210" s="7">
        <v>87</v>
      </c>
      <c r="I210" s="7">
        <v>2.2200000000000002</v>
      </c>
      <c r="J210" s="7">
        <v>15</v>
      </c>
      <c r="K210" s="7">
        <v>33.299999999999997</v>
      </c>
      <c r="L210" s="7" t="s">
        <v>23</v>
      </c>
      <c r="M210" s="9">
        <v>1</v>
      </c>
      <c r="N210" s="6" t="str">
        <f>IF(ev_charging_network_usage_!$I210&lt;=10,"Low",IF(ev_charging_network_usage_!$I210&lt;=30,"Medium","High"))</f>
        <v>Low</v>
      </c>
      <c r="O210" s="6" t="str">
        <f t="shared" si="17"/>
        <v>Low Satisfaction</v>
      </c>
      <c r="P210" s="6" t="str">
        <f>IF(ev_charging_network_usage_!$H210&lt;30,"Short Charging",IF(ev_charging_network_usage_!$H210&lt;=60,"Medium Charging","Long Charging"))</f>
        <v>Long Charging</v>
      </c>
      <c r="Q210" s="6">
        <f t="shared" si="16"/>
        <v>1</v>
      </c>
      <c r="R210" s="30">
        <f t="shared" si="14"/>
        <v>6.5277777777777782E-2</v>
      </c>
      <c r="S210" s="28">
        <f t="shared" si="15"/>
        <v>45332</v>
      </c>
      <c r="T210" s="28"/>
    </row>
    <row r="211" spans="1:20" ht="13.2" x14ac:dyDescent="0.25">
      <c r="A211" s="3" t="s">
        <v>505</v>
      </c>
      <c r="B211" s="3" t="s">
        <v>29</v>
      </c>
      <c r="C211" s="3" t="s">
        <v>30</v>
      </c>
      <c r="D211" s="3" t="s">
        <v>31</v>
      </c>
      <c r="E211" s="3" t="s">
        <v>17</v>
      </c>
      <c r="F211" s="4">
        <v>44935.946527777778</v>
      </c>
      <c r="G211" s="4">
        <v>44966.026388888888</v>
      </c>
      <c r="H211" s="3">
        <v>115</v>
      </c>
      <c r="I211" s="3">
        <v>33.65</v>
      </c>
      <c r="J211" s="3">
        <v>12</v>
      </c>
      <c r="K211" s="3">
        <v>403.8</v>
      </c>
      <c r="L211" s="3" t="s">
        <v>38</v>
      </c>
      <c r="M211" s="5">
        <v>1</v>
      </c>
      <c r="N211" s="6" t="str">
        <f>IF(ev_charging_network_usage_!$I211&lt;=10,"Low",IF(ev_charging_network_usage_!$I211&lt;=30,"Medium","High"))</f>
        <v>High</v>
      </c>
      <c r="O211" s="6" t="str">
        <f t="shared" si="17"/>
        <v>Low Satisfaction</v>
      </c>
      <c r="P211" s="6" t="str">
        <f>IF(ev_charging_network_usage_!$H211&lt;30,"Short Charging",IF(ev_charging_network_usage_!$H211&lt;=60,"Medium Charging","Long Charging"))</f>
        <v>Long Charging</v>
      </c>
      <c r="Q211" s="6">
        <f t="shared" si="16"/>
        <v>2</v>
      </c>
      <c r="R211" s="30">
        <f t="shared" si="14"/>
        <v>0.94652777777777775</v>
      </c>
      <c r="S211" s="28">
        <f t="shared" si="15"/>
        <v>44935</v>
      </c>
      <c r="T211" s="28"/>
    </row>
    <row r="212" spans="1:20" ht="13.2" x14ac:dyDescent="0.25">
      <c r="A212" s="7" t="s">
        <v>506</v>
      </c>
      <c r="B212" s="7" t="s">
        <v>14</v>
      </c>
      <c r="C212" s="7" t="s">
        <v>21</v>
      </c>
      <c r="D212" s="7" t="s">
        <v>16</v>
      </c>
      <c r="E212" s="7" t="s">
        <v>35</v>
      </c>
      <c r="F212" s="7" t="s">
        <v>507</v>
      </c>
      <c r="G212" s="7" t="s">
        <v>508</v>
      </c>
      <c r="H212" s="7">
        <v>89</v>
      </c>
      <c r="I212" s="7">
        <v>15.29</v>
      </c>
      <c r="J212" s="7">
        <v>12</v>
      </c>
      <c r="K212" s="7">
        <v>183.48</v>
      </c>
      <c r="L212" s="7" t="s">
        <v>23</v>
      </c>
      <c r="M212" s="9">
        <v>1</v>
      </c>
      <c r="N212" s="6" t="str">
        <f>IF(ev_charging_network_usage_!$I212&lt;=10,"Low",IF(ev_charging_network_usage_!$I212&lt;=30,"Medium","High"))</f>
        <v>Medium</v>
      </c>
      <c r="O212" s="6" t="str">
        <f t="shared" si="17"/>
        <v>Low Satisfaction</v>
      </c>
      <c r="P212" s="6" t="str">
        <f>IF(ev_charging_network_usage_!$H212&lt;30,"Short Charging",IF(ev_charging_network_usage_!$H212&lt;=60,"Medium Charging","Long Charging"))</f>
        <v>Long Charging</v>
      </c>
      <c r="Q212" s="6">
        <f t="shared" si="16"/>
        <v>1</v>
      </c>
      <c r="R212" s="30">
        <f t="shared" si="14"/>
        <v>0.28958333333333336</v>
      </c>
      <c r="S212" s="28">
        <f t="shared" si="15"/>
        <v>45370</v>
      </c>
      <c r="T212" s="28"/>
    </row>
    <row r="213" spans="1:20" ht="13.2" x14ac:dyDescent="0.25">
      <c r="A213" s="3" t="s">
        <v>509</v>
      </c>
      <c r="B213" s="3" t="s">
        <v>48</v>
      </c>
      <c r="C213" s="3" t="s">
        <v>21</v>
      </c>
      <c r="D213" s="3" t="s">
        <v>31</v>
      </c>
      <c r="E213" s="3" t="s">
        <v>17</v>
      </c>
      <c r="F213" s="4">
        <v>44987.269444444442</v>
      </c>
      <c r="G213" s="4">
        <v>44987.350694444445</v>
      </c>
      <c r="H213" s="3">
        <v>117</v>
      </c>
      <c r="I213" s="3">
        <v>23.13</v>
      </c>
      <c r="J213" s="3">
        <v>15</v>
      </c>
      <c r="K213" s="3">
        <v>346.95</v>
      </c>
      <c r="L213" s="3" t="s">
        <v>27</v>
      </c>
      <c r="M213" s="5">
        <v>2</v>
      </c>
      <c r="N213" s="6" t="str">
        <f>IF(ev_charging_network_usage_!$I213&lt;=10,"Low",IF(ev_charging_network_usage_!$I213&lt;=30,"Medium","High"))</f>
        <v>Medium</v>
      </c>
      <c r="O213" s="6" t="str">
        <f t="shared" si="17"/>
        <v>Low Satisfaction</v>
      </c>
      <c r="P213" s="6" t="str">
        <f>IF(ev_charging_network_usage_!$H213&lt;30,"Short Charging",IF(ev_charging_network_usage_!$H213&lt;=60,"Medium Charging","Long Charging"))</f>
        <v>Long Charging</v>
      </c>
      <c r="Q213" s="6">
        <f t="shared" si="16"/>
        <v>1</v>
      </c>
      <c r="R213" s="30">
        <f t="shared" si="14"/>
        <v>0.26944444444444443</v>
      </c>
      <c r="S213" s="28">
        <f t="shared" si="15"/>
        <v>44987</v>
      </c>
      <c r="T213" s="28"/>
    </row>
    <row r="214" spans="1:20" ht="13.2" x14ac:dyDescent="0.25">
      <c r="A214" s="7" t="s">
        <v>510</v>
      </c>
      <c r="B214" s="7" t="s">
        <v>14</v>
      </c>
      <c r="C214" s="7" t="s">
        <v>15</v>
      </c>
      <c r="D214" s="7" t="s">
        <v>16</v>
      </c>
      <c r="E214" s="7" t="s">
        <v>35</v>
      </c>
      <c r="F214" s="8">
        <v>45417.136805555558</v>
      </c>
      <c r="G214" s="8">
        <v>45417.198611111111</v>
      </c>
      <c r="H214" s="7">
        <v>89</v>
      </c>
      <c r="I214" s="7">
        <v>41.1</v>
      </c>
      <c r="J214" s="7">
        <v>10</v>
      </c>
      <c r="K214" s="7">
        <v>411</v>
      </c>
      <c r="L214" s="7" t="s">
        <v>27</v>
      </c>
      <c r="M214" s="9">
        <v>3</v>
      </c>
      <c r="N214" s="6" t="str">
        <f>IF(ev_charging_network_usage_!$I214&lt;=10,"Low",IF(ev_charging_network_usage_!$I214&lt;=30,"Medium","High"))</f>
        <v>High</v>
      </c>
      <c r="O214" s="6" t="str">
        <f t="shared" si="17"/>
        <v>Medium Satisfaction</v>
      </c>
      <c r="P214" s="6" t="str">
        <f>IF(ev_charging_network_usage_!$H214&lt;30,"Short Charging",IF(ev_charging_network_usage_!$H214&lt;=60,"Medium Charging","Long Charging"))</f>
        <v>Long Charging</v>
      </c>
      <c r="Q214" s="6">
        <f t="shared" si="16"/>
        <v>3</v>
      </c>
      <c r="R214" s="30">
        <f t="shared" si="14"/>
        <v>0.13680555555555557</v>
      </c>
      <c r="S214" s="28">
        <f t="shared" si="15"/>
        <v>45417</v>
      </c>
      <c r="T214" s="28"/>
    </row>
    <row r="215" spans="1:20" ht="13.2" x14ac:dyDescent="0.25">
      <c r="A215" s="3" t="s">
        <v>511</v>
      </c>
      <c r="B215" s="3" t="s">
        <v>20</v>
      </c>
      <c r="C215" s="3" t="s">
        <v>21</v>
      </c>
      <c r="D215" s="3" t="s">
        <v>16</v>
      </c>
      <c r="E215" s="3" t="s">
        <v>35</v>
      </c>
      <c r="F215" s="4">
        <v>45483.872916666667</v>
      </c>
      <c r="G215" s="4">
        <v>45483.92083333333</v>
      </c>
      <c r="H215" s="3">
        <v>69</v>
      </c>
      <c r="I215" s="3">
        <v>57.14</v>
      </c>
      <c r="J215" s="3">
        <v>12</v>
      </c>
      <c r="K215" s="3">
        <v>685.68</v>
      </c>
      <c r="L215" s="3" t="s">
        <v>27</v>
      </c>
      <c r="M215" s="5">
        <v>1</v>
      </c>
      <c r="N215" s="6" t="str">
        <f>IF(ev_charging_network_usage_!$I215&lt;=10,"Low",IF(ev_charging_network_usage_!$I215&lt;=30,"Medium","High"))</f>
        <v>High</v>
      </c>
      <c r="O215" s="6" t="str">
        <f t="shared" si="17"/>
        <v>Low Satisfaction</v>
      </c>
      <c r="P215" s="6" t="str">
        <f>IF(ev_charging_network_usage_!$H215&lt;30,"Short Charging",IF(ev_charging_network_usage_!$H215&lt;=60,"Medium Charging","Long Charging"))</f>
        <v>Long Charging</v>
      </c>
      <c r="Q215" s="6">
        <f t="shared" si="16"/>
        <v>1</v>
      </c>
      <c r="R215" s="30">
        <f t="shared" si="14"/>
        <v>0.87291666666666667</v>
      </c>
      <c r="S215" s="28">
        <f t="shared" si="15"/>
        <v>45483</v>
      </c>
      <c r="T215" s="28"/>
    </row>
    <row r="216" spans="1:20" ht="13.2" x14ac:dyDescent="0.25">
      <c r="A216" s="7" t="s">
        <v>512</v>
      </c>
      <c r="B216" s="7" t="s">
        <v>20</v>
      </c>
      <c r="C216" s="7" t="s">
        <v>30</v>
      </c>
      <c r="D216" s="7" t="s">
        <v>16</v>
      </c>
      <c r="E216" s="7" t="s">
        <v>35</v>
      </c>
      <c r="F216" s="11">
        <v>45241.59375</v>
      </c>
      <c r="G216" s="11">
        <v>45241.625694444447</v>
      </c>
      <c r="H216" s="7">
        <v>46</v>
      </c>
      <c r="I216" s="7">
        <v>56.84</v>
      </c>
      <c r="J216" s="7">
        <v>12</v>
      </c>
      <c r="K216" s="7">
        <v>682.08</v>
      </c>
      <c r="L216" s="7" t="s">
        <v>38</v>
      </c>
      <c r="M216" s="9">
        <v>4</v>
      </c>
      <c r="N216" s="6" t="str">
        <f>IF(ev_charging_network_usage_!$I216&lt;=10,"Low",IF(ev_charging_network_usage_!$I216&lt;=30,"Medium","High"))</f>
        <v>High</v>
      </c>
      <c r="O216" s="6" t="str">
        <f t="shared" si="17"/>
        <v>Medium Satisfaction</v>
      </c>
      <c r="P216" s="6" t="str">
        <f>IF(ev_charging_network_usage_!$H216&lt;30,"Short Charging",IF(ev_charging_network_usage_!$H216&lt;=60,"Medium Charging","Long Charging"))</f>
        <v>Medium Charging</v>
      </c>
      <c r="Q216" s="6">
        <f t="shared" si="16"/>
        <v>2</v>
      </c>
      <c r="R216" s="30">
        <f t="shared" si="14"/>
        <v>0.59375</v>
      </c>
      <c r="S216" s="28">
        <f t="shared" si="15"/>
        <v>45241</v>
      </c>
      <c r="T216" s="28"/>
    </row>
    <row r="217" spans="1:20" ht="13.2" x14ac:dyDescent="0.25">
      <c r="A217" s="3" t="s">
        <v>513</v>
      </c>
      <c r="B217" s="3" t="s">
        <v>78</v>
      </c>
      <c r="C217" s="3" t="s">
        <v>21</v>
      </c>
      <c r="D217" s="3" t="s">
        <v>34</v>
      </c>
      <c r="E217" s="3" t="s">
        <v>35</v>
      </c>
      <c r="F217" s="3" t="s">
        <v>514</v>
      </c>
      <c r="G217" s="3" t="s">
        <v>515</v>
      </c>
      <c r="H217" s="3">
        <v>98</v>
      </c>
      <c r="I217" s="3">
        <v>35.130000000000003</v>
      </c>
      <c r="J217" s="3">
        <v>12</v>
      </c>
      <c r="K217" s="3">
        <v>421.56</v>
      </c>
      <c r="L217" s="3" t="s">
        <v>23</v>
      </c>
      <c r="M217" s="5">
        <v>5</v>
      </c>
      <c r="N217" s="6" t="str">
        <f>IF(ev_charging_network_usage_!$I217&lt;=10,"Low",IF(ev_charging_network_usage_!$I217&lt;=30,"Medium","High"))</f>
        <v>High</v>
      </c>
      <c r="O217" s="6" t="str">
        <f t="shared" si="17"/>
        <v>High Satisfaction</v>
      </c>
      <c r="P217" s="6" t="str">
        <f>IF(ev_charging_network_usage_!$H217&lt;30,"Short Charging",IF(ev_charging_network_usage_!$H217&lt;=60,"Medium Charging","Long Charging"))</f>
        <v>Long Charging</v>
      </c>
      <c r="Q217" s="6">
        <f t="shared" si="16"/>
        <v>1</v>
      </c>
      <c r="R217" s="30">
        <f t="shared" si="14"/>
        <v>0.38819444444444445</v>
      </c>
      <c r="S217" s="28">
        <f t="shared" si="15"/>
        <v>45502</v>
      </c>
      <c r="T217" s="28"/>
    </row>
    <row r="218" spans="1:20" ht="13.2" x14ac:dyDescent="0.25">
      <c r="A218" s="7" t="s">
        <v>516</v>
      </c>
      <c r="B218" s="7" t="s">
        <v>55</v>
      </c>
      <c r="C218" s="7" t="s">
        <v>30</v>
      </c>
      <c r="D218" s="7" t="s">
        <v>22</v>
      </c>
      <c r="E218" s="7" t="s">
        <v>17</v>
      </c>
      <c r="F218" s="7" t="s">
        <v>517</v>
      </c>
      <c r="G218" s="7" t="s">
        <v>518</v>
      </c>
      <c r="H218" s="7">
        <v>79</v>
      </c>
      <c r="I218" s="7">
        <v>49.87</v>
      </c>
      <c r="J218" s="7">
        <v>10</v>
      </c>
      <c r="K218" s="7">
        <v>498.7</v>
      </c>
      <c r="L218" s="7" t="s">
        <v>38</v>
      </c>
      <c r="M218" s="9">
        <v>3</v>
      </c>
      <c r="N218" s="6" t="str">
        <f>IF(ev_charging_network_usage_!$I218&lt;=10,"Low",IF(ev_charging_network_usage_!$I218&lt;=30,"Medium","High"))</f>
        <v>High</v>
      </c>
      <c r="O218" s="6" t="str">
        <f t="shared" si="17"/>
        <v>Medium Satisfaction</v>
      </c>
      <c r="P218" s="6" t="str">
        <f>IF(ev_charging_network_usage_!$H218&lt;30,"Short Charging",IF(ev_charging_network_usage_!$H218&lt;=60,"Medium Charging","Long Charging"))</f>
        <v>Long Charging</v>
      </c>
      <c r="Q218" s="6">
        <f t="shared" si="16"/>
        <v>2</v>
      </c>
      <c r="R218" s="30">
        <f t="shared" si="14"/>
        <v>0.99513888888888891</v>
      </c>
      <c r="S218" s="28">
        <f t="shared" si="15"/>
        <v>45043</v>
      </c>
      <c r="T218" s="28"/>
    </row>
    <row r="219" spans="1:20" ht="13.2" x14ac:dyDescent="0.25">
      <c r="A219" s="3" t="s">
        <v>519</v>
      </c>
      <c r="B219" s="3" t="s">
        <v>43</v>
      </c>
      <c r="C219" s="3" t="s">
        <v>15</v>
      </c>
      <c r="D219" s="3" t="s">
        <v>16</v>
      </c>
      <c r="E219" s="3" t="s">
        <v>35</v>
      </c>
      <c r="F219" s="3" t="s">
        <v>520</v>
      </c>
      <c r="G219" s="3" t="s">
        <v>521</v>
      </c>
      <c r="H219" s="3">
        <v>34</v>
      </c>
      <c r="I219" s="3">
        <v>10.75</v>
      </c>
      <c r="J219" s="3">
        <v>10</v>
      </c>
      <c r="K219" s="3">
        <v>107.5</v>
      </c>
      <c r="L219" s="3" t="s">
        <v>38</v>
      </c>
      <c r="M219" s="5">
        <v>2</v>
      </c>
      <c r="N219" s="6" t="str">
        <f>IF(ev_charging_network_usage_!$I219&lt;=10,"Low",IF(ev_charging_network_usage_!$I219&lt;=30,"Medium","High"))</f>
        <v>Medium</v>
      </c>
      <c r="O219" s="6" t="str">
        <f t="shared" si="17"/>
        <v>Low Satisfaction</v>
      </c>
      <c r="P219" s="6" t="str">
        <f>IF(ev_charging_network_usage_!$H219&lt;30,"Short Charging",IF(ev_charging_network_usage_!$H219&lt;=60,"Medium Charging","Long Charging"))</f>
        <v>Medium Charging</v>
      </c>
      <c r="Q219" s="6">
        <f t="shared" si="16"/>
        <v>3</v>
      </c>
      <c r="R219" s="30">
        <f t="shared" si="14"/>
        <v>0.43472222222222223</v>
      </c>
      <c r="S219" s="28">
        <f t="shared" si="15"/>
        <v>45260</v>
      </c>
      <c r="T219" s="28"/>
    </row>
    <row r="220" spans="1:20" ht="13.2" x14ac:dyDescent="0.25">
      <c r="A220" s="7" t="s">
        <v>522</v>
      </c>
      <c r="B220" s="7" t="s">
        <v>48</v>
      </c>
      <c r="C220" s="7" t="s">
        <v>21</v>
      </c>
      <c r="D220" s="7" t="s">
        <v>34</v>
      </c>
      <c r="E220" s="7" t="s">
        <v>35</v>
      </c>
      <c r="F220" s="7" t="s">
        <v>523</v>
      </c>
      <c r="G220" s="7" t="s">
        <v>524</v>
      </c>
      <c r="H220" s="7">
        <v>27</v>
      </c>
      <c r="I220" s="7">
        <v>21.44</v>
      </c>
      <c r="J220" s="7">
        <v>10</v>
      </c>
      <c r="K220" s="7">
        <v>214.4</v>
      </c>
      <c r="L220" s="7" t="s">
        <v>18</v>
      </c>
      <c r="M220" s="9">
        <v>4</v>
      </c>
      <c r="N220" s="6" t="str">
        <f>IF(ev_charging_network_usage_!$I220&lt;=10,"Low",IF(ev_charging_network_usage_!$I220&lt;=30,"Medium","High"))</f>
        <v>Medium</v>
      </c>
      <c r="O220" s="6" t="str">
        <f t="shared" si="17"/>
        <v>Medium Satisfaction</v>
      </c>
      <c r="P220" s="6" t="str">
        <f>IF(ev_charging_network_usage_!$H220&lt;30,"Short Charging",IF(ev_charging_network_usage_!$H220&lt;=60,"Medium Charging","Long Charging"))</f>
        <v>Short Charging</v>
      </c>
      <c r="Q220" s="6">
        <f t="shared" si="16"/>
        <v>1</v>
      </c>
      <c r="R220" s="30">
        <f t="shared" si="14"/>
        <v>0.90763888888888888</v>
      </c>
      <c r="S220" s="28">
        <f t="shared" si="15"/>
        <v>45100</v>
      </c>
      <c r="T220" s="28"/>
    </row>
    <row r="221" spans="1:20" ht="13.2" x14ac:dyDescent="0.25">
      <c r="A221" s="3" t="s">
        <v>525</v>
      </c>
      <c r="B221" s="3" t="s">
        <v>14</v>
      </c>
      <c r="C221" s="3" t="s">
        <v>15</v>
      </c>
      <c r="D221" s="3" t="s">
        <v>31</v>
      </c>
      <c r="E221" s="3" t="s">
        <v>17</v>
      </c>
      <c r="F221" s="3" t="s">
        <v>526</v>
      </c>
      <c r="G221" s="3" t="s">
        <v>527</v>
      </c>
      <c r="H221" s="3">
        <v>100</v>
      </c>
      <c r="I221" s="3">
        <v>2.3199999999999998</v>
      </c>
      <c r="J221" s="3">
        <v>8</v>
      </c>
      <c r="K221" s="3">
        <v>18.559999999999999</v>
      </c>
      <c r="L221" s="3" t="s">
        <v>23</v>
      </c>
      <c r="M221" s="5">
        <v>3</v>
      </c>
      <c r="N221" s="6" t="str">
        <f>IF(ev_charging_network_usage_!$I221&lt;=10,"Low",IF(ev_charging_network_usage_!$I221&lt;=30,"Medium","High"))</f>
        <v>Low</v>
      </c>
      <c r="O221" s="6" t="str">
        <f t="shared" si="17"/>
        <v>Medium Satisfaction</v>
      </c>
      <c r="P221" s="6" t="str">
        <f>IF(ev_charging_network_usage_!$H221&lt;30,"Short Charging",IF(ev_charging_network_usage_!$H221&lt;=60,"Medium Charging","Long Charging"))</f>
        <v>Long Charging</v>
      </c>
      <c r="Q221" s="6">
        <f t="shared" si="16"/>
        <v>3</v>
      </c>
      <c r="R221" s="30">
        <f t="shared" si="14"/>
        <v>0.10555555555555556</v>
      </c>
      <c r="S221" s="28">
        <f t="shared" si="15"/>
        <v>45409</v>
      </c>
      <c r="T221" s="28"/>
    </row>
    <row r="222" spans="1:20" ht="13.2" x14ac:dyDescent="0.25">
      <c r="A222" s="7" t="s">
        <v>528</v>
      </c>
      <c r="B222" s="7" t="s">
        <v>59</v>
      </c>
      <c r="C222" s="7" t="s">
        <v>15</v>
      </c>
      <c r="D222" s="7" t="s">
        <v>16</v>
      </c>
      <c r="E222" s="7" t="s">
        <v>35</v>
      </c>
      <c r="F222" s="8">
        <v>45474.871527777781</v>
      </c>
      <c r="G222" s="8">
        <v>45474.883333333331</v>
      </c>
      <c r="H222" s="7">
        <v>17</v>
      </c>
      <c r="I222" s="7">
        <v>3.49</v>
      </c>
      <c r="J222" s="7">
        <v>8</v>
      </c>
      <c r="K222" s="7">
        <v>27.92</v>
      </c>
      <c r="L222" s="7" t="s">
        <v>23</v>
      </c>
      <c r="M222" s="9">
        <v>5</v>
      </c>
      <c r="N222" s="6" t="str">
        <f>IF(ev_charging_network_usage_!$I222&lt;=10,"Low",IF(ev_charging_network_usage_!$I222&lt;=30,"Medium","High"))</f>
        <v>Low</v>
      </c>
      <c r="O222" s="6" t="str">
        <f t="shared" si="17"/>
        <v>High Satisfaction</v>
      </c>
      <c r="P222" s="6" t="str">
        <f>IF(ev_charging_network_usage_!$H222&lt;30,"Short Charging",IF(ev_charging_network_usage_!$H222&lt;=60,"Medium Charging","Long Charging"))</f>
        <v>Short Charging</v>
      </c>
      <c r="Q222" s="6">
        <f t="shared" si="16"/>
        <v>3</v>
      </c>
      <c r="R222" s="30">
        <f t="shared" si="14"/>
        <v>0.87152777777777779</v>
      </c>
      <c r="S222" s="28">
        <f t="shared" si="15"/>
        <v>45474</v>
      </c>
      <c r="T222" s="28"/>
    </row>
    <row r="223" spans="1:20" ht="13.2" x14ac:dyDescent="0.25">
      <c r="A223" s="3" t="s">
        <v>529</v>
      </c>
      <c r="B223" s="3" t="s">
        <v>14</v>
      </c>
      <c r="C223" s="3" t="s">
        <v>30</v>
      </c>
      <c r="D223" s="3" t="s">
        <v>22</v>
      </c>
      <c r="E223" s="3" t="s">
        <v>35</v>
      </c>
      <c r="F223" s="4">
        <v>45416.599305555559</v>
      </c>
      <c r="G223" s="4">
        <v>45416.654861111114</v>
      </c>
      <c r="H223" s="3">
        <v>80</v>
      </c>
      <c r="I223" s="3">
        <v>15.05</v>
      </c>
      <c r="J223" s="3">
        <v>10</v>
      </c>
      <c r="K223" s="3">
        <v>150.5</v>
      </c>
      <c r="L223" s="3" t="s">
        <v>38</v>
      </c>
      <c r="M223" s="5">
        <v>5</v>
      </c>
      <c r="N223" s="6" t="str">
        <f>IF(ev_charging_network_usage_!$I223&lt;=10,"Low",IF(ev_charging_network_usage_!$I223&lt;=30,"Medium","High"))</f>
        <v>Medium</v>
      </c>
      <c r="O223" s="6" t="str">
        <f t="shared" si="17"/>
        <v>High Satisfaction</v>
      </c>
      <c r="P223" s="6" t="str">
        <f>IF(ev_charging_network_usage_!$H223&lt;30,"Short Charging",IF(ev_charging_network_usage_!$H223&lt;=60,"Medium Charging","Long Charging"))</f>
        <v>Long Charging</v>
      </c>
      <c r="Q223" s="6">
        <f t="shared" si="16"/>
        <v>2</v>
      </c>
      <c r="R223" s="30">
        <f t="shared" si="14"/>
        <v>0.59930555555555554</v>
      </c>
      <c r="S223" s="28">
        <f t="shared" si="15"/>
        <v>45416</v>
      </c>
      <c r="T223" s="28"/>
    </row>
    <row r="224" spans="1:20" ht="13.2" x14ac:dyDescent="0.25">
      <c r="A224" s="7" t="s">
        <v>530</v>
      </c>
      <c r="B224" s="7" t="s">
        <v>59</v>
      </c>
      <c r="C224" s="7" t="s">
        <v>21</v>
      </c>
      <c r="D224" s="7" t="s">
        <v>22</v>
      </c>
      <c r="E224" s="7" t="s">
        <v>17</v>
      </c>
      <c r="F224" s="7" t="s">
        <v>531</v>
      </c>
      <c r="G224" s="7" t="s">
        <v>532</v>
      </c>
      <c r="H224" s="7">
        <v>84</v>
      </c>
      <c r="I224" s="7">
        <v>10.33</v>
      </c>
      <c r="J224" s="7">
        <v>15</v>
      </c>
      <c r="K224" s="7">
        <v>154.94999999999999</v>
      </c>
      <c r="L224" s="7" t="s">
        <v>18</v>
      </c>
      <c r="M224" s="9">
        <v>1</v>
      </c>
      <c r="N224" s="6" t="str">
        <f>IF(ev_charging_network_usage_!$I224&lt;=10,"Low",IF(ev_charging_network_usage_!$I224&lt;=30,"Medium","High"))</f>
        <v>Medium</v>
      </c>
      <c r="O224" s="6" t="str">
        <f t="shared" si="17"/>
        <v>Low Satisfaction</v>
      </c>
      <c r="P224" s="6" t="str">
        <f>IF(ev_charging_network_usage_!$H224&lt;30,"Short Charging",IF(ev_charging_network_usage_!$H224&lt;=60,"Medium Charging","Long Charging"))</f>
        <v>Long Charging</v>
      </c>
      <c r="Q224" s="6">
        <f t="shared" si="16"/>
        <v>1</v>
      </c>
      <c r="R224" s="30">
        <f t="shared" si="14"/>
        <v>0.97291666666666665</v>
      </c>
      <c r="S224" s="28">
        <f t="shared" si="15"/>
        <v>45281</v>
      </c>
      <c r="T224" s="28"/>
    </row>
    <row r="225" spans="1:20" ht="13.2" x14ac:dyDescent="0.25">
      <c r="A225" s="3" t="s">
        <v>533</v>
      </c>
      <c r="B225" s="3" t="s">
        <v>29</v>
      </c>
      <c r="C225" s="3" t="s">
        <v>15</v>
      </c>
      <c r="D225" s="3" t="s">
        <v>31</v>
      </c>
      <c r="E225" s="3" t="s">
        <v>35</v>
      </c>
      <c r="F225" s="4">
        <v>45024.055555555555</v>
      </c>
      <c r="G225" s="4">
        <v>45024.114583333336</v>
      </c>
      <c r="H225" s="3">
        <v>85</v>
      </c>
      <c r="I225" s="3">
        <v>13.12</v>
      </c>
      <c r="J225" s="3">
        <v>8</v>
      </c>
      <c r="K225" s="3">
        <v>104.96</v>
      </c>
      <c r="L225" s="3" t="s">
        <v>27</v>
      </c>
      <c r="M225" s="5">
        <v>3</v>
      </c>
      <c r="N225" s="6" t="str">
        <f>IF(ev_charging_network_usage_!$I225&lt;=10,"Low",IF(ev_charging_network_usage_!$I225&lt;=30,"Medium","High"))</f>
        <v>Medium</v>
      </c>
      <c r="O225" s="6" t="str">
        <f t="shared" si="17"/>
        <v>Medium Satisfaction</v>
      </c>
      <c r="P225" s="6" t="str">
        <f>IF(ev_charging_network_usage_!$H225&lt;30,"Short Charging",IF(ev_charging_network_usage_!$H225&lt;=60,"Medium Charging","Long Charging"))</f>
        <v>Long Charging</v>
      </c>
      <c r="Q225" s="6">
        <f t="shared" si="16"/>
        <v>3</v>
      </c>
      <c r="R225" s="30">
        <f t="shared" si="14"/>
        <v>5.5555555555555552E-2</v>
      </c>
      <c r="S225" s="28">
        <f t="shared" si="15"/>
        <v>45024</v>
      </c>
      <c r="T225" s="28"/>
    </row>
    <row r="226" spans="1:20" ht="13.2" x14ac:dyDescent="0.25">
      <c r="A226" s="7" t="s">
        <v>534</v>
      </c>
      <c r="B226" s="7" t="s">
        <v>55</v>
      </c>
      <c r="C226" s="7" t="s">
        <v>21</v>
      </c>
      <c r="D226" s="7" t="s">
        <v>31</v>
      </c>
      <c r="E226" s="7" t="s">
        <v>35</v>
      </c>
      <c r="F226" s="7" t="s">
        <v>535</v>
      </c>
      <c r="G226" s="7" t="s">
        <v>536</v>
      </c>
      <c r="H226" s="7">
        <v>62</v>
      </c>
      <c r="I226" s="7">
        <v>2.97</v>
      </c>
      <c r="J226" s="7">
        <v>8</v>
      </c>
      <c r="K226" s="7">
        <v>23.76</v>
      </c>
      <c r="L226" s="7" t="s">
        <v>23</v>
      </c>
      <c r="M226" s="9">
        <v>5</v>
      </c>
      <c r="N226" s="6" t="str">
        <f>IF(ev_charging_network_usage_!$I226&lt;=10,"Low",IF(ev_charging_network_usage_!$I226&lt;=30,"Medium","High"))</f>
        <v>Low</v>
      </c>
      <c r="O226" s="6" t="str">
        <f t="shared" si="17"/>
        <v>High Satisfaction</v>
      </c>
      <c r="P226" s="6" t="str">
        <f>IF(ev_charging_network_usage_!$H226&lt;30,"Short Charging",IF(ev_charging_network_usage_!$H226&lt;=60,"Medium Charging","Long Charging"))</f>
        <v>Long Charging</v>
      </c>
      <c r="Q226" s="6">
        <f t="shared" si="16"/>
        <v>1</v>
      </c>
      <c r="R226" s="30">
        <f t="shared" si="14"/>
        <v>0.54236111111111107</v>
      </c>
      <c r="S226" s="28">
        <f t="shared" si="15"/>
        <v>45585</v>
      </c>
      <c r="T226" s="28"/>
    </row>
    <row r="227" spans="1:20" ht="13.2" x14ac:dyDescent="0.25">
      <c r="A227" s="3" t="s">
        <v>537</v>
      </c>
      <c r="B227" s="3" t="s">
        <v>43</v>
      </c>
      <c r="C227" s="3" t="s">
        <v>15</v>
      </c>
      <c r="D227" s="3" t="s">
        <v>16</v>
      </c>
      <c r="E227" s="3" t="s">
        <v>17</v>
      </c>
      <c r="F227" s="4">
        <v>45300.823611111111</v>
      </c>
      <c r="G227" s="4">
        <v>45300.871527777781</v>
      </c>
      <c r="H227" s="3">
        <v>69</v>
      </c>
      <c r="I227" s="3">
        <v>6.11</v>
      </c>
      <c r="J227" s="3">
        <v>10</v>
      </c>
      <c r="K227" s="3">
        <v>61.1</v>
      </c>
      <c r="L227" s="3" t="s">
        <v>38</v>
      </c>
      <c r="M227" s="5">
        <v>2</v>
      </c>
      <c r="N227" s="6" t="str">
        <f>IF(ev_charging_network_usage_!$I227&lt;=10,"Low",IF(ev_charging_network_usage_!$I227&lt;=30,"Medium","High"))</f>
        <v>Low</v>
      </c>
      <c r="O227" s="6" t="str">
        <f t="shared" si="17"/>
        <v>Low Satisfaction</v>
      </c>
      <c r="P227" s="6" t="str">
        <f>IF(ev_charging_network_usage_!$H227&lt;30,"Short Charging",IF(ev_charging_network_usage_!$H227&lt;=60,"Medium Charging","Long Charging"))</f>
        <v>Long Charging</v>
      </c>
      <c r="Q227" s="6">
        <f t="shared" si="16"/>
        <v>3</v>
      </c>
      <c r="R227" s="30">
        <f t="shared" si="14"/>
        <v>0.82361111111111107</v>
      </c>
      <c r="S227" s="28">
        <f t="shared" si="15"/>
        <v>45300</v>
      </c>
      <c r="T227" s="28"/>
    </row>
    <row r="228" spans="1:20" ht="13.2" x14ac:dyDescent="0.25">
      <c r="A228" s="7" t="s">
        <v>538</v>
      </c>
      <c r="B228" s="7" t="s">
        <v>43</v>
      </c>
      <c r="C228" s="7" t="s">
        <v>15</v>
      </c>
      <c r="D228" s="7" t="s">
        <v>16</v>
      </c>
      <c r="E228" s="7" t="s">
        <v>17</v>
      </c>
      <c r="F228" s="8">
        <v>45057.511111111111</v>
      </c>
      <c r="G228" s="8">
        <v>45057.5625</v>
      </c>
      <c r="H228" s="7">
        <v>74</v>
      </c>
      <c r="I228" s="7">
        <v>39.799999999999997</v>
      </c>
      <c r="J228" s="7">
        <v>8</v>
      </c>
      <c r="K228" s="7">
        <v>318.39999999999998</v>
      </c>
      <c r="L228" s="7" t="s">
        <v>38</v>
      </c>
      <c r="M228" s="9">
        <v>4</v>
      </c>
      <c r="N228" s="6" t="str">
        <f>IF(ev_charging_network_usage_!$I228&lt;=10,"Low",IF(ev_charging_network_usage_!$I228&lt;=30,"Medium","High"))</f>
        <v>High</v>
      </c>
      <c r="O228" s="6" t="str">
        <f t="shared" si="17"/>
        <v>Medium Satisfaction</v>
      </c>
      <c r="P228" s="6" t="str">
        <f>IF(ev_charging_network_usage_!$H228&lt;30,"Short Charging",IF(ev_charging_network_usage_!$H228&lt;=60,"Medium Charging","Long Charging"))</f>
        <v>Long Charging</v>
      </c>
      <c r="Q228" s="6">
        <f t="shared" si="16"/>
        <v>3</v>
      </c>
      <c r="R228" s="30">
        <f t="shared" si="14"/>
        <v>0.51111111111111107</v>
      </c>
      <c r="S228" s="28">
        <f t="shared" si="15"/>
        <v>45057</v>
      </c>
      <c r="T228" s="28"/>
    </row>
    <row r="229" spans="1:20" ht="13.2" x14ac:dyDescent="0.25">
      <c r="A229" s="3" t="s">
        <v>539</v>
      </c>
      <c r="B229" s="3" t="s">
        <v>78</v>
      </c>
      <c r="C229" s="3" t="s">
        <v>30</v>
      </c>
      <c r="D229" s="3" t="s">
        <v>22</v>
      </c>
      <c r="E229" s="3" t="s">
        <v>17</v>
      </c>
      <c r="F229" s="4">
        <v>45449.558333333334</v>
      </c>
      <c r="G229" s="4">
        <v>45449.619444444441</v>
      </c>
      <c r="H229" s="3">
        <v>88</v>
      </c>
      <c r="I229" s="3">
        <v>50.4</v>
      </c>
      <c r="J229" s="3">
        <v>8</v>
      </c>
      <c r="K229" s="3">
        <v>403.2</v>
      </c>
      <c r="L229" s="3" t="s">
        <v>23</v>
      </c>
      <c r="M229" s="5">
        <v>4</v>
      </c>
      <c r="N229" s="6" t="str">
        <f>IF(ev_charging_network_usage_!$I229&lt;=10,"Low",IF(ev_charging_network_usage_!$I229&lt;=30,"Medium","High"))</f>
        <v>High</v>
      </c>
      <c r="O229" s="6" t="str">
        <f t="shared" si="17"/>
        <v>Medium Satisfaction</v>
      </c>
      <c r="P229" s="6" t="str">
        <f>IF(ev_charging_network_usage_!$H229&lt;30,"Short Charging",IF(ev_charging_network_usage_!$H229&lt;=60,"Medium Charging","Long Charging"))</f>
        <v>Long Charging</v>
      </c>
      <c r="Q229" s="6">
        <f t="shared" si="16"/>
        <v>2</v>
      </c>
      <c r="R229" s="30">
        <f t="shared" si="14"/>
        <v>0.55833333333333335</v>
      </c>
      <c r="S229" s="28">
        <f t="shared" si="15"/>
        <v>45449</v>
      </c>
      <c r="T229" s="28"/>
    </row>
    <row r="230" spans="1:20" ht="13.2" x14ac:dyDescent="0.25">
      <c r="A230" s="7" t="s">
        <v>540</v>
      </c>
      <c r="B230" s="7" t="s">
        <v>14</v>
      </c>
      <c r="C230" s="7" t="s">
        <v>15</v>
      </c>
      <c r="D230" s="7" t="s">
        <v>22</v>
      </c>
      <c r="E230" s="7" t="s">
        <v>35</v>
      </c>
      <c r="F230" s="7" t="s">
        <v>541</v>
      </c>
      <c r="G230" s="7" t="s">
        <v>542</v>
      </c>
      <c r="H230" s="7">
        <v>100</v>
      </c>
      <c r="I230" s="7">
        <v>6.08</v>
      </c>
      <c r="J230" s="7">
        <v>15</v>
      </c>
      <c r="K230" s="7">
        <v>91.2</v>
      </c>
      <c r="L230" s="7" t="s">
        <v>38</v>
      </c>
      <c r="M230" s="9">
        <v>2</v>
      </c>
      <c r="N230" s="6" t="str">
        <f>IF(ev_charging_network_usage_!$I230&lt;=10,"Low",IF(ev_charging_network_usage_!$I230&lt;=30,"Medium","High"))</f>
        <v>Low</v>
      </c>
      <c r="O230" s="6" t="str">
        <f t="shared" si="17"/>
        <v>Low Satisfaction</v>
      </c>
      <c r="P230" s="6" t="str">
        <f>IF(ev_charging_network_usage_!$H230&lt;30,"Short Charging",IF(ev_charging_network_usage_!$H230&lt;=60,"Medium Charging","Long Charging"))</f>
        <v>Long Charging</v>
      </c>
      <c r="Q230" s="6">
        <f t="shared" si="16"/>
        <v>3</v>
      </c>
      <c r="R230" s="30">
        <f t="shared" si="14"/>
        <v>3.472222222222222E-3</v>
      </c>
      <c r="S230" s="28">
        <f t="shared" si="15"/>
        <v>45609</v>
      </c>
      <c r="T230" s="28"/>
    </row>
    <row r="231" spans="1:20" ht="13.2" x14ac:dyDescent="0.25">
      <c r="A231" s="3" t="s">
        <v>543</v>
      </c>
      <c r="B231" s="3" t="s">
        <v>48</v>
      </c>
      <c r="C231" s="3" t="s">
        <v>30</v>
      </c>
      <c r="D231" s="3" t="s">
        <v>22</v>
      </c>
      <c r="E231" s="3" t="s">
        <v>35</v>
      </c>
      <c r="F231" s="3" t="s">
        <v>544</v>
      </c>
      <c r="G231" s="3" t="s">
        <v>545</v>
      </c>
      <c r="H231" s="3">
        <v>98</v>
      </c>
      <c r="I231" s="3">
        <v>21.85</v>
      </c>
      <c r="J231" s="3">
        <v>10</v>
      </c>
      <c r="K231" s="3">
        <v>218.5</v>
      </c>
      <c r="L231" s="3" t="s">
        <v>27</v>
      </c>
      <c r="M231" s="5">
        <v>5</v>
      </c>
      <c r="N231" s="6" t="str">
        <f>IF(ev_charging_network_usage_!$I231&lt;=10,"Low",IF(ev_charging_network_usage_!$I231&lt;=30,"Medium","High"))</f>
        <v>Medium</v>
      </c>
      <c r="O231" s="6" t="str">
        <f t="shared" si="17"/>
        <v>High Satisfaction</v>
      </c>
      <c r="P231" s="6" t="str">
        <f>IF(ev_charging_network_usage_!$H231&lt;30,"Short Charging",IF(ev_charging_network_usage_!$H231&lt;=60,"Medium Charging","Long Charging"))</f>
        <v>Long Charging</v>
      </c>
      <c r="Q231" s="6">
        <f t="shared" si="16"/>
        <v>2</v>
      </c>
      <c r="R231" s="30">
        <f t="shared" si="14"/>
        <v>0.86527777777777781</v>
      </c>
      <c r="S231" s="28">
        <f t="shared" si="15"/>
        <v>45225</v>
      </c>
      <c r="T231" s="28"/>
    </row>
    <row r="232" spans="1:20" ht="13.2" x14ac:dyDescent="0.25">
      <c r="A232" s="7" t="s">
        <v>546</v>
      </c>
      <c r="B232" s="7" t="s">
        <v>43</v>
      </c>
      <c r="C232" s="7" t="s">
        <v>21</v>
      </c>
      <c r="D232" s="7" t="s">
        <v>34</v>
      </c>
      <c r="E232" s="7" t="s">
        <v>17</v>
      </c>
      <c r="F232" s="8">
        <v>45538.802083333336</v>
      </c>
      <c r="G232" s="8">
        <v>45538.820833333331</v>
      </c>
      <c r="H232" s="7">
        <v>27</v>
      </c>
      <c r="I232" s="7">
        <v>27.9</v>
      </c>
      <c r="J232" s="7">
        <v>8</v>
      </c>
      <c r="K232" s="7">
        <v>223.2</v>
      </c>
      <c r="L232" s="7" t="s">
        <v>23</v>
      </c>
      <c r="M232" s="9">
        <v>5</v>
      </c>
      <c r="N232" s="6" t="str">
        <f>IF(ev_charging_network_usage_!$I232&lt;=10,"Low",IF(ev_charging_network_usage_!$I232&lt;=30,"Medium","High"))</f>
        <v>Medium</v>
      </c>
      <c r="O232" s="6" t="str">
        <f t="shared" si="17"/>
        <v>High Satisfaction</v>
      </c>
      <c r="P232" s="6" t="str">
        <f>IF(ev_charging_network_usage_!$H232&lt;30,"Short Charging",IF(ev_charging_network_usage_!$H232&lt;=60,"Medium Charging","Long Charging"))</f>
        <v>Short Charging</v>
      </c>
      <c r="Q232" s="6">
        <f t="shared" si="16"/>
        <v>1</v>
      </c>
      <c r="R232" s="30">
        <f t="shared" si="14"/>
        <v>0.80208333333333337</v>
      </c>
      <c r="S232" s="28">
        <f t="shared" si="15"/>
        <v>45538</v>
      </c>
      <c r="T232" s="28"/>
    </row>
    <row r="233" spans="1:20" ht="13.2" x14ac:dyDescent="0.25">
      <c r="A233" s="3" t="s">
        <v>547</v>
      </c>
      <c r="B233" s="3" t="s">
        <v>78</v>
      </c>
      <c r="C233" s="3" t="s">
        <v>15</v>
      </c>
      <c r="D233" s="3" t="s">
        <v>31</v>
      </c>
      <c r="E233" s="3" t="s">
        <v>35</v>
      </c>
      <c r="F233" s="4">
        <v>45327.038194444445</v>
      </c>
      <c r="G233" s="4">
        <v>45327.046527777777</v>
      </c>
      <c r="H233" s="3">
        <v>12</v>
      </c>
      <c r="I233" s="3">
        <v>24.99</v>
      </c>
      <c r="J233" s="3">
        <v>8</v>
      </c>
      <c r="K233" s="3">
        <v>199.92</v>
      </c>
      <c r="L233" s="3" t="s">
        <v>27</v>
      </c>
      <c r="M233" s="5">
        <v>5</v>
      </c>
      <c r="N233" s="6" t="str">
        <f>IF(ev_charging_network_usage_!$I233&lt;=10,"Low",IF(ev_charging_network_usage_!$I233&lt;=30,"Medium","High"))</f>
        <v>Medium</v>
      </c>
      <c r="O233" s="6" t="str">
        <f t="shared" si="17"/>
        <v>High Satisfaction</v>
      </c>
      <c r="P233" s="6" t="str">
        <f>IF(ev_charging_network_usage_!$H233&lt;30,"Short Charging",IF(ev_charging_network_usage_!$H233&lt;=60,"Medium Charging","Long Charging"))</f>
        <v>Short Charging</v>
      </c>
      <c r="Q233" s="6">
        <f t="shared" si="16"/>
        <v>3</v>
      </c>
      <c r="R233" s="30">
        <f t="shared" si="14"/>
        <v>3.8194444444444448E-2</v>
      </c>
      <c r="S233" s="28">
        <f t="shared" si="15"/>
        <v>45327</v>
      </c>
      <c r="T233" s="28"/>
    </row>
    <row r="234" spans="1:20" ht="13.2" x14ac:dyDescent="0.25">
      <c r="A234" s="7" t="s">
        <v>548</v>
      </c>
      <c r="B234" s="7" t="s">
        <v>48</v>
      </c>
      <c r="C234" s="7" t="s">
        <v>30</v>
      </c>
      <c r="D234" s="7" t="s">
        <v>34</v>
      </c>
      <c r="E234" s="7" t="s">
        <v>35</v>
      </c>
      <c r="F234" s="7" t="s">
        <v>549</v>
      </c>
      <c r="G234" s="7" t="s">
        <v>550</v>
      </c>
      <c r="H234" s="7">
        <v>40</v>
      </c>
      <c r="I234" s="7">
        <v>40.94</v>
      </c>
      <c r="J234" s="7">
        <v>12</v>
      </c>
      <c r="K234" s="7">
        <v>491.28</v>
      </c>
      <c r="L234" s="7" t="s">
        <v>18</v>
      </c>
      <c r="M234" s="9">
        <v>5</v>
      </c>
      <c r="N234" s="6" t="str">
        <f>IF(ev_charging_network_usage_!$I234&lt;=10,"Low",IF(ev_charging_network_usage_!$I234&lt;=30,"Medium","High"))</f>
        <v>High</v>
      </c>
      <c r="O234" s="6" t="str">
        <f t="shared" si="17"/>
        <v>High Satisfaction</v>
      </c>
      <c r="P234" s="6" t="str">
        <f>IF(ev_charging_network_usage_!$H234&lt;30,"Short Charging",IF(ev_charging_network_usage_!$H234&lt;=60,"Medium Charging","Long Charging"))</f>
        <v>Medium Charging</v>
      </c>
      <c r="Q234" s="6">
        <f t="shared" si="16"/>
        <v>2</v>
      </c>
      <c r="R234" s="30">
        <f t="shared" si="14"/>
        <v>0.5444444444444444</v>
      </c>
      <c r="S234" s="28">
        <f t="shared" si="15"/>
        <v>44943</v>
      </c>
      <c r="T234" s="28"/>
    </row>
    <row r="235" spans="1:20" ht="13.2" x14ac:dyDescent="0.25">
      <c r="A235" s="3" t="s">
        <v>551</v>
      </c>
      <c r="B235" s="3" t="s">
        <v>14</v>
      </c>
      <c r="C235" s="3" t="s">
        <v>30</v>
      </c>
      <c r="D235" s="3" t="s">
        <v>34</v>
      </c>
      <c r="E235" s="3" t="s">
        <v>35</v>
      </c>
      <c r="F235" s="3" t="s">
        <v>552</v>
      </c>
      <c r="G235" s="3" t="s">
        <v>553</v>
      </c>
      <c r="H235" s="3">
        <v>41</v>
      </c>
      <c r="I235" s="3">
        <v>15.74</v>
      </c>
      <c r="J235" s="3">
        <v>12</v>
      </c>
      <c r="K235" s="3">
        <v>188.88</v>
      </c>
      <c r="L235" s="3" t="s">
        <v>38</v>
      </c>
      <c r="M235" s="5">
        <v>1</v>
      </c>
      <c r="N235" s="6" t="str">
        <f>IF(ev_charging_network_usage_!$I235&lt;=10,"Low",IF(ev_charging_network_usage_!$I235&lt;=30,"Medium","High"))</f>
        <v>Medium</v>
      </c>
      <c r="O235" s="6" t="str">
        <f t="shared" si="17"/>
        <v>Low Satisfaction</v>
      </c>
      <c r="P235" s="6" t="str">
        <f>IF(ev_charging_network_usage_!$H235&lt;30,"Short Charging",IF(ev_charging_network_usage_!$H235&lt;=60,"Medium Charging","Long Charging"))</f>
        <v>Medium Charging</v>
      </c>
      <c r="Q235" s="6">
        <f t="shared" si="16"/>
        <v>2</v>
      </c>
      <c r="R235" s="30">
        <f t="shared" si="14"/>
        <v>0.77500000000000002</v>
      </c>
      <c r="S235" s="28">
        <f t="shared" si="15"/>
        <v>45281</v>
      </c>
      <c r="T235" s="28"/>
    </row>
    <row r="236" spans="1:20" ht="13.2" x14ac:dyDescent="0.25">
      <c r="A236" s="7" t="s">
        <v>554</v>
      </c>
      <c r="B236" s="7" t="s">
        <v>48</v>
      </c>
      <c r="C236" s="7" t="s">
        <v>15</v>
      </c>
      <c r="D236" s="7" t="s">
        <v>16</v>
      </c>
      <c r="E236" s="7" t="s">
        <v>17</v>
      </c>
      <c r="F236" s="8">
        <v>45027.231249999997</v>
      </c>
      <c r="G236" s="8">
        <v>45027.238194444442</v>
      </c>
      <c r="H236" s="7">
        <v>10</v>
      </c>
      <c r="I236" s="7">
        <v>6.41</v>
      </c>
      <c r="J236" s="7">
        <v>15</v>
      </c>
      <c r="K236" s="7">
        <v>96.15</v>
      </c>
      <c r="L236" s="7" t="s">
        <v>23</v>
      </c>
      <c r="M236" s="9">
        <v>4</v>
      </c>
      <c r="N236" s="6" t="str">
        <f>IF(ev_charging_network_usage_!$I236&lt;=10,"Low",IF(ev_charging_network_usage_!$I236&lt;=30,"Medium","High"))</f>
        <v>Low</v>
      </c>
      <c r="O236" s="6" t="str">
        <f t="shared" si="17"/>
        <v>Medium Satisfaction</v>
      </c>
      <c r="P236" s="6" t="str">
        <f>IF(ev_charging_network_usage_!$H236&lt;30,"Short Charging",IF(ev_charging_network_usage_!$H236&lt;=60,"Medium Charging","Long Charging"))</f>
        <v>Short Charging</v>
      </c>
      <c r="Q236" s="6">
        <f t="shared" si="16"/>
        <v>3</v>
      </c>
      <c r="R236" s="30">
        <f t="shared" si="14"/>
        <v>0.23125000000000001</v>
      </c>
      <c r="S236" s="28">
        <f t="shared" si="15"/>
        <v>45027</v>
      </c>
      <c r="T236" s="28"/>
    </row>
    <row r="237" spans="1:20" ht="13.2" x14ac:dyDescent="0.25">
      <c r="A237" s="3" t="s">
        <v>555</v>
      </c>
      <c r="B237" s="3" t="s">
        <v>48</v>
      </c>
      <c r="C237" s="3" t="s">
        <v>15</v>
      </c>
      <c r="D237" s="3" t="s">
        <v>31</v>
      </c>
      <c r="E237" s="3" t="s">
        <v>17</v>
      </c>
      <c r="F237" s="4">
        <v>45389.488888888889</v>
      </c>
      <c r="G237" s="4">
        <v>45389.525694444441</v>
      </c>
      <c r="H237" s="3">
        <v>53</v>
      </c>
      <c r="I237" s="3">
        <v>30.35</v>
      </c>
      <c r="J237" s="3">
        <v>15</v>
      </c>
      <c r="K237" s="3">
        <v>455.25</v>
      </c>
      <c r="L237" s="3" t="s">
        <v>27</v>
      </c>
      <c r="M237" s="5">
        <v>1</v>
      </c>
      <c r="N237" s="6" t="str">
        <f>IF(ev_charging_network_usage_!$I237&lt;=10,"Low",IF(ev_charging_network_usage_!$I237&lt;=30,"Medium","High"))</f>
        <v>High</v>
      </c>
      <c r="O237" s="6" t="str">
        <f t="shared" si="17"/>
        <v>Low Satisfaction</v>
      </c>
      <c r="P237" s="6" t="str">
        <f>IF(ev_charging_network_usage_!$H237&lt;30,"Short Charging",IF(ev_charging_network_usage_!$H237&lt;=60,"Medium Charging","Long Charging"))</f>
        <v>Medium Charging</v>
      </c>
      <c r="Q237" s="6">
        <f t="shared" si="16"/>
        <v>3</v>
      </c>
      <c r="R237" s="30">
        <f t="shared" si="14"/>
        <v>0.48888888888888887</v>
      </c>
      <c r="S237" s="28">
        <f t="shared" si="15"/>
        <v>45389</v>
      </c>
      <c r="T237" s="28"/>
    </row>
    <row r="238" spans="1:20" ht="13.2" x14ac:dyDescent="0.25">
      <c r="A238" s="7" t="s">
        <v>556</v>
      </c>
      <c r="B238" s="7" t="s">
        <v>78</v>
      </c>
      <c r="C238" s="7" t="s">
        <v>30</v>
      </c>
      <c r="D238" s="7" t="s">
        <v>22</v>
      </c>
      <c r="E238" s="7" t="s">
        <v>35</v>
      </c>
      <c r="F238" s="7" t="s">
        <v>557</v>
      </c>
      <c r="G238" s="7" t="s">
        <v>558</v>
      </c>
      <c r="H238" s="7">
        <v>34</v>
      </c>
      <c r="I238" s="7">
        <v>20.079999999999998</v>
      </c>
      <c r="J238" s="7">
        <v>12</v>
      </c>
      <c r="K238" s="7">
        <v>240.96</v>
      </c>
      <c r="L238" s="7" t="s">
        <v>23</v>
      </c>
      <c r="M238" s="9">
        <v>3</v>
      </c>
      <c r="N238" s="6" t="str">
        <f>IF(ev_charging_network_usage_!$I238&lt;=10,"Low",IF(ev_charging_network_usage_!$I238&lt;=30,"Medium","High"))</f>
        <v>Medium</v>
      </c>
      <c r="O238" s="6" t="str">
        <f t="shared" si="17"/>
        <v>Medium Satisfaction</v>
      </c>
      <c r="P238" s="6" t="str">
        <f>IF(ev_charging_network_usage_!$H238&lt;30,"Short Charging",IF(ev_charging_network_usage_!$H238&lt;=60,"Medium Charging","Long Charging"))</f>
        <v>Medium Charging</v>
      </c>
      <c r="Q238" s="6">
        <f t="shared" si="16"/>
        <v>2</v>
      </c>
      <c r="R238" s="30">
        <f t="shared" si="14"/>
        <v>0.86111111111111116</v>
      </c>
      <c r="S238" s="28">
        <f t="shared" si="15"/>
        <v>45535</v>
      </c>
      <c r="T238" s="28"/>
    </row>
    <row r="239" spans="1:20" ht="13.2" x14ac:dyDescent="0.25">
      <c r="A239" s="3" t="s">
        <v>559</v>
      </c>
      <c r="B239" s="3" t="s">
        <v>55</v>
      </c>
      <c r="C239" s="3" t="s">
        <v>15</v>
      </c>
      <c r="D239" s="3" t="s">
        <v>34</v>
      </c>
      <c r="E239" s="3" t="s">
        <v>35</v>
      </c>
      <c r="F239" s="4">
        <v>45050.720833333333</v>
      </c>
      <c r="G239" s="4">
        <v>45050.734722222223</v>
      </c>
      <c r="H239" s="3">
        <v>20</v>
      </c>
      <c r="I239" s="3">
        <v>20.9</v>
      </c>
      <c r="J239" s="3">
        <v>8</v>
      </c>
      <c r="K239" s="3">
        <v>167.2</v>
      </c>
      <c r="L239" s="3" t="s">
        <v>18</v>
      </c>
      <c r="M239" s="5">
        <v>5</v>
      </c>
      <c r="N239" s="6" t="str">
        <f>IF(ev_charging_network_usage_!$I239&lt;=10,"Low",IF(ev_charging_network_usage_!$I239&lt;=30,"Medium","High"))</f>
        <v>Medium</v>
      </c>
      <c r="O239" s="6" t="str">
        <f t="shared" si="17"/>
        <v>High Satisfaction</v>
      </c>
      <c r="P239" s="6" t="str">
        <f>IF(ev_charging_network_usage_!$H239&lt;30,"Short Charging",IF(ev_charging_network_usage_!$H239&lt;=60,"Medium Charging","Long Charging"))</f>
        <v>Short Charging</v>
      </c>
      <c r="Q239" s="6">
        <f t="shared" si="16"/>
        <v>3</v>
      </c>
      <c r="R239" s="30">
        <f t="shared" si="14"/>
        <v>0.72083333333333333</v>
      </c>
      <c r="S239" s="28">
        <f t="shared" si="15"/>
        <v>45050</v>
      </c>
      <c r="T239" s="28"/>
    </row>
    <row r="240" spans="1:20" ht="13.2" x14ac:dyDescent="0.25">
      <c r="A240" s="7" t="s">
        <v>560</v>
      </c>
      <c r="B240" s="7" t="s">
        <v>43</v>
      </c>
      <c r="C240" s="7" t="s">
        <v>15</v>
      </c>
      <c r="D240" s="7" t="s">
        <v>16</v>
      </c>
      <c r="E240" s="7" t="s">
        <v>17</v>
      </c>
      <c r="F240" s="8">
        <v>45332.160416666666</v>
      </c>
      <c r="G240" s="8">
        <v>45332.177777777775</v>
      </c>
      <c r="H240" s="7">
        <v>25</v>
      </c>
      <c r="I240" s="7">
        <v>40.54</v>
      </c>
      <c r="J240" s="7">
        <v>15</v>
      </c>
      <c r="K240" s="7">
        <v>608.1</v>
      </c>
      <c r="L240" s="7" t="s">
        <v>23</v>
      </c>
      <c r="M240" s="9">
        <v>4</v>
      </c>
      <c r="N240" s="6" t="str">
        <f>IF(ev_charging_network_usage_!$I240&lt;=10,"Low",IF(ev_charging_network_usage_!$I240&lt;=30,"Medium","High"))</f>
        <v>High</v>
      </c>
      <c r="O240" s="6" t="str">
        <f t="shared" si="17"/>
        <v>Medium Satisfaction</v>
      </c>
      <c r="P240" s="6" t="str">
        <f>IF(ev_charging_network_usage_!$H240&lt;30,"Short Charging",IF(ev_charging_network_usage_!$H240&lt;=60,"Medium Charging","Long Charging"))</f>
        <v>Short Charging</v>
      </c>
      <c r="Q240" s="6">
        <f t="shared" si="16"/>
        <v>3</v>
      </c>
      <c r="R240" s="30">
        <f t="shared" si="14"/>
        <v>0.16041666666666668</v>
      </c>
      <c r="S240" s="28">
        <f t="shared" si="15"/>
        <v>45332</v>
      </c>
      <c r="T240" s="28"/>
    </row>
    <row r="241" spans="1:20" ht="13.2" x14ac:dyDescent="0.25">
      <c r="A241" s="3" t="s">
        <v>561</v>
      </c>
      <c r="B241" s="3" t="s">
        <v>48</v>
      </c>
      <c r="C241" s="3" t="s">
        <v>21</v>
      </c>
      <c r="D241" s="3" t="s">
        <v>31</v>
      </c>
      <c r="E241" s="3" t="s">
        <v>17</v>
      </c>
      <c r="F241" s="3" t="s">
        <v>562</v>
      </c>
      <c r="G241" s="3" t="s">
        <v>563</v>
      </c>
      <c r="H241" s="3">
        <v>71</v>
      </c>
      <c r="I241" s="3">
        <v>26.97</v>
      </c>
      <c r="J241" s="3">
        <v>8</v>
      </c>
      <c r="K241" s="3">
        <v>215.76</v>
      </c>
      <c r="L241" s="3" t="s">
        <v>27</v>
      </c>
      <c r="M241" s="5">
        <v>1</v>
      </c>
      <c r="N241" s="6" t="str">
        <f>IF(ev_charging_network_usage_!$I241&lt;=10,"Low",IF(ev_charging_network_usage_!$I241&lt;=30,"Medium","High"))</f>
        <v>Medium</v>
      </c>
      <c r="O241" s="6" t="str">
        <f t="shared" si="17"/>
        <v>Low Satisfaction</v>
      </c>
      <c r="P241" s="6" t="str">
        <f>IF(ev_charging_network_usage_!$H241&lt;30,"Short Charging",IF(ev_charging_network_usage_!$H241&lt;=60,"Medium Charging","Long Charging"))</f>
        <v>Long Charging</v>
      </c>
      <c r="Q241" s="6">
        <f t="shared" si="16"/>
        <v>1</v>
      </c>
      <c r="R241" s="30">
        <f t="shared" si="14"/>
        <v>0.51597222222222228</v>
      </c>
      <c r="S241" s="28">
        <f t="shared" si="15"/>
        <v>45458</v>
      </c>
      <c r="T241" s="28"/>
    </row>
    <row r="242" spans="1:20" ht="13.2" x14ac:dyDescent="0.25">
      <c r="A242" s="7" t="s">
        <v>564</v>
      </c>
      <c r="B242" s="7" t="s">
        <v>14</v>
      </c>
      <c r="C242" s="7" t="s">
        <v>15</v>
      </c>
      <c r="D242" s="7" t="s">
        <v>16</v>
      </c>
      <c r="E242" s="7" t="s">
        <v>17</v>
      </c>
      <c r="F242" s="7" t="s">
        <v>565</v>
      </c>
      <c r="G242" s="7" t="s">
        <v>566</v>
      </c>
      <c r="H242" s="7">
        <v>119</v>
      </c>
      <c r="I242" s="7">
        <v>9.82</v>
      </c>
      <c r="J242" s="7">
        <v>10</v>
      </c>
      <c r="K242" s="7">
        <v>98.2</v>
      </c>
      <c r="L242" s="7" t="s">
        <v>18</v>
      </c>
      <c r="M242" s="9">
        <v>5</v>
      </c>
      <c r="N242" s="6" t="str">
        <f>IF(ev_charging_network_usage_!$I242&lt;=10,"Low",IF(ev_charging_network_usage_!$I242&lt;=30,"Medium","High"))</f>
        <v>Low</v>
      </c>
      <c r="O242" s="6" t="str">
        <f t="shared" si="17"/>
        <v>High Satisfaction</v>
      </c>
      <c r="P242" s="6" t="str">
        <f>IF(ev_charging_network_usage_!$H242&lt;30,"Short Charging",IF(ev_charging_network_usage_!$H242&lt;=60,"Medium Charging","Long Charging"))</f>
        <v>Long Charging</v>
      </c>
      <c r="Q242" s="6">
        <f t="shared" si="16"/>
        <v>3</v>
      </c>
      <c r="R242" s="30">
        <f t="shared" si="14"/>
        <v>0.83402777777777781</v>
      </c>
      <c r="S242" s="28">
        <f t="shared" si="15"/>
        <v>45246</v>
      </c>
      <c r="T242" s="28"/>
    </row>
    <row r="243" spans="1:20" ht="13.2" x14ac:dyDescent="0.25">
      <c r="A243" s="3" t="s">
        <v>567</v>
      </c>
      <c r="B243" s="3" t="s">
        <v>55</v>
      </c>
      <c r="C243" s="3" t="s">
        <v>21</v>
      </c>
      <c r="D243" s="3" t="s">
        <v>31</v>
      </c>
      <c r="E243" s="3" t="s">
        <v>17</v>
      </c>
      <c r="F243" s="3" t="s">
        <v>568</v>
      </c>
      <c r="G243" s="3" t="s">
        <v>569</v>
      </c>
      <c r="H243" s="3">
        <v>34</v>
      </c>
      <c r="I243" s="3">
        <v>49.32</v>
      </c>
      <c r="J243" s="3">
        <v>10</v>
      </c>
      <c r="K243" s="3">
        <v>493.2</v>
      </c>
      <c r="L243" s="3" t="s">
        <v>18</v>
      </c>
      <c r="M243" s="5">
        <v>4</v>
      </c>
      <c r="N243" s="6" t="str">
        <f>IF(ev_charging_network_usage_!$I243&lt;=10,"Low",IF(ev_charging_network_usage_!$I243&lt;=30,"Medium","High"))</f>
        <v>High</v>
      </c>
      <c r="O243" s="6" t="str">
        <f t="shared" si="17"/>
        <v>Medium Satisfaction</v>
      </c>
      <c r="P243" s="6" t="str">
        <f>IF(ev_charging_network_usage_!$H243&lt;30,"Short Charging",IF(ev_charging_network_usage_!$H243&lt;=60,"Medium Charging","Long Charging"))</f>
        <v>Medium Charging</v>
      </c>
      <c r="Q243" s="6">
        <f t="shared" si="16"/>
        <v>1</v>
      </c>
      <c r="R243" s="30">
        <f t="shared" si="14"/>
        <v>0.92638888888888893</v>
      </c>
      <c r="S243" s="28">
        <f t="shared" si="15"/>
        <v>45131</v>
      </c>
      <c r="T243" s="28"/>
    </row>
    <row r="244" spans="1:20" ht="13.2" x14ac:dyDescent="0.25">
      <c r="A244" s="7" t="s">
        <v>570</v>
      </c>
      <c r="B244" s="7" t="s">
        <v>29</v>
      </c>
      <c r="C244" s="7" t="s">
        <v>15</v>
      </c>
      <c r="D244" s="7" t="s">
        <v>22</v>
      </c>
      <c r="E244" s="7" t="s">
        <v>35</v>
      </c>
      <c r="F244" s="8">
        <v>45513.011111111111</v>
      </c>
      <c r="G244" s="8">
        <v>45513.066666666666</v>
      </c>
      <c r="H244" s="7">
        <v>80</v>
      </c>
      <c r="I244" s="7">
        <v>27.08</v>
      </c>
      <c r="J244" s="7">
        <v>8</v>
      </c>
      <c r="K244" s="7">
        <v>216.64</v>
      </c>
      <c r="L244" s="7" t="s">
        <v>27</v>
      </c>
      <c r="M244" s="9">
        <v>2</v>
      </c>
      <c r="N244" s="6" t="str">
        <f>IF(ev_charging_network_usage_!$I244&lt;=10,"Low",IF(ev_charging_network_usage_!$I244&lt;=30,"Medium","High"))</f>
        <v>Medium</v>
      </c>
      <c r="O244" s="6" t="str">
        <f t="shared" si="17"/>
        <v>Low Satisfaction</v>
      </c>
      <c r="P244" s="6" t="str">
        <f>IF(ev_charging_network_usage_!$H244&lt;30,"Short Charging",IF(ev_charging_network_usage_!$H244&lt;=60,"Medium Charging","Long Charging"))</f>
        <v>Long Charging</v>
      </c>
      <c r="Q244" s="6">
        <f t="shared" si="16"/>
        <v>3</v>
      </c>
      <c r="R244" s="30">
        <f t="shared" si="14"/>
        <v>1.1111111111111112E-2</v>
      </c>
      <c r="S244" s="28">
        <f t="shared" si="15"/>
        <v>45513</v>
      </c>
      <c r="T244" s="28"/>
    </row>
    <row r="245" spans="1:20" ht="13.2" x14ac:dyDescent="0.25">
      <c r="A245" s="3" t="s">
        <v>571</v>
      </c>
      <c r="B245" s="3" t="s">
        <v>43</v>
      </c>
      <c r="C245" s="3" t="s">
        <v>15</v>
      </c>
      <c r="D245" s="3" t="s">
        <v>34</v>
      </c>
      <c r="E245" s="3" t="s">
        <v>17</v>
      </c>
      <c r="F245" s="3" t="s">
        <v>572</v>
      </c>
      <c r="G245" s="3" t="s">
        <v>573</v>
      </c>
      <c r="H245" s="3">
        <v>103</v>
      </c>
      <c r="I245" s="3">
        <v>16.670000000000002</v>
      </c>
      <c r="J245" s="3">
        <v>8</v>
      </c>
      <c r="K245" s="3">
        <v>133.36000000000001</v>
      </c>
      <c r="L245" s="3" t="s">
        <v>18</v>
      </c>
      <c r="M245" s="5">
        <v>4</v>
      </c>
      <c r="N245" s="6" t="str">
        <f>IF(ev_charging_network_usage_!$I245&lt;=10,"Low",IF(ev_charging_network_usage_!$I245&lt;=30,"Medium","High"))</f>
        <v>Medium</v>
      </c>
      <c r="O245" s="6" t="str">
        <f t="shared" si="17"/>
        <v>Medium Satisfaction</v>
      </c>
      <c r="P245" s="6" t="str">
        <f>IF(ev_charging_network_usage_!$H245&lt;30,"Short Charging",IF(ev_charging_network_usage_!$H245&lt;=60,"Medium Charging","Long Charging"))</f>
        <v>Long Charging</v>
      </c>
      <c r="Q245" s="6">
        <f t="shared" si="16"/>
        <v>3</v>
      </c>
      <c r="R245" s="30">
        <f t="shared" si="14"/>
        <v>0.30138888888888887</v>
      </c>
      <c r="S245" s="28">
        <f t="shared" si="15"/>
        <v>45090</v>
      </c>
      <c r="T245" s="28"/>
    </row>
    <row r="246" spans="1:20" ht="13.2" x14ac:dyDescent="0.25">
      <c r="A246" s="7" t="s">
        <v>574</v>
      </c>
      <c r="B246" s="7" t="s">
        <v>59</v>
      </c>
      <c r="C246" s="7" t="s">
        <v>30</v>
      </c>
      <c r="D246" s="7" t="s">
        <v>31</v>
      </c>
      <c r="E246" s="7" t="s">
        <v>35</v>
      </c>
      <c r="F246" s="7" t="s">
        <v>575</v>
      </c>
      <c r="G246" s="7" t="s">
        <v>576</v>
      </c>
      <c r="H246" s="7">
        <v>45</v>
      </c>
      <c r="I246" s="7">
        <v>5.74</v>
      </c>
      <c r="J246" s="7">
        <v>8</v>
      </c>
      <c r="K246" s="7">
        <v>45.92</v>
      </c>
      <c r="L246" s="7" t="s">
        <v>38</v>
      </c>
      <c r="M246" s="9">
        <v>4</v>
      </c>
      <c r="N246" s="6" t="str">
        <f>IF(ev_charging_network_usage_!$I246&lt;=10,"Low",IF(ev_charging_network_usage_!$I246&lt;=30,"Medium","High"))</f>
        <v>Low</v>
      </c>
      <c r="O246" s="6" t="str">
        <f t="shared" si="17"/>
        <v>Medium Satisfaction</v>
      </c>
      <c r="P246" s="6" t="str">
        <f>IF(ev_charging_network_usage_!$H246&lt;30,"Short Charging",IF(ev_charging_network_usage_!$H246&lt;=60,"Medium Charging","Long Charging"))</f>
        <v>Medium Charging</v>
      </c>
      <c r="Q246" s="6">
        <f t="shared" si="16"/>
        <v>2</v>
      </c>
      <c r="R246" s="30">
        <f t="shared" si="14"/>
        <v>7.013888888888889E-2</v>
      </c>
      <c r="S246" s="28">
        <f t="shared" si="15"/>
        <v>45582</v>
      </c>
      <c r="T246" s="28"/>
    </row>
    <row r="247" spans="1:20" ht="13.2" x14ac:dyDescent="0.25">
      <c r="A247" s="3" t="s">
        <v>577</v>
      </c>
      <c r="B247" s="3" t="s">
        <v>78</v>
      </c>
      <c r="C247" s="3" t="s">
        <v>30</v>
      </c>
      <c r="D247" s="3" t="s">
        <v>22</v>
      </c>
      <c r="E247" s="3" t="s">
        <v>17</v>
      </c>
      <c r="F247" s="4">
        <v>45018.939583333333</v>
      </c>
      <c r="G247" s="4">
        <v>45048.015277777777</v>
      </c>
      <c r="H247" s="3">
        <v>109</v>
      </c>
      <c r="I247" s="3">
        <v>25.55</v>
      </c>
      <c r="J247" s="3">
        <v>12</v>
      </c>
      <c r="K247" s="3">
        <v>306.60000000000002</v>
      </c>
      <c r="L247" s="3" t="s">
        <v>18</v>
      </c>
      <c r="M247" s="5">
        <v>1</v>
      </c>
      <c r="N247" s="6" t="str">
        <f>IF(ev_charging_network_usage_!$I247&lt;=10,"Low",IF(ev_charging_network_usage_!$I247&lt;=30,"Medium","High"))</f>
        <v>Medium</v>
      </c>
      <c r="O247" s="6" t="str">
        <f t="shared" si="17"/>
        <v>Low Satisfaction</v>
      </c>
      <c r="P247" s="6" t="str">
        <f>IF(ev_charging_network_usage_!$H247&lt;30,"Short Charging",IF(ev_charging_network_usage_!$H247&lt;=60,"Medium Charging","Long Charging"))</f>
        <v>Long Charging</v>
      </c>
      <c r="Q247" s="6">
        <f t="shared" si="16"/>
        <v>2</v>
      </c>
      <c r="R247" s="30">
        <f t="shared" si="14"/>
        <v>0.93958333333333333</v>
      </c>
      <c r="S247" s="28">
        <f t="shared" si="15"/>
        <v>45018</v>
      </c>
      <c r="T247" s="28"/>
    </row>
    <row r="248" spans="1:20" ht="13.2" x14ac:dyDescent="0.25">
      <c r="A248" s="7" t="s">
        <v>578</v>
      </c>
      <c r="B248" s="7" t="s">
        <v>59</v>
      </c>
      <c r="C248" s="7" t="s">
        <v>21</v>
      </c>
      <c r="D248" s="7" t="s">
        <v>16</v>
      </c>
      <c r="E248" s="7" t="s">
        <v>17</v>
      </c>
      <c r="F248" s="8">
        <v>45422.146527777775</v>
      </c>
      <c r="G248" s="8">
        <v>45422.193055555559</v>
      </c>
      <c r="H248" s="7">
        <v>67</v>
      </c>
      <c r="I248" s="7">
        <v>30.21</v>
      </c>
      <c r="J248" s="7">
        <v>10</v>
      </c>
      <c r="K248" s="7">
        <v>302.10000000000002</v>
      </c>
      <c r="L248" s="7" t="s">
        <v>27</v>
      </c>
      <c r="M248" s="9">
        <v>2</v>
      </c>
      <c r="N248" s="6" t="str">
        <f>IF(ev_charging_network_usage_!$I248&lt;=10,"Low",IF(ev_charging_network_usage_!$I248&lt;=30,"Medium","High"))</f>
        <v>High</v>
      </c>
      <c r="O248" s="6" t="str">
        <f t="shared" si="17"/>
        <v>Low Satisfaction</v>
      </c>
      <c r="P248" s="6" t="str">
        <f>IF(ev_charging_network_usage_!$H248&lt;30,"Short Charging",IF(ev_charging_network_usage_!$H248&lt;=60,"Medium Charging","Long Charging"))</f>
        <v>Long Charging</v>
      </c>
      <c r="Q248" s="6">
        <f t="shared" si="16"/>
        <v>1</v>
      </c>
      <c r="R248" s="30">
        <f t="shared" si="14"/>
        <v>0.14652777777777778</v>
      </c>
      <c r="S248" s="28">
        <f t="shared" si="15"/>
        <v>45422</v>
      </c>
      <c r="T248" s="28"/>
    </row>
    <row r="249" spans="1:20" ht="13.2" x14ac:dyDescent="0.25">
      <c r="A249" s="3" t="s">
        <v>579</v>
      </c>
      <c r="B249" s="3" t="s">
        <v>20</v>
      </c>
      <c r="C249" s="3" t="s">
        <v>21</v>
      </c>
      <c r="D249" s="3" t="s">
        <v>16</v>
      </c>
      <c r="E249" s="3" t="s">
        <v>17</v>
      </c>
      <c r="F249" s="4">
        <v>45567.15</v>
      </c>
      <c r="G249" s="4">
        <v>45567.215277777781</v>
      </c>
      <c r="H249" s="3">
        <v>94</v>
      </c>
      <c r="I249" s="3">
        <v>56.64</v>
      </c>
      <c r="J249" s="3">
        <v>8</v>
      </c>
      <c r="K249" s="3">
        <v>453.12</v>
      </c>
      <c r="L249" s="3" t="s">
        <v>23</v>
      </c>
      <c r="M249" s="5">
        <v>1</v>
      </c>
      <c r="N249" s="6" t="str">
        <f>IF(ev_charging_network_usage_!$I249&lt;=10,"Low",IF(ev_charging_network_usage_!$I249&lt;=30,"Medium","High"))</f>
        <v>High</v>
      </c>
      <c r="O249" s="6" t="str">
        <f t="shared" si="17"/>
        <v>Low Satisfaction</v>
      </c>
      <c r="P249" s="6" t="str">
        <f>IF(ev_charging_network_usage_!$H249&lt;30,"Short Charging",IF(ev_charging_network_usage_!$H249&lt;=60,"Medium Charging","Long Charging"))</f>
        <v>Long Charging</v>
      </c>
      <c r="Q249" s="6">
        <f t="shared" si="16"/>
        <v>1</v>
      </c>
      <c r="R249" s="30">
        <f t="shared" si="14"/>
        <v>0.15</v>
      </c>
      <c r="S249" s="28">
        <f t="shared" si="15"/>
        <v>45567</v>
      </c>
      <c r="T249" s="28"/>
    </row>
    <row r="250" spans="1:20" ht="13.2" x14ac:dyDescent="0.25">
      <c r="A250" s="7" t="s">
        <v>580</v>
      </c>
      <c r="B250" s="7" t="s">
        <v>29</v>
      </c>
      <c r="C250" s="7" t="s">
        <v>30</v>
      </c>
      <c r="D250" s="7" t="s">
        <v>16</v>
      </c>
      <c r="E250" s="7" t="s">
        <v>35</v>
      </c>
      <c r="F250" s="8">
        <v>44938.611111111109</v>
      </c>
      <c r="G250" s="8">
        <v>44938.661111111112</v>
      </c>
      <c r="H250" s="7">
        <v>72</v>
      </c>
      <c r="I250" s="7">
        <v>27.21</v>
      </c>
      <c r="J250" s="7">
        <v>12</v>
      </c>
      <c r="K250" s="7">
        <v>326.52</v>
      </c>
      <c r="L250" s="7" t="s">
        <v>38</v>
      </c>
      <c r="M250" s="9">
        <v>4</v>
      </c>
      <c r="N250" s="6" t="str">
        <f>IF(ev_charging_network_usage_!$I250&lt;=10,"Low",IF(ev_charging_network_usage_!$I250&lt;=30,"Medium","High"))</f>
        <v>Medium</v>
      </c>
      <c r="O250" s="6" t="str">
        <f t="shared" si="17"/>
        <v>Medium Satisfaction</v>
      </c>
      <c r="P250" s="6" t="str">
        <f>IF(ev_charging_network_usage_!$H250&lt;30,"Short Charging",IF(ev_charging_network_usage_!$H250&lt;=60,"Medium Charging","Long Charging"))</f>
        <v>Long Charging</v>
      </c>
      <c r="Q250" s="6">
        <f t="shared" si="16"/>
        <v>2</v>
      </c>
      <c r="R250" s="30">
        <f t="shared" si="14"/>
        <v>0.61111111111111116</v>
      </c>
      <c r="S250" s="28">
        <f t="shared" si="15"/>
        <v>44938</v>
      </c>
      <c r="T250" s="28"/>
    </row>
    <row r="251" spans="1:20" ht="13.2" x14ac:dyDescent="0.25">
      <c r="A251" s="3" t="s">
        <v>581</v>
      </c>
      <c r="B251" s="3" t="s">
        <v>29</v>
      </c>
      <c r="C251" s="3" t="s">
        <v>21</v>
      </c>
      <c r="D251" s="3" t="s">
        <v>31</v>
      </c>
      <c r="E251" s="3" t="s">
        <v>17</v>
      </c>
      <c r="F251" s="3" t="s">
        <v>582</v>
      </c>
      <c r="G251" s="3" t="s">
        <v>583</v>
      </c>
      <c r="H251" s="3">
        <v>103</v>
      </c>
      <c r="I251" s="3">
        <v>5.76</v>
      </c>
      <c r="J251" s="3">
        <v>10</v>
      </c>
      <c r="K251" s="3">
        <v>57.6</v>
      </c>
      <c r="L251" s="3" t="s">
        <v>27</v>
      </c>
      <c r="M251" s="5">
        <v>3</v>
      </c>
      <c r="N251" s="6" t="str">
        <f>IF(ev_charging_network_usage_!$I251&lt;=10,"Low",IF(ev_charging_network_usage_!$I251&lt;=30,"Medium","High"))</f>
        <v>Low</v>
      </c>
      <c r="O251" s="6" t="str">
        <f t="shared" si="17"/>
        <v>Medium Satisfaction</v>
      </c>
      <c r="P251" s="6" t="str">
        <f>IF(ev_charging_network_usage_!$H251&lt;30,"Short Charging",IF(ev_charging_network_usage_!$H251&lt;=60,"Medium Charging","Long Charging"))</f>
        <v>Long Charging</v>
      </c>
      <c r="Q251" s="6">
        <f t="shared" si="16"/>
        <v>1</v>
      </c>
      <c r="R251" s="30">
        <f t="shared" si="14"/>
        <v>0.42638888888888887</v>
      </c>
      <c r="S251" s="28">
        <f t="shared" si="15"/>
        <v>45382</v>
      </c>
      <c r="T251" s="28"/>
    </row>
    <row r="252" spans="1:20" ht="13.2" x14ac:dyDescent="0.25">
      <c r="A252" s="7" t="s">
        <v>584</v>
      </c>
      <c r="B252" s="7" t="s">
        <v>59</v>
      </c>
      <c r="C252" s="7" t="s">
        <v>30</v>
      </c>
      <c r="D252" s="7" t="s">
        <v>34</v>
      </c>
      <c r="E252" s="7" t="s">
        <v>35</v>
      </c>
      <c r="F252" s="7" t="s">
        <v>585</v>
      </c>
      <c r="G252" s="7" t="s">
        <v>586</v>
      </c>
      <c r="H252" s="7">
        <v>89</v>
      </c>
      <c r="I252" s="7">
        <v>44.48</v>
      </c>
      <c r="J252" s="7">
        <v>10</v>
      </c>
      <c r="K252" s="7">
        <v>444.8</v>
      </c>
      <c r="L252" s="7" t="s">
        <v>27</v>
      </c>
      <c r="M252" s="9">
        <v>5</v>
      </c>
      <c r="N252" s="6" t="str">
        <f>IF(ev_charging_network_usage_!$I252&lt;=10,"Low",IF(ev_charging_network_usage_!$I252&lt;=30,"Medium","High"))</f>
        <v>High</v>
      </c>
      <c r="O252" s="6" t="str">
        <f t="shared" si="17"/>
        <v>High Satisfaction</v>
      </c>
      <c r="P252" s="6" t="str">
        <f>IF(ev_charging_network_usage_!$H252&lt;30,"Short Charging",IF(ev_charging_network_usage_!$H252&lt;=60,"Medium Charging","Long Charging"))</f>
        <v>Long Charging</v>
      </c>
      <c r="Q252" s="6">
        <f t="shared" si="16"/>
        <v>2</v>
      </c>
      <c r="R252" s="30">
        <f t="shared" si="14"/>
        <v>0.72847222222222219</v>
      </c>
      <c r="S252" s="28">
        <f t="shared" si="15"/>
        <v>45090</v>
      </c>
      <c r="T252" s="28"/>
    </row>
    <row r="253" spans="1:20" ht="13.2" x14ac:dyDescent="0.25">
      <c r="A253" s="3" t="s">
        <v>587</v>
      </c>
      <c r="B253" s="3" t="s">
        <v>29</v>
      </c>
      <c r="C253" s="3" t="s">
        <v>21</v>
      </c>
      <c r="D253" s="3" t="s">
        <v>31</v>
      </c>
      <c r="E253" s="3" t="s">
        <v>35</v>
      </c>
      <c r="F253" s="4">
        <v>45297.4</v>
      </c>
      <c r="G253" s="4">
        <v>45297.479166666664</v>
      </c>
      <c r="H253" s="3">
        <v>114</v>
      </c>
      <c r="I253" s="3">
        <v>42.26</v>
      </c>
      <c r="J253" s="3">
        <v>12</v>
      </c>
      <c r="K253" s="3">
        <v>507.12</v>
      </c>
      <c r="L253" s="3" t="s">
        <v>23</v>
      </c>
      <c r="M253" s="5">
        <v>4</v>
      </c>
      <c r="N253" s="6" t="str">
        <f>IF(ev_charging_network_usage_!$I253&lt;=10,"Low",IF(ev_charging_network_usage_!$I253&lt;=30,"Medium","High"))</f>
        <v>High</v>
      </c>
      <c r="O253" s="6" t="str">
        <f t="shared" si="17"/>
        <v>Medium Satisfaction</v>
      </c>
      <c r="P253" s="6" t="str">
        <f>IF(ev_charging_network_usage_!$H253&lt;30,"Short Charging",IF(ev_charging_network_usage_!$H253&lt;=60,"Medium Charging","Long Charging"))</f>
        <v>Long Charging</v>
      </c>
      <c r="Q253" s="6">
        <f t="shared" si="16"/>
        <v>1</v>
      </c>
      <c r="R253" s="30">
        <f t="shared" si="14"/>
        <v>0.4</v>
      </c>
      <c r="S253" s="28">
        <f t="shared" si="15"/>
        <v>45297</v>
      </c>
      <c r="T253" s="28"/>
    </row>
    <row r="254" spans="1:20" ht="13.2" x14ac:dyDescent="0.25">
      <c r="A254" s="7" t="s">
        <v>588</v>
      </c>
      <c r="B254" s="7" t="s">
        <v>59</v>
      </c>
      <c r="C254" s="7" t="s">
        <v>30</v>
      </c>
      <c r="D254" s="7" t="s">
        <v>31</v>
      </c>
      <c r="E254" s="7" t="s">
        <v>17</v>
      </c>
      <c r="F254" s="7" t="s">
        <v>589</v>
      </c>
      <c r="G254" s="7" t="s">
        <v>590</v>
      </c>
      <c r="H254" s="7">
        <v>39</v>
      </c>
      <c r="I254" s="7">
        <v>37.86</v>
      </c>
      <c r="J254" s="7">
        <v>10</v>
      </c>
      <c r="K254" s="7">
        <v>378.6</v>
      </c>
      <c r="L254" s="7" t="s">
        <v>18</v>
      </c>
      <c r="M254" s="9">
        <v>1</v>
      </c>
      <c r="N254" s="6" t="str">
        <f>IF(ev_charging_network_usage_!$I254&lt;=10,"Low",IF(ev_charging_network_usage_!$I254&lt;=30,"Medium","High"))</f>
        <v>High</v>
      </c>
      <c r="O254" s="6" t="str">
        <f t="shared" si="17"/>
        <v>Low Satisfaction</v>
      </c>
      <c r="P254" s="6" t="str">
        <f>IF(ev_charging_network_usage_!$H254&lt;30,"Short Charging",IF(ev_charging_network_usage_!$H254&lt;=60,"Medium Charging","Long Charging"))</f>
        <v>Medium Charging</v>
      </c>
      <c r="Q254" s="6">
        <f t="shared" si="16"/>
        <v>2</v>
      </c>
      <c r="R254" s="30">
        <f t="shared" si="14"/>
        <v>0.67222222222222228</v>
      </c>
      <c r="S254" s="28">
        <f t="shared" si="15"/>
        <v>45364</v>
      </c>
      <c r="T254" s="28"/>
    </row>
    <row r="255" spans="1:20" ht="13.2" x14ac:dyDescent="0.25">
      <c r="A255" s="3" t="s">
        <v>591</v>
      </c>
      <c r="B255" s="3" t="s">
        <v>78</v>
      </c>
      <c r="C255" s="3" t="s">
        <v>15</v>
      </c>
      <c r="D255" s="3" t="s">
        <v>31</v>
      </c>
      <c r="E255" s="3" t="s">
        <v>17</v>
      </c>
      <c r="F255" s="3" t="s">
        <v>592</v>
      </c>
      <c r="G255" s="3" t="s">
        <v>593</v>
      </c>
      <c r="H255" s="3">
        <v>78</v>
      </c>
      <c r="I255" s="3">
        <v>20.13</v>
      </c>
      <c r="J255" s="3">
        <v>15</v>
      </c>
      <c r="K255" s="3">
        <v>301.95</v>
      </c>
      <c r="L255" s="3" t="s">
        <v>27</v>
      </c>
      <c r="M255" s="5">
        <v>5</v>
      </c>
      <c r="N255" s="6" t="str">
        <f>IF(ev_charging_network_usage_!$I255&lt;=10,"Low",IF(ev_charging_network_usage_!$I255&lt;=30,"Medium","High"))</f>
        <v>Medium</v>
      </c>
      <c r="O255" s="6" t="str">
        <f t="shared" si="17"/>
        <v>High Satisfaction</v>
      </c>
      <c r="P255" s="6" t="str">
        <f>IF(ev_charging_network_usage_!$H255&lt;30,"Short Charging",IF(ev_charging_network_usage_!$H255&lt;=60,"Medium Charging","Long Charging"))</f>
        <v>Long Charging</v>
      </c>
      <c r="Q255" s="6">
        <f t="shared" si="16"/>
        <v>3</v>
      </c>
      <c r="R255" s="30">
        <f t="shared" si="14"/>
        <v>0.16666666666666666</v>
      </c>
      <c r="S255" s="28">
        <f t="shared" si="15"/>
        <v>45225</v>
      </c>
      <c r="T255" s="28"/>
    </row>
    <row r="256" spans="1:20" ht="13.2" x14ac:dyDescent="0.25">
      <c r="A256" s="7" t="s">
        <v>594</v>
      </c>
      <c r="B256" s="7" t="s">
        <v>55</v>
      </c>
      <c r="C256" s="7" t="s">
        <v>15</v>
      </c>
      <c r="D256" s="7" t="s">
        <v>22</v>
      </c>
      <c r="E256" s="7" t="s">
        <v>35</v>
      </c>
      <c r="F256" s="7" t="s">
        <v>595</v>
      </c>
      <c r="G256" s="7" t="s">
        <v>596</v>
      </c>
      <c r="H256" s="7">
        <v>60</v>
      </c>
      <c r="I256" s="7">
        <v>13.8</v>
      </c>
      <c r="J256" s="7">
        <v>8</v>
      </c>
      <c r="K256" s="7">
        <v>110.4</v>
      </c>
      <c r="L256" s="7" t="s">
        <v>23</v>
      </c>
      <c r="M256" s="9">
        <v>1</v>
      </c>
      <c r="N256" s="6" t="str">
        <f>IF(ev_charging_network_usage_!$I256&lt;=10,"Low",IF(ev_charging_network_usage_!$I256&lt;=30,"Medium","High"))</f>
        <v>Medium</v>
      </c>
      <c r="O256" s="6" t="str">
        <f t="shared" si="17"/>
        <v>Low Satisfaction</v>
      </c>
      <c r="P256" s="6" t="str">
        <f>IF(ev_charging_network_usage_!$H256&lt;30,"Short Charging",IF(ev_charging_network_usage_!$H256&lt;=60,"Medium Charging","Long Charging"))</f>
        <v>Medium Charging</v>
      </c>
      <c r="Q256" s="6">
        <f t="shared" si="16"/>
        <v>3</v>
      </c>
      <c r="R256" s="30">
        <f t="shared" si="14"/>
        <v>0.76111111111111107</v>
      </c>
      <c r="S256" s="28">
        <f t="shared" si="15"/>
        <v>45000</v>
      </c>
      <c r="T256" s="28"/>
    </row>
    <row r="257" spans="1:20" ht="13.2" x14ac:dyDescent="0.25">
      <c r="A257" s="3" t="s">
        <v>597</v>
      </c>
      <c r="B257" s="3" t="s">
        <v>29</v>
      </c>
      <c r="C257" s="3" t="s">
        <v>15</v>
      </c>
      <c r="D257" s="3" t="s">
        <v>22</v>
      </c>
      <c r="E257" s="3" t="s">
        <v>35</v>
      </c>
      <c r="F257" s="3" t="s">
        <v>598</v>
      </c>
      <c r="G257" s="3" t="s">
        <v>599</v>
      </c>
      <c r="H257" s="3">
        <v>45</v>
      </c>
      <c r="I257" s="3">
        <v>36.71</v>
      </c>
      <c r="J257" s="3">
        <v>12</v>
      </c>
      <c r="K257" s="3">
        <v>440.52</v>
      </c>
      <c r="L257" s="3" t="s">
        <v>38</v>
      </c>
      <c r="M257" s="5">
        <v>3</v>
      </c>
      <c r="N257" s="6" t="str">
        <f>IF(ev_charging_network_usage_!$I257&lt;=10,"Low",IF(ev_charging_network_usage_!$I257&lt;=30,"Medium","High"))</f>
        <v>High</v>
      </c>
      <c r="O257" s="6" t="str">
        <f t="shared" si="17"/>
        <v>Medium Satisfaction</v>
      </c>
      <c r="P257" s="6" t="str">
        <f>IF(ev_charging_network_usage_!$H257&lt;30,"Short Charging",IF(ev_charging_network_usage_!$H257&lt;=60,"Medium Charging","Long Charging"))</f>
        <v>Medium Charging</v>
      </c>
      <c r="Q257" s="6">
        <f t="shared" si="16"/>
        <v>3</v>
      </c>
      <c r="R257" s="30">
        <f t="shared" si="14"/>
        <v>0.29305555555555557</v>
      </c>
      <c r="S257" s="28">
        <f t="shared" si="15"/>
        <v>45070</v>
      </c>
      <c r="T257" s="28"/>
    </row>
    <row r="258" spans="1:20" ht="13.2" x14ac:dyDescent="0.25">
      <c r="A258" s="7" t="s">
        <v>600</v>
      </c>
      <c r="B258" s="7" t="s">
        <v>59</v>
      </c>
      <c r="C258" s="7" t="s">
        <v>21</v>
      </c>
      <c r="D258" s="7" t="s">
        <v>31</v>
      </c>
      <c r="E258" s="7" t="s">
        <v>17</v>
      </c>
      <c r="F258" s="7" t="s">
        <v>601</v>
      </c>
      <c r="G258" s="7" t="s">
        <v>602</v>
      </c>
      <c r="H258" s="7">
        <v>84</v>
      </c>
      <c r="I258" s="7">
        <v>20.34</v>
      </c>
      <c r="J258" s="7">
        <v>10</v>
      </c>
      <c r="K258" s="7">
        <v>203.4</v>
      </c>
      <c r="L258" s="7" t="s">
        <v>18</v>
      </c>
      <c r="M258" s="9">
        <v>2</v>
      </c>
      <c r="N258" s="6" t="str">
        <f>IF(ev_charging_network_usage_!$I258&lt;=10,"Low",IF(ev_charging_network_usage_!$I258&lt;=30,"Medium","High"))</f>
        <v>Medium</v>
      </c>
      <c r="O258" s="6" t="str">
        <f t="shared" si="17"/>
        <v>Low Satisfaction</v>
      </c>
      <c r="P258" s="6" t="str">
        <f>IF(ev_charging_network_usage_!$H258&lt;30,"Short Charging",IF(ev_charging_network_usage_!$H258&lt;=60,"Medium Charging","Long Charging"))</f>
        <v>Long Charging</v>
      </c>
      <c r="Q258" s="6">
        <f t="shared" si="16"/>
        <v>1</v>
      </c>
      <c r="R258" s="30">
        <f t="shared" ref="R258:R321" si="18">TIME(HOUR(F258),MINUTE(F258),SECOND(F258))</f>
        <v>0.77638888888888891</v>
      </c>
      <c r="S258" s="28">
        <f t="shared" ref="S258:S321" si="19">DATE(YEAR(F258),MONTH(F258),DAY(F258))</f>
        <v>45560</v>
      </c>
      <c r="T258" s="28"/>
    </row>
    <row r="259" spans="1:20" ht="13.2" x14ac:dyDescent="0.25">
      <c r="A259" s="3" t="s">
        <v>603</v>
      </c>
      <c r="B259" s="3" t="s">
        <v>55</v>
      </c>
      <c r="C259" s="3" t="s">
        <v>30</v>
      </c>
      <c r="D259" s="3" t="s">
        <v>16</v>
      </c>
      <c r="E259" s="3" t="s">
        <v>17</v>
      </c>
      <c r="F259" s="4">
        <v>44968.222222222219</v>
      </c>
      <c r="G259" s="4">
        <v>44968.256944444445</v>
      </c>
      <c r="H259" s="3">
        <v>50</v>
      </c>
      <c r="I259" s="3">
        <v>53.94</v>
      </c>
      <c r="J259" s="3">
        <v>15</v>
      </c>
      <c r="K259" s="3">
        <v>809.1</v>
      </c>
      <c r="L259" s="3" t="s">
        <v>23</v>
      </c>
      <c r="M259" s="5">
        <v>3</v>
      </c>
      <c r="N259" s="6" t="str">
        <f>IF(ev_charging_network_usage_!$I259&lt;=10,"Low",IF(ev_charging_network_usage_!$I259&lt;=30,"Medium","High"))</f>
        <v>High</v>
      </c>
      <c r="O259" s="6" t="str">
        <f t="shared" si="17"/>
        <v>Medium Satisfaction</v>
      </c>
      <c r="P259" s="6" t="str">
        <f>IF(ev_charging_network_usage_!$H259&lt;30,"Short Charging",IF(ev_charging_network_usage_!$H259&lt;=60,"Medium Charging","Long Charging"))</f>
        <v>Medium Charging</v>
      </c>
      <c r="Q259" s="6">
        <f t="shared" ref="Q259:Q322" si="20">IF(C259="Fast Charger",1,IF(C259="Standard Charger",2,IF(C259="Super Fast Charger",3,"")))</f>
        <v>2</v>
      </c>
      <c r="R259" s="30">
        <f t="shared" si="18"/>
        <v>0.22222222222222221</v>
      </c>
      <c r="S259" s="28">
        <f t="shared" si="19"/>
        <v>44968</v>
      </c>
      <c r="T259" s="28"/>
    </row>
    <row r="260" spans="1:20" ht="13.2" x14ac:dyDescent="0.25">
      <c r="A260" s="7" t="s">
        <v>604</v>
      </c>
      <c r="B260" s="7" t="s">
        <v>29</v>
      </c>
      <c r="C260" s="7" t="s">
        <v>21</v>
      </c>
      <c r="D260" s="7" t="s">
        <v>22</v>
      </c>
      <c r="E260" s="7" t="s">
        <v>17</v>
      </c>
      <c r="F260" s="7" t="s">
        <v>605</v>
      </c>
      <c r="G260" s="7" t="s">
        <v>606</v>
      </c>
      <c r="H260" s="7">
        <v>40</v>
      </c>
      <c r="I260" s="7">
        <v>57.89</v>
      </c>
      <c r="J260" s="7">
        <v>8</v>
      </c>
      <c r="K260" s="7">
        <v>463.12</v>
      </c>
      <c r="L260" s="7" t="s">
        <v>18</v>
      </c>
      <c r="M260" s="9">
        <v>2</v>
      </c>
      <c r="N260" s="6" t="str">
        <f>IF(ev_charging_network_usage_!$I260&lt;=10,"Low",IF(ev_charging_network_usage_!$I260&lt;=30,"Medium","High"))</f>
        <v>High</v>
      </c>
      <c r="O260" s="6" t="str">
        <f t="shared" ref="O260:O323" si="21">IF(M260&lt;=2,"Low Satisfaction",IF(M260&lt;=4,"Medium Satisfaction","High Satisfaction"))</f>
        <v>Low Satisfaction</v>
      </c>
      <c r="P260" s="6" t="str">
        <f>IF(ev_charging_network_usage_!$H260&lt;30,"Short Charging",IF(ev_charging_network_usage_!$H260&lt;=60,"Medium Charging","Long Charging"))</f>
        <v>Medium Charging</v>
      </c>
      <c r="Q260" s="6">
        <f t="shared" si="20"/>
        <v>1</v>
      </c>
      <c r="R260" s="30">
        <f t="shared" si="18"/>
        <v>2.5694444444444443E-2</v>
      </c>
      <c r="S260" s="28">
        <f t="shared" si="19"/>
        <v>45106</v>
      </c>
      <c r="T260" s="28"/>
    </row>
    <row r="261" spans="1:20" ht="13.2" x14ac:dyDescent="0.25">
      <c r="A261" s="3" t="s">
        <v>607</v>
      </c>
      <c r="B261" s="3" t="s">
        <v>48</v>
      </c>
      <c r="C261" s="3" t="s">
        <v>21</v>
      </c>
      <c r="D261" s="3" t="s">
        <v>16</v>
      </c>
      <c r="E261" s="3" t="s">
        <v>35</v>
      </c>
      <c r="F261" s="3" t="s">
        <v>608</v>
      </c>
      <c r="G261" s="3" t="s">
        <v>609</v>
      </c>
      <c r="H261" s="3">
        <v>73</v>
      </c>
      <c r="I261" s="3">
        <v>37.71</v>
      </c>
      <c r="J261" s="3">
        <v>8</v>
      </c>
      <c r="K261" s="3">
        <v>301.68</v>
      </c>
      <c r="L261" s="3" t="s">
        <v>23</v>
      </c>
      <c r="M261" s="5">
        <v>4</v>
      </c>
      <c r="N261" s="6" t="str">
        <f>IF(ev_charging_network_usage_!$I261&lt;=10,"Low",IF(ev_charging_network_usage_!$I261&lt;=30,"Medium","High"))</f>
        <v>High</v>
      </c>
      <c r="O261" s="6" t="str">
        <f t="shared" si="21"/>
        <v>Medium Satisfaction</v>
      </c>
      <c r="P261" s="6" t="str">
        <f>IF(ev_charging_network_usage_!$H261&lt;30,"Short Charging",IF(ev_charging_network_usage_!$H261&lt;=60,"Medium Charging","Long Charging"))</f>
        <v>Long Charging</v>
      </c>
      <c r="Q261" s="6">
        <f t="shared" si="20"/>
        <v>1</v>
      </c>
      <c r="R261" s="30">
        <f t="shared" si="18"/>
        <v>0.67708333333333337</v>
      </c>
      <c r="S261" s="28">
        <f t="shared" si="19"/>
        <v>45251</v>
      </c>
      <c r="T261" s="28"/>
    </row>
    <row r="262" spans="1:20" ht="13.2" x14ac:dyDescent="0.25">
      <c r="A262" s="7" t="s">
        <v>610</v>
      </c>
      <c r="B262" s="7" t="s">
        <v>43</v>
      </c>
      <c r="C262" s="7" t="s">
        <v>15</v>
      </c>
      <c r="D262" s="7" t="s">
        <v>34</v>
      </c>
      <c r="E262" s="7" t="s">
        <v>17</v>
      </c>
      <c r="F262" s="7" t="s">
        <v>611</v>
      </c>
      <c r="G262" s="7" t="s">
        <v>612</v>
      </c>
      <c r="H262" s="7">
        <v>16</v>
      </c>
      <c r="I262" s="7">
        <v>33.01</v>
      </c>
      <c r="J262" s="7">
        <v>8</v>
      </c>
      <c r="K262" s="7">
        <v>264.08</v>
      </c>
      <c r="L262" s="7" t="s">
        <v>27</v>
      </c>
      <c r="M262" s="9">
        <v>1</v>
      </c>
      <c r="N262" s="6" t="str">
        <f>IF(ev_charging_network_usage_!$I262&lt;=10,"Low",IF(ev_charging_network_usage_!$I262&lt;=30,"Medium","High"))</f>
        <v>High</v>
      </c>
      <c r="O262" s="6" t="str">
        <f t="shared" si="21"/>
        <v>Low Satisfaction</v>
      </c>
      <c r="P262" s="6" t="str">
        <f>IF(ev_charging_network_usage_!$H262&lt;30,"Short Charging",IF(ev_charging_network_usage_!$H262&lt;=60,"Medium Charging","Long Charging"))</f>
        <v>Short Charging</v>
      </c>
      <c r="Q262" s="6">
        <f t="shared" si="20"/>
        <v>3</v>
      </c>
      <c r="R262" s="30">
        <f t="shared" si="18"/>
        <v>0.93263888888888891</v>
      </c>
      <c r="S262" s="28">
        <f t="shared" si="19"/>
        <v>45288</v>
      </c>
      <c r="T262" s="28"/>
    </row>
    <row r="263" spans="1:20" ht="13.2" x14ac:dyDescent="0.25">
      <c r="A263" s="3" t="s">
        <v>613</v>
      </c>
      <c r="B263" s="3" t="s">
        <v>20</v>
      </c>
      <c r="C263" s="3" t="s">
        <v>30</v>
      </c>
      <c r="D263" s="3" t="s">
        <v>34</v>
      </c>
      <c r="E263" s="3" t="s">
        <v>35</v>
      </c>
      <c r="F263" s="3" t="s">
        <v>614</v>
      </c>
      <c r="G263" s="3" t="s">
        <v>615</v>
      </c>
      <c r="H263" s="3">
        <v>90</v>
      </c>
      <c r="I263" s="3">
        <v>21.04</v>
      </c>
      <c r="J263" s="3">
        <v>8</v>
      </c>
      <c r="K263" s="3">
        <v>168.32</v>
      </c>
      <c r="L263" s="3" t="s">
        <v>38</v>
      </c>
      <c r="M263" s="5">
        <v>2</v>
      </c>
      <c r="N263" s="6" t="str">
        <f>IF(ev_charging_network_usage_!$I263&lt;=10,"Low",IF(ev_charging_network_usage_!$I263&lt;=30,"Medium","High"))</f>
        <v>Medium</v>
      </c>
      <c r="O263" s="6" t="str">
        <f t="shared" si="21"/>
        <v>Low Satisfaction</v>
      </c>
      <c r="P263" s="6" t="str">
        <f>IF(ev_charging_network_usage_!$H263&lt;30,"Short Charging",IF(ev_charging_network_usage_!$H263&lt;=60,"Medium Charging","Long Charging"))</f>
        <v>Long Charging</v>
      </c>
      <c r="Q263" s="6">
        <f t="shared" si="20"/>
        <v>2</v>
      </c>
      <c r="R263" s="30">
        <f t="shared" si="18"/>
        <v>0.90972222222222221</v>
      </c>
      <c r="S263" s="28">
        <f t="shared" si="19"/>
        <v>45103</v>
      </c>
      <c r="T263" s="28"/>
    </row>
    <row r="264" spans="1:20" ht="13.2" x14ac:dyDescent="0.25">
      <c r="A264" s="7" t="s">
        <v>616</v>
      </c>
      <c r="B264" s="7" t="s">
        <v>48</v>
      </c>
      <c r="C264" s="7" t="s">
        <v>30</v>
      </c>
      <c r="D264" s="7" t="s">
        <v>16</v>
      </c>
      <c r="E264" s="7" t="s">
        <v>35</v>
      </c>
      <c r="F264" s="8">
        <v>45326.875</v>
      </c>
      <c r="G264" s="8">
        <v>45326.93472222222</v>
      </c>
      <c r="H264" s="7">
        <v>86</v>
      </c>
      <c r="I264" s="7">
        <v>37.07</v>
      </c>
      <c r="J264" s="7">
        <v>10</v>
      </c>
      <c r="K264" s="7">
        <v>370.7</v>
      </c>
      <c r="L264" s="7" t="s">
        <v>27</v>
      </c>
      <c r="M264" s="9">
        <v>2</v>
      </c>
      <c r="N264" s="6" t="str">
        <f>IF(ev_charging_network_usage_!$I264&lt;=10,"Low",IF(ev_charging_network_usage_!$I264&lt;=30,"Medium","High"))</f>
        <v>High</v>
      </c>
      <c r="O264" s="6" t="str">
        <f t="shared" si="21"/>
        <v>Low Satisfaction</v>
      </c>
      <c r="P264" s="6" t="str">
        <f>IF(ev_charging_network_usage_!$H264&lt;30,"Short Charging",IF(ev_charging_network_usage_!$H264&lt;=60,"Medium Charging","Long Charging"))</f>
        <v>Long Charging</v>
      </c>
      <c r="Q264" s="6">
        <f t="shared" si="20"/>
        <v>2</v>
      </c>
      <c r="R264" s="30">
        <f t="shared" si="18"/>
        <v>0.875</v>
      </c>
      <c r="S264" s="28">
        <f t="shared" si="19"/>
        <v>45326</v>
      </c>
      <c r="T264" s="28"/>
    </row>
    <row r="265" spans="1:20" ht="13.2" x14ac:dyDescent="0.25">
      <c r="A265" s="3" t="s">
        <v>617</v>
      </c>
      <c r="B265" s="3" t="s">
        <v>55</v>
      </c>
      <c r="C265" s="3" t="s">
        <v>21</v>
      </c>
      <c r="D265" s="3" t="s">
        <v>34</v>
      </c>
      <c r="E265" s="3" t="s">
        <v>17</v>
      </c>
      <c r="F265" s="3" t="s">
        <v>618</v>
      </c>
      <c r="G265" s="3" t="s">
        <v>619</v>
      </c>
      <c r="H265" s="3">
        <v>43</v>
      </c>
      <c r="I265" s="3">
        <v>9.1300000000000008</v>
      </c>
      <c r="J265" s="3">
        <v>12</v>
      </c>
      <c r="K265" s="3">
        <v>109.56</v>
      </c>
      <c r="L265" s="3" t="s">
        <v>27</v>
      </c>
      <c r="M265" s="5">
        <v>4</v>
      </c>
      <c r="N265" s="6" t="str">
        <f>IF(ev_charging_network_usage_!$I265&lt;=10,"Low",IF(ev_charging_network_usage_!$I265&lt;=30,"Medium","High"))</f>
        <v>Low</v>
      </c>
      <c r="O265" s="6" t="str">
        <f t="shared" si="21"/>
        <v>Medium Satisfaction</v>
      </c>
      <c r="P265" s="6" t="str">
        <f>IF(ev_charging_network_usage_!$H265&lt;30,"Short Charging",IF(ev_charging_network_usage_!$H265&lt;=60,"Medium Charging","Long Charging"))</f>
        <v>Medium Charging</v>
      </c>
      <c r="Q265" s="6">
        <f t="shared" si="20"/>
        <v>1</v>
      </c>
      <c r="R265" s="30">
        <f t="shared" si="18"/>
        <v>0.99513888888888891</v>
      </c>
      <c r="S265" s="28">
        <f t="shared" si="19"/>
        <v>45010</v>
      </c>
      <c r="T265" s="28"/>
    </row>
    <row r="266" spans="1:20" ht="13.2" x14ac:dyDescent="0.25">
      <c r="A266" s="7" t="s">
        <v>620</v>
      </c>
      <c r="B266" s="7" t="s">
        <v>55</v>
      </c>
      <c r="C266" s="7" t="s">
        <v>21</v>
      </c>
      <c r="D266" s="7" t="s">
        <v>22</v>
      </c>
      <c r="E266" s="7" t="s">
        <v>35</v>
      </c>
      <c r="F266" s="7" t="s">
        <v>621</v>
      </c>
      <c r="G266" s="7" t="s">
        <v>622</v>
      </c>
      <c r="H266" s="7">
        <v>80</v>
      </c>
      <c r="I266" s="7">
        <v>36.21</v>
      </c>
      <c r="J266" s="7">
        <v>8</v>
      </c>
      <c r="K266" s="7">
        <v>289.68</v>
      </c>
      <c r="L266" s="7" t="s">
        <v>18</v>
      </c>
      <c r="M266" s="9">
        <v>2</v>
      </c>
      <c r="N266" s="6" t="str">
        <f>IF(ev_charging_network_usage_!$I266&lt;=10,"Low",IF(ev_charging_network_usage_!$I266&lt;=30,"Medium","High"))</f>
        <v>High</v>
      </c>
      <c r="O266" s="6" t="str">
        <f t="shared" si="21"/>
        <v>Low Satisfaction</v>
      </c>
      <c r="P266" s="6" t="str">
        <f>IF(ev_charging_network_usage_!$H266&lt;30,"Short Charging",IF(ev_charging_network_usage_!$H266&lt;=60,"Medium Charging","Long Charging"))</f>
        <v>Long Charging</v>
      </c>
      <c r="Q266" s="6">
        <f t="shared" si="20"/>
        <v>1</v>
      </c>
      <c r="R266" s="30">
        <f t="shared" si="18"/>
        <v>0.72499999999999998</v>
      </c>
      <c r="S266" s="28">
        <f t="shared" si="19"/>
        <v>45473</v>
      </c>
      <c r="T266" s="28"/>
    </row>
    <row r="267" spans="1:20" ht="13.2" x14ac:dyDescent="0.25">
      <c r="A267" s="3" t="s">
        <v>623</v>
      </c>
      <c r="B267" s="3" t="s">
        <v>55</v>
      </c>
      <c r="C267" s="3" t="s">
        <v>21</v>
      </c>
      <c r="D267" s="3" t="s">
        <v>16</v>
      </c>
      <c r="E267" s="3" t="s">
        <v>35</v>
      </c>
      <c r="F267" s="3" t="s">
        <v>624</v>
      </c>
      <c r="G267" s="3" t="s">
        <v>625</v>
      </c>
      <c r="H267" s="3">
        <v>75</v>
      </c>
      <c r="I267" s="3">
        <v>2.7</v>
      </c>
      <c r="J267" s="3">
        <v>15</v>
      </c>
      <c r="K267" s="3">
        <v>40.5</v>
      </c>
      <c r="L267" s="3" t="s">
        <v>23</v>
      </c>
      <c r="M267" s="5">
        <v>5</v>
      </c>
      <c r="N267" s="6" t="str">
        <f>IF(ev_charging_network_usage_!$I267&lt;=10,"Low",IF(ev_charging_network_usage_!$I267&lt;=30,"Medium","High"))</f>
        <v>Low</v>
      </c>
      <c r="O267" s="6" t="str">
        <f t="shared" si="21"/>
        <v>High Satisfaction</v>
      </c>
      <c r="P267" s="6" t="str">
        <f>IF(ev_charging_network_usage_!$H267&lt;30,"Short Charging",IF(ev_charging_network_usage_!$H267&lt;=60,"Medium Charging","Long Charging"))</f>
        <v>Long Charging</v>
      </c>
      <c r="Q267" s="6">
        <f t="shared" si="20"/>
        <v>1</v>
      </c>
      <c r="R267" s="30">
        <f t="shared" si="18"/>
        <v>0.21875</v>
      </c>
      <c r="S267" s="28">
        <f t="shared" si="19"/>
        <v>45579</v>
      </c>
      <c r="T267" s="28"/>
    </row>
    <row r="268" spans="1:20" ht="13.2" x14ac:dyDescent="0.25">
      <c r="A268" s="7" t="s">
        <v>626</v>
      </c>
      <c r="B268" s="7" t="s">
        <v>59</v>
      </c>
      <c r="C268" s="7" t="s">
        <v>21</v>
      </c>
      <c r="D268" s="7" t="s">
        <v>22</v>
      </c>
      <c r="E268" s="7" t="s">
        <v>35</v>
      </c>
      <c r="F268" s="7" t="s">
        <v>627</v>
      </c>
      <c r="G268" s="7" t="s">
        <v>628</v>
      </c>
      <c r="H268" s="7">
        <v>54</v>
      </c>
      <c r="I268" s="7">
        <v>5.0599999999999996</v>
      </c>
      <c r="J268" s="7">
        <v>12</v>
      </c>
      <c r="K268" s="7">
        <v>60.72</v>
      </c>
      <c r="L268" s="7" t="s">
        <v>38</v>
      </c>
      <c r="M268" s="9">
        <v>4</v>
      </c>
      <c r="N268" s="6" t="str">
        <f>IF(ev_charging_network_usage_!$I268&lt;=10,"Low",IF(ev_charging_network_usage_!$I268&lt;=30,"Medium","High"))</f>
        <v>Low</v>
      </c>
      <c r="O268" s="6" t="str">
        <f t="shared" si="21"/>
        <v>Medium Satisfaction</v>
      </c>
      <c r="P268" s="6" t="str">
        <f>IF(ev_charging_network_usage_!$H268&lt;30,"Short Charging",IF(ev_charging_network_usage_!$H268&lt;=60,"Medium Charging","Long Charging"))</f>
        <v>Medium Charging</v>
      </c>
      <c r="Q268" s="6">
        <f t="shared" si="20"/>
        <v>1</v>
      </c>
      <c r="R268" s="30">
        <f t="shared" si="18"/>
        <v>1.4583333333333334E-2</v>
      </c>
      <c r="S268" s="28">
        <f t="shared" si="19"/>
        <v>45186</v>
      </c>
      <c r="T268" s="28"/>
    </row>
    <row r="269" spans="1:20" ht="13.2" x14ac:dyDescent="0.25">
      <c r="A269" s="3" t="s">
        <v>629</v>
      </c>
      <c r="B269" s="3" t="s">
        <v>78</v>
      </c>
      <c r="C269" s="3" t="s">
        <v>21</v>
      </c>
      <c r="D269" s="3" t="s">
        <v>31</v>
      </c>
      <c r="E269" s="3" t="s">
        <v>35</v>
      </c>
      <c r="F269" s="3" t="s">
        <v>630</v>
      </c>
      <c r="G269" s="3" t="s">
        <v>631</v>
      </c>
      <c r="H269" s="3">
        <v>104</v>
      </c>
      <c r="I269" s="3">
        <v>17.32</v>
      </c>
      <c r="J269" s="3">
        <v>15</v>
      </c>
      <c r="K269" s="3">
        <v>259.8</v>
      </c>
      <c r="L269" s="3" t="s">
        <v>38</v>
      </c>
      <c r="M269" s="5">
        <v>5</v>
      </c>
      <c r="N269" s="6" t="str">
        <f>IF(ev_charging_network_usage_!$I269&lt;=10,"Low",IF(ev_charging_network_usage_!$I269&lt;=30,"Medium","High"))</f>
        <v>Medium</v>
      </c>
      <c r="O269" s="6" t="str">
        <f t="shared" si="21"/>
        <v>High Satisfaction</v>
      </c>
      <c r="P269" s="6" t="str">
        <f>IF(ev_charging_network_usage_!$H269&lt;30,"Short Charging",IF(ev_charging_network_usage_!$H269&lt;=60,"Medium Charging","Long Charging"))</f>
        <v>Long Charging</v>
      </c>
      <c r="Q269" s="6">
        <f t="shared" si="20"/>
        <v>1</v>
      </c>
      <c r="R269" s="30">
        <f t="shared" si="18"/>
        <v>0.86319444444444449</v>
      </c>
      <c r="S269" s="28">
        <f t="shared" si="19"/>
        <v>45249</v>
      </c>
      <c r="T269" s="28"/>
    </row>
    <row r="270" spans="1:20" ht="13.2" x14ac:dyDescent="0.25">
      <c r="A270" s="7" t="s">
        <v>632</v>
      </c>
      <c r="B270" s="7" t="s">
        <v>14</v>
      </c>
      <c r="C270" s="7" t="s">
        <v>15</v>
      </c>
      <c r="D270" s="7" t="s">
        <v>22</v>
      </c>
      <c r="E270" s="7" t="s">
        <v>17</v>
      </c>
      <c r="F270" s="8">
        <v>45175.411111111112</v>
      </c>
      <c r="G270" s="8">
        <v>45175.459027777775</v>
      </c>
      <c r="H270" s="7">
        <v>69</v>
      </c>
      <c r="I270" s="7">
        <v>42.36</v>
      </c>
      <c r="J270" s="7">
        <v>15</v>
      </c>
      <c r="K270" s="7">
        <v>635.4</v>
      </c>
      <c r="L270" s="7" t="s">
        <v>23</v>
      </c>
      <c r="M270" s="9">
        <v>2</v>
      </c>
      <c r="N270" s="6" t="str">
        <f>IF(ev_charging_network_usage_!$I270&lt;=10,"Low",IF(ev_charging_network_usage_!$I270&lt;=30,"Medium","High"))</f>
        <v>High</v>
      </c>
      <c r="O270" s="6" t="str">
        <f t="shared" si="21"/>
        <v>Low Satisfaction</v>
      </c>
      <c r="P270" s="6" t="str">
        <f>IF(ev_charging_network_usage_!$H270&lt;30,"Short Charging",IF(ev_charging_network_usage_!$H270&lt;=60,"Medium Charging","Long Charging"))</f>
        <v>Long Charging</v>
      </c>
      <c r="Q270" s="6">
        <f t="shared" si="20"/>
        <v>3</v>
      </c>
      <c r="R270" s="30">
        <f t="shared" si="18"/>
        <v>0.41111111111111109</v>
      </c>
      <c r="S270" s="28">
        <f t="shared" si="19"/>
        <v>45175</v>
      </c>
      <c r="T270" s="28"/>
    </row>
    <row r="271" spans="1:20" ht="13.2" x14ac:dyDescent="0.25">
      <c r="A271" s="3" t="s">
        <v>633</v>
      </c>
      <c r="B271" s="3" t="s">
        <v>78</v>
      </c>
      <c r="C271" s="3" t="s">
        <v>15</v>
      </c>
      <c r="D271" s="3" t="s">
        <v>34</v>
      </c>
      <c r="E271" s="3" t="s">
        <v>35</v>
      </c>
      <c r="F271" s="3" t="s">
        <v>634</v>
      </c>
      <c r="G271" s="3" t="s">
        <v>635</v>
      </c>
      <c r="H271" s="3">
        <v>23</v>
      </c>
      <c r="I271" s="3">
        <v>28.35</v>
      </c>
      <c r="J271" s="3">
        <v>8</v>
      </c>
      <c r="K271" s="3">
        <v>226.8</v>
      </c>
      <c r="L271" s="3" t="s">
        <v>27</v>
      </c>
      <c r="M271" s="5">
        <v>3</v>
      </c>
      <c r="N271" s="6" t="str">
        <f>IF(ev_charging_network_usage_!$I271&lt;=10,"Low",IF(ev_charging_network_usage_!$I271&lt;=30,"Medium","High"))</f>
        <v>Medium</v>
      </c>
      <c r="O271" s="6" t="str">
        <f t="shared" si="21"/>
        <v>Medium Satisfaction</v>
      </c>
      <c r="P271" s="6" t="str">
        <f>IF(ev_charging_network_usage_!$H271&lt;30,"Short Charging",IF(ev_charging_network_usage_!$H271&lt;=60,"Medium Charging","Long Charging"))</f>
        <v>Short Charging</v>
      </c>
      <c r="Q271" s="6">
        <f t="shared" si="20"/>
        <v>3</v>
      </c>
      <c r="R271" s="30">
        <f t="shared" si="18"/>
        <v>0.95416666666666672</v>
      </c>
      <c r="S271" s="28">
        <f t="shared" si="19"/>
        <v>45308</v>
      </c>
      <c r="T271" s="28"/>
    </row>
    <row r="272" spans="1:20" ht="13.2" x14ac:dyDescent="0.25">
      <c r="A272" s="7" t="s">
        <v>636</v>
      </c>
      <c r="B272" s="7" t="s">
        <v>14</v>
      </c>
      <c r="C272" s="7" t="s">
        <v>15</v>
      </c>
      <c r="D272" s="7" t="s">
        <v>16</v>
      </c>
      <c r="E272" s="7" t="s">
        <v>17</v>
      </c>
      <c r="F272" s="7" t="s">
        <v>637</v>
      </c>
      <c r="G272" s="7" t="s">
        <v>638</v>
      </c>
      <c r="H272" s="7">
        <v>13</v>
      </c>
      <c r="I272" s="7">
        <v>29.94</v>
      </c>
      <c r="J272" s="7">
        <v>8</v>
      </c>
      <c r="K272" s="7">
        <v>239.52</v>
      </c>
      <c r="L272" s="7" t="s">
        <v>27</v>
      </c>
      <c r="M272" s="9">
        <v>2</v>
      </c>
      <c r="N272" s="6" t="str">
        <f>IF(ev_charging_network_usage_!$I272&lt;=10,"Low",IF(ev_charging_network_usage_!$I272&lt;=30,"Medium","High"))</f>
        <v>Medium</v>
      </c>
      <c r="O272" s="6" t="str">
        <f t="shared" si="21"/>
        <v>Low Satisfaction</v>
      </c>
      <c r="P272" s="6" t="str">
        <f>IF(ev_charging_network_usage_!$H272&lt;30,"Short Charging",IF(ev_charging_network_usage_!$H272&lt;=60,"Medium Charging","Long Charging"))</f>
        <v>Short Charging</v>
      </c>
      <c r="Q272" s="6">
        <f t="shared" si="20"/>
        <v>3</v>
      </c>
      <c r="R272" s="30">
        <f t="shared" si="18"/>
        <v>0.87986111111111109</v>
      </c>
      <c r="S272" s="28">
        <f t="shared" si="19"/>
        <v>45283</v>
      </c>
      <c r="T272" s="28"/>
    </row>
    <row r="273" spans="1:20" ht="13.2" x14ac:dyDescent="0.25">
      <c r="A273" s="3" t="s">
        <v>639</v>
      </c>
      <c r="B273" s="3" t="s">
        <v>43</v>
      </c>
      <c r="C273" s="3" t="s">
        <v>15</v>
      </c>
      <c r="D273" s="3" t="s">
        <v>34</v>
      </c>
      <c r="E273" s="3" t="s">
        <v>35</v>
      </c>
      <c r="F273" s="4">
        <v>45357.411111111112</v>
      </c>
      <c r="G273" s="4">
        <v>45357.438888888886</v>
      </c>
      <c r="H273" s="3">
        <v>40</v>
      </c>
      <c r="I273" s="3">
        <v>9.6</v>
      </c>
      <c r="J273" s="3">
        <v>15</v>
      </c>
      <c r="K273" s="3">
        <v>144</v>
      </c>
      <c r="L273" s="3" t="s">
        <v>23</v>
      </c>
      <c r="M273" s="5">
        <v>5</v>
      </c>
      <c r="N273" s="6" t="str">
        <f>IF(ev_charging_network_usage_!$I273&lt;=10,"Low",IF(ev_charging_network_usage_!$I273&lt;=30,"Medium","High"))</f>
        <v>Low</v>
      </c>
      <c r="O273" s="6" t="str">
        <f t="shared" si="21"/>
        <v>High Satisfaction</v>
      </c>
      <c r="P273" s="6" t="str">
        <f>IF(ev_charging_network_usage_!$H273&lt;30,"Short Charging",IF(ev_charging_network_usage_!$H273&lt;=60,"Medium Charging","Long Charging"))</f>
        <v>Medium Charging</v>
      </c>
      <c r="Q273" s="6">
        <f t="shared" si="20"/>
        <v>3</v>
      </c>
      <c r="R273" s="30">
        <f t="shared" si="18"/>
        <v>0.41111111111111109</v>
      </c>
      <c r="S273" s="28">
        <f t="shared" si="19"/>
        <v>45357</v>
      </c>
      <c r="T273" s="28"/>
    </row>
    <row r="274" spans="1:20" ht="13.2" x14ac:dyDescent="0.25">
      <c r="A274" s="7" t="s">
        <v>640</v>
      </c>
      <c r="B274" s="7" t="s">
        <v>29</v>
      </c>
      <c r="C274" s="7" t="s">
        <v>21</v>
      </c>
      <c r="D274" s="7" t="s">
        <v>16</v>
      </c>
      <c r="E274" s="7" t="s">
        <v>17</v>
      </c>
      <c r="F274" s="7" t="s">
        <v>641</v>
      </c>
      <c r="G274" s="7" t="s">
        <v>642</v>
      </c>
      <c r="H274" s="7">
        <v>83</v>
      </c>
      <c r="I274" s="7">
        <v>59.57</v>
      </c>
      <c r="J274" s="7">
        <v>15</v>
      </c>
      <c r="K274" s="7">
        <v>893.55</v>
      </c>
      <c r="L274" s="7" t="s">
        <v>23</v>
      </c>
      <c r="M274" s="9">
        <v>5</v>
      </c>
      <c r="N274" s="6" t="str">
        <f>IF(ev_charging_network_usage_!$I274&lt;=10,"Low",IF(ev_charging_network_usage_!$I274&lt;=30,"Medium","High"))</f>
        <v>High</v>
      </c>
      <c r="O274" s="6" t="str">
        <f t="shared" si="21"/>
        <v>High Satisfaction</v>
      </c>
      <c r="P274" s="6" t="str">
        <f>IF(ev_charging_network_usage_!$H274&lt;30,"Short Charging",IF(ev_charging_network_usage_!$H274&lt;=60,"Medium Charging","Long Charging"))</f>
        <v>Long Charging</v>
      </c>
      <c r="Q274" s="6">
        <f t="shared" si="20"/>
        <v>1</v>
      </c>
      <c r="R274" s="30">
        <f t="shared" si="18"/>
        <v>0.84513888888888888</v>
      </c>
      <c r="S274" s="28">
        <f t="shared" si="19"/>
        <v>45279</v>
      </c>
      <c r="T274" s="28"/>
    </row>
    <row r="275" spans="1:20" ht="13.2" x14ac:dyDescent="0.25">
      <c r="A275" s="3" t="s">
        <v>643</v>
      </c>
      <c r="B275" s="3" t="s">
        <v>78</v>
      </c>
      <c r="C275" s="3" t="s">
        <v>21</v>
      </c>
      <c r="D275" s="3" t="s">
        <v>16</v>
      </c>
      <c r="E275" s="3" t="s">
        <v>35</v>
      </c>
      <c r="F275" s="3" t="s">
        <v>644</v>
      </c>
      <c r="G275" s="3" t="s">
        <v>645</v>
      </c>
      <c r="H275" s="3">
        <v>109</v>
      </c>
      <c r="I275" s="3">
        <v>37.6</v>
      </c>
      <c r="J275" s="3">
        <v>10</v>
      </c>
      <c r="K275" s="3">
        <v>376</v>
      </c>
      <c r="L275" s="3" t="s">
        <v>23</v>
      </c>
      <c r="M275" s="5">
        <v>4</v>
      </c>
      <c r="N275" s="6" t="str">
        <f>IF(ev_charging_network_usage_!$I275&lt;=10,"Low",IF(ev_charging_network_usage_!$I275&lt;=30,"Medium","High"))</f>
        <v>High</v>
      </c>
      <c r="O275" s="6" t="str">
        <f t="shared" si="21"/>
        <v>Medium Satisfaction</v>
      </c>
      <c r="P275" s="6" t="str">
        <f>IF(ev_charging_network_usage_!$H275&lt;30,"Short Charging",IF(ev_charging_network_usage_!$H275&lt;=60,"Medium Charging","Long Charging"))</f>
        <v>Long Charging</v>
      </c>
      <c r="Q275" s="6">
        <f t="shared" si="20"/>
        <v>1</v>
      </c>
      <c r="R275" s="30">
        <f t="shared" si="18"/>
        <v>6.3194444444444442E-2</v>
      </c>
      <c r="S275" s="28">
        <f t="shared" si="19"/>
        <v>45557</v>
      </c>
      <c r="T275" s="28"/>
    </row>
    <row r="276" spans="1:20" ht="13.2" x14ac:dyDescent="0.25">
      <c r="A276" s="7" t="s">
        <v>646</v>
      </c>
      <c r="B276" s="7" t="s">
        <v>14</v>
      </c>
      <c r="C276" s="7" t="s">
        <v>15</v>
      </c>
      <c r="D276" s="7" t="s">
        <v>16</v>
      </c>
      <c r="E276" s="7" t="s">
        <v>35</v>
      </c>
      <c r="F276" s="8">
        <v>45482.762499999997</v>
      </c>
      <c r="G276" s="8">
        <v>45482.82916666667</v>
      </c>
      <c r="H276" s="7">
        <v>96</v>
      </c>
      <c r="I276" s="7">
        <v>37.58</v>
      </c>
      <c r="J276" s="7">
        <v>15</v>
      </c>
      <c r="K276" s="7">
        <v>563.70000000000005</v>
      </c>
      <c r="L276" s="7" t="s">
        <v>27</v>
      </c>
      <c r="M276" s="9">
        <v>3</v>
      </c>
      <c r="N276" s="6" t="str">
        <f>IF(ev_charging_network_usage_!$I276&lt;=10,"Low",IF(ev_charging_network_usage_!$I276&lt;=30,"Medium","High"))</f>
        <v>High</v>
      </c>
      <c r="O276" s="6" t="str">
        <f t="shared" si="21"/>
        <v>Medium Satisfaction</v>
      </c>
      <c r="P276" s="6" t="str">
        <f>IF(ev_charging_network_usage_!$H276&lt;30,"Short Charging",IF(ev_charging_network_usage_!$H276&lt;=60,"Medium Charging","Long Charging"))</f>
        <v>Long Charging</v>
      </c>
      <c r="Q276" s="6">
        <f t="shared" si="20"/>
        <v>3</v>
      </c>
      <c r="R276" s="30">
        <f t="shared" si="18"/>
        <v>0.76249999999999996</v>
      </c>
      <c r="S276" s="28">
        <f t="shared" si="19"/>
        <v>45482</v>
      </c>
      <c r="T276" s="28"/>
    </row>
    <row r="277" spans="1:20" ht="13.2" x14ac:dyDescent="0.25">
      <c r="A277" s="3" t="s">
        <v>647</v>
      </c>
      <c r="B277" s="3" t="s">
        <v>20</v>
      </c>
      <c r="C277" s="3" t="s">
        <v>15</v>
      </c>
      <c r="D277" s="3" t="s">
        <v>34</v>
      </c>
      <c r="E277" s="3" t="s">
        <v>17</v>
      </c>
      <c r="F277" s="3" t="s">
        <v>648</v>
      </c>
      <c r="G277" s="3" t="s">
        <v>649</v>
      </c>
      <c r="H277" s="3">
        <v>103</v>
      </c>
      <c r="I277" s="3">
        <v>26.68</v>
      </c>
      <c r="J277" s="3">
        <v>8</v>
      </c>
      <c r="K277" s="3">
        <v>213.44</v>
      </c>
      <c r="L277" s="3" t="s">
        <v>23</v>
      </c>
      <c r="M277" s="5">
        <v>3</v>
      </c>
      <c r="N277" s="6" t="str">
        <f>IF(ev_charging_network_usage_!$I277&lt;=10,"Low",IF(ev_charging_network_usage_!$I277&lt;=30,"Medium","High"))</f>
        <v>Medium</v>
      </c>
      <c r="O277" s="6" t="str">
        <f t="shared" si="21"/>
        <v>Medium Satisfaction</v>
      </c>
      <c r="P277" s="6" t="str">
        <f>IF(ev_charging_network_usage_!$H277&lt;30,"Short Charging",IF(ev_charging_network_usage_!$H277&lt;=60,"Medium Charging","Long Charging"))</f>
        <v>Long Charging</v>
      </c>
      <c r="Q277" s="6">
        <f t="shared" si="20"/>
        <v>3</v>
      </c>
      <c r="R277" s="30">
        <f t="shared" si="18"/>
        <v>0.88263888888888886</v>
      </c>
      <c r="S277" s="28">
        <f t="shared" si="19"/>
        <v>45584</v>
      </c>
      <c r="T277" s="28"/>
    </row>
    <row r="278" spans="1:20" ht="13.2" x14ac:dyDescent="0.25">
      <c r="A278" s="7" t="s">
        <v>650</v>
      </c>
      <c r="B278" s="7" t="s">
        <v>55</v>
      </c>
      <c r="C278" s="7" t="s">
        <v>15</v>
      </c>
      <c r="D278" s="7" t="s">
        <v>34</v>
      </c>
      <c r="E278" s="7" t="s">
        <v>35</v>
      </c>
      <c r="F278" s="8">
        <v>45261.47152777778</v>
      </c>
      <c r="G278" s="8">
        <v>45261.480555555558</v>
      </c>
      <c r="H278" s="7">
        <v>13</v>
      </c>
      <c r="I278" s="7">
        <v>49.6</v>
      </c>
      <c r="J278" s="7">
        <v>15</v>
      </c>
      <c r="K278" s="7">
        <v>744</v>
      </c>
      <c r="L278" s="7" t="s">
        <v>23</v>
      </c>
      <c r="M278" s="9">
        <v>4</v>
      </c>
      <c r="N278" s="6" t="str">
        <f>IF(ev_charging_network_usage_!$I278&lt;=10,"Low",IF(ev_charging_network_usage_!$I278&lt;=30,"Medium","High"))</f>
        <v>High</v>
      </c>
      <c r="O278" s="6" t="str">
        <f t="shared" si="21"/>
        <v>Medium Satisfaction</v>
      </c>
      <c r="P278" s="6" t="str">
        <f>IF(ev_charging_network_usage_!$H278&lt;30,"Short Charging",IF(ev_charging_network_usage_!$H278&lt;=60,"Medium Charging","Long Charging"))</f>
        <v>Short Charging</v>
      </c>
      <c r="Q278" s="6">
        <f t="shared" si="20"/>
        <v>3</v>
      </c>
      <c r="R278" s="30">
        <f t="shared" si="18"/>
        <v>0.47152777777777777</v>
      </c>
      <c r="S278" s="28">
        <f t="shared" si="19"/>
        <v>45261</v>
      </c>
      <c r="T278" s="28"/>
    </row>
    <row r="279" spans="1:20" ht="13.2" x14ac:dyDescent="0.25">
      <c r="A279" s="3" t="s">
        <v>651</v>
      </c>
      <c r="B279" s="3" t="s">
        <v>43</v>
      </c>
      <c r="C279" s="3" t="s">
        <v>15</v>
      </c>
      <c r="D279" s="3" t="s">
        <v>16</v>
      </c>
      <c r="E279" s="3" t="s">
        <v>17</v>
      </c>
      <c r="F279" s="4">
        <v>44961.730555555558</v>
      </c>
      <c r="G279" s="4">
        <v>44961.797222222223</v>
      </c>
      <c r="H279" s="3">
        <v>96</v>
      </c>
      <c r="I279" s="3">
        <v>15.63</v>
      </c>
      <c r="J279" s="3">
        <v>8</v>
      </c>
      <c r="K279" s="3">
        <v>125.04</v>
      </c>
      <c r="L279" s="3" t="s">
        <v>27</v>
      </c>
      <c r="M279" s="5">
        <v>2</v>
      </c>
      <c r="N279" s="6" t="str">
        <f>IF(ev_charging_network_usage_!$I279&lt;=10,"Low",IF(ev_charging_network_usage_!$I279&lt;=30,"Medium","High"))</f>
        <v>Medium</v>
      </c>
      <c r="O279" s="6" t="str">
        <f t="shared" si="21"/>
        <v>Low Satisfaction</v>
      </c>
      <c r="P279" s="6" t="str">
        <f>IF(ev_charging_network_usage_!$H279&lt;30,"Short Charging",IF(ev_charging_network_usage_!$H279&lt;=60,"Medium Charging","Long Charging"))</f>
        <v>Long Charging</v>
      </c>
      <c r="Q279" s="6">
        <f t="shared" si="20"/>
        <v>3</v>
      </c>
      <c r="R279" s="30">
        <f t="shared" si="18"/>
        <v>0.73055555555555551</v>
      </c>
      <c r="S279" s="28">
        <f t="shared" si="19"/>
        <v>44961</v>
      </c>
      <c r="T279" s="28"/>
    </row>
    <row r="280" spans="1:20" ht="13.2" x14ac:dyDescent="0.25">
      <c r="A280" s="7" t="s">
        <v>652</v>
      </c>
      <c r="B280" s="7" t="s">
        <v>14</v>
      </c>
      <c r="C280" s="7" t="s">
        <v>15</v>
      </c>
      <c r="D280" s="7" t="s">
        <v>34</v>
      </c>
      <c r="E280" s="7" t="s">
        <v>17</v>
      </c>
      <c r="F280" s="7" t="s">
        <v>653</v>
      </c>
      <c r="G280" s="7" t="s">
        <v>654</v>
      </c>
      <c r="H280" s="7">
        <v>79</v>
      </c>
      <c r="I280" s="7">
        <v>30.09</v>
      </c>
      <c r="J280" s="7">
        <v>15</v>
      </c>
      <c r="K280" s="7">
        <v>451.35</v>
      </c>
      <c r="L280" s="7" t="s">
        <v>27</v>
      </c>
      <c r="M280" s="9">
        <v>3</v>
      </c>
      <c r="N280" s="6" t="str">
        <f>IF(ev_charging_network_usage_!$I280&lt;=10,"Low",IF(ev_charging_network_usage_!$I280&lt;=30,"Medium","High"))</f>
        <v>High</v>
      </c>
      <c r="O280" s="6" t="str">
        <f t="shared" si="21"/>
        <v>Medium Satisfaction</v>
      </c>
      <c r="P280" s="6" t="str">
        <f>IF(ev_charging_network_usage_!$H280&lt;30,"Short Charging",IF(ev_charging_network_usage_!$H280&lt;=60,"Medium Charging","Long Charging"))</f>
        <v>Long Charging</v>
      </c>
      <c r="Q280" s="6">
        <f t="shared" si="20"/>
        <v>3</v>
      </c>
      <c r="R280" s="30">
        <f t="shared" si="18"/>
        <v>0.21597222222222223</v>
      </c>
      <c r="S280" s="28">
        <f t="shared" si="19"/>
        <v>45305</v>
      </c>
      <c r="T280" s="28"/>
    </row>
    <row r="281" spans="1:20" ht="13.2" x14ac:dyDescent="0.25">
      <c r="A281" s="3" t="s">
        <v>655</v>
      </c>
      <c r="B281" s="3" t="s">
        <v>43</v>
      </c>
      <c r="C281" s="3" t="s">
        <v>21</v>
      </c>
      <c r="D281" s="3" t="s">
        <v>31</v>
      </c>
      <c r="E281" s="3" t="s">
        <v>17</v>
      </c>
      <c r="F281" s="4">
        <v>45207.026388888888</v>
      </c>
      <c r="G281" s="4">
        <v>45207.0625</v>
      </c>
      <c r="H281" s="3">
        <v>52</v>
      </c>
      <c r="I281" s="3">
        <v>50.92</v>
      </c>
      <c r="J281" s="3">
        <v>15</v>
      </c>
      <c r="K281" s="3">
        <v>763.8</v>
      </c>
      <c r="L281" s="3" t="s">
        <v>23</v>
      </c>
      <c r="M281" s="5">
        <v>3</v>
      </c>
      <c r="N281" s="6" t="str">
        <f>IF(ev_charging_network_usage_!$I281&lt;=10,"Low",IF(ev_charging_network_usage_!$I281&lt;=30,"Medium","High"))</f>
        <v>High</v>
      </c>
      <c r="O281" s="6" t="str">
        <f t="shared" si="21"/>
        <v>Medium Satisfaction</v>
      </c>
      <c r="P281" s="6" t="str">
        <f>IF(ev_charging_network_usage_!$H281&lt;30,"Short Charging",IF(ev_charging_network_usage_!$H281&lt;=60,"Medium Charging","Long Charging"))</f>
        <v>Medium Charging</v>
      </c>
      <c r="Q281" s="6">
        <f t="shared" si="20"/>
        <v>1</v>
      </c>
      <c r="R281" s="30">
        <f t="shared" si="18"/>
        <v>2.6388888888888889E-2</v>
      </c>
      <c r="S281" s="28">
        <f t="shared" si="19"/>
        <v>45207</v>
      </c>
      <c r="T281" s="28"/>
    </row>
    <row r="282" spans="1:20" ht="13.2" x14ac:dyDescent="0.25">
      <c r="A282" s="7" t="s">
        <v>656</v>
      </c>
      <c r="B282" s="7" t="s">
        <v>14</v>
      </c>
      <c r="C282" s="7" t="s">
        <v>21</v>
      </c>
      <c r="D282" s="7" t="s">
        <v>16</v>
      </c>
      <c r="E282" s="7" t="s">
        <v>35</v>
      </c>
      <c r="F282" s="7" t="s">
        <v>657</v>
      </c>
      <c r="G282" s="7" t="s">
        <v>658</v>
      </c>
      <c r="H282" s="7">
        <v>15</v>
      </c>
      <c r="I282" s="7">
        <v>13.64</v>
      </c>
      <c r="J282" s="7">
        <v>10</v>
      </c>
      <c r="K282" s="7">
        <v>136.4</v>
      </c>
      <c r="L282" s="7" t="s">
        <v>38</v>
      </c>
      <c r="M282" s="9">
        <v>1</v>
      </c>
      <c r="N282" s="6" t="str">
        <f>IF(ev_charging_network_usage_!$I282&lt;=10,"Low",IF(ev_charging_network_usage_!$I282&lt;=30,"Medium","High"))</f>
        <v>Medium</v>
      </c>
      <c r="O282" s="6" t="str">
        <f t="shared" si="21"/>
        <v>Low Satisfaction</v>
      </c>
      <c r="P282" s="6" t="str">
        <f>IF(ev_charging_network_usage_!$H282&lt;30,"Short Charging",IF(ev_charging_network_usage_!$H282&lt;=60,"Medium Charging","Long Charging"))</f>
        <v>Short Charging</v>
      </c>
      <c r="Q282" s="6">
        <f t="shared" si="20"/>
        <v>1</v>
      </c>
      <c r="R282" s="30">
        <f t="shared" si="18"/>
        <v>0.77777777777777779</v>
      </c>
      <c r="S282" s="28">
        <f t="shared" si="19"/>
        <v>45351</v>
      </c>
      <c r="T282" s="28"/>
    </row>
    <row r="283" spans="1:20" ht="13.2" x14ac:dyDescent="0.25">
      <c r="A283" s="3" t="s">
        <v>659</v>
      </c>
      <c r="B283" s="3" t="s">
        <v>78</v>
      </c>
      <c r="C283" s="3" t="s">
        <v>15</v>
      </c>
      <c r="D283" s="3" t="s">
        <v>22</v>
      </c>
      <c r="E283" s="3" t="s">
        <v>35</v>
      </c>
      <c r="F283" s="4">
        <v>45417.756944444445</v>
      </c>
      <c r="G283" s="4">
        <v>45417.791666666664</v>
      </c>
      <c r="H283" s="3">
        <v>50</v>
      </c>
      <c r="I283" s="3">
        <v>52.51</v>
      </c>
      <c r="J283" s="3">
        <v>12</v>
      </c>
      <c r="K283" s="3">
        <v>630.12</v>
      </c>
      <c r="L283" s="3" t="s">
        <v>38</v>
      </c>
      <c r="M283" s="5">
        <v>2</v>
      </c>
      <c r="N283" s="6" t="str">
        <f>IF(ev_charging_network_usage_!$I283&lt;=10,"Low",IF(ev_charging_network_usage_!$I283&lt;=30,"Medium","High"))</f>
        <v>High</v>
      </c>
      <c r="O283" s="6" t="str">
        <f t="shared" si="21"/>
        <v>Low Satisfaction</v>
      </c>
      <c r="P283" s="6" t="str">
        <f>IF(ev_charging_network_usage_!$H283&lt;30,"Short Charging",IF(ev_charging_network_usage_!$H283&lt;=60,"Medium Charging","Long Charging"))</f>
        <v>Medium Charging</v>
      </c>
      <c r="Q283" s="6">
        <f t="shared" si="20"/>
        <v>3</v>
      </c>
      <c r="R283" s="30">
        <f t="shared" si="18"/>
        <v>0.75694444444444442</v>
      </c>
      <c r="S283" s="28">
        <f t="shared" si="19"/>
        <v>45417</v>
      </c>
      <c r="T283" s="28"/>
    </row>
    <row r="284" spans="1:20" ht="13.2" x14ac:dyDescent="0.25">
      <c r="A284" s="7" t="s">
        <v>660</v>
      </c>
      <c r="B284" s="7" t="s">
        <v>29</v>
      </c>
      <c r="C284" s="7" t="s">
        <v>15</v>
      </c>
      <c r="D284" s="7" t="s">
        <v>31</v>
      </c>
      <c r="E284" s="7" t="s">
        <v>17</v>
      </c>
      <c r="F284" s="7" t="s">
        <v>661</v>
      </c>
      <c r="G284" s="7" t="s">
        <v>662</v>
      </c>
      <c r="H284" s="7">
        <v>56</v>
      </c>
      <c r="I284" s="7">
        <v>31.27</v>
      </c>
      <c r="J284" s="7">
        <v>10</v>
      </c>
      <c r="K284" s="7">
        <v>312.7</v>
      </c>
      <c r="L284" s="7" t="s">
        <v>27</v>
      </c>
      <c r="M284" s="9">
        <v>1</v>
      </c>
      <c r="N284" s="6" t="str">
        <f>IF(ev_charging_network_usage_!$I284&lt;=10,"Low",IF(ev_charging_network_usage_!$I284&lt;=30,"Medium","High"))</f>
        <v>High</v>
      </c>
      <c r="O284" s="6" t="str">
        <f t="shared" si="21"/>
        <v>Low Satisfaction</v>
      </c>
      <c r="P284" s="6" t="str">
        <f>IF(ev_charging_network_usage_!$H284&lt;30,"Short Charging",IF(ev_charging_network_usage_!$H284&lt;=60,"Medium Charging","Long Charging"))</f>
        <v>Medium Charging</v>
      </c>
      <c r="Q284" s="6">
        <f t="shared" si="20"/>
        <v>3</v>
      </c>
      <c r="R284" s="30">
        <f t="shared" si="18"/>
        <v>0.72361111111111109</v>
      </c>
      <c r="S284" s="28">
        <f t="shared" si="19"/>
        <v>45009</v>
      </c>
      <c r="T284" s="28"/>
    </row>
    <row r="285" spans="1:20" ht="13.2" x14ac:dyDescent="0.25">
      <c r="A285" s="3" t="s">
        <v>663</v>
      </c>
      <c r="B285" s="3" t="s">
        <v>59</v>
      </c>
      <c r="C285" s="3" t="s">
        <v>15</v>
      </c>
      <c r="D285" s="3" t="s">
        <v>22</v>
      </c>
      <c r="E285" s="3" t="s">
        <v>17</v>
      </c>
      <c r="F285" s="4">
        <v>45569.700694444444</v>
      </c>
      <c r="G285" s="4">
        <v>45569.743055555555</v>
      </c>
      <c r="H285" s="3">
        <v>61</v>
      </c>
      <c r="I285" s="3">
        <v>51.29</v>
      </c>
      <c r="J285" s="3">
        <v>10</v>
      </c>
      <c r="K285" s="3">
        <v>512.9</v>
      </c>
      <c r="L285" s="3" t="s">
        <v>38</v>
      </c>
      <c r="M285" s="5">
        <v>3</v>
      </c>
      <c r="N285" s="6" t="str">
        <f>IF(ev_charging_network_usage_!$I285&lt;=10,"Low",IF(ev_charging_network_usage_!$I285&lt;=30,"Medium","High"))</f>
        <v>High</v>
      </c>
      <c r="O285" s="6" t="str">
        <f t="shared" si="21"/>
        <v>Medium Satisfaction</v>
      </c>
      <c r="P285" s="6" t="str">
        <f>IF(ev_charging_network_usage_!$H285&lt;30,"Short Charging",IF(ev_charging_network_usage_!$H285&lt;=60,"Medium Charging","Long Charging"))</f>
        <v>Long Charging</v>
      </c>
      <c r="Q285" s="6">
        <f t="shared" si="20"/>
        <v>3</v>
      </c>
      <c r="R285" s="30">
        <f t="shared" si="18"/>
        <v>0.7006944444444444</v>
      </c>
      <c r="S285" s="28">
        <f t="shared" si="19"/>
        <v>45569</v>
      </c>
      <c r="T285" s="28"/>
    </row>
    <row r="286" spans="1:20" ht="13.2" x14ac:dyDescent="0.25">
      <c r="A286" s="7" t="s">
        <v>664</v>
      </c>
      <c r="B286" s="7" t="s">
        <v>55</v>
      </c>
      <c r="C286" s="7" t="s">
        <v>21</v>
      </c>
      <c r="D286" s="7" t="s">
        <v>34</v>
      </c>
      <c r="E286" s="7" t="s">
        <v>17</v>
      </c>
      <c r="F286" s="7" t="s">
        <v>665</v>
      </c>
      <c r="G286" s="7" t="s">
        <v>666</v>
      </c>
      <c r="H286" s="7">
        <v>69</v>
      </c>
      <c r="I286" s="7">
        <v>38.85</v>
      </c>
      <c r="J286" s="7">
        <v>10</v>
      </c>
      <c r="K286" s="7">
        <v>388.5</v>
      </c>
      <c r="L286" s="7" t="s">
        <v>27</v>
      </c>
      <c r="M286" s="9">
        <v>2</v>
      </c>
      <c r="N286" s="6" t="str">
        <f>IF(ev_charging_network_usage_!$I286&lt;=10,"Low",IF(ev_charging_network_usage_!$I286&lt;=30,"Medium","High"))</f>
        <v>High</v>
      </c>
      <c r="O286" s="6" t="str">
        <f t="shared" si="21"/>
        <v>Low Satisfaction</v>
      </c>
      <c r="P286" s="6" t="str">
        <f>IF(ev_charging_network_usage_!$H286&lt;30,"Short Charging",IF(ev_charging_network_usage_!$H286&lt;=60,"Medium Charging","Long Charging"))</f>
        <v>Long Charging</v>
      </c>
      <c r="Q286" s="6">
        <f t="shared" si="20"/>
        <v>1</v>
      </c>
      <c r="R286" s="30">
        <f t="shared" si="18"/>
        <v>0.32916666666666666</v>
      </c>
      <c r="S286" s="28">
        <f t="shared" si="19"/>
        <v>45187</v>
      </c>
      <c r="T286" s="28"/>
    </row>
    <row r="287" spans="1:20" ht="13.2" x14ac:dyDescent="0.25">
      <c r="A287" s="3" t="s">
        <v>667</v>
      </c>
      <c r="B287" s="3" t="s">
        <v>29</v>
      </c>
      <c r="C287" s="3" t="s">
        <v>30</v>
      </c>
      <c r="D287" s="3" t="s">
        <v>22</v>
      </c>
      <c r="E287" s="3" t="s">
        <v>35</v>
      </c>
      <c r="F287" s="4">
        <v>45048.788888888892</v>
      </c>
      <c r="G287" s="4">
        <v>45048.804861111108</v>
      </c>
      <c r="H287" s="3">
        <v>23</v>
      </c>
      <c r="I287" s="3">
        <v>57.47</v>
      </c>
      <c r="J287" s="3">
        <v>10</v>
      </c>
      <c r="K287" s="3">
        <v>574.70000000000005</v>
      </c>
      <c r="L287" s="3" t="s">
        <v>23</v>
      </c>
      <c r="M287" s="5">
        <v>5</v>
      </c>
      <c r="N287" s="6" t="str">
        <f>IF(ev_charging_network_usage_!$I287&lt;=10,"Low",IF(ev_charging_network_usage_!$I287&lt;=30,"Medium","High"))</f>
        <v>High</v>
      </c>
      <c r="O287" s="6" t="str">
        <f t="shared" si="21"/>
        <v>High Satisfaction</v>
      </c>
      <c r="P287" s="6" t="str">
        <f>IF(ev_charging_network_usage_!$H287&lt;30,"Short Charging",IF(ev_charging_network_usage_!$H287&lt;=60,"Medium Charging","Long Charging"))</f>
        <v>Short Charging</v>
      </c>
      <c r="Q287" s="6">
        <f t="shared" si="20"/>
        <v>2</v>
      </c>
      <c r="R287" s="30">
        <f t="shared" si="18"/>
        <v>0.78888888888888886</v>
      </c>
      <c r="S287" s="28">
        <f t="shared" si="19"/>
        <v>45048</v>
      </c>
      <c r="T287" s="28"/>
    </row>
    <row r="288" spans="1:20" ht="13.2" x14ac:dyDescent="0.25">
      <c r="A288" s="7" t="s">
        <v>668</v>
      </c>
      <c r="B288" s="7" t="s">
        <v>55</v>
      </c>
      <c r="C288" s="7" t="s">
        <v>15</v>
      </c>
      <c r="D288" s="7" t="s">
        <v>16</v>
      </c>
      <c r="E288" s="7" t="s">
        <v>35</v>
      </c>
      <c r="F288" s="8">
        <v>45292.097916666666</v>
      </c>
      <c r="G288" s="8">
        <v>45292.161111111112</v>
      </c>
      <c r="H288" s="7">
        <v>91</v>
      </c>
      <c r="I288" s="7">
        <v>10.71</v>
      </c>
      <c r="J288" s="7">
        <v>8</v>
      </c>
      <c r="K288" s="7">
        <v>85.68</v>
      </c>
      <c r="L288" s="7" t="s">
        <v>27</v>
      </c>
      <c r="M288" s="9">
        <v>3</v>
      </c>
      <c r="N288" s="6" t="str">
        <f>IF(ev_charging_network_usage_!$I288&lt;=10,"Low",IF(ev_charging_network_usage_!$I288&lt;=30,"Medium","High"))</f>
        <v>Medium</v>
      </c>
      <c r="O288" s="6" t="str">
        <f t="shared" si="21"/>
        <v>Medium Satisfaction</v>
      </c>
      <c r="P288" s="6" t="str">
        <f>IF(ev_charging_network_usage_!$H288&lt;30,"Short Charging",IF(ev_charging_network_usage_!$H288&lt;=60,"Medium Charging","Long Charging"))</f>
        <v>Long Charging</v>
      </c>
      <c r="Q288" s="6">
        <f t="shared" si="20"/>
        <v>3</v>
      </c>
      <c r="R288" s="30">
        <f t="shared" si="18"/>
        <v>9.7916666666666666E-2</v>
      </c>
      <c r="S288" s="28">
        <f t="shared" si="19"/>
        <v>45292</v>
      </c>
      <c r="T288" s="28"/>
    </row>
    <row r="289" spans="1:20" ht="13.2" x14ac:dyDescent="0.25">
      <c r="A289" s="3" t="s">
        <v>669</v>
      </c>
      <c r="B289" s="3" t="s">
        <v>55</v>
      </c>
      <c r="C289" s="3" t="s">
        <v>21</v>
      </c>
      <c r="D289" s="3" t="s">
        <v>31</v>
      </c>
      <c r="E289" s="3" t="s">
        <v>17</v>
      </c>
      <c r="F289" s="3" t="s">
        <v>670</v>
      </c>
      <c r="G289" s="3" t="s">
        <v>671</v>
      </c>
      <c r="H289" s="3">
        <v>70</v>
      </c>
      <c r="I289" s="3">
        <v>32.090000000000003</v>
      </c>
      <c r="J289" s="3">
        <v>15</v>
      </c>
      <c r="K289" s="3">
        <v>481.35</v>
      </c>
      <c r="L289" s="3" t="s">
        <v>38</v>
      </c>
      <c r="M289" s="5">
        <v>5</v>
      </c>
      <c r="N289" s="6" t="str">
        <f>IF(ev_charging_network_usage_!$I289&lt;=10,"Low",IF(ev_charging_network_usage_!$I289&lt;=30,"Medium","High"))</f>
        <v>High</v>
      </c>
      <c r="O289" s="6" t="str">
        <f t="shared" si="21"/>
        <v>High Satisfaction</v>
      </c>
      <c r="P289" s="6" t="str">
        <f>IF(ev_charging_network_usage_!$H289&lt;30,"Short Charging",IF(ev_charging_network_usage_!$H289&lt;=60,"Medium Charging","Long Charging"))</f>
        <v>Long Charging</v>
      </c>
      <c r="Q289" s="6">
        <f t="shared" si="20"/>
        <v>1</v>
      </c>
      <c r="R289" s="30">
        <f t="shared" si="18"/>
        <v>0.91041666666666665</v>
      </c>
      <c r="S289" s="28">
        <f t="shared" si="19"/>
        <v>45402</v>
      </c>
      <c r="T289" s="28"/>
    </row>
    <row r="290" spans="1:20" ht="13.2" x14ac:dyDescent="0.25">
      <c r="A290" s="7" t="s">
        <v>672</v>
      </c>
      <c r="B290" s="7" t="s">
        <v>43</v>
      </c>
      <c r="C290" s="7" t="s">
        <v>15</v>
      </c>
      <c r="D290" s="7" t="s">
        <v>31</v>
      </c>
      <c r="E290" s="7" t="s">
        <v>35</v>
      </c>
      <c r="F290" s="7" t="s">
        <v>673</v>
      </c>
      <c r="G290" s="7" t="s">
        <v>674</v>
      </c>
      <c r="H290" s="7">
        <v>85</v>
      </c>
      <c r="I290" s="7">
        <v>9.16</v>
      </c>
      <c r="J290" s="7">
        <v>10</v>
      </c>
      <c r="K290" s="7">
        <v>91.6</v>
      </c>
      <c r="L290" s="7" t="s">
        <v>27</v>
      </c>
      <c r="M290" s="9">
        <v>2</v>
      </c>
      <c r="N290" s="6" t="str">
        <f>IF(ev_charging_network_usage_!$I290&lt;=10,"Low",IF(ev_charging_network_usage_!$I290&lt;=30,"Medium","High"))</f>
        <v>Low</v>
      </c>
      <c r="O290" s="6" t="str">
        <f t="shared" si="21"/>
        <v>Low Satisfaction</v>
      </c>
      <c r="P290" s="6" t="str">
        <f>IF(ev_charging_network_usage_!$H290&lt;30,"Short Charging",IF(ev_charging_network_usage_!$H290&lt;=60,"Medium Charging","Long Charging"))</f>
        <v>Long Charging</v>
      </c>
      <c r="Q290" s="6">
        <f t="shared" si="20"/>
        <v>3</v>
      </c>
      <c r="R290" s="30">
        <f t="shared" si="18"/>
        <v>0.42222222222222222</v>
      </c>
      <c r="S290" s="28">
        <f t="shared" si="19"/>
        <v>45281</v>
      </c>
      <c r="T290" s="28"/>
    </row>
    <row r="291" spans="1:20" ht="13.2" x14ac:dyDescent="0.25">
      <c r="A291" s="3" t="s">
        <v>675</v>
      </c>
      <c r="B291" s="3" t="s">
        <v>20</v>
      </c>
      <c r="C291" s="3" t="s">
        <v>21</v>
      </c>
      <c r="D291" s="3" t="s">
        <v>16</v>
      </c>
      <c r="E291" s="3" t="s">
        <v>35</v>
      </c>
      <c r="F291" s="4">
        <v>45484.585416666669</v>
      </c>
      <c r="G291" s="4">
        <v>45484.65625</v>
      </c>
      <c r="H291" s="3">
        <v>102</v>
      </c>
      <c r="I291" s="3">
        <v>55.94</v>
      </c>
      <c r="J291" s="3">
        <v>12</v>
      </c>
      <c r="K291" s="3">
        <v>671.28</v>
      </c>
      <c r="L291" s="3" t="s">
        <v>27</v>
      </c>
      <c r="M291" s="5">
        <v>4</v>
      </c>
      <c r="N291" s="6" t="str">
        <f>IF(ev_charging_network_usage_!$I291&lt;=10,"Low",IF(ev_charging_network_usage_!$I291&lt;=30,"Medium","High"))</f>
        <v>High</v>
      </c>
      <c r="O291" s="6" t="str">
        <f t="shared" si="21"/>
        <v>Medium Satisfaction</v>
      </c>
      <c r="P291" s="6" t="str">
        <f>IF(ev_charging_network_usage_!$H291&lt;30,"Short Charging",IF(ev_charging_network_usage_!$H291&lt;=60,"Medium Charging","Long Charging"))</f>
        <v>Long Charging</v>
      </c>
      <c r="Q291" s="6">
        <f t="shared" si="20"/>
        <v>1</v>
      </c>
      <c r="R291" s="30">
        <f t="shared" si="18"/>
        <v>0.5854166666666667</v>
      </c>
      <c r="S291" s="28">
        <f t="shared" si="19"/>
        <v>45484</v>
      </c>
      <c r="T291" s="28"/>
    </row>
    <row r="292" spans="1:20" ht="13.2" x14ac:dyDescent="0.25">
      <c r="A292" s="7" t="s">
        <v>676</v>
      </c>
      <c r="B292" s="7" t="s">
        <v>48</v>
      </c>
      <c r="C292" s="7" t="s">
        <v>30</v>
      </c>
      <c r="D292" s="7" t="s">
        <v>16</v>
      </c>
      <c r="E292" s="7" t="s">
        <v>35</v>
      </c>
      <c r="F292" s="7" t="s">
        <v>677</v>
      </c>
      <c r="G292" s="7" t="s">
        <v>678</v>
      </c>
      <c r="H292" s="7">
        <v>27</v>
      </c>
      <c r="I292" s="7">
        <v>7.58</v>
      </c>
      <c r="J292" s="7">
        <v>8</v>
      </c>
      <c r="K292" s="7">
        <v>60.64</v>
      </c>
      <c r="L292" s="7" t="s">
        <v>27</v>
      </c>
      <c r="M292" s="9">
        <v>5</v>
      </c>
      <c r="N292" s="6" t="str">
        <f>IF(ev_charging_network_usage_!$I292&lt;=10,"Low",IF(ev_charging_network_usage_!$I292&lt;=30,"Medium","High"))</f>
        <v>Low</v>
      </c>
      <c r="O292" s="6" t="str">
        <f t="shared" si="21"/>
        <v>High Satisfaction</v>
      </c>
      <c r="P292" s="6" t="str">
        <f>IF(ev_charging_network_usage_!$H292&lt;30,"Short Charging",IF(ev_charging_network_usage_!$H292&lt;=60,"Medium Charging","Long Charging"))</f>
        <v>Short Charging</v>
      </c>
      <c r="Q292" s="6">
        <f t="shared" si="20"/>
        <v>2</v>
      </c>
      <c r="R292" s="30">
        <f t="shared" si="18"/>
        <v>0.37152777777777779</v>
      </c>
      <c r="S292" s="28">
        <f t="shared" si="19"/>
        <v>45154</v>
      </c>
      <c r="T292" s="28"/>
    </row>
    <row r="293" spans="1:20" ht="13.2" x14ac:dyDescent="0.25">
      <c r="A293" s="3" t="s">
        <v>679</v>
      </c>
      <c r="B293" s="3" t="s">
        <v>43</v>
      </c>
      <c r="C293" s="3" t="s">
        <v>15</v>
      </c>
      <c r="D293" s="3" t="s">
        <v>34</v>
      </c>
      <c r="E293" s="3" t="s">
        <v>35</v>
      </c>
      <c r="F293" s="4">
        <v>45362.09652777778</v>
      </c>
      <c r="G293" s="4">
        <v>45362.12222222222</v>
      </c>
      <c r="H293" s="3">
        <v>37</v>
      </c>
      <c r="I293" s="3">
        <v>20.88</v>
      </c>
      <c r="J293" s="3">
        <v>15</v>
      </c>
      <c r="K293" s="3">
        <v>313.2</v>
      </c>
      <c r="L293" s="3" t="s">
        <v>38</v>
      </c>
      <c r="M293" s="5">
        <v>3</v>
      </c>
      <c r="N293" s="6" t="str">
        <f>IF(ev_charging_network_usage_!$I293&lt;=10,"Low",IF(ev_charging_network_usage_!$I293&lt;=30,"Medium","High"))</f>
        <v>Medium</v>
      </c>
      <c r="O293" s="6" t="str">
        <f t="shared" si="21"/>
        <v>Medium Satisfaction</v>
      </c>
      <c r="P293" s="6" t="str">
        <f>IF(ev_charging_network_usage_!$H293&lt;30,"Short Charging",IF(ev_charging_network_usage_!$H293&lt;=60,"Medium Charging","Long Charging"))</f>
        <v>Medium Charging</v>
      </c>
      <c r="Q293" s="6">
        <f t="shared" si="20"/>
        <v>3</v>
      </c>
      <c r="R293" s="30">
        <f t="shared" si="18"/>
        <v>9.6527777777777782E-2</v>
      </c>
      <c r="S293" s="28">
        <f t="shared" si="19"/>
        <v>45362</v>
      </c>
      <c r="T293" s="28"/>
    </row>
    <row r="294" spans="1:20" ht="13.2" x14ac:dyDescent="0.25">
      <c r="A294" s="7" t="s">
        <v>680</v>
      </c>
      <c r="B294" s="7" t="s">
        <v>20</v>
      </c>
      <c r="C294" s="7" t="s">
        <v>30</v>
      </c>
      <c r="D294" s="7" t="s">
        <v>34</v>
      </c>
      <c r="E294" s="7" t="s">
        <v>17</v>
      </c>
      <c r="F294" s="8">
        <v>45417.59375</v>
      </c>
      <c r="G294" s="8">
        <v>45417.618750000001</v>
      </c>
      <c r="H294" s="7">
        <v>36</v>
      </c>
      <c r="I294" s="7">
        <v>25.38</v>
      </c>
      <c r="J294" s="7">
        <v>8</v>
      </c>
      <c r="K294" s="7">
        <v>203.04</v>
      </c>
      <c r="L294" s="7" t="s">
        <v>18</v>
      </c>
      <c r="M294" s="9">
        <v>1</v>
      </c>
      <c r="N294" s="6" t="str">
        <f>IF(ev_charging_network_usage_!$I294&lt;=10,"Low",IF(ev_charging_network_usage_!$I294&lt;=30,"Medium","High"))</f>
        <v>Medium</v>
      </c>
      <c r="O294" s="6" t="str">
        <f t="shared" si="21"/>
        <v>Low Satisfaction</v>
      </c>
      <c r="P294" s="6" t="str">
        <f>IF(ev_charging_network_usage_!$H294&lt;30,"Short Charging",IF(ev_charging_network_usage_!$H294&lt;=60,"Medium Charging","Long Charging"))</f>
        <v>Medium Charging</v>
      </c>
      <c r="Q294" s="6">
        <f t="shared" si="20"/>
        <v>2</v>
      </c>
      <c r="R294" s="30">
        <f t="shared" si="18"/>
        <v>0.59375</v>
      </c>
      <c r="S294" s="28">
        <f t="shared" si="19"/>
        <v>45417</v>
      </c>
      <c r="T294" s="28"/>
    </row>
    <row r="295" spans="1:20" ht="13.2" x14ac:dyDescent="0.25">
      <c r="A295" s="3" t="s">
        <v>681</v>
      </c>
      <c r="B295" s="3" t="s">
        <v>55</v>
      </c>
      <c r="C295" s="3" t="s">
        <v>21</v>
      </c>
      <c r="D295" s="3" t="s">
        <v>31</v>
      </c>
      <c r="E295" s="3" t="s">
        <v>35</v>
      </c>
      <c r="F295" s="3" t="s">
        <v>682</v>
      </c>
      <c r="G295" s="3" t="s">
        <v>683</v>
      </c>
      <c r="H295" s="3">
        <v>29</v>
      </c>
      <c r="I295" s="3">
        <v>18.03</v>
      </c>
      <c r="J295" s="3">
        <v>15</v>
      </c>
      <c r="K295" s="3">
        <v>270.45</v>
      </c>
      <c r="L295" s="3" t="s">
        <v>38</v>
      </c>
      <c r="M295" s="5">
        <v>2</v>
      </c>
      <c r="N295" s="6" t="str">
        <f>IF(ev_charging_network_usage_!$I295&lt;=10,"Low",IF(ev_charging_network_usage_!$I295&lt;=30,"Medium","High"))</f>
        <v>Medium</v>
      </c>
      <c r="O295" s="6" t="str">
        <f t="shared" si="21"/>
        <v>Low Satisfaction</v>
      </c>
      <c r="P295" s="6" t="str">
        <f>IF(ev_charging_network_usage_!$H295&lt;30,"Short Charging",IF(ev_charging_network_usage_!$H295&lt;=60,"Medium Charging","Long Charging"))</f>
        <v>Short Charging</v>
      </c>
      <c r="Q295" s="6">
        <f t="shared" si="20"/>
        <v>1</v>
      </c>
      <c r="R295" s="30">
        <f t="shared" si="18"/>
        <v>0.85972222222222228</v>
      </c>
      <c r="S295" s="28">
        <f t="shared" si="19"/>
        <v>45095</v>
      </c>
      <c r="T295" s="28"/>
    </row>
    <row r="296" spans="1:20" ht="13.2" x14ac:dyDescent="0.25">
      <c r="A296" s="7" t="s">
        <v>684</v>
      </c>
      <c r="B296" s="7" t="s">
        <v>29</v>
      </c>
      <c r="C296" s="7" t="s">
        <v>30</v>
      </c>
      <c r="D296" s="7" t="s">
        <v>34</v>
      </c>
      <c r="E296" s="7" t="s">
        <v>35</v>
      </c>
      <c r="F296" s="7" t="s">
        <v>685</v>
      </c>
      <c r="G296" s="7" t="s">
        <v>686</v>
      </c>
      <c r="H296" s="7">
        <v>78</v>
      </c>
      <c r="I296" s="7">
        <v>6.77</v>
      </c>
      <c r="J296" s="7">
        <v>12</v>
      </c>
      <c r="K296" s="7">
        <v>81.239999999999995</v>
      </c>
      <c r="L296" s="7" t="s">
        <v>38</v>
      </c>
      <c r="M296" s="9">
        <v>4</v>
      </c>
      <c r="N296" s="6" t="str">
        <f>IF(ev_charging_network_usage_!$I296&lt;=10,"Low",IF(ev_charging_network_usage_!$I296&lt;=30,"Medium","High"))</f>
        <v>Low</v>
      </c>
      <c r="O296" s="6" t="str">
        <f t="shared" si="21"/>
        <v>Medium Satisfaction</v>
      </c>
      <c r="P296" s="6" t="str">
        <f>IF(ev_charging_network_usage_!$H296&lt;30,"Short Charging",IF(ev_charging_network_usage_!$H296&lt;=60,"Medium Charging","Long Charging"))</f>
        <v>Long Charging</v>
      </c>
      <c r="Q296" s="6">
        <f t="shared" si="20"/>
        <v>2</v>
      </c>
      <c r="R296" s="30">
        <f t="shared" si="18"/>
        <v>0.88749999999999996</v>
      </c>
      <c r="S296" s="28">
        <f t="shared" si="19"/>
        <v>45379</v>
      </c>
      <c r="T296" s="28"/>
    </row>
    <row r="297" spans="1:20" ht="13.2" x14ac:dyDescent="0.25">
      <c r="A297" s="3" t="s">
        <v>687</v>
      </c>
      <c r="B297" s="3" t="s">
        <v>20</v>
      </c>
      <c r="C297" s="3" t="s">
        <v>30</v>
      </c>
      <c r="D297" s="3" t="s">
        <v>34</v>
      </c>
      <c r="E297" s="3" t="s">
        <v>35</v>
      </c>
      <c r="F297" s="3" t="s">
        <v>688</v>
      </c>
      <c r="G297" s="3" t="s">
        <v>689</v>
      </c>
      <c r="H297" s="3">
        <v>49</v>
      </c>
      <c r="I297" s="3">
        <v>9.5</v>
      </c>
      <c r="J297" s="3">
        <v>15</v>
      </c>
      <c r="K297" s="3">
        <v>142.5</v>
      </c>
      <c r="L297" s="3" t="s">
        <v>27</v>
      </c>
      <c r="M297" s="5">
        <v>1</v>
      </c>
      <c r="N297" s="6" t="str">
        <f>IF(ev_charging_network_usage_!$I297&lt;=10,"Low",IF(ev_charging_network_usage_!$I297&lt;=30,"Medium","High"))</f>
        <v>Low</v>
      </c>
      <c r="O297" s="6" t="str">
        <f t="shared" si="21"/>
        <v>Low Satisfaction</v>
      </c>
      <c r="P297" s="6" t="str">
        <f>IF(ev_charging_network_usage_!$H297&lt;30,"Short Charging",IF(ev_charging_network_usage_!$H297&lt;=60,"Medium Charging","Long Charging"))</f>
        <v>Medium Charging</v>
      </c>
      <c r="Q297" s="6">
        <f t="shared" si="20"/>
        <v>2</v>
      </c>
      <c r="R297" s="30">
        <f t="shared" si="18"/>
        <v>0.52430555555555558</v>
      </c>
      <c r="S297" s="28">
        <f t="shared" si="19"/>
        <v>45623</v>
      </c>
      <c r="T297" s="28"/>
    </row>
    <row r="298" spans="1:20" ht="13.2" x14ac:dyDescent="0.25">
      <c r="A298" s="7" t="s">
        <v>690</v>
      </c>
      <c r="B298" s="7" t="s">
        <v>20</v>
      </c>
      <c r="C298" s="7" t="s">
        <v>30</v>
      </c>
      <c r="D298" s="7" t="s">
        <v>22</v>
      </c>
      <c r="E298" s="7" t="s">
        <v>17</v>
      </c>
      <c r="F298" s="7" t="s">
        <v>691</v>
      </c>
      <c r="G298" s="7" t="s">
        <v>692</v>
      </c>
      <c r="H298" s="7">
        <v>18</v>
      </c>
      <c r="I298" s="7">
        <v>30.95</v>
      </c>
      <c r="J298" s="7">
        <v>10</v>
      </c>
      <c r="K298" s="7">
        <v>309.5</v>
      </c>
      <c r="L298" s="7" t="s">
        <v>27</v>
      </c>
      <c r="M298" s="9">
        <v>5</v>
      </c>
      <c r="N298" s="6" t="str">
        <f>IF(ev_charging_network_usage_!$I298&lt;=10,"Low",IF(ev_charging_network_usage_!$I298&lt;=30,"Medium","High"))</f>
        <v>High</v>
      </c>
      <c r="O298" s="6" t="str">
        <f t="shared" si="21"/>
        <v>High Satisfaction</v>
      </c>
      <c r="P298" s="6" t="str">
        <f>IF(ev_charging_network_usage_!$H298&lt;30,"Short Charging",IF(ev_charging_network_usage_!$H298&lt;=60,"Medium Charging","Long Charging"))</f>
        <v>Short Charging</v>
      </c>
      <c r="Q298" s="6">
        <f t="shared" si="20"/>
        <v>2</v>
      </c>
      <c r="R298" s="30">
        <f t="shared" si="18"/>
        <v>0.88263888888888886</v>
      </c>
      <c r="S298" s="28">
        <f t="shared" si="19"/>
        <v>45250</v>
      </c>
      <c r="T298" s="28"/>
    </row>
    <row r="299" spans="1:20" ht="13.2" x14ac:dyDescent="0.25">
      <c r="A299" s="3" t="s">
        <v>693</v>
      </c>
      <c r="B299" s="3" t="s">
        <v>43</v>
      </c>
      <c r="C299" s="3" t="s">
        <v>30</v>
      </c>
      <c r="D299" s="3" t="s">
        <v>34</v>
      </c>
      <c r="E299" s="3" t="s">
        <v>17</v>
      </c>
      <c r="F299" s="3" t="s">
        <v>694</v>
      </c>
      <c r="G299" s="3" t="s">
        <v>695</v>
      </c>
      <c r="H299" s="3">
        <v>108</v>
      </c>
      <c r="I299" s="3">
        <v>47.38</v>
      </c>
      <c r="J299" s="3">
        <v>8</v>
      </c>
      <c r="K299" s="3">
        <v>379.04</v>
      </c>
      <c r="L299" s="3" t="s">
        <v>18</v>
      </c>
      <c r="M299" s="5">
        <v>2</v>
      </c>
      <c r="N299" s="6" t="str">
        <f>IF(ev_charging_network_usage_!$I299&lt;=10,"Low",IF(ev_charging_network_usage_!$I299&lt;=30,"Medium","High"))</f>
        <v>High</v>
      </c>
      <c r="O299" s="6" t="str">
        <f t="shared" si="21"/>
        <v>Low Satisfaction</v>
      </c>
      <c r="P299" s="6" t="str">
        <f>IF(ev_charging_network_usage_!$H299&lt;30,"Short Charging",IF(ev_charging_network_usage_!$H299&lt;=60,"Medium Charging","Long Charging"))</f>
        <v>Long Charging</v>
      </c>
      <c r="Q299" s="6">
        <f t="shared" si="20"/>
        <v>2</v>
      </c>
      <c r="R299" s="30">
        <f t="shared" si="18"/>
        <v>0.12569444444444444</v>
      </c>
      <c r="S299" s="28">
        <f t="shared" si="19"/>
        <v>45464</v>
      </c>
      <c r="T299" s="28"/>
    </row>
    <row r="300" spans="1:20" ht="13.2" x14ac:dyDescent="0.25">
      <c r="A300" s="7" t="s">
        <v>696</v>
      </c>
      <c r="B300" s="7" t="s">
        <v>20</v>
      </c>
      <c r="C300" s="7" t="s">
        <v>30</v>
      </c>
      <c r="D300" s="7" t="s">
        <v>22</v>
      </c>
      <c r="E300" s="7" t="s">
        <v>35</v>
      </c>
      <c r="F300" s="7" t="s">
        <v>697</v>
      </c>
      <c r="G300" s="7" t="s">
        <v>698</v>
      </c>
      <c r="H300" s="7">
        <v>71</v>
      </c>
      <c r="I300" s="7">
        <v>28.1</v>
      </c>
      <c r="J300" s="7">
        <v>8</v>
      </c>
      <c r="K300" s="7">
        <v>224.8</v>
      </c>
      <c r="L300" s="7" t="s">
        <v>38</v>
      </c>
      <c r="M300" s="9">
        <v>3</v>
      </c>
      <c r="N300" s="6" t="str">
        <f>IF(ev_charging_network_usage_!$I300&lt;=10,"Low",IF(ev_charging_network_usage_!$I300&lt;=30,"Medium","High"))</f>
        <v>Medium</v>
      </c>
      <c r="O300" s="6" t="str">
        <f t="shared" si="21"/>
        <v>Medium Satisfaction</v>
      </c>
      <c r="P300" s="6" t="str">
        <f>IF(ev_charging_network_usage_!$H300&lt;30,"Short Charging",IF(ev_charging_network_usage_!$H300&lt;=60,"Medium Charging","Long Charging"))</f>
        <v>Long Charging</v>
      </c>
      <c r="Q300" s="6">
        <f t="shared" si="20"/>
        <v>2</v>
      </c>
      <c r="R300" s="30">
        <f t="shared" si="18"/>
        <v>0.54861111111111116</v>
      </c>
      <c r="S300" s="28">
        <f t="shared" si="19"/>
        <v>45560</v>
      </c>
      <c r="T300" s="28"/>
    </row>
    <row r="301" spans="1:20" ht="13.2" x14ac:dyDescent="0.25">
      <c r="A301" s="3" t="s">
        <v>699</v>
      </c>
      <c r="B301" s="3" t="s">
        <v>20</v>
      </c>
      <c r="C301" s="3" t="s">
        <v>21</v>
      </c>
      <c r="D301" s="3" t="s">
        <v>22</v>
      </c>
      <c r="E301" s="3" t="s">
        <v>17</v>
      </c>
      <c r="F301" s="4">
        <v>45174.136805555558</v>
      </c>
      <c r="G301" s="4">
        <v>45174.188194444447</v>
      </c>
      <c r="H301" s="3">
        <v>74</v>
      </c>
      <c r="I301" s="3">
        <v>16.07</v>
      </c>
      <c r="J301" s="3">
        <v>15</v>
      </c>
      <c r="K301" s="3">
        <v>241.05</v>
      </c>
      <c r="L301" s="3" t="s">
        <v>38</v>
      </c>
      <c r="M301" s="5">
        <v>4</v>
      </c>
      <c r="N301" s="6" t="str">
        <f>IF(ev_charging_network_usage_!$I301&lt;=10,"Low",IF(ev_charging_network_usage_!$I301&lt;=30,"Medium","High"))</f>
        <v>Medium</v>
      </c>
      <c r="O301" s="6" t="str">
        <f t="shared" si="21"/>
        <v>Medium Satisfaction</v>
      </c>
      <c r="P301" s="6" t="str">
        <f>IF(ev_charging_network_usage_!$H301&lt;30,"Short Charging",IF(ev_charging_network_usage_!$H301&lt;=60,"Medium Charging","Long Charging"))</f>
        <v>Long Charging</v>
      </c>
      <c r="Q301" s="6">
        <f t="shared" si="20"/>
        <v>1</v>
      </c>
      <c r="R301" s="30">
        <f t="shared" si="18"/>
        <v>0.13680555555555557</v>
      </c>
      <c r="S301" s="28">
        <f t="shared" si="19"/>
        <v>45174</v>
      </c>
      <c r="T301" s="28"/>
    </row>
    <row r="302" spans="1:20" ht="13.2" x14ac:dyDescent="0.25">
      <c r="A302" s="7" t="s">
        <v>700</v>
      </c>
      <c r="B302" s="7" t="s">
        <v>29</v>
      </c>
      <c r="C302" s="7" t="s">
        <v>30</v>
      </c>
      <c r="D302" s="7" t="s">
        <v>31</v>
      </c>
      <c r="E302" s="7" t="s">
        <v>17</v>
      </c>
      <c r="F302" s="8">
        <v>45144.893055555556</v>
      </c>
      <c r="G302" s="8">
        <v>45144.96597222222</v>
      </c>
      <c r="H302" s="7">
        <v>105</v>
      </c>
      <c r="I302" s="7">
        <v>33.96</v>
      </c>
      <c r="J302" s="7">
        <v>10</v>
      </c>
      <c r="K302" s="7">
        <v>339.6</v>
      </c>
      <c r="L302" s="7" t="s">
        <v>38</v>
      </c>
      <c r="M302" s="9">
        <v>2</v>
      </c>
      <c r="N302" s="6" t="str">
        <f>IF(ev_charging_network_usage_!$I302&lt;=10,"Low",IF(ev_charging_network_usage_!$I302&lt;=30,"Medium","High"))</f>
        <v>High</v>
      </c>
      <c r="O302" s="6" t="str">
        <f t="shared" si="21"/>
        <v>Low Satisfaction</v>
      </c>
      <c r="P302" s="6" t="str">
        <f>IF(ev_charging_network_usage_!$H302&lt;30,"Short Charging",IF(ev_charging_network_usage_!$H302&lt;=60,"Medium Charging","Long Charging"))</f>
        <v>Long Charging</v>
      </c>
      <c r="Q302" s="6">
        <f t="shared" si="20"/>
        <v>2</v>
      </c>
      <c r="R302" s="30">
        <f t="shared" si="18"/>
        <v>0.8930555555555556</v>
      </c>
      <c r="S302" s="28">
        <f t="shared" si="19"/>
        <v>45144</v>
      </c>
      <c r="T302" s="28"/>
    </row>
    <row r="303" spans="1:20" ht="13.2" x14ac:dyDescent="0.25">
      <c r="A303" s="3" t="s">
        <v>701</v>
      </c>
      <c r="B303" s="3" t="s">
        <v>20</v>
      </c>
      <c r="C303" s="3" t="s">
        <v>15</v>
      </c>
      <c r="D303" s="3" t="s">
        <v>34</v>
      </c>
      <c r="E303" s="3" t="s">
        <v>35</v>
      </c>
      <c r="F303" s="4">
        <v>45329.411111111112</v>
      </c>
      <c r="G303" s="4">
        <v>45329.418055555558</v>
      </c>
      <c r="H303" s="3">
        <v>10</v>
      </c>
      <c r="I303" s="3">
        <v>42.6</v>
      </c>
      <c r="J303" s="3">
        <v>15</v>
      </c>
      <c r="K303" s="3">
        <v>639</v>
      </c>
      <c r="L303" s="3" t="s">
        <v>18</v>
      </c>
      <c r="M303" s="5">
        <v>4</v>
      </c>
      <c r="N303" s="6" t="str">
        <f>IF(ev_charging_network_usage_!$I303&lt;=10,"Low",IF(ev_charging_network_usage_!$I303&lt;=30,"Medium","High"))</f>
        <v>High</v>
      </c>
      <c r="O303" s="6" t="str">
        <f t="shared" si="21"/>
        <v>Medium Satisfaction</v>
      </c>
      <c r="P303" s="6" t="str">
        <f>IF(ev_charging_network_usage_!$H303&lt;30,"Short Charging",IF(ev_charging_network_usage_!$H303&lt;=60,"Medium Charging","Long Charging"))</f>
        <v>Short Charging</v>
      </c>
      <c r="Q303" s="6">
        <f t="shared" si="20"/>
        <v>3</v>
      </c>
      <c r="R303" s="30">
        <f t="shared" si="18"/>
        <v>0.41111111111111109</v>
      </c>
      <c r="S303" s="28">
        <f t="shared" si="19"/>
        <v>45329</v>
      </c>
      <c r="T303" s="28"/>
    </row>
    <row r="304" spans="1:20" ht="13.2" x14ac:dyDescent="0.25">
      <c r="A304" s="7" t="s">
        <v>702</v>
      </c>
      <c r="B304" s="7" t="s">
        <v>29</v>
      </c>
      <c r="C304" s="7" t="s">
        <v>15</v>
      </c>
      <c r="D304" s="7" t="s">
        <v>34</v>
      </c>
      <c r="E304" s="7" t="s">
        <v>17</v>
      </c>
      <c r="F304" s="7" t="s">
        <v>703</v>
      </c>
      <c r="G304" s="7" t="s">
        <v>704</v>
      </c>
      <c r="H304" s="7">
        <v>13</v>
      </c>
      <c r="I304" s="7">
        <v>8.4</v>
      </c>
      <c r="J304" s="7">
        <v>10</v>
      </c>
      <c r="K304" s="7">
        <v>84</v>
      </c>
      <c r="L304" s="7" t="s">
        <v>38</v>
      </c>
      <c r="M304" s="9">
        <v>1</v>
      </c>
      <c r="N304" s="6" t="str">
        <f>IF(ev_charging_network_usage_!$I304&lt;=10,"Low",IF(ev_charging_network_usage_!$I304&lt;=30,"Medium","High"))</f>
        <v>Low</v>
      </c>
      <c r="O304" s="6" t="str">
        <f t="shared" si="21"/>
        <v>Low Satisfaction</v>
      </c>
      <c r="P304" s="6" t="str">
        <f>IF(ev_charging_network_usage_!$H304&lt;30,"Short Charging",IF(ev_charging_network_usage_!$H304&lt;=60,"Medium Charging","Long Charging"))</f>
        <v>Short Charging</v>
      </c>
      <c r="Q304" s="6">
        <f t="shared" si="20"/>
        <v>3</v>
      </c>
      <c r="R304" s="30">
        <f t="shared" si="18"/>
        <v>0.21527777777777779</v>
      </c>
      <c r="S304" s="28">
        <f t="shared" si="19"/>
        <v>45548</v>
      </c>
      <c r="T304" s="28"/>
    </row>
    <row r="305" spans="1:20" ht="13.2" x14ac:dyDescent="0.25">
      <c r="A305" s="3" t="s">
        <v>705</v>
      </c>
      <c r="B305" s="3" t="s">
        <v>43</v>
      </c>
      <c r="C305" s="3" t="s">
        <v>30</v>
      </c>
      <c r="D305" s="3" t="s">
        <v>34</v>
      </c>
      <c r="E305" s="3" t="s">
        <v>17</v>
      </c>
      <c r="F305" s="4">
        <v>45179.499305555553</v>
      </c>
      <c r="G305" s="4">
        <v>45179.538194444445</v>
      </c>
      <c r="H305" s="3">
        <v>56</v>
      </c>
      <c r="I305" s="3">
        <v>34.78</v>
      </c>
      <c r="J305" s="3">
        <v>10</v>
      </c>
      <c r="K305" s="3">
        <v>347.8</v>
      </c>
      <c r="L305" s="3" t="s">
        <v>27</v>
      </c>
      <c r="M305" s="5">
        <v>1</v>
      </c>
      <c r="N305" s="6" t="str">
        <f>IF(ev_charging_network_usage_!$I305&lt;=10,"Low",IF(ev_charging_network_usage_!$I305&lt;=30,"Medium","High"))</f>
        <v>High</v>
      </c>
      <c r="O305" s="6" t="str">
        <f t="shared" si="21"/>
        <v>Low Satisfaction</v>
      </c>
      <c r="P305" s="6" t="str">
        <f>IF(ev_charging_network_usage_!$H305&lt;30,"Short Charging",IF(ev_charging_network_usage_!$H305&lt;=60,"Medium Charging","Long Charging"))</f>
        <v>Medium Charging</v>
      </c>
      <c r="Q305" s="6">
        <f t="shared" si="20"/>
        <v>2</v>
      </c>
      <c r="R305" s="30">
        <f t="shared" si="18"/>
        <v>0.49930555555555556</v>
      </c>
      <c r="S305" s="28">
        <f t="shared" si="19"/>
        <v>45179</v>
      </c>
      <c r="T305" s="28"/>
    </row>
    <row r="306" spans="1:20" ht="13.2" x14ac:dyDescent="0.25">
      <c r="A306" s="7" t="s">
        <v>706</v>
      </c>
      <c r="B306" s="7" t="s">
        <v>29</v>
      </c>
      <c r="C306" s="7" t="s">
        <v>15</v>
      </c>
      <c r="D306" s="7" t="s">
        <v>34</v>
      </c>
      <c r="E306" s="7" t="s">
        <v>17</v>
      </c>
      <c r="F306" s="8">
        <v>45353.996527777781</v>
      </c>
      <c r="G306" s="8">
        <v>45384.039583333331</v>
      </c>
      <c r="H306" s="7">
        <v>62</v>
      </c>
      <c r="I306" s="7">
        <v>53.47</v>
      </c>
      <c r="J306" s="7">
        <v>15</v>
      </c>
      <c r="K306" s="7">
        <v>802.05</v>
      </c>
      <c r="L306" s="7" t="s">
        <v>38</v>
      </c>
      <c r="M306" s="9">
        <v>5</v>
      </c>
      <c r="N306" s="6" t="str">
        <f>IF(ev_charging_network_usage_!$I306&lt;=10,"Low",IF(ev_charging_network_usage_!$I306&lt;=30,"Medium","High"))</f>
        <v>High</v>
      </c>
      <c r="O306" s="6" t="str">
        <f t="shared" si="21"/>
        <v>High Satisfaction</v>
      </c>
      <c r="P306" s="6" t="str">
        <f>IF(ev_charging_network_usage_!$H306&lt;30,"Short Charging",IF(ev_charging_network_usage_!$H306&lt;=60,"Medium Charging","Long Charging"))</f>
        <v>Long Charging</v>
      </c>
      <c r="Q306" s="6">
        <f t="shared" si="20"/>
        <v>3</v>
      </c>
      <c r="R306" s="30">
        <f t="shared" si="18"/>
        <v>0.99652777777777779</v>
      </c>
      <c r="S306" s="28">
        <f t="shared" si="19"/>
        <v>45353</v>
      </c>
      <c r="T306" s="28"/>
    </row>
    <row r="307" spans="1:20" ht="13.2" x14ac:dyDescent="0.25">
      <c r="A307" s="3" t="s">
        <v>707</v>
      </c>
      <c r="B307" s="3" t="s">
        <v>43</v>
      </c>
      <c r="C307" s="3" t="s">
        <v>21</v>
      </c>
      <c r="D307" s="3" t="s">
        <v>16</v>
      </c>
      <c r="E307" s="3" t="s">
        <v>17</v>
      </c>
      <c r="F307" s="4">
        <v>45208.009722222225</v>
      </c>
      <c r="G307" s="4">
        <v>45208.058333333334</v>
      </c>
      <c r="H307" s="3">
        <v>70</v>
      </c>
      <c r="I307" s="3">
        <v>22.59</v>
      </c>
      <c r="J307" s="3">
        <v>12</v>
      </c>
      <c r="K307" s="3">
        <v>271.08</v>
      </c>
      <c r="L307" s="3" t="s">
        <v>23</v>
      </c>
      <c r="M307" s="5">
        <v>1</v>
      </c>
      <c r="N307" s="6" t="str">
        <f>IF(ev_charging_network_usage_!$I307&lt;=10,"Low",IF(ev_charging_network_usage_!$I307&lt;=30,"Medium","High"))</f>
        <v>Medium</v>
      </c>
      <c r="O307" s="6" t="str">
        <f t="shared" si="21"/>
        <v>Low Satisfaction</v>
      </c>
      <c r="P307" s="6" t="str">
        <f>IF(ev_charging_network_usage_!$H307&lt;30,"Short Charging",IF(ev_charging_network_usage_!$H307&lt;=60,"Medium Charging","Long Charging"))</f>
        <v>Long Charging</v>
      </c>
      <c r="Q307" s="6">
        <f t="shared" si="20"/>
        <v>1</v>
      </c>
      <c r="R307" s="30">
        <f t="shared" si="18"/>
        <v>9.7222222222222224E-3</v>
      </c>
      <c r="S307" s="28">
        <f t="shared" si="19"/>
        <v>45208</v>
      </c>
      <c r="T307" s="28"/>
    </row>
    <row r="308" spans="1:20" ht="13.2" x14ac:dyDescent="0.25">
      <c r="A308" s="7" t="s">
        <v>708</v>
      </c>
      <c r="B308" s="7" t="s">
        <v>14</v>
      </c>
      <c r="C308" s="7" t="s">
        <v>30</v>
      </c>
      <c r="D308" s="7" t="s">
        <v>22</v>
      </c>
      <c r="E308" s="7" t="s">
        <v>35</v>
      </c>
      <c r="F308" s="8">
        <v>45176.234722222223</v>
      </c>
      <c r="G308" s="8">
        <v>45176.276388888888</v>
      </c>
      <c r="H308" s="7">
        <v>60</v>
      </c>
      <c r="I308" s="7">
        <v>37.909999999999997</v>
      </c>
      <c r="J308" s="7">
        <v>10</v>
      </c>
      <c r="K308" s="7">
        <v>379.1</v>
      </c>
      <c r="L308" s="7" t="s">
        <v>23</v>
      </c>
      <c r="M308" s="9">
        <v>1</v>
      </c>
      <c r="N308" s="6" t="str">
        <f>IF(ev_charging_network_usage_!$I308&lt;=10,"Low",IF(ev_charging_network_usage_!$I308&lt;=30,"Medium","High"))</f>
        <v>High</v>
      </c>
      <c r="O308" s="6" t="str">
        <f t="shared" si="21"/>
        <v>Low Satisfaction</v>
      </c>
      <c r="P308" s="6" t="str">
        <f>IF(ev_charging_network_usage_!$H308&lt;30,"Short Charging",IF(ev_charging_network_usage_!$H308&lt;=60,"Medium Charging","Long Charging"))</f>
        <v>Medium Charging</v>
      </c>
      <c r="Q308" s="6">
        <f t="shared" si="20"/>
        <v>2</v>
      </c>
      <c r="R308" s="30">
        <f t="shared" si="18"/>
        <v>0.23472222222222222</v>
      </c>
      <c r="S308" s="28">
        <f t="shared" si="19"/>
        <v>45176</v>
      </c>
      <c r="T308" s="28"/>
    </row>
    <row r="309" spans="1:20" ht="13.2" x14ac:dyDescent="0.25">
      <c r="A309" s="3" t="s">
        <v>709</v>
      </c>
      <c r="B309" s="3" t="s">
        <v>55</v>
      </c>
      <c r="C309" s="3" t="s">
        <v>30</v>
      </c>
      <c r="D309" s="3" t="s">
        <v>31</v>
      </c>
      <c r="E309" s="3" t="s">
        <v>35</v>
      </c>
      <c r="F309" s="3" t="s">
        <v>710</v>
      </c>
      <c r="G309" s="3" t="s">
        <v>711</v>
      </c>
      <c r="H309" s="3">
        <v>21</v>
      </c>
      <c r="I309" s="3">
        <v>7.81</v>
      </c>
      <c r="J309" s="3">
        <v>15</v>
      </c>
      <c r="K309" s="3">
        <v>117.15</v>
      </c>
      <c r="L309" s="3" t="s">
        <v>23</v>
      </c>
      <c r="M309" s="5">
        <v>2</v>
      </c>
      <c r="N309" s="6" t="str">
        <f>IF(ev_charging_network_usage_!$I309&lt;=10,"Low",IF(ev_charging_network_usage_!$I309&lt;=30,"Medium","High"))</f>
        <v>Low</v>
      </c>
      <c r="O309" s="6" t="str">
        <f t="shared" si="21"/>
        <v>Low Satisfaction</v>
      </c>
      <c r="P309" s="6" t="str">
        <f>IF(ev_charging_network_usage_!$H309&lt;30,"Short Charging",IF(ev_charging_network_usage_!$H309&lt;=60,"Medium Charging","Long Charging"))</f>
        <v>Short Charging</v>
      </c>
      <c r="Q309" s="6">
        <f t="shared" si="20"/>
        <v>2</v>
      </c>
      <c r="R309" s="30">
        <f t="shared" si="18"/>
        <v>0.52569444444444446</v>
      </c>
      <c r="S309" s="28">
        <f t="shared" si="19"/>
        <v>45004</v>
      </c>
      <c r="T309" s="28"/>
    </row>
    <row r="310" spans="1:20" ht="13.2" x14ac:dyDescent="0.25">
      <c r="A310" s="7" t="s">
        <v>712</v>
      </c>
      <c r="B310" s="7" t="s">
        <v>59</v>
      </c>
      <c r="C310" s="7" t="s">
        <v>21</v>
      </c>
      <c r="D310" s="7" t="s">
        <v>31</v>
      </c>
      <c r="E310" s="7" t="s">
        <v>17</v>
      </c>
      <c r="F310" s="7" t="s">
        <v>713</v>
      </c>
      <c r="G310" s="7" t="s">
        <v>714</v>
      </c>
      <c r="H310" s="7">
        <v>79</v>
      </c>
      <c r="I310" s="7">
        <v>57.61</v>
      </c>
      <c r="J310" s="7">
        <v>10</v>
      </c>
      <c r="K310" s="7">
        <v>576.1</v>
      </c>
      <c r="L310" s="7" t="s">
        <v>38</v>
      </c>
      <c r="M310" s="9">
        <v>4</v>
      </c>
      <c r="N310" s="6" t="str">
        <f>IF(ev_charging_network_usage_!$I310&lt;=10,"Low",IF(ev_charging_network_usage_!$I310&lt;=30,"Medium","High"))</f>
        <v>High</v>
      </c>
      <c r="O310" s="6" t="str">
        <f t="shared" si="21"/>
        <v>Medium Satisfaction</v>
      </c>
      <c r="P310" s="6" t="str">
        <f>IF(ev_charging_network_usage_!$H310&lt;30,"Short Charging",IF(ev_charging_network_usage_!$H310&lt;=60,"Medium Charging","Long Charging"))</f>
        <v>Long Charging</v>
      </c>
      <c r="Q310" s="6">
        <f t="shared" si="20"/>
        <v>1</v>
      </c>
      <c r="R310" s="30">
        <f t="shared" si="18"/>
        <v>0.27916666666666667</v>
      </c>
      <c r="S310" s="28">
        <f t="shared" si="19"/>
        <v>45345</v>
      </c>
      <c r="T310" s="28"/>
    </row>
    <row r="311" spans="1:20" ht="13.2" x14ac:dyDescent="0.25">
      <c r="A311" s="3" t="s">
        <v>715</v>
      </c>
      <c r="B311" s="3" t="s">
        <v>43</v>
      </c>
      <c r="C311" s="3" t="s">
        <v>30</v>
      </c>
      <c r="D311" s="3" t="s">
        <v>34</v>
      </c>
      <c r="E311" s="3" t="s">
        <v>35</v>
      </c>
      <c r="F311" s="3" t="s">
        <v>716</v>
      </c>
      <c r="G311" s="3" t="s">
        <v>717</v>
      </c>
      <c r="H311" s="3">
        <v>22</v>
      </c>
      <c r="I311" s="3">
        <v>57.24</v>
      </c>
      <c r="J311" s="3">
        <v>8</v>
      </c>
      <c r="K311" s="3">
        <v>457.92</v>
      </c>
      <c r="L311" s="3" t="s">
        <v>18</v>
      </c>
      <c r="M311" s="5">
        <v>3</v>
      </c>
      <c r="N311" s="6" t="str">
        <f>IF(ev_charging_network_usage_!$I311&lt;=10,"Low",IF(ev_charging_network_usage_!$I311&lt;=30,"Medium","High"))</f>
        <v>High</v>
      </c>
      <c r="O311" s="6" t="str">
        <f t="shared" si="21"/>
        <v>Medium Satisfaction</v>
      </c>
      <c r="P311" s="6" t="str">
        <f>IF(ev_charging_network_usage_!$H311&lt;30,"Short Charging",IF(ev_charging_network_usage_!$H311&lt;=60,"Medium Charging","Long Charging"))</f>
        <v>Short Charging</v>
      </c>
      <c r="Q311" s="6">
        <f t="shared" si="20"/>
        <v>2</v>
      </c>
      <c r="R311" s="30">
        <f t="shared" si="18"/>
        <v>0.25555555555555554</v>
      </c>
      <c r="S311" s="28">
        <f t="shared" si="19"/>
        <v>45611</v>
      </c>
      <c r="T311" s="28"/>
    </row>
    <row r="312" spans="1:20" ht="13.2" x14ac:dyDescent="0.25">
      <c r="A312" s="7" t="s">
        <v>718</v>
      </c>
      <c r="B312" s="7" t="s">
        <v>14</v>
      </c>
      <c r="C312" s="7" t="s">
        <v>30</v>
      </c>
      <c r="D312" s="7" t="s">
        <v>34</v>
      </c>
      <c r="E312" s="7" t="s">
        <v>35</v>
      </c>
      <c r="F312" s="7" t="s">
        <v>719</v>
      </c>
      <c r="G312" s="7" t="s">
        <v>720</v>
      </c>
      <c r="H312" s="7">
        <v>56</v>
      </c>
      <c r="I312" s="7">
        <v>9.89</v>
      </c>
      <c r="J312" s="7">
        <v>8</v>
      </c>
      <c r="K312" s="7">
        <v>79.12</v>
      </c>
      <c r="L312" s="7" t="s">
        <v>27</v>
      </c>
      <c r="M312" s="9">
        <v>2</v>
      </c>
      <c r="N312" s="6" t="str">
        <f>IF(ev_charging_network_usage_!$I312&lt;=10,"Low",IF(ev_charging_network_usage_!$I312&lt;=30,"Medium","High"))</f>
        <v>Low</v>
      </c>
      <c r="O312" s="6" t="str">
        <f t="shared" si="21"/>
        <v>Low Satisfaction</v>
      </c>
      <c r="P312" s="6" t="str">
        <f>IF(ev_charging_network_usage_!$H312&lt;30,"Short Charging",IF(ev_charging_network_usage_!$H312&lt;=60,"Medium Charging","Long Charging"))</f>
        <v>Medium Charging</v>
      </c>
      <c r="Q312" s="6">
        <f t="shared" si="20"/>
        <v>2</v>
      </c>
      <c r="R312" s="30">
        <f t="shared" si="18"/>
        <v>0.75624999999999998</v>
      </c>
      <c r="S312" s="28">
        <f t="shared" si="19"/>
        <v>45190</v>
      </c>
      <c r="T312" s="28"/>
    </row>
    <row r="313" spans="1:20" ht="13.2" x14ac:dyDescent="0.25">
      <c r="A313" s="3" t="s">
        <v>721</v>
      </c>
      <c r="B313" s="3" t="s">
        <v>48</v>
      </c>
      <c r="C313" s="3" t="s">
        <v>15</v>
      </c>
      <c r="D313" s="3" t="s">
        <v>31</v>
      </c>
      <c r="E313" s="3" t="s">
        <v>17</v>
      </c>
      <c r="F313" s="3" t="s">
        <v>722</v>
      </c>
      <c r="G313" s="3" t="s">
        <v>723</v>
      </c>
      <c r="H313" s="3">
        <v>97</v>
      </c>
      <c r="I313" s="3">
        <v>31.89</v>
      </c>
      <c r="J313" s="3">
        <v>12</v>
      </c>
      <c r="K313" s="3">
        <v>382.68</v>
      </c>
      <c r="L313" s="3" t="s">
        <v>23</v>
      </c>
      <c r="M313" s="5">
        <v>5</v>
      </c>
      <c r="N313" s="6" t="str">
        <f>IF(ev_charging_network_usage_!$I313&lt;=10,"Low",IF(ev_charging_network_usage_!$I313&lt;=30,"Medium","High"))</f>
        <v>High</v>
      </c>
      <c r="O313" s="6" t="str">
        <f t="shared" si="21"/>
        <v>High Satisfaction</v>
      </c>
      <c r="P313" s="6" t="str">
        <f>IF(ev_charging_network_usage_!$H313&lt;30,"Short Charging",IF(ev_charging_network_usage_!$H313&lt;=60,"Medium Charging","Long Charging"))</f>
        <v>Long Charging</v>
      </c>
      <c r="Q313" s="6">
        <f t="shared" si="20"/>
        <v>3</v>
      </c>
      <c r="R313" s="30">
        <f t="shared" si="18"/>
        <v>0.38333333333333336</v>
      </c>
      <c r="S313" s="28">
        <f t="shared" si="19"/>
        <v>45558</v>
      </c>
      <c r="T313" s="28"/>
    </row>
    <row r="314" spans="1:20" ht="13.2" x14ac:dyDescent="0.25">
      <c r="A314" s="7" t="s">
        <v>724</v>
      </c>
      <c r="B314" s="7" t="s">
        <v>20</v>
      </c>
      <c r="C314" s="7" t="s">
        <v>30</v>
      </c>
      <c r="D314" s="7" t="s">
        <v>16</v>
      </c>
      <c r="E314" s="7" t="s">
        <v>17</v>
      </c>
      <c r="F314" s="7" t="s">
        <v>725</v>
      </c>
      <c r="G314" s="7" t="s">
        <v>726</v>
      </c>
      <c r="H314" s="7">
        <v>53</v>
      </c>
      <c r="I314" s="7">
        <v>42.63</v>
      </c>
      <c r="J314" s="7">
        <v>8</v>
      </c>
      <c r="K314" s="7">
        <v>341.04</v>
      </c>
      <c r="L314" s="7" t="s">
        <v>38</v>
      </c>
      <c r="M314" s="9">
        <v>2</v>
      </c>
      <c r="N314" s="6" t="str">
        <f>IF(ev_charging_network_usage_!$I314&lt;=10,"Low",IF(ev_charging_network_usage_!$I314&lt;=30,"Medium","High"))</f>
        <v>High</v>
      </c>
      <c r="O314" s="6" t="str">
        <f t="shared" si="21"/>
        <v>Low Satisfaction</v>
      </c>
      <c r="P314" s="6" t="str">
        <f>IF(ev_charging_network_usage_!$H314&lt;30,"Short Charging",IF(ev_charging_network_usage_!$H314&lt;=60,"Medium Charging","Long Charging"))</f>
        <v>Medium Charging</v>
      </c>
      <c r="Q314" s="6">
        <f t="shared" si="20"/>
        <v>2</v>
      </c>
      <c r="R314" s="30">
        <f t="shared" si="18"/>
        <v>0.21249999999999999</v>
      </c>
      <c r="S314" s="28">
        <f t="shared" si="19"/>
        <v>45350</v>
      </c>
      <c r="T314" s="28"/>
    </row>
    <row r="315" spans="1:20" ht="13.2" x14ac:dyDescent="0.25">
      <c r="A315" s="3" t="s">
        <v>727</v>
      </c>
      <c r="B315" s="3" t="s">
        <v>14</v>
      </c>
      <c r="C315" s="3" t="s">
        <v>15</v>
      </c>
      <c r="D315" s="3" t="s">
        <v>31</v>
      </c>
      <c r="E315" s="3" t="s">
        <v>35</v>
      </c>
      <c r="F315" s="3" t="s">
        <v>728</v>
      </c>
      <c r="G315" s="3" t="s">
        <v>729</v>
      </c>
      <c r="H315" s="3">
        <v>55</v>
      </c>
      <c r="I315" s="3">
        <v>56.47</v>
      </c>
      <c r="J315" s="3">
        <v>12</v>
      </c>
      <c r="K315" s="3">
        <v>677.64</v>
      </c>
      <c r="L315" s="3" t="s">
        <v>18</v>
      </c>
      <c r="M315" s="5">
        <v>1</v>
      </c>
      <c r="N315" s="6" t="str">
        <f>IF(ev_charging_network_usage_!$I315&lt;=10,"Low",IF(ev_charging_network_usage_!$I315&lt;=30,"Medium","High"))</f>
        <v>High</v>
      </c>
      <c r="O315" s="6" t="str">
        <f t="shared" si="21"/>
        <v>Low Satisfaction</v>
      </c>
      <c r="P315" s="6" t="str">
        <f>IF(ev_charging_network_usage_!$H315&lt;30,"Short Charging",IF(ev_charging_network_usage_!$H315&lt;=60,"Medium Charging","Long Charging"))</f>
        <v>Medium Charging</v>
      </c>
      <c r="Q315" s="6">
        <f t="shared" si="20"/>
        <v>3</v>
      </c>
      <c r="R315" s="30">
        <f t="shared" si="18"/>
        <v>0.70486111111111116</v>
      </c>
      <c r="S315" s="28">
        <f t="shared" si="19"/>
        <v>45596</v>
      </c>
      <c r="T315" s="28"/>
    </row>
    <row r="316" spans="1:20" ht="13.2" x14ac:dyDescent="0.25">
      <c r="A316" s="7" t="s">
        <v>730</v>
      </c>
      <c r="B316" s="7" t="s">
        <v>43</v>
      </c>
      <c r="C316" s="7" t="s">
        <v>30</v>
      </c>
      <c r="D316" s="7" t="s">
        <v>22</v>
      </c>
      <c r="E316" s="7" t="s">
        <v>17</v>
      </c>
      <c r="F316" s="7" t="s">
        <v>731</v>
      </c>
      <c r="G316" s="7" t="s">
        <v>732</v>
      </c>
      <c r="H316" s="7">
        <v>81</v>
      </c>
      <c r="I316" s="7">
        <v>28.29</v>
      </c>
      <c r="J316" s="7">
        <v>15</v>
      </c>
      <c r="K316" s="7">
        <v>424.35</v>
      </c>
      <c r="L316" s="7" t="s">
        <v>18</v>
      </c>
      <c r="M316" s="9">
        <v>1</v>
      </c>
      <c r="N316" s="6" t="str">
        <f>IF(ev_charging_network_usage_!$I316&lt;=10,"Low",IF(ev_charging_network_usage_!$I316&lt;=30,"Medium","High"))</f>
        <v>Medium</v>
      </c>
      <c r="O316" s="6" t="str">
        <f t="shared" si="21"/>
        <v>Low Satisfaction</v>
      </c>
      <c r="P316" s="6" t="str">
        <f>IF(ev_charging_network_usage_!$H316&lt;30,"Short Charging",IF(ev_charging_network_usage_!$H316&lt;=60,"Medium Charging","Long Charging"))</f>
        <v>Long Charging</v>
      </c>
      <c r="Q316" s="6">
        <f t="shared" si="20"/>
        <v>2</v>
      </c>
      <c r="R316" s="30">
        <f t="shared" si="18"/>
        <v>0.7944444444444444</v>
      </c>
      <c r="S316" s="28">
        <f t="shared" si="19"/>
        <v>45134</v>
      </c>
      <c r="T316" s="28"/>
    </row>
    <row r="317" spans="1:20" ht="13.2" x14ac:dyDescent="0.25">
      <c r="A317" s="3" t="s">
        <v>733</v>
      </c>
      <c r="B317" s="3" t="s">
        <v>59</v>
      </c>
      <c r="C317" s="3" t="s">
        <v>21</v>
      </c>
      <c r="D317" s="3" t="s">
        <v>22</v>
      </c>
      <c r="E317" s="3" t="s">
        <v>35</v>
      </c>
      <c r="F317" s="3" t="s">
        <v>734</v>
      </c>
      <c r="G317" s="3" t="s">
        <v>735</v>
      </c>
      <c r="H317" s="3">
        <v>42</v>
      </c>
      <c r="I317" s="3">
        <v>8.09</v>
      </c>
      <c r="J317" s="3">
        <v>8</v>
      </c>
      <c r="K317" s="3">
        <v>64.72</v>
      </c>
      <c r="L317" s="3" t="s">
        <v>18</v>
      </c>
      <c r="M317" s="5">
        <v>5</v>
      </c>
      <c r="N317" s="6" t="str">
        <f>IF(ev_charging_network_usage_!$I317&lt;=10,"Low",IF(ev_charging_network_usage_!$I317&lt;=30,"Medium","High"))</f>
        <v>Low</v>
      </c>
      <c r="O317" s="6" t="str">
        <f t="shared" si="21"/>
        <v>High Satisfaction</v>
      </c>
      <c r="P317" s="6" t="str">
        <f>IF(ev_charging_network_usage_!$H317&lt;30,"Short Charging",IF(ev_charging_network_usage_!$H317&lt;=60,"Medium Charging","Long Charging"))</f>
        <v>Medium Charging</v>
      </c>
      <c r="Q317" s="6">
        <f t="shared" si="20"/>
        <v>1</v>
      </c>
      <c r="R317" s="30">
        <f t="shared" si="18"/>
        <v>0.35069444444444442</v>
      </c>
      <c r="S317" s="28">
        <f t="shared" si="19"/>
        <v>45337</v>
      </c>
      <c r="T317" s="28"/>
    </row>
    <row r="318" spans="1:20" ht="13.2" x14ac:dyDescent="0.25">
      <c r="A318" s="7" t="s">
        <v>736</v>
      </c>
      <c r="B318" s="7" t="s">
        <v>14</v>
      </c>
      <c r="C318" s="7" t="s">
        <v>15</v>
      </c>
      <c r="D318" s="7" t="s">
        <v>31</v>
      </c>
      <c r="E318" s="7" t="s">
        <v>17</v>
      </c>
      <c r="F318" s="8">
        <v>45140.749305555553</v>
      </c>
      <c r="G318" s="8">
        <v>45140.776388888888</v>
      </c>
      <c r="H318" s="7">
        <v>39</v>
      </c>
      <c r="I318" s="7">
        <v>34.24</v>
      </c>
      <c r="J318" s="7">
        <v>12</v>
      </c>
      <c r="K318" s="7">
        <v>410.88</v>
      </c>
      <c r="L318" s="7" t="s">
        <v>23</v>
      </c>
      <c r="M318" s="9">
        <v>4</v>
      </c>
      <c r="N318" s="6" t="str">
        <f>IF(ev_charging_network_usage_!$I318&lt;=10,"Low",IF(ev_charging_network_usage_!$I318&lt;=30,"Medium","High"))</f>
        <v>High</v>
      </c>
      <c r="O318" s="6" t="str">
        <f t="shared" si="21"/>
        <v>Medium Satisfaction</v>
      </c>
      <c r="P318" s="6" t="str">
        <f>IF(ev_charging_network_usage_!$H318&lt;30,"Short Charging",IF(ev_charging_network_usage_!$H318&lt;=60,"Medium Charging","Long Charging"))</f>
        <v>Medium Charging</v>
      </c>
      <c r="Q318" s="6">
        <f t="shared" si="20"/>
        <v>3</v>
      </c>
      <c r="R318" s="30">
        <f t="shared" si="18"/>
        <v>0.74930555555555556</v>
      </c>
      <c r="S318" s="28">
        <f t="shared" si="19"/>
        <v>45140</v>
      </c>
      <c r="T318" s="28"/>
    </row>
    <row r="319" spans="1:20" ht="13.2" x14ac:dyDescent="0.25">
      <c r="A319" s="3" t="s">
        <v>737</v>
      </c>
      <c r="B319" s="3" t="s">
        <v>78</v>
      </c>
      <c r="C319" s="3" t="s">
        <v>30</v>
      </c>
      <c r="D319" s="3" t="s">
        <v>34</v>
      </c>
      <c r="E319" s="3" t="s">
        <v>35</v>
      </c>
      <c r="F319" s="3" t="s">
        <v>738</v>
      </c>
      <c r="G319" s="3" t="s">
        <v>739</v>
      </c>
      <c r="H319" s="3">
        <v>59</v>
      </c>
      <c r="I319" s="3">
        <v>28.88</v>
      </c>
      <c r="J319" s="3">
        <v>10</v>
      </c>
      <c r="K319" s="3">
        <v>288.8</v>
      </c>
      <c r="L319" s="3" t="s">
        <v>38</v>
      </c>
      <c r="M319" s="5">
        <v>3</v>
      </c>
      <c r="N319" s="6" t="str">
        <f>IF(ev_charging_network_usage_!$I319&lt;=10,"Low",IF(ev_charging_network_usage_!$I319&lt;=30,"Medium","High"))</f>
        <v>Medium</v>
      </c>
      <c r="O319" s="6" t="str">
        <f t="shared" si="21"/>
        <v>Medium Satisfaction</v>
      </c>
      <c r="P319" s="6" t="str">
        <f>IF(ev_charging_network_usage_!$H319&lt;30,"Short Charging",IF(ev_charging_network_usage_!$H319&lt;=60,"Medium Charging","Long Charging"))</f>
        <v>Medium Charging</v>
      </c>
      <c r="Q319" s="6">
        <f t="shared" si="20"/>
        <v>2</v>
      </c>
      <c r="R319" s="30">
        <f t="shared" si="18"/>
        <v>0.70347222222222228</v>
      </c>
      <c r="S319" s="28">
        <f t="shared" si="19"/>
        <v>45105</v>
      </c>
      <c r="T319" s="28"/>
    </row>
    <row r="320" spans="1:20" ht="13.2" x14ac:dyDescent="0.25">
      <c r="A320" s="7" t="s">
        <v>740</v>
      </c>
      <c r="B320" s="7" t="s">
        <v>43</v>
      </c>
      <c r="C320" s="7" t="s">
        <v>30</v>
      </c>
      <c r="D320" s="7" t="s">
        <v>16</v>
      </c>
      <c r="E320" s="7" t="s">
        <v>35</v>
      </c>
      <c r="F320" s="8">
        <v>45420.354861111111</v>
      </c>
      <c r="G320" s="8">
        <v>45420.379166666666</v>
      </c>
      <c r="H320" s="7">
        <v>35</v>
      </c>
      <c r="I320" s="7">
        <v>40.380000000000003</v>
      </c>
      <c r="J320" s="7">
        <v>10</v>
      </c>
      <c r="K320" s="7">
        <v>403.8</v>
      </c>
      <c r="L320" s="7" t="s">
        <v>27</v>
      </c>
      <c r="M320" s="9">
        <v>2</v>
      </c>
      <c r="N320" s="6" t="str">
        <f>IF(ev_charging_network_usage_!$I320&lt;=10,"Low",IF(ev_charging_network_usage_!$I320&lt;=30,"Medium","High"))</f>
        <v>High</v>
      </c>
      <c r="O320" s="6" t="str">
        <f t="shared" si="21"/>
        <v>Low Satisfaction</v>
      </c>
      <c r="P320" s="6" t="str">
        <f>IF(ev_charging_network_usage_!$H320&lt;30,"Short Charging",IF(ev_charging_network_usage_!$H320&lt;=60,"Medium Charging","Long Charging"))</f>
        <v>Medium Charging</v>
      </c>
      <c r="Q320" s="6">
        <f t="shared" si="20"/>
        <v>2</v>
      </c>
      <c r="R320" s="30">
        <f t="shared" si="18"/>
        <v>0.35486111111111113</v>
      </c>
      <c r="S320" s="28">
        <f t="shared" si="19"/>
        <v>45420</v>
      </c>
      <c r="T320" s="28"/>
    </row>
    <row r="321" spans="1:20" ht="13.2" x14ac:dyDescent="0.25">
      <c r="A321" s="3" t="s">
        <v>741</v>
      </c>
      <c r="B321" s="3" t="s">
        <v>29</v>
      </c>
      <c r="C321" s="3" t="s">
        <v>21</v>
      </c>
      <c r="D321" s="3" t="s">
        <v>34</v>
      </c>
      <c r="E321" s="3" t="s">
        <v>17</v>
      </c>
      <c r="F321" s="3" t="s">
        <v>742</v>
      </c>
      <c r="G321" s="3" t="s">
        <v>743</v>
      </c>
      <c r="H321" s="3">
        <v>80</v>
      </c>
      <c r="I321" s="3">
        <v>38.21</v>
      </c>
      <c r="J321" s="3">
        <v>12</v>
      </c>
      <c r="K321" s="3">
        <v>458.52</v>
      </c>
      <c r="L321" s="3" t="s">
        <v>27</v>
      </c>
      <c r="M321" s="5">
        <v>5</v>
      </c>
      <c r="N321" s="6" t="str">
        <f>IF(ev_charging_network_usage_!$I321&lt;=10,"Low",IF(ev_charging_network_usage_!$I321&lt;=30,"Medium","High"))</f>
        <v>High</v>
      </c>
      <c r="O321" s="6" t="str">
        <f t="shared" si="21"/>
        <v>High Satisfaction</v>
      </c>
      <c r="P321" s="6" t="str">
        <f>IF(ev_charging_network_usage_!$H321&lt;30,"Short Charging",IF(ev_charging_network_usage_!$H321&lt;=60,"Medium Charging","Long Charging"))</f>
        <v>Long Charging</v>
      </c>
      <c r="Q321" s="6">
        <f t="shared" si="20"/>
        <v>1</v>
      </c>
      <c r="R321" s="30">
        <f t="shared" si="18"/>
        <v>3.0555555555555555E-2</v>
      </c>
      <c r="S321" s="28">
        <f t="shared" si="19"/>
        <v>45152</v>
      </c>
      <c r="T321" s="28"/>
    </row>
    <row r="322" spans="1:20" ht="13.2" x14ac:dyDescent="0.25">
      <c r="A322" s="7" t="s">
        <v>744</v>
      </c>
      <c r="B322" s="7" t="s">
        <v>43</v>
      </c>
      <c r="C322" s="7" t="s">
        <v>21</v>
      </c>
      <c r="D322" s="7" t="s">
        <v>31</v>
      </c>
      <c r="E322" s="7" t="s">
        <v>17</v>
      </c>
      <c r="F322" s="8">
        <v>45264.597222222219</v>
      </c>
      <c r="G322" s="8">
        <v>45264.619444444441</v>
      </c>
      <c r="H322" s="7">
        <v>32</v>
      </c>
      <c r="I322" s="7">
        <v>2.31</v>
      </c>
      <c r="J322" s="7">
        <v>10</v>
      </c>
      <c r="K322" s="7">
        <v>23.1</v>
      </c>
      <c r="L322" s="7" t="s">
        <v>38</v>
      </c>
      <c r="M322" s="9">
        <v>4</v>
      </c>
      <c r="N322" s="6" t="str">
        <f>IF(ev_charging_network_usage_!$I322&lt;=10,"Low",IF(ev_charging_network_usage_!$I322&lt;=30,"Medium","High"))</f>
        <v>Low</v>
      </c>
      <c r="O322" s="6" t="str">
        <f t="shared" si="21"/>
        <v>Medium Satisfaction</v>
      </c>
      <c r="P322" s="6" t="str">
        <f>IF(ev_charging_network_usage_!$H322&lt;30,"Short Charging",IF(ev_charging_network_usage_!$H322&lt;=60,"Medium Charging","Long Charging"))</f>
        <v>Medium Charging</v>
      </c>
      <c r="Q322" s="6">
        <f t="shared" si="20"/>
        <v>1</v>
      </c>
      <c r="R322" s="30">
        <f t="shared" ref="R322:R385" si="22">TIME(HOUR(F322),MINUTE(F322),SECOND(F322))</f>
        <v>0.59722222222222221</v>
      </c>
      <c r="S322" s="28">
        <f t="shared" ref="S322:S385" si="23">DATE(YEAR(F322),MONTH(F322),DAY(F322))</f>
        <v>45264</v>
      </c>
      <c r="T322" s="28"/>
    </row>
    <row r="323" spans="1:20" ht="13.2" x14ac:dyDescent="0.25">
      <c r="A323" s="3" t="s">
        <v>745</v>
      </c>
      <c r="B323" s="3" t="s">
        <v>14</v>
      </c>
      <c r="C323" s="3" t="s">
        <v>30</v>
      </c>
      <c r="D323" s="3" t="s">
        <v>34</v>
      </c>
      <c r="E323" s="3" t="s">
        <v>35</v>
      </c>
      <c r="F323" s="3" t="s">
        <v>746</v>
      </c>
      <c r="G323" s="3" t="s">
        <v>747</v>
      </c>
      <c r="H323" s="3">
        <v>74</v>
      </c>
      <c r="I323" s="3">
        <v>33.85</v>
      </c>
      <c r="J323" s="3">
        <v>12</v>
      </c>
      <c r="K323" s="3">
        <v>406.2</v>
      </c>
      <c r="L323" s="3" t="s">
        <v>27</v>
      </c>
      <c r="M323" s="5">
        <v>2</v>
      </c>
      <c r="N323" s="6" t="str">
        <f>IF(ev_charging_network_usage_!$I323&lt;=10,"Low",IF(ev_charging_network_usage_!$I323&lt;=30,"Medium","High"))</f>
        <v>High</v>
      </c>
      <c r="O323" s="6" t="str">
        <f t="shared" si="21"/>
        <v>Low Satisfaction</v>
      </c>
      <c r="P323" s="6" t="str">
        <f>IF(ev_charging_network_usage_!$H323&lt;30,"Short Charging",IF(ev_charging_network_usage_!$H323&lt;=60,"Medium Charging","Long Charging"))</f>
        <v>Long Charging</v>
      </c>
      <c r="Q323" s="6">
        <f t="shared" ref="Q323:Q386" si="24">IF(C323="Fast Charger",1,IF(C323="Standard Charger",2,IF(C323="Super Fast Charger",3,"")))</f>
        <v>2</v>
      </c>
      <c r="R323" s="30">
        <f t="shared" si="22"/>
        <v>0.69166666666666665</v>
      </c>
      <c r="S323" s="28">
        <f t="shared" si="23"/>
        <v>45156</v>
      </c>
      <c r="T323" s="28"/>
    </row>
    <row r="324" spans="1:20" ht="13.2" x14ac:dyDescent="0.25">
      <c r="A324" s="7" t="s">
        <v>748</v>
      </c>
      <c r="B324" s="7" t="s">
        <v>14</v>
      </c>
      <c r="C324" s="7" t="s">
        <v>30</v>
      </c>
      <c r="D324" s="7" t="s">
        <v>22</v>
      </c>
      <c r="E324" s="7" t="s">
        <v>35</v>
      </c>
      <c r="F324" s="7" t="s">
        <v>749</v>
      </c>
      <c r="G324" s="7" t="s">
        <v>750</v>
      </c>
      <c r="H324" s="7">
        <v>79</v>
      </c>
      <c r="I324" s="7">
        <v>8.07</v>
      </c>
      <c r="J324" s="7">
        <v>8</v>
      </c>
      <c r="K324" s="7">
        <v>64.56</v>
      </c>
      <c r="L324" s="7" t="s">
        <v>27</v>
      </c>
      <c r="M324" s="9">
        <v>2</v>
      </c>
      <c r="N324" s="6" t="str">
        <f>IF(ev_charging_network_usage_!$I324&lt;=10,"Low",IF(ev_charging_network_usage_!$I324&lt;=30,"Medium","High"))</f>
        <v>Low</v>
      </c>
      <c r="O324" s="6" t="str">
        <f t="shared" ref="O324:O387" si="25">IF(M324&lt;=2,"Low Satisfaction",IF(M324&lt;=4,"Medium Satisfaction","High Satisfaction"))</f>
        <v>Low Satisfaction</v>
      </c>
      <c r="P324" s="6" t="str">
        <f>IF(ev_charging_network_usage_!$H324&lt;30,"Short Charging",IF(ev_charging_network_usage_!$H324&lt;=60,"Medium Charging","Long Charging"))</f>
        <v>Long Charging</v>
      </c>
      <c r="Q324" s="6">
        <f t="shared" si="24"/>
        <v>2</v>
      </c>
      <c r="R324" s="30">
        <f t="shared" si="22"/>
        <v>0.85555555555555551</v>
      </c>
      <c r="S324" s="28">
        <f t="shared" si="23"/>
        <v>44979</v>
      </c>
      <c r="T324" s="28"/>
    </row>
    <row r="325" spans="1:20" ht="13.2" x14ac:dyDescent="0.25">
      <c r="A325" s="3" t="s">
        <v>751</v>
      </c>
      <c r="B325" s="3" t="s">
        <v>20</v>
      </c>
      <c r="C325" s="3" t="s">
        <v>21</v>
      </c>
      <c r="D325" s="3" t="s">
        <v>34</v>
      </c>
      <c r="E325" s="3" t="s">
        <v>17</v>
      </c>
      <c r="F325" s="3" t="s">
        <v>752</v>
      </c>
      <c r="G325" s="3" t="s">
        <v>753</v>
      </c>
      <c r="H325" s="3">
        <v>63</v>
      </c>
      <c r="I325" s="3">
        <v>46.37</v>
      </c>
      <c r="J325" s="3">
        <v>8</v>
      </c>
      <c r="K325" s="3">
        <v>370.96</v>
      </c>
      <c r="L325" s="3" t="s">
        <v>23</v>
      </c>
      <c r="M325" s="5">
        <v>1</v>
      </c>
      <c r="N325" s="6" t="str">
        <f>IF(ev_charging_network_usage_!$I325&lt;=10,"Low",IF(ev_charging_network_usage_!$I325&lt;=30,"Medium","High"))</f>
        <v>High</v>
      </c>
      <c r="O325" s="6" t="str">
        <f t="shared" si="25"/>
        <v>Low Satisfaction</v>
      </c>
      <c r="P325" s="6" t="str">
        <f>IF(ev_charging_network_usage_!$H325&lt;30,"Short Charging",IF(ev_charging_network_usage_!$H325&lt;=60,"Medium Charging","Long Charging"))</f>
        <v>Long Charging</v>
      </c>
      <c r="Q325" s="6">
        <f t="shared" si="24"/>
        <v>1</v>
      </c>
      <c r="R325" s="30">
        <f t="shared" si="22"/>
        <v>0.91180555555555554</v>
      </c>
      <c r="S325" s="28">
        <f t="shared" si="23"/>
        <v>45375</v>
      </c>
      <c r="T325" s="28"/>
    </row>
    <row r="326" spans="1:20" ht="13.2" x14ac:dyDescent="0.25">
      <c r="A326" s="7" t="s">
        <v>754</v>
      </c>
      <c r="B326" s="7" t="s">
        <v>43</v>
      </c>
      <c r="C326" s="7" t="s">
        <v>15</v>
      </c>
      <c r="D326" s="7" t="s">
        <v>31</v>
      </c>
      <c r="E326" s="7" t="s">
        <v>17</v>
      </c>
      <c r="F326" s="7" t="s">
        <v>755</v>
      </c>
      <c r="G326" s="7" t="s">
        <v>756</v>
      </c>
      <c r="H326" s="7">
        <v>61</v>
      </c>
      <c r="I326" s="7">
        <v>38.450000000000003</v>
      </c>
      <c r="J326" s="7">
        <v>12</v>
      </c>
      <c r="K326" s="7">
        <v>461.4</v>
      </c>
      <c r="L326" s="7" t="s">
        <v>18</v>
      </c>
      <c r="M326" s="9">
        <v>1</v>
      </c>
      <c r="N326" s="6" t="str">
        <f>IF(ev_charging_network_usage_!$I326&lt;=10,"Low",IF(ev_charging_network_usage_!$I326&lt;=30,"Medium","High"))</f>
        <v>High</v>
      </c>
      <c r="O326" s="6" t="str">
        <f t="shared" si="25"/>
        <v>Low Satisfaction</v>
      </c>
      <c r="P326" s="6" t="str">
        <f>IF(ev_charging_network_usage_!$H326&lt;30,"Short Charging",IF(ev_charging_network_usage_!$H326&lt;=60,"Medium Charging","Long Charging"))</f>
        <v>Long Charging</v>
      </c>
      <c r="Q326" s="6">
        <f t="shared" si="24"/>
        <v>3</v>
      </c>
      <c r="R326" s="30">
        <f t="shared" si="22"/>
        <v>2.2916666666666665E-2</v>
      </c>
      <c r="S326" s="28">
        <f t="shared" si="23"/>
        <v>45557</v>
      </c>
      <c r="T326" s="28"/>
    </row>
    <row r="327" spans="1:20" ht="13.2" x14ac:dyDescent="0.25">
      <c r="A327" s="3" t="s">
        <v>757</v>
      </c>
      <c r="B327" s="3" t="s">
        <v>48</v>
      </c>
      <c r="C327" s="3" t="s">
        <v>30</v>
      </c>
      <c r="D327" s="3" t="s">
        <v>31</v>
      </c>
      <c r="E327" s="3" t="s">
        <v>35</v>
      </c>
      <c r="F327" s="3" t="s">
        <v>758</v>
      </c>
      <c r="G327" s="3" t="s">
        <v>759</v>
      </c>
      <c r="H327" s="3">
        <v>95</v>
      </c>
      <c r="I327" s="3">
        <v>6.09</v>
      </c>
      <c r="J327" s="3">
        <v>8</v>
      </c>
      <c r="K327" s="3">
        <v>48.72</v>
      </c>
      <c r="L327" s="3" t="s">
        <v>27</v>
      </c>
      <c r="M327" s="5">
        <v>4</v>
      </c>
      <c r="N327" s="6" t="str">
        <f>IF(ev_charging_network_usage_!$I327&lt;=10,"Low",IF(ev_charging_network_usage_!$I327&lt;=30,"Medium","High"))</f>
        <v>Low</v>
      </c>
      <c r="O327" s="6" t="str">
        <f t="shared" si="25"/>
        <v>Medium Satisfaction</v>
      </c>
      <c r="P327" s="6" t="str">
        <f>IF(ev_charging_network_usage_!$H327&lt;30,"Short Charging",IF(ev_charging_network_usage_!$H327&lt;=60,"Medium Charging","Long Charging"))</f>
        <v>Long Charging</v>
      </c>
      <c r="Q327" s="6">
        <f t="shared" si="24"/>
        <v>2</v>
      </c>
      <c r="R327" s="30">
        <f t="shared" si="22"/>
        <v>0.38333333333333336</v>
      </c>
      <c r="S327" s="28">
        <f t="shared" si="23"/>
        <v>45493</v>
      </c>
      <c r="T327" s="28"/>
    </row>
    <row r="328" spans="1:20" ht="13.2" x14ac:dyDescent="0.25">
      <c r="A328" s="7" t="s">
        <v>760</v>
      </c>
      <c r="B328" s="7" t="s">
        <v>43</v>
      </c>
      <c r="C328" s="7" t="s">
        <v>21</v>
      </c>
      <c r="D328" s="7" t="s">
        <v>31</v>
      </c>
      <c r="E328" s="7" t="s">
        <v>17</v>
      </c>
      <c r="F328" s="7" t="s">
        <v>761</v>
      </c>
      <c r="G328" s="7" t="s">
        <v>762</v>
      </c>
      <c r="H328" s="7">
        <v>39</v>
      </c>
      <c r="I328" s="7">
        <v>7.5</v>
      </c>
      <c r="J328" s="7">
        <v>8</v>
      </c>
      <c r="K328" s="7">
        <v>60</v>
      </c>
      <c r="L328" s="7" t="s">
        <v>38</v>
      </c>
      <c r="M328" s="9">
        <v>3</v>
      </c>
      <c r="N328" s="6" t="str">
        <f>IF(ev_charging_network_usage_!$I328&lt;=10,"Low",IF(ev_charging_network_usage_!$I328&lt;=30,"Medium","High"))</f>
        <v>Low</v>
      </c>
      <c r="O328" s="6" t="str">
        <f t="shared" si="25"/>
        <v>Medium Satisfaction</v>
      </c>
      <c r="P328" s="6" t="str">
        <f>IF(ev_charging_network_usage_!$H328&lt;30,"Short Charging",IF(ev_charging_network_usage_!$H328&lt;=60,"Medium Charging","Long Charging"))</f>
        <v>Medium Charging</v>
      </c>
      <c r="Q328" s="6">
        <f t="shared" si="24"/>
        <v>1</v>
      </c>
      <c r="R328" s="30">
        <f t="shared" si="22"/>
        <v>0.30555555555555558</v>
      </c>
      <c r="S328" s="28">
        <f t="shared" si="23"/>
        <v>45005</v>
      </c>
      <c r="T328" s="28"/>
    </row>
    <row r="329" spans="1:20" ht="13.2" x14ac:dyDescent="0.25">
      <c r="A329" s="3" t="s">
        <v>763</v>
      </c>
      <c r="B329" s="3" t="s">
        <v>78</v>
      </c>
      <c r="C329" s="3" t="s">
        <v>21</v>
      </c>
      <c r="D329" s="3" t="s">
        <v>34</v>
      </c>
      <c r="E329" s="3" t="s">
        <v>35</v>
      </c>
      <c r="F329" s="3" t="s">
        <v>764</v>
      </c>
      <c r="G329" s="3" t="s">
        <v>765</v>
      </c>
      <c r="H329" s="3">
        <v>54</v>
      </c>
      <c r="I329" s="3">
        <v>22.51</v>
      </c>
      <c r="J329" s="3">
        <v>12</v>
      </c>
      <c r="K329" s="3">
        <v>270.12</v>
      </c>
      <c r="L329" s="3" t="s">
        <v>38</v>
      </c>
      <c r="M329" s="5">
        <v>4</v>
      </c>
      <c r="N329" s="6" t="str">
        <f>IF(ev_charging_network_usage_!$I329&lt;=10,"Low",IF(ev_charging_network_usage_!$I329&lt;=30,"Medium","High"))</f>
        <v>Medium</v>
      </c>
      <c r="O329" s="6" t="str">
        <f t="shared" si="25"/>
        <v>Medium Satisfaction</v>
      </c>
      <c r="P329" s="6" t="str">
        <f>IF(ev_charging_network_usage_!$H329&lt;30,"Short Charging",IF(ev_charging_network_usage_!$H329&lt;=60,"Medium Charging","Long Charging"))</f>
        <v>Medium Charging</v>
      </c>
      <c r="Q329" s="6">
        <f t="shared" si="24"/>
        <v>1</v>
      </c>
      <c r="R329" s="30">
        <f t="shared" si="22"/>
        <v>2.9166666666666667E-2</v>
      </c>
      <c r="S329" s="28">
        <f t="shared" si="23"/>
        <v>45246</v>
      </c>
      <c r="T329" s="28"/>
    </row>
    <row r="330" spans="1:20" ht="13.2" x14ac:dyDescent="0.25">
      <c r="A330" s="7" t="s">
        <v>766</v>
      </c>
      <c r="B330" s="7" t="s">
        <v>29</v>
      </c>
      <c r="C330" s="7" t="s">
        <v>30</v>
      </c>
      <c r="D330" s="7" t="s">
        <v>34</v>
      </c>
      <c r="E330" s="7" t="s">
        <v>17</v>
      </c>
      <c r="F330" s="11">
        <v>45242.093055555553</v>
      </c>
      <c r="G330" s="11">
        <v>45242.140972222223</v>
      </c>
      <c r="H330" s="7">
        <v>69</v>
      </c>
      <c r="I330" s="7">
        <v>2.2400000000000002</v>
      </c>
      <c r="J330" s="7">
        <v>15</v>
      </c>
      <c r="K330" s="7">
        <v>33.6</v>
      </c>
      <c r="L330" s="7" t="s">
        <v>23</v>
      </c>
      <c r="M330" s="9">
        <v>3</v>
      </c>
      <c r="N330" s="6" t="str">
        <f>IF(ev_charging_network_usage_!$I330&lt;=10,"Low",IF(ev_charging_network_usage_!$I330&lt;=30,"Medium","High"))</f>
        <v>Low</v>
      </c>
      <c r="O330" s="6" t="str">
        <f t="shared" si="25"/>
        <v>Medium Satisfaction</v>
      </c>
      <c r="P330" s="6" t="str">
        <f>IF(ev_charging_network_usage_!$H330&lt;30,"Short Charging",IF(ev_charging_network_usage_!$H330&lt;=60,"Medium Charging","Long Charging"))</f>
        <v>Long Charging</v>
      </c>
      <c r="Q330" s="6">
        <f t="shared" si="24"/>
        <v>2</v>
      </c>
      <c r="R330" s="30">
        <f t="shared" si="22"/>
        <v>9.3055555555555558E-2</v>
      </c>
      <c r="S330" s="28">
        <f t="shared" si="23"/>
        <v>45242</v>
      </c>
      <c r="T330" s="28"/>
    </row>
    <row r="331" spans="1:20" ht="13.2" x14ac:dyDescent="0.25">
      <c r="A331" s="3" t="s">
        <v>767</v>
      </c>
      <c r="B331" s="3" t="s">
        <v>78</v>
      </c>
      <c r="C331" s="3" t="s">
        <v>15</v>
      </c>
      <c r="D331" s="3" t="s">
        <v>34</v>
      </c>
      <c r="E331" s="3" t="s">
        <v>35</v>
      </c>
      <c r="F331" s="4">
        <v>44987.15347222222</v>
      </c>
      <c r="G331" s="4">
        <v>44987.181250000001</v>
      </c>
      <c r="H331" s="3">
        <v>40</v>
      </c>
      <c r="I331" s="3">
        <v>46.72</v>
      </c>
      <c r="J331" s="3">
        <v>8</v>
      </c>
      <c r="K331" s="3">
        <v>373.76</v>
      </c>
      <c r="L331" s="3" t="s">
        <v>38</v>
      </c>
      <c r="M331" s="5">
        <v>2</v>
      </c>
      <c r="N331" s="6" t="str">
        <f>IF(ev_charging_network_usage_!$I331&lt;=10,"Low",IF(ev_charging_network_usage_!$I331&lt;=30,"Medium","High"))</f>
        <v>High</v>
      </c>
      <c r="O331" s="6" t="str">
        <f t="shared" si="25"/>
        <v>Low Satisfaction</v>
      </c>
      <c r="P331" s="6" t="str">
        <f>IF(ev_charging_network_usage_!$H331&lt;30,"Short Charging",IF(ev_charging_network_usage_!$H331&lt;=60,"Medium Charging","Long Charging"))</f>
        <v>Medium Charging</v>
      </c>
      <c r="Q331" s="6">
        <f t="shared" si="24"/>
        <v>3</v>
      </c>
      <c r="R331" s="30">
        <f t="shared" si="22"/>
        <v>0.15347222222222223</v>
      </c>
      <c r="S331" s="28">
        <f t="shared" si="23"/>
        <v>44987</v>
      </c>
      <c r="T331" s="28"/>
    </row>
    <row r="332" spans="1:20" ht="13.2" x14ac:dyDescent="0.25">
      <c r="A332" s="7" t="s">
        <v>768</v>
      </c>
      <c r="B332" s="7" t="s">
        <v>43</v>
      </c>
      <c r="C332" s="7" t="s">
        <v>30</v>
      </c>
      <c r="D332" s="7" t="s">
        <v>34</v>
      </c>
      <c r="E332" s="7" t="s">
        <v>17</v>
      </c>
      <c r="F332" s="7" t="s">
        <v>769</v>
      </c>
      <c r="G332" s="7" t="s">
        <v>770</v>
      </c>
      <c r="H332" s="7">
        <v>46</v>
      </c>
      <c r="I332" s="7">
        <v>58.66</v>
      </c>
      <c r="J332" s="7">
        <v>12</v>
      </c>
      <c r="K332" s="7">
        <v>703.92</v>
      </c>
      <c r="L332" s="7" t="s">
        <v>38</v>
      </c>
      <c r="M332" s="9">
        <v>4</v>
      </c>
      <c r="N332" s="6" t="str">
        <f>IF(ev_charging_network_usage_!$I332&lt;=10,"Low",IF(ev_charging_network_usage_!$I332&lt;=30,"Medium","High"))</f>
        <v>High</v>
      </c>
      <c r="O332" s="6" t="str">
        <f t="shared" si="25"/>
        <v>Medium Satisfaction</v>
      </c>
      <c r="P332" s="6" t="str">
        <f>IF(ev_charging_network_usage_!$H332&lt;30,"Short Charging",IF(ev_charging_network_usage_!$H332&lt;=60,"Medium Charging","Long Charging"))</f>
        <v>Medium Charging</v>
      </c>
      <c r="Q332" s="6">
        <f t="shared" si="24"/>
        <v>2</v>
      </c>
      <c r="R332" s="30">
        <f t="shared" si="22"/>
        <v>0.7729166666666667</v>
      </c>
      <c r="S332" s="28">
        <f t="shared" si="23"/>
        <v>45535</v>
      </c>
      <c r="T332" s="28"/>
    </row>
    <row r="333" spans="1:20" ht="13.2" x14ac:dyDescent="0.25">
      <c r="A333" s="3" t="s">
        <v>771</v>
      </c>
      <c r="B333" s="3" t="s">
        <v>55</v>
      </c>
      <c r="C333" s="3" t="s">
        <v>21</v>
      </c>
      <c r="D333" s="3" t="s">
        <v>34</v>
      </c>
      <c r="E333" s="3" t="s">
        <v>17</v>
      </c>
      <c r="F333" s="4">
        <v>45546.574999999997</v>
      </c>
      <c r="G333" s="4">
        <v>45546.65</v>
      </c>
      <c r="H333" s="3">
        <v>108</v>
      </c>
      <c r="I333" s="3">
        <v>53.43</v>
      </c>
      <c r="J333" s="3">
        <v>10</v>
      </c>
      <c r="K333" s="3">
        <v>534.29999999999995</v>
      </c>
      <c r="L333" s="3" t="s">
        <v>38</v>
      </c>
      <c r="M333" s="5">
        <v>2</v>
      </c>
      <c r="N333" s="6" t="str">
        <f>IF(ev_charging_network_usage_!$I333&lt;=10,"Low",IF(ev_charging_network_usage_!$I333&lt;=30,"Medium","High"))</f>
        <v>High</v>
      </c>
      <c r="O333" s="6" t="str">
        <f t="shared" si="25"/>
        <v>Low Satisfaction</v>
      </c>
      <c r="P333" s="6" t="str">
        <f>IF(ev_charging_network_usage_!$H333&lt;30,"Short Charging",IF(ev_charging_network_usage_!$H333&lt;=60,"Medium Charging","Long Charging"))</f>
        <v>Long Charging</v>
      </c>
      <c r="Q333" s="6">
        <f t="shared" si="24"/>
        <v>1</v>
      </c>
      <c r="R333" s="30">
        <f t="shared" si="22"/>
        <v>0.57499999999999996</v>
      </c>
      <c r="S333" s="28">
        <f t="shared" si="23"/>
        <v>45546</v>
      </c>
      <c r="T333" s="28"/>
    </row>
    <row r="334" spans="1:20" ht="13.2" x14ac:dyDescent="0.25">
      <c r="A334" s="7" t="s">
        <v>772</v>
      </c>
      <c r="B334" s="7" t="s">
        <v>48</v>
      </c>
      <c r="C334" s="7" t="s">
        <v>15</v>
      </c>
      <c r="D334" s="7" t="s">
        <v>16</v>
      </c>
      <c r="E334" s="7" t="s">
        <v>17</v>
      </c>
      <c r="F334" s="7" t="s">
        <v>773</v>
      </c>
      <c r="G334" s="7" t="s">
        <v>774</v>
      </c>
      <c r="H334" s="7">
        <v>52</v>
      </c>
      <c r="I334" s="7">
        <v>15.55</v>
      </c>
      <c r="J334" s="7">
        <v>12</v>
      </c>
      <c r="K334" s="7">
        <v>186.6</v>
      </c>
      <c r="L334" s="7" t="s">
        <v>18</v>
      </c>
      <c r="M334" s="9">
        <v>3</v>
      </c>
      <c r="N334" s="6" t="str">
        <f>IF(ev_charging_network_usage_!$I334&lt;=10,"Low",IF(ev_charging_network_usage_!$I334&lt;=30,"Medium","High"))</f>
        <v>Medium</v>
      </c>
      <c r="O334" s="6" t="str">
        <f t="shared" si="25"/>
        <v>Medium Satisfaction</v>
      </c>
      <c r="P334" s="6" t="str">
        <f>IF(ev_charging_network_usage_!$H334&lt;30,"Short Charging",IF(ev_charging_network_usage_!$H334&lt;=60,"Medium Charging","Long Charging"))</f>
        <v>Medium Charging</v>
      </c>
      <c r="Q334" s="6">
        <f t="shared" si="24"/>
        <v>3</v>
      </c>
      <c r="R334" s="30">
        <f t="shared" si="22"/>
        <v>8.819444444444445E-2</v>
      </c>
      <c r="S334" s="28">
        <f t="shared" si="23"/>
        <v>45373</v>
      </c>
      <c r="T334" s="28"/>
    </row>
    <row r="335" spans="1:20" ht="13.2" x14ac:dyDescent="0.25">
      <c r="A335" s="3" t="s">
        <v>775</v>
      </c>
      <c r="B335" s="3" t="s">
        <v>59</v>
      </c>
      <c r="C335" s="3" t="s">
        <v>15</v>
      </c>
      <c r="D335" s="3" t="s">
        <v>22</v>
      </c>
      <c r="E335" s="3" t="s">
        <v>17</v>
      </c>
      <c r="F335" s="3" t="s">
        <v>776</v>
      </c>
      <c r="G335" s="3" t="s">
        <v>777</v>
      </c>
      <c r="H335" s="3">
        <v>73</v>
      </c>
      <c r="I335" s="3">
        <v>21.39</v>
      </c>
      <c r="J335" s="3">
        <v>10</v>
      </c>
      <c r="K335" s="3">
        <v>213.9</v>
      </c>
      <c r="L335" s="3" t="s">
        <v>38</v>
      </c>
      <c r="M335" s="5">
        <v>5</v>
      </c>
      <c r="N335" s="6" t="str">
        <f>IF(ev_charging_network_usage_!$I335&lt;=10,"Low",IF(ev_charging_network_usage_!$I335&lt;=30,"Medium","High"))</f>
        <v>Medium</v>
      </c>
      <c r="O335" s="6" t="str">
        <f t="shared" si="25"/>
        <v>High Satisfaction</v>
      </c>
      <c r="P335" s="6" t="str">
        <f>IF(ev_charging_network_usage_!$H335&lt;30,"Short Charging",IF(ev_charging_network_usage_!$H335&lt;=60,"Medium Charging","Long Charging"))</f>
        <v>Long Charging</v>
      </c>
      <c r="Q335" s="6">
        <f t="shared" si="24"/>
        <v>3</v>
      </c>
      <c r="R335" s="30">
        <f t="shared" si="22"/>
        <v>0.91805555555555551</v>
      </c>
      <c r="S335" s="28">
        <f t="shared" si="23"/>
        <v>45617</v>
      </c>
      <c r="T335" s="28"/>
    </row>
    <row r="336" spans="1:20" ht="13.2" x14ac:dyDescent="0.25">
      <c r="A336" s="7" t="s">
        <v>778</v>
      </c>
      <c r="B336" s="7" t="s">
        <v>78</v>
      </c>
      <c r="C336" s="7" t="s">
        <v>21</v>
      </c>
      <c r="D336" s="7" t="s">
        <v>22</v>
      </c>
      <c r="E336" s="7" t="s">
        <v>35</v>
      </c>
      <c r="F336" s="7" t="s">
        <v>779</v>
      </c>
      <c r="G336" s="7" t="s">
        <v>780</v>
      </c>
      <c r="H336" s="7">
        <v>62</v>
      </c>
      <c r="I336" s="7">
        <v>46.93</v>
      </c>
      <c r="J336" s="7">
        <v>12</v>
      </c>
      <c r="K336" s="7">
        <v>563.16</v>
      </c>
      <c r="L336" s="7" t="s">
        <v>38</v>
      </c>
      <c r="M336" s="9">
        <v>2</v>
      </c>
      <c r="N336" s="6" t="str">
        <f>IF(ev_charging_network_usage_!$I336&lt;=10,"Low",IF(ev_charging_network_usage_!$I336&lt;=30,"Medium","High"))</f>
        <v>High</v>
      </c>
      <c r="O336" s="6" t="str">
        <f t="shared" si="25"/>
        <v>Low Satisfaction</v>
      </c>
      <c r="P336" s="6" t="str">
        <f>IF(ev_charging_network_usage_!$H336&lt;30,"Short Charging",IF(ev_charging_network_usage_!$H336&lt;=60,"Medium Charging","Long Charging"))</f>
        <v>Long Charging</v>
      </c>
      <c r="Q336" s="6">
        <f t="shared" si="24"/>
        <v>1</v>
      </c>
      <c r="R336" s="30">
        <f t="shared" si="22"/>
        <v>0.21388888888888888</v>
      </c>
      <c r="S336" s="28">
        <f t="shared" si="23"/>
        <v>45286</v>
      </c>
      <c r="T336" s="28"/>
    </row>
    <row r="337" spans="1:20" ht="13.2" x14ac:dyDescent="0.25">
      <c r="A337" s="3" t="s">
        <v>781</v>
      </c>
      <c r="B337" s="3" t="s">
        <v>78</v>
      </c>
      <c r="C337" s="3" t="s">
        <v>21</v>
      </c>
      <c r="D337" s="3" t="s">
        <v>31</v>
      </c>
      <c r="E337" s="3" t="s">
        <v>35</v>
      </c>
      <c r="F337" s="4">
        <v>45261.111111111109</v>
      </c>
      <c r="G337" s="4">
        <v>45261.181250000001</v>
      </c>
      <c r="H337" s="3">
        <v>101</v>
      </c>
      <c r="I337" s="3">
        <v>12.32</v>
      </c>
      <c r="J337" s="3">
        <v>10</v>
      </c>
      <c r="K337" s="3">
        <v>123.2</v>
      </c>
      <c r="L337" s="3" t="s">
        <v>38</v>
      </c>
      <c r="M337" s="5">
        <v>4</v>
      </c>
      <c r="N337" s="6" t="str">
        <f>IF(ev_charging_network_usage_!$I337&lt;=10,"Low",IF(ev_charging_network_usage_!$I337&lt;=30,"Medium","High"))</f>
        <v>Medium</v>
      </c>
      <c r="O337" s="6" t="str">
        <f t="shared" si="25"/>
        <v>Medium Satisfaction</v>
      </c>
      <c r="P337" s="6" t="str">
        <f>IF(ev_charging_network_usage_!$H337&lt;30,"Short Charging",IF(ev_charging_network_usage_!$H337&lt;=60,"Medium Charging","Long Charging"))</f>
        <v>Long Charging</v>
      </c>
      <c r="Q337" s="6">
        <f t="shared" si="24"/>
        <v>1</v>
      </c>
      <c r="R337" s="30">
        <f t="shared" si="22"/>
        <v>0.1111111111111111</v>
      </c>
      <c r="S337" s="28">
        <f t="shared" si="23"/>
        <v>45261</v>
      </c>
      <c r="T337" s="28"/>
    </row>
    <row r="338" spans="1:20" ht="13.2" x14ac:dyDescent="0.25">
      <c r="A338" s="7" t="s">
        <v>782</v>
      </c>
      <c r="B338" s="7" t="s">
        <v>48</v>
      </c>
      <c r="C338" s="7" t="s">
        <v>15</v>
      </c>
      <c r="D338" s="7" t="s">
        <v>34</v>
      </c>
      <c r="E338" s="7" t="s">
        <v>17</v>
      </c>
      <c r="F338" s="8">
        <v>45176.334722222222</v>
      </c>
      <c r="G338" s="8">
        <v>45176.356944444444</v>
      </c>
      <c r="H338" s="7">
        <v>32</v>
      </c>
      <c r="I338" s="7">
        <v>56.18</v>
      </c>
      <c r="J338" s="7">
        <v>8</v>
      </c>
      <c r="K338" s="7">
        <v>449.44</v>
      </c>
      <c r="L338" s="7" t="s">
        <v>18</v>
      </c>
      <c r="M338" s="9">
        <v>2</v>
      </c>
      <c r="N338" s="6" t="str">
        <f>IF(ev_charging_network_usage_!$I338&lt;=10,"Low",IF(ev_charging_network_usage_!$I338&lt;=30,"Medium","High"))</f>
        <v>High</v>
      </c>
      <c r="O338" s="6" t="str">
        <f t="shared" si="25"/>
        <v>Low Satisfaction</v>
      </c>
      <c r="P338" s="6" t="str">
        <f>IF(ev_charging_network_usage_!$H338&lt;30,"Short Charging",IF(ev_charging_network_usage_!$H338&lt;=60,"Medium Charging","Long Charging"))</f>
        <v>Medium Charging</v>
      </c>
      <c r="Q338" s="6">
        <f t="shared" si="24"/>
        <v>3</v>
      </c>
      <c r="R338" s="30">
        <f t="shared" si="22"/>
        <v>0.3347222222222222</v>
      </c>
      <c r="S338" s="28">
        <f t="shared" si="23"/>
        <v>45176</v>
      </c>
      <c r="T338" s="28"/>
    </row>
    <row r="339" spans="1:20" ht="13.2" x14ac:dyDescent="0.25">
      <c r="A339" s="3" t="s">
        <v>783</v>
      </c>
      <c r="B339" s="3" t="s">
        <v>14</v>
      </c>
      <c r="C339" s="3" t="s">
        <v>15</v>
      </c>
      <c r="D339" s="3" t="s">
        <v>16</v>
      </c>
      <c r="E339" s="3" t="s">
        <v>17</v>
      </c>
      <c r="F339" s="3" t="s">
        <v>784</v>
      </c>
      <c r="G339" s="3" t="s">
        <v>785</v>
      </c>
      <c r="H339" s="3">
        <v>11</v>
      </c>
      <c r="I339" s="3">
        <v>57.31</v>
      </c>
      <c r="J339" s="3">
        <v>8</v>
      </c>
      <c r="K339" s="3">
        <v>458.48</v>
      </c>
      <c r="L339" s="3" t="s">
        <v>18</v>
      </c>
      <c r="M339" s="5">
        <v>5</v>
      </c>
      <c r="N339" s="6" t="str">
        <f>IF(ev_charging_network_usage_!$I339&lt;=10,"Low",IF(ev_charging_network_usage_!$I339&lt;=30,"Medium","High"))</f>
        <v>High</v>
      </c>
      <c r="O339" s="6" t="str">
        <f t="shared" si="25"/>
        <v>High Satisfaction</v>
      </c>
      <c r="P339" s="6" t="str">
        <f>IF(ev_charging_network_usage_!$H339&lt;30,"Short Charging",IF(ev_charging_network_usage_!$H339&lt;=60,"Medium Charging","Long Charging"))</f>
        <v>Short Charging</v>
      </c>
      <c r="Q339" s="6">
        <f t="shared" si="24"/>
        <v>3</v>
      </c>
      <c r="R339" s="30">
        <f t="shared" si="22"/>
        <v>9.4444444444444442E-2</v>
      </c>
      <c r="S339" s="28">
        <f t="shared" si="23"/>
        <v>45230</v>
      </c>
      <c r="T339" s="28"/>
    </row>
    <row r="340" spans="1:20" ht="13.2" x14ac:dyDescent="0.25">
      <c r="A340" s="7" t="s">
        <v>786</v>
      </c>
      <c r="B340" s="7" t="s">
        <v>59</v>
      </c>
      <c r="C340" s="7" t="s">
        <v>21</v>
      </c>
      <c r="D340" s="7" t="s">
        <v>34</v>
      </c>
      <c r="E340" s="7" t="s">
        <v>35</v>
      </c>
      <c r="F340" s="7" t="s">
        <v>787</v>
      </c>
      <c r="G340" s="7" t="s">
        <v>788</v>
      </c>
      <c r="H340" s="7">
        <v>85</v>
      </c>
      <c r="I340" s="7">
        <v>28.21</v>
      </c>
      <c r="J340" s="7">
        <v>12</v>
      </c>
      <c r="K340" s="7">
        <v>338.52</v>
      </c>
      <c r="L340" s="7" t="s">
        <v>27</v>
      </c>
      <c r="M340" s="9">
        <v>4</v>
      </c>
      <c r="N340" s="6" t="str">
        <f>IF(ev_charging_network_usage_!$I340&lt;=10,"Low",IF(ev_charging_network_usage_!$I340&lt;=30,"Medium","High"))</f>
        <v>Medium</v>
      </c>
      <c r="O340" s="6" t="str">
        <f t="shared" si="25"/>
        <v>Medium Satisfaction</v>
      </c>
      <c r="P340" s="6" t="str">
        <f>IF(ev_charging_network_usage_!$H340&lt;30,"Short Charging",IF(ev_charging_network_usage_!$H340&lt;=60,"Medium Charging","Long Charging"))</f>
        <v>Long Charging</v>
      </c>
      <c r="Q340" s="6">
        <f t="shared" si="24"/>
        <v>1</v>
      </c>
      <c r="R340" s="30">
        <f t="shared" si="22"/>
        <v>0.70833333333333337</v>
      </c>
      <c r="S340" s="28">
        <f t="shared" si="23"/>
        <v>45403</v>
      </c>
      <c r="T340" s="28"/>
    </row>
    <row r="341" spans="1:20" ht="13.2" x14ac:dyDescent="0.25">
      <c r="A341" s="3" t="s">
        <v>789</v>
      </c>
      <c r="B341" s="3" t="s">
        <v>43</v>
      </c>
      <c r="C341" s="3" t="s">
        <v>15</v>
      </c>
      <c r="D341" s="3" t="s">
        <v>22</v>
      </c>
      <c r="E341" s="3" t="s">
        <v>35</v>
      </c>
      <c r="F341" s="4">
        <v>45206.533333333333</v>
      </c>
      <c r="G341" s="4">
        <v>45206.56527777778</v>
      </c>
      <c r="H341" s="3">
        <v>46</v>
      </c>
      <c r="I341" s="3">
        <v>51.41</v>
      </c>
      <c r="J341" s="3">
        <v>10</v>
      </c>
      <c r="K341" s="3">
        <v>514.1</v>
      </c>
      <c r="L341" s="3" t="s">
        <v>38</v>
      </c>
      <c r="M341" s="5">
        <v>2</v>
      </c>
      <c r="N341" s="6" t="str">
        <f>IF(ev_charging_network_usage_!$I341&lt;=10,"Low",IF(ev_charging_network_usage_!$I341&lt;=30,"Medium","High"))</f>
        <v>High</v>
      </c>
      <c r="O341" s="6" t="str">
        <f t="shared" si="25"/>
        <v>Low Satisfaction</v>
      </c>
      <c r="P341" s="6" t="str">
        <f>IF(ev_charging_network_usage_!$H341&lt;30,"Short Charging",IF(ev_charging_network_usage_!$H341&lt;=60,"Medium Charging","Long Charging"))</f>
        <v>Medium Charging</v>
      </c>
      <c r="Q341" s="6">
        <f t="shared" si="24"/>
        <v>3</v>
      </c>
      <c r="R341" s="30">
        <f t="shared" si="22"/>
        <v>0.53333333333333333</v>
      </c>
      <c r="S341" s="28">
        <f t="shared" si="23"/>
        <v>45206</v>
      </c>
      <c r="T341" s="28"/>
    </row>
    <row r="342" spans="1:20" ht="13.2" x14ac:dyDescent="0.25">
      <c r="A342" s="7" t="s">
        <v>790</v>
      </c>
      <c r="B342" s="7" t="s">
        <v>55</v>
      </c>
      <c r="C342" s="7" t="s">
        <v>21</v>
      </c>
      <c r="D342" s="7" t="s">
        <v>31</v>
      </c>
      <c r="E342" s="7" t="s">
        <v>17</v>
      </c>
      <c r="F342" s="8">
        <v>45474.004861111112</v>
      </c>
      <c r="G342" s="8">
        <v>45474.011805555558</v>
      </c>
      <c r="H342" s="7">
        <v>10</v>
      </c>
      <c r="I342" s="7">
        <v>27.74</v>
      </c>
      <c r="J342" s="7">
        <v>12</v>
      </c>
      <c r="K342" s="7">
        <v>332.88</v>
      </c>
      <c r="L342" s="7" t="s">
        <v>18</v>
      </c>
      <c r="M342" s="9">
        <v>1</v>
      </c>
      <c r="N342" s="6" t="str">
        <f>IF(ev_charging_network_usage_!$I342&lt;=10,"Low",IF(ev_charging_network_usage_!$I342&lt;=30,"Medium","High"))</f>
        <v>Medium</v>
      </c>
      <c r="O342" s="6" t="str">
        <f t="shared" si="25"/>
        <v>Low Satisfaction</v>
      </c>
      <c r="P342" s="6" t="str">
        <f>IF(ev_charging_network_usage_!$H342&lt;30,"Short Charging",IF(ev_charging_network_usage_!$H342&lt;=60,"Medium Charging","Long Charging"))</f>
        <v>Short Charging</v>
      </c>
      <c r="Q342" s="6">
        <f t="shared" si="24"/>
        <v>1</v>
      </c>
      <c r="R342" s="30">
        <f t="shared" si="22"/>
        <v>4.8611111111111112E-3</v>
      </c>
      <c r="S342" s="28">
        <f t="shared" si="23"/>
        <v>45474</v>
      </c>
      <c r="T342" s="28"/>
    </row>
    <row r="343" spans="1:20" ht="13.2" x14ac:dyDescent="0.25">
      <c r="A343" s="3" t="s">
        <v>791</v>
      </c>
      <c r="B343" s="3" t="s">
        <v>14</v>
      </c>
      <c r="C343" s="3" t="s">
        <v>30</v>
      </c>
      <c r="D343" s="3" t="s">
        <v>31</v>
      </c>
      <c r="E343" s="3" t="s">
        <v>35</v>
      </c>
      <c r="F343" s="3" t="s">
        <v>792</v>
      </c>
      <c r="G343" s="3" t="s">
        <v>793</v>
      </c>
      <c r="H343" s="3">
        <v>78</v>
      </c>
      <c r="I343" s="3">
        <v>33.65</v>
      </c>
      <c r="J343" s="3">
        <v>10</v>
      </c>
      <c r="K343" s="3">
        <v>336.5</v>
      </c>
      <c r="L343" s="3" t="s">
        <v>23</v>
      </c>
      <c r="M343" s="5">
        <v>5</v>
      </c>
      <c r="N343" s="6" t="str">
        <f>IF(ev_charging_network_usage_!$I343&lt;=10,"Low",IF(ev_charging_network_usage_!$I343&lt;=30,"Medium","High"))</f>
        <v>High</v>
      </c>
      <c r="O343" s="6" t="str">
        <f t="shared" si="25"/>
        <v>High Satisfaction</v>
      </c>
      <c r="P343" s="6" t="str">
        <f>IF(ev_charging_network_usage_!$H343&lt;30,"Short Charging",IF(ev_charging_network_usage_!$H343&lt;=60,"Medium Charging","Long Charging"))</f>
        <v>Long Charging</v>
      </c>
      <c r="Q343" s="6">
        <f t="shared" si="24"/>
        <v>2</v>
      </c>
      <c r="R343" s="30">
        <f t="shared" si="22"/>
        <v>0.70277777777777772</v>
      </c>
      <c r="S343" s="28">
        <f t="shared" si="23"/>
        <v>45348</v>
      </c>
      <c r="T343" s="28"/>
    </row>
    <row r="344" spans="1:20" ht="13.2" x14ac:dyDescent="0.25">
      <c r="A344" s="7" t="s">
        <v>794</v>
      </c>
      <c r="B344" s="7" t="s">
        <v>29</v>
      </c>
      <c r="C344" s="7" t="s">
        <v>15</v>
      </c>
      <c r="D344" s="7" t="s">
        <v>22</v>
      </c>
      <c r="E344" s="7" t="s">
        <v>17</v>
      </c>
      <c r="F344" s="8">
        <v>45200.084722222222</v>
      </c>
      <c r="G344" s="8">
        <v>45200.138888888891</v>
      </c>
      <c r="H344" s="7">
        <v>78</v>
      </c>
      <c r="I344" s="7">
        <v>53.02</v>
      </c>
      <c r="J344" s="7">
        <v>12</v>
      </c>
      <c r="K344" s="7">
        <v>636.24</v>
      </c>
      <c r="L344" s="7" t="s">
        <v>38</v>
      </c>
      <c r="M344" s="9">
        <v>3</v>
      </c>
      <c r="N344" s="6" t="str">
        <f>IF(ev_charging_network_usage_!$I344&lt;=10,"Low",IF(ev_charging_network_usage_!$I344&lt;=30,"Medium","High"))</f>
        <v>High</v>
      </c>
      <c r="O344" s="6" t="str">
        <f t="shared" si="25"/>
        <v>Medium Satisfaction</v>
      </c>
      <c r="P344" s="6" t="str">
        <f>IF(ev_charging_network_usage_!$H344&lt;30,"Short Charging",IF(ev_charging_network_usage_!$H344&lt;=60,"Medium Charging","Long Charging"))</f>
        <v>Long Charging</v>
      </c>
      <c r="Q344" s="6">
        <f t="shared" si="24"/>
        <v>3</v>
      </c>
      <c r="R344" s="30">
        <f t="shared" si="22"/>
        <v>8.4722222222222227E-2</v>
      </c>
      <c r="S344" s="28">
        <f t="shared" si="23"/>
        <v>45200</v>
      </c>
      <c r="T344" s="28"/>
    </row>
    <row r="345" spans="1:20" ht="13.2" x14ac:dyDescent="0.25">
      <c r="A345" s="3" t="s">
        <v>795</v>
      </c>
      <c r="B345" s="3" t="s">
        <v>78</v>
      </c>
      <c r="C345" s="3" t="s">
        <v>15</v>
      </c>
      <c r="D345" s="3" t="s">
        <v>22</v>
      </c>
      <c r="E345" s="3" t="s">
        <v>17</v>
      </c>
      <c r="F345" s="3" t="s">
        <v>796</v>
      </c>
      <c r="G345" s="3" t="s">
        <v>797</v>
      </c>
      <c r="H345" s="3">
        <v>44</v>
      </c>
      <c r="I345" s="3">
        <v>58.75</v>
      </c>
      <c r="J345" s="3">
        <v>10</v>
      </c>
      <c r="K345" s="3">
        <v>587.5</v>
      </c>
      <c r="L345" s="3" t="s">
        <v>23</v>
      </c>
      <c r="M345" s="5">
        <v>2</v>
      </c>
      <c r="N345" s="6" t="str">
        <f>IF(ev_charging_network_usage_!$I345&lt;=10,"Low",IF(ev_charging_network_usage_!$I345&lt;=30,"Medium","High"))</f>
        <v>High</v>
      </c>
      <c r="O345" s="6" t="str">
        <f t="shared" si="25"/>
        <v>Low Satisfaction</v>
      </c>
      <c r="P345" s="6" t="str">
        <f>IF(ev_charging_network_usage_!$H345&lt;30,"Short Charging",IF(ev_charging_network_usage_!$H345&lt;=60,"Medium Charging","Long Charging"))</f>
        <v>Medium Charging</v>
      </c>
      <c r="Q345" s="6">
        <f t="shared" si="24"/>
        <v>3</v>
      </c>
      <c r="R345" s="30">
        <f t="shared" si="22"/>
        <v>0.125</v>
      </c>
      <c r="S345" s="28">
        <f t="shared" si="23"/>
        <v>45402</v>
      </c>
      <c r="T345" s="28"/>
    </row>
    <row r="346" spans="1:20" ht="13.2" x14ac:dyDescent="0.25">
      <c r="A346" s="7" t="s">
        <v>798</v>
      </c>
      <c r="B346" s="7" t="s">
        <v>48</v>
      </c>
      <c r="C346" s="7" t="s">
        <v>30</v>
      </c>
      <c r="D346" s="7" t="s">
        <v>22</v>
      </c>
      <c r="E346" s="7" t="s">
        <v>17</v>
      </c>
      <c r="F346" s="7" t="s">
        <v>799</v>
      </c>
      <c r="G346" s="7" t="s">
        <v>800</v>
      </c>
      <c r="H346" s="7">
        <v>47</v>
      </c>
      <c r="I346" s="7">
        <v>13.44</v>
      </c>
      <c r="J346" s="7">
        <v>12</v>
      </c>
      <c r="K346" s="7">
        <v>161.28</v>
      </c>
      <c r="L346" s="7" t="s">
        <v>27</v>
      </c>
      <c r="M346" s="9">
        <v>4</v>
      </c>
      <c r="N346" s="6" t="str">
        <f>IF(ev_charging_network_usage_!$I346&lt;=10,"Low",IF(ev_charging_network_usage_!$I346&lt;=30,"Medium","High"))</f>
        <v>Medium</v>
      </c>
      <c r="O346" s="6" t="str">
        <f t="shared" si="25"/>
        <v>Medium Satisfaction</v>
      </c>
      <c r="P346" s="6" t="str">
        <f>IF(ev_charging_network_usage_!$H346&lt;30,"Short Charging",IF(ev_charging_network_usage_!$H346&lt;=60,"Medium Charging","Long Charging"))</f>
        <v>Medium Charging</v>
      </c>
      <c r="Q346" s="6">
        <f t="shared" si="24"/>
        <v>2</v>
      </c>
      <c r="R346" s="30">
        <f t="shared" si="22"/>
        <v>0.75972222222222219</v>
      </c>
      <c r="S346" s="28">
        <f t="shared" si="23"/>
        <v>45093</v>
      </c>
      <c r="T346" s="28"/>
    </row>
    <row r="347" spans="1:20" ht="13.2" x14ac:dyDescent="0.25">
      <c r="A347" s="3" t="s">
        <v>801</v>
      </c>
      <c r="B347" s="3" t="s">
        <v>43</v>
      </c>
      <c r="C347" s="3" t="s">
        <v>15</v>
      </c>
      <c r="D347" s="3" t="s">
        <v>34</v>
      </c>
      <c r="E347" s="3" t="s">
        <v>17</v>
      </c>
      <c r="F347" s="4">
        <v>45393.717361111114</v>
      </c>
      <c r="G347" s="4">
        <v>45393.793055555558</v>
      </c>
      <c r="H347" s="3">
        <v>109</v>
      </c>
      <c r="I347" s="3">
        <v>16.190000000000001</v>
      </c>
      <c r="J347" s="3">
        <v>15</v>
      </c>
      <c r="K347" s="3">
        <v>242.85</v>
      </c>
      <c r="L347" s="3" t="s">
        <v>38</v>
      </c>
      <c r="M347" s="5">
        <v>3</v>
      </c>
      <c r="N347" s="6" t="str">
        <f>IF(ev_charging_network_usage_!$I347&lt;=10,"Low",IF(ev_charging_network_usage_!$I347&lt;=30,"Medium","High"))</f>
        <v>Medium</v>
      </c>
      <c r="O347" s="6" t="str">
        <f t="shared" si="25"/>
        <v>Medium Satisfaction</v>
      </c>
      <c r="P347" s="6" t="str">
        <f>IF(ev_charging_network_usage_!$H347&lt;30,"Short Charging",IF(ev_charging_network_usage_!$H347&lt;=60,"Medium Charging","Long Charging"))</f>
        <v>Long Charging</v>
      </c>
      <c r="Q347" s="6">
        <f t="shared" si="24"/>
        <v>3</v>
      </c>
      <c r="R347" s="30">
        <f t="shared" si="22"/>
        <v>0.71736111111111112</v>
      </c>
      <c r="S347" s="28">
        <f t="shared" si="23"/>
        <v>45393</v>
      </c>
      <c r="T347" s="28"/>
    </row>
    <row r="348" spans="1:20" ht="13.2" x14ac:dyDescent="0.25">
      <c r="A348" s="7" t="s">
        <v>802</v>
      </c>
      <c r="B348" s="7" t="s">
        <v>48</v>
      </c>
      <c r="C348" s="7" t="s">
        <v>21</v>
      </c>
      <c r="D348" s="7" t="s">
        <v>34</v>
      </c>
      <c r="E348" s="7" t="s">
        <v>17</v>
      </c>
      <c r="F348" s="7" t="s">
        <v>803</v>
      </c>
      <c r="G348" s="7" t="s">
        <v>804</v>
      </c>
      <c r="H348" s="7">
        <v>38</v>
      </c>
      <c r="I348" s="7">
        <v>39.29</v>
      </c>
      <c r="J348" s="7">
        <v>8</v>
      </c>
      <c r="K348" s="7">
        <v>314.32</v>
      </c>
      <c r="L348" s="7" t="s">
        <v>27</v>
      </c>
      <c r="M348" s="9">
        <v>3</v>
      </c>
      <c r="N348" s="6" t="str">
        <f>IF(ev_charging_network_usage_!$I348&lt;=10,"Low",IF(ev_charging_network_usage_!$I348&lt;=30,"Medium","High"))</f>
        <v>High</v>
      </c>
      <c r="O348" s="6" t="str">
        <f t="shared" si="25"/>
        <v>Medium Satisfaction</v>
      </c>
      <c r="P348" s="6" t="str">
        <f>IF(ev_charging_network_usage_!$H348&lt;30,"Short Charging",IF(ev_charging_network_usage_!$H348&lt;=60,"Medium Charging","Long Charging"))</f>
        <v>Medium Charging</v>
      </c>
      <c r="Q348" s="6">
        <f t="shared" si="24"/>
        <v>1</v>
      </c>
      <c r="R348" s="30">
        <f t="shared" si="22"/>
        <v>0.38333333333333336</v>
      </c>
      <c r="S348" s="28">
        <f t="shared" si="23"/>
        <v>45563</v>
      </c>
      <c r="T348" s="28"/>
    </row>
    <row r="349" spans="1:20" ht="13.2" x14ac:dyDescent="0.25">
      <c r="A349" s="3" t="s">
        <v>805</v>
      </c>
      <c r="B349" s="3" t="s">
        <v>55</v>
      </c>
      <c r="C349" s="3" t="s">
        <v>30</v>
      </c>
      <c r="D349" s="3" t="s">
        <v>31</v>
      </c>
      <c r="E349" s="3" t="s">
        <v>35</v>
      </c>
      <c r="F349" s="3" t="s">
        <v>806</v>
      </c>
      <c r="G349" s="3" t="s">
        <v>807</v>
      </c>
      <c r="H349" s="3">
        <v>101</v>
      </c>
      <c r="I349" s="3">
        <v>14.98</v>
      </c>
      <c r="J349" s="3">
        <v>8</v>
      </c>
      <c r="K349" s="3">
        <v>119.84</v>
      </c>
      <c r="L349" s="3" t="s">
        <v>18</v>
      </c>
      <c r="M349" s="5">
        <v>4</v>
      </c>
      <c r="N349" s="6" t="str">
        <f>IF(ev_charging_network_usage_!$I349&lt;=10,"Low",IF(ev_charging_network_usage_!$I349&lt;=30,"Medium","High"))</f>
        <v>Medium</v>
      </c>
      <c r="O349" s="6" t="str">
        <f t="shared" si="25"/>
        <v>Medium Satisfaction</v>
      </c>
      <c r="P349" s="6" t="str">
        <f>IF(ev_charging_network_usage_!$H349&lt;30,"Short Charging",IF(ev_charging_network_usage_!$H349&lt;=60,"Medium Charging","Long Charging"))</f>
        <v>Long Charging</v>
      </c>
      <c r="Q349" s="6">
        <f t="shared" si="24"/>
        <v>2</v>
      </c>
      <c r="R349" s="30">
        <f t="shared" si="22"/>
        <v>0.40138888888888891</v>
      </c>
      <c r="S349" s="28">
        <f t="shared" si="23"/>
        <v>45196</v>
      </c>
      <c r="T349" s="28"/>
    </row>
    <row r="350" spans="1:20" ht="13.2" x14ac:dyDescent="0.25">
      <c r="A350" s="7" t="s">
        <v>808</v>
      </c>
      <c r="B350" s="7" t="s">
        <v>20</v>
      </c>
      <c r="C350" s="7" t="s">
        <v>30</v>
      </c>
      <c r="D350" s="7" t="s">
        <v>34</v>
      </c>
      <c r="E350" s="7" t="s">
        <v>35</v>
      </c>
      <c r="F350" s="8">
        <v>44929.954861111109</v>
      </c>
      <c r="G350" s="8">
        <v>44929.993750000001</v>
      </c>
      <c r="H350" s="7">
        <v>56</v>
      </c>
      <c r="I350" s="7">
        <v>6.97</v>
      </c>
      <c r="J350" s="7">
        <v>15</v>
      </c>
      <c r="K350" s="7">
        <v>104.55</v>
      </c>
      <c r="L350" s="7" t="s">
        <v>23</v>
      </c>
      <c r="M350" s="9">
        <v>3</v>
      </c>
      <c r="N350" s="6" t="str">
        <f>IF(ev_charging_network_usage_!$I350&lt;=10,"Low",IF(ev_charging_network_usage_!$I350&lt;=30,"Medium","High"))</f>
        <v>Low</v>
      </c>
      <c r="O350" s="6" t="str">
        <f t="shared" si="25"/>
        <v>Medium Satisfaction</v>
      </c>
      <c r="P350" s="6" t="str">
        <f>IF(ev_charging_network_usage_!$H350&lt;30,"Short Charging",IF(ev_charging_network_usage_!$H350&lt;=60,"Medium Charging","Long Charging"))</f>
        <v>Medium Charging</v>
      </c>
      <c r="Q350" s="6">
        <f t="shared" si="24"/>
        <v>2</v>
      </c>
      <c r="R350" s="30">
        <f t="shared" si="22"/>
        <v>0.95486111111111116</v>
      </c>
      <c r="S350" s="28">
        <f t="shared" si="23"/>
        <v>44929</v>
      </c>
      <c r="T350" s="28"/>
    </row>
    <row r="351" spans="1:20" ht="13.2" x14ac:dyDescent="0.25">
      <c r="A351" s="3" t="s">
        <v>809</v>
      </c>
      <c r="B351" s="3" t="s">
        <v>55</v>
      </c>
      <c r="C351" s="3" t="s">
        <v>30</v>
      </c>
      <c r="D351" s="3" t="s">
        <v>16</v>
      </c>
      <c r="E351" s="3" t="s">
        <v>35</v>
      </c>
      <c r="F351" s="3" t="s">
        <v>810</v>
      </c>
      <c r="G351" s="3" t="s">
        <v>811</v>
      </c>
      <c r="H351" s="3">
        <v>62</v>
      </c>
      <c r="I351" s="3">
        <v>24.07</v>
      </c>
      <c r="J351" s="3">
        <v>10</v>
      </c>
      <c r="K351" s="3">
        <v>240.7</v>
      </c>
      <c r="L351" s="3" t="s">
        <v>38</v>
      </c>
      <c r="M351" s="5">
        <v>2</v>
      </c>
      <c r="N351" s="6" t="str">
        <f>IF(ev_charging_network_usage_!$I351&lt;=10,"Low",IF(ev_charging_network_usage_!$I351&lt;=30,"Medium","High"))</f>
        <v>Medium</v>
      </c>
      <c r="O351" s="6" t="str">
        <f t="shared" si="25"/>
        <v>Low Satisfaction</v>
      </c>
      <c r="P351" s="6" t="str">
        <f>IF(ev_charging_network_usage_!$H351&lt;30,"Short Charging",IF(ev_charging_network_usage_!$H351&lt;=60,"Medium Charging","Long Charging"))</f>
        <v>Long Charging</v>
      </c>
      <c r="Q351" s="6">
        <f t="shared" si="24"/>
        <v>2</v>
      </c>
      <c r="R351" s="30">
        <f t="shared" si="22"/>
        <v>2.0833333333333332E-2</v>
      </c>
      <c r="S351" s="28">
        <f t="shared" si="23"/>
        <v>45370</v>
      </c>
      <c r="T351" s="28"/>
    </row>
    <row r="352" spans="1:20" ht="13.2" x14ac:dyDescent="0.25">
      <c r="A352" s="7" t="s">
        <v>812</v>
      </c>
      <c r="B352" s="7" t="s">
        <v>59</v>
      </c>
      <c r="C352" s="7" t="s">
        <v>15</v>
      </c>
      <c r="D352" s="7" t="s">
        <v>34</v>
      </c>
      <c r="E352" s="7" t="s">
        <v>35</v>
      </c>
      <c r="F352" s="8">
        <v>45477.864583333336</v>
      </c>
      <c r="G352" s="8">
        <v>45477.930555555555</v>
      </c>
      <c r="H352" s="7">
        <v>95</v>
      </c>
      <c r="I352" s="7">
        <v>21.87</v>
      </c>
      <c r="J352" s="7">
        <v>10</v>
      </c>
      <c r="K352" s="7">
        <v>218.7</v>
      </c>
      <c r="L352" s="7" t="s">
        <v>23</v>
      </c>
      <c r="M352" s="9">
        <v>3</v>
      </c>
      <c r="N352" s="6" t="str">
        <f>IF(ev_charging_network_usage_!$I352&lt;=10,"Low",IF(ev_charging_network_usage_!$I352&lt;=30,"Medium","High"))</f>
        <v>Medium</v>
      </c>
      <c r="O352" s="6" t="str">
        <f t="shared" si="25"/>
        <v>Medium Satisfaction</v>
      </c>
      <c r="P352" s="6" t="str">
        <f>IF(ev_charging_network_usage_!$H352&lt;30,"Short Charging",IF(ev_charging_network_usage_!$H352&lt;=60,"Medium Charging","Long Charging"))</f>
        <v>Long Charging</v>
      </c>
      <c r="Q352" s="6">
        <f t="shared" si="24"/>
        <v>3</v>
      </c>
      <c r="R352" s="30">
        <f t="shared" si="22"/>
        <v>0.86458333333333337</v>
      </c>
      <c r="S352" s="28">
        <f t="shared" si="23"/>
        <v>45477</v>
      </c>
      <c r="T352" s="28"/>
    </row>
    <row r="353" spans="1:20" ht="13.2" x14ac:dyDescent="0.25">
      <c r="A353" s="3" t="s">
        <v>813</v>
      </c>
      <c r="B353" s="3" t="s">
        <v>78</v>
      </c>
      <c r="C353" s="3" t="s">
        <v>15</v>
      </c>
      <c r="D353" s="3" t="s">
        <v>34</v>
      </c>
      <c r="E353" s="3" t="s">
        <v>35</v>
      </c>
      <c r="F353" s="3" t="s">
        <v>814</v>
      </c>
      <c r="G353" s="3" t="s">
        <v>815</v>
      </c>
      <c r="H353" s="3">
        <v>87</v>
      </c>
      <c r="I353" s="3">
        <v>48.68</v>
      </c>
      <c r="J353" s="3">
        <v>10</v>
      </c>
      <c r="K353" s="3">
        <v>486.8</v>
      </c>
      <c r="L353" s="3" t="s">
        <v>18</v>
      </c>
      <c r="M353" s="5">
        <v>1</v>
      </c>
      <c r="N353" s="6" t="str">
        <f>IF(ev_charging_network_usage_!$I353&lt;=10,"Low",IF(ev_charging_network_usage_!$I353&lt;=30,"Medium","High"))</f>
        <v>High</v>
      </c>
      <c r="O353" s="6" t="str">
        <f t="shared" si="25"/>
        <v>Low Satisfaction</v>
      </c>
      <c r="P353" s="6" t="str">
        <f>IF(ev_charging_network_usage_!$H353&lt;30,"Short Charging",IF(ev_charging_network_usage_!$H353&lt;=60,"Medium Charging","Long Charging"))</f>
        <v>Long Charging</v>
      </c>
      <c r="Q353" s="6">
        <f t="shared" si="24"/>
        <v>3</v>
      </c>
      <c r="R353" s="30">
        <f t="shared" si="22"/>
        <v>0.10416666666666667</v>
      </c>
      <c r="S353" s="28">
        <f t="shared" si="23"/>
        <v>45061</v>
      </c>
      <c r="T353" s="28"/>
    </row>
    <row r="354" spans="1:20" ht="13.2" x14ac:dyDescent="0.25">
      <c r="A354" s="7" t="s">
        <v>816</v>
      </c>
      <c r="B354" s="7" t="s">
        <v>43</v>
      </c>
      <c r="C354" s="7" t="s">
        <v>30</v>
      </c>
      <c r="D354" s="7" t="s">
        <v>22</v>
      </c>
      <c r="E354" s="7" t="s">
        <v>35</v>
      </c>
      <c r="F354" s="8">
        <v>44967.809027777781</v>
      </c>
      <c r="G354" s="8">
        <v>44967.877083333333</v>
      </c>
      <c r="H354" s="7">
        <v>98</v>
      </c>
      <c r="I354" s="7">
        <v>56.27</v>
      </c>
      <c r="J354" s="7">
        <v>10</v>
      </c>
      <c r="K354" s="7">
        <v>562.70000000000005</v>
      </c>
      <c r="L354" s="7" t="s">
        <v>23</v>
      </c>
      <c r="M354" s="9">
        <v>5</v>
      </c>
      <c r="N354" s="6" t="str">
        <f>IF(ev_charging_network_usage_!$I354&lt;=10,"Low",IF(ev_charging_network_usage_!$I354&lt;=30,"Medium","High"))</f>
        <v>High</v>
      </c>
      <c r="O354" s="6" t="str">
        <f t="shared" si="25"/>
        <v>High Satisfaction</v>
      </c>
      <c r="P354" s="6" t="str">
        <f>IF(ev_charging_network_usage_!$H354&lt;30,"Short Charging",IF(ev_charging_network_usage_!$H354&lt;=60,"Medium Charging","Long Charging"))</f>
        <v>Long Charging</v>
      </c>
      <c r="Q354" s="6">
        <f t="shared" si="24"/>
        <v>2</v>
      </c>
      <c r="R354" s="30">
        <f t="shared" si="22"/>
        <v>0.80902777777777779</v>
      </c>
      <c r="S354" s="28">
        <f t="shared" si="23"/>
        <v>44967</v>
      </c>
      <c r="T354" s="28"/>
    </row>
    <row r="355" spans="1:20" ht="13.2" x14ac:dyDescent="0.25">
      <c r="A355" s="3" t="s">
        <v>817</v>
      </c>
      <c r="B355" s="3" t="s">
        <v>55</v>
      </c>
      <c r="C355" s="3" t="s">
        <v>21</v>
      </c>
      <c r="D355" s="3" t="s">
        <v>34</v>
      </c>
      <c r="E355" s="3" t="s">
        <v>17</v>
      </c>
      <c r="F355" s="3" t="s">
        <v>818</v>
      </c>
      <c r="G355" s="3" t="s">
        <v>819</v>
      </c>
      <c r="H355" s="3">
        <v>16</v>
      </c>
      <c r="I355" s="3">
        <v>44.39</v>
      </c>
      <c r="J355" s="3">
        <v>8</v>
      </c>
      <c r="K355" s="3">
        <v>355.12</v>
      </c>
      <c r="L355" s="3" t="s">
        <v>27</v>
      </c>
      <c r="M355" s="5">
        <v>5</v>
      </c>
      <c r="N355" s="6" t="str">
        <f>IF(ev_charging_network_usage_!$I355&lt;=10,"Low",IF(ev_charging_network_usage_!$I355&lt;=30,"Medium","High"))</f>
        <v>High</v>
      </c>
      <c r="O355" s="6" t="str">
        <f t="shared" si="25"/>
        <v>High Satisfaction</v>
      </c>
      <c r="P355" s="6" t="str">
        <f>IF(ev_charging_network_usage_!$H355&lt;30,"Short Charging",IF(ev_charging_network_usage_!$H355&lt;=60,"Medium Charging","Long Charging"))</f>
        <v>Short Charging</v>
      </c>
      <c r="Q355" s="6">
        <f t="shared" si="24"/>
        <v>1</v>
      </c>
      <c r="R355" s="30">
        <f t="shared" si="22"/>
        <v>0.76527777777777772</v>
      </c>
      <c r="S355" s="28">
        <f t="shared" si="23"/>
        <v>45463</v>
      </c>
      <c r="T355" s="28"/>
    </row>
    <row r="356" spans="1:20" ht="13.2" x14ac:dyDescent="0.25">
      <c r="A356" s="7" t="s">
        <v>820</v>
      </c>
      <c r="B356" s="7" t="s">
        <v>29</v>
      </c>
      <c r="C356" s="7" t="s">
        <v>21</v>
      </c>
      <c r="D356" s="7" t="s">
        <v>34</v>
      </c>
      <c r="E356" s="7" t="s">
        <v>17</v>
      </c>
      <c r="F356" s="7" t="s">
        <v>821</v>
      </c>
      <c r="G356" s="7" t="s">
        <v>822</v>
      </c>
      <c r="H356" s="7">
        <v>31</v>
      </c>
      <c r="I356" s="7">
        <v>57.91</v>
      </c>
      <c r="J356" s="7">
        <v>8</v>
      </c>
      <c r="K356" s="7">
        <v>463.28</v>
      </c>
      <c r="L356" s="7" t="s">
        <v>38</v>
      </c>
      <c r="M356" s="9">
        <v>4</v>
      </c>
      <c r="N356" s="6" t="str">
        <f>IF(ev_charging_network_usage_!$I356&lt;=10,"Low",IF(ev_charging_network_usage_!$I356&lt;=30,"Medium","High"))</f>
        <v>High</v>
      </c>
      <c r="O356" s="6" t="str">
        <f t="shared" si="25"/>
        <v>Medium Satisfaction</v>
      </c>
      <c r="P356" s="6" t="str">
        <f>IF(ev_charging_network_usage_!$H356&lt;30,"Short Charging",IF(ev_charging_network_usage_!$H356&lt;=60,"Medium Charging","Long Charging"))</f>
        <v>Medium Charging</v>
      </c>
      <c r="Q356" s="6">
        <f t="shared" si="24"/>
        <v>1</v>
      </c>
      <c r="R356" s="30">
        <f t="shared" si="22"/>
        <v>0.32500000000000001</v>
      </c>
      <c r="S356" s="28">
        <f t="shared" si="23"/>
        <v>45492</v>
      </c>
      <c r="T356" s="28"/>
    </row>
    <row r="357" spans="1:20" ht="13.2" x14ac:dyDescent="0.25">
      <c r="A357" s="3" t="s">
        <v>823</v>
      </c>
      <c r="B357" s="3" t="s">
        <v>14</v>
      </c>
      <c r="C357" s="3" t="s">
        <v>30</v>
      </c>
      <c r="D357" s="3" t="s">
        <v>34</v>
      </c>
      <c r="E357" s="3" t="s">
        <v>35</v>
      </c>
      <c r="F357" s="3" t="s">
        <v>824</v>
      </c>
      <c r="G357" s="3" t="s">
        <v>825</v>
      </c>
      <c r="H357" s="3">
        <v>118</v>
      </c>
      <c r="I357" s="3">
        <v>10.31</v>
      </c>
      <c r="J357" s="3">
        <v>10</v>
      </c>
      <c r="K357" s="3">
        <v>103.1</v>
      </c>
      <c r="L357" s="3" t="s">
        <v>23</v>
      </c>
      <c r="M357" s="5">
        <v>5</v>
      </c>
      <c r="N357" s="6" t="str">
        <f>IF(ev_charging_network_usage_!$I357&lt;=10,"Low",IF(ev_charging_network_usage_!$I357&lt;=30,"Medium","High"))</f>
        <v>Medium</v>
      </c>
      <c r="O357" s="6" t="str">
        <f t="shared" si="25"/>
        <v>High Satisfaction</v>
      </c>
      <c r="P357" s="6" t="str">
        <f>IF(ev_charging_network_usage_!$H357&lt;30,"Short Charging",IF(ev_charging_network_usage_!$H357&lt;=60,"Medium Charging","Long Charging"))</f>
        <v>Long Charging</v>
      </c>
      <c r="Q357" s="6">
        <f t="shared" si="24"/>
        <v>2</v>
      </c>
      <c r="R357" s="30">
        <f t="shared" si="22"/>
        <v>0.6166666666666667</v>
      </c>
      <c r="S357" s="28">
        <f t="shared" si="23"/>
        <v>45521</v>
      </c>
      <c r="T357" s="28"/>
    </row>
    <row r="358" spans="1:20" ht="13.2" x14ac:dyDescent="0.25">
      <c r="A358" s="7" t="s">
        <v>826</v>
      </c>
      <c r="B358" s="7" t="s">
        <v>29</v>
      </c>
      <c r="C358" s="7" t="s">
        <v>15</v>
      </c>
      <c r="D358" s="7" t="s">
        <v>22</v>
      </c>
      <c r="E358" s="7" t="s">
        <v>35</v>
      </c>
      <c r="F358" s="7" t="s">
        <v>827</v>
      </c>
      <c r="G358" s="7" t="s">
        <v>828</v>
      </c>
      <c r="H358" s="7">
        <v>50</v>
      </c>
      <c r="I358" s="7">
        <v>5.44</v>
      </c>
      <c r="J358" s="7">
        <v>15</v>
      </c>
      <c r="K358" s="7">
        <v>81.599999999999994</v>
      </c>
      <c r="L358" s="7" t="s">
        <v>23</v>
      </c>
      <c r="M358" s="9">
        <v>5</v>
      </c>
      <c r="N358" s="6" t="str">
        <f>IF(ev_charging_network_usage_!$I358&lt;=10,"Low",IF(ev_charging_network_usage_!$I358&lt;=30,"Medium","High"))</f>
        <v>Low</v>
      </c>
      <c r="O358" s="6" t="str">
        <f t="shared" si="25"/>
        <v>High Satisfaction</v>
      </c>
      <c r="P358" s="6" t="str">
        <f>IF(ev_charging_network_usage_!$H358&lt;30,"Short Charging",IF(ev_charging_network_usage_!$H358&lt;=60,"Medium Charging","Long Charging"))</f>
        <v>Medium Charging</v>
      </c>
      <c r="Q358" s="6">
        <f t="shared" si="24"/>
        <v>3</v>
      </c>
      <c r="R358" s="30">
        <f t="shared" si="22"/>
        <v>0.52916666666666667</v>
      </c>
      <c r="S358" s="28">
        <f t="shared" si="23"/>
        <v>45277</v>
      </c>
      <c r="T358" s="28"/>
    </row>
    <row r="359" spans="1:20" ht="13.2" x14ac:dyDescent="0.25">
      <c r="A359" s="3" t="s">
        <v>829</v>
      </c>
      <c r="B359" s="3" t="s">
        <v>59</v>
      </c>
      <c r="C359" s="3" t="s">
        <v>21</v>
      </c>
      <c r="D359" s="3" t="s">
        <v>22</v>
      </c>
      <c r="E359" s="3" t="s">
        <v>35</v>
      </c>
      <c r="F359" s="3" t="s">
        <v>830</v>
      </c>
      <c r="G359" s="3" t="s">
        <v>831</v>
      </c>
      <c r="H359" s="3">
        <v>38</v>
      </c>
      <c r="I359" s="3">
        <v>2.78</v>
      </c>
      <c r="J359" s="3">
        <v>8</v>
      </c>
      <c r="K359" s="3">
        <v>22.24</v>
      </c>
      <c r="L359" s="3" t="s">
        <v>27</v>
      </c>
      <c r="M359" s="5">
        <v>2</v>
      </c>
      <c r="N359" s="6" t="str">
        <f>IF(ev_charging_network_usage_!$I359&lt;=10,"Low",IF(ev_charging_network_usage_!$I359&lt;=30,"Medium","High"))</f>
        <v>Low</v>
      </c>
      <c r="O359" s="6" t="str">
        <f t="shared" si="25"/>
        <v>Low Satisfaction</v>
      </c>
      <c r="P359" s="6" t="str">
        <f>IF(ev_charging_network_usage_!$H359&lt;30,"Short Charging",IF(ev_charging_network_usage_!$H359&lt;=60,"Medium Charging","Long Charging"))</f>
        <v>Medium Charging</v>
      </c>
      <c r="Q359" s="6">
        <f t="shared" si="24"/>
        <v>1</v>
      </c>
      <c r="R359" s="30">
        <f t="shared" si="22"/>
        <v>0.64097222222222228</v>
      </c>
      <c r="S359" s="28">
        <f t="shared" si="23"/>
        <v>45095</v>
      </c>
      <c r="T359" s="28"/>
    </row>
    <row r="360" spans="1:20" ht="13.2" x14ac:dyDescent="0.25">
      <c r="A360" s="7" t="s">
        <v>832</v>
      </c>
      <c r="B360" s="7" t="s">
        <v>48</v>
      </c>
      <c r="C360" s="7" t="s">
        <v>21</v>
      </c>
      <c r="D360" s="7" t="s">
        <v>22</v>
      </c>
      <c r="E360" s="7" t="s">
        <v>17</v>
      </c>
      <c r="F360" s="7" t="s">
        <v>833</v>
      </c>
      <c r="G360" s="7" t="s">
        <v>834</v>
      </c>
      <c r="H360" s="7">
        <v>78</v>
      </c>
      <c r="I360" s="7">
        <v>59.41</v>
      </c>
      <c r="J360" s="7">
        <v>12</v>
      </c>
      <c r="K360" s="7">
        <v>712.92</v>
      </c>
      <c r="L360" s="7" t="s">
        <v>38</v>
      </c>
      <c r="M360" s="9">
        <v>1</v>
      </c>
      <c r="N360" s="6" t="str">
        <f>IF(ev_charging_network_usage_!$I360&lt;=10,"Low",IF(ev_charging_network_usage_!$I360&lt;=30,"Medium","High"))</f>
        <v>High</v>
      </c>
      <c r="O360" s="6" t="str">
        <f t="shared" si="25"/>
        <v>Low Satisfaction</v>
      </c>
      <c r="P360" s="6" t="str">
        <f>IF(ev_charging_network_usage_!$H360&lt;30,"Short Charging",IF(ev_charging_network_usage_!$H360&lt;=60,"Medium Charging","Long Charging"))</f>
        <v>Long Charging</v>
      </c>
      <c r="Q360" s="6">
        <f t="shared" si="24"/>
        <v>1</v>
      </c>
      <c r="R360" s="30">
        <f t="shared" si="22"/>
        <v>0.68263888888888891</v>
      </c>
      <c r="S360" s="28">
        <f t="shared" si="23"/>
        <v>45188</v>
      </c>
      <c r="T360" s="28"/>
    </row>
    <row r="361" spans="1:20" ht="13.2" x14ac:dyDescent="0.25">
      <c r="A361" s="3" t="s">
        <v>835</v>
      </c>
      <c r="B361" s="3" t="s">
        <v>78</v>
      </c>
      <c r="C361" s="3" t="s">
        <v>30</v>
      </c>
      <c r="D361" s="3" t="s">
        <v>34</v>
      </c>
      <c r="E361" s="3" t="s">
        <v>17</v>
      </c>
      <c r="F361" s="3" t="s">
        <v>836</v>
      </c>
      <c r="G361" s="3" t="s">
        <v>837</v>
      </c>
      <c r="H361" s="3">
        <v>101</v>
      </c>
      <c r="I361" s="3">
        <v>5.36</v>
      </c>
      <c r="J361" s="3">
        <v>12</v>
      </c>
      <c r="K361" s="3">
        <v>64.319999999999993</v>
      </c>
      <c r="L361" s="3" t="s">
        <v>23</v>
      </c>
      <c r="M361" s="5">
        <v>2</v>
      </c>
      <c r="N361" s="6" t="str">
        <f>IF(ev_charging_network_usage_!$I361&lt;=10,"Low",IF(ev_charging_network_usage_!$I361&lt;=30,"Medium","High"))</f>
        <v>Low</v>
      </c>
      <c r="O361" s="6" t="str">
        <f t="shared" si="25"/>
        <v>Low Satisfaction</v>
      </c>
      <c r="P361" s="6" t="str">
        <f>IF(ev_charging_network_usage_!$H361&lt;30,"Short Charging",IF(ev_charging_network_usage_!$H361&lt;=60,"Medium Charging","Long Charging"))</f>
        <v>Long Charging</v>
      </c>
      <c r="Q361" s="6">
        <f t="shared" si="24"/>
        <v>2</v>
      </c>
      <c r="R361" s="30">
        <f t="shared" si="22"/>
        <v>0.76944444444444449</v>
      </c>
      <c r="S361" s="28">
        <f t="shared" si="23"/>
        <v>44956</v>
      </c>
      <c r="T361" s="28"/>
    </row>
    <row r="362" spans="1:20" ht="13.2" x14ac:dyDescent="0.25">
      <c r="A362" s="7" t="s">
        <v>838</v>
      </c>
      <c r="B362" s="7" t="s">
        <v>78</v>
      </c>
      <c r="C362" s="7" t="s">
        <v>15</v>
      </c>
      <c r="D362" s="7" t="s">
        <v>34</v>
      </c>
      <c r="E362" s="7" t="s">
        <v>17</v>
      </c>
      <c r="F362" s="7" t="s">
        <v>839</v>
      </c>
      <c r="G362" s="7" t="s">
        <v>840</v>
      </c>
      <c r="H362" s="7">
        <v>82</v>
      </c>
      <c r="I362" s="7">
        <v>31.22</v>
      </c>
      <c r="J362" s="7">
        <v>12</v>
      </c>
      <c r="K362" s="7">
        <v>374.64</v>
      </c>
      <c r="L362" s="7" t="s">
        <v>27</v>
      </c>
      <c r="M362" s="9">
        <v>1</v>
      </c>
      <c r="N362" s="6" t="str">
        <f>IF(ev_charging_network_usage_!$I362&lt;=10,"Low",IF(ev_charging_network_usage_!$I362&lt;=30,"Medium","High"))</f>
        <v>High</v>
      </c>
      <c r="O362" s="6" t="str">
        <f t="shared" si="25"/>
        <v>Low Satisfaction</v>
      </c>
      <c r="P362" s="6" t="str">
        <f>IF(ev_charging_network_usage_!$H362&lt;30,"Short Charging",IF(ev_charging_network_usage_!$H362&lt;=60,"Medium Charging","Long Charging"))</f>
        <v>Long Charging</v>
      </c>
      <c r="Q362" s="6">
        <f t="shared" si="24"/>
        <v>3</v>
      </c>
      <c r="R362" s="30">
        <f t="shared" si="22"/>
        <v>0.22152777777777777</v>
      </c>
      <c r="S362" s="28">
        <f t="shared" si="23"/>
        <v>45499</v>
      </c>
      <c r="T362" s="28"/>
    </row>
    <row r="363" spans="1:20" ht="13.2" x14ac:dyDescent="0.25">
      <c r="A363" s="3" t="s">
        <v>841</v>
      </c>
      <c r="B363" s="3" t="s">
        <v>55</v>
      </c>
      <c r="C363" s="3" t="s">
        <v>21</v>
      </c>
      <c r="D363" s="3" t="s">
        <v>31</v>
      </c>
      <c r="E363" s="3" t="s">
        <v>17</v>
      </c>
      <c r="F363" s="3" t="s">
        <v>842</v>
      </c>
      <c r="G363" s="3" t="s">
        <v>843</v>
      </c>
      <c r="H363" s="3">
        <v>111</v>
      </c>
      <c r="I363" s="3">
        <v>38.53</v>
      </c>
      <c r="J363" s="3">
        <v>15</v>
      </c>
      <c r="K363" s="3">
        <v>577.95000000000005</v>
      </c>
      <c r="L363" s="3" t="s">
        <v>38</v>
      </c>
      <c r="M363" s="5">
        <v>3</v>
      </c>
      <c r="N363" s="6" t="str">
        <f>IF(ev_charging_network_usage_!$I363&lt;=10,"Low",IF(ev_charging_network_usage_!$I363&lt;=30,"Medium","High"))</f>
        <v>High</v>
      </c>
      <c r="O363" s="6" t="str">
        <f t="shared" si="25"/>
        <v>Medium Satisfaction</v>
      </c>
      <c r="P363" s="6" t="str">
        <f>IF(ev_charging_network_usage_!$H363&lt;30,"Short Charging",IF(ev_charging_network_usage_!$H363&lt;=60,"Medium Charging","Long Charging"))</f>
        <v>Long Charging</v>
      </c>
      <c r="Q363" s="6">
        <f t="shared" si="24"/>
        <v>1</v>
      </c>
      <c r="R363" s="30">
        <f t="shared" si="22"/>
        <v>2.9166666666666667E-2</v>
      </c>
      <c r="S363" s="28">
        <f t="shared" si="23"/>
        <v>44979</v>
      </c>
      <c r="T363" s="28"/>
    </row>
    <row r="364" spans="1:20" ht="13.2" x14ac:dyDescent="0.25">
      <c r="A364" s="7" t="s">
        <v>844</v>
      </c>
      <c r="B364" s="7" t="s">
        <v>29</v>
      </c>
      <c r="C364" s="7" t="s">
        <v>15</v>
      </c>
      <c r="D364" s="7" t="s">
        <v>22</v>
      </c>
      <c r="E364" s="7" t="s">
        <v>17</v>
      </c>
      <c r="F364" s="7" t="s">
        <v>845</v>
      </c>
      <c r="G364" s="7" t="s">
        <v>846</v>
      </c>
      <c r="H364" s="7">
        <v>67</v>
      </c>
      <c r="I364" s="7">
        <v>13.1</v>
      </c>
      <c r="J364" s="7">
        <v>15</v>
      </c>
      <c r="K364" s="7">
        <v>196.5</v>
      </c>
      <c r="L364" s="7" t="s">
        <v>18</v>
      </c>
      <c r="M364" s="9">
        <v>2</v>
      </c>
      <c r="N364" s="6" t="str">
        <f>IF(ev_charging_network_usage_!$I364&lt;=10,"Low",IF(ev_charging_network_usage_!$I364&lt;=30,"Medium","High"))</f>
        <v>Medium</v>
      </c>
      <c r="O364" s="6" t="str">
        <f t="shared" si="25"/>
        <v>Low Satisfaction</v>
      </c>
      <c r="P364" s="6" t="str">
        <f>IF(ev_charging_network_usage_!$H364&lt;30,"Short Charging",IF(ev_charging_network_usage_!$H364&lt;=60,"Medium Charging","Long Charging"))</f>
        <v>Long Charging</v>
      </c>
      <c r="Q364" s="6">
        <f t="shared" si="24"/>
        <v>3</v>
      </c>
      <c r="R364" s="30">
        <f t="shared" si="22"/>
        <v>0.44861111111111113</v>
      </c>
      <c r="S364" s="28">
        <f t="shared" si="23"/>
        <v>45517</v>
      </c>
      <c r="T364" s="28"/>
    </row>
    <row r="365" spans="1:20" ht="13.2" x14ac:dyDescent="0.25">
      <c r="A365" s="3" t="s">
        <v>847</v>
      </c>
      <c r="B365" s="3" t="s">
        <v>20</v>
      </c>
      <c r="C365" s="3" t="s">
        <v>21</v>
      </c>
      <c r="D365" s="3" t="s">
        <v>31</v>
      </c>
      <c r="E365" s="3" t="s">
        <v>17</v>
      </c>
      <c r="F365" s="4">
        <v>44990.238888888889</v>
      </c>
      <c r="G365" s="4">
        <v>44990.287499999999</v>
      </c>
      <c r="H365" s="3">
        <v>70</v>
      </c>
      <c r="I365" s="3">
        <v>22.48</v>
      </c>
      <c r="J365" s="3">
        <v>10</v>
      </c>
      <c r="K365" s="3">
        <v>224.8</v>
      </c>
      <c r="L365" s="3" t="s">
        <v>38</v>
      </c>
      <c r="M365" s="5">
        <v>2</v>
      </c>
      <c r="N365" s="6" t="str">
        <f>IF(ev_charging_network_usage_!$I365&lt;=10,"Low",IF(ev_charging_network_usage_!$I365&lt;=30,"Medium","High"))</f>
        <v>Medium</v>
      </c>
      <c r="O365" s="6" t="str">
        <f t="shared" si="25"/>
        <v>Low Satisfaction</v>
      </c>
      <c r="P365" s="6" t="str">
        <f>IF(ev_charging_network_usage_!$H365&lt;30,"Short Charging",IF(ev_charging_network_usage_!$H365&lt;=60,"Medium Charging","Long Charging"))</f>
        <v>Long Charging</v>
      </c>
      <c r="Q365" s="6">
        <f t="shared" si="24"/>
        <v>1</v>
      </c>
      <c r="R365" s="30">
        <f t="shared" si="22"/>
        <v>0.2388888888888889</v>
      </c>
      <c r="S365" s="28">
        <f t="shared" si="23"/>
        <v>44990</v>
      </c>
      <c r="T365" s="28"/>
    </row>
    <row r="366" spans="1:20" ht="13.2" x14ac:dyDescent="0.25">
      <c r="A366" s="7" t="s">
        <v>848</v>
      </c>
      <c r="B366" s="7" t="s">
        <v>43</v>
      </c>
      <c r="C366" s="7" t="s">
        <v>15</v>
      </c>
      <c r="D366" s="7" t="s">
        <v>34</v>
      </c>
      <c r="E366" s="7" t="s">
        <v>35</v>
      </c>
      <c r="F366" s="7" t="s">
        <v>849</v>
      </c>
      <c r="G366" s="7" t="s">
        <v>850</v>
      </c>
      <c r="H366" s="7">
        <v>85</v>
      </c>
      <c r="I366" s="7">
        <v>21.66</v>
      </c>
      <c r="J366" s="7">
        <v>12</v>
      </c>
      <c r="K366" s="7">
        <v>259.92</v>
      </c>
      <c r="L366" s="7" t="s">
        <v>18</v>
      </c>
      <c r="M366" s="9">
        <v>2</v>
      </c>
      <c r="N366" s="6" t="str">
        <f>IF(ev_charging_network_usage_!$I366&lt;=10,"Low",IF(ev_charging_network_usage_!$I366&lt;=30,"Medium","High"))</f>
        <v>Medium</v>
      </c>
      <c r="O366" s="6" t="str">
        <f t="shared" si="25"/>
        <v>Low Satisfaction</v>
      </c>
      <c r="P366" s="6" t="str">
        <f>IF(ev_charging_network_usage_!$H366&lt;30,"Short Charging",IF(ev_charging_network_usage_!$H366&lt;=60,"Medium Charging","Long Charging"))</f>
        <v>Long Charging</v>
      </c>
      <c r="Q366" s="6">
        <f t="shared" si="24"/>
        <v>3</v>
      </c>
      <c r="R366" s="30">
        <f t="shared" si="22"/>
        <v>0.11527777777777778</v>
      </c>
      <c r="S366" s="28">
        <f t="shared" si="23"/>
        <v>45190</v>
      </c>
      <c r="T366" s="28"/>
    </row>
    <row r="367" spans="1:20" ht="13.2" x14ac:dyDescent="0.25">
      <c r="A367" s="3" t="s">
        <v>851</v>
      </c>
      <c r="B367" s="3" t="s">
        <v>29</v>
      </c>
      <c r="C367" s="3" t="s">
        <v>15</v>
      </c>
      <c r="D367" s="3" t="s">
        <v>22</v>
      </c>
      <c r="E367" s="3" t="s">
        <v>17</v>
      </c>
      <c r="F367" s="3" t="s">
        <v>852</v>
      </c>
      <c r="G367" s="3" t="s">
        <v>853</v>
      </c>
      <c r="H367" s="3">
        <v>13</v>
      </c>
      <c r="I367" s="3">
        <v>10.18</v>
      </c>
      <c r="J367" s="3">
        <v>8</v>
      </c>
      <c r="K367" s="3">
        <v>81.44</v>
      </c>
      <c r="L367" s="3" t="s">
        <v>27</v>
      </c>
      <c r="M367" s="5">
        <v>5</v>
      </c>
      <c r="N367" s="6" t="str">
        <f>IF(ev_charging_network_usage_!$I367&lt;=10,"Low",IF(ev_charging_network_usage_!$I367&lt;=30,"Medium","High"))</f>
        <v>Medium</v>
      </c>
      <c r="O367" s="6" t="str">
        <f t="shared" si="25"/>
        <v>High Satisfaction</v>
      </c>
      <c r="P367" s="6" t="str">
        <f>IF(ev_charging_network_usage_!$H367&lt;30,"Short Charging",IF(ev_charging_network_usage_!$H367&lt;=60,"Medium Charging","Long Charging"))</f>
        <v>Short Charging</v>
      </c>
      <c r="Q367" s="6">
        <f t="shared" si="24"/>
        <v>3</v>
      </c>
      <c r="R367" s="30">
        <f t="shared" si="22"/>
        <v>0.65069444444444446</v>
      </c>
      <c r="S367" s="28">
        <f t="shared" si="23"/>
        <v>45167</v>
      </c>
      <c r="T367" s="28"/>
    </row>
    <row r="368" spans="1:20" ht="13.2" x14ac:dyDescent="0.25">
      <c r="A368" s="7" t="s">
        <v>854</v>
      </c>
      <c r="B368" s="7" t="s">
        <v>29</v>
      </c>
      <c r="C368" s="7" t="s">
        <v>30</v>
      </c>
      <c r="D368" s="7" t="s">
        <v>31</v>
      </c>
      <c r="E368" s="7" t="s">
        <v>17</v>
      </c>
      <c r="F368" s="8">
        <v>45566</v>
      </c>
      <c r="G368" s="8">
        <v>45566.043055555558</v>
      </c>
      <c r="H368" s="7">
        <v>62</v>
      </c>
      <c r="I368" s="7">
        <v>51.91</v>
      </c>
      <c r="J368" s="7">
        <v>12</v>
      </c>
      <c r="K368" s="7">
        <v>622.91999999999996</v>
      </c>
      <c r="L368" s="7" t="s">
        <v>18</v>
      </c>
      <c r="M368" s="9">
        <v>4</v>
      </c>
      <c r="N368" s="6" t="str">
        <f>IF(ev_charging_network_usage_!$I368&lt;=10,"Low",IF(ev_charging_network_usage_!$I368&lt;=30,"Medium","High"))</f>
        <v>High</v>
      </c>
      <c r="O368" s="6" t="str">
        <f t="shared" si="25"/>
        <v>Medium Satisfaction</v>
      </c>
      <c r="P368" s="6" t="str">
        <f>IF(ev_charging_network_usage_!$H368&lt;30,"Short Charging",IF(ev_charging_network_usage_!$H368&lt;=60,"Medium Charging","Long Charging"))</f>
        <v>Long Charging</v>
      </c>
      <c r="Q368" s="6">
        <f t="shared" si="24"/>
        <v>2</v>
      </c>
      <c r="R368" s="30">
        <f t="shared" si="22"/>
        <v>0</v>
      </c>
      <c r="S368" s="28">
        <f t="shared" si="23"/>
        <v>45566</v>
      </c>
      <c r="T368" s="28"/>
    </row>
    <row r="369" spans="1:20" ht="13.2" x14ac:dyDescent="0.25">
      <c r="A369" s="3" t="s">
        <v>855</v>
      </c>
      <c r="B369" s="3" t="s">
        <v>48</v>
      </c>
      <c r="C369" s="3" t="s">
        <v>30</v>
      </c>
      <c r="D369" s="3" t="s">
        <v>22</v>
      </c>
      <c r="E369" s="3" t="s">
        <v>17</v>
      </c>
      <c r="F369" s="3" t="s">
        <v>856</v>
      </c>
      <c r="G369" s="3" t="s">
        <v>857</v>
      </c>
      <c r="H369" s="3">
        <v>45</v>
      </c>
      <c r="I369" s="3">
        <v>48.75</v>
      </c>
      <c r="J369" s="3">
        <v>12</v>
      </c>
      <c r="K369" s="3">
        <v>585</v>
      </c>
      <c r="L369" s="3" t="s">
        <v>38</v>
      </c>
      <c r="M369" s="5">
        <v>3</v>
      </c>
      <c r="N369" s="6" t="str">
        <f>IF(ev_charging_network_usage_!$I369&lt;=10,"Low",IF(ev_charging_network_usage_!$I369&lt;=30,"Medium","High"))</f>
        <v>High</v>
      </c>
      <c r="O369" s="6" t="str">
        <f t="shared" si="25"/>
        <v>Medium Satisfaction</v>
      </c>
      <c r="P369" s="6" t="str">
        <f>IF(ev_charging_network_usage_!$H369&lt;30,"Short Charging",IF(ev_charging_network_usage_!$H369&lt;=60,"Medium Charging","Long Charging"))</f>
        <v>Medium Charging</v>
      </c>
      <c r="Q369" s="6">
        <f t="shared" si="24"/>
        <v>2</v>
      </c>
      <c r="R369" s="30">
        <f t="shared" si="22"/>
        <v>0.74583333333333335</v>
      </c>
      <c r="S369" s="28">
        <f t="shared" si="23"/>
        <v>45395</v>
      </c>
      <c r="T369" s="28"/>
    </row>
    <row r="370" spans="1:20" ht="13.2" x14ac:dyDescent="0.25">
      <c r="A370" s="7" t="s">
        <v>858</v>
      </c>
      <c r="B370" s="7" t="s">
        <v>55</v>
      </c>
      <c r="C370" s="7" t="s">
        <v>21</v>
      </c>
      <c r="D370" s="7" t="s">
        <v>16</v>
      </c>
      <c r="E370" s="7" t="s">
        <v>17</v>
      </c>
      <c r="F370" s="8">
        <v>45391.618055555555</v>
      </c>
      <c r="G370" s="8">
        <v>45391.698611111111</v>
      </c>
      <c r="H370" s="7">
        <v>116</v>
      </c>
      <c r="I370" s="7">
        <v>38.33</v>
      </c>
      <c r="J370" s="7">
        <v>10</v>
      </c>
      <c r="K370" s="7">
        <v>383.3</v>
      </c>
      <c r="L370" s="7" t="s">
        <v>23</v>
      </c>
      <c r="M370" s="9">
        <v>2</v>
      </c>
      <c r="N370" s="6" t="str">
        <f>IF(ev_charging_network_usage_!$I370&lt;=10,"Low",IF(ev_charging_network_usage_!$I370&lt;=30,"Medium","High"))</f>
        <v>High</v>
      </c>
      <c r="O370" s="6" t="str">
        <f t="shared" si="25"/>
        <v>Low Satisfaction</v>
      </c>
      <c r="P370" s="6" t="str">
        <f>IF(ev_charging_network_usage_!$H370&lt;30,"Short Charging",IF(ev_charging_network_usage_!$H370&lt;=60,"Medium Charging","Long Charging"))</f>
        <v>Long Charging</v>
      </c>
      <c r="Q370" s="6">
        <f t="shared" si="24"/>
        <v>1</v>
      </c>
      <c r="R370" s="30">
        <f t="shared" si="22"/>
        <v>0.61805555555555558</v>
      </c>
      <c r="S370" s="28">
        <f t="shared" si="23"/>
        <v>45391</v>
      </c>
      <c r="T370" s="28"/>
    </row>
    <row r="371" spans="1:20" ht="13.2" x14ac:dyDescent="0.25">
      <c r="A371" s="3" t="s">
        <v>859</v>
      </c>
      <c r="B371" s="3" t="s">
        <v>78</v>
      </c>
      <c r="C371" s="3" t="s">
        <v>15</v>
      </c>
      <c r="D371" s="3" t="s">
        <v>16</v>
      </c>
      <c r="E371" s="3" t="s">
        <v>35</v>
      </c>
      <c r="F371" s="3" t="s">
        <v>860</v>
      </c>
      <c r="G371" s="3" t="s">
        <v>861</v>
      </c>
      <c r="H371" s="3">
        <v>35</v>
      </c>
      <c r="I371" s="3">
        <v>14.11</v>
      </c>
      <c r="J371" s="3">
        <v>12</v>
      </c>
      <c r="K371" s="3">
        <v>169.32</v>
      </c>
      <c r="L371" s="3" t="s">
        <v>38</v>
      </c>
      <c r="M371" s="5">
        <v>3</v>
      </c>
      <c r="N371" s="6" t="str">
        <f>IF(ev_charging_network_usage_!$I371&lt;=10,"Low",IF(ev_charging_network_usage_!$I371&lt;=30,"Medium","High"))</f>
        <v>Medium</v>
      </c>
      <c r="O371" s="6" t="str">
        <f t="shared" si="25"/>
        <v>Medium Satisfaction</v>
      </c>
      <c r="P371" s="6" t="str">
        <f>IF(ev_charging_network_usage_!$H371&lt;30,"Short Charging",IF(ev_charging_network_usage_!$H371&lt;=60,"Medium Charging","Long Charging"))</f>
        <v>Medium Charging</v>
      </c>
      <c r="Q371" s="6">
        <f t="shared" si="24"/>
        <v>3</v>
      </c>
      <c r="R371" s="30">
        <f t="shared" si="22"/>
        <v>0.48402777777777778</v>
      </c>
      <c r="S371" s="28">
        <f t="shared" si="23"/>
        <v>45031</v>
      </c>
      <c r="T371" s="28"/>
    </row>
    <row r="372" spans="1:20" ht="13.2" x14ac:dyDescent="0.25">
      <c r="A372" s="7" t="s">
        <v>862</v>
      </c>
      <c r="B372" s="7" t="s">
        <v>48</v>
      </c>
      <c r="C372" s="7" t="s">
        <v>21</v>
      </c>
      <c r="D372" s="7" t="s">
        <v>22</v>
      </c>
      <c r="E372" s="7" t="s">
        <v>35</v>
      </c>
      <c r="F372" s="8">
        <v>44961.038888888892</v>
      </c>
      <c r="G372" s="8">
        <v>44961.114583333336</v>
      </c>
      <c r="H372" s="7">
        <v>109</v>
      </c>
      <c r="I372" s="7">
        <v>23.96</v>
      </c>
      <c r="J372" s="7">
        <v>12</v>
      </c>
      <c r="K372" s="7">
        <v>287.52</v>
      </c>
      <c r="L372" s="7" t="s">
        <v>18</v>
      </c>
      <c r="M372" s="9">
        <v>3</v>
      </c>
      <c r="N372" s="6" t="str">
        <f>IF(ev_charging_network_usage_!$I372&lt;=10,"Low",IF(ev_charging_network_usage_!$I372&lt;=30,"Medium","High"))</f>
        <v>Medium</v>
      </c>
      <c r="O372" s="6" t="str">
        <f t="shared" si="25"/>
        <v>Medium Satisfaction</v>
      </c>
      <c r="P372" s="6" t="str">
        <f>IF(ev_charging_network_usage_!$H372&lt;30,"Short Charging",IF(ev_charging_network_usage_!$H372&lt;=60,"Medium Charging","Long Charging"))</f>
        <v>Long Charging</v>
      </c>
      <c r="Q372" s="6">
        <f t="shared" si="24"/>
        <v>1</v>
      </c>
      <c r="R372" s="30">
        <f t="shared" si="22"/>
        <v>3.888888888888889E-2</v>
      </c>
      <c r="S372" s="28">
        <f t="shared" si="23"/>
        <v>44961</v>
      </c>
      <c r="T372" s="28"/>
    </row>
    <row r="373" spans="1:20" ht="13.2" x14ac:dyDescent="0.25">
      <c r="A373" s="3" t="s">
        <v>863</v>
      </c>
      <c r="B373" s="3" t="s">
        <v>78</v>
      </c>
      <c r="C373" s="3" t="s">
        <v>30</v>
      </c>
      <c r="D373" s="3" t="s">
        <v>31</v>
      </c>
      <c r="E373" s="3" t="s">
        <v>35</v>
      </c>
      <c r="F373" s="3" t="s">
        <v>864</v>
      </c>
      <c r="G373" s="3" t="s">
        <v>865</v>
      </c>
      <c r="H373" s="3">
        <v>24</v>
      </c>
      <c r="I373" s="3">
        <v>17.07</v>
      </c>
      <c r="J373" s="3">
        <v>10</v>
      </c>
      <c r="K373" s="3">
        <v>170.7</v>
      </c>
      <c r="L373" s="3" t="s">
        <v>23</v>
      </c>
      <c r="M373" s="5">
        <v>1</v>
      </c>
      <c r="N373" s="6" t="str">
        <f>IF(ev_charging_network_usage_!$I373&lt;=10,"Low",IF(ev_charging_network_usage_!$I373&lt;=30,"Medium","High"))</f>
        <v>Medium</v>
      </c>
      <c r="O373" s="6" t="str">
        <f t="shared" si="25"/>
        <v>Low Satisfaction</v>
      </c>
      <c r="P373" s="6" t="str">
        <f>IF(ev_charging_network_usage_!$H373&lt;30,"Short Charging",IF(ev_charging_network_usage_!$H373&lt;=60,"Medium Charging","Long Charging"))</f>
        <v>Short Charging</v>
      </c>
      <c r="Q373" s="6">
        <f t="shared" si="24"/>
        <v>2</v>
      </c>
      <c r="R373" s="30">
        <f t="shared" si="22"/>
        <v>0.82291666666666663</v>
      </c>
      <c r="S373" s="28">
        <f t="shared" si="23"/>
        <v>44951</v>
      </c>
      <c r="T373" s="28"/>
    </row>
    <row r="374" spans="1:20" ht="13.2" x14ac:dyDescent="0.25">
      <c r="A374" s="7" t="s">
        <v>866</v>
      </c>
      <c r="B374" s="7" t="s">
        <v>48</v>
      </c>
      <c r="C374" s="7" t="s">
        <v>21</v>
      </c>
      <c r="D374" s="7" t="s">
        <v>31</v>
      </c>
      <c r="E374" s="7" t="s">
        <v>17</v>
      </c>
      <c r="F374" s="7" t="s">
        <v>867</v>
      </c>
      <c r="G374" s="7" t="s">
        <v>868</v>
      </c>
      <c r="H374" s="7">
        <v>82</v>
      </c>
      <c r="I374" s="7">
        <v>3.95</v>
      </c>
      <c r="J374" s="7">
        <v>8</v>
      </c>
      <c r="K374" s="7">
        <v>31.6</v>
      </c>
      <c r="L374" s="7" t="s">
        <v>27</v>
      </c>
      <c r="M374" s="9">
        <v>4</v>
      </c>
      <c r="N374" s="6" t="str">
        <f>IF(ev_charging_network_usage_!$I374&lt;=10,"Low",IF(ev_charging_network_usage_!$I374&lt;=30,"Medium","High"))</f>
        <v>Low</v>
      </c>
      <c r="O374" s="6" t="str">
        <f t="shared" si="25"/>
        <v>Medium Satisfaction</v>
      </c>
      <c r="P374" s="6" t="str">
        <f>IF(ev_charging_network_usage_!$H374&lt;30,"Short Charging",IF(ev_charging_network_usage_!$H374&lt;=60,"Medium Charging","Long Charging"))</f>
        <v>Long Charging</v>
      </c>
      <c r="Q374" s="6">
        <f t="shared" si="24"/>
        <v>1</v>
      </c>
      <c r="R374" s="30">
        <f t="shared" si="22"/>
        <v>1.8749999999999999E-2</v>
      </c>
      <c r="S374" s="28">
        <f t="shared" si="23"/>
        <v>45397</v>
      </c>
      <c r="T374" s="28"/>
    </row>
    <row r="375" spans="1:20" ht="13.2" x14ac:dyDescent="0.25">
      <c r="A375" s="3" t="s">
        <v>869</v>
      </c>
      <c r="B375" s="3" t="s">
        <v>55</v>
      </c>
      <c r="C375" s="3" t="s">
        <v>30</v>
      </c>
      <c r="D375" s="3" t="s">
        <v>16</v>
      </c>
      <c r="E375" s="3" t="s">
        <v>35</v>
      </c>
      <c r="F375" s="3" t="s">
        <v>870</v>
      </c>
      <c r="G375" s="3" t="s">
        <v>871</v>
      </c>
      <c r="H375" s="3">
        <v>47</v>
      </c>
      <c r="I375" s="3">
        <v>34.950000000000003</v>
      </c>
      <c r="J375" s="3">
        <v>15</v>
      </c>
      <c r="K375" s="3">
        <v>524.25</v>
      </c>
      <c r="L375" s="3" t="s">
        <v>23</v>
      </c>
      <c r="M375" s="5">
        <v>3</v>
      </c>
      <c r="N375" s="6" t="str">
        <f>IF(ev_charging_network_usage_!$I375&lt;=10,"Low",IF(ev_charging_network_usage_!$I375&lt;=30,"Medium","High"))</f>
        <v>High</v>
      </c>
      <c r="O375" s="6" t="str">
        <f t="shared" si="25"/>
        <v>Medium Satisfaction</v>
      </c>
      <c r="P375" s="6" t="str">
        <f>IF(ev_charging_network_usage_!$H375&lt;30,"Short Charging",IF(ev_charging_network_usage_!$H375&lt;=60,"Medium Charging","Long Charging"))</f>
        <v>Medium Charging</v>
      </c>
      <c r="Q375" s="6">
        <f t="shared" si="24"/>
        <v>2</v>
      </c>
      <c r="R375" s="30">
        <f t="shared" si="22"/>
        <v>0.31041666666666667</v>
      </c>
      <c r="S375" s="28">
        <f t="shared" si="23"/>
        <v>45587</v>
      </c>
      <c r="T375" s="28"/>
    </row>
    <row r="376" spans="1:20" ht="13.2" x14ac:dyDescent="0.25">
      <c r="A376" s="7" t="s">
        <v>872</v>
      </c>
      <c r="B376" s="7" t="s">
        <v>29</v>
      </c>
      <c r="C376" s="7" t="s">
        <v>15</v>
      </c>
      <c r="D376" s="7" t="s">
        <v>22</v>
      </c>
      <c r="E376" s="7" t="s">
        <v>35</v>
      </c>
      <c r="F376" s="7" t="s">
        <v>873</v>
      </c>
      <c r="G376" s="7" t="s">
        <v>874</v>
      </c>
      <c r="H376" s="7">
        <v>62</v>
      </c>
      <c r="I376" s="7">
        <v>31.75</v>
      </c>
      <c r="J376" s="7">
        <v>15</v>
      </c>
      <c r="K376" s="7">
        <v>476.25</v>
      </c>
      <c r="L376" s="7" t="s">
        <v>27</v>
      </c>
      <c r="M376" s="9">
        <v>3</v>
      </c>
      <c r="N376" s="6" t="str">
        <f>IF(ev_charging_network_usage_!$I376&lt;=10,"Low",IF(ev_charging_network_usage_!$I376&lt;=30,"Medium","High"))</f>
        <v>High</v>
      </c>
      <c r="O376" s="6" t="str">
        <f t="shared" si="25"/>
        <v>Medium Satisfaction</v>
      </c>
      <c r="P376" s="6" t="str">
        <f>IF(ev_charging_network_usage_!$H376&lt;30,"Short Charging",IF(ev_charging_network_usage_!$H376&lt;=60,"Medium Charging","Long Charging"))</f>
        <v>Long Charging</v>
      </c>
      <c r="Q376" s="6">
        <f t="shared" si="24"/>
        <v>3</v>
      </c>
      <c r="R376" s="30">
        <f t="shared" si="22"/>
        <v>0.93888888888888888</v>
      </c>
      <c r="S376" s="28">
        <f t="shared" si="23"/>
        <v>45199</v>
      </c>
      <c r="T376" s="28"/>
    </row>
    <row r="377" spans="1:20" ht="13.2" x14ac:dyDescent="0.25">
      <c r="A377" s="3" t="s">
        <v>875</v>
      </c>
      <c r="B377" s="3" t="s">
        <v>43</v>
      </c>
      <c r="C377" s="3" t="s">
        <v>21</v>
      </c>
      <c r="D377" s="3" t="s">
        <v>34</v>
      </c>
      <c r="E377" s="3" t="s">
        <v>17</v>
      </c>
      <c r="F377" s="4">
        <v>45116.576388888891</v>
      </c>
      <c r="G377" s="4">
        <v>45116.584722222222</v>
      </c>
      <c r="H377" s="3">
        <v>12</v>
      </c>
      <c r="I377" s="3">
        <v>17.34</v>
      </c>
      <c r="J377" s="3">
        <v>10</v>
      </c>
      <c r="K377" s="3">
        <v>173.4</v>
      </c>
      <c r="L377" s="3" t="s">
        <v>23</v>
      </c>
      <c r="M377" s="5">
        <v>2</v>
      </c>
      <c r="N377" s="6" t="str">
        <f>IF(ev_charging_network_usage_!$I377&lt;=10,"Low",IF(ev_charging_network_usage_!$I377&lt;=30,"Medium","High"))</f>
        <v>Medium</v>
      </c>
      <c r="O377" s="6" t="str">
        <f t="shared" si="25"/>
        <v>Low Satisfaction</v>
      </c>
      <c r="P377" s="6" t="str">
        <f>IF(ev_charging_network_usage_!$H377&lt;30,"Short Charging",IF(ev_charging_network_usage_!$H377&lt;=60,"Medium Charging","Long Charging"))</f>
        <v>Short Charging</v>
      </c>
      <c r="Q377" s="6">
        <f t="shared" si="24"/>
        <v>1</v>
      </c>
      <c r="R377" s="30">
        <f t="shared" si="22"/>
        <v>0.57638888888888884</v>
      </c>
      <c r="S377" s="28">
        <f t="shared" si="23"/>
        <v>45116</v>
      </c>
      <c r="T377" s="28"/>
    </row>
    <row r="378" spans="1:20" ht="13.2" x14ac:dyDescent="0.25">
      <c r="A378" s="7" t="s">
        <v>876</v>
      </c>
      <c r="B378" s="7" t="s">
        <v>14</v>
      </c>
      <c r="C378" s="7" t="s">
        <v>30</v>
      </c>
      <c r="D378" s="7" t="s">
        <v>16</v>
      </c>
      <c r="E378" s="7" t="s">
        <v>35</v>
      </c>
      <c r="F378" s="7" t="s">
        <v>877</v>
      </c>
      <c r="G378" s="7" t="s">
        <v>878</v>
      </c>
      <c r="H378" s="7">
        <v>83</v>
      </c>
      <c r="I378" s="7">
        <v>18.7</v>
      </c>
      <c r="J378" s="7">
        <v>10</v>
      </c>
      <c r="K378" s="7">
        <v>187</v>
      </c>
      <c r="L378" s="7" t="s">
        <v>38</v>
      </c>
      <c r="M378" s="9">
        <v>3</v>
      </c>
      <c r="N378" s="6" t="str">
        <f>IF(ev_charging_network_usage_!$I378&lt;=10,"Low",IF(ev_charging_network_usage_!$I378&lt;=30,"Medium","High"))</f>
        <v>Medium</v>
      </c>
      <c r="O378" s="6" t="str">
        <f t="shared" si="25"/>
        <v>Medium Satisfaction</v>
      </c>
      <c r="P378" s="6" t="str">
        <f>IF(ev_charging_network_usage_!$H378&lt;30,"Short Charging",IF(ev_charging_network_usage_!$H378&lt;=60,"Medium Charging","Long Charging"))</f>
        <v>Long Charging</v>
      </c>
      <c r="Q378" s="6">
        <f t="shared" si="24"/>
        <v>2</v>
      </c>
      <c r="R378" s="30">
        <f t="shared" si="22"/>
        <v>0.12291666666666666</v>
      </c>
      <c r="S378" s="28">
        <f t="shared" si="23"/>
        <v>45091</v>
      </c>
      <c r="T378" s="28"/>
    </row>
    <row r="379" spans="1:20" ht="13.2" x14ac:dyDescent="0.25">
      <c r="A379" s="3" t="s">
        <v>879</v>
      </c>
      <c r="B379" s="3" t="s">
        <v>59</v>
      </c>
      <c r="C379" s="3" t="s">
        <v>30</v>
      </c>
      <c r="D379" s="3" t="s">
        <v>31</v>
      </c>
      <c r="E379" s="3" t="s">
        <v>35</v>
      </c>
      <c r="F379" s="3" t="s">
        <v>880</v>
      </c>
      <c r="G379" s="3" t="s">
        <v>881</v>
      </c>
      <c r="H379" s="3">
        <v>94</v>
      </c>
      <c r="I379" s="3">
        <v>52.96</v>
      </c>
      <c r="J379" s="3">
        <v>10</v>
      </c>
      <c r="K379" s="3">
        <v>529.6</v>
      </c>
      <c r="L379" s="3" t="s">
        <v>27</v>
      </c>
      <c r="M379" s="5">
        <v>2</v>
      </c>
      <c r="N379" s="6" t="str">
        <f>IF(ev_charging_network_usage_!$I379&lt;=10,"Low",IF(ev_charging_network_usage_!$I379&lt;=30,"Medium","High"))</f>
        <v>High</v>
      </c>
      <c r="O379" s="6" t="str">
        <f t="shared" si="25"/>
        <v>Low Satisfaction</v>
      </c>
      <c r="P379" s="6" t="str">
        <f>IF(ev_charging_network_usage_!$H379&lt;30,"Short Charging",IF(ev_charging_network_usage_!$H379&lt;=60,"Medium Charging","Long Charging"))</f>
        <v>Long Charging</v>
      </c>
      <c r="Q379" s="6">
        <f t="shared" si="24"/>
        <v>2</v>
      </c>
      <c r="R379" s="30">
        <f t="shared" si="22"/>
        <v>0.81180555555555556</v>
      </c>
      <c r="S379" s="28">
        <f t="shared" si="23"/>
        <v>45491</v>
      </c>
      <c r="T379" s="28"/>
    </row>
    <row r="380" spans="1:20" ht="13.2" x14ac:dyDescent="0.25">
      <c r="A380" s="7" t="s">
        <v>882</v>
      </c>
      <c r="B380" s="7" t="s">
        <v>20</v>
      </c>
      <c r="C380" s="7" t="s">
        <v>21</v>
      </c>
      <c r="D380" s="7" t="s">
        <v>22</v>
      </c>
      <c r="E380" s="7" t="s">
        <v>17</v>
      </c>
      <c r="F380" s="8">
        <v>45545.865277777775</v>
      </c>
      <c r="G380" s="8">
        <v>45545.920138888891</v>
      </c>
      <c r="H380" s="7">
        <v>79</v>
      </c>
      <c r="I380" s="7">
        <v>42.04</v>
      </c>
      <c r="J380" s="7">
        <v>15</v>
      </c>
      <c r="K380" s="7">
        <v>630.6</v>
      </c>
      <c r="L380" s="7" t="s">
        <v>23</v>
      </c>
      <c r="M380" s="9">
        <v>2</v>
      </c>
      <c r="N380" s="6" t="str">
        <f>IF(ev_charging_network_usage_!$I380&lt;=10,"Low",IF(ev_charging_network_usage_!$I380&lt;=30,"Medium","High"))</f>
        <v>High</v>
      </c>
      <c r="O380" s="6" t="str">
        <f t="shared" si="25"/>
        <v>Low Satisfaction</v>
      </c>
      <c r="P380" s="6" t="str">
        <f>IF(ev_charging_network_usage_!$H380&lt;30,"Short Charging",IF(ev_charging_network_usage_!$H380&lt;=60,"Medium Charging","Long Charging"))</f>
        <v>Long Charging</v>
      </c>
      <c r="Q380" s="6">
        <f t="shared" si="24"/>
        <v>1</v>
      </c>
      <c r="R380" s="30">
        <f t="shared" si="22"/>
        <v>0.86527777777777781</v>
      </c>
      <c r="S380" s="28">
        <f t="shared" si="23"/>
        <v>45545</v>
      </c>
      <c r="T380" s="28"/>
    </row>
    <row r="381" spans="1:20" ht="13.2" x14ac:dyDescent="0.25">
      <c r="A381" s="3" t="s">
        <v>883</v>
      </c>
      <c r="B381" s="3" t="s">
        <v>48</v>
      </c>
      <c r="C381" s="3" t="s">
        <v>21</v>
      </c>
      <c r="D381" s="3" t="s">
        <v>22</v>
      </c>
      <c r="E381" s="3" t="s">
        <v>35</v>
      </c>
      <c r="F381" s="3" t="s">
        <v>884</v>
      </c>
      <c r="G381" s="3" t="s">
        <v>885</v>
      </c>
      <c r="H381" s="3">
        <v>38</v>
      </c>
      <c r="I381" s="3">
        <v>50.91</v>
      </c>
      <c r="J381" s="3">
        <v>10</v>
      </c>
      <c r="K381" s="3">
        <v>509.1</v>
      </c>
      <c r="L381" s="3" t="s">
        <v>27</v>
      </c>
      <c r="M381" s="5">
        <v>2</v>
      </c>
      <c r="N381" s="6" t="str">
        <f>IF(ev_charging_network_usage_!$I381&lt;=10,"Low",IF(ev_charging_network_usage_!$I381&lt;=30,"Medium","High"))</f>
        <v>High</v>
      </c>
      <c r="O381" s="6" t="str">
        <f t="shared" si="25"/>
        <v>Low Satisfaction</v>
      </c>
      <c r="P381" s="6" t="str">
        <f>IF(ev_charging_network_usage_!$H381&lt;30,"Short Charging",IF(ev_charging_network_usage_!$H381&lt;=60,"Medium Charging","Long Charging"))</f>
        <v>Medium Charging</v>
      </c>
      <c r="Q381" s="6">
        <f t="shared" si="24"/>
        <v>1</v>
      </c>
      <c r="R381" s="30">
        <f t="shared" si="22"/>
        <v>0.80277777777777781</v>
      </c>
      <c r="S381" s="28">
        <f t="shared" si="23"/>
        <v>45430</v>
      </c>
      <c r="T381" s="28"/>
    </row>
    <row r="382" spans="1:20" ht="13.2" x14ac:dyDescent="0.25">
      <c r="A382" s="7" t="s">
        <v>886</v>
      </c>
      <c r="B382" s="7" t="s">
        <v>48</v>
      </c>
      <c r="C382" s="7" t="s">
        <v>30</v>
      </c>
      <c r="D382" s="7" t="s">
        <v>16</v>
      </c>
      <c r="E382" s="7" t="s">
        <v>17</v>
      </c>
      <c r="F382" s="7" t="s">
        <v>887</v>
      </c>
      <c r="G382" s="7" t="s">
        <v>888</v>
      </c>
      <c r="H382" s="7">
        <v>71</v>
      </c>
      <c r="I382" s="7">
        <v>53.75</v>
      </c>
      <c r="J382" s="7">
        <v>15</v>
      </c>
      <c r="K382" s="7">
        <v>806.25</v>
      </c>
      <c r="L382" s="7" t="s">
        <v>18</v>
      </c>
      <c r="M382" s="9">
        <v>3</v>
      </c>
      <c r="N382" s="6" t="str">
        <f>IF(ev_charging_network_usage_!$I382&lt;=10,"Low",IF(ev_charging_network_usage_!$I382&lt;=30,"Medium","High"))</f>
        <v>High</v>
      </c>
      <c r="O382" s="6" t="str">
        <f t="shared" si="25"/>
        <v>Medium Satisfaction</v>
      </c>
      <c r="P382" s="6" t="str">
        <f>IF(ev_charging_network_usage_!$H382&lt;30,"Short Charging",IF(ev_charging_network_usage_!$H382&lt;=60,"Medium Charging","Long Charging"))</f>
        <v>Long Charging</v>
      </c>
      <c r="Q382" s="6">
        <f t="shared" si="24"/>
        <v>2</v>
      </c>
      <c r="R382" s="30">
        <f t="shared" si="22"/>
        <v>0.16875000000000001</v>
      </c>
      <c r="S382" s="28">
        <f t="shared" si="23"/>
        <v>45427</v>
      </c>
      <c r="T382" s="28"/>
    </row>
    <row r="383" spans="1:20" ht="13.2" x14ac:dyDescent="0.25">
      <c r="A383" s="3" t="s">
        <v>889</v>
      </c>
      <c r="B383" s="3" t="s">
        <v>78</v>
      </c>
      <c r="C383" s="3" t="s">
        <v>30</v>
      </c>
      <c r="D383" s="3" t="s">
        <v>16</v>
      </c>
      <c r="E383" s="3" t="s">
        <v>35</v>
      </c>
      <c r="F383" s="3" t="s">
        <v>890</v>
      </c>
      <c r="G383" s="3" t="s">
        <v>891</v>
      </c>
      <c r="H383" s="3">
        <v>115</v>
      </c>
      <c r="I383" s="3">
        <v>41.96</v>
      </c>
      <c r="J383" s="3">
        <v>12</v>
      </c>
      <c r="K383" s="3">
        <v>503.52</v>
      </c>
      <c r="L383" s="3" t="s">
        <v>18</v>
      </c>
      <c r="M383" s="5">
        <v>4</v>
      </c>
      <c r="N383" s="6" t="str">
        <f>IF(ev_charging_network_usage_!$I383&lt;=10,"Low",IF(ev_charging_network_usage_!$I383&lt;=30,"Medium","High"))</f>
        <v>High</v>
      </c>
      <c r="O383" s="6" t="str">
        <f t="shared" si="25"/>
        <v>Medium Satisfaction</v>
      </c>
      <c r="P383" s="6" t="str">
        <f>IF(ev_charging_network_usage_!$H383&lt;30,"Short Charging",IF(ev_charging_network_usage_!$H383&lt;=60,"Medium Charging","Long Charging"))</f>
        <v>Long Charging</v>
      </c>
      <c r="Q383" s="6">
        <f t="shared" si="24"/>
        <v>2</v>
      </c>
      <c r="R383" s="30">
        <f t="shared" si="22"/>
        <v>0.34166666666666667</v>
      </c>
      <c r="S383" s="28">
        <f t="shared" si="23"/>
        <v>45246</v>
      </c>
      <c r="T383" s="28"/>
    </row>
    <row r="384" spans="1:20" ht="13.2" x14ac:dyDescent="0.25">
      <c r="A384" s="7" t="s">
        <v>892</v>
      </c>
      <c r="B384" s="7" t="s">
        <v>59</v>
      </c>
      <c r="C384" s="7" t="s">
        <v>15</v>
      </c>
      <c r="D384" s="7" t="s">
        <v>31</v>
      </c>
      <c r="E384" s="7" t="s">
        <v>35</v>
      </c>
      <c r="F384" s="7" t="s">
        <v>893</v>
      </c>
      <c r="G384" s="7" t="s">
        <v>894</v>
      </c>
      <c r="H384" s="7">
        <v>50</v>
      </c>
      <c r="I384" s="7">
        <v>40.729999999999997</v>
      </c>
      <c r="J384" s="7">
        <v>12</v>
      </c>
      <c r="K384" s="7">
        <v>488.76</v>
      </c>
      <c r="L384" s="7" t="s">
        <v>38</v>
      </c>
      <c r="M384" s="9">
        <v>4</v>
      </c>
      <c r="N384" s="6" t="str">
        <f>IF(ev_charging_network_usage_!$I384&lt;=10,"Low",IF(ev_charging_network_usage_!$I384&lt;=30,"Medium","High"))</f>
        <v>High</v>
      </c>
      <c r="O384" s="6" t="str">
        <f t="shared" si="25"/>
        <v>Medium Satisfaction</v>
      </c>
      <c r="P384" s="6" t="str">
        <f>IF(ev_charging_network_usage_!$H384&lt;30,"Short Charging",IF(ev_charging_network_usage_!$H384&lt;=60,"Medium Charging","Long Charging"))</f>
        <v>Medium Charging</v>
      </c>
      <c r="Q384" s="6">
        <f t="shared" si="24"/>
        <v>3</v>
      </c>
      <c r="R384" s="30">
        <f t="shared" si="22"/>
        <v>0.93402777777777779</v>
      </c>
      <c r="S384" s="28">
        <f t="shared" si="23"/>
        <v>45345</v>
      </c>
      <c r="T384" s="28"/>
    </row>
    <row r="385" spans="1:20" ht="13.2" x14ac:dyDescent="0.25">
      <c r="A385" s="3" t="s">
        <v>895</v>
      </c>
      <c r="B385" s="3" t="s">
        <v>14</v>
      </c>
      <c r="C385" s="3" t="s">
        <v>21</v>
      </c>
      <c r="D385" s="3" t="s">
        <v>31</v>
      </c>
      <c r="E385" s="3" t="s">
        <v>17</v>
      </c>
      <c r="F385" s="3" t="s">
        <v>896</v>
      </c>
      <c r="G385" s="3" t="s">
        <v>897</v>
      </c>
      <c r="H385" s="3">
        <v>31</v>
      </c>
      <c r="I385" s="3">
        <v>39.75</v>
      </c>
      <c r="J385" s="3">
        <v>12</v>
      </c>
      <c r="K385" s="3">
        <v>477</v>
      </c>
      <c r="L385" s="3" t="s">
        <v>18</v>
      </c>
      <c r="M385" s="5">
        <v>5</v>
      </c>
      <c r="N385" s="6" t="str">
        <f>IF(ev_charging_network_usage_!$I385&lt;=10,"Low",IF(ev_charging_network_usage_!$I385&lt;=30,"Medium","High"))</f>
        <v>High</v>
      </c>
      <c r="O385" s="6" t="str">
        <f t="shared" si="25"/>
        <v>High Satisfaction</v>
      </c>
      <c r="P385" s="6" t="str">
        <f>IF(ev_charging_network_usage_!$H385&lt;30,"Short Charging",IF(ev_charging_network_usage_!$H385&lt;=60,"Medium Charging","Long Charging"))</f>
        <v>Medium Charging</v>
      </c>
      <c r="Q385" s="6">
        <f t="shared" si="24"/>
        <v>1</v>
      </c>
      <c r="R385" s="30">
        <f t="shared" si="22"/>
        <v>0.25763888888888886</v>
      </c>
      <c r="S385" s="28">
        <f t="shared" si="23"/>
        <v>45004</v>
      </c>
      <c r="T385" s="28"/>
    </row>
    <row r="386" spans="1:20" ht="13.2" x14ac:dyDescent="0.25">
      <c r="A386" s="7" t="s">
        <v>898</v>
      </c>
      <c r="B386" s="7" t="s">
        <v>48</v>
      </c>
      <c r="C386" s="7" t="s">
        <v>21</v>
      </c>
      <c r="D386" s="7" t="s">
        <v>22</v>
      </c>
      <c r="E386" s="7" t="s">
        <v>17</v>
      </c>
      <c r="F386" s="7" t="s">
        <v>899</v>
      </c>
      <c r="G386" s="7" t="s">
        <v>900</v>
      </c>
      <c r="H386" s="7">
        <v>117</v>
      </c>
      <c r="I386" s="7">
        <v>39.119999999999997</v>
      </c>
      <c r="J386" s="7">
        <v>8</v>
      </c>
      <c r="K386" s="7">
        <v>312.95999999999998</v>
      </c>
      <c r="L386" s="7" t="s">
        <v>27</v>
      </c>
      <c r="M386" s="9">
        <v>4</v>
      </c>
      <c r="N386" s="6" t="str">
        <f>IF(ev_charging_network_usage_!$I386&lt;=10,"Low",IF(ev_charging_network_usage_!$I386&lt;=30,"Medium","High"))</f>
        <v>High</v>
      </c>
      <c r="O386" s="6" t="str">
        <f t="shared" si="25"/>
        <v>Medium Satisfaction</v>
      </c>
      <c r="P386" s="6" t="str">
        <f>IF(ev_charging_network_usage_!$H386&lt;30,"Short Charging",IF(ev_charging_network_usage_!$H386&lt;=60,"Medium Charging","Long Charging"))</f>
        <v>Long Charging</v>
      </c>
      <c r="Q386" s="6">
        <f t="shared" si="24"/>
        <v>1</v>
      </c>
      <c r="R386" s="30">
        <f t="shared" ref="R386:R449" si="26">TIME(HOUR(F386),MINUTE(F386),SECOND(F386))</f>
        <v>0.17430555555555555</v>
      </c>
      <c r="S386" s="28">
        <f t="shared" ref="S386:S449" si="27">DATE(YEAR(F386),MONTH(F386),DAY(F386))</f>
        <v>45137</v>
      </c>
      <c r="T386" s="28"/>
    </row>
    <row r="387" spans="1:20" ht="13.2" x14ac:dyDescent="0.25">
      <c r="A387" s="3" t="s">
        <v>901</v>
      </c>
      <c r="B387" s="3" t="s">
        <v>78</v>
      </c>
      <c r="C387" s="3" t="s">
        <v>21</v>
      </c>
      <c r="D387" s="3" t="s">
        <v>16</v>
      </c>
      <c r="E387" s="3" t="s">
        <v>35</v>
      </c>
      <c r="F387" s="3" t="s">
        <v>902</v>
      </c>
      <c r="G387" s="3" t="s">
        <v>903</v>
      </c>
      <c r="H387" s="3">
        <v>11</v>
      </c>
      <c r="I387" s="3">
        <v>10.94</v>
      </c>
      <c r="J387" s="3">
        <v>15</v>
      </c>
      <c r="K387" s="3">
        <v>164.1</v>
      </c>
      <c r="L387" s="3" t="s">
        <v>23</v>
      </c>
      <c r="M387" s="5">
        <v>3</v>
      </c>
      <c r="N387" s="6" t="str">
        <f>IF(ev_charging_network_usage_!$I387&lt;=10,"Low",IF(ev_charging_network_usage_!$I387&lt;=30,"Medium","High"))</f>
        <v>Medium</v>
      </c>
      <c r="O387" s="6" t="str">
        <f t="shared" si="25"/>
        <v>Medium Satisfaction</v>
      </c>
      <c r="P387" s="6" t="str">
        <f>IF(ev_charging_network_usage_!$H387&lt;30,"Short Charging",IF(ev_charging_network_usage_!$H387&lt;=60,"Medium Charging","Long Charging"))</f>
        <v>Short Charging</v>
      </c>
      <c r="Q387" s="6">
        <f t="shared" ref="Q387:Q450" si="28">IF(C387="Fast Charger",1,IF(C387="Standard Charger",2,IF(C387="Super Fast Charger",3,"")))</f>
        <v>1</v>
      </c>
      <c r="R387" s="30">
        <f t="shared" si="26"/>
        <v>0.05</v>
      </c>
      <c r="S387" s="28">
        <f t="shared" si="27"/>
        <v>45134</v>
      </c>
      <c r="T387" s="28"/>
    </row>
    <row r="388" spans="1:20" ht="13.2" x14ac:dyDescent="0.25">
      <c r="A388" s="7" t="s">
        <v>904</v>
      </c>
      <c r="B388" s="7" t="s">
        <v>14</v>
      </c>
      <c r="C388" s="7" t="s">
        <v>21</v>
      </c>
      <c r="D388" s="7" t="s">
        <v>22</v>
      </c>
      <c r="E388" s="7" t="s">
        <v>35</v>
      </c>
      <c r="F388" s="7" t="s">
        <v>905</v>
      </c>
      <c r="G388" s="7" t="s">
        <v>906</v>
      </c>
      <c r="H388" s="7">
        <v>95</v>
      </c>
      <c r="I388" s="7">
        <v>41.56</v>
      </c>
      <c r="J388" s="7">
        <v>8</v>
      </c>
      <c r="K388" s="7">
        <v>332.48</v>
      </c>
      <c r="L388" s="7" t="s">
        <v>23</v>
      </c>
      <c r="M388" s="9">
        <v>4</v>
      </c>
      <c r="N388" s="6" t="str">
        <f>IF(ev_charging_network_usage_!$I388&lt;=10,"Low",IF(ev_charging_network_usage_!$I388&lt;=30,"Medium","High"))</f>
        <v>High</v>
      </c>
      <c r="O388" s="6" t="str">
        <f t="shared" ref="O388:O451" si="29">IF(M388&lt;=2,"Low Satisfaction",IF(M388&lt;=4,"Medium Satisfaction","High Satisfaction"))</f>
        <v>Medium Satisfaction</v>
      </c>
      <c r="P388" s="6" t="str">
        <f>IF(ev_charging_network_usage_!$H388&lt;30,"Short Charging",IF(ev_charging_network_usage_!$H388&lt;=60,"Medium Charging","Long Charging"))</f>
        <v>Long Charging</v>
      </c>
      <c r="Q388" s="6">
        <f t="shared" si="28"/>
        <v>1</v>
      </c>
      <c r="R388" s="30">
        <f t="shared" si="26"/>
        <v>0.66041666666666665</v>
      </c>
      <c r="S388" s="28">
        <f t="shared" si="27"/>
        <v>45285</v>
      </c>
      <c r="T388" s="28"/>
    </row>
    <row r="389" spans="1:20" ht="13.2" x14ac:dyDescent="0.25">
      <c r="A389" s="3" t="s">
        <v>907</v>
      </c>
      <c r="B389" s="3" t="s">
        <v>59</v>
      </c>
      <c r="C389" s="3" t="s">
        <v>30</v>
      </c>
      <c r="D389" s="3" t="s">
        <v>34</v>
      </c>
      <c r="E389" s="3" t="s">
        <v>35</v>
      </c>
      <c r="F389" s="3" t="s">
        <v>908</v>
      </c>
      <c r="G389" s="3" t="s">
        <v>909</v>
      </c>
      <c r="H389" s="3">
        <v>85</v>
      </c>
      <c r="I389" s="3">
        <v>17.440000000000001</v>
      </c>
      <c r="J389" s="3">
        <v>8</v>
      </c>
      <c r="K389" s="3">
        <v>139.52000000000001</v>
      </c>
      <c r="L389" s="3" t="s">
        <v>18</v>
      </c>
      <c r="M389" s="5">
        <v>2</v>
      </c>
      <c r="N389" s="6" t="str">
        <f>IF(ev_charging_network_usage_!$I389&lt;=10,"Low",IF(ev_charging_network_usage_!$I389&lt;=30,"Medium","High"))</f>
        <v>Medium</v>
      </c>
      <c r="O389" s="6" t="str">
        <f t="shared" si="29"/>
        <v>Low Satisfaction</v>
      </c>
      <c r="P389" s="6" t="str">
        <f>IF(ev_charging_network_usage_!$H389&lt;30,"Short Charging",IF(ev_charging_network_usage_!$H389&lt;=60,"Medium Charging","Long Charging"))</f>
        <v>Long Charging</v>
      </c>
      <c r="Q389" s="6">
        <f t="shared" si="28"/>
        <v>2</v>
      </c>
      <c r="R389" s="30">
        <f t="shared" si="26"/>
        <v>0.30138888888888887</v>
      </c>
      <c r="S389" s="28">
        <f t="shared" si="27"/>
        <v>45011</v>
      </c>
      <c r="T389" s="28"/>
    </row>
    <row r="390" spans="1:20" ht="13.2" x14ac:dyDescent="0.25">
      <c r="A390" s="7" t="s">
        <v>910</v>
      </c>
      <c r="B390" s="7" t="s">
        <v>29</v>
      </c>
      <c r="C390" s="7" t="s">
        <v>30</v>
      </c>
      <c r="D390" s="7" t="s">
        <v>31</v>
      </c>
      <c r="E390" s="7" t="s">
        <v>35</v>
      </c>
      <c r="F390" s="8">
        <v>45515.106249999997</v>
      </c>
      <c r="G390" s="8">
        <v>45515.152777777781</v>
      </c>
      <c r="H390" s="7">
        <v>67</v>
      </c>
      <c r="I390" s="7">
        <v>4.21</v>
      </c>
      <c r="J390" s="7">
        <v>12</v>
      </c>
      <c r="K390" s="7">
        <v>50.52</v>
      </c>
      <c r="L390" s="7" t="s">
        <v>38</v>
      </c>
      <c r="M390" s="9">
        <v>1</v>
      </c>
      <c r="N390" s="6" t="str">
        <f>IF(ev_charging_network_usage_!$I390&lt;=10,"Low",IF(ev_charging_network_usage_!$I390&lt;=30,"Medium","High"))</f>
        <v>Low</v>
      </c>
      <c r="O390" s="6" t="str">
        <f t="shared" si="29"/>
        <v>Low Satisfaction</v>
      </c>
      <c r="P390" s="6" t="str">
        <f>IF(ev_charging_network_usage_!$H390&lt;30,"Short Charging",IF(ev_charging_network_usage_!$H390&lt;=60,"Medium Charging","Long Charging"))</f>
        <v>Long Charging</v>
      </c>
      <c r="Q390" s="6">
        <f t="shared" si="28"/>
        <v>2</v>
      </c>
      <c r="R390" s="30">
        <f t="shared" si="26"/>
        <v>0.10625</v>
      </c>
      <c r="S390" s="28">
        <f t="shared" si="27"/>
        <v>45515</v>
      </c>
      <c r="T390" s="28"/>
    </row>
    <row r="391" spans="1:20" ht="13.2" x14ac:dyDescent="0.25">
      <c r="A391" s="3" t="s">
        <v>911</v>
      </c>
      <c r="B391" s="3" t="s">
        <v>14</v>
      </c>
      <c r="C391" s="3" t="s">
        <v>15</v>
      </c>
      <c r="D391" s="3" t="s">
        <v>22</v>
      </c>
      <c r="E391" s="3" t="s">
        <v>35</v>
      </c>
      <c r="F391" s="3" t="s">
        <v>912</v>
      </c>
      <c r="G391" s="3" t="s">
        <v>913</v>
      </c>
      <c r="H391" s="3">
        <v>119</v>
      </c>
      <c r="I391" s="3">
        <v>19.41</v>
      </c>
      <c r="J391" s="3">
        <v>12</v>
      </c>
      <c r="K391" s="3">
        <v>232.92</v>
      </c>
      <c r="L391" s="3" t="s">
        <v>38</v>
      </c>
      <c r="M391" s="5">
        <v>4</v>
      </c>
      <c r="N391" s="6" t="str">
        <f>IF(ev_charging_network_usage_!$I391&lt;=10,"Low",IF(ev_charging_network_usage_!$I391&lt;=30,"Medium","High"))</f>
        <v>Medium</v>
      </c>
      <c r="O391" s="6" t="str">
        <f t="shared" si="29"/>
        <v>Medium Satisfaction</v>
      </c>
      <c r="P391" s="6" t="str">
        <f>IF(ev_charging_network_usage_!$H391&lt;30,"Short Charging",IF(ev_charging_network_usage_!$H391&lt;=60,"Medium Charging","Long Charging"))</f>
        <v>Long Charging</v>
      </c>
      <c r="Q391" s="6">
        <f t="shared" si="28"/>
        <v>3</v>
      </c>
      <c r="R391" s="30">
        <f t="shared" si="26"/>
        <v>0.37777777777777777</v>
      </c>
      <c r="S391" s="28">
        <f t="shared" si="27"/>
        <v>45185</v>
      </c>
      <c r="T391" s="28"/>
    </row>
    <row r="392" spans="1:20" ht="13.2" x14ac:dyDescent="0.25">
      <c r="A392" s="7" t="s">
        <v>914</v>
      </c>
      <c r="B392" s="7" t="s">
        <v>48</v>
      </c>
      <c r="C392" s="7" t="s">
        <v>30</v>
      </c>
      <c r="D392" s="7" t="s">
        <v>16</v>
      </c>
      <c r="E392" s="7" t="s">
        <v>17</v>
      </c>
      <c r="F392" s="7" t="s">
        <v>915</v>
      </c>
      <c r="G392" s="7" t="s">
        <v>916</v>
      </c>
      <c r="H392" s="7">
        <v>118</v>
      </c>
      <c r="I392" s="7">
        <v>38.97</v>
      </c>
      <c r="J392" s="7">
        <v>15</v>
      </c>
      <c r="K392" s="7">
        <v>584.54999999999995</v>
      </c>
      <c r="L392" s="7" t="s">
        <v>27</v>
      </c>
      <c r="M392" s="9">
        <v>3</v>
      </c>
      <c r="N392" s="6" t="str">
        <f>IF(ev_charging_network_usage_!$I392&lt;=10,"Low",IF(ev_charging_network_usage_!$I392&lt;=30,"Medium","High"))</f>
        <v>High</v>
      </c>
      <c r="O392" s="6" t="str">
        <f t="shared" si="29"/>
        <v>Medium Satisfaction</v>
      </c>
      <c r="P392" s="6" t="str">
        <f>IF(ev_charging_network_usage_!$H392&lt;30,"Short Charging",IF(ev_charging_network_usage_!$H392&lt;=60,"Medium Charging","Long Charging"))</f>
        <v>Long Charging</v>
      </c>
      <c r="Q392" s="6">
        <f t="shared" si="28"/>
        <v>2</v>
      </c>
      <c r="R392" s="30">
        <f t="shared" si="26"/>
        <v>0.17430555555555555</v>
      </c>
      <c r="S392" s="28">
        <f t="shared" si="27"/>
        <v>45341</v>
      </c>
      <c r="T392" s="28"/>
    </row>
    <row r="393" spans="1:20" ht="13.2" x14ac:dyDescent="0.25">
      <c r="A393" s="3" t="s">
        <v>917</v>
      </c>
      <c r="B393" s="3" t="s">
        <v>59</v>
      </c>
      <c r="C393" s="3" t="s">
        <v>15</v>
      </c>
      <c r="D393" s="3" t="s">
        <v>16</v>
      </c>
      <c r="E393" s="3" t="s">
        <v>17</v>
      </c>
      <c r="F393" s="3" t="s">
        <v>918</v>
      </c>
      <c r="G393" s="3" t="s">
        <v>919</v>
      </c>
      <c r="H393" s="3">
        <v>106</v>
      </c>
      <c r="I393" s="3">
        <v>51.05</v>
      </c>
      <c r="J393" s="3">
        <v>10</v>
      </c>
      <c r="K393" s="3">
        <v>510.5</v>
      </c>
      <c r="L393" s="3" t="s">
        <v>23</v>
      </c>
      <c r="M393" s="5">
        <v>1</v>
      </c>
      <c r="N393" s="6" t="str">
        <f>IF(ev_charging_network_usage_!$I393&lt;=10,"Low",IF(ev_charging_network_usage_!$I393&lt;=30,"Medium","High"))</f>
        <v>High</v>
      </c>
      <c r="O393" s="6" t="str">
        <f t="shared" si="29"/>
        <v>Low Satisfaction</v>
      </c>
      <c r="P393" s="6" t="str">
        <f>IF(ev_charging_network_usage_!$H393&lt;30,"Short Charging",IF(ev_charging_network_usage_!$H393&lt;=60,"Medium Charging","Long Charging"))</f>
        <v>Long Charging</v>
      </c>
      <c r="Q393" s="6">
        <f t="shared" si="28"/>
        <v>3</v>
      </c>
      <c r="R393" s="30">
        <f t="shared" si="26"/>
        <v>0.92708333333333337</v>
      </c>
      <c r="S393" s="28">
        <f t="shared" si="27"/>
        <v>45437</v>
      </c>
      <c r="T393" s="28"/>
    </row>
    <row r="394" spans="1:20" ht="13.2" x14ac:dyDescent="0.25">
      <c r="A394" s="7" t="s">
        <v>920</v>
      </c>
      <c r="B394" s="7" t="s">
        <v>29</v>
      </c>
      <c r="C394" s="7" t="s">
        <v>30</v>
      </c>
      <c r="D394" s="7" t="s">
        <v>34</v>
      </c>
      <c r="E394" s="7" t="s">
        <v>17</v>
      </c>
      <c r="F394" s="11">
        <v>45271.060416666667</v>
      </c>
      <c r="G394" s="11">
        <v>45271.113888888889</v>
      </c>
      <c r="H394" s="7">
        <v>77</v>
      </c>
      <c r="I394" s="7">
        <v>21.15</v>
      </c>
      <c r="J394" s="7">
        <v>8</v>
      </c>
      <c r="K394" s="7">
        <v>169.2</v>
      </c>
      <c r="L394" s="7" t="s">
        <v>27</v>
      </c>
      <c r="M394" s="9">
        <v>5</v>
      </c>
      <c r="N394" s="6" t="str">
        <f>IF(ev_charging_network_usage_!$I394&lt;=10,"Low",IF(ev_charging_network_usage_!$I394&lt;=30,"Medium","High"))</f>
        <v>Medium</v>
      </c>
      <c r="O394" s="6" t="str">
        <f t="shared" si="29"/>
        <v>High Satisfaction</v>
      </c>
      <c r="P394" s="6" t="str">
        <f>IF(ev_charging_network_usage_!$H394&lt;30,"Short Charging",IF(ev_charging_network_usage_!$H394&lt;=60,"Medium Charging","Long Charging"))</f>
        <v>Long Charging</v>
      </c>
      <c r="Q394" s="6">
        <f t="shared" si="28"/>
        <v>2</v>
      </c>
      <c r="R394" s="30">
        <f t="shared" si="26"/>
        <v>6.0416666666666667E-2</v>
      </c>
      <c r="S394" s="28">
        <f t="shared" si="27"/>
        <v>45271</v>
      </c>
      <c r="T394" s="28"/>
    </row>
    <row r="395" spans="1:20" ht="13.2" x14ac:dyDescent="0.25">
      <c r="A395" s="3" t="s">
        <v>921</v>
      </c>
      <c r="B395" s="3" t="s">
        <v>78</v>
      </c>
      <c r="C395" s="3" t="s">
        <v>21</v>
      </c>
      <c r="D395" s="3" t="s">
        <v>22</v>
      </c>
      <c r="E395" s="3" t="s">
        <v>17</v>
      </c>
      <c r="F395" s="4">
        <v>45178.388194444444</v>
      </c>
      <c r="G395" s="4">
        <v>45178.425694444442</v>
      </c>
      <c r="H395" s="3">
        <v>54</v>
      </c>
      <c r="I395" s="3">
        <v>23.53</v>
      </c>
      <c r="J395" s="3">
        <v>12</v>
      </c>
      <c r="K395" s="3">
        <v>282.36</v>
      </c>
      <c r="L395" s="3" t="s">
        <v>38</v>
      </c>
      <c r="M395" s="5">
        <v>1</v>
      </c>
      <c r="N395" s="6" t="str">
        <f>IF(ev_charging_network_usage_!$I395&lt;=10,"Low",IF(ev_charging_network_usage_!$I395&lt;=30,"Medium","High"))</f>
        <v>Medium</v>
      </c>
      <c r="O395" s="6" t="str">
        <f t="shared" si="29"/>
        <v>Low Satisfaction</v>
      </c>
      <c r="P395" s="6" t="str">
        <f>IF(ev_charging_network_usage_!$H395&lt;30,"Short Charging",IF(ev_charging_network_usage_!$H395&lt;=60,"Medium Charging","Long Charging"))</f>
        <v>Medium Charging</v>
      </c>
      <c r="Q395" s="6">
        <f t="shared" si="28"/>
        <v>1</v>
      </c>
      <c r="R395" s="30">
        <f t="shared" si="26"/>
        <v>0.38819444444444445</v>
      </c>
      <c r="S395" s="28">
        <f t="shared" si="27"/>
        <v>45178</v>
      </c>
      <c r="T395" s="28"/>
    </row>
    <row r="396" spans="1:20" ht="13.2" x14ac:dyDescent="0.25">
      <c r="A396" s="7" t="s">
        <v>922</v>
      </c>
      <c r="B396" s="7" t="s">
        <v>59</v>
      </c>
      <c r="C396" s="7" t="s">
        <v>21</v>
      </c>
      <c r="D396" s="7" t="s">
        <v>22</v>
      </c>
      <c r="E396" s="7" t="s">
        <v>35</v>
      </c>
      <c r="F396" s="8">
        <v>45631.740972222222</v>
      </c>
      <c r="G396" s="8">
        <v>45631.79791666667</v>
      </c>
      <c r="H396" s="7">
        <v>82</v>
      </c>
      <c r="I396" s="7">
        <v>35.6</v>
      </c>
      <c r="J396" s="7">
        <v>15</v>
      </c>
      <c r="K396" s="7">
        <v>534</v>
      </c>
      <c r="L396" s="7" t="s">
        <v>38</v>
      </c>
      <c r="M396" s="9">
        <v>3</v>
      </c>
      <c r="N396" s="6" t="str">
        <f>IF(ev_charging_network_usage_!$I396&lt;=10,"Low",IF(ev_charging_network_usage_!$I396&lt;=30,"Medium","High"))</f>
        <v>High</v>
      </c>
      <c r="O396" s="6" t="str">
        <f t="shared" si="29"/>
        <v>Medium Satisfaction</v>
      </c>
      <c r="P396" s="6" t="str">
        <f>IF(ev_charging_network_usage_!$H396&lt;30,"Short Charging",IF(ev_charging_network_usage_!$H396&lt;=60,"Medium Charging","Long Charging"))</f>
        <v>Long Charging</v>
      </c>
      <c r="Q396" s="6">
        <f t="shared" si="28"/>
        <v>1</v>
      </c>
      <c r="R396" s="30">
        <f t="shared" si="26"/>
        <v>0.74097222222222225</v>
      </c>
      <c r="S396" s="28">
        <f t="shared" si="27"/>
        <v>45631</v>
      </c>
      <c r="T396" s="28"/>
    </row>
    <row r="397" spans="1:20" ht="13.2" x14ac:dyDescent="0.25">
      <c r="A397" s="3" t="s">
        <v>923</v>
      </c>
      <c r="B397" s="3" t="s">
        <v>48</v>
      </c>
      <c r="C397" s="3" t="s">
        <v>15</v>
      </c>
      <c r="D397" s="3" t="s">
        <v>31</v>
      </c>
      <c r="E397" s="3" t="s">
        <v>17</v>
      </c>
      <c r="F397" s="4">
        <v>44997.102777777778</v>
      </c>
      <c r="G397" s="4">
        <v>44997.181944444441</v>
      </c>
      <c r="H397" s="3">
        <v>114</v>
      </c>
      <c r="I397" s="3">
        <v>28.84</v>
      </c>
      <c r="J397" s="3">
        <v>15</v>
      </c>
      <c r="K397" s="3">
        <v>432.6</v>
      </c>
      <c r="L397" s="3" t="s">
        <v>18</v>
      </c>
      <c r="M397" s="5">
        <v>2</v>
      </c>
      <c r="N397" s="6" t="str">
        <f>IF(ev_charging_network_usage_!$I397&lt;=10,"Low",IF(ev_charging_network_usage_!$I397&lt;=30,"Medium","High"))</f>
        <v>Medium</v>
      </c>
      <c r="O397" s="6" t="str">
        <f t="shared" si="29"/>
        <v>Low Satisfaction</v>
      </c>
      <c r="P397" s="6" t="str">
        <f>IF(ev_charging_network_usage_!$H397&lt;30,"Short Charging",IF(ev_charging_network_usage_!$H397&lt;=60,"Medium Charging","Long Charging"))</f>
        <v>Long Charging</v>
      </c>
      <c r="Q397" s="6">
        <f t="shared" si="28"/>
        <v>3</v>
      </c>
      <c r="R397" s="30">
        <f t="shared" si="26"/>
        <v>0.10277777777777777</v>
      </c>
      <c r="S397" s="28">
        <f t="shared" si="27"/>
        <v>44997</v>
      </c>
      <c r="T397" s="28"/>
    </row>
    <row r="398" spans="1:20" ht="13.2" x14ac:dyDescent="0.25">
      <c r="A398" s="7" t="s">
        <v>924</v>
      </c>
      <c r="B398" s="7" t="s">
        <v>55</v>
      </c>
      <c r="C398" s="7" t="s">
        <v>15</v>
      </c>
      <c r="D398" s="7" t="s">
        <v>16</v>
      </c>
      <c r="E398" s="7" t="s">
        <v>35</v>
      </c>
      <c r="F398" s="7" t="s">
        <v>925</v>
      </c>
      <c r="G398" s="7" t="s">
        <v>926</v>
      </c>
      <c r="H398" s="7">
        <v>101</v>
      </c>
      <c r="I398" s="7">
        <v>45.06</v>
      </c>
      <c r="J398" s="7">
        <v>8</v>
      </c>
      <c r="K398" s="7">
        <v>360.48</v>
      </c>
      <c r="L398" s="7" t="s">
        <v>27</v>
      </c>
      <c r="M398" s="9">
        <v>4</v>
      </c>
      <c r="N398" s="6" t="str">
        <f>IF(ev_charging_network_usage_!$I398&lt;=10,"Low",IF(ev_charging_network_usage_!$I398&lt;=30,"Medium","High"))</f>
        <v>High</v>
      </c>
      <c r="O398" s="6" t="str">
        <f t="shared" si="29"/>
        <v>Medium Satisfaction</v>
      </c>
      <c r="P398" s="6" t="str">
        <f>IF(ev_charging_network_usage_!$H398&lt;30,"Short Charging",IF(ev_charging_network_usage_!$H398&lt;=60,"Medium Charging","Long Charging"))</f>
        <v>Long Charging</v>
      </c>
      <c r="Q398" s="6">
        <f t="shared" si="28"/>
        <v>3</v>
      </c>
      <c r="R398" s="30">
        <f t="shared" si="26"/>
        <v>0.39652777777777776</v>
      </c>
      <c r="S398" s="28">
        <f t="shared" si="27"/>
        <v>45548</v>
      </c>
      <c r="T398" s="28"/>
    </row>
    <row r="399" spans="1:20" ht="13.2" x14ac:dyDescent="0.25">
      <c r="A399" s="3" t="s">
        <v>927</v>
      </c>
      <c r="B399" s="3" t="s">
        <v>48</v>
      </c>
      <c r="C399" s="3" t="s">
        <v>15</v>
      </c>
      <c r="D399" s="3" t="s">
        <v>31</v>
      </c>
      <c r="E399" s="3" t="s">
        <v>17</v>
      </c>
      <c r="F399" s="3" t="s">
        <v>928</v>
      </c>
      <c r="G399" s="3" t="s">
        <v>929</v>
      </c>
      <c r="H399" s="3">
        <v>61</v>
      </c>
      <c r="I399" s="3">
        <v>20.12</v>
      </c>
      <c r="J399" s="3">
        <v>8</v>
      </c>
      <c r="K399" s="3">
        <v>160.96</v>
      </c>
      <c r="L399" s="3" t="s">
        <v>38</v>
      </c>
      <c r="M399" s="5">
        <v>5</v>
      </c>
      <c r="N399" s="6" t="str">
        <f>IF(ev_charging_network_usage_!$I399&lt;=10,"Low",IF(ev_charging_network_usage_!$I399&lt;=30,"Medium","High"))</f>
        <v>Medium</v>
      </c>
      <c r="O399" s="6" t="str">
        <f t="shared" si="29"/>
        <v>High Satisfaction</v>
      </c>
      <c r="P399" s="6" t="str">
        <f>IF(ev_charging_network_usage_!$H399&lt;30,"Short Charging",IF(ev_charging_network_usage_!$H399&lt;=60,"Medium Charging","Long Charging"))</f>
        <v>Long Charging</v>
      </c>
      <c r="Q399" s="6">
        <f t="shared" si="28"/>
        <v>3</v>
      </c>
      <c r="R399" s="30">
        <f t="shared" si="26"/>
        <v>0.76249999999999996</v>
      </c>
      <c r="S399" s="28">
        <f t="shared" si="27"/>
        <v>45156</v>
      </c>
      <c r="T399" s="28"/>
    </row>
    <row r="400" spans="1:20" ht="13.2" x14ac:dyDescent="0.25">
      <c r="A400" s="7" t="s">
        <v>930</v>
      </c>
      <c r="B400" s="7" t="s">
        <v>14</v>
      </c>
      <c r="C400" s="7" t="s">
        <v>15</v>
      </c>
      <c r="D400" s="7" t="s">
        <v>34</v>
      </c>
      <c r="E400" s="7" t="s">
        <v>17</v>
      </c>
      <c r="F400" s="8">
        <v>45478.247916666667</v>
      </c>
      <c r="G400" s="8">
        <v>45478.322222222225</v>
      </c>
      <c r="H400" s="7">
        <v>107</v>
      </c>
      <c r="I400" s="7">
        <v>9.33</v>
      </c>
      <c r="J400" s="7">
        <v>12</v>
      </c>
      <c r="K400" s="7">
        <v>111.96</v>
      </c>
      <c r="L400" s="7" t="s">
        <v>18</v>
      </c>
      <c r="M400" s="9">
        <v>5</v>
      </c>
      <c r="N400" s="6" t="str">
        <f>IF(ev_charging_network_usage_!$I400&lt;=10,"Low",IF(ev_charging_network_usage_!$I400&lt;=30,"Medium","High"))</f>
        <v>Low</v>
      </c>
      <c r="O400" s="6" t="str">
        <f t="shared" si="29"/>
        <v>High Satisfaction</v>
      </c>
      <c r="P400" s="6" t="str">
        <f>IF(ev_charging_network_usage_!$H400&lt;30,"Short Charging",IF(ev_charging_network_usage_!$H400&lt;=60,"Medium Charging","Long Charging"))</f>
        <v>Long Charging</v>
      </c>
      <c r="Q400" s="6">
        <f t="shared" si="28"/>
        <v>3</v>
      </c>
      <c r="R400" s="30">
        <f t="shared" si="26"/>
        <v>0.24791666666666667</v>
      </c>
      <c r="S400" s="28">
        <f t="shared" si="27"/>
        <v>45478</v>
      </c>
      <c r="T400" s="28"/>
    </row>
    <row r="401" spans="1:20" ht="13.2" x14ac:dyDescent="0.25">
      <c r="A401" s="3" t="s">
        <v>931</v>
      </c>
      <c r="B401" s="3" t="s">
        <v>48</v>
      </c>
      <c r="C401" s="3" t="s">
        <v>30</v>
      </c>
      <c r="D401" s="3" t="s">
        <v>31</v>
      </c>
      <c r="E401" s="3" t="s">
        <v>35</v>
      </c>
      <c r="F401" s="3" t="s">
        <v>932</v>
      </c>
      <c r="G401" s="3" t="s">
        <v>933</v>
      </c>
      <c r="H401" s="3">
        <v>37</v>
      </c>
      <c r="I401" s="3">
        <v>52.99</v>
      </c>
      <c r="J401" s="3">
        <v>12</v>
      </c>
      <c r="K401" s="3">
        <v>635.88</v>
      </c>
      <c r="L401" s="3" t="s">
        <v>18</v>
      </c>
      <c r="M401" s="5">
        <v>1</v>
      </c>
      <c r="N401" s="6" t="str">
        <f>IF(ev_charging_network_usage_!$I401&lt;=10,"Low",IF(ev_charging_network_usage_!$I401&lt;=30,"Medium","High"))</f>
        <v>High</v>
      </c>
      <c r="O401" s="6" t="str">
        <f t="shared" si="29"/>
        <v>Low Satisfaction</v>
      </c>
      <c r="P401" s="6" t="str">
        <f>IF(ev_charging_network_usage_!$H401&lt;30,"Short Charging",IF(ev_charging_network_usage_!$H401&lt;=60,"Medium Charging","Long Charging"))</f>
        <v>Medium Charging</v>
      </c>
      <c r="Q401" s="6">
        <f t="shared" si="28"/>
        <v>2</v>
      </c>
      <c r="R401" s="30">
        <f t="shared" si="26"/>
        <v>0.3972222222222222</v>
      </c>
      <c r="S401" s="28">
        <f t="shared" si="27"/>
        <v>45624</v>
      </c>
      <c r="T401" s="28"/>
    </row>
    <row r="402" spans="1:20" ht="13.2" x14ac:dyDescent="0.25">
      <c r="A402" s="7" t="s">
        <v>934</v>
      </c>
      <c r="B402" s="7" t="s">
        <v>20</v>
      </c>
      <c r="C402" s="7" t="s">
        <v>15</v>
      </c>
      <c r="D402" s="7" t="s">
        <v>31</v>
      </c>
      <c r="E402" s="7" t="s">
        <v>35</v>
      </c>
      <c r="F402" s="7" t="s">
        <v>935</v>
      </c>
      <c r="G402" s="7" t="s">
        <v>936</v>
      </c>
      <c r="H402" s="7">
        <v>102</v>
      </c>
      <c r="I402" s="7">
        <v>20.059999999999999</v>
      </c>
      <c r="J402" s="7">
        <v>8</v>
      </c>
      <c r="K402" s="7">
        <v>160.47999999999999</v>
      </c>
      <c r="L402" s="7" t="s">
        <v>27</v>
      </c>
      <c r="M402" s="9">
        <v>4</v>
      </c>
      <c r="N402" s="6" t="str">
        <f>IF(ev_charging_network_usage_!$I402&lt;=10,"Low",IF(ev_charging_network_usage_!$I402&lt;=30,"Medium","High"))</f>
        <v>Medium</v>
      </c>
      <c r="O402" s="6" t="str">
        <f t="shared" si="29"/>
        <v>Medium Satisfaction</v>
      </c>
      <c r="P402" s="6" t="str">
        <f>IF(ev_charging_network_usage_!$H402&lt;30,"Short Charging",IF(ev_charging_network_usage_!$H402&lt;=60,"Medium Charging","Long Charging"))</f>
        <v>Long Charging</v>
      </c>
      <c r="Q402" s="6">
        <f t="shared" si="28"/>
        <v>3</v>
      </c>
      <c r="R402" s="30">
        <f t="shared" si="26"/>
        <v>0.37013888888888891</v>
      </c>
      <c r="S402" s="28">
        <f t="shared" si="27"/>
        <v>44983</v>
      </c>
      <c r="T402" s="28"/>
    </row>
    <row r="403" spans="1:20" ht="13.2" x14ac:dyDescent="0.25">
      <c r="A403" s="3" t="s">
        <v>937</v>
      </c>
      <c r="B403" s="3" t="s">
        <v>20</v>
      </c>
      <c r="C403" s="3" t="s">
        <v>21</v>
      </c>
      <c r="D403" s="3" t="s">
        <v>22</v>
      </c>
      <c r="E403" s="3" t="s">
        <v>17</v>
      </c>
      <c r="F403" s="3" t="s">
        <v>938</v>
      </c>
      <c r="G403" s="3" t="s">
        <v>939</v>
      </c>
      <c r="H403" s="3">
        <v>53</v>
      </c>
      <c r="I403" s="3">
        <v>4.62</v>
      </c>
      <c r="J403" s="3">
        <v>12</v>
      </c>
      <c r="K403" s="3">
        <v>55.44</v>
      </c>
      <c r="L403" s="3" t="s">
        <v>38</v>
      </c>
      <c r="M403" s="5">
        <v>4</v>
      </c>
      <c r="N403" s="6" t="str">
        <f>IF(ev_charging_network_usage_!$I403&lt;=10,"Low",IF(ev_charging_network_usage_!$I403&lt;=30,"Medium","High"))</f>
        <v>Low</v>
      </c>
      <c r="O403" s="6" t="str">
        <f t="shared" si="29"/>
        <v>Medium Satisfaction</v>
      </c>
      <c r="P403" s="6" t="str">
        <f>IF(ev_charging_network_usage_!$H403&lt;30,"Short Charging",IF(ev_charging_network_usage_!$H403&lt;=60,"Medium Charging","Long Charging"))</f>
        <v>Medium Charging</v>
      </c>
      <c r="Q403" s="6">
        <f t="shared" si="28"/>
        <v>1</v>
      </c>
      <c r="R403" s="30">
        <f t="shared" si="26"/>
        <v>0.87361111111111112</v>
      </c>
      <c r="S403" s="28">
        <f t="shared" si="27"/>
        <v>45093</v>
      </c>
      <c r="T403" s="28"/>
    </row>
    <row r="404" spans="1:20" ht="13.2" x14ac:dyDescent="0.25">
      <c r="A404" s="7" t="s">
        <v>940</v>
      </c>
      <c r="B404" s="7" t="s">
        <v>43</v>
      </c>
      <c r="C404" s="7" t="s">
        <v>30</v>
      </c>
      <c r="D404" s="7" t="s">
        <v>22</v>
      </c>
      <c r="E404" s="7" t="s">
        <v>17</v>
      </c>
      <c r="F404" s="7" t="s">
        <v>941</v>
      </c>
      <c r="G404" s="7" t="s">
        <v>942</v>
      </c>
      <c r="H404" s="7">
        <v>97</v>
      </c>
      <c r="I404" s="7">
        <v>33.04</v>
      </c>
      <c r="J404" s="7">
        <v>8</v>
      </c>
      <c r="K404" s="7">
        <v>264.32</v>
      </c>
      <c r="L404" s="7" t="s">
        <v>27</v>
      </c>
      <c r="M404" s="9">
        <v>2</v>
      </c>
      <c r="N404" s="6" t="str">
        <f>IF(ev_charging_network_usage_!$I404&lt;=10,"Low",IF(ev_charging_network_usage_!$I404&lt;=30,"Medium","High"))</f>
        <v>High</v>
      </c>
      <c r="O404" s="6" t="str">
        <f t="shared" si="29"/>
        <v>Low Satisfaction</v>
      </c>
      <c r="P404" s="6" t="str">
        <f>IF(ev_charging_network_usage_!$H404&lt;30,"Short Charging",IF(ev_charging_network_usage_!$H404&lt;=60,"Medium Charging","Long Charging"))</f>
        <v>Long Charging</v>
      </c>
      <c r="Q404" s="6">
        <f t="shared" si="28"/>
        <v>2</v>
      </c>
      <c r="R404" s="30">
        <f t="shared" si="26"/>
        <v>0.8569444444444444</v>
      </c>
      <c r="S404" s="28">
        <f t="shared" si="27"/>
        <v>45220</v>
      </c>
      <c r="T404" s="28"/>
    </row>
    <row r="405" spans="1:20" ht="13.2" x14ac:dyDescent="0.25">
      <c r="A405" s="3" t="s">
        <v>943</v>
      </c>
      <c r="B405" s="3" t="s">
        <v>55</v>
      </c>
      <c r="C405" s="3" t="s">
        <v>15</v>
      </c>
      <c r="D405" s="3" t="s">
        <v>31</v>
      </c>
      <c r="E405" s="3" t="s">
        <v>35</v>
      </c>
      <c r="F405" s="3" t="s">
        <v>944</v>
      </c>
      <c r="G405" s="3" t="s">
        <v>945</v>
      </c>
      <c r="H405" s="3">
        <v>68</v>
      </c>
      <c r="I405" s="3">
        <v>34.799999999999997</v>
      </c>
      <c r="J405" s="3">
        <v>10</v>
      </c>
      <c r="K405" s="3">
        <v>348</v>
      </c>
      <c r="L405" s="3" t="s">
        <v>18</v>
      </c>
      <c r="M405" s="5">
        <v>1</v>
      </c>
      <c r="N405" s="6" t="str">
        <f>IF(ev_charging_network_usage_!$I405&lt;=10,"Low",IF(ev_charging_network_usage_!$I405&lt;=30,"Medium","High"))</f>
        <v>High</v>
      </c>
      <c r="O405" s="6" t="str">
        <f t="shared" si="29"/>
        <v>Low Satisfaction</v>
      </c>
      <c r="P405" s="6" t="str">
        <f>IF(ev_charging_network_usage_!$H405&lt;30,"Short Charging",IF(ev_charging_network_usage_!$H405&lt;=60,"Medium Charging","Long Charging"))</f>
        <v>Long Charging</v>
      </c>
      <c r="Q405" s="6">
        <f t="shared" si="28"/>
        <v>3</v>
      </c>
      <c r="R405" s="30">
        <f t="shared" si="26"/>
        <v>0.90069444444444446</v>
      </c>
      <c r="S405" s="28">
        <f t="shared" si="27"/>
        <v>45223</v>
      </c>
      <c r="T405" s="28"/>
    </row>
    <row r="406" spans="1:20" ht="13.2" x14ac:dyDescent="0.25">
      <c r="A406" s="7" t="s">
        <v>946</v>
      </c>
      <c r="B406" s="7" t="s">
        <v>14</v>
      </c>
      <c r="C406" s="7" t="s">
        <v>15</v>
      </c>
      <c r="D406" s="7" t="s">
        <v>31</v>
      </c>
      <c r="E406" s="7" t="s">
        <v>35</v>
      </c>
      <c r="F406" s="7" t="s">
        <v>947</v>
      </c>
      <c r="G406" s="7" t="s">
        <v>948</v>
      </c>
      <c r="H406" s="7">
        <v>51</v>
      </c>
      <c r="I406" s="7">
        <v>16.47</v>
      </c>
      <c r="J406" s="7">
        <v>8</v>
      </c>
      <c r="K406" s="7">
        <v>131.76</v>
      </c>
      <c r="L406" s="7" t="s">
        <v>38</v>
      </c>
      <c r="M406" s="9">
        <v>4</v>
      </c>
      <c r="N406" s="6" t="str">
        <f>IF(ev_charging_network_usage_!$I406&lt;=10,"Low",IF(ev_charging_network_usage_!$I406&lt;=30,"Medium","High"))</f>
        <v>Medium</v>
      </c>
      <c r="O406" s="6" t="str">
        <f t="shared" si="29"/>
        <v>Medium Satisfaction</v>
      </c>
      <c r="P406" s="6" t="str">
        <f>IF(ev_charging_network_usage_!$H406&lt;30,"Short Charging",IF(ev_charging_network_usage_!$H406&lt;=60,"Medium Charging","Long Charging"))</f>
        <v>Medium Charging</v>
      </c>
      <c r="Q406" s="6">
        <f t="shared" si="28"/>
        <v>3</v>
      </c>
      <c r="R406" s="30">
        <f t="shared" si="26"/>
        <v>0.83194444444444449</v>
      </c>
      <c r="S406" s="28">
        <f t="shared" si="27"/>
        <v>45558</v>
      </c>
      <c r="T406" s="28"/>
    </row>
    <row r="407" spans="1:20" ht="13.2" x14ac:dyDescent="0.25">
      <c r="A407" s="3" t="s">
        <v>949</v>
      </c>
      <c r="B407" s="3" t="s">
        <v>55</v>
      </c>
      <c r="C407" s="3" t="s">
        <v>30</v>
      </c>
      <c r="D407" s="3" t="s">
        <v>22</v>
      </c>
      <c r="E407" s="3" t="s">
        <v>35</v>
      </c>
      <c r="F407" s="3" t="s">
        <v>950</v>
      </c>
      <c r="G407" s="3" t="s">
        <v>951</v>
      </c>
      <c r="H407" s="3">
        <v>23</v>
      </c>
      <c r="I407" s="3">
        <v>16.510000000000002</v>
      </c>
      <c r="J407" s="3">
        <v>10</v>
      </c>
      <c r="K407" s="3">
        <v>165.1</v>
      </c>
      <c r="L407" s="3" t="s">
        <v>27</v>
      </c>
      <c r="M407" s="5">
        <v>1</v>
      </c>
      <c r="N407" s="6" t="str">
        <f>IF(ev_charging_network_usage_!$I407&lt;=10,"Low",IF(ev_charging_network_usage_!$I407&lt;=30,"Medium","High"))</f>
        <v>Medium</v>
      </c>
      <c r="O407" s="6" t="str">
        <f t="shared" si="29"/>
        <v>Low Satisfaction</v>
      </c>
      <c r="P407" s="6" t="str">
        <f>IF(ev_charging_network_usage_!$H407&lt;30,"Short Charging",IF(ev_charging_network_usage_!$H407&lt;=60,"Medium Charging","Long Charging"))</f>
        <v>Short Charging</v>
      </c>
      <c r="Q407" s="6">
        <f t="shared" si="28"/>
        <v>2</v>
      </c>
      <c r="R407" s="30">
        <f t="shared" si="26"/>
        <v>0.60069444444444442</v>
      </c>
      <c r="S407" s="28">
        <f t="shared" si="27"/>
        <v>45343</v>
      </c>
      <c r="T407" s="28"/>
    </row>
    <row r="408" spans="1:20" ht="13.2" x14ac:dyDescent="0.25">
      <c r="A408" s="7" t="s">
        <v>952</v>
      </c>
      <c r="B408" s="7" t="s">
        <v>20</v>
      </c>
      <c r="C408" s="7" t="s">
        <v>15</v>
      </c>
      <c r="D408" s="7" t="s">
        <v>31</v>
      </c>
      <c r="E408" s="7" t="s">
        <v>17</v>
      </c>
      <c r="F408" s="7" t="s">
        <v>953</v>
      </c>
      <c r="G408" s="7" t="s">
        <v>954</v>
      </c>
      <c r="H408" s="7">
        <v>70</v>
      </c>
      <c r="I408" s="7">
        <v>15.93</v>
      </c>
      <c r="J408" s="7">
        <v>8</v>
      </c>
      <c r="K408" s="7">
        <v>127.44</v>
      </c>
      <c r="L408" s="7" t="s">
        <v>38</v>
      </c>
      <c r="M408" s="9">
        <v>1</v>
      </c>
      <c r="N408" s="6" t="str">
        <f>IF(ev_charging_network_usage_!$I408&lt;=10,"Low",IF(ev_charging_network_usage_!$I408&lt;=30,"Medium","High"))</f>
        <v>Medium</v>
      </c>
      <c r="O408" s="6" t="str">
        <f t="shared" si="29"/>
        <v>Low Satisfaction</v>
      </c>
      <c r="P408" s="6" t="str">
        <f>IF(ev_charging_network_usage_!$H408&lt;30,"Short Charging",IF(ev_charging_network_usage_!$H408&lt;=60,"Medium Charging","Long Charging"))</f>
        <v>Long Charging</v>
      </c>
      <c r="Q408" s="6">
        <f t="shared" si="28"/>
        <v>3</v>
      </c>
      <c r="R408" s="30">
        <f t="shared" si="26"/>
        <v>0.50138888888888888</v>
      </c>
      <c r="S408" s="28">
        <f t="shared" si="27"/>
        <v>45495</v>
      </c>
      <c r="T408" s="28"/>
    </row>
    <row r="409" spans="1:20" ht="13.2" x14ac:dyDescent="0.25">
      <c r="A409" s="3" t="s">
        <v>955</v>
      </c>
      <c r="B409" s="3" t="s">
        <v>55</v>
      </c>
      <c r="C409" s="3" t="s">
        <v>30</v>
      </c>
      <c r="D409" s="3" t="s">
        <v>22</v>
      </c>
      <c r="E409" s="3" t="s">
        <v>17</v>
      </c>
      <c r="F409" s="3" t="s">
        <v>956</v>
      </c>
      <c r="G409" s="3" t="s">
        <v>957</v>
      </c>
      <c r="H409" s="3">
        <v>92</v>
      </c>
      <c r="I409" s="3">
        <v>52.47</v>
      </c>
      <c r="J409" s="3">
        <v>10</v>
      </c>
      <c r="K409" s="3">
        <v>524.70000000000005</v>
      </c>
      <c r="L409" s="3" t="s">
        <v>23</v>
      </c>
      <c r="M409" s="5">
        <v>5</v>
      </c>
      <c r="N409" s="6" t="str">
        <f>IF(ev_charging_network_usage_!$I409&lt;=10,"Low",IF(ev_charging_network_usage_!$I409&lt;=30,"Medium","High"))</f>
        <v>High</v>
      </c>
      <c r="O409" s="6" t="str">
        <f t="shared" si="29"/>
        <v>High Satisfaction</v>
      </c>
      <c r="P409" s="6" t="str">
        <f>IF(ev_charging_network_usage_!$H409&lt;30,"Short Charging",IF(ev_charging_network_usage_!$H409&lt;=60,"Medium Charging","Long Charging"))</f>
        <v>Long Charging</v>
      </c>
      <c r="Q409" s="6">
        <f t="shared" si="28"/>
        <v>2</v>
      </c>
      <c r="R409" s="30">
        <f t="shared" si="26"/>
        <v>0.21319444444444444</v>
      </c>
      <c r="S409" s="28">
        <f t="shared" si="27"/>
        <v>45070</v>
      </c>
      <c r="T409" s="28"/>
    </row>
    <row r="410" spans="1:20" ht="13.2" x14ac:dyDescent="0.25">
      <c r="A410" s="7" t="s">
        <v>958</v>
      </c>
      <c r="B410" s="7" t="s">
        <v>43</v>
      </c>
      <c r="C410" s="7" t="s">
        <v>15</v>
      </c>
      <c r="D410" s="7" t="s">
        <v>34</v>
      </c>
      <c r="E410" s="7" t="s">
        <v>35</v>
      </c>
      <c r="F410" s="8">
        <v>45234.679166666669</v>
      </c>
      <c r="G410" s="8">
        <v>45234.691666666666</v>
      </c>
      <c r="H410" s="7">
        <v>18</v>
      </c>
      <c r="I410" s="7">
        <v>48.59</v>
      </c>
      <c r="J410" s="7">
        <v>12</v>
      </c>
      <c r="K410" s="7">
        <v>583.08000000000004</v>
      </c>
      <c r="L410" s="7" t="s">
        <v>38</v>
      </c>
      <c r="M410" s="9">
        <v>2</v>
      </c>
      <c r="N410" s="6" t="str">
        <f>IF(ev_charging_network_usage_!$I410&lt;=10,"Low",IF(ev_charging_network_usage_!$I410&lt;=30,"Medium","High"))</f>
        <v>High</v>
      </c>
      <c r="O410" s="6" t="str">
        <f t="shared" si="29"/>
        <v>Low Satisfaction</v>
      </c>
      <c r="P410" s="6" t="str">
        <f>IF(ev_charging_network_usage_!$H410&lt;30,"Short Charging",IF(ev_charging_network_usage_!$H410&lt;=60,"Medium Charging","Long Charging"))</f>
        <v>Short Charging</v>
      </c>
      <c r="Q410" s="6">
        <f t="shared" si="28"/>
        <v>3</v>
      </c>
      <c r="R410" s="30">
        <f t="shared" si="26"/>
        <v>0.6791666666666667</v>
      </c>
      <c r="S410" s="28">
        <f t="shared" si="27"/>
        <v>45234</v>
      </c>
      <c r="T410" s="28"/>
    </row>
    <row r="411" spans="1:20" ht="13.2" x14ac:dyDescent="0.25">
      <c r="A411" s="3" t="s">
        <v>959</v>
      </c>
      <c r="B411" s="3" t="s">
        <v>29</v>
      </c>
      <c r="C411" s="3" t="s">
        <v>15</v>
      </c>
      <c r="D411" s="3" t="s">
        <v>34</v>
      </c>
      <c r="E411" s="3" t="s">
        <v>35</v>
      </c>
      <c r="F411" s="3" t="s">
        <v>960</v>
      </c>
      <c r="G411" s="3" t="s">
        <v>961</v>
      </c>
      <c r="H411" s="3">
        <v>71</v>
      </c>
      <c r="I411" s="3">
        <v>54.37</v>
      </c>
      <c r="J411" s="3">
        <v>8</v>
      </c>
      <c r="K411" s="3">
        <v>434.96</v>
      </c>
      <c r="L411" s="3" t="s">
        <v>23</v>
      </c>
      <c r="M411" s="5">
        <v>3</v>
      </c>
      <c r="N411" s="6" t="str">
        <f>IF(ev_charging_network_usage_!$I411&lt;=10,"Low",IF(ev_charging_network_usage_!$I411&lt;=30,"Medium","High"))</f>
        <v>High</v>
      </c>
      <c r="O411" s="6" t="str">
        <f t="shared" si="29"/>
        <v>Medium Satisfaction</v>
      </c>
      <c r="P411" s="6" t="str">
        <f>IF(ev_charging_network_usage_!$H411&lt;30,"Short Charging",IF(ev_charging_network_usage_!$H411&lt;=60,"Medium Charging","Long Charging"))</f>
        <v>Long Charging</v>
      </c>
      <c r="Q411" s="6">
        <f t="shared" si="28"/>
        <v>3</v>
      </c>
      <c r="R411" s="30">
        <f t="shared" si="26"/>
        <v>0.92569444444444449</v>
      </c>
      <c r="S411" s="28">
        <f t="shared" si="27"/>
        <v>45374</v>
      </c>
      <c r="T411" s="28"/>
    </row>
    <row r="412" spans="1:20" ht="13.2" x14ac:dyDescent="0.25">
      <c r="A412" s="7" t="s">
        <v>962</v>
      </c>
      <c r="B412" s="7" t="s">
        <v>78</v>
      </c>
      <c r="C412" s="7" t="s">
        <v>21</v>
      </c>
      <c r="D412" s="7" t="s">
        <v>16</v>
      </c>
      <c r="E412" s="7" t="s">
        <v>35</v>
      </c>
      <c r="F412" s="7" t="s">
        <v>963</v>
      </c>
      <c r="G412" s="7" t="s">
        <v>964</v>
      </c>
      <c r="H412" s="7">
        <v>88</v>
      </c>
      <c r="I412" s="7">
        <v>27.15</v>
      </c>
      <c r="J412" s="7">
        <v>15</v>
      </c>
      <c r="K412" s="7">
        <v>407.25</v>
      </c>
      <c r="L412" s="7" t="s">
        <v>23</v>
      </c>
      <c r="M412" s="9">
        <v>4</v>
      </c>
      <c r="N412" s="6" t="str">
        <f>IF(ev_charging_network_usage_!$I412&lt;=10,"Low",IF(ev_charging_network_usage_!$I412&lt;=30,"Medium","High"))</f>
        <v>Medium</v>
      </c>
      <c r="O412" s="6" t="str">
        <f t="shared" si="29"/>
        <v>Medium Satisfaction</v>
      </c>
      <c r="P412" s="6" t="str">
        <f>IF(ev_charging_network_usage_!$H412&lt;30,"Short Charging",IF(ev_charging_network_usage_!$H412&lt;=60,"Medium Charging","Long Charging"))</f>
        <v>Long Charging</v>
      </c>
      <c r="Q412" s="6">
        <f t="shared" si="28"/>
        <v>1</v>
      </c>
      <c r="R412" s="30">
        <f t="shared" si="26"/>
        <v>5.4166666666666669E-2</v>
      </c>
      <c r="S412" s="28">
        <f t="shared" si="27"/>
        <v>44951</v>
      </c>
      <c r="T412" s="28"/>
    </row>
    <row r="413" spans="1:20" ht="13.2" x14ac:dyDescent="0.25">
      <c r="A413" s="3" t="s">
        <v>965</v>
      </c>
      <c r="B413" s="3" t="s">
        <v>48</v>
      </c>
      <c r="C413" s="3" t="s">
        <v>21</v>
      </c>
      <c r="D413" s="3" t="s">
        <v>22</v>
      </c>
      <c r="E413" s="3" t="s">
        <v>17</v>
      </c>
      <c r="F413" s="3" t="s">
        <v>966</v>
      </c>
      <c r="G413" s="3" t="s">
        <v>967</v>
      </c>
      <c r="H413" s="3">
        <v>48</v>
      </c>
      <c r="I413" s="3">
        <v>36.58</v>
      </c>
      <c r="J413" s="3">
        <v>10</v>
      </c>
      <c r="K413" s="3">
        <v>365.8</v>
      </c>
      <c r="L413" s="3" t="s">
        <v>38</v>
      </c>
      <c r="M413" s="5">
        <v>5</v>
      </c>
      <c r="N413" s="6" t="str">
        <f>IF(ev_charging_network_usage_!$I413&lt;=10,"Low",IF(ev_charging_network_usage_!$I413&lt;=30,"Medium","High"))</f>
        <v>High</v>
      </c>
      <c r="O413" s="6" t="str">
        <f t="shared" si="29"/>
        <v>High Satisfaction</v>
      </c>
      <c r="P413" s="6" t="str">
        <f>IF(ev_charging_network_usage_!$H413&lt;30,"Short Charging",IF(ev_charging_network_usage_!$H413&lt;=60,"Medium Charging","Long Charging"))</f>
        <v>Medium Charging</v>
      </c>
      <c r="Q413" s="6">
        <f t="shared" si="28"/>
        <v>1</v>
      </c>
      <c r="R413" s="30">
        <f t="shared" si="26"/>
        <v>0.54722222222222228</v>
      </c>
      <c r="S413" s="28">
        <f t="shared" si="27"/>
        <v>45435</v>
      </c>
      <c r="T413" s="28"/>
    </row>
    <row r="414" spans="1:20" ht="13.2" x14ac:dyDescent="0.25">
      <c r="A414" s="7" t="s">
        <v>968</v>
      </c>
      <c r="B414" s="7" t="s">
        <v>55</v>
      </c>
      <c r="C414" s="7" t="s">
        <v>15</v>
      </c>
      <c r="D414" s="7" t="s">
        <v>22</v>
      </c>
      <c r="E414" s="7" t="s">
        <v>35</v>
      </c>
      <c r="F414" s="8">
        <v>45603.538194444445</v>
      </c>
      <c r="G414" s="8">
        <v>45603.598611111112</v>
      </c>
      <c r="H414" s="7">
        <v>87</v>
      </c>
      <c r="I414" s="7">
        <v>30.05</v>
      </c>
      <c r="J414" s="7">
        <v>10</v>
      </c>
      <c r="K414" s="7">
        <v>300.5</v>
      </c>
      <c r="L414" s="7" t="s">
        <v>38</v>
      </c>
      <c r="M414" s="9">
        <v>3</v>
      </c>
      <c r="N414" s="6" t="str">
        <f>IF(ev_charging_network_usage_!$I414&lt;=10,"Low",IF(ev_charging_network_usage_!$I414&lt;=30,"Medium","High"))</f>
        <v>High</v>
      </c>
      <c r="O414" s="6" t="str">
        <f t="shared" si="29"/>
        <v>Medium Satisfaction</v>
      </c>
      <c r="P414" s="6" t="str">
        <f>IF(ev_charging_network_usage_!$H414&lt;30,"Short Charging",IF(ev_charging_network_usage_!$H414&lt;=60,"Medium Charging","Long Charging"))</f>
        <v>Long Charging</v>
      </c>
      <c r="Q414" s="6">
        <f t="shared" si="28"/>
        <v>3</v>
      </c>
      <c r="R414" s="30">
        <f t="shared" si="26"/>
        <v>0.53819444444444442</v>
      </c>
      <c r="S414" s="28">
        <f t="shared" si="27"/>
        <v>45603</v>
      </c>
      <c r="T414" s="28"/>
    </row>
    <row r="415" spans="1:20" ht="13.2" x14ac:dyDescent="0.25">
      <c r="A415" s="3" t="s">
        <v>969</v>
      </c>
      <c r="B415" s="3" t="s">
        <v>78</v>
      </c>
      <c r="C415" s="3" t="s">
        <v>21</v>
      </c>
      <c r="D415" s="3" t="s">
        <v>16</v>
      </c>
      <c r="E415" s="3" t="s">
        <v>35</v>
      </c>
      <c r="F415" s="3" t="s">
        <v>970</v>
      </c>
      <c r="G415" s="3" t="s">
        <v>971</v>
      </c>
      <c r="H415" s="3">
        <v>33</v>
      </c>
      <c r="I415" s="3">
        <v>14.59</v>
      </c>
      <c r="J415" s="3">
        <v>10</v>
      </c>
      <c r="K415" s="3">
        <v>145.9</v>
      </c>
      <c r="L415" s="3" t="s">
        <v>18</v>
      </c>
      <c r="M415" s="5">
        <v>2</v>
      </c>
      <c r="N415" s="6" t="str">
        <f>IF(ev_charging_network_usage_!$I415&lt;=10,"Low",IF(ev_charging_network_usage_!$I415&lt;=30,"Medium","High"))</f>
        <v>Medium</v>
      </c>
      <c r="O415" s="6" t="str">
        <f t="shared" si="29"/>
        <v>Low Satisfaction</v>
      </c>
      <c r="P415" s="6" t="str">
        <f>IF(ev_charging_network_usage_!$H415&lt;30,"Short Charging",IF(ev_charging_network_usage_!$H415&lt;=60,"Medium Charging","Long Charging"))</f>
        <v>Medium Charging</v>
      </c>
      <c r="Q415" s="6">
        <f t="shared" si="28"/>
        <v>1</v>
      </c>
      <c r="R415" s="30">
        <f t="shared" si="26"/>
        <v>0.74861111111111112</v>
      </c>
      <c r="S415" s="28">
        <f t="shared" si="27"/>
        <v>45214</v>
      </c>
      <c r="T415" s="28"/>
    </row>
    <row r="416" spans="1:20" ht="13.2" x14ac:dyDescent="0.25">
      <c r="A416" s="7" t="s">
        <v>972</v>
      </c>
      <c r="B416" s="7" t="s">
        <v>78</v>
      </c>
      <c r="C416" s="7" t="s">
        <v>30</v>
      </c>
      <c r="D416" s="7" t="s">
        <v>31</v>
      </c>
      <c r="E416" s="7" t="s">
        <v>35</v>
      </c>
      <c r="F416" s="7" t="s">
        <v>973</v>
      </c>
      <c r="G416" s="7" t="s">
        <v>974</v>
      </c>
      <c r="H416" s="7">
        <v>56</v>
      </c>
      <c r="I416" s="7">
        <v>6.05</v>
      </c>
      <c r="J416" s="7">
        <v>15</v>
      </c>
      <c r="K416" s="7">
        <v>90.75</v>
      </c>
      <c r="L416" s="7" t="s">
        <v>18</v>
      </c>
      <c r="M416" s="9">
        <v>1</v>
      </c>
      <c r="N416" s="6" t="str">
        <f>IF(ev_charging_network_usage_!$I416&lt;=10,"Low",IF(ev_charging_network_usage_!$I416&lt;=30,"Medium","High"))</f>
        <v>Low</v>
      </c>
      <c r="O416" s="6" t="str">
        <f t="shared" si="29"/>
        <v>Low Satisfaction</v>
      </c>
      <c r="P416" s="6" t="str">
        <f>IF(ev_charging_network_usage_!$H416&lt;30,"Short Charging",IF(ev_charging_network_usage_!$H416&lt;=60,"Medium Charging","Long Charging"))</f>
        <v>Medium Charging</v>
      </c>
      <c r="Q416" s="6">
        <f t="shared" si="28"/>
        <v>2</v>
      </c>
      <c r="R416" s="30">
        <f t="shared" si="26"/>
        <v>1.8055555555555554E-2</v>
      </c>
      <c r="S416" s="28">
        <f t="shared" si="27"/>
        <v>45136</v>
      </c>
      <c r="T416" s="28"/>
    </row>
    <row r="417" spans="1:20" ht="13.2" x14ac:dyDescent="0.25">
      <c r="A417" s="3" t="s">
        <v>975</v>
      </c>
      <c r="B417" s="3" t="s">
        <v>43</v>
      </c>
      <c r="C417" s="3" t="s">
        <v>21</v>
      </c>
      <c r="D417" s="3" t="s">
        <v>34</v>
      </c>
      <c r="E417" s="3" t="s">
        <v>35</v>
      </c>
      <c r="F417" s="10">
        <v>45576.48541666667</v>
      </c>
      <c r="G417" s="10">
        <v>45576.496527777781</v>
      </c>
      <c r="H417" s="3">
        <v>16</v>
      </c>
      <c r="I417" s="3">
        <v>6.27</v>
      </c>
      <c r="J417" s="3">
        <v>15</v>
      </c>
      <c r="K417" s="3">
        <v>94.05</v>
      </c>
      <c r="L417" s="3" t="s">
        <v>18</v>
      </c>
      <c r="M417" s="5">
        <v>1</v>
      </c>
      <c r="N417" s="6" t="str">
        <f>IF(ev_charging_network_usage_!$I417&lt;=10,"Low",IF(ev_charging_network_usage_!$I417&lt;=30,"Medium","High"))</f>
        <v>Low</v>
      </c>
      <c r="O417" s="6" t="str">
        <f t="shared" si="29"/>
        <v>Low Satisfaction</v>
      </c>
      <c r="P417" s="6" t="str">
        <f>IF(ev_charging_network_usage_!$H417&lt;30,"Short Charging",IF(ev_charging_network_usage_!$H417&lt;=60,"Medium Charging","Long Charging"))</f>
        <v>Short Charging</v>
      </c>
      <c r="Q417" s="6">
        <f t="shared" si="28"/>
        <v>1</v>
      </c>
      <c r="R417" s="30">
        <f t="shared" si="26"/>
        <v>0.48541666666666666</v>
      </c>
      <c r="S417" s="28">
        <f t="shared" si="27"/>
        <v>45576</v>
      </c>
      <c r="T417" s="28"/>
    </row>
    <row r="418" spans="1:20" ht="13.2" x14ac:dyDescent="0.25">
      <c r="A418" s="7" t="s">
        <v>976</v>
      </c>
      <c r="B418" s="7" t="s">
        <v>14</v>
      </c>
      <c r="C418" s="7" t="s">
        <v>30</v>
      </c>
      <c r="D418" s="7" t="s">
        <v>22</v>
      </c>
      <c r="E418" s="7" t="s">
        <v>35</v>
      </c>
      <c r="F418" s="8">
        <v>45171.597916666666</v>
      </c>
      <c r="G418" s="8">
        <v>45171.651388888888</v>
      </c>
      <c r="H418" s="7">
        <v>77</v>
      </c>
      <c r="I418" s="7">
        <v>39.56</v>
      </c>
      <c r="J418" s="7">
        <v>15</v>
      </c>
      <c r="K418" s="7">
        <v>593.4</v>
      </c>
      <c r="L418" s="7" t="s">
        <v>38</v>
      </c>
      <c r="M418" s="9">
        <v>1</v>
      </c>
      <c r="N418" s="6" t="str">
        <f>IF(ev_charging_network_usage_!$I418&lt;=10,"Low",IF(ev_charging_network_usage_!$I418&lt;=30,"Medium","High"))</f>
        <v>High</v>
      </c>
      <c r="O418" s="6" t="str">
        <f t="shared" si="29"/>
        <v>Low Satisfaction</v>
      </c>
      <c r="P418" s="6" t="str">
        <f>IF(ev_charging_network_usage_!$H418&lt;30,"Short Charging",IF(ev_charging_network_usage_!$H418&lt;=60,"Medium Charging","Long Charging"))</f>
        <v>Long Charging</v>
      </c>
      <c r="Q418" s="6">
        <f t="shared" si="28"/>
        <v>2</v>
      </c>
      <c r="R418" s="30">
        <f t="shared" si="26"/>
        <v>0.59791666666666665</v>
      </c>
      <c r="S418" s="28">
        <f t="shared" si="27"/>
        <v>45171</v>
      </c>
      <c r="T418" s="28"/>
    </row>
    <row r="419" spans="1:20" ht="13.2" x14ac:dyDescent="0.25">
      <c r="A419" s="3" t="s">
        <v>977</v>
      </c>
      <c r="B419" s="3" t="s">
        <v>20</v>
      </c>
      <c r="C419" s="3" t="s">
        <v>30</v>
      </c>
      <c r="D419" s="3" t="s">
        <v>34</v>
      </c>
      <c r="E419" s="3" t="s">
        <v>35</v>
      </c>
      <c r="F419" s="3" t="s">
        <v>978</v>
      </c>
      <c r="G419" s="3" t="s">
        <v>979</v>
      </c>
      <c r="H419" s="3">
        <v>96</v>
      </c>
      <c r="I419" s="3">
        <v>16.54</v>
      </c>
      <c r="J419" s="3">
        <v>12</v>
      </c>
      <c r="K419" s="3">
        <v>198.48</v>
      </c>
      <c r="L419" s="3" t="s">
        <v>38</v>
      </c>
      <c r="M419" s="5">
        <v>3</v>
      </c>
      <c r="N419" s="6" t="str">
        <f>IF(ev_charging_network_usage_!$I419&lt;=10,"Low",IF(ev_charging_network_usage_!$I419&lt;=30,"Medium","High"))</f>
        <v>Medium</v>
      </c>
      <c r="O419" s="6" t="str">
        <f t="shared" si="29"/>
        <v>Medium Satisfaction</v>
      </c>
      <c r="P419" s="6" t="str">
        <f>IF(ev_charging_network_usage_!$H419&lt;30,"Short Charging",IF(ev_charging_network_usage_!$H419&lt;=60,"Medium Charging","Long Charging"))</f>
        <v>Long Charging</v>
      </c>
      <c r="Q419" s="6">
        <f t="shared" si="28"/>
        <v>2</v>
      </c>
      <c r="R419" s="30">
        <f t="shared" si="26"/>
        <v>8.3333333333333332E-3</v>
      </c>
      <c r="S419" s="28">
        <f t="shared" si="27"/>
        <v>45126</v>
      </c>
      <c r="T419" s="28"/>
    </row>
    <row r="420" spans="1:20" ht="13.2" x14ac:dyDescent="0.25">
      <c r="A420" s="7" t="s">
        <v>980</v>
      </c>
      <c r="B420" s="7" t="s">
        <v>14</v>
      </c>
      <c r="C420" s="7" t="s">
        <v>21</v>
      </c>
      <c r="D420" s="7" t="s">
        <v>34</v>
      </c>
      <c r="E420" s="7" t="s">
        <v>35</v>
      </c>
      <c r="F420" s="7" t="s">
        <v>981</v>
      </c>
      <c r="G420" s="7" t="s">
        <v>982</v>
      </c>
      <c r="H420" s="7">
        <v>104</v>
      </c>
      <c r="I420" s="7">
        <v>27.74</v>
      </c>
      <c r="J420" s="7">
        <v>10</v>
      </c>
      <c r="K420" s="7">
        <v>277.39999999999998</v>
      </c>
      <c r="L420" s="7" t="s">
        <v>18</v>
      </c>
      <c r="M420" s="9">
        <v>2</v>
      </c>
      <c r="N420" s="6" t="str">
        <f>IF(ev_charging_network_usage_!$I420&lt;=10,"Low",IF(ev_charging_network_usage_!$I420&lt;=30,"Medium","High"))</f>
        <v>Medium</v>
      </c>
      <c r="O420" s="6" t="str">
        <f t="shared" si="29"/>
        <v>Low Satisfaction</v>
      </c>
      <c r="P420" s="6" t="str">
        <f>IF(ev_charging_network_usage_!$H420&lt;30,"Short Charging",IF(ev_charging_network_usage_!$H420&lt;=60,"Medium Charging","Long Charging"))</f>
        <v>Long Charging</v>
      </c>
      <c r="Q420" s="6">
        <f t="shared" si="28"/>
        <v>1</v>
      </c>
      <c r="R420" s="30">
        <f t="shared" si="26"/>
        <v>0.13958333333333334</v>
      </c>
      <c r="S420" s="28">
        <f t="shared" si="27"/>
        <v>45459</v>
      </c>
      <c r="T420" s="28"/>
    </row>
    <row r="421" spans="1:20" ht="13.2" x14ac:dyDescent="0.25">
      <c r="A421" s="3" t="s">
        <v>983</v>
      </c>
      <c r="B421" s="3" t="s">
        <v>14</v>
      </c>
      <c r="C421" s="3" t="s">
        <v>21</v>
      </c>
      <c r="D421" s="3" t="s">
        <v>16</v>
      </c>
      <c r="E421" s="3" t="s">
        <v>35</v>
      </c>
      <c r="F421" s="3" t="s">
        <v>984</v>
      </c>
      <c r="G421" s="3" t="s">
        <v>985</v>
      </c>
      <c r="H421" s="3">
        <v>105</v>
      </c>
      <c r="I421" s="3">
        <v>41.42</v>
      </c>
      <c r="J421" s="3">
        <v>12</v>
      </c>
      <c r="K421" s="3">
        <v>497.04</v>
      </c>
      <c r="L421" s="3" t="s">
        <v>23</v>
      </c>
      <c r="M421" s="5">
        <v>2</v>
      </c>
      <c r="N421" s="6" t="str">
        <f>IF(ev_charging_network_usage_!$I421&lt;=10,"Low",IF(ev_charging_network_usage_!$I421&lt;=30,"Medium","High"))</f>
        <v>High</v>
      </c>
      <c r="O421" s="6" t="str">
        <f t="shared" si="29"/>
        <v>Low Satisfaction</v>
      </c>
      <c r="P421" s="6" t="str">
        <f>IF(ev_charging_network_usage_!$H421&lt;30,"Short Charging",IF(ev_charging_network_usage_!$H421&lt;=60,"Medium Charging","Long Charging"))</f>
        <v>Long Charging</v>
      </c>
      <c r="Q421" s="6">
        <f t="shared" si="28"/>
        <v>1</v>
      </c>
      <c r="R421" s="30">
        <f t="shared" si="26"/>
        <v>0.49444444444444446</v>
      </c>
      <c r="S421" s="28">
        <f t="shared" si="27"/>
        <v>45366</v>
      </c>
      <c r="T421" s="28"/>
    </row>
    <row r="422" spans="1:20" ht="13.2" x14ac:dyDescent="0.25">
      <c r="A422" s="7" t="s">
        <v>986</v>
      </c>
      <c r="B422" s="7" t="s">
        <v>20</v>
      </c>
      <c r="C422" s="7" t="s">
        <v>30</v>
      </c>
      <c r="D422" s="7" t="s">
        <v>34</v>
      </c>
      <c r="E422" s="7" t="s">
        <v>17</v>
      </c>
      <c r="F422" s="7" t="s">
        <v>987</v>
      </c>
      <c r="G422" s="7" t="s">
        <v>988</v>
      </c>
      <c r="H422" s="7">
        <v>30</v>
      </c>
      <c r="I422" s="7">
        <v>29.96</v>
      </c>
      <c r="J422" s="7">
        <v>10</v>
      </c>
      <c r="K422" s="7">
        <v>299.60000000000002</v>
      </c>
      <c r="L422" s="7" t="s">
        <v>18</v>
      </c>
      <c r="M422" s="9">
        <v>1</v>
      </c>
      <c r="N422" s="6" t="str">
        <f>IF(ev_charging_network_usage_!$I422&lt;=10,"Low",IF(ev_charging_network_usage_!$I422&lt;=30,"Medium","High"))</f>
        <v>Medium</v>
      </c>
      <c r="O422" s="6" t="str">
        <f t="shared" si="29"/>
        <v>Low Satisfaction</v>
      </c>
      <c r="P422" s="6" t="str">
        <f>IF(ev_charging_network_usage_!$H422&lt;30,"Short Charging",IF(ev_charging_network_usage_!$H422&lt;=60,"Medium Charging","Long Charging"))</f>
        <v>Medium Charging</v>
      </c>
      <c r="Q422" s="6">
        <f t="shared" si="28"/>
        <v>2</v>
      </c>
      <c r="R422" s="30">
        <f t="shared" si="26"/>
        <v>0.15763888888888888</v>
      </c>
      <c r="S422" s="28">
        <f t="shared" si="27"/>
        <v>45618</v>
      </c>
      <c r="T422" s="28"/>
    </row>
    <row r="423" spans="1:20" ht="13.2" x14ac:dyDescent="0.25">
      <c r="A423" s="3" t="s">
        <v>989</v>
      </c>
      <c r="B423" s="3" t="s">
        <v>55</v>
      </c>
      <c r="C423" s="3" t="s">
        <v>30</v>
      </c>
      <c r="D423" s="3" t="s">
        <v>31</v>
      </c>
      <c r="E423" s="3" t="s">
        <v>17</v>
      </c>
      <c r="F423" s="4">
        <v>45628.788888888892</v>
      </c>
      <c r="G423" s="4">
        <v>45628.802083333336</v>
      </c>
      <c r="H423" s="3">
        <v>19</v>
      </c>
      <c r="I423" s="3">
        <v>58.43</v>
      </c>
      <c r="J423" s="3">
        <v>12</v>
      </c>
      <c r="K423" s="3">
        <v>701.16</v>
      </c>
      <c r="L423" s="3" t="s">
        <v>27</v>
      </c>
      <c r="M423" s="5">
        <v>2</v>
      </c>
      <c r="N423" s="6" t="str">
        <f>IF(ev_charging_network_usage_!$I423&lt;=10,"Low",IF(ev_charging_network_usage_!$I423&lt;=30,"Medium","High"))</f>
        <v>High</v>
      </c>
      <c r="O423" s="6" t="str">
        <f t="shared" si="29"/>
        <v>Low Satisfaction</v>
      </c>
      <c r="P423" s="6" t="str">
        <f>IF(ev_charging_network_usage_!$H423&lt;30,"Short Charging",IF(ev_charging_network_usage_!$H423&lt;=60,"Medium Charging","Long Charging"))</f>
        <v>Short Charging</v>
      </c>
      <c r="Q423" s="6">
        <f t="shared" si="28"/>
        <v>2</v>
      </c>
      <c r="R423" s="30">
        <f t="shared" si="26"/>
        <v>0.78888888888888886</v>
      </c>
      <c r="S423" s="28">
        <f t="shared" si="27"/>
        <v>45628</v>
      </c>
      <c r="T423" s="28"/>
    </row>
    <row r="424" spans="1:20" ht="13.2" x14ac:dyDescent="0.25">
      <c r="A424" s="7" t="s">
        <v>990</v>
      </c>
      <c r="B424" s="7" t="s">
        <v>59</v>
      </c>
      <c r="C424" s="7" t="s">
        <v>15</v>
      </c>
      <c r="D424" s="7" t="s">
        <v>22</v>
      </c>
      <c r="E424" s="7" t="s">
        <v>17</v>
      </c>
      <c r="F424" s="7" t="s">
        <v>991</v>
      </c>
      <c r="G424" s="7" t="s">
        <v>992</v>
      </c>
      <c r="H424" s="7">
        <v>23</v>
      </c>
      <c r="I424" s="7">
        <v>44.01</v>
      </c>
      <c r="J424" s="7">
        <v>12</v>
      </c>
      <c r="K424" s="7">
        <v>528.12</v>
      </c>
      <c r="L424" s="7" t="s">
        <v>38</v>
      </c>
      <c r="M424" s="9">
        <v>2</v>
      </c>
      <c r="N424" s="6" t="str">
        <f>IF(ev_charging_network_usage_!$I424&lt;=10,"Low",IF(ev_charging_network_usage_!$I424&lt;=30,"Medium","High"))</f>
        <v>High</v>
      </c>
      <c r="O424" s="6" t="str">
        <f t="shared" si="29"/>
        <v>Low Satisfaction</v>
      </c>
      <c r="P424" s="6" t="str">
        <f>IF(ev_charging_network_usage_!$H424&lt;30,"Short Charging",IF(ev_charging_network_usage_!$H424&lt;=60,"Medium Charging","Long Charging"))</f>
        <v>Short Charging</v>
      </c>
      <c r="Q424" s="6">
        <f t="shared" si="28"/>
        <v>3</v>
      </c>
      <c r="R424" s="30">
        <f t="shared" si="26"/>
        <v>0.88958333333333328</v>
      </c>
      <c r="S424" s="28">
        <f t="shared" si="27"/>
        <v>45559</v>
      </c>
      <c r="T424" s="28"/>
    </row>
    <row r="425" spans="1:20" ht="13.2" x14ac:dyDescent="0.25">
      <c r="A425" s="3" t="s">
        <v>993</v>
      </c>
      <c r="B425" s="3" t="s">
        <v>14</v>
      </c>
      <c r="C425" s="3" t="s">
        <v>30</v>
      </c>
      <c r="D425" s="3" t="s">
        <v>16</v>
      </c>
      <c r="E425" s="3" t="s">
        <v>35</v>
      </c>
      <c r="F425" s="4">
        <v>45445.147222222222</v>
      </c>
      <c r="G425" s="4">
        <v>45445.21875</v>
      </c>
      <c r="H425" s="3">
        <v>103</v>
      </c>
      <c r="I425" s="3">
        <v>8.2100000000000009</v>
      </c>
      <c r="J425" s="3">
        <v>8</v>
      </c>
      <c r="K425" s="3">
        <v>65.680000000000007</v>
      </c>
      <c r="L425" s="3" t="s">
        <v>23</v>
      </c>
      <c r="M425" s="5">
        <v>5</v>
      </c>
      <c r="N425" s="6" t="str">
        <f>IF(ev_charging_network_usage_!$I425&lt;=10,"Low",IF(ev_charging_network_usage_!$I425&lt;=30,"Medium","High"))</f>
        <v>Low</v>
      </c>
      <c r="O425" s="6" t="str">
        <f t="shared" si="29"/>
        <v>High Satisfaction</v>
      </c>
      <c r="P425" s="6" t="str">
        <f>IF(ev_charging_network_usage_!$H425&lt;30,"Short Charging",IF(ev_charging_network_usage_!$H425&lt;=60,"Medium Charging","Long Charging"))</f>
        <v>Long Charging</v>
      </c>
      <c r="Q425" s="6">
        <f t="shared" si="28"/>
        <v>2</v>
      </c>
      <c r="R425" s="30">
        <f t="shared" si="26"/>
        <v>0.14722222222222223</v>
      </c>
      <c r="S425" s="28">
        <f t="shared" si="27"/>
        <v>45445</v>
      </c>
      <c r="T425" s="28"/>
    </row>
    <row r="426" spans="1:20" ht="13.2" x14ac:dyDescent="0.25">
      <c r="A426" s="7" t="s">
        <v>994</v>
      </c>
      <c r="B426" s="7" t="s">
        <v>14</v>
      </c>
      <c r="C426" s="7" t="s">
        <v>21</v>
      </c>
      <c r="D426" s="7" t="s">
        <v>34</v>
      </c>
      <c r="E426" s="7" t="s">
        <v>17</v>
      </c>
      <c r="F426" s="7" t="s">
        <v>995</v>
      </c>
      <c r="G426" s="7" t="s">
        <v>996</v>
      </c>
      <c r="H426" s="7">
        <v>78</v>
      </c>
      <c r="I426" s="7">
        <v>54.25</v>
      </c>
      <c r="J426" s="7">
        <v>12</v>
      </c>
      <c r="K426" s="7">
        <v>651</v>
      </c>
      <c r="L426" s="7" t="s">
        <v>23</v>
      </c>
      <c r="M426" s="9">
        <v>1</v>
      </c>
      <c r="N426" s="6" t="str">
        <f>IF(ev_charging_network_usage_!$I426&lt;=10,"Low",IF(ev_charging_network_usage_!$I426&lt;=30,"Medium","High"))</f>
        <v>High</v>
      </c>
      <c r="O426" s="6" t="str">
        <f t="shared" si="29"/>
        <v>Low Satisfaction</v>
      </c>
      <c r="P426" s="6" t="str">
        <f>IF(ev_charging_network_usage_!$H426&lt;30,"Short Charging",IF(ev_charging_network_usage_!$H426&lt;=60,"Medium Charging","Long Charging"))</f>
        <v>Long Charging</v>
      </c>
      <c r="Q426" s="6">
        <f t="shared" si="28"/>
        <v>1</v>
      </c>
      <c r="R426" s="30">
        <f t="shared" si="26"/>
        <v>0.82916666666666672</v>
      </c>
      <c r="S426" s="28">
        <f t="shared" si="27"/>
        <v>45166</v>
      </c>
      <c r="T426" s="28"/>
    </row>
    <row r="427" spans="1:20" ht="13.2" x14ac:dyDescent="0.25">
      <c r="A427" s="3" t="s">
        <v>997</v>
      </c>
      <c r="B427" s="3" t="s">
        <v>29</v>
      </c>
      <c r="C427" s="3" t="s">
        <v>21</v>
      </c>
      <c r="D427" s="3" t="s">
        <v>16</v>
      </c>
      <c r="E427" s="3" t="s">
        <v>17</v>
      </c>
      <c r="F427" s="4">
        <v>45509.512499999997</v>
      </c>
      <c r="G427" s="4">
        <v>45509.588194444441</v>
      </c>
      <c r="H427" s="3">
        <v>109</v>
      </c>
      <c r="I427" s="3">
        <v>21.26</v>
      </c>
      <c r="J427" s="3">
        <v>8</v>
      </c>
      <c r="K427" s="3">
        <v>170.08</v>
      </c>
      <c r="L427" s="3" t="s">
        <v>23</v>
      </c>
      <c r="M427" s="5">
        <v>2</v>
      </c>
      <c r="N427" s="6" t="str">
        <f>IF(ev_charging_network_usage_!$I427&lt;=10,"Low",IF(ev_charging_network_usage_!$I427&lt;=30,"Medium","High"))</f>
        <v>Medium</v>
      </c>
      <c r="O427" s="6" t="str">
        <f t="shared" si="29"/>
        <v>Low Satisfaction</v>
      </c>
      <c r="P427" s="6" t="str">
        <f>IF(ev_charging_network_usage_!$H427&lt;30,"Short Charging",IF(ev_charging_network_usage_!$H427&lt;=60,"Medium Charging","Long Charging"))</f>
        <v>Long Charging</v>
      </c>
      <c r="Q427" s="6">
        <f t="shared" si="28"/>
        <v>1</v>
      </c>
      <c r="R427" s="30">
        <f t="shared" si="26"/>
        <v>0.51249999999999996</v>
      </c>
      <c r="S427" s="28">
        <f t="shared" si="27"/>
        <v>45509</v>
      </c>
      <c r="T427" s="28"/>
    </row>
    <row r="428" spans="1:20" ht="13.2" x14ac:dyDescent="0.25">
      <c r="A428" s="7" t="s">
        <v>998</v>
      </c>
      <c r="B428" s="7" t="s">
        <v>43</v>
      </c>
      <c r="C428" s="7" t="s">
        <v>30</v>
      </c>
      <c r="D428" s="7" t="s">
        <v>31</v>
      </c>
      <c r="E428" s="7" t="s">
        <v>35</v>
      </c>
      <c r="F428" s="8">
        <v>44927.926388888889</v>
      </c>
      <c r="G428" s="8">
        <v>44927.984722222223</v>
      </c>
      <c r="H428" s="7">
        <v>84</v>
      </c>
      <c r="I428" s="7">
        <v>54.22</v>
      </c>
      <c r="J428" s="7">
        <v>10</v>
      </c>
      <c r="K428" s="7">
        <v>542.20000000000005</v>
      </c>
      <c r="L428" s="7" t="s">
        <v>38</v>
      </c>
      <c r="M428" s="9">
        <v>4</v>
      </c>
      <c r="N428" s="6" t="str">
        <f>IF(ev_charging_network_usage_!$I428&lt;=10,"Low",IF(ev_charging_network_usage_!$I428&lt;=30,"Medium","High"))</f>
        <v>High</v>
      </c>
      <c r="O428" s="6" t="str">
        <f t="shared" si="29"/>
        <v>Medium Satisfaction</v>
      </c>
      <c r="P428" s="6" t="str">
        <f>IF(ev_charging_network_usage_!$H428&lt;30,"Short Charging",IF(ev_charging_network_usage_!$H428&lt;=60,"Medium Charging","Long Charging"))</f>
        <v>Long Charging</v>
      </c>
      <c r="Q428" s="6">
        <f t="shared" si="28"/>
        <v>2</v>
      </c>
      <c r="R428" s="30">
        <f t="shared" si="26"/>
        <v>0.92638888888888893</v>
      </c>
      <c r="S428" s="28">
        <f t="shared" si="27"/>
        <v>44927</v>
      </c>
      <c r="T428" s="28"/>
    </row>
    <row r="429" spans="1:20" ht="13.2" x14ac:dyDescent="0.25">
      <c r="A429" s="3" t="s">
        <v>999</v>
      </c>
      <c r="B429" s="3" t="s">
        <v>59</v>
      </c>
      <c r="C429" s="3" t="s">
        <v>30</v>
      </c>
      <c r="D429" s="3" t="s">
        <v>16</v>
      </c>
      <c r="E429" s="3" t="s">
        <v>35</v>
      </c>
      <c r="F429" s="10">
        <v>45606.129861111112</v>
      </c>
      <c r="G429" s="10">
        <v>45606.173611111109</v>
      </c>
      <c r="H429" s="3">
        <v>63</v>
      </c>
      <c r="I429" s="3">
        <v>54.8</v>
      </c>
      <c r="J429" s="3">
        <v>15</v>
      </c>
      <c r="K429" s="3">
        <v>822</v>
      </c>
      <c r="L429" s="3" t="s">
        <v>27</v>
      </c>
      <c r="M429" s="5">
        <v>4</v>
      </c>
      <c r="N429" s="6" t="str">
        <f>IF(ev_charging_network_usage_!$I429&lt;=10,"Low",IF(ev_charging_network_usage_!$I429&lt;=30,"Medium","High"))</f>
        <v>High</v>
      </c>
      <c r="O429" s="6" t="str">
        <f t="shared" si="29"/>
        <v>Medium Satisfaction</v>
      </c>
      <c r="P429" s="6" t="str">
        <f>IF(ev_charging_network_usage_!$H429&lt;30,"Short Charging",IF(ev_charging_network_usage_!$H429&lt;=60,"Medium Charging","Long Charging"))</f>
        <v>Long Charging</v>
      </c>
      <c r="Q429" s="6">
        <f t="shared" si="28"/>
        <v>2</v>
      </c>
      <c r="R429" s="30">
        <f t="shared" si="26"/>
        <v>0.12986111111111112</v>
      </c>
      <c r="S429" s="28">
        <f t="shared" si="27"/>
        <v>45606</v>
      </c>
      <c r="T429" s="28"/>
    </row>
    <row r="430" spans="1:20" ht="13.2" x14ac:dyDescent="0.25">
      <c r="A430" s="7" t="s">
        <v>1000</v>
      </c>
      <c r="B430" s="7" t="s">
        <v>55</v>
      </c>
      <c r="C430" s="7" t="s">
        <v>15</v>
      </c>
      <c r="D430" s="7" t="s">
        <v>16</v>
      </c>
      <c r="E430" s="7" t="s">
        <v>17</v>
      </c>
      <c r="F430" s="7" t="s">
        <v>1001</v>
      </c>
      <c r="G430" s="7" t="s">
        <v>1002</v>
      </c>
      <c r="H430" s="7">
        <v>95</v>
      </c>
      <c r="I430" s="7">
        <v>28.78</v>
      </c>
      <c r="J430" s="7">
        <v>15</v>
      </c>
      <c r="K430" s="7">
        <v>431.7</v>
      </c>
      <c r="L430" s="7" t="s">
        <v>18</v>
      </c>
      <c r="M430" s="9">
        <v>2</v>
      </c>
      <c r="N430" s="6" t="str">
        <f>IF(ev_charging_network_usage_!$I430&lt;=10,"Low",IF(ev_charging_network_usage_!$I430&lt;=30,"Medium","High"))</f>
        <v>Medium</v>
      </c>
      <c r="O430" s="6" t="str">
        <f t="shared" si="29"/>
        <v>Low Satisfaction</v>
      </c>
      <c r="P430" s="6" t="str">
        <f>IF(ev_charging_network_usage_!$H430&lt;30,"Short Charging",IF(ev_charging_network_usage_!$H430&lt;=60,"Medium Charging","Long Charging"))</f>
        <v>Long Charging</v>
      </c>
      <c r="Q430" s="6">
        <f t="shared" si="28"/>
        <v>3</v>
      </c>
      <c r="R430" s="30">
        <f t="shared" si="26"/>
        <v>8.819444444444445E-2</v>
      </c>
      <c r="S430" s="28">
        <f t="shared" si="27"/>
        <v>45399</v>
      </c>
      <c r="T430" s="28"/>
    </row>
    <row r="431" spans="1:20" ht="13.2" x14ac:dyDescent="0.25">
      <c r="A431" s="3" t="s">
        <v>1003</v>
      </c>
      <c r="B431" s="3" t="s">
        <v>29</v>
      </c>
      <c r="C431" s="3" t="s">
        <v>21</v>
      </c>
      <c r="D431" s="3" t="s">
        <v>34</v>
      </c>
      <c r="E431" s="3" t="s">
        <v>17</v>
      </c>
      <c r="F431" s="3" t="s">
        <v>1004</v>
      </c>
      <c r="G431" s="3" t="s">
        <v>1005</v>
      </c>
      <c r="H431" s="3">
        <v>71</v>
      </c>
      <c r="I431" s="3">
        <v>30.61</v>
      </c>
      <c r="J431" s="3">
        <v>12</v>
      </c>
      <c r="K431" s="3">
        <v>367.32</v>
      </c>
      <c r="L431" s="3" t="s">
        <v>27</v>
      </c>
      <c r="M431" s="5">
        <v>4</v>
      </c>
      <c r="N431" s="6" t="str">
        <f>IF(ev_charging_network_usage_!$I431&lt;=10,"Low",IF(ev_charging_network_usage_!$I431&lt;=30,"Medium","High"))</f>
        <v>High</v>
      </c>
      <c r="O431" s="6" t="str">
        <f t="shared" si="29"/>
        <v>Medium Satisfaction</v>
      </c>
      <c r="P431" s="6" t="str">
        <f>IF(ev_charging_network_usage_!$H431&lt;30,"Short Charging",IF(ev_charging_network_usage_!$H431&lt;=60,"Medium Charging","Long Charging"))</f>
        <v>Long Charging</v>
      </c>
      <c r="Q431" s="6">
        <f t="shared" si="28"/>
        <v>1</v>
      </c>
      <c r="R431" s="30">
        <f t="shared" si="26"/>
        <v>0.76527777777777772</v>
      </c>
      <c r="S431" s="28">
        <f t="shared" si="27"/>
        <v>45564</v>
      </c>
      <c r="T431" s="28"/>
    </row>
    <row r="432" spans="1:20" ht="13.2" x14ac:dyDescent="0.25">
      <c r="A432" s="7" t="s">
        <v>1006</v>
      </c>
      <c r="B432" s="7" t="s">
        <v>48</v>
      </c>
      <c r="C432" s="7" t="s">
        <v>15</v>
      </c>
      <c r="D432" s="7" t="s">
        <v>31</v>
      </c>
      <c r="E432" s="7" t="s">
        <v>17</v>
      </c>
      <c r="F432" s="8">
        <v>45083.530555555553</v>
      </c>
      <c r="G432" s="8">
        <v>45083.538888888892</v>
      </c>
      <c r="H432" s="7">
        <v>12</v>
      </c>
      <c r="I432" s="7">
        <v>16.57</v>
      </c>
      <c r="J432" s="7">
        <v>10</v>
      </c>
      <c r="K432" s="7">
        <v>165.7</v>
      </c>
      <c r="L432" s="7" t="s">
        <v>27</v>
      </c>
      <c r="M432" s="9">
        <v>5</v>
      </c>
      <c r="N432" s="6" t="str">
        <f>IF(ev_charging_network_usage_!$I432&lt;=10,"Low",IF(ev_charging_network_usage_!$I432&lt;=30,"Medium","High"))</f>
        <v>Medium</v>
      </c>
      <c r="O432" s="6" t="str">
        <f t="shared" si="29"/>
        <v>High Satisfaction</v>
      </c>
      <c r="P432" s="6" t="str">
        <f>IF(ev_charging_network_usage_!$H432&lt;30,"Short Charging",IF(ev_charging_network_usage_!$H432&lt;=60,"Medium Charging","Long Charging"))</f>
        <v>Short Charging</v>
      </c>
      <c r="Q432" s="6">
        <f t="shared" si="28"/>
        <v>3</v>
      </c>
      <c r="R432" s="30">
        <f t="shared" si="26"/>
        <v>0.53055555555555556</v>
      </c>
      <c r="S432" s="28">
        <f t="shared" si="27"/>
        <v>45083</v>
      </c>
      <c r="T432" s="28"/>
    </row>
    <row r="433" spans="1:20" ht="13.2" x14ac:dyDescent="0.25">
      <c r="A433" s="3" t="s">
        <v>1007</v>
      </c>
      <c r="B433" s="3" t="s">
        <v>29</v>
      </c>
      <c r="C433" s="3" t="s">
        <v>15</v>
      </c>
      <c r="D433" s="3" t="s">
        <v>34</v>
      </c>
      <c r="E433" s="3" t="s">
        <v>35</v>
      </c>
      <c r="F433" s="4">
        <v>44961.026388888888</v>
      </c>
      <c r="G433" s="4">
        <v>44961.053472222222</v>
      </c>
      <c r="H433" s="3">
        <v>39</v>
      </c>
      <c r="I433" s="3">
        <v>8.32</v>
      </c>
      <c r="J433" s="3">
        <v>12</v>
      </c>
      <c r="K433" s="3">
        <v>99.84</v>
      </c>
      <c r="L433" s="3" t="s">
        <v>18</v>
      </c>
      <c r="M433" s="5">
        <v>2</v>
      </c>
      <c r="N433" s="6" t="str">
        <f>IF(ev_charging_network_usage_!$I433&lt;=10,"Low",IF(ev_charging_network_usage_!$I433&lt;=30,"Medium","High"))</f>
        <v>Low</v>
      </c>
      <c r="O433" s="6" t="str">
        <f t="shared" si="29"/>
        <v>Low Satisfaction</v>
      </c>
      <c r="P433" s="6" t="str">
        <f>IF(ev_charging_network_usage_!$H433&lt;30,"Short Charging",IF(ev_charging_network_usage_!$H433&lt;=60,"Medium Charging","Long Charging"))</f>
        <v>Medium Charging</v>
      </c>
      <c r="Q433" s="6">
        <f t="shared" si="28"/>
        <v>3</v>
      </c>
      <c r="R433" s="30">
        <f t="shared" si="26"/>
        <v>2.6388888888888889E-2</v>
      </c>
      <c r="S433" s="28">
        <f t="shared" si="27"/>
        <v>44961</v>
      </c>
      <c r="T433" s="28"/>
    </row>
    <row r="434" spans="1:20" ht="13.2" x14ac:dyDescent="0.25">
      <c r="A434" s="7" t="s">
        <v>1008</v>
      </c>
      <c r="B434" s="7" t="s">
        <v>20</v>
      </c>
      <c r="C434" s="7" t="s">
        <v>30</v>
      </c>
      <c r="D434" s="7" t="s">
        <v>22</v>
      </c>
      <c r="E434" s="7" t="s">
        <v>17</v>
      </c>
      <c r="F434" s="8">
        <v>45480.459027777775</v>
      </c>
      <c r="G434" s="8">
        <v>45480.538888888892</v>
      </c>
      <c r="H434" s="7">
        <v>115</v>
      </c>
      <c r="I434" s="7">
        <v>16.22</v>
      </c>
      <c r="J434" s="7">
        <v>12</v>
      </c>
      <c r="K434" s="7">
        <v>194.64</v>
      </c>
      <c r="L434" s="7" t="s">
        <v>18</v>
      </c>
      <c r="M434" s="9">
        <v>1</v>
      </c>
      <c r="N434" s="6" t="str">
        <f>IF(ev_charging_network_usage_!$I434&lt;=10,"Low",IF(ev_charging_network_usage_!$I434&lt;=30,"Medium","High"))</f>
        <v>Medium</v>
      </c>
      <c r="O434" s="6" t="str">
        <f t="shared" si="29"/>
        <v>Low Satisfaction</v>
      </c>
      <c r="P434" s="6" t="str">
        <f>IF(ev_charging_network_usage_!$H434&lt;30,"Short Charging",IF(ev_charging_network_usage_!$H434&lt;=60,"Medium Charging","Long Charging"))</f>
        <v>Long Charging</v>
      </c>
      <c r="Q434" s="6">
        <f t="shared" si="28"/>
        <v>2</v>
      </c>
      <c r="R434" s="30">
        <f t="shared" si="26"/>
        <v>0.45902777777777776</v>
      </c>
      <c r="S434" s="28">
        <f t="shared" si="27"/>
        <v>45480</v>
      </c>
      <c r="T434" s="28"/>
    </row>
    <row r="435" spans="1:20" ht="13.2" x14ac:dyDescent="0.25">
      <c r="A435" s="3" t="s">
        <v>1009</v>
      </c>
      <c r="B435" s="3" t="s">
        <v>29</v>
      </c>
      <c r="C435" s="3" t="s">
        <v>30</v>
      </c>
      <c r="D435" s="3" t="s">
        <v>34</v>
      </c>
      <c r="E435" s="3" t="s">
        <v>17</v>
      </c>
      <c r="F435" s="4">
        <v>44933.574999999997</v>
      </c>
      <c r="G435" s="4">
        <v>44933.581944444442</v>
      </c>
      <c r="H435" s="3">
        <v>10</v>
      </c>
      <c r="I435" s="3">
        <v>29.8</v>
      </c>
      <c r="J435" s="3">
        <v>12</v>
      </c>
      <c r="K435" s="3">
        <v>357.6</v>
      </c>
      <c r="L435" s="3" t="s">
        <v>23</v>
      </c>
      <c r="M435" s="5">
        <v>1</v>
      </c>
      <c r="N435" s="6" t="str">
        <f>IF(ev_charging_network_usage_!$I435&lt;=10,"Low",IF(ev_charging_network_usage_!$I435&lt;=30,"Medium","High"))</f>
        <v>Medium</v>
      </c>
      <c r="O435" s="6" t="str">
        <f t="shared" si="29"/>
        <v>Low Satisfaction</v>
      </c>
      <c r="P435" s="6" t="str">
        <f>IF(ev_charging_network_usage_!$H435&lt;30,"Short Charging",IF(ev_charging_network_usage_!$H435&lt;=60,"Medium Charging","Long Charging"))</f>
        <v>Short Charging</v>
      </c>
      <c r="Q435" s="6">
        <f t="shared" si="28"/>
        <v>2</v>
      </c>
      <c r="R435" s="30">
        <f t="shared" si="26"/>
        <v>0.57499999999999996</v>
      </c>
      <c r="S435" s="28">
        <f t="shared" si="27"/>
        <v>44933</v>
      </c>
      <c r="T435" s="28"/>
    </row>
    <row r="436" spans="1:20" ht="13.2" x14ac:dyDescent="0.25">
      <c r="A436" s="7" t="s">
        <v>1010</v>
      </c>
      <c r="B436" s="7" t="s">
        <v>14</v>
      </c>
      <c r="C436" s="7" t="s">
        <v>15</v>
      </c>
      <c r="D436" s="7" t="s">
        <v>34</v>
      </c>
      <c r="E436" s="7" t="s">
        <v>35</v>
      </c>
      <c r="F436" s="7" t="s">
        <v>1011</v>
      </c>
      <c r="G436" s="7" t="s">
        <v>1012</v>
      </c>
      <c r="H436" s="7">
        <v>40</v>
      </c>
      <c r="I436" s="7">
        <v>43.52</v>
      </c>
      <c r="J436" s="7">
        <v>8</v>
      </c>
      <c r="K436" s="7">
        <v>348.16</v>
      </c>
      <c r="L436" s="7" t="s">
        <v>27</v>
      </c>
      <c r="M436" s="9">
        <v>1</v>
      </c>
      <c r="N436" s="6" t="str">
        <f>IF(ev_charging_network_usage_!$I436&lt;=10,"Low",IF(ev_charging_network_usage_!$I436&lt;=30,"Medium","High"))</f>
        <v>High</v>
      </c>
      <c r="O436" s="6" t="str">
        <f t="shared" si="29"/>
        <v>Low Satisfaction</v>
      </c>
      <c r="P436" s="6" t="str">
        <f>IF(ev_charging_network_usage_!$H436&lt;30,"Short Charging",IF(ev_charging_network_usage_!$H436&lt;=60,"Medium Charging","Long Charging"))</f>
        <v>Medium Charging</v>
      </c>
      <c r="Q436" s="6">
        <f t="shared" si="28"/>
        <v>3</v>
      </c>
      <c r="R436" s="30">
        <f t="shared" si="26"/>
        <v>0.98124999999999996</v>
      </c>
      <c r="S436" s="28">
        <f t="shared" si="27"/>
        <v>45374</v>
      </c>
      <c r="T436" s="28"/>
    </row>
    <row r="437" spans="1:20" ht="13.2" x14ac:dyDescent="0.25">
      <c r="A437" s="3" t="s">
        <v>1013</v>
      </c>
      <c r="B437" s="3" t="s">
        <v>20</v>
      </c>
      <c r="C437" s="3" t="s">
        <v>21</v>
      </c>
      <c r="D437" s="3" t="s">
        <v>22</v>
      </c>
      <c r="E437" s="3" t="s">
        <v>35</v>
      </c>
      <c r="F437" s="3" t="s">
        <v>1014</v>
      </c>
      <c r="G437" s="3" t="s">
        <v>1015</v>
      </c>
      <c r="H437" s="3">
        <v>34</v>
      </c>
      <c r="I437" s="3">
        <v>8.7200000000000006</v>
      </c>
      <c r="J437" s="3">
        <v>8</v>
      </c>
      <c r="K437" s="3">
        <v>69.760000000000005</v>
      </c>
      <c r="L437" s="3" t="s">
        <v>23</v>
      </c>
      <c r="M437" s="5">
        <v>3</v>
      </c>
      <c r="N437" s="6" t="str">
        <f>IF(ev_charging_network_usage_!$I437&lt;=10,"Low",IF(ev_charging_network_usage_!$I437&lt;=30,"Medium","High"))</f>
        <v>Low</v>
      </c>
      <c r="O437" s="6" t="str">
        <f t="shared" si="29"/>
        <v>Medium Satisfaction</v>
      </c>
      <c r="P437" s="6" t="str">
        <f>IF(ev_charging_network_usage_!$H437&lt;30,"Short Charging",IF(ev_charging_network_usage_!$H437&lt;=60,"Medium Charging","Long Charging"))</f>
        <v>Medium Charging</v>
      </c>
      <c r="Q437" s="6">
        <f t="shared" si="28"/>
        <v>1</v>
      </c>
      <c r="R437" s="30">
        <f t="shared" si="26"/>
        <v>0.33541666666666664</v>
      </c>
      <c r="S437" s="28">
        <f t="shared" si="27"/>
        <v>45611</v>
      </c>
      <c r="T437" s="28"/>
    </row>
    <row r="438" spans="1:20" ht="13.2" x14ac:dyDescent="0.25">
      <c r="A438" s="7" t="s">
        <v>1016</v>
      </c>
      <c r="B438" s="7" t="s">
        <v>48</v>
      </c>
      <c r="C438" s="7" t="s">
        <v>30</v>
      </c>
      <c r="D438" s="7" t="s">
        <v>16</v>
      </c>
      <c r="E438" s="7" t="s">
        <v>35</v>
      </c>
      <c r="F438" s="7" t="s">
        <v>1017</v>
      </c>
      <c r="G438" s="7" t="s">
        <v>1018</v>
      </c>
      <c r="H438" s="7">
        <v>62</v>
      </c>
      <c r="I438" s="7">
        <v>25.66</v>
      </c>
      <c r="J438" s="7">
        <v>12</v>
      </c>
      <c r="K438" s="7">
        <v>307.92</v>
      </c>
      <c r="L438" s="7" t="s">
        <v>18</v>
      </c>
      <c r="M438" s="9">
        <v>1</v>
      </c>
      <c r="N438" s="6" t="str">
        <f>IF(ev_charging_network_usage_!$I438&lt;=10,"Low",IF(ev_charging_network_usage_!$I438&lt;=30,"Medium","High"))</f>
        <v>Medium</v>
      </c>
      <c r="O438" s="6" t="str">
        <f t="shared" si="29"/>
        <v>Low Satisfaction</v>
      </c>
      <c r="P438" s="6" t="str">
        <f>IF(ev_charging_network_usage_!$H438&lt;30,"Short Charging",IF(ev_charging_network_usage_!$H438&lt;=60,"Medium Charging","Long Charging"))</f>
        <v>Long Charging</v>
      </c>
      <c r="Q438" s="6">
        <f t="shared" si="28"/>
        <v>2</v>
      </c>
      <c r="R438" s="30">
        <f t="shared" si="26"/>
        <v>0.16041666666666668</v>
      </c>
      <c r="S438" s="28">
        <f t="shared" si="27"/>
        <v>45615</v>
      </c>
      <c r="T438" s="28"/>
    </row>
    <row r="439" spans="1:20" ht="13.2" x14ac:dyDescent="0.25">
      <c r="A439" s="3" t="s">
        <v>1019</v>
      </c>
      <c r="B439" s="3" t="s">
        <v>43</v>
      </c>
      <c r="C439" s="3" t="s">
        <v>30</v>
      </c>
      <c r="D439" s="3" t="s">
        <v>16</v>
      </c>
      <c r="E439" s="3" t="s">
        <v>35</v>
      </c>
      <c r="F439" s="3" t="s">
        <v>1020</v>
      </c>
      <c r="G439" s="3" t="s">
        <v>1021</v>
      </c>
      <c r="H439" s="3">
        <v>25</v>
      </c>
      <c r="I439" s="3">
        <v>34.81</v>
      </c>
      <c r="J439" s="3">
        <v>15</v>
      </c>
      <c r="K439" s="3">
        <v>522.15</v>
      </c>
      <c r="L439" s="3" t="s">
        <v>27</v>
      </c>
      <c r="M439" s="5">
        <v>5</v>
      </c>
      <c r="N439" s="6" t="str">
        <f>IF(ev_charging_network_usage_!$I439&lt;=10,"Low",IF(ev_charging_network_usage_!$I439&lt;=30,"Medium","High"))</f>
        <v>High</v>
      </c>
      <c r="O439" s="6" t="str">
        <f t="shared" si="29"/>
        <v>High Satisfaction</v>
      </c>
      <c r="P439" s="6" t="str">
        <f>IF(ev_charging_network_usage_!$H439&lt;30,"Short Charging",IF(ev_charging_network_usage_!$H439&lt;=60,"Medium Charging","Long Charging"))</f>
        <v>Short Charging</v>
      </c>
      <c r="Q439" s="6">
        <f t="shared" si="28"/>
        <v>2</v>
      </c>
      <c r="R439" s="30">
        <f t="shared" si="26"/>
        <v>0.75138888888888888</v>
      </c>
      <c r="S439" s="28">
        <f t="shared" si="27"/>
        <v>45342</v>
      </c>
      <c r="T439" s="28"/>
    </row>
    <row r="440" spans="1:20" ht="13.2" x14ac:dyDescent="0.25">
      <c r="A440" s="7" t="s">
        <v>1022</v>
      </c>
      <c r="B440" s="7" t="s">
        <v>43</v>
      </c>
      <c r="C440" s="7" t="s">
        <v>15</v>
      </c>
      <c r="D440" s="7" t="s">
        <v>22</v>
      </c>
      <c r="E440" s="7" t="s">
        <v>35</v>
      </c>
      <c r="F440" s="8">
        <v>45361.03125</v>
      </c>
      <c r="G440" s="8">
        <v>45361.095138888886</v>
      </c>
      <c r="H440" s="7">
        <v>92</v>
      </c>
      <c r="I440" s="7">
        <v>30.96</v>
      </c>
      <c r="J440" s="7">
        <v>12</v>
      </c>
      <c r="K440" s="7">
        <v>371.52</v>
      </c>
      <c r="L440" s="7" t="s">
        <v>18</v>
      </c>
      <c r="M440" s="9">
        <v>1</v>
      </c>
      <c r="N440" s="6" t="str">
        <f>IF(ev_charging_network_usage_!$I440&lt;=10,"Low",IF(ev_charging_network_usage_!$I440&lt;=30,"Medium","High"))</f>
        <v>High</v>
      </c>
      <c r="O440" s="6" t="str">
        <f t="shared" si="29"/>
        <v>Low Satisfaction</v>
      </c>
      <c r="P440" s="6" t="str">
        <f>IF(ev_charging_network_usage_!$H440&lt;30,"Short Charging",IF(ev_charging_network_usage_!$H440&lt;=60,"Medium Charging","Long Charging"))</f>
        <v>Long Charging</v>
      </c>
      <c r="Q440" s="6">
        <f t="shared" si="28"/>
        <v>3</v>
      </c>
      <c r="R440" s="30">
        <f t="shared" si="26"/>
        <v>3.125E-2</v>
      </c>
      <c r="S440" s="28">
        <f t="shared" si="27"/>
        <v>45361</v>
      </c>
      <c r="T440" s="28"/>
    </row>
    <row r="441" spans="1:20" ht="13.2" x14ac:dyDescent="0.25">
      <c r="A441" s="3" t="s">
        <v>1023</v>
      </c>
      <c r="B441" s="3" t="s">
        <v>78</v>
      </c>
      <c r="C441" s="3" t="s">
        <v>15</v>
      </c>
      <c r="D441" s="3" t="s">
        <v>31</v>
      </c>
      <c r="E441" s="3" t="s">
        <v>35</v>
      </c>
      <c r="F441" s="4">
        <v>45022.327777777777</v>
      </c>
      <c r="G441" s="4">
        <v>45022.336805555555</v>
      </c>
      <c r="H441" s="3">
        <v>13</v>
      </c>
      <c r="I441" s="3">
        <v>25.41</v>
      </c>
      <c r="J441" s="3">
        <v>8</v>
      </c>
      <c r="K441" s="3">
        <v>203.28</v>
      </c>
      <c r="L441" s="3" t="s">
        <v>18</v>
      </c>
      <c r="M441" s="5">
        <v>4</v>
      </c>
      <c r="N441" s="6" t="str">
        <f>IF(ev_charging_network_usage_!$I441&lt;=10,"Low",IF(ev_charging_network_usage_!$I441&lt;=30,"Medium","High"))</f>
        <v>Medium</v>
      </c>
      <c r="O441" s="6" t="str">
        <f t="shared" si="29"/>
        <v>Medium Satisfaction</v>
      </c>
      <c r="P441" s="6" t="str">
        <f>IF(ev_charging_network_usage_!$H441&lt;30,"Short Charging",IF(ev_charging_network_usage_!$H441&lt;=60,"Medium Charging","Long Charging"))</f>
        <v>Short Charging</v>
      </c>
      <c r="Q441" s="6">
        <f t="shared" si="28"/>
        <v>3</v>
      </c>
      <c r="R441" s="30">
        <f t="shared" si="26"/>
        <v>0.32777777777777778</v>
      </c>
      <c r="S441" s="28">
        <f t="shared" si="27"/>
        <v>45022</v>
      </c>
      <c r="T441" s="28"/>
    </row>
    <row r="442" spans="1:20" ht="13.2" x14ac:dyDescent="0.25">
      <c r="A442" s="7" t="s">
        <v>1024</v>
      </c>
      <c r="B442" s="7" t="s">
        <v>55</v>
      </c>
      <c r="C442" s="7" t="s">
        <v>21</v>
      </c>
      <c r="D442" s="7" t="s">
        <v>31</v>
      </c>
      <c r="E442" s="7" t="s">
        <v>17</v>
      </c>
      <c r="F442" s="7" t="s">
        <v>1025</v>
      </c>
      <c r="G442" s="7" t="s">
        <v>1026</v>
      </c>
      <c r="H442" s="7">
        <v>53</v>
      </c>
      <c r="I442" s="7">
        <v>25.39</v>
      </c>
      <c r="J442" s="7">
        <v>15</v>
      </c>
      <c r="K442" s="7">
        <v>380.85</v>
      </c>
      <c r="L442" s="7" t="s">
        <v>18</v>
      </c>
      <c r="M442" s="9">
        <v>2</v>
      </c>
      <c r="N442" s="6" t="str">
        <f>IF(ev_charging_network_usage_!$I442&lt;=10,"Low",IF(ev_charging_network_usage_!$I442&lt;=30,"Medium","High"))</f>
        <v>Medium</v>
      </c>
      <c r="O442" s="6" t="str">
        <f t="shared" si="29"/>
        <v>Low Satisfaction</v>
      </c>
      <c r="P442" s="6" t="str">
        <f>IF(ev_charging_network_usage_!$H442&lt;30,"Short Charging",IF(ev_charging_network_usage_!$H442&lt;=60,"Medium Charging","Long Charging"))</f>
        <v>Medium Charging</v>
      </c>
      <c r="Q442" s="6">
        <f t="shared" si="28"/>
        <v>1</v>
      </c>
      <c r="R442" s="30">
        <f t="shared" si="26"/>
        <v>0.33888888888888891</v>
      </c>
      <c r="S442" s="28">
        <f t="shared" si="27"/>
        <v>45437</v>
      </c>
      <c r="T442" s="28"/>
    </row>
    <row r="443" spans="1:20" ht="13.2" x14ac:dyDescent="0.25">
      <c r="A443" s="3" t="s">
        <v>1027</v>
      </c>
      <c r="B443" s="3" t="s">
        <v>78</v>
      </c>
      <c r="C443" s="3" t="s">
        <v>30</v>
      </c>
      <c r="D443" s="3" t="s">
        <v>16</v>
      </c>
      <c r="E443" s="3" t="s">
        <v>17</v>
      </c>
      <c r="F443" s="3" t="s">
        <v>1028</v>
      </c>
      <c r="G443" s="3" t="s">
        <v>1029</v>
      </c>
      <c r="H443" s="3">
        <v>78</v>
      </c>
      <c r="I443" s="3">
        <v>30.48</v>
      </c>
      <c r="J443" s="3">
        <v>8</v>
      </c>
      <c r="K443" s="3">
        <v>243.84</v>
      </c>
      <c r="L443" s="3" t="s">
        <v>18</v>
      </c>
      <c r="M443" s="5">
        <v>5</v>
      </c>
      <c r="N443" s="6" t="str">
        <f>IF(ev_charging_network_usage_!$I443&lt;=10,"Low",IF(ev_charging_network_usage_!$I443&lt;=30,"Medium","High"))</f>
        <v>High</v>
      </c>
      <c r="O443" s="6" t="str">
        <f t="shared" si="29"/>
        <v>High Satisfaction</v>
      </c>
      <c r="P443" s="6" t="str">
        <f>IF(ev_charging_network_usage_!$H443&lt;30,"Short Charging",IF(ev_charging_network_usage_!$H443&lt;=60,"Medium Charging","Long Charging"))</f>
        <v>Long Charging</v>
      </c>
      <c r="Q443" s="6">
        <f t="shared" si="28"/>
        <v>2</v>
      </c>
      <c r="R443" s="30">
        <f t="shared" si="26"/>
        <v>0.37361111111111112</v>
      </c>
      <c r="S443" s="28">
        <f t="shared" si="27"/>
        <v>45003</v>
      </c>
      <c r="T443" s="28"/>
    </row>
    <row r="444" spans="1:20" ht="13.2" x14ac:dyDescent="0.25">
      <c r="A444" s="7" t="s">
        <v>1030</v>
      </c>
      <c r="B444" s="7" t="s">
        <v>29</v>
      </c>
      <c r="C444" s="7" t="s">
        <v>15</v>
      </c>
      <c r="D444" s="7" t="s">
        <v>31</v>
      </c>
      <c r="E444" s="7" t="s">
        <v>17</v>
      </c>
      <c r="F444" s="8">
        <v>45057.240972222222</v>
      </c>
      <c r="G444" s="8">
        <v>45057.283333333333</v>
      </c>
      <c r="H444" s="7">
        <v>61</v>
      </c>
      <c r="I444" s="7">
        <v>40.68</v>
      </c>
      <c r="J444" s="7">
        <v>8</v>
      </c>
      <c r="K444" s="7">
        <v>325.44</v>
      </c>
      <c r="L444" s="7" t="s">
        <v>27</v>
      </c>
      <c r="M444" s="9">
        <v>1</v>
      </c>
      <c r="N444" s="6" t="str">
        <f>IF(ev_charging_network_usage_!$I444&lt;=10,"Low",IF(ev_charging_network_usage_!$I444&lt;=30,"Medium","High"))</f>
        <v>High</v>
      </c>
      <c r="O444" s="6" t="str">
        <f t="shared" si="29"/>
        <v>Low Satisfaction</v>
      </c>
      <c r="P444" s="6" t="str">
        <f>IF(ev_charging_network_usage_!$H444&lt;30,"Short Charging",IF(ev_charging_network_usage_!$H444&lt;=60,"Medium Charging","Long Charging"))</f>
        <v>Long Charging</v>
      </c>
      <c r="Q444" s="6">
        <f t="shared" si="28"/>
        <v>3</v>
      </c>
      <c r="R444" s="30">
        <f t="shared" si="26"/>
        <v>0.24097222222222223</v>
      </c>
      <c r="S444" s="28">
        <f t="shared" si="27"/>
        <v>45057</v>
      </c>
      <c r="T444" s="28"/>
    </row>
    <row r="445" spans="1:20" ht="13.2" x14ac:dyDescent="0.25">
      <c r="A445" s="3" t="s">
        <v>1031</v>
      </c>
      <c r="B445" s="3" t="s">
        <v>48</v>
      </c>
      <c r="C445" s="3" t="s">
        <v>21</v>
      </c>
      <c r="D445" s="3" t="s">
        <v>16</v>
      </c>
      <c r="E445" s="3" t="s">
        <v>17</v>
      </c>
      <c r="F445" s="3" t="s">
        <v>1032</v>
      </c>
      <c r="G445" s="3" t="s">
        <v>1033</v>
      </c>
      <c r="H445" s="3">
        <v>69</v>
      </c>
      <c r="I445" s="3">
        <v>12.51</v>
      </c>
      <c r="J445" s="3">
        <v>15</v>
      </c>
      <c r="K445" s="3">
        <v>187.65</v>
      </c>
      <c r="L445" s="3" t="s">
        <v>38</v>
      </c>
      <c r="M445" s="5">
        <v>3</v>
      </c>
      <c r="N445" s="6" t="str">
        <f>IF(ev_charging_network_usage_!$I445&lt;=10,"Low",IF(ev_charging_network_usage_!$I445&lt;=30,"Medium","High"))</f>
        <v>Medium</v>
      </c>
      <c r="O445" s="6" t="str">
        <f t="shared" si="29"/>
        <v>Medium Satisfaction</v>
      </c>
      <c r="P445" s="6" t="str">
        <f>IF(ev_charging_network_usage_!$H445&lt;30,"Short Charging",IF(ev_charging_network_usage_!$H445&lt;=60,"Medium Charging","Long Charging"))</f>
        <v>Long Charging</v>
      </c>
      <c r="Q445" s="6">
        <f t="shared" si="28"/>
        <v>1</v>
      </c>
      <c r="R445" s="30">
        <f t="shared" si="26"/>
        <v>0.93263888888888891</v>
      </c>
      <c r="S445" s="28">
        <f t="shared" si="27"/>
        <v>45160</v>
      </c>
      <c r="T445" s="28"/>
    </row>
    <row r="446" spans="1:20" ht="13.2" x14ac:dyDescent="0.25">
      <c r="A446" s="7" t="s">
        <v>1034</v>
      </c>
      <c r="B446" s="7" t="s">
        <v>20</v>
      </c>
      <c r="C446" s="7" t="s">
        <v>15</v>
      </c>
      <c r="D446" s="7" t="s">
        <v>16</v>
      </c>
      <c r="E446" s="7" t="s">
        <v>35</v>
      </c>
      <c r="F446" s="8">
        <v>45265.243055555555</v>
      </c>
      <c r="G446" s="8">
        <v>45265.259722222225</v>
      </c>
      <c r="H446" s="7">
        <v>24</v>
      </c>
      <c r="I446" s="7">
        <v>32.56</v>
      </c>
      <c r="J446" s="7">
        <v>8</v>
      </c>
      <c r="K446" s="7">
        <v>260.48</v>
      </c>
      <c r="L446" s="7" t="s">
        <v>18</v>
      </c>
      <c r="M446" s="9">
        <v>3</v>
      </c>
      <c r="N446" s="6" t="str">
        <f>IF(ev_charging_network_usage_!$I446&lt;=10,"Low",IF(ev_charging_network_usage_!$I446&lt;=30,"Medium","High"))</f>
        <v>High</v>
      </c>
      <c r="O446" s="6" t="str">
        <f t="shared" si="29"/>
        <v>Medium Satisfaction</v>
      </c>
      <c r="P446" s="6" t="str">
        <f>IF(ev_charging_network_usage_!$H446&lt;30,"Short Charging",IF(ev_charging_network_usage_!$H446&lt;=60,"Medium Charging","Long Charging"))</f>
        <v>Short Charging</v>
      </c>
      <c r="Q446" s="6">
        <f t="shared" si="28"/>
        <v>3</v>
      </c>
      <c r="R446" s="30">
        <f t="shared" si="26"/>
        <v>0.24305555555555555</v>
      </c>
      <c r="S446" s="28">
        <f t="shared" si="27"/>
        <v>45265</v>
      </c>
      <c r="T446" s="28"/>
    </row>
    <row r="447" spans="1:20" ht="13.2" x14ac:dyDescent="0.25">
      <c r="A447" s="3" t="s">
        <v>1035</v>
      </c>
      <c r="B447" s="3" t="s">
        <v>48</v>
      </c>
      <c r="C447" s="3" t="s">
        <v>30</v>
      </c>
      <c r="D447" s="3" t="s">
        <v>31</v>
      </c>
      <c r="E447" s="3" t="s">
        <v>35</v>
      </c>
      <c r="F447" s="4">
        <v>45028.029166666667</v>
      </c>
      <c r="G447" s="4">
        <v>45028.066666666666</v>
      </c>
      <c r="H447" s="3">
        <v>54</v>
      </c>
      <c r="I447" s="3">
        <v>36.880000000000003</v>
      </c>
      <c r="J447" s="3">
        <v>15</v>
      </c>
      <c r="K447" s="3">
        <v>553.20000000000005</v>
      </c>
      <c r="L447" s="3" t="s">
        <v>23</v>
      </c>
      <c r="M447" s="5">
        <v>4</v>
      </c>
      <c r="N447" s="6" t="str">
        <f>IF(ev_charging_network_usage_!$I447&lt;=10,"Low",IF(ev_charging_network_usage_!$I447&lt;=30,"Medium","High"))</f>
        <v>High</v>
      </c>
      <c r="O447" s="6" t="str">
        <f t="shared" si="29"/>
        <v>Medium Satisfaction</v>
      </c>
      <c r="P447" s="6" t="str">
        <f>IF(ev_charging_network_usage_!$H447&lt;30,"Short Charging",IF(ev_charging_network_usage_!$H447&lt;=60,"Medium Charging","Long Charging"))</f>
        <v>Medium Charging</v>
      </c>
      <c r="Q447" s="6">
        <f t="shared" si="28"/>
        <v>2</v>
      </c>
      <c r="R447" s="30">
        <f t="shared" si="26"/>
        <v>2.9166666666666667E-2</v>
      </c>
      <c r="S447" s="28">
        <f t="shared" si="27"/>
        <v>45028</v>
      </c>
      <c r="T447" s="28"/>
    </row>
    <row r="448" spans="1:20" ht="13.2" x14ac:dyDescent="0.25">
      <c r="A448" s="7" t="s">
        <v>1036</v>
      </c>
      <c r="B448" s="7" t="s">
        <v>78</v>
      </c>
      <c r="C448" s="7" t="s">
        <v>21</v>
      </c>
      <c r="D448" s="7" t="s">
        <v>16</v>
      </c>
      <c r="E448" s="7" t="s">
        <v>35</v>
      </c>
      <c r="F448" s="8">
        <v>45385.154166666667</v>
      </c>
      <c r="G448" s="8">
        <v>45385.176388888889</v>
      </c>
      <c r="H448" s="7">
        <v>32</v>
      </c>
      <c r="I448" s="7">
        <v>40.81</v>
      </c>
      <c r="J448" s="7">
        <v>15</v>
      </c>
      <c r="K448" s="7">
        <v>612.15</v>
      </c>
      <c r="L448" s="7" t="s">
        <v>27</v>
      </c>
      <c r="M448" s="9">
        <v>5</v>
      </c>
      <c r="N448" s="6" t="str">
        <f>IF(ev_charging_network_usage_!$I448&lt;=10,"Low",IF(ev_charging_network_usage_!$I448&lt;=30,"Medium","High"))</f>
        <v>High</v>
      </c>
      <c r="O448" s="6" t="str">
        <f t="shared" si="29"/>
        <v>High Satisfaction</v>
      </c>
      <c r="P448" s="6" t="str">
        <f>IF(ev_charging_network_usage_!$H448&lt;30,"Short Charging",IF(ev_charging_network_usage_!$H448&lt;=60,"Medium Charging","Long Charging"))</f>
        <v>Medium Charging</v>
      </c>
      <c r="Q448" s="6">
        <f t="shared" si="28"/>
        <v>1</v>
      </c>
      <c r="R448" s="30">
        <f t="shared" si="26"/>
        <v>0.15416666666666667</v>
      </c>
      <c r="S448" s="28">
        <f t="shared" si="27"/>
        <v>45385</v>
      </c>
      <c r="T448" s="28"/>
    </row>
    <row r="449" spans="1:20" ht="13.2" x14ac:dyDescent="0.25">
      <c r="A449" s="3" t="s">
        <v>1037</v>
      </c>
      <c r="B449" s="3" t="s">
        <v>14</v>
      </c>
      <c r="C449" s="3" t="s">
        <v>15</v>
      </c>
      <c r="D449" s="3" t="s">
        <v>31</v>
      </c>
      <c r="E449" s="3" t="s">
        <v>35</v>
      </c>
      <c r="F449" s="3" t="s">
        <v>1038</v>
      </c>
      <c r="G449" s="3" t="s">
        <v>1039</v>
      </c>
      <c r="H449" s="3">
        <v>90</v>
      </c>
      <c r="I449" s="3">
        <v>6.47</v>
      </c>
      <c r="J449" s="3">
        <v>15</v>
      </c>
      <c r="K449" s="3">
        <v>97.05</v>
      </c>
      <c r="L449" s="3" t="s">
        <v>27</v>
      </c>
      <c r="M449" s="5">
        <v>4</v>
      </c>
      <c r="N449" s="6" t="str">
        <f>IF(ev_charging_network_usage_!$I449&lt;=10,"Low",IF(ev_charging_network_usage_!$I449&lt;=30,"Medium","High"))</f>
        <v>Low</v>
      </c>
      <c r="O449" s="6" t="str">
        <f t="shared" si="29"/>
        <v>Medium Satisfaction</v>
      </c>
      <c r="P449" s="6" t="str">
        <f>IF(ev_charging_network_usage_!$H449&lt;30,"Short Charging",IF(ev_charging_network_usage_!$H449&lt;=60,"Medium Charging","Long Charging"))</f>
        <v>Long Charging</v>
      </c>
      <c r="Q449" s="6">
        <f t="shared" si="28"/>
        <v>3</v>
      </c>
      <c r="R449" s="30">
        <f t="shared" si="26"/>
        <v>0.40208333333333335</v>
      </c>
      <c r="S449" s="28">
        <f t="shared" si="27"/>
        <v>45286</v>
      </c>
      <c r="T449" s="28"/>
    </row>
    <row r="450" spans="1:20" ht="13.2" x14ac:dyDescent="0.25">
      <c r="A450" s="7" t="s">
        <v>1040</v>
      </c>
      <c r="B450" s="7" t="s">
        <v>20</v>
      </c>
      <c r="C450" s="7" t="s">
        <v>21</v>
      </c>
      <c r="D450" s="7" t="s">
        <v>16</v>
      </c>
      <c r="E450" s="7" t="s">
        <v>17</v>
      </c>
      <c r="F450" s="7" t="s">
        <v>1041</v>
      </c>
      <c r="G450" s="7" t="s">
        <v>1042</v>
      </c>
      <c r="H450" s="7">
        <v>35</v>
      </c>
      <c r="I450" s="7">
        <v>6.71</v>
      </c>
      <c r="J450" s="7">
        <v>8</v>
      </c>
      <c r="K450" s="7">
        <v>53.68</v>
      </c>
      <c r="L450" s="7" t="s">
        <v>27</v>
      </c>
      <c r="M450" s="9">
        <v>4</v>
      </c>
      <c r="N450" s="6" t="str">
        <f>IF(ev_charging_network_usage_!$I450&lt;=10,"Low",IF(ev_charging_network_usage_!$I450&lt;=30,"Medium","High"))</f>
        <v>Low</v>
      </c>
      <c r="O450" s="6" t="str">
        <f t="shared" si="29"/>
        <v>Medium Satisfaction</v>
      </c>
      <c r="P450" s="6" t="str">
        <f>IF(ev_charging_network_usage_!$H450&lt;30,"Short Charging",IF(ev_charging_network_usage_!$H450&lt;=60,"Medium Charging","Long Charging"))</f>
        <v>Medium Charging</v>
      </c>
      <c r="Q450" s="6">
        <f t="shared" si="28"/>
        <v>1</v>
      </c>
      <c r="R450" s="30">
        <f t="shared" ref="R450:R513" si="30">TIME(HOUR(F450),MINUTE(F450),SECOND(F450))</f>
        <v>9.2361111111111116E-2</v>
      </c>
      <c r="S450" s="28">
        <f t="shared" ref="S450:S513" si="31">DATE(YEAR(F450),MONTH(F450),DAY(F450))</f>
        <v>45436</v>
      </c>
      <c r="T450" s="28"/>
    </row>
    <row r="451" spans="1:20" ht="13.2" x14ac:dyDescent="0.25">
      <c r="A451" s="3" t="s">
        <v>1043</v>
      </c>
      <c r="B451" s="3" t="s">
        <v>29</v>
      </c>
      <c r="C451" s="3" t="s">
        <v>15</v>
      </c>
      <c r="D451" s="3" t="s">
        <v>31</v>
      </c>
      <c r="E451" s="3" t="s">
        <v>17</v>
      </c>
      <c r="F451" s="3" t="s">
        <v>1044</v>
      </c>
      <c r="G451" s="3" t="s">
        <v>1045</v>
      </c>
      <c r="H451" s="3">
        <v>32</v>
      </c>
      <c r="I451" s="3">
        <v>12.94</v>
      </c>
      <c r="J451" s="3">
        <v>10</v>
      </c>
      <c r="K451" s="3">
        <v>129.4</v>
      </c>
      <c r="L451" s="3" t="s">
        <v>23</v>
      </c>
      <c r="M451" s="5">
        <v>2</v>
      </c>
      <c r="N451" s="6" t="str">
        <f>IF(ev_charging_network_usage_!$I451&lt;=10,"Low",IF(ev_charging_network_usage_!$I451&lt;=30,"Medium","High"))</f>
        <v>Medium</v>
      </c>
      <c r="O451" s="6" t="str">
        <f t="shared" si="29"/>
        <v>Low Satisfaction</v>
      </c>
      <c r="P451" s="6" t="str">
        <f>IF(ev_charging_network_usage_!$H451&lt;30,"Short Charging",IF(ev_charging_network_usage_!$H451&lt;=60,"Medium Charging","Long Charging"))</f>
        <v>Medium Charging</v>
      </c>
      <c r="Q451" s="6">
        <f t="shared" ref="Q451:Q514" si="32">IF(C451="Fast Charger",1,IF(C451="Standard Charger",2,IF(C451="Super Fast Charger",3,"")))</f>
        <v>3</v>
      </c>
      <c r="R451" s="30">
        <f t="shared" si="30"/>
        <v>0.89444444444444449</v>
      </c>
      <c r="S451" s="28">
        <f t="shared" si="31"/>
        <v>45169</v>
      </c>
      <c r="T451" s="28"/>
    </row>
    <row r="452" spans="1:20" ht="13.2" x14ac:dyDescent="0.25">
      <c r="A452" s="7" t="s">
        <v>1046</v>
      </c>
      <c r="B452" s="7" t="s">
        <v>48</v>
      </c>
      <c r="C452" s="7" t="s">
        <v>15</v>
      </c>
      <c r="D452" s="7" t="s">
        <v>31</v>
      </c>
      <c r="E452" s="7" t="s">
        <v>17</v>
      </c>
      <c r="F452" s="7" t="s">
        <v>1047</v>
      </c>
      <c r="G452" s="7" t="s">
        <v>1048</v>
      </c>
      <c r="H452" s="7">
        <v>29</v>
      </c>
      <c r="I452" s="7">
        <v>17.63</v>
      </c>
      <c r="J452" s="7">
        <v>12</v>
      </c>
      <c r="K452" s="7">
        <v>211.56</v>
      </c>
      <c r="L452" s="7" t="s">
        <v>38</v>
      </c>
      <c r="M452" s="9">
        <v>3</v>
      </c>
      <c r="N452" s="6" t="str">
        <f>IF(ev_charging_network_usage_!$I452&lt;=10,"Low",IF(ev_charging_network_usage_!$I452&lt;=30,"Medium","High"))</f>
        <v>Medium</v>
      </c>
      <c r="O452" s="6" t="str">
        <f t="shared" ref="O452:O515" si="33">IF(M452&lt;=2,"Low Satisfaction",IF(M452&lt;=4,"Medium Satisfaction","High Satisfaction"))</f>
        <v>Medium Satisfaction</v>
      </c>
      <c r="P452" s="6" t="str">
        <f>IF(ev_charging_network_usage_!$H452&lt;30,"Short Charging",IF(ev_charging_network_usage_!$H452&lt;=60,"Medium Charging","Long Charging"))</f>
        <v>Short Charging</v>
      </c>
      <c r="Q452" s="6">
        <f t="shared" si="32"/>
        <v>3</v>
      </c>
      <c r="R452" s="30">
        <f t="shared" si="30"/>
        <v>0.27708333333333335</v>
      </c>
      <c r="S452" s="28">
        <f t="shared" si="31"/>
        <v>45344</v>
      </c>
      <c r="T452" s="28"/>
    </row>
    <row r="453" spans="1:20" ht="13.2" x14ac:dyDescent="0.25">
      <c r="A453" s="3" t="s">
        <v>1049</v>
      </c>
      <c r="B453" s="3" t="s">
        <v>43</v>
      </c>
      <c r="C453" s="3" t="s">
        <v>15</v>
      </c>
      <c r="D453" s="3" t="s">
        <v>31</v>
      </c>
      <c r="E453" s="3" t="s">
        <v>17</v>
      </c>
      <c r="F453" s="4">
        <v>45300.652083333334</v>
      </c>
      <c r="G453" s="4">
        <v>45300.727083333331</v>
      </c>
      <c r="H453" s="3">
        <v>108</v>
      </c>
      <c r="I453" s="3">
        <v>8.61</v>
      </c>
      <c r="J453" s="3">
        <v>10</v>
      </c>
      <c r="K453" s="3">
        <v>86.1</v>
      </c>
      <c r="L453" s="3" t="s">
        <v>23</v>
      </c>
      <c r="M453" s="5">
        <v>5</v>
      </c>
      <c r="N453" s="6" t="str">
        <f>IF(ev_charging_network_usage_!$I453&lt;=10,"Low",IF(ev_charging_network_usage_!$I453&lt;=30,"Medium","High"))</f>
        <v>Low</v>
      </c>
      <c r="O453" s="6" t="str">
        <f t="shared" si="33"/>
        <v>High Satisfaction</v>
      </c>
      <c r="P453" s="6" t="str">
        <f>IF(ev_charging_network_usage_!$H453&lt;30,"Short Charging",IF(ev_charging_network_usage_!$H453&lt;=60,"Medium Charging","Long Charging"))</f>
        <v>Long Charging</v>
      </c>
      <c r="Q453" s="6">
        <f t="shared" si="32"/>
        <v>3</v>
      </c>
      <c r="R453" s="30">
        <f t="shared" si="30"/>
        <v>0.65208333333333335</v>
      </c>
      <c r="S453" s="28">
        <f t="shared" si="31"/>
        <v>45300</v>
      </c>
      <c r="T453" s="28"/>
    </row>
    <row r="454" spans="1:20" ht="13.2" x14ac:dyDescent="0.25">
      <c r="A454" s="7" t="s">
        <v>1050</v>
      </c>
      <c r="B454" s="7" t="s">
        <v>29</v>
      </c>
      <c r="C454" s="7" t="s">
        <v>21</v>
      </c>
      <c r="D454" s="7" t="s">
        <v>31</v>
      </c>
      <c r="E454" s="7" t="s">
        <v>35</v>
      </c>
      <c r="F454" s="7" t="s">
        <v>1051</v>
      </c>
      <c r="G454" s="7" t="s">
        <v>1052</v>
      </c>
      <c r="H454" s="7">
        <v>91</v>
      </c>
      <c r="I454" s="7">
        <v>35.65</v>
      </c>
      <c r="J454" s="7">
        <v>10</v>
      </c>
      <c r="K454" s="7">
        <v>356.5</v>
      </c>
      <c r="L454" s="7" t="s">
        <v>23</v>
      </c>
      <c r="M454" s="9">
        <v>4</v>
      </c>
      <c r="N454" s="6" t="str">
        <f>IF(ev_charging_network_usage_!$I454&lt;=10,"Low",IF(ev_charging_network_usage_!$I454&lt;=30,"Medium","High"))</f>
        <v>High</v>
      </c>
      <c r="O454" s="6" t="str">
        <f t="shared" si="33"/>
        <v>Medium Satisfaction</v>
      </c>
      <c r="P454" s="6" t="str">
        <f>IF(ev_charging_network_usage_!$H454&lt;30,"Short Charging",IF(ev_charging_network_usage_!$H454&lt;=60,"Medium Charging","Long Charging"))</f>
        <v>Long Charging</v>
      </c>
      <c r="Q454" s="6">
        <f t="shared" si="32"/>
        <v>1</v>
      </c>
      <c r="R454" s="30">
        <f t="shared" si="30"/>
        <v>0.28402777777777777</v>
      </c>
      <c r="S454" s="28">
        <f t="shared" si="31"/>
        <v>45346</v>
      </c>
      <c r="T454" s="28"/>
    </row>
    <row r="455" spans="1:20" ht="13.2" x14ac:dyDescent="0.25">
      <c r="A455" s="3" t="s">
        <v>1053</v>
      </c>
      <c r="B455" s="3" t="s">
        <v>20</v>
      </c>
      <c r="C455" s="3" t="s">
        <v>15</v>
      </c>
      <c r="D455" s="3" t="s">
        <v>31</v>
      </c>
      <c r="E455" s="3" t="s">
        <v>17</v>
      </c>
      <c r="F455" s="3" t="s">
        <v>1054</v>
      </c>
      <c r="G455" s="3" t="s">
        <v>1055</v>
      </c>
      <c r="H455" s="3">
        <v>43</v>
      </c>
      <c r="I455" s="3">
        <v>36.92</v>
      </c>
      <c r="J455" s="3">
        <v>15</v>
      </c>
      <c r="K455" s="3">
        <v>553.79999999999995</v>
      </c>
      <c r="L455" s="3" t="s">
        <v>38</v>
      </c>
      <c r="M455" s="5">
        <v>1</v>
      </c>
      <c r="N455" s="6" t="str">
        <f>IF(ev_charging_network_usage_!$I455&lt;=10,"Low",IF(ev_charging_network_usage_!$I455&lt;=30,"Medium","High"))</f>
        <v>High</v>
      </c>
      <c r="O455" s="6" t="str">
        <f t="shared" si="33"/>
        <v>Low Satisfaction</v>
      </c>
      <c r="P455" s="6" t="str">
        <f>IF(ev_charging_network_usage_!$H455&lt;30,"Short Charging",IF(ev_charging_network_usage_!$H455&lt;=60,"Medium Charging","Long Charging"))</f>
        <v>Medium Charging</v>
      </c>
      <c r="Q455" s="6">
        <f t="shared" si="32"/>
        <v>3</v>
      </c>
      <c r="R455" s="30">
        <f t="shared" si="30"/>
        <v>0.94791666666666663</v>
      </c>
      <c r="S455" s="28">
        <f t="shared" si="31"/>
        <v>45620</v>
      </c>
      <c r="T455" s="28"/>
    </row>
    <row r="456" spans="1:20" ht="13.2" x14ac:dyDescent="0.25">
      <c r="A456" s="7" t="s">
        <v>1056</v>
      </c>
      <c r="B456" s="7" t="s">
        <v>14</v>
      </c>
      <c r="C456" s="7" t="s">
        <v>15</v>
      </c>
      <c r="D456" s="7" t="s">
        <v>16</v>
      </c>
      <c r="E456" s="7" t="s">
        <v>17</v>
      </c>
      <c r="F456" s="11">
        <v>45211.322916666664</v>
      </c>
      <c r="G456" s="11">
        <v>45211.354166666664</v>
      </c>
      <c r="H456" s="7">
        <v>45</v>
      </c>
      <c r="I456" s="7">
        <v>52.45</v>
      </c>
      <c r="J456" s="7">
        <v>10</v>
      </c>
      <c r="K456" s="7">
        <v>524.5</v>
      </c>
      <c r="L456" s="7" t="s">
        <v>18</v>
      </c>
      <c r="M456" s="9">
        <v>1</v>
      </c>
      <c r="N456" s="6" t="str">
        <f>IF(ev_charging_network_usage_!$I456&lt;=10,"Low",IF(ev_charging_network_usage_!$I456&lt;=30,"Medium","High"))</f>
        <v>High</v>
      </c>
      <c r="O456" s="6" t="str">
        <f t="shared" si="33"/>
        <v>Low Satisfaction</v>
      </c>
      <c r="P456" s="6" t="str">
        <f>IF(ev_charging_network_usage_!$H456&lt;30,"Short Charging",IF(ev_charging_network_usage_!$H456&lt;=60,"Medium Charging","Long Charging"))</f>
        <v>Medium Charging</v>
      </c>
      <c r="Q456" s="6">
        <f t="shared" si="32"/>
        <v>3</v>
      </c>
      <c r="R456" s="30">
        <f t="shared" si="30"/>
        <v>0.32291666666666669</v>
      </c>
      <c r="S456" s="28">
        <f t="shared" si="31"/>
        <v>45211</v>
      </c>
      <c r="T456" s="28"/>
    </row>
    <row r="457" spans="1:20" ht="13.2" x14ac:dyDescent="0.25">
      <c r="A457" s="3" t="s">
        <v>1057</v>
      </c>
      <c r="B457" s="3" t="s">
        <v>20</v>
      </c>
      <c r="C457" s="3" t="s">
        <v>30</v>
      </c>
      <c r="D457" s="3" t="s">
        <v>31</v>
      </c>
      <c r="E457" s="3" t="s">
        <v>17</v>
      </c>
      <c r="F457" s="10">
        <v>45637.426388888889</v>
      </c>
      <c r="G457" s="10">
        <v>45637.507638888892</v>
      </c>
      <c r="H457" s="3">
        <v>117</v>
      </c>
      <c r="I457" s="3">
        <v>2.78</v>
      </c>
      <c r="J457" s="3">
        <v>8</v>
      </c>
      <c r="K457" s="3">
        <v>22.24</v>
      </c>
      <c r="L457" s="3" t="s">
        <v>18</v>
      </c>
      <c r="M457" s="5">
        <v>3</v>
      </c>
      <c r="N457" s="6" t="str">
        <f>IF(ev_charging_network_usage_!$I457&lt;=10,"Low",IF(ev_charging_network_usage_!$I457&lt;=30,"Medium","High"))</f>
        <v>Low</v>
      </c>
      <c r="O457" s="6" t="str">
        <f t="shared" si="33"/>
        <v>Medium Satisfaction</v>
      </c>
      <c r="P457" s="6" t="str">
        <f>IF(ev_charging_network_usage_!$H457&lt;30,"Short Charging",IF(ev_charging_network_usage_!$H457&lt;=60,"Medium Charging","Long Charging"))</f>
        <v>Long Charging</v>
      </c>
      <c r="Q457" s="6">
        <f t="shared" si="32"/>
        <v>2</v>
      </c>
      <c r="R457" s="30">
        <f t="shared" si="30"/>
        <v>0.42638888888888887</v>
      </c>
      <c r="S457" s="28">
        <f t="shared" si="31"/>
        <v>45637</v>
      </c>
      <c r="T457" s="28"/>
    </row>
    <row r="458" spans="1:20" ht="13.2" x14ac:dyDescent="0.25">
      <c r="A458" s="7" t="s">
        <v>1058</v>
      </c>
      <c r="B458" s="7" t="s">
        <v>29</v>
      </c>
      <c r="C458" s="7" t="s">
        <v>30</v>
      </c>
      <c r="D458" s="7" t="s">
        <v>34</v>
      </c>
      <c r="E458" s="7" t="s">
        <v>17</v>
      </c>
      <c r="F458" s="8">
        <v>45302.231249999997</v>
      </c>
      <c r="G458" s="8">
        <v>45302.313888888886</v>
      </c>
      <c r="H458" s="7">
        <v>119</v>
      </c>
      <c r="I458" s="7">
        <v>48.81</v>
      </c>
      <c r="J458" s="7">
        <v>15</v>
      </c>
      <c r="K458" s="7">
        <v>732.15</v>
      </c>
      <c r="L458" s="7" t="s">
        <v>27</v>
      </c>
      <c r="M458" s="9">
        <v>4</v>
      </c>
      <c r="N458" s="6" t="str">
        <f>IF(ev_charging_network_usage_!$I458&lt;=10,"Low",IF(ev_charging_network_usage_!$I458&lt;=30,"Medium","High"))</f>
        <v>High</v>
      </c>
      <c r="O458" s="6" t="str">
        <f t="shared" si="33"/>
        <v>Medium Satisfaction</v>
      </c>
      <c r="P458" s="6" t="str">
        <f>IF(ev_charging_network_usage_!$H458&lt;30,"Short Charging",IF(ev_charging_network_usage_!$H458&lt;=60,"Medium Charging","Long Charging"))</f>
        <v>Long Charging</v>
      </c>
      <c r="Q458" s="6">
        <f t="shared" si="32"/>
        <v>2</v>
      </c>
      <c r="R458" s="30">
        <f t="shared" si="30"/>
        <v>0.23125000000000001</v>
      </c>
      <c r="S458" s="28">
        <f t="shared" si="31"/>
        <v>45302</v>
      </c>
      <c r="T458" s="28"/>
    </row>
    <row r="459" spans="1:20" ht="13.2" x14ac:dyDescent="0.25">
      <c r="A459" s="3" t="s">
        <v>1059</v>
      </c>
      <c r="B459" s="3" t="s">
        <v>59</v>
      </c>
      <c r="C459" s="3" t="s">
        <v>30</v>
      </c>
      <c r="D459" s="3" t="s">
        <v>22</v>
      </c>
      <c r="E459" s="3" t="s">
        <v>35</v>
      </c>
      <c r="F459" s="3" t="s">
        <v>1060</v>
      </c>
      <c r="G459" s="3" t="s">
        <v>1061</v>
      </c>
      <c r="H459" s="3">
        <v>55</v>
      </c>
      <c r="I459" s="3">
        <v>53.69</v>
      </c>
      <c r="J459" s="3">
        <v>10</v>
      </c>
      <c r="K459" s="3">
        <v>536.9</v>
      </c>
      <c r="L459" s="3" t="s">
        <v>18</v>
      </c>
      <c r="M459" s="5">
        <v>5</v>
      </c>
      <c r="N459" s="6" t="str">
        <f>IF(ev_charging_network_usage_!$I459&lt;=10,"Low",IF(ev_charging_network_usage_!$I459&lt;=30,"Medium","High"))</f>
        <v>High</v>
      </c>
      <c r="O459" s="6" t="str">
        <f t="shared" si="33"/>
        <v>High Satisfaction</v>
      </c>
      <c r="P459" s="6" t="str">
        <f>IF(ev_charging_network_usage_!$H459&lt;30,"Short Charging",IF(ev_charging_network_usage_!$H459&lt;=60,"Medium Charging","Long Charging"))</f>
        <v>Medium Charging</v>
      </c>
      <c r="Q459" s="6">
        <f t="shared" si="32"/>
        <v>2</v>
      </c>
      <c r="R459" s="30">
        <f t="shared" si="30"/>
        <v>0.58194444444444449</v>
      </c>
      <c r="S459" s="28">
        <f t="shared" si="31"/>
        <v>44981</v>
      </c>
      <c r="T459" s="28"/>
    </row>
    <row r="460" spans="1:20" ht="13.2" x14ac:dyDescent="0.25">
      <c r="A460" s="7" t="s">
        <v>1062</v>
      </c>
      <c r="B460" s="7" t="s">
        <v>29</v>
      </c>
      <c r="C460" s="7" t="s">
        <v>21</v>
      </c>
      <c r="D460" s="7" t="s">
        <v>22</v>
      </c>
      <c r="E460" s="7" t="s">
        <v>17</v>
      </c>
      <c r="F460" s="7" t="s">
        <v>1063</v>
      </c>
      <c r="G460" s="7" t="s">
        <v>1064</v>
      </c>
      <c r="H460" s="7">
        <v>91</v>
      </c>
      <c r="I460" s="7">
        <v>56.25</v>
      </c>
      <c r="J460" s="7">
        <v>15</v>
      </c>
      <c r="K460" s="7">
        <v>843.75</v>
      </c>
      <c r="L460" s="7" t="s">
        <v>38</v>
      </c>
      <c r="M460" s="9">
        <v>2</v>
      </c>
      <c r="N460" s="6" t="str">
        <f>IF(ev_charging_network_usage_!$I460&lt;=10,"Low",IF(ev_charging_network_usage_!$I460&lt;=30,"Medium","High"))</f>
        <v>High</v>
      </c>
      <c r="O460" s="6" t="str">
        <f t="shared" si="33"/>
        <v>Low Satisfaction</v>
      </c>
      <c r="P460" s="6" t="str">
        <f>IF(ev_charging_network_usage_!$H460&lt;30,"Short Charging",IF(ev_charging_network_usage_!$H460&lt;=60,"Medium Charging","Long Charging"))</f>
        <v>Long Charging</v>
      </c>
      <c r="Q460" s="6">
        <f t="shared" si="32"/>
        <v>1</v>
      </c>
      <c r="R460" s="30">
        <f t="shared" si="30"/>
        <v>0.34930555555555554</v>
      </c>
      <c r="S460" s="28">
        <f t="shared" si="31"/>
        <v>45562</v>
      </c>
      <c r="T460" s="28"/>
    </row>
    <row r="461" spans="1:20" ht="13.2" x14ac:dyDescent="0.25">
      <c r="A461" s="3" t="s">
        <v>1065</v>
      </c>
      <c r="B461" s="3" t="s">
        <v>29</v>
      </c>
      <c r="C461" s="3" t="s">
        <v>30</v>
      </c>
      <c r="D461" s="3" t="s">
        <v>31</v>
      </c>
      <c r="E461" s="3" t="s">
        <v>35</v>
      </c>
      <c r="F461" s="3" t="s">
        <v>1066</v>
      </c>
      <c r="G461" s="3" t="s">
        <v>1067</v>
      </c>
      <c r="H461" s="3">
        <v>24</v>
      </c>
      <c r="I461" s="3">
        <v>31.66</v>
      </c>
      <c r="J461" s="3">
        <v>12</v>
      </c>
      <c r="K461" s="3">
        <v>379.92</v>
      </c>
      <c r="L461" s="3" t="s">
        <v>38</v>
      </c>
      <c r="M461" s="5">
        <v>3</v>
      </c>
      <c r="N461" s="6" t="str">
        <f>IF(ev_charging_network_usage_!$I461&lt;=10,"Low",IF(ev_charging_network_usage_!$I461&lt;=30,"Medium","High"))</f>
        <v>High</v>
      </c>
      <c r="O461" s="6" t="str">
        <f t="shared" si="33"/>
        <v>Medium Satisfaction</v>
      </c>
      <c r="P461" s="6" t="str">
        <f>IF(ev_charging_network_usage_!$H461&lt;30,"Short Charging",IF(ev_charging_network_usage_!$H461&lt;=60,"Medium Charging","Long Charging"))</f>
        <v>Short Charging</v>
      </c>
      <c r="Q461" s="6">
        <f t="shared" si="32"/>
        <v>2</v>
      </c>
      <c r="R461" s="30">
        <f t="shared" si="30"/>
        <v>2.013888888888889E-2</v>
      </c>
      <c r="S461" s="28">
        <f t="shared" si="31"/>
        <v>45520</v>
      </c>
      <c r="T461" s="28"/>
    </row>
    <row r="462" spans="1:20" ht="13.2" x14ac:dyDescent="0.25">
      <c r="A462" s="7" t="s">
        <v>1068</v>
      </c>
      <c r="B462" s="7" t="s">
        <v>14</v>
      </c>
      <c r="C462" s="7" t="s">
        <v>21</v>
      </c>
      <c r="D462" s="7" t="s">
        <v>22</v>
      </c>
      <c r="E462" s="7" t="s">
        <v>17</v>
      </c>
      <c r="F462" s="7" t="s">
        <v>1069</v>
      </c>
      <c r="G462" s="7" t="s">
        <v>1070</v>
      </c>
      <c r="H462" s="7">
        <v>113</v>
      </c>
      <c r="I462" s="7">
        <v>21.42</v>
      </c>
      <c r="J462" s="7">
        <v>15</v>
      </c>
      <c r="K462" s="7">
        <v>321.3</v>
      </c>
      <c r="L462" s="7" t="s">
        <v>23</v>
      </c>
      <c r="M462" s="9">
        <v>3</v>
      </c>
      <c r="N462" s="6" t="str">
        <f>IF(ev_charging_network_usage_!$I462&lt;=10,"Low",IF(ev_charging_network_usage_!$I462&lt;=30,"Medium","High"))</f>
        <v>Medium</v>
      </c>
      <c r="O462" s="6" t="str">
        <f t="shared" si="33"/>
        <v>Medium Satisfaction</v>
      </c>
      <c r="P462" s="6" t="str">
        <f>IF(ev_charging_network_usage_!$H462&lt;30,"Short Charging",IF(ev_charging_network_usage_!$H462&lt;=60,"Medium Charging","Long Charging"))</f>
        <v>Long Charging</v>
      </c>
      <c r="Q462" s="6">
        <f t="shared" si="32"/>
        <v>1</v>
      </c>
      <c r="R462" s="30">
        <f t="shared" si="30"/>
        <v>0.99791666666666667</v>
      </c>
      <c r="S462" s="28">
        <f t="shared" si="31"/>
        <v>45279</v>
      </c>
      <c r="T462" s="28"/>
    </row>
    <row r="463" spans="1:20" ht="13.2" x14ac:dyDescent="0.25">
      <c r="A463" s="3" t="s">
        <v>1071</v>
      </c>
      <c r="B463" s="3" t="s">
        <v>59</v>
      </c>
      <c r="C463" s="3" t="s">
        <v>15</v>
      </c>
      <c r="D463" s="3" t="s">
        <v>16</v>
      </c>
      <c r="E463" s="3" t="s">
        <v>35</v>
      </c>
      <c r="F463" s="4">
        <v>45356.429166666669</v>
      </c>
      <c r="G463" s="4">
        <v>45356.436111111114</v>
      </c>
      <c r="H463" s="3">
        <v>10</v>
      </c>
      <c r="I463" s="3">
        <v>40.76</v>
      </c>
      <c r="J463" s="3">
        <v>10</v>
      </c>
      <c r="K463" s="3">
        <v>407.6</v>
      </c>
      <c r="L463" s="3" t="s">
        <v>18</v>
      </c>
      <c r="M463" s="5">
        <v>1</v>
      </c>
      <c r="N463" s="6" t="str">
        <f>IF(ev_charging_network_usage_!$I463&lt;=10,"Low",IF(ev_charging_network_usage_!$I463&lt;=30,"Medium","High"))</f>
        <v>High</v>
      </c>
      <c r="O463" s="6" t="str">
        <f t="shared" si="33"/>
        <v>Low Satisfaction</v>
      </c>
      <c r="P463" s="6" t="str">
        <f>IF(ev_charging_network_usage_!$H463&lt;30,"Short Charging",IF(ev_charging_network_usage_!$H463&lt;=60,"Medium Charging","Long Charging"))</f>
        <v>Short Charging</v>
      </c>
      <c r="Q463" s="6">
        <f t="shared" si="32"/>
        <v>3</v>
      </c>
      <c r="R463" s="30">
        <f t="shared" si="30"/>
        <v>0.42916666666666664</v>
      </c>
      <c r="S463" s="28">
        <f t="shared" si="31"/>
        <v>45356</v>
      </c>
      <c r="T463" s="28"/>
    </row>
    <row r="464" spans="1:20" ht="13.2" x14ac:dyDescent="0.25">
      <c r="A464" s="7" t="s">
        <v>1072</v>
      </c>
      <c r="B464" s="7" t="s">
        <v>59</v>
      </c>
      <c r="C464" s="7" t="s">
        <v>30</v>
      </c>
      <c r="D464" s="7" t="s">
        <v>16</v>
      </c>
      <c r="E464" s="7" t="s">
        <v>17</v>
      </c>
      <c r="F464" s="7" t="s">
        <v>1073</v>
      </c>
      <c r="G464" s="7" t="s">
        <v>1074</v>
      </c>
      <c r="H464" s="7">
        <v>10</v>
      </c>
      <c r="I464" s="7">
        <v>49.95</v>
      </c>
      <c r="J464" s="7">
        <v>10</v>
      </c>
      <c r="K464" s="7">
        <v>499.5</v>
      </c>
      <c r="L464" s="7" t="s">
        <v>18</v>
      </c>
      <c r="M464" s="9">
        <v>1</v>
      </c>
      <c r="N464" s="6" t="str">
        <f>IF(ev_charging_network_usage_!$I464&lt;=10,"Low",IF(ev_charging_network_usage_!$I464&lt;=30,"Medium","High"))</f>
        <v>High</v>
      </c>
      <c r="O464" s="6" t="str">
        <f t="shared" si="33"/>
        <v>Low Satisfaction</v>
      </c>
      <c r="P464" s="6" t="str">
        <f>IF(ev_charging_network_usage_!$H464&lt;30,"Short Charging",IF(ev_charging_network_usage_!$H464&lt;=60,"Medium Charging","Long Charging"))</f>
        <v>Short Charging</v>
      </c>
      <c r="Q464" s="6">
        <f t="shared" si="32"/>
        <v>2</v>
      </c>
      <c r="R464" s="30">
        <f t="shared" si="30"/>
        <v>0.91319444444444442</v>
      </c>
      <c r="S464" s="28">
        <f t="shared" si="31"/>
        <v>45168</v>
      </c>
      <c r="T464" s="28"/>
    </row>
    <row r="465" spans="1:20" ht="13.2" x14ac:dyDescent="0.25">
      <c r="A465" s="3" t="s">
        <v>1075</v>
      </c>
      <c r="B465" s="3" t="s">
        <v>59</v>
      </c>
      <c r="C465" s="3" t="s">
        <v>15</v>
      </c>
      <c r="D465" s="3" t="s">
        <v>22</v>
      </c>
      <c r="E465" s="3" t="s">
        <v>35</v>
      </c>
      <c r="F465" s="3" t="s">
        <v>1076</v>
      </c>
      <c r="G465" s="3" t="s">
        <v>1077</v>
      </c>
      <c r="H465" s="3">
        <v>14</v>
      </c>
      <c r="I465" s="3">
        <v>33.42</v>
      </c>
      <c r="J465" s="3">
        <v>12</v>
      </c>
      <c r="K465" s="3">
        <v>401.04</v>
      </c>
      <c r="L465" s="3" t="s">
        <v>38</v>
      </c>
      <c r="M465" s="5">
        <v>4</v>
      </c>
      <c r="N465" s="6" t="str">
        <f>IF(ev_charging_network_usage_!$I465&lt;=10,"Low",IF(ev_charging_network_usage_!$I465&lt;=30,"Medium","High"))</f>
        <v>High</v>
      </c>
      <c r="O465" s="6" t="str">
        <f t="shared" si="33"/>
        <v>Medium Satisfaction</v>
      </c>
      <c r="P465" s="6" t="str">
        <f>IF(ev_charging_network_usage_!$H465&lt;30,"Short Charging",IF(ev_charging_network_usage_!$H465&lt;=60,"Medium Charging","Long Charging"))</f>
        <v>Short Charging</v>
      </c>
      <c r="Q465" s="6">
        <f t="shared" si="32"/>
        <v>3</v>
      </c>
      <c r="R465" s="30">
        <f t="shared" si="30"/>
        <v>0.35486111111111113</v>
      </c>
      <c r="S465" s="28">
        <f t="shared" si="31"/>
        <v>45095</v>
      </c>
      <c r="T465" s="28"/>
    </row>
    <row r="466" spans="1:20" ht="13.2" x14ac:dyDescent="0.25">
      <c r="A466" s="7" t="s">
        <v>1078</v>
      </c>
      <c r="B466" s="7" t="s">
        <v>55</v>
      </c>
      <c r="C466" s="7" t="s">
        <v>21</v>
      </c>
      <c r="D466" s="7" t="s">
        <v>22</v>
      </c>
      <c r="E466" s="7" t="s">
        <v>35</v>
      </c>
      <c r="F466" s="7" t="s">
        <v>1079</v>
      </c>
      <c r="G466" s="7" t="s">
        <v>1080</v>
      </c>
      <c r="H466" s="7">
        <v>89</v>
      </c>
      <c r="I466" s="7">
        <v>36.74</v>
      </c>
      <c r="J466" s="7">
        <v>15</v>
      </c>
      <c r="K466" s="7">
        <v>551.1</v>
      </c>
      <c r="L466" s="7" t="s">
        <v>27</v>
      </c>
      <c r="M466" s="9">
        <v>2</v>
      </c>
      <c r="N466" s="6" t="str">
        <f>IF(ev_charging_network_usage_!$I466&lt;=10,"Low",IF(ev_charging_network_usage_!$I466&lt;=30,"Medium","High"))</f>
        <v>High</v>
      </c>
      <c r="O466" s="6" t="str">
        <f t="shared" si="33"/>
        <v>Low Satisfaction</v>
      </c>
      <c r="P466" s="6" t="str">
        <f>IF(ev_charging_network_usage_!$H466&lt;30,"Short Charging",IF(ev_charging_network_usage_!$H466&lt;=60,"Medium Charging","Long Charging"))</f>
        <v>Long Charging</v>
      </c>
      <c r="Q466" s="6">
        <f t="shared" si="32"/>
        <v>1</v>
      </c>
      <c r="R466" s="30">
        <f t="shared" si="30"/>
        <v>0.625</v>
      </c>
      <c r="S466" s="28">
        <f t="shared" si="31"/>
        <v>44975</v>
      </c>
      <c r="T466" s="28"/>
    </row>
    <row r="467" spans="1:20" ht="13.2" x14ac:dyDescent="0.25">
      <c r="A467" s="3" t="s">
        <v>1081</v>
      </c>
      <c r="B467" s="3" t="s">
        <v>59</v>
      </c>
      <c r="C467" s="3" t="s">
        <v>21</v>
      </c>
      <c r="D467" s="3" t="s">
        <v>34</v>
      </c>
      <c r="E467" s="3" t="s">
        <v>35</v>
      </c>
      <c r="F467" s="3" t="s">
        <v>1082</v>
      </c>
      <c r="G467" s="3" t="s">
        <v>1083</v>
      </c>
      <c r="H467" s="3">
        <v>101</v>
      </c>
      <c r="I467" s="3">
        <v>57.91</v>
      </c>
      <c r="J467" s="3">
        <v>15</v>
      </c>
      <c r="K467" s="3">
        <v>868.65</v>
      </c>
      <c r="L467" s="3" t="s">
        <v>23</v>
      </c>
      <c r="M467" s="5">
        <v>2</v>
      </c>
      <c r="N467" s="6" t="str">
        <f>IF(ev_charging_network_usage_!$I467&lt;=10,"Low",IF(ev_charging_network_usage_!$I467&lt;=30,"Medium","High"))</f>
        <v>High</v>
      </c>
      <c r="O467" s="6" t="str">
        <f t="shared" si="33"/>
        <v>Low Satisfaction</v>
      </c>
      <c r="P467" s="6" t="str">
        <f>IF(ev_charging_network_usage_!$H467&lt;30,"Short Charging",IF(ev_charging_network_usage_!$H467&lt;=60,"Medium Charging","Long Charging"))</f>
        <v>Long Charging</v>
      </c>
      <c r="Q467" s="6">
        <f t="shared" si="32"/>
        <v>1</v>
      </c>
      <c r="R467" s="30">
        <f t="shared" si="30"/>
        <v>0.80625000000000002</v>
      </c>
      <c r="S467" s="28">
        <f t="shared" si="31"/>
        <v>44951</v>
      </c>
      <c r="T467" s="28"/>
    </row>
    <row r="468" spans="1:20" ht="13.2" x14ac:dyDescent="0.25">
      <c r="A468" s="7" t="s">
        <v>1084</v>
      </c>
      <c r="B468" s="7" t="s">
        <v>14</v>
      </c>
      <c r="C468" s="7" t="s">
        <v>30</v>
      </c>
      <c r="D468" s="7" t="s">
        <v>16</v>
      </c>
      <c r="E468" s="7" t="s">
        <v>17</v>
      </c>
      <c r="F468" s="7" t="s">
        <v>1085</v>
      </c>
      <c r="G468" s="7" t="s">
        <v>1086</v>
      </c>
      <c r="H468" s="7">
        <v>37</v>
      </c>
      <c r="I468" s="7">
        <v>41.51</v>
      </c>
      <c r="J468" s="7">
        <v>10</v>
      </c>
      <c r="K468" s="7">
        <v>415.1</v>
      </c>
      <c r="L468" s="7" t="s">
        <v>18</v>
      </c>
      <c r="M468" s="9">
        <v>1</v>
      </c>
      <c r="N468" s="6" t="str">
        <f>IF(ev_charging_network_usage_!$I468&lt;=10,"Low",IF(ev_charging_network_usage_!$I468&lt;=30,"Medium","High"))</f>
        <v>High</v>
      </c>
      <c r="O468" s="6" t="str">
        <f t="shared" si="33"/>
        <v>Low Satisfaction</v>
      </c>
      <c r="P468" s="6" t="str">
        <f>IF(ev_charging_network_usage_!$H468&lt;30,"Short Charging",IF(ev_charging_network_usage_!$H468&lt;=60,"Medium Charging","Long Charging"))</f>
        <v>Medium Charging</v>
      </c>
      <c r="Q468" s="6">
        <f t="shared" si="32"/>
        <v>2</v>
      </c>
      <c r="R468" s="30">
        <f t="shared" si="30"/>
        <v>0.34166666666666667</v>
      </c>
      <c r="S468" s="28">
        <f t="shared" si="31"/>
        <v>45372</v>
      </c>
      <c r="T468" s="28"/>
    </row>
    <row r="469" spans="1:20" ht="13.2" x14ac:dyDescent="0.25">
      <c r="A469" s="3" t="s">
        <v>1087</v>
      </c>
      <c r="B469" s="3" t="s">
        <v>59</v>
      </c>
      <c r="C469" s="3" t="s">
        <v>15</v>
      </c>
      <c r="D469" s="3" t="s">
        <v>22</v>
      </c>
      <c r="E469" s="3" t="s">
        <v>17</v>
      </c>
      <c r="F469" s="3" t="s">
        <v>1088</v>
      </c>
      <c r="G469" s="3" t="s">
        <v>1089</v>
      </c>
      <c r="H469" s="3">
        <v>100</v>
      </c>
      <c r="I469" s="3">
        <v>40</v>
      </c>
      <c r="J469" s="3">
        <v>10</v>
      </c>
      <c r="K469" s="3">
        <v>400</v>
      </c>
      <c r="L469" s="3" t="s">
        <v>18</v>
      </c>
      <c r="M469" s="5">
        <v>3</v>
      </c>
      <c r="N469" s="6" t="str">
        <f>IF(ev_charging_network_usage_!$I469&lt;=10,"Low",IF(ev_charging_network_usage_!$I469&lt;=30,"Medium","High"))</f>
        <v>High</v>
      </c>
      <c r="O469" s="6" t="str">
        <f t="shared" si="33"/>
        <v>Medium Satisfaction</v>
      </c>
      <c r="P469" s="6" t="str">
        <f>IF(ev_charging_network_usage_!$H469&lt;30,"Short Charging",IF(ev_charging_network_usage_!$H469&lt;=60,"Medium Charging","Long Charging"))</f>
        <v>Long Charging</v>
      </c>
      <c r="Q469" s="6">
        <f t="shared" si="32"/>
        <v>3</v>
      </c>
      <c r="R469" s="30">
        <f t="shared" si="30"/>
        <v>1.1111111111111112E-2</v>
      </c>
      <c r="S469" s="28">
        <f t="shared" si="31"/>
        <v>45365</v>
      </c>
      <c r="T469" s="28"/>
    </row>
    <row r="470" spans="1:20" ht="13.2" x14ac:dyDescent="0.25">
      <c r="A470" s="7" t="s">
        <v>1090</v>
      </c>
      <c r="B470" s="7" t="s">
        <v>29</v>
      </c>
      <c r="C470" s="7" t="s">
        <v>21</v>
      </c>
      <c r="D470" s="7" t="s">
        <v>31</v>
      </c>
      <c r="E470" s="7" t="s">
        <v>35</v>
      </c>
      <c r="F470" s="7" t="s">
        <v>1091</v>
      </c>
      <c r="G470" s="7" t="s">
        <v>1092</v>
      </c>
      <c r="H470" s="7">
        <v>93</v>
      </c>
      <c r="I470" s="7">
        <v>46.68</v>
      </c>
      <c r="J470" s="7">
        <v>12</v>
      </c>
      <c r="K470" s="7">
        <v>560.16</v>
      </c>
      <c r="L470" s="7" t="s">
        <v>38</v>
      </c>
      <c r="M470" s="9">
        <v>4</v>
      </c>
      <c r="N470" s="6" t="str">
        <f>IF(ev_charging_network_usage_!$I470&lt;=10,"Low",IF(ev_charging_network_usage_!$I470&lt;=30,"Medium","High"))</f>
        <v>High</v>
      </c>
      <c r="O470" s="6" t="str">
        <f t="shared" si="33"/>
        <v>Medium Satisfaction</v>
      </c>
      <c r="P470" s="6" t="str">
        <f>IF(ev_charging_network_usage_!$H470&lt;30,"Short Charging",IF(ev_charging_network_usage_!$H470&lt;=60,"Medium Charging","Long Charging"))</f>
        <v>Long Charging</v>
      </c>
      <c r="Q470" s="6">
        <f t="shared" si="32"/>
        <v>1</v>
      </c>
      <c r="R470" s="30">
        <f t="shared" si="30"/>
        <v>0.21388888888888888</v>
      </c>
      <c r="S470" s="28">
        <f t="shared" si="31"/>
        <v>45430</v>
      </c>
      <c r="T470" s="28"/>
    </row>
    <row r="471" spans="1:20" ht="13.2" x14ac:dyDescent="0.25">
      <c r="A471" s="3" t="s">
        <v>1093</v>
      </c>
      <c r="B471" s="3" t="s">
        <v>29</v>
      </c>
      <c r="C471" s="3" t="s">
        <v>30</v>
      </c>
      <c r="D471" s="3" t="s">
        <v>34</v>
      </c>
      <c r="E471" s="3" t="s">
        <v>35</v>
      </c>
      <c r="F471" s="3" t="s">
        <v>1094</v>
      </c>
      <c r="G471" s="3" t="s">
        <v>1095</v>
      </c>
      <c r="H471" s="3">
        <v>83</v>
      </c>
      <c r="I471" s="3">
        <v>56.72</v>
      </c>
      <c r="J471" s="3">
        <v>15</v>
      </c>
      <c r="K471" s="3">
        <v>850.8</v>
      </c>
      <c r="L471" s="3" t="s">
        <v>23</v>
      </c>
      <c r="M471" s="5">
        <v>1</v>
      </c>
      <c r="N471" s="6" t="str">
        <f>IF(ev_charging_network_usage_!$I471&lt;=10,"Low",IF(ev_charging_network_usage_!$I471&lt;=30,"Medium","High"))</f>
        <v>High</v>
      </c>
      <c r="O471" s="6" t="str">
        <f t="shared" si="33"/>
        <v>Low Satisfaction</v>
      </c>
      <c r="P471" s="6" t="str">
        <f>IF(ev_charging_network_usage_!$H471&lt;30,"Short Charging",IF(ev_charging_network_usage_!$H471&lt;=60,"Medium Charging","Long Charging"))</f>
        <v>Long Charging</v>
      </c>
      <c r="Q471" s="6">
        <f t="shared" si="32"/>
        <v>2</v>
      </c>
      <c r="R471" s="30">
        <f t="shared" si="30"/>
        <v>0.97916666666666663</v>
      </c>
      <c r="S471" s="28">
        <f t="shared" si="31"/>
        <v>45401</v>
      </c>
      <c r="T471" s="28"/>
    </row>
    <row r="472" spans="1:20" ht="13.2" x14ac:dyDescent="0.25">
      <c r="A472" s="7" t="s">
        <v>1096</v>
      </c>
      <c r="B472" s="7" t="s">
        <v>78</v>
      </c>
      <c r="C472" s="7" t="s">
        <v>15</v>
      </c>
      <c r="D472" s="7" t="s">
        <v>34</v>
      </c>
      <c r="E472" s="7" t="s">
        <v>17</v>
      </c>
      <c r="F472" s="7" t="s">
        <v>1097</v>
      </c>
      <c r="G472" s="7" t="s">
        <v>1098</v>
      </c>
      <c r="H472" s="7">
        <v>100</v>
      </c>
      <c r="I472" s="7">
        <v>46.18</v>
      </c>
      <c r="J472" s="7">
        <v>8</v>
      </c>
      <c r="K472" s="7">
        <v>369.44</v>
      </c>
      <c r="L472" s="7" t="s">
        <v>18</v>
      </c>
      <c r="M472" s="9">
        <v>1</v>
      </c>
      <c r="N472" s="6" t="str">
        <f>IF(ev_charging_network_usage_!$I472&lt;=10,"Low",IF(ev_charging_network_usage_!$I472&lt;=30,"Medium","High"))</f>
        <v>High</v>
      </c>
      <c r="O472" s="6" t="str">
        <f t="shared" si="33"/>
        <v>Low Satisfaction</v>
      </c>
      <c r="P472" s="6" t="str">
        <f>IF(ev_charging_network_usage_!$H472&lt;30,"Short Charging",IF(ev_charging_network_usage_!$H472&lt;=60,"Medium Charging","Long Charging"))</f>
        <v>Long Charging</v>
      </c>
      <c r="Q472" s="6">
        <f t="shared" si="32"/>
        <v>3</v>
      </c>
      <c r="R472" s="30">
        <f t="shared" si="30"/>
        <v>0.70763888888888893</v>
      </c>
      <c r="S472" s="28">
        <f t="shared" si="31"/>
        <v>44971</v>
      </c>
      <c r="T472" s="28"/>
    </row>
    <row r="473" spans="1:20" ht="13.2" x14ac:dyDescent="0.25">
      <c r="A473" s="3" t="s">
        <v>1099</v>
      </c>
      <c r="B473" s="3" t="s">
        <v>59</v>
      </c>
      <c r="C473" s="3" t="s">
        <v>15</v>
      </c>
      <c r="D473" s="3" t="s">
        <v>16</v>
      </c>
      <c r="E473" s="3" t="s">
        <v>17</v>
      </c>
      <c r="F473" s="3" t="s">
        <v>1100</v>
      </c>
      <c r="G473" s="3" t="s">
        <v>1101</v>
      </c>
      <c r="H473" s="3">
        <v>58</v>
      </c>
      <c r="I473" s="3">
        <v>5.7</v>
      </c>
      <c r="J473" s="3">
        <v>10</v>
      </c>
      <c r="K473" s="3">
        <v>57</v>
      </c>
      <c r="L473" s="3" t="s">
        <v>18</v>
      </c>
      <c r="M473" s="5">
        <v>3</v>
      </c>
      <c r="N473" s="6" t="str">
        <f>IF(ev_charging_network_usage_!$I473&lt;=10,"Low",IF(ev_charging_network_usage_!$I473&lt;=30,"Medium","High"))</f>
        <v>Low</v>
      </c>
      <c r="O473" s="6" t="str">
        <f t="shared" si="33"/>
        <v>Medium Satisfaction</v>
      </c>
      <c r="P473" s="6" t="str">
        <f>IF(ev_charging_network_usage_!$H473&lt;30,"Short Charging",IF(ev_charging_network_usage_!$H473&lt;=60,"Medium Charging","Long Charging"))</f>
        <v>Medium Charging</v>
      </c>
      <c r="Q473" s="6">
        <f t="shared" si="32"/>
        <v>3</v>
      </c>
      <c r="R473" s="30">
        <f t="shared" si="30"/>
        <v>0.28541666666666665</v>
      </c>
      <c r="S473" s="28">
        <f t="shared" si="31"/>
        <v>44944</v>
      </c>
      <c r="T473" s="28"/>
    </row>
    <row r="474" spans="1:20" ht="13.2" x14ac:dyDescent="0.25">
      <c r="A474" s="7" t="s">
        <v>1102</v>
      </c>
      <c r="B474" s="7" t="s">
        <v>48</v>
      </c>
      <c r="C474" s="7" t="s">
        <v>30</v>
      </c>
      <c r="D474" s="7" t="s">
        <v>16</v>
      </c>
      <c r="E474" s="7" t="s">
        <v>17</v>
      </c>
      <c r="F474" s="7" t="s">
        <v>1103</v>
      </c>
      <c r="G474" s="7" t="s">
        <v>1104</v>
      </c>
      <c r="H474" s="7">
        <v>96</v>
      </c>
      <c r="I474" s="7">
        <v>9.17</v>
      </c>
      <c r="J474" s="7">
        <v>12</v>
      </c>
      <c r="K474" s="7">
        <v>110.04</v>
      </c>
      <c r="L474" s="7" t="s">
        <v>18</v>
      </c>
      <c r="M474" s="9">
        <v>3</v>
      </c>
      <c r="N474" s="6" t="str">
        <f>IF(ev_charging_network_usage_!$I474&lt;=10,"Low",IF(ev_charging_network_usage_!$I474&lt;=30,"Medium","High"))</f>
        <v>Low</v>
      </c>
      <c r="O474" s="6" t="str">
        <f t="shared" si="33"/>
        <v>Medium Satisfaction</v>
      </c>
      <c r="P474" s="6" t="str">
        <f>IF(ev_charging_network_usage_!$H474&lt;30,"Short Charging",IF(ev_charging_network_usage_!$H474&lt;=60,"Medium Charging","Long Charging"))</f>
        <v>Long Charging</v>
      </c>
      <c r="Q474" s="6">
        <f t="shared" si="32"/>
        <v>2</v>
      </c>
      <c r="R474" s="30">
        <f t="shared" si="30"/>
        <v>0.11874999999999999</v>
      </c>
      <c r="S474" s="28">
        <f t="shared" si="31"/>
        <v>45290</v>
      </c>
      <c r="T474" s="28"/>
    </row>
    <row r="475" spans="1:20" ht="13.2" x14ac:dyDescent="0.25">
      <c r="A475" s="3" t="s">
        <v>1105</v>
      </c>
      <c r="B475" s="3" t="s">
        <v>55</v>
      </c>
      <c r="C475" s="3" t="s">
        <v>21</v>
      </c>
      <c r="D475" s="3" t="s">
        <v>34</v>
      </c>
      <c r="E475" s="3" t="s">
        <v>35</v>
      </c>
      <c r="F475" s="3" t="s">
        <v>1106</v>
      </c>
      <c r="G475" s="3" t="s">
        <v>1107</v>
      </c>
      <c r="H475" s="3">
        <v>48</v>
      </c>
      <c r="I475" s="3">
        <v>24.05</v>
      </c>
      <c r="J475" s="3">
        <v>10</v>
      </c>
      <c r="K475" s="3">
        <v>240.5</v>
      </c>
      <c r="L475" s="3" t="s">
        <v>38</v>
      </c>
      <c r="M475" s="5">
        <v>2</v>
      </c>
      <c r="N475" s="6" t="str">
        <f>IF(ev_charging_network_usage_!$I475&lt;=10,"Low",IF(ev_charging_network_usage_!$I475&lt;=30,"Medium","High"))</f>
        <v>Medium</v>
      </c>
      <c r="O475" s="6" t="str">
        <f t="shared" si="33"/>
        <v>Low Satisfaction</v>
      </c>
      <c r="P475" s="6" t="str">
        <f>IF(ev_charging_network_usage_!$H475&lt;30,"Short Charging",IF(ev_charging_network_usage_!$H475&lt;=60,"Medium Charging","Long Charging"))</f>
        <v>Medium Charging</v>
      </c>
      <c r="Q475" s="6">
        <f t="shared" si="32"/>
        <v>1</v>
      </c>
      <c r="R475" s="30">
        <f t="shared" si="30"/>
        <v>0.90208333333333335</v>
      </c>
      <c r="S475" s="28">
        <f t="shared" si="31"/>
        <v>45439</v>
      </c>
      <c r="T475" s="28"/>
    </row>
    <row r="476" spans="1:20" ht="13.2" x14ac:dyDescent="0.25">
      <c r="A476" s="7" t="s">
        <v>1108</v>
      </c>
      <c r="B476" s="7" t="s">
        <v>14</v>
      </c>
      <c r="C476" s="7" t="s">
        <v>15</v>
      </c>
      <c r="D476" s="7" t="s">
        <v>31</v>
      </c>
      <c r="E476" s="7" t="s">
        <v>17</v>
      </c>
      <c r="F476" s="7" t="s">
        <v>1109</v>
      </c>
      <c r="G476" s="7" t="s">
        <v>1110</v>
      </c>
      <c r="H476" s="7">
        <v>61</v>
      </c>
      <c r="I476" s="7">
        <v>32.42</v>
      </c>
      <c r="J476" s="7">
        <v>12</v>
      </c>
      <c r="K476" s="7">
        <v>389.04</v>
      </c>
      <c r="L476" s="7" t="s">
        <v>23</v>
      </c>
      <c r="M476" s="9">
        <v>5</v>
      </c>
      <c r="N476" s="6" t="str">
        <f>IF(ev_charging_network_usage_!$I476&lt;=10,"Low",IF(ev_charging_network_usage_!$I476&lt;=30,"Medium","High"))</f>
        <v>High</v>
      </c>
      <c r="O476" s="6" t="str">
        <f t="shared" si="33"/>
        <v>High Satisfaction</v>
      </c>
      <c r="P476" s="6" t="str">
        <f>IF(ev_charging_network_usage_!$H476&lt;30,"Short Charging",IF(ev_charging_network_usage_!$H476&lt;=60,"Medium Charging","Long Charging"))</f>
        <v>Long Charging</v>
      </c>
      <c r="Q476" s="6">
        <f t="shared" si="32"/>
        <v>3</v>
      </c>
      <c r="R476" s="30">
        <f t="shared" si="30"/>
        <v>0.66874999999999996</v>
      </c>
      <c r="S476" s="28">
        <f t="shared" si="31"/>
        <v>45219</v>
      </c>
      <c r="T476" s="28"/>
    </row>
    <row r="477" spans="1:20" ht="13.2" x14ac:dyDescent="0.25">
      <c r="A477" s="3" t="s">
        <v>1111</v>
      </c>
      <c r="B477" s="3" t="s">
        <v>29</v>
      </c>
      <c r="C477" s="3" t="s">
        <v>21</v>
      </c>
      <c r="D477" s="3" t="s">
        <v>31</v>
      </c>
      <c r="E477" s="3" t="s">
        <v>17</v>
      </c>
      <c r="F477" s="3" t="s">
        <v>1112</v>
      </c>
      <c r="G477" s="3" t="s">
        <v>1113</v>
      </c>
      <c r="H477" s="3">
        <v>98</v>
      </c>
      <c r="I477" s="3">
        <v>31.57</v>
      </c>
      <c r="J477" s="3">
        <v>10</v>
      </c>
      <c r="K477" s="3">
        <v>315.7</v>
      </c>
      <c r="L477" s="3" t="s">
        <v>27</v>
      </c>
      <c r="M477" s="5">
        <v>1</v>
      </c>
      <c r="N477" s="6" t="str">
        <f>IF(ev_charging_network_usage_!$I477&lt;=10,"Low",IF(ev_charging_network_usage_!$I477&lt;=30,"Medium","High"))</f>
        <v>High</v>
      </c>
      <c r="O477" s="6" t="str">
        <f t="shared" si="33"/>
        <v>Low Satisfaction</v>
      </c>
      <c r="P477" s="6" t="str">
        <f>IF(ev_charging_network_usage_!$H477&lt;30,"Short Charging",IF(ev_charging_network_usage_!$H477&lt;=60,"Medium Charging","Long Charging"))</f>
        <v>Long Charging</v>
      </c>
      <c r="Q477" s="6">
        <f t="shared" si="32"/>
        <v>1</v>
      </c>
      <c r="R477" s="30">
        <f t="shared" si="30"/>
        <v>0.66874999999999996</v>
      </c>
      <c r="S477" s="28">
        <f t="shared" si="31"/>
        <v>45426</v>
      </c>
      <c r="T477" s="28"/>
    </row>
    <row r="478" spans="1:20" ht="13.2" x14ac:dyDescent="0.25">
      <c r="A478" s="7" t="s">
        <v>1114</v>
      </c>
      <c r="B478" s="7" t="s">
        <v>20</v>
      </c>
      <c r="C478" s="7" t="s">
        <v>15</v>
      </c>
      <c r="D478" s="7" t="s">
        <v>22</v>
      </c>
      <c r="E478" s="7" t="s">
        <v>35</v>
      </c>
      <c r="F478" s="7" t="s">
        <v>1115</v>
      </c>
      <c r="G478" s="7" t="s">
        <v>1116</v>
      </c>
      <c r="H478" s="7">
        <v>81</v>
      </c>
      <c r="I478" s="7">
        <v>56.41</v>
      </c>
      <c r="J478" s="7">
        <v>8</v>
      </c>
      <c r="K478" s="7">
        <v>451.28</v>
      </c>
      <c r="L478" s="7" t="s">
        <v>27</v>
      </c>
      <c r="M478" s="9">
        <v>4</v>
      </c>
      <c r="N478" s="6" t="str">
        <f>IF(ev_charging_network_usage_!$I478&lt;=10,"Low",IF(ev_charging_network_usage_!$I478&lt;=30,"Medium","High"))</f>
        <v>High</v>
      </c>
      <c r="O478" s="6" t="str">
        <f t="shared" si="33"/>
        <v>Medium Satisfaction</v>
      </c>
      <c r="P478" s="6" t="str">
        <f>IF(ev_charging_network_usage_!$H478&lt;30,"Short Charging",IF(ev_charging_network_usage_!$H478&lt;=60,"Medium Charging","Long Charging"))</f>
        <v>Long Charging</v>
      </c>
      <c r="Q478" s="6">
        <f t="shared" si="32"/>
        <v>3</v>
      </c>
      <c r="R478" s="30">
        <f t="shared" si="30"/>
        <v>0.19305555555555556</v>
      </c>
      <c r="S478" s="28">
        <f t="shared" si="31"/>
        <v>45472</v>
      </c>
      <c r="T478" s="28"/>
    </row>
    <row r="479" spans="1:20" ht="13.2" x14ac:dyDescent="0.25">
      <c r="A479" s="3" t="s">
        <v>1117</v>
      </c>
      <c r="B479" s="3" t="s">
        <v>14</v>
      </c>
      <c r="C479" s="3" t="s">
        <v>15</v>
      </c>
      <c r="D479" s="3" t="s">
        <v>16</v>
      </c>
      <c r="E479" s="3" t="s">
        <v>17</v>
      </c>
      <c r="F479" s="3" t="s">
        <v>1118</v>
      </c>
      <c r="G479" s="3" t="s">
        <v>1119</v>
      </c>
      <c r="H479" s="3">
        <v>110</v>
      </c>
      <c r="I479" s="3">
        <v>22.79</v>
      </c>
      <c r="J479" s="3">
        <v>12</v>
      </c>
      <c r="K479" s="3">
        <v>273.48</v>
      </c>
      <c r="L479" s="3" t="s">
        <v>27</v>
      </c>
      <c r="M479" s="5">
        <v>1</v>
      </c>
      <c r="N479" s="6" t="str">
        <f>IF(ev_charging_network_usage_!$I479&lt;=10,"Low",IF(ev_charging_network_usage_!$I479&lt;=30,"Medium","High"))</f>
        <v>Medium</v>
      </c>
      <c r="O479" s="6" t="str">
        <f t="shared" si="33"/>
        <v>Low Satisfaction</v>
      </c>
      <c r="P479" s="6" t="str">
        <f>IF(ev_charging_network_usage_!$H479&lt;30,"Short Charging",IF(ev_charging_network_usage_!$H479&lt;=60,"Medium Charging","Long Charging"))</f>
        <v>Long Charging</v>
      </c>
      <c r="Q479" s="6">
        <f t="shared" si="32"/>
        <v>3</v>
      </c>
      <c r="R479" s="30">
        <f t="shared" si="30"/>
        <v>0.53611111111111109</v>
      </c>
      <c r="S479" s="28">
        <f t="shared" si="31"/>
        <v>45492</v>
      </c>
      <c r="T479" s="28"/>
    </row>
    <row r="480" spans="1:20" ht="13.2" x14ac:dyDescent="0.25">
      <c r="A480" s="7" t="s">
        <v>1120</v>
      </c>
      <c r="B480" s="7" t="s">
        <v>29</v>
      </c>
      <c r="C480" s="7" t="s">
        <v>15</v>
      </c>
      <c r="D480" s="7" t="s">
        <v>16</v>
      </c>
      <c r="E480" s="7" t="s">
        <v>17</v>
      </c>
      <c r="F480" s="8">
        <v>44936.607638888891</v>
      </c>
      <c r="G480" s="8">
        <v>44936.654861111114</v>
      </c>
      <c r="H480" s="7">
        <v>68</v>
      </c>
      <c r="I480" s="7">
        <v>58.91</v>
      </c>
      <c r="J480" s="7">
        <v>10</v>
      </c>
      <c r="K480" s="7">
        <v>589.1</v>
      </c>
      <c r="L480" s="7" t="s">
        <v>27</v>
      </c>
      <c r="M480" s="9">
        <v>1</v>
      </c>
      <c r="N480" s="6" t="str">
        <f>IF(ev_charging_network_usage_!$I480&lt;=10,"Low",IF(ev_charging_network_usage_!$I480&lt;=30,"Medium","High"))</f>
        <v>High</v>
      </c>
      <c r="O480" s="6" t="str">
        <f t="shared" si="33"/>
        <v>Low Satisfaction</v>
      </c>
      <c r="P480" s="6" t="str">
        <f>IF(ev_charging_network_usage_!$H480&lt;30,"Short Charging",IF(ev_charging_network_usage_!$H480&lt;=60,"Medium Charging","Long Charging"))</f>
        <v>Long Charging</v>
      </c>
      <c r="Q480" s="6">
        <f t="shared" si="32"/>
        <v>3</v>
      </c>
      <c r="R480" s="30">
        <f t="shared" si="30"/>
        <v>0.60763888888888884</v>
      </c>
      <c r="S480" s="28">
        <f t="shared" si="31"/>
        <v>44936</v>
      </c>
      <c r="T480" s="28"/>
    </row>
    <row r="481" spans="1:20" ht="13.2" x14ac:dyDescent="0.25">
      <c r="A481" s="3" t="s">
        <v>1121</v>
      </c>
      <c r="B481" s="3" t="s">
        <v>55</v>
      </c>
      <c r="C481" s="3" t="s">
        <v>15</v>
      </c>
      <c r="D481" s="3" t="s">
        <v>34</v>
      </c>
      <c r="E481" s="3" t="s">
        <v>35</v>
      </c>
      <c r="F481" s="3" t="s">
        <v>1122</v>
      </c>
      <c r="G481" s="3" t="s">
        <v>1123</v>
      </c>
      <c r="H481" s="3">
        <v>30</v>
      </c>
      <c r="I481" s="3">
        <v>24.39</v>
      </c>
      <c r="J481" s="3">
        <v>10</v>
      </c>
      <c r="K481" s="3">
        <v>243.9</v>
      </c>
      <c r="L481" s="3" t="s">
        <v>27</v>
      </c>
      <c r="M481" s="5">
        <v>4</v>
      </c>
      <c r="N481" s="6" t="str">
        <f>IF(ev_charging_network_usage_!$I481&lt;=10,"Low",IF(ev_charging_network_usage_!$I481&lt;=30,"Medium","High"))</f>
        <v>Medium</v>
      </c>
      <c r="O481" s="6" t="str">
        <f t="shared" si="33"/>
        <v>Medium Satisfaction</v>
      </c>
      <c r="P481" s="6" t="str">
        <f>IF(ev_charging_network_usage_!$H481&lt;30,"Short Charging",IF(ev_charging_network_usage_!$H481&lt;=60,"Medium Charging","Long Charging"))</f>
        <v>Medium Charging</v>
      </c>
      <c r="Q481" s="6">
        <f t="shared" si="32"/>
        <v>3</v>
      </c>
      <c r="R481" s="30">
        <f t="shared" si="30"/>
        <v>2.2222222222222223E-2</v>
      </c>
      <c r="S481" s="28">
        <f t="shared" si="31"/>
        <v>45469</v>
      </c>
      <c r="T481" s="28"/>
    </row>
    <row r="482" spans="1:20" ht="13.2" x14ac:dyDescent="0.25">
      <c r="A482" s="7" t="s">
        <v>1124</v>
      </c>
      <c r="B482" s="7" t="s">
        <v>78</v>
      </c>
      <c r="C482" s="7" t="s">
        <v>21</v>
      </c>
      <c r="D482" s="7" t="s">
        <v>31</v>
      </c>
      <c r="E482" s="7" t="s">
        <v>35</v>
      </c>
      <c r="F482" s="7" t="s">
        <v>1125</v>
      </c>
      <c r="G482" s="7" t="s">
        <v>1126</v>
      </c>
      <c r="H482" s="7">
        <v>46</v>
      </c>
      <c r="I482" s="7">
        <v>46.59</v>
      </c>
      <c r="J482" s="7">
        <v>15</v>
      </c>
      <c r="K482" s="7">
        <v>698.85</v>
      </c>
      <c r="L482" s="7" t="s">
        <v>23</v>
      </c>
      <c r="M482" s="9">
        <v>1</v>
      </c>
      <c r="N482" s="6" t="str">
        <f>IF(ev_charging_network_usage_!$I482&lt;=10,"Low",IF(ev_charging_network_usage_!$I482&lt;=30,"Medium","High"))</f>
        <v>High</v>
      </c>
      <c r="O482" s="6" t="str">
        <f t="shared" si="33"/>
        <v>Low Satisfaction</v>
      </c>
      <c r="P482" s="6" t="str">
        <f>IF(ev_charging_network_usage_!$H482&lt;30,"Short Charging",IF(ev_charging_network_usage_!$H482&lt;=60,"Medium Charging","Long Charging"))</f>
        <v>Medium Charging</v>
      </c>
      <c r="Q482" s="6">
        <f t="shared" si="32"/>
        <v>1</v>
      </c>
      <c r="R482" s="30">
        <f t="shared" si="30"/>
        <v>0.44097222222222221</v>
      </c>
      <c r="S482" s="28">
        <f t="shared" si="31"/>
        <v>45290</v>
      </c>
      <c r="T482" s="28"/>
    </row>
    <row r="483" spans="1:20" ht="13.2" x14ac:dyDescent="0.25">
      <c r="A483" s="3" t="s">
        <v>1127</v>
      </c>
      <c r="B483" s="3" t="s">
        <v>55</v>
      </c>
      <c r="C483" s="3" t="s">
        <v>21</v>
      </c>
      <c r="D483" s="3" t="s">
        <v>34</v>
      </c>
      <c r="E483" s="3" t="s">
        <v>17</v>
      </c>
      <c r="F483" s="4">
        <v>45451.127083333333</v>
      </c>
      <c r="G483" s="4">
        <v>45451.168055555558</v>
      </c>
      <c r="H483" s="3">
        <v>59</v>
      </c>
      <c r="I483" s="3">
        <v>15.46</v>
      </c>
      <c r="J483" s="3">
        <v>15</v>
      </c>
      <c r="K483" s="3">
        <v>231.9</v>
      </c>
      <c r="L483" s="3" t="s">
        <v>18</v>
      </c>
      <c r="M483" s="5">
        <v>3</v>
      </c>
      <c r="N483" s="6" t="str">
        <f>IF(ev_charging_network_usage_!$I483&lt;=10,"Low",IF(ev_charging_network_usage_!$I483&lt;=30,"Medium","High"))</f>
        <v>Medium</v>
      </c>
      <c r="O483" s="6" t="str">
        <f t="shared" si="33"/>
        <v>Medium Satisfaction</v>
      </c>
      <c r="P483" s="6" t="str">
        <f>IF(ev_charging_network_usage_!$H483&lt;30,"Short Charging",IF(ev_charging_network_usage_!$H483&lt;=60,"Medium Charging","Long Charging"))</f>
        <v>Medium Charging</v>
      </c>
      <c r="Q483" s="6">
        <f t="shared" si="32"/>
        <v>1</v>
      </c>
      <c r="R483" s="30">
        <f t="shared" si="30"/>
        <v>0.12708333333333333</v>
      </c>
      <c r="S483" s="28">
        <f t="shared" si="31"/>
        <v>45451</v>
      </c>
      <c r="T483" s="28"/>
    </row>
    <row r="484" spans="1:20" ht="13.2" x14ac:dyDescent="0.25">
      <c r="A484" s="7" t="s">
        <v>1128</v>
      </c>
      <c r="B484" s="7" t="s">
        <v>29</v>
      </c>
      <c r="C484" s="7" t="s">
        <v>30</v>
      </c>
      <c r="D484" s="7" t="s">
        <v>34</v>
      </c>
      <c r="E484" s="7" t="s">
        <v>17</v>
      </c>
      <c r="F484" s="8">
        <v>45630.890972222223</v>
      </c>
      <c r="G484" s="8">
        <v>45630.930555555555</v>
      </c>
      <c r="H484" s="7">
        <v>57</v>
      </c>
      <c r="I484" s="7">
        <v>5.29</v>
      </c>
      <c r="J484" s="7">
        <v>12</v>
      </c>
      <c r="K484" s="7">
        <v>63.48</v>
      </c>
      <c r="L484" s="7" t="s">
        <v>23</v>
      </c>
      <c r="M484" s="9">
        <v>5</v>
      </c>
      <c r="N484" s="6" t="str">
        <f>IF(ev_charging_network_usage_!$I484&lt;=10,"Low",IF(ev_charging_network_usage_!$I484&lt;=30,"Medium","High"))</f>
        <v>Low</v>
      </c>
      <c r="O484" s="6" t="str">
        <f t="shared" si="33"/>
        <v>High Satisfaction</v>
      </c>
      <c r="P484" s="6" t="str">
        <f>IF(ev_charging_network_usage_!$H484&lt;30,"Short Charging",IF(ev_charging_network_usage_!$H484&lt;=60,"Medium Charging","Long Charging"))</f>
        <v>Medium Charging</v>
      </c>
      <c r="Q484" s="6">
        <f t="shared" si="32"/>
        <v>2</v>
      </c>
      <c r="R484" s="30">
        <f t="shared" si="30"/>
        <v>0.89097222222222228</v>
      </c>
      <c r="S484" s="28">
        <f t="shared" si="31"/>
        <v>45630</v>
      </c>
      <c r="T484" s="28"/>
    </row>
    <row r="485" spans="1:20" ht="13.2" x14ac:dyDescent="0.25">
      <c r="A485" s="3" t="s">
        <v>1129</v>
      </c>
      <c r="B485" s="3" t="s">
        <v>55</v>
      </c>
      <c r="C485" s="3" t="s">
        <v>15</v>
      </c>
      <c r="D485" s="3" t="s">
        <v>31</v>
      </c>
      <c r="E485" s="3" t="s">
        <v>17</v>
      </c>
      <c r="F485" s="4">
        <v>44962.121527777781</v>
      </c>
      <c r="G485" s="4">
        <v>44962.15625</v>
      </c>
      <c r="H485" s="3">
        <v>50</v>
      </c>
      <c r="I485" s="3">
        <v>26.3</v>
      </c>
      <c r="J485" s="3">
        <v>12</v>
      </c>
      <c r="K485" s="3">
        <v>315.60000000000002</v>
      </c>
      <c r="L485" s="3" t="s">
        <v>18</v>
      </c>
      <c r="M485" s="5">
        <v>4</v>
      </c>
      <c r="N485" s="6" t="str">
        <f>IF(ev_charging_network_usage_!$I485&lt;=10,"Low",IF(ev_charging_network_usage_!$I485&lt;=30,"Medium","High"))</f>
        <v>Medium</v>
      </c>
      <c r="O485" s="6" t="str">
        <f t="shared" si="33"/>
        <v>Medium Satisfaction</v>
      </c>
      <c r="P485" s="6" t="str">
        <f>IF(ev_charging_network_usage_!$H485&lt;30,"Short Charging",IF(ev_charging_network_usage_!$H485&lt;=60,"Medium Charging","Long Charging"))</f>
        <v>Medium Charging</v>
      </c>
      <c r="Q485" s="6">
        <f t="shared" si="32"/>
        <v>3</v>
      </c>
      <c r="R485" s="30">
        <f t="shared" si="30"/>
        <v>0.12152777777777778</v>
      </c>
      <c r="S485" s="28">
        <f t="shared" si="31"/>
        <v>44962</v>
      </c>
      <c r="T485" s="28"/>
    </row>
    <row r="486" spans="1:20" ht="13.2" x14ac:dyDescent="0.25">
      <c r="A486" s="7" t="s">
        <v>1130</v>
      </c>
      <c r="B486" s="7" t="s">
        <v>43</v>
      </c>
      <c r="C486" s="7" t="s">
        <v>15</v>
      </c>
      <c r="D486" s="7" t="s">
        <v>34</v>
      </c>
      <c r="E486" s="7" t="s">
        <v>17</v>
      </c>
      <c r="F486" s="7" t="s">
        <v>1131</v>
      </c>
      <c r="G486" s="7" t="s">
        <v>1132</v>
      </c>
      <c r="H486" s="7">
        <v>95</v>
      </c>
      <c r="I486" s="7">
        <v>49.82</v>
      </c>
      <c r="J486" s="7">
        <v>8</v>
      </c>
      <c r="K486" s="7">
        <v>398.56</v>
      </c>
      <c r="L486" s="7" t="s">
        <v>27</v>
      </c>
      <c r="M486" s="9">
        <v>3</v>
      </c>
      <c r="N486" s="6" t="str">
        <f>IF(ev_charging_network_usage_!$I486&lt;=10,"Low",IF(ev_charging_network_usage_!$I486&lt;=30,"Medium","High"))</f>
        <v>High</v>
      </c>
      <c r="O486" s="6" t="str">
        <f t="shared" si="33"/>
        <v>Medium Satisfaction</v>
      </c>
      <c r="P486" s="6" t="str">
        <f>IF(ev_charging_network_usage_!$H486&lt;30,"Short Charging",IF(ev_charging_network_usage_!$H486&lt;=60,"Medium Charging","Long Charging"))</f>
        <v>Long Charging</v>
      </c>
      <c r="Q486" s="6">
        <f t="shared" si="32"/>
        <v>3</v>
      </c>
      <c r="R486" s="30">
        <f t="shared" si="30"/>
        <v>9.3055555555555558E-2</v>
      </c>
      <c r="S486" s="28">
        <f t="shared" si="31"/>
        <v>45522</v>
      </c>
      <c r="T486" s="28"/>
    </row>
    <row r="487" spans="1:20" ht="13.2" x14ac:dyDescent="0.25">
      <c r="A487" s="3" t="s">
        <v>1133</v>
      </c>
      <c r="B487" s="3" t="s">
        <v>29</v>
      </c>
      <c r="C487" s="3" t="s">
        <v>30</v>
      </c>
      <c r="D487" s="3" t="s">
        <v>34</v>
      </c>
      <c r="E487" s="3" t="s">
        <v>35</v>
      </c>
      <c r="F487" s="4">
        <v>45087.217361111114</v>
      </c>
      <c r="G487" s="4">
        <v>45087.3</v>
      </c>
      <c r="H487" s="3">
        <v>119</v>
      </c>
      <c r="I487" s="3">
        <v>12.82</v>
      </c>
      <c r="J487" s="3">
        <v>8</v>
      </c>
      <c r="K487" s="3">
        <v>102.56</v>
      </c>
      <c r="L487" s="3" t="s">
        <v>18</v>
      </c>
      <c r="M487" s="5">
        <v>4</v>
      </c>
      <c r="N487" s="6" t="str">
        <f>IF(ev_charging_network_usage_!$I487&lt;=10,"Low",IF(ev_charging_network_usage_!$I487&lt;=30,"Medium","High"))</f>
        <v>Medium</v>
      </c>
      <c r="O487" s="6" t="str">
        <f t="shared" si="33"/>
        <v>Medium Satisfaction</v>
      </c>
      <c r="P487" s="6" t="str">
        <f>IF(ev_charging_network_usage_!$H487&lt;30,"Short Charging",IF(ev_charging_network_usage_!$H487&lt;=60,"Medium Charging","Long Charging"))</f>
        <v>Long Charging</v>
      </c>
      <c r="Q487" s="6">
        <f t="shared" si="32"/>
        <v>2</v>
      </c>
      <c r="R487" s="30">
        <f t="shared" si="30"/>
        <v>0.21736111111111112</v>
      </c>
      <c r="S487" s="28">
        <f t="shared" si="31"/>
        <v>45087</v>
      </c>
      <c r="T487" s="28"/>
    </row>
    <row r="488" spans="1:20" ht="13.2" x14ac:dyDescent="0.25">
      <c r="A488" s="7" t="s">
        <v>1134</v>
      </c>
      <c r="B488" s="7" t="s">
        <v>48</v>
      </c>
      <c r="C488" s="7" t="s">
        <v>21</v>
      </c>
      <c r="D488" s="7" t="s">
        <v>22</v>
      </c>
      <c r="E488" s="7" t="s">
        <v>35</v>
      </c>
      <c r="F488" s="7" t="s">
        <v>1135</v>
      </c>
      <c r="G488" s="7" t="s">
        <v>1136</v>
      </c>
      <c r="H488" s="7">
        <v>39</v>
      </c>
      <c r="I488" s="7">
        <v>53.17</v>
      </c>
      <c r="J488" s="7">
        <v>8</v>
      </c>
      <c r="K488" s="7">
        <v>425.36</v>
      </c>
      <c r="L488" s="7" t="s">
        <v>18</v>
      </c>
      <c r="M488" s="9">
        <v>2</v>
      </c>
      <c r="N488" s="6" t="str">
        <f>IF(ev_charging_network_usage_!$I488&lt;=10,"Low",IF(ev_charging_network_usage_!$I488&lt;=30,"Medium","High"))</f>
        <v>High</v>
      </c>
      <c r="O488" s="6" t="str">
        <f t="shared" si="33"/>
        <v>Low Satisfaction</v>
      </c>
      <c r="P488" s="6" t="str">
        <f>IF(ev_charging_network_usage_!$H488&lt;30,"Short Charging",IF(ev_charging_network_usage_!$H488&lt;=60,"Medium Charging","Long Charging"))</f>
        <v>Medium Charging</v>
      </c>
      <c r="Q488" s="6">
        <f t="shared" si="32"/>
        <v>1</v>
      </c>
      <c r="R488" s="30">
        <f t="shared" si="30"/>
        <v>0.93541666666666667</v>
      </c>
      <c r="S488" s="28">
        <f t="shared" si="31"/>
        <v>45528</v>
      </c>
      <c r="T488" s="28"/>
    </row>
    <row r="489" spans="1:20" ht="13.2" x14ac:dyDescent="0.25">
      <c r="A489" s="3" t="s">
        <v>1137</v>
      </c>
      <c r="B489" s="3" t="s">
        <v>14</v>
      </c>
      <c r="C489" s="3" t="s">
        <v>15</v>
      </c>
      <c r="D489" s="3" t="s">
        <v>16</v>
      </c>
      <c r="E489" s="3" t="s">
        <v>17</v>
      </c>
      <c r="F489" s="3" t="s">
        <v>1138</v>
      </c>
      <c r="G489" s="3" t="s">
        <v>1139</v>
      </c>
      <c r="H489" s="3">
        <v>98</v>
      </c>
      <c r="I489" s="3">
        <v>10.56</v>
      </c>
      <c r="J489" s="3">
        <v>8</v>
      </c>
      <c r="K489" s="3">
        <v>84.48</v>
      </c>
      <c r="L489" s="3" t="s">
        <v>38</v>
      </c>
      <c r="M489" s="5">
        <v>5</v>
      </c>
      <c r="N489" s="6" t="str">
        <f>IF(ev_charging_network_usage_!$I489&lt;=10,"Low",IF(ev_charging_network_usage_!$I489&lt;=30,"Medium","High"))</f>
        <v>Medium</v>
      </c>
      <c r="O489" s="6" t="str">
        <f t="shared" si="33"/>
        <v>High Satisfaction</v>
      </c>
      <c r="P489" s="6" t="str">
        <f>IF(ev_charging_network_usage_!$H489&lt;30,"Short Charging",IF(ev_charging_network_usage_!$H489&lt;=60,"Medium Charging","Long Charging"))</f>
        <v>Long Charging</v>
      </c>
      <c r="Q489" s="6">
        <f t="shared" si="32"/>
        <v>3</v>
      </c>
      <c r="R489" s="30">
        <f t="shared" si="30"/>
        <v>0.8256944444444444</v>
      </c>
      <c r="S489" s="28">
        <f t="shared" si="31"/>
        <v>44956</v>
      </c>
      <c r="T489" s="28"/>
    </row>
    <row r="490" spans="1:20" ht="13.2" x14ac:dyDescent="0.25">
      <c r="A490" s="7" t="s">
        <v>1140</v>
      </c>
      <c r="B490" s="7" t="s">
        <v>55</v>
      </c>
      <c r="C490" s="7" t="s">
        <v>21</v>
      </c>
      <c r="D490" s="7" t="s">
        <v>34</v>
      </c>
      <c r="E490" s="7" t="s">
        <v>17</v>
      </c>
      <c r="F490" s="11">
        <v>45271.085416666669</v>
      </c>
      <c r="G490" s="11">
        <v>45271.136805555558</v>
      </c>
      <c r="H490" s="7">
        <v>74</v>
      </c>
      <c r="I490" s="7">
        <v>41.23</v>
      </c>
      <c r="J490" s="7">
        <v>12</v>
      </c>
      <c r="K490" s="7">
        <v>494.76</v>
      </c>
      <c r="L490" s="7" t="s">
        <v>23</v>
      </c>
      <c r="M490" s="9">
        <v>2</v>
      </c>
      <c r="N490" s="6" t="str">
        <f>IF(ev_charging_network_usage_!$I490&lt;=10,"Low",IF(ev_charging_network_usage_!$I490&lt;=30,"Medium","High"))</f>
        <v>High</v>
      </c>
      <c r="O490" s="6" t="str">
        <f t="shared" si="33"/>
        <v>Low Satisfaction</v>
      </c>
      <c r="P490" s="6" t="str">
        <f>IF(ev_charging_network_usage_!$H490&lt;30,"Short Charging",IF(ev_charging_network_usage_!$H490&lt;=60,"Medium Charging","Long Charging"))</f>
        <v>Long Charging</v>
      </c>
      <c r="Q490" s="6">
        <f t="shared" si="32"/>
        <v>1</v>
      </c>
      <c r="R490" s="30">
        <f t="shared" si="30"/>
        <v>8.5416666666666669E-2</v>
      </c>
      <c r="S490" s="28">
        <f t="shared" si="31"/>
        <v>45271</v>
      </c>
      <c r="T490" s="28"/>
    </row>
    <row r="491" spans="1:20" ht="13.2" x14ac:dyDescent="0.25">
      <c r="A491" s="3" t="s">
        <v>1141</v>
      </c>
      <c r="B491" s="3" t="s">
        <v>55</v>
      </c>
      <c r="C491" s="3" t="s">
        <v>15</v>
      </c>
      <c r="D491" s="3" t="s">
        <v>34</v>
      </c>
      <c r="E491" s="3" t="s">
        <v>35</v>
      </c>
      <c r="F491" s="3" t="s">
        <v>1142</v>
      </c>
      <c r="G491" s="3" t="s">
        <v>1143</v>
      </c>
      <c r="H491" s="3">
        <v>100</v>
      </c>
      <c r="I491" s="3">
        <v>43.92</v>
      </c>
      <c r="J491" s="3">
        <v>12</v>
      </c>
      <c r="K491" s="3">
        <v>527.04</v>
      </c>
      <c r="L491" s="3" t="s">
        <v>38</v>
      </c>
      <c r="M491" s="5">
        <v>2</v>
      </c>
      <c r="N491" s="6" t="str">
        <f>IF(ev_charging_network_usage_!$I491&lt;=10,"Low",IF(ev_charging_network_usage_!$I491&lt;=30,"Medium","High"))</f>
        <v>High</v>
      </c>
      <c r="O491" s="6" t="str">
        <f t="shared" si="33"/>
        <v>Low Satisfaction</v>
      </c>
      <c r="P491" s="6" t="str">
        <f>IF(ev_charging_network_usage_!$H491&lt;30,"Short Charging",IF(ev_charging_network_usage_!$H491&lt;=60,"Medium Charging","Long Charging"))</f>
        <v>Long Charging</v>
      </c>
      <c r="Q491" s="6">
        <f t="shared" si="32"/>
        <v>3</v>
      </c>
      <c r="R491" s="30">
        <f t="shared" si="30"/>
        <v>6.2500000000000003E-3</v>
      </c>
      <c r="S491" s="28">
        <f t="shared" si="31"/>
        <v>45560</v>
      </c>
      <c r="T491" s="28"/>
    </row>
    <row r="492" spans="1:20" ht="13.2" x14ac:dyDescent="0.25">
      <c r="A492" s="7" t="s">
        <v>1144</v>
      </c>
      <c r="B492" s="7" t="s">
        <v>59</v>
      </c>
      <c r="C492" s="7" t="s">
        <v>30</v>
      </c>
      <c r="D492" s="7" t="s">
        <v>34</v>
      </c>
      <c r="E492" s="7" t="s">
        <v>17</v>
      </c>
      <c r="F492" s="7" t="s">
        <v>1145</v>
      </c>
      <c r="G492" s="7" t="s">
        <v>1146</v>
      </c>
      <c r="H492" s="7">
        <v>62</v>
      </c>
      <c r="I492" s="7">
        <v>7.96</v>
      </c>
      <c r="J492" s="7">
        <v>15</v>
      </c>
      <c r="K492" s="7">
        <v>119.4</v>
      </c>
      <c r="L492" s="7" t="s">
        <v>27</v>
      </c>
      <c r="M492" s="9">
        <v>2</v>
      </c>
      <c r="N492" s="6" t="str">
        <f>IF(ev_charging_network_usage_!$I492&lt;=10,"Low",IF(ev_charging_network_usage_!$I492&lt;=30,"Medium","High"))</f>
        <v>Low</v>
      </c>
      <c r="O492" s="6" t="str">
        <f t="shared" si="33"/>
        <v>Low Satisfaction</v>
      </c>
      <c r="P492" s="6" t="str">
        <f>IF(ev_charging_network_usage_!$H492&lt;30,"Short Charging",IF(ev_charging_network_usage_!$H492&lt;=60,"Medium Charging","Long Charging"))</f>
        <v>Long Charging</v>
      </c>
      <c r="Q492" s="6">
        <f t="shared" si="32"/>
        <v>2</v>
      </c>
      <c r="R492" s="30">
        <f t="shared" si="30"/>
        <v>0.45347222222222222</v>
      </c>
      <c r="S492" s="28">
        <f t="shared" si="31"/>
        <v>45068</v>
      </c>
      <c r="T492" s="28"/>
    </row>
    <row r="493" spans="1:20" ht="13.2" x14ac:dyDescent="0.25">
      <c r="A493" s="3" t="s">
        <v>1147</v>
      </c>
      <c r="B493" s="3" t="s">
        <v>20</v>
      </c>
      <c r="C493" s="3" t="s">
        <v>30</v>
      </c>
      <c r="D493" s="3" t="s">
        <v>22</v>
      </c>
      <c r="E493" s="3" t="s">
        <v>17</v>
      </c>
      <c r="F493" s="3" t="s">
        <v>1148</v>
      </c>
      <c r="G493" s="3" t="s">
        <v>1149</v>
      </c>
      <c r="H493" s="3">
        <v>79</v>
      </c>
      <c r="I493" s="3">
        <v>30.4</v>
      </c>
      <c r="J493" s="3">
        <v>15</v>
      </c>
      <c r="K493" s="3">
        <v>456</v>
      </c>
      <c r="L493" s="3" t="s">
        <v>27</v>
      </c>
      <c r="M493" s="5">
        <v>2</v>
      </c>
      <c r="N493" s="6" t="str">
        <f>IF(ev_charging_network_usage_!$I493&lt;=10,"Low",IF(ev_charging_network_usage_!$I493&lt;=30,"Medium","High"))</f>
        <v>High</v>
      </c>
      <c r="O493" s="6" t="str">
        <f t="shared" si="33"/>
        <v>Low Satisfaction</v>
      </c>
      <c r="P493" s="6" t="str">
        <f>IF(ev_charging_network_usage_!$H493&lt;30,"Short Charging",IF(ev_charging_network_usage_!$H493&lt;=60,"Medium Charging","Long Charging"))</f>
        <v>Long Charging</v>
      </c>
      <c r="Q493" s="6">
        <f t="shared" si="32"/>
        <v>2</v>
      </c>
      <c r="R493" s="30">
        <f t="shared" si="30"/>
        <v>0.74375000000000002</v>
      </c>
      <c r="S493" s="28">
        <f t="shared" si="31"/>
        <v>45496</v>
      </c>
      <c r="T493" s="28"/>
    </row>
    <row r="494" spans="1:20" ht="13.2" x14ac:dyDescent="0.25">
      <c r="A494" s="7" t="s">
        <v>1150</v>
      </c>
      <c r="B494" s="7" t="s">
        <v>55</v>
      </c>
      <c r="C494" s="7" t="s">
        <v>21</v>
      </c>
      <c r="D494" s="7" t="s">
        <v>34</v>
      </c>
      <c r="E494" s="7" t="s">
        <v>17</v>
      </c>
      <c r="F494" s="8">
        <v>45086.513888888891</v>
      </c>
      <c r="G494" s="8">
        <v>45086.559027777781</v>
      </c>
      <c r="H494" s="7">
        <v>65</v>
      </c>
      <c r="I494" s="7">
        <v>29.21</v>
      </c>
      <c r="J494" s="7">
        <v>8</v>
      </c>
      <c r="K494" s="7">
        <v>233.68</v>
      </c>
      <c r="L494" s="7" t="s">
        <v>27</v>
      </c>
      <c r="M494" s="9">
        <v>3</v>
      </c>
      <c r="N494" s="6" t="str">
        <f>IF(ev_charging_network_usage_!$I494&lt;=10,"Low",IF(ev_charging_network_usage_!$I494&lt;=30,"Medium","High"))</f>
        <v>Medium</v>
      </c>
      <c r="O494" s="6" t="str">
        <f t="shared" si="33"/>
        <v>Medium Satisfaction</v>
      </c>
      <c r="P494" s="6" t="str">
        <f>IF(ev_charging_network_usage_!$H494&lt;30,"Short Charging",IF(ev_charging_network_usage_!$H494&lt;=60,"Medium Charging","Long Charging"))</f>
        <v>Long Charging</v>
      </c>
      <c r="Q494" s="6">
        <f t="shared" si="32"/>
        <v>1</v>
      </c>
      <c r="R494" s="30">
        <f t="shared" si="30"/>
        <v>0.51388888888888884</v>
      </c>
      <c r="S494" s="28">
        <f t="shared" si="31"/>
        <v>45086</v>
      </c>
      <c r="T494" s="28"/>
    </row>
    <row r="495" spans="1:20" ht="13.2" x14ac:dyDescent="0.25">
      <c r="A495" s="3" t="s">
        <v>1151</v>
      </c>
      <c r="B495" s="3" t="s">
        <v>48</v>
      </c>
      <c r="C495" s="3" t="s">
        <v>21</v>
      </c>
      <c r="D495" s="3" t="s">
        <v>22</v>
      </c>
      <c r="E495" s="3" t="s">
        <v>17</v>
      </c>
      <c r="F495" s="3" t="s">
        <v>1152</v>
      </c>
      <c r="G495" s="3" t="s">
        <v>1153</v>
      </c>
      <c r="H495" s="3">
        <v>41</v>
      </c>
      <c r="I495" s="3">
        <v>32.520000000000003</v>
      </c>
      <c r="J495" s="3">
        <v>8</v>
      </c>
      <c r="K495" s="3">
        <v>260.16000000000003</v>
      </c>
      <c r="L495" s="3" t="s">
        <v>23</v>
      </c>
      <c r="M495" s="5">
        <v>1</v>
      </c>
      <c r="N495" s="6" t="str">
        <f>IF(ev_charging_network_usage_!$I495&lt;=10,"Low",IF(ev_charging_network_usage_!$I495&lt;=30,"Medium","High"))</f>
        <v>High</v>
      </c>
      <c r="O495" s="6" t="str">
        <f t="shared" si="33"/>
        <v>Low Satisfaction</v>
      </c>
      <c r="P495" s="6" t="str">
        <f>IF(ev_charging_network_usage_!$H495&lt;30,"Short Charging",IF(ev_charging_network_usage_!$H495&lt;=60,"Medium Charging","Long Charging"))</f>
        <v>Medium Charging</v>
      </c>
      <c r="Q495" s="6">
        <f t="shared" si="32"/>
        <v>1</v>
      </c>
      <c r="R495" s="30">
        <f t="shared" si="30"/>
        <v>0.92361111111111116</v>
      </c>
      <c r="S495" s="28">
        <f t="shared" si="31"/>
        <v>45373</v>
      </c>
      <c r="T495" s="28"/>
    </row>
    <row r="496" spans="1:20" ht="13.2" x14ac:dyDescent="0.25">
      <c r="A496" s="7" t="s">
        <v>1154</v>
      </c>
      <c r="B496" s="7" t="s">
        <v>78</v>
      </c>
      <c r="C496" s="7" t="s">
        <v>21</v>
      </c>
      <c r="D496" s="7" t="s">
        <v>34</v>
      </c>
      <c r="E496" s="7" t="s">
        <v>17</v>
      </c>
      <c r="F496" s="7" t="s">
        <v>1155</v>
      </c>
      <c r="G496" s="7" t="s">
        <v>1156</v>
      </c>
      <c r="H496" s="7">
        <v>35</v>
      </c>
      <c r="I496" s="7">
        <v>29.37</v>
      </c>
      <c r="J496" s="7">
        <v>10</v>
      </c>
      <c r="K496" s="7">
        <v>293.7</v>
      </c>
      <c r="L496" s="7" t="s">
        <v>23</v>
      </c>
      <c r="M496" s="9">
        <v>2</v>
      </c>
      <c r="N496" s="6" t="str">
        <f>IF(ev_charging_network_usage_!$I496&lt;=10,"Low",IF(ev_charging_network_usage_!$I496&lt;=30,"Medium","High"))</f>
        <v>Medium</v>
      </c>
      <c r="O496" s="6" t="str">
        <f t="shared" si="33"/>
        <v>Low Satisfaction</v>
      </c>
      <c r="P496" s="6" t="str">
        <f>IF(ev_charging_network_usage_!$H496&lt;30,"Short Charging",IF(ev_charging_network_usage_!$H496&lt;=60,"Medium Charging","Long Charging"))</f>
        <v>Medium Charging</v>
      </c>
      <c r="Q496" s="6">
        <f t="shared" si="32"/>
        <v>1</v>
      </c>
      <c r="R496" s="30">
        <f t="shared" si="30"/>
        <v>0.35902777777777778</v>
      </c>
      <c r="S496" s="28">
        <f t="shared" si="31"/>
        <v>45321</v>
      </c>
      <c r="T496" s="28"/>
    </row>
    <row r="497" spans="1:20" ht="13.2" x14ac:dyDescent="0.25">
      <c r="A497" s="3" t="s">
        <v>1157</v>
      </c>
      <c r="B497" s="3" t="s">
        <v>48</v>
      </c>
      <c r="C497" s="3" t="s">
        <v>15</v>
      </c>
      <c r="D497" s="3" t="s">
        <v>16</v>
      </c>
      <c r="E497" s="3" t="s">
        <v>35</v>
      </c>
      <c r="F497" s="3" t="s">
        <v>1158</v>
      </c>
      <c r="G497" s="3" t="s">
        <v>1159</v>
      </c>
      <c r="H497" s="3">
        <v>38</v>
      </c>
      <c r="I497" s="3">
        <v>56.81</v>
      </c>
      <c r="J497" s="3">
        <v>12</v>
      </c>
      <c r="K497" s="3">
        <v>681.72</v>
      </c>
      <c r="L497" s="3" t="s">
        <v>27</v>
      </c>
      <c r="M497" s="5">
        <v>2</v>
      </c>
      <c r="N497" s="6" t="str">
        <f>IF(ev_charging_network_usage_!$I497&lt;=10,"Low",IF(ev_charging_network_usage_!$I497&lt;=30,"Medium","High"))</f>
        <v>High</v>
      </c>
      <c r="O497" s="6" t="str">
        <f t="shared" si="33"/>
        <v>Low Satisfaction</v>
      </c>
      <c r="P497" s="6" t="str">
        <f>IF(ev_charging_network_usage_!$H497&lt;30,"Short Charging",IF(ev_charging_network_usage_!$H497&lt;=60,"Medium Charging","Long Charging"))</f>
        <v>Medium Charging</v>
      </c>
      <c r="Q497" s="6">
        <f t="shared" si="32"/>
        <v>3</v>
      </c>
      <c r="R497" s="30">
        <f t="shared" si="30"/>
        <v>0.79374999999999996</v>
      </c>
      <c r="S497" s="28">
        <f t="shared" si="31"/>
        <v>45366</v>
      </c>
      <c r="T497" s="28"/>
    </row>
    <row r="498" spans="1:20" ht="13.2" x14ac:dyDescent="0.25">
      <c r="A498" s="7" t="s">
        <v>1160</v>
      </c>
      <c r="B498" s="7" t="s">
        <v>78</v>
      </c>
      <c r="C498" s="7" t="s">
        <v>21</v>
      </c>
      <c r="D498" s="7" t="s">
        <v>34</v>
      </c>
      <c r="E498" s="7" t="s">
        <v>35</v>
      </c>
      <c r="F498" s="8">
        <v>45418.472916666666</v>
      </c>
      <c r="G498" s="8">
        <v>45418.520138888889</v>
      </c>
      <c r="H498" s="7">
        <v>68</v>
      </c>
      <c r="I498" s="7">
        <v>42.4</v>
      </c>
      <c r="J498" s="7">
        <v>10</v>
      </c>
      <c r="K498" s="7">
        <v>424</v>
      </c>
      <c r="L498" s="7" t="s">
        <v>38</v>
      </c>
      <c r="M498" s="9">
        <v>1</v>
      </c>
      <c r="N498" s="6" t="str">
        <f>IF(ev_charging_network_usage_!$I498&lt;=10,"Low",IF(ev_charging_network_usage_!$I498&lt;=30,"Medium","High"))</f>
        <v>High</v>
      </c>
      <c r="O498" s="6" t="str">
        <f t="shared" si="33"/>
        <v>Low Satisfaction</v>
      </c>
      <c r="P498" s="6" t="str">
        <f>IF(ev_charging_network_usage_!$H498&lt;30,"Short Charging",IF(ev_charging_network_usage_!$H498&lt;=60,"Medium Charging","Long Charging"))</f>
        <v>Long Charging</v>
      </c>
      <c r="Q498" s="6">
        <f t="shared" si="32"/>
        <v>1</v>
      </c>
      <c r="R498" s="30">
        <f t="shared" si="30"/>
        <v>0.47291666666666665</v>
      </c>
      <c r="S498" s="28">
        <f t="shared" si="31"/>
        <v>45418</v>
      </c>
      <c r="T498" s="28"/>
    </row>
    <row r="499" spans="1:20" ht="13.2" x14ac:dyDescent="0.25">
      <c r="A499" s="3" t="s">
        <v>1161</v>
      </c>
      <c r="B499" s="3" t="s">
        <v>43</v>
      </c>
      <c r="C499" s="3" t="s">
        <v>15</v>
      </c>
      <c r="D499" s="3" t="s">
        <v>16</v>
      </c>
      <c r="E499" s="3" t="s">
        <v>35</v>
      </c>
      <c r="F499" s="4">
        <v>45267.718055555553</v>
      </c>
      <c r="G499" s="4">
        <v>45267.785416666666</v>
      </c>
      <c r="H499" s="3">
        <v>97</v>
      </c>
      <c r="I499" s="3">
        <v>15.74</v>
      </c>
      <c r="J499" s="3">
        <v>12</v>
      </c>
      <c r="K499" s="3">
        <v>188.88</v>
      </c>
      <c r="L499" s="3" t="s">
        <v>23</v>
      </c>
      <c r="M499" s="5">
        <v>1</v>
      </c>
      <c r="N499" s="6" t="str">
        <f>IF(ev_charging_network_usage_!$I499&lt;=10,"Low",IF(ev_charging_network_usage_!$I499&lt;=30,"Medium","High"))</f>
        <v>Medium</v>
      </c>
      <c r="O499" s="6" t="str">
        <f t="shared" si="33"/>
        <v>Low Satisfaction</v>
      </c>
      <c r="P499" s="6" t="str">
        <f>IF(ev_charging_network_usage_!$H499&lt;30,"Short Charging",IF(ev_charging_network_usage_!$H499&lt;=60,"Medium Charging","Long Charging"))</f>
        <v>Long Charging</v>
      </c>
      <c r="Q499" s="6">
        <f t="shared" si="32"/>
        <v>3</v>
      </c>
      <c r="R499" s="30">
        <f t="shared" si="30"/>
        <v>0.71805555555555556</v>
      </c>
      <c r="S499" s="28">
        <f t="shared" si="31"/>
        <v>45267</v>
      </c>
      <c r="T499" s="28"/>
    </row>
    <row r="500" spans="1:20" ht="13.2" x14ac:dyDescent="0.25">
      <c r="A500" s="7" t="s">
        <v>1162</v>
      </c>
      <c r="B500" s="7" t="s">
        <v>29</v>
      </c>
      <c r="C500" s="7" t="s">
        <v>15</v>
      </c>
      <c r="D500" s="7" t="s">
        <v>16</v>
      </c>
      <c r="E500" s="7" t="s">
        <v>17</v>
      </c>
      <c r="F500" s="7" t="s">
        <v>1163</v>
      </c>
      <c r="G500" s="7" t="s">
        <v>1164</v>
      </c>
      <c r="H500" s="7">
        <v>116</v>
      </c>
      <c r="I500" s="7">
        <v>56.07</v>
      </c>
      <c r="J500" s="7">
        <v>10</v>
      </c>
      <c r="K500" s="7">
        <v>560.70000000000005</v>
      </c>
      <c r="L500" s="7" t="s">
        <v>18</v>
      </c>
      <c r="M500" s="9">
        <v>3</v>
      </c>
      <c r="N500" s="6" t="str">
        <f>IF(ev_charging_network_usage_!$I500&lt;=10,"Low",IF(ev_charging_network_usage_!$I500&lt;=30,"Medium","High"))</f>
        <v>High</v>
      </c>
      <c r="O500" s="6" t="str">
        <f t="shared" si="33"/>
        <v>Medium Satisfaction</v>
      </c>
      <c r="P500" s="6" t="str">
        <f>IF(ev_charging_network_usage_!$H500&lt;30,"Short Charging",IF(ev_charging_network_usage_!$H500&lt;=60,"Medium Charging","Long Charging"))</f>
        <v>Long Charging</v>
      </c>
      <c r="Q500" s="6">
        <f t="shared" si="32"/>
        <v>3</v>
      </c>
      <c r="R500" s="30">
        <f t="shared" si="30"/>
        <v>0.76249999999999996</v>
      </c>
      <c r="S500" s="28">
        <f t="shared" si="31"/>
        <v>45525</v>
      </c>
      <c r="T500" s="28"/>
    </row>
    <row r="501" spans="1:20" ht="13.2" x14ac:dyDescent="0.25">
      <c r="A501" s="3" t="s">
        <v>1165</v>
      </c>
      <c r="B501" s="3" t="s">
        <v>78</v>
      </c>
      <c r="C501" s="3" t="s">
        <v>15</v>
      </c>
      <c r="D501" s="3" t="s">
        <v>16</v>
      </c>
      <c r="E501" s="3" t="s">
        <v>17</v>
      </c>
      <c r="F501" s="4">
        <v>45417.122916666667</v>
      </c>
      <c r="G501" s="4">
        <v>45417.20416666667</v>
      </c>
      <c r="H501" s="3">
        <v>117</v>
      </c>
      <c r="I501" s="3">
        <v>18.11</v>
      </c>
      <c r="J501" s="3">
        <v>12</v>
      </c>
      <c r="K501" s="3">
        <v>217.32</v>
      </c>
      <c r="L501" s="3" t="s">
        <v>38</v>
      </c>
      <c r="M501" s="5">
        <v>3</v>
      </c>
      <c r="N501" s="6" t="str">
        <f>IF(ev_charging_network_usage_!$I501&lt;=10,"Low",IF(ev_charging_network_usage_!$I501&lt;=30,"Medium","High"))</f>
        <v>Medium</v>
      </c>
      <c r="O501" s="6" t="str">
        <f t="shared" si="33"/>
        <v>Medium Satisfaction</v>
      </c>
      <c r="P501" s="6" t="str">
        <f>IF(ev_charging_network_usage_!$H501&lt;30,"Short Charging",IF(ev_charging_network_usage_!$H501&lt;=60,"Medium Charging","Long Charging"))</f>
        <v>Long Charging</v>
      </c>
      <c r="Q501" s="6">
        <f t="shared" si="32"/>
        <v>3</v>
      </c>
      <c r="R501" s="30">
        <f t="shared" si="30"/>
        <v>0.12291666666666666</v>
      </c>
      <c r="S501" s="28">
        <f t="shared" si="31"/>
        <v>45417</v>
      </c>
      <c r="T501" s="28"/>
    </row>
    <row r="502" spans="1:20" ht="13.2" x14ac:dyDescent="0.25">
      <c r="A502" s="7" t="s">
        <v>1166</v>
      </c>
      <c r="B502" s="7" t="s">
        <v>29</v>
      </c>
      <c r="C502" s="7" t="s">
        <v>21</v>
      </c>
      <c r="D502" s="7" t="s">
        <v>16</v>
      </c>
      <c r="E502" s="7" t="s">
        <v>35</v>
      </c>
      <c r="F502" s="8">
        <v>45293.166666666664</v>
      </c>
      <c r="G502" s="8">
        <v>45293.197222222225</v>
      </c>
      <c r="H502" s="7">
        <v>44</v>
      </c>
      <c r="I502" s="7">
        <v>29.92</v>
      </c>
      <c r="J502" s="7">
        <v>8</v>
      </c>
      <c r="K502" s="7">
        <v>239.36</v>
      </c>
      <c r="L502" s="7" t="s">
        <v>38</v>
      </c>
      <c r="M502" s="9">
        <v>3</v>
      </c>
      <c r="N502" s="6" t="str">
        <f>IF(ev_charging_network_usage_!$I502&lt;=10,"Low",IF(ev_charging_network_usage_!$I502&lt;=30,"Medium","High"))</f>
        <v>Medium</v>
      </c>
      <c r="O502" s="6" t="str">
        <f t="shared" si="33"/>
        <v>Medium Satisfaction</v>
      </c>
      <c r="P502" s="6" t="str">
        <f>IF(ev_charging_network_usage_!$H502&lt;30,"Short Charging",IF(ev_charging_network_usage_!$H502&lt;=60,"Medium Charging","Long Charging"))</f>
        <v>Medium Charging</v>
      </c>
      <c r="Q502" s="6">
        <f t="shared" si="32"/>
        <v>1</v>
      </c>
      <c r="R502" s="30">
        <f t="shared" si="30"/>
        <v>0.16666666666666666</v>
      </c>
      <c r="S502" s="28">
        <f t="shared" si="31"/>
        <v>45293</v>
      </c>
      <c r="T502" s="28"/>
    </row>
    <row r="503" spans="1:20" ht="13.2" x14ac:dyDescent="0.25">
      <c r="A503" s="3" t="s">
        <v>1167</v>
      </c>
      <c r="B503" s="3" t="s">
        <v>78</v>
      </c>
      <c r="C503" s="3" t="s">
        <v>21</v>
      </c>
      <c r="D503" s="3" t="s">
        <v>22</v>
      </c>
      <c r="E503" s="3" t="s">
        <v>35</v>
      </c>
      <c r="F503" s="3" t="s">
        <v>1168</v>
      </c>
      <c r="G503" s="3" t="s">
        <v>1169</v>
      </c>
      <c r="H503" s="3">
        <v>95</v>
      </c>
      <c r="I503" s="3">
        <v>8.43</v>
      </c>
      <c r="J503" s="3">
        <v>10</v>
      </c>
      <c r="K503" s="3">
        <v>84.3</v>
      </c>
      <c r="L503" s="3" t="s">
        <v>38</v>
      </c>
      <c r="M503" s="5">
        <v>2</v>
      </c>
      <c r="N503" s="6" t="str">
        <f>IF(ev_charging_network_usage_!$I503&lt;=10,"Low",IF(ev_charging_network_usage_!$I503&lt;=30,"Medium","High"))</f>
        <v>Low</v>
      </c>
      <c r="O503" s="6" t="str">
        <f t="shared" si="33"/>
        <v>Low Satisfaction</v>
      </c>
      <c r="P503" s="6" t="str">
        <f>IF(ev_charging_network_usage_!$H503&lt;30,"Short Charging",IF(ev_charging_network_usage_!$H503&lt;=60,"Medium Charging","Long Charging"))</f>
        <v>Long Charging</v>
      </c>
      <c r="Q503" s="6">
        <f t="shared" si="32"/>
        <v>1</v>
      </c>
      <c r="R503" s="30">
        <f t="shared" si="30"/>
        <v>0.4909722222222222</v>
      </c>
      <c r="S503" s="28">
        <f t="shared" si="31"/>
        <v>45582</v>
      </c>
      <c r="T503" s="28"/>
    </row>
    <row r="504" spans="1:20" ht="13.2" x14ac:dyDescent="0.25">
      <c r="A504" s="7" t="s">
        <v>1170</v>
      </c>
      <c r="B504" s="7" t="s">
        <v>43</v>
      </c>
      <c r="C504" s="7" t="s">
        <v>30</v>
      </c>
      <c r="D504" s="7" t="s">
        <v>31</v>
      </c>
      <c r="E504" s="7" t="s">
        <v>35</v>
      </c>
      <c r="F504" s="7" t="s">
        <v>1171</v>
      </c>
      <c r="G504" s="7" t="s">
        <v>1172</v>
      </c>
      <c r="H504" s="7">
        <v>79</v>
      </c>
      <c r="I504" s="7">
        <v>49.41</v>
      </c>
      <c r="J504" s="7">
        <v>10</v>
      </c>
      <c r="K504" s="7">
        <v>494.1</v>
      </c>
      <c r="L504" s="7" t="s">
        <v>38</v>
      </c>
      <c r="M504" s="9">
        <v>4</v>
      </c>
      <c r="N504" s="6" t="str">
        <f>IF(ev_charging_network_usage_!$I504&lt;=10,"Low",IF(ev_charging_network_usage_!$I504&lt;=30,"Medium","High"))</f>
        <v>High</v>
      </c>
      <c r="O504" s="6" t="str">
        <f t="shared" si="33"/>
        <v>Medium Satisfaction</v>
      </c>
      <c r="P504" s="6" t="str">
        <f>IF(ev_charging_network_usage_!$H504&lt;30,"Short Charging",IF(ev_charging_network_usage_!$H504&lt;=60,"Medium Charging","Long Charging"))</f>
        <v>Long Charging</v>
      </c>
      <c r="Q504" s="6">
        <f t="shared" si="32"/>
        <v>2</v>
      </c>
      <c r="R504" s="30">
        <f t="shared" si="30"/>
        <v>0.82638888888888884</v>
      </c>
      <c r="S504" s="28">
        <f t="shared" si="31"/>
        <v>45499</v>
      </c>
      <c r="T504" s="28"/>
    </row>
    <row r="505" spans="1:20" ht="13.2" x14ac:dyDescent="0.25">
      <c r="A505" s="3" t="s">
        <v>1173</v>
      </c>
      <c r="B505" s="3" t="s">
        <v>55</v>
      </c>
      <c r="C505" s="3" t="s">
        <v>30</v>
      </c>
      <c r="D505" s="3" t="s">
        <v>16</v>
      </c>
      <c r="E505" s="3" t="s">
        <v>35</v>
      </c>
      <c r="F505" s="4">
        <v>45543.628472222219</v>
      </c>
      <c r="G505" s="4">
        <v>45543.676388888889</v>
      </c>
      <c r="H505" s="3">
        <v>69</v>
      </c>
      <c r="I505" s="3">
        <v>34.56</v>
      </c>
      <c r="J505" s="3">
        <v>10</v>
      </c>
      <c r="K505" s="3">
        <v>345.6</v>
      </c>
      <c r="L505" s="3" t="s">
        <v>27</v>
      </c>
      <c r="M505" s="5">
        <v>4</v>
      </c>
      <c r="N505" s="6" t="str">
        <f>IF(ev_charging_network_usage_!$I505&lt;=10,"Low",IF(ev_charging_network_usage_!$I505&lt;=30,"Medium","High"))</f>
        <v>High</v>
      </c>
      <c r="O505" s="6" t="str">
        <f t="shared" si="33"/>
        <v>Medium Satisfaction</v>
      </c>
      <c r="P505" s="6" t="str">
        <f>IF(ev_charging_network_usage_!$H505&lt;30,"Short Charging",IF(ev_charging_network_usage_!$H505&lt;=60,"Medium Charging","Long Charging"))</f>
        <v>Long Charging</v>
      </c>
      <c r="Q505" s="6">
        <f t="shared" si="32"/>
        <v>2</v>
      </c>
      <c r="R505" s="30">
        <f t="shared" si="30"/>
        <v>0.62847222222222221</v>
      </c>
      <c r="S505" s="28">
        <f t="shared" si="31"/>
        <v>45543</v>
      </c>
      <c r="T505" s="28"/>
    </row>
    <row r="506" spans="1:20" ht="13.2" x14ac:dyDescent="0.25">
      <c r="A506" s="7" t="s">
        <v>1174</v>
      </c>
      <c r="B506" s="7" t="s">
        <v>14</v>
      </c>
      <c r="C506" s="7" t="s">
        <v>15</v>
      </c>
      <c r="D506" s="7" t="s">
        <v>22</v>
      </c>
      <c r="E506" s="7" t="s">
        <v>17</v>
      </c>
      <c r="F506" s="8">
        <v>45298.805555555555</v>
      </c>
      <c r="G506" s="8">
        <v>45298.863194444442</v>
      </c>
      <c r="H506" s="7">
        <v>83</v>
      </c>
      <c r="I506" s="7">
        <v>18.22</v>
      </c>
      <c r="J506" s="7">
        <v>8</v>
      </c>
      <c r="K506" s="7">
        <v>145.76</v>
      </c>
      <c r="L506" s="7" t="s">
        <v>18</v>
      </c>
      <c r="M506" s="9">
        <v>4</v>
      </c>
      <c r="N506" s="6" t="str">
        <f>IF(ev_charging_network_usage_!$I506&lt;=10,"Low",IF(ev_charging_network_usage_!$I506&lt;=30,"Medium","High"))</f>
        <v>Medium</v>
      </c>
      <c r="O506" s="6" t="str">
        <f t="shared" si="33"/>
        <v>Medium Satisfaction</v>
      </c>
      <c r="P506" s="6" t="str">
        <f>IF(ev_charging_network_usage_!$H506&lt;30,"Short Charging",IF(ev_charging_network_usage_!$H506&lt;=60,"Medium Charging","Long Charging"))</f>
        <v>Long Charging</v>
      </c>
      <c r="Q506" s="6">
        <f t="shared" si="32"/>
        <v>3</v>
      </c>
      <c r="R506" s="30">
        <f t="shared" si="30"/>
        <v>0.80555555555555558</v>
      </c>
      <c r="S506" s="28">
        <f t="shared" si="31"/>
        <v>45298</v>
      </c>
      <c r="T506" s="28"/>
    </row>
    <row r="507" spans="1:20" ht="13.2" x14ac:dyDescent="0.25">
      <c r="A507" s="3" t="s">
        <v>1175</v>
      </c>
      <c r="B507" s="3" t="s">
        <v>14</v>
      </c>
      <c r="C507" s="3" t="s">
        <v>21</v>
      </c>
      <c r="D507" s="3" t="s">
        <v>31</v>
      </c>
      <c r="E507" s="3" t="s">
        <v>17</v>
      </c>
      <c r="F507" s="3" t="s">
        <v>1176</v>
      </c>
      <c r="G507" s="3" t="s">
        <v>1177</v>
      </c>
      <c r="H507" s="3">
        <v>68</v>
      </c>
      <c r="I507" s="3">
        <v>30.78</v>
      </c>
      <c r="J507" s="3">
        <v>15</v>
      </c>
      <c r="K507" s="3">
        <v>461.7</v>
      </c>
      <c r="L507" s="3" t="s">
        <v>27</v>
      </c>
      <c r="M507" s="5">
        <v>1</v>
      </c>
      <c r="N507" s="6" t="str">
        <f>IF(ev_charging_network_usage_!$I507&lt;=10,"Low",IF(ev_charging_network_usage_!$I507&lt;=30,"Medium","High"))</f>
        <v>High</v>
      </c>
      <c r="O507" s="6" t="str">
        <f t="shared" si="33"/>
        <v>Low Satisfaction</v>
      </c>
      <c r="P507" s="6" t="str">
        <f>IF(ev_charging_network_usage_!$H507&lt;30,"Short Charging",IF(ev_charging_network_usage_!$H507&lt;=60,"Medium Charging","Long Charging"))</f>
        <v>Long Charging</v>
      </c>
      <c r="Q507" s="6">
        <f t="shared" si="32"/>
        <v>1</v>
      </c>
      <c r="R507" s="30">
        <f t="shared" si="30"/>
        <v>0.3888888888888889</v>
      </c>
      <c r="S507" s="28">
        <f t="shared" si="31"/>
        <v>45071</v>
      </c>
      <c r="T507" s="28"/>
    </row>
    <row r="508" spans="1:20" ht="13.2" x14ac:dyDescent="0.25">
      <c r="A508" s="7" t="s">
        <v>1178</v>
      </c>
      <c r="B508" s="7" t="s">
        <v>20</v>
      </c>
      <c r="C508" s="7" t="s">
        <v>15</v>
      </c>
      <c r="D508" s="7" t="s">
        <v>16</v>
      </c>
      <c r="E508" s="7" t="s">
        <v>17</v>
      </c>
      <c r="F508" s="8">
        <v>45027.127083333333</v>
      </c>
      <c r="G508" s="8">
        <v>45027.197916666664</v>
      </c>
      <c r="H508" s="7">
        <v>102</v>
      </c>
      <c r="I508" s="7">
        <v>13.28</v>
      </c>
      <c r="J508" s="7">
        <v>15</v>
      </c>
      <c r="K508" s="7">
        <v>199.2</v>
      </c>
      <c r="L508" s="7" t="s">
        <v>23</v>
      </c>
      <c r="M508" s="9">
        <v>3</v>
      </c>
      <c r="N508" s="6" t="str">
        <f>IF(ev_charging_network_usage_!$I508&lt;=10,"Low",IF(ev_charging_network_usage_!$I508&lt;=30,"Medium","High"))</f>
        <v>Medium</v>
      </c>
      <c r="O508" s="6" t="str">
        <f t="shared" si="33"/>
        <v>Medium Satisfaction</v>
      </c>
      <c r="P508" s="6" t="str">
        <f>IF(ev_charging_network_usage_!$H508&lt;30,"Short Charging",IF(ev_charging_network_usage_!$H508&lt;=60,"Medium Charging","Long Charging"))</f>
        <v>Long Charging</v>
      </c>
      <c r="Q508" s="6">
        <f t="shared" si="32"/>
        <v>3</v>
      </c>
      <c r="R508" s="30">
        <f t="shared" si="30"/>
        <v>0.12708333333333333</v>
      </c>
      <c r="S508" s="28">
        <f t="shared" si="31"/>
        <v>45027</v>
      </c>
      <c r="T508" s="28"/>
    </row>
    <row r="509" spans="1:20" ht="13.2" x14ac:dyDescent="0.25">
      <c r="A509" s="3" t="s">
        <v>1179</v>
      </c>
      <c r="B509" s="3" t="s">
        <v>29</v>
      </c>
      <c r="C509" s="3" t="s">
        <v>21</v>
      </c>
      <c r="D509" s="3" t="s">
        <v>22</v>
      </c>
      <c r="E509" s="3" t="s">
        <v>17</v>
      </c>
      <c r="F509" s="4">
        <v>45352.655555555553</v>
      </c>
      <c r="G509" s="4">
        <v>45352.726388888892</v>
      </c>
      <c r="H509" s="3">
        <v>102</v>
      </c>
      <c r="I509" s="3">
        <v>26.97</v>
      </c>
      <c r="J509" s="3">
        <v>8</v>
      </c>
      <c r="K509" s="3">
        <v>215.76</v>
      </c>
      <c r="L509" s="3" t="s">
        <v>23</v>
      </c>
      <c r="M509" s="5">
        <v>1</v>
      </c>
      <c r="N509" s="6" t="str">
        <f>IF(ev_charging_network_usage_!$I509&lt;=10,"Low",IF(ev_charging_network_usage_!$I509&lt;=30,"Medium","High"))</f>
        <v>Medium</v>
      </c>
      <c r="O509" s="6" t="str">
        <f t="shared" si="33"/>
        <v>Low Satisfaction</v>
      </c>
      <c r="P509" s="6" t="str">
        <f>IF(ev_charging_network_usage_!$H509&lt;30,"Short Charging",IF(ev_charging_network_usage_!$H509&lt;=60,"Medium Charging","Long Charging"))</f>
        <v>Long Charging</v>
      </c>
      <c r="Q509" s="6">
        <f t="shared" si="32"/>
        <v>1</v>
      </c>
      <c r="R509" s="30">
        <f t="shared" si="30"/>
        <v>0.65555555555555556</v>
      </c>
      <c r="S509" s="28">
        <f t="shared" si="31"/>
        <v>45352</v>
      </c>
      <c r="T509" s="28"/>
    </row>
    <row r="510" spans="1:20" ht="13.2" x14ac:dyDescent="0.25">
      <c r="A510" s="7" t="s">
        <v>1180</v>
      </c>
      <c r="B510" s="7" t="s">
        <v>29</v>
      </c>
      <c r="C510" s="7" t="s">
        <v>30</v>
      </c>
      <c r="D510" s="7" t="s">
        <v>16</v>
      </c>
      <c r="E510" s="7" t="s">
        <v>17</v>
      </c>
      <c r="F510" s="8">
        <v>45392.451388888891</v>
      </c>
      <c r="G510" s="8">
        <v>45392.517361111109</v>
      </c>
      <c r="H510" s="7">
        <v>95</v>
      </c>
      <c r="I510" s="7">
        <v>44.63</v>
      </c>
      <c r="J510" s="7">
        <v>15</v>
      </c>
      <c r="K510" s="7">
        <v>669.45</v>
      </c>
      <c r="L510" s="7" t="s">
        <v>23</v>
      </c>
      <c r="M510" s="9">
        <v>2</v>
      </c>
      <c r="N510" s="6" t="str">
        <f>IF(ev_charging_network_usage_!$I510&lt;=10,"Low",IF(ev_charging_network_usage_!$I510&lt;=30,"Medium","High"))</f>
        <v>High</v>
      </c>
      <c r="O510" s="6" t="str">
        <f t="shared" si="33"/>
        <v>Low Satisfaction</v>
      </c>
      <c r="P510" s="6" t="str">
        <f>IF(ev_charging_network_usage_!$H510&lt;30,"Short Charging",IF(ev_charging_network_usage_!$H510&lt;=60,"Medium Charging","Long Charging"))</f>
        <v>Long Charging</v>
      </c>
      <c r="Q510" s="6">
        <f t="shared" si="32"/>
        <v>2</v>
      </c>
      <c r="R510" s="30">
        <f t="shared" si="30"/>
        <v>0.4513888888888889</v>
      </c>
      <c r="S510" s="28">
        <f t="shared" si="31"/>
        <v>45392</v>
      </c>
      <c r="T510" s="28"/>
    </row>
    <row r="511" spans="1:20" ht="13.2" x14ac:dyDescent="0.25">
      <c r="A511" s="3" t="s">
        <v>1181</v>
      </c>
      <c r="B511" s="3" t="s">
        <v>78</v>
      </c>
      <c r="C511" s="3" t="s">
        <v>30</v>
      </c>
      <c r="D511" s="3" t="s">
        <v>34</v>
      </c>
      <c r="E511" s="3" t="s">
        <v>35</v>
      </c>
      <c r="F511" s="3" t="s">
        <v>1182</v>
      </c>
      <c r="G511" s="3" t="s">
        <v>1183</v>
      </c>
      <c r="H511" s="3">
        <v>51</v>
      </c>
      <c r="I511" s="3">
        <v>58.25</v>
      </c>
      <c r="J511" s="3">
        <v>12</v>
      </c>
      <c r="K511" s="3">
        <v>699</v>
      </c>
      <c r="L511" s="3" t="s">
        <v>23</v>
      </c>
      <c r="M511" s="5">
        <v>5</v>
      </c>
      <c r="N511" s="6" t="str">
        <f>IF(ev_charging_network_usage_!$I511&lt;=10,"Low",IF(ev_charging_network_usage_!$I511&lt;=30,"Medium","High"))</f>
        <v>High</v>
      </c>
      <c r="O511" s="6" t="str">
        <f t="shared" si="33"/>
        <v>High Satisfaction</v>
      </c>
      <c r="P511" s="6" t="str">
        <f>IF(ev_charging_network_usage_!$H511&lt;30,"Short Charging",IF(ev_charging_network_usage_!$H511&lt;=60,"Medium Charging","Long Charging"))</f>
        <v>Medium Charging</v>
      </c>
      <c r="Q511" s="6">
        <f t="shared" si="32"/>
        <v>2</v>
      </c>
      <c r="R511" s="30">
        <f t="shared" si="30"/>
        <v>0.41388888888888886</v>
      </c>
      <c r="S511" s="28">
        <f t="shared" si="31"/>
        <v>45162</v>
      </c>
      <c r="T511" s="28"/>
    </row>
    <row r="512" spans="1:20" ht="13.2" x14ac:dyDescent="0.25">
      <c r="A512" s="7" t="s">
        <v>1184</v>
      </c>
      <c r="B512" s="7" t="s">
        <v>48</v>
      </c>
      <c r="C512" s="7" t="s">
        <v>21</v>
      </c>
      <c r="D512" s="7" t="s">
        <v>22</v>
      </c>
      <c r="E512" s="7" t="s">
        <v>17</v>
      </c>
      <c r="F512" s="7" t="s">
        <v>1185</v>
      </c>
      <c r="G512" s="7" t="s">
        <v>1186</v>
      </c>
      <c r="H512" s="7">
        <v>96</v>
      </c>
      <c r="I512" s="7">
        <v>13.36</v>
      </c>
      <c r="J512" s="7">
        <v>10</v>
      </c>
      <c r="K512" s="7">
        <v>133.6</v>
      </c>
      <c r="L512" s="7" t="s">
        <v>27</v>
      </c>
      <c r="M512" s="9">
        <v>4</v>
      </c>
      <c r="N512" s="6" t="str">
        <f>IF(ev_charging_network_usage_!$I512&lt;=10,"Low",IF(ev_charging_network_usage_!$I512&lt;=30,"Medium","High"))</f>
        <v>Medium</v>
      </c>
      <c r="O512" s="6" t="str">
        <f t="shared" si="33"/>
        <v>Medium Satisfaction</v>
      </c>
      <c r="P512" s="6" t="str">
        <f>IF(ev_charging_network_usage_!$H512&lt;30,"Short Charging",IF(ev_charging_network_usage_!$H512&lt;=60,"Medium Charging","Long Charging"))</f>
        <v>Long Charging</v>
      </c>
      <c r="Q512" s="6">
        <f t="shared" si="32"/>
        <v>1</v>
      </c>
      <c r="R512" s="30">
        <f t="shared" si="30"/>
        <v>0.65972222222222221</v>
      </c>
      <c r="S512" s="28">
        <f t="shared" si="31"/>
        <v>45283</v>
      </c>
      <c r="T512" s="28"/>
    </row>
    <row r="513" spans="1:20" ht="13.2" x14ac:dyDescent="0.25">
      <c r="A513" s="3" t="s">
        <v>1187</v>
      </c>
      <c r="B513" s="3" t="s">
        <v>55</v>
      </c>
      <c r="C513" s="3" t="s">
        <v>30</v>
      </c>
      <c r="D513" s="3" t="s">
        <v>31</v>
      </c>
      <c r="E513" s="3" t="s">
        <v>17</v>
      </c>
      <c r="F513" s="3" t="s">
        <v>1188</v>
      </c>
      <c r="G513" s="3" t="s">
        <v>1189</v>
      </c>
      <c r="H513" s="3">
        <v>52</v>
      </c>
      <c r="I513" s="3">
        <v>25.64</v>
      </c>
      <c r="J513" s="3">
        <v>10</v>
      </c>
      <c r="K513" s="3">
        <v>256.39999999999998</v>
      </c>
      <c r="L513" s="3" t="s">
        <v>18</v>
      </c>
      <c r="M513" s="5">
        <v>1</v>
      </c>
      <c r="N513" s="6" t="str">
        <f>IF(ev_charging_network_usage_!$I513&lt;=10,"Low",IF(ev_charging_network_usage_!$I513&lt;=30,"Medium","High"))</f>
        <v>Medium</v>
      </c>
      <c r="O513" s="6" t="str">
        <f t="shared" si="33"/>
        <v>Low Satisfaction</v>
      </c>
      <c r="P513" s="6" t="str">
        <f>IF(ev_charging_network_usage_!$H513&lt;30,"Short Charging",IF(ev_charging_network_usage_!$H513&lt;=60,"Medium Charging","Long Charging"))</f>
        <v>Medium Charging</v>
      </c>
      <c r="Q513" s="6">
        <f t="shared" si="32"/>
        <v>2</v>
      </c>
      <c r="R513" s="30">
        <f t="shared" si="30"/>
        <v>2.361111111111111E-2</v>
      </c>
      <c r="S513" s="28">
        <f t="shared" si="31"/>
        <v>45060</v>
      </c>
      <c r="T513" s="28"/>
    </row>
    <row r="514" spans="1:20" ht="13.2" x14ac:dyDescent="0.25">
      <c r="A514" s="7" t="s">
        <v>1190</v>
      </c>
      <c r="B514" s="7" t="s">
        <v>20</v>
      </c>
      <c r="C514" s="7" t="s">
        <v>15</v>
      </c>
      <c r="D514" s="7" t="s">
        <v>34</v>
      </c>
      <c r="E514" s="7" t="s">
        <v>17</v>
      </c>
      <c r="F514" s="8">
        <v>45082.905555555553</v>
      </c>
      <c r="G514" s="8">
        <v>45082.948611111111</v>
      </c>
      <c r="H514" s="7">
        <v>62</v>
      </c>
      <c r="I514" s="7">
        <v>11.99</v>
      </c>
      <c r="J514" s="7">
        <v>12</v>
      </c>
      <c r="K514" s="7">
        <v>143.88</v>
      </c>
      <c r="L514" s="7" t="s">
        <v>27</v>
      </c>
      <c r="M514" s="9">
        <v>1</v>
      </c>
      <c r="N514" s="6" t="str">
        <f>IF(ev_charging_network_usage_!$I514&lt;=10,"Low",IF(ev_charging_network_usage_!$I514&lt;=30,"Medium","High"))</f>
        <v>Medium</v>
      </c>
      <c r="O514" s="6" t="str">
        <f t="shared" si="33"/>
        <v>Low Satisfaction</v>
      </c>
      <c r="P514" s="6" t="str">
        <f>IF(ev_charging_network_usage_!$H514&lt;30,"Short Charging",IF(ev_charging_network_usage_!$H514&lt;=60,"Medium Charging","Long Charging"))</f>
        <v>Long Charging</v>
      </c>
      <c r="Q514" s="6">
        <f t="shared" si="32"/>
        <v>3</v>
      </c>
      <c r="R514" s="30">
        <f t="shared" ref="R514:R577" si="34">TIME(HOUR(F514),MINUTE(F514),SECOND(F514))</f>
        <v>0.90555555555555556</v>
      </c>
      <c r="S514" s="28">
        <f t="shared" ref="S514:S577" si="35">DATE(YEAR(F514),MONTH(F514),DAY(F514))</f>
        <v>45082</v>
      </c>
      <c r="T514" s="28"/>
    </row>
    <row r="515" spans="1:20" ht="13.2" x14ac:dyDescent="0.25">
      <c r="A515" s="3" t="s">
        <v>1191</v>
      </c>
      <c r="B515" s="3" t="s">
        <v>78</v>
      </c>
      <c r="C515" s="3" t="s">
        <v>30</v>
      </c>
      <c r="D515" s="3" t="s">
        <v>34</v>
      </c>
      <c r="E515" s="3" t="s">
        <v>35</v>
      </c>
      <c r="F515" s="3" t="s">
        <v>1192</v>
      </c>
      <c r="G515" s="3" t="s">
        <v>1193</v>
      </c>
      <c r="H515" s="3">
        <v>111</v>
      </c>
      <c r="I515" s="3">
        <v>39.020000000000003</v>
      </c>
      <c r="J515" s="3">
        <v>15</v>
      </c>
      <c r="K515" s="3">
        <v>585.29999999999995</v>
      </c>
      <c r="L515" s="3" t="s">
        <v>18</v>
      </c>
      <c r="M515" s="5">
        <v>2</v>
      </c>
      <c r="N515" s="6" t="str">
        <f>IF(ev_charging_network_usage_!$I515&lt;=10,"Low",IF(ev_charging_network_usage_!$I515&lt;=30,"Medium","High"))</f>
        <v>High</v>
      </c>
      <c r="O515" s="6" t="str">
        <f t="shared" si="33"/>
        <v>Low Satisfaction</v>
      </c>
      <c r="P515" s="6" t="str">
        <f>IF(ev_charging_network_usage_!$H515&lt;30,"Short Charging",IF(ev_charging_network_usage_!$H515&lt;=60,"Medium Charging","Long Charging"))</f>
        <v>Long Charging</v>
      </c>
      <c r="Q515" s="6">
        <f t="shared" ref="Q515:Q578" si="36">IF(C515="Fast Charger",1,IF(C515="Standard Charger",2,IF(C515="Super Fast Charger",3,"")))</f>
        <v>2</v>
      </c>
      <c r="R515" s="30">
        <f t="shared" si="34"/>
        <v>6.2500000000000003E-3</v>
      </c>
      <c r="S515" s="28">
        <f t="shared" si="35"/>
        <v>45305</v>
      </c>
      <c r="T515" s="28"/>
    </row>
    <row r="516" spans="1:20" ht="13.2" x14ac:dyDescent="0.25">
      <c r="A516" s="7" t="s">
        <v>1194</v>
      </c>
      <c r="B516" s="7" t="s">
        <v>55</v>
      </c>
      <c r="C516" s="7" t="s">
        <v>30</v>
      </c>
      <c r="D516" s="7" t="s">
        <v>16</v>
      </c>
      <c r="E516" s="7" t="s">
        <v>17</v>
      </c>
      <c r="F516" s="8">
        <v>45333.402083333334</v>
      </c>
      <c r="G516" s="8">
        <v>45333.418749999997</v>
      </c>
      <c r="H516" s="7">
        <v>24</v>
      </c>
      <c r="I516" s="7">
        <v>59.39</v>
      </c>
      <c r="J516" s="7">
        <v>8</v>
      </c>
      <c r="K516" s="7">
        <v>475.12</v>
      </c>
      <c r="L516" s="7" t="s">
        <v>23</v>
      </c>
      <c r="M516" s="9">
        <v>4</v>
      </c>
      <c r="N516" s="6" t="str">
        <f>IF(ev_charging_network_usage_!$I516&lt;=10,"Low",IF(ev_charging_network_usage_!$I516&lt;=30,"Medium","High"))</f>
        <v>High</v>
      </c>
      <c r="O516" s="6" t="str">
        <f t="shared" ref="O516:O579" si="37">IF(M516&lt;=2,"Low Satisfaction",IF(M516&lt;=4,"Medium Satisfaction","High Satisfaction"))</f>
        <v>Medium Satisfaction</v>
      </c>
      <c r="P516" s="6" t="str">
        <f>IF(ev_charging_network_usage_!$H516&lt;30,"Short Charging",IF(ev_charging_network_usage_!$H516&lt;=60,"Medium Charging","Long Charging"))</f>
        <v>Short Charging</v>
      </c>
      <c r="Q516" s="6">
        <f t="shared" si="36"/>
        <v>2</v>
      </c>
      <c r="R516" s="30">
        <f t="shared" si="34"/>
        <v>0.40208333333333335</v>
      </c>
      <c r="S516" s="28">
        <f t="shared" si="35"/>
        <v>45333</v>
      </c>
      <c r="T516" s="28"/>
    </row>
    <row r="517" spans="1:20" ht="13.2" x14ac:dyDescent="0.25">
      <c r="A517" s="3" t="s">
        <v>1195</v>
      </c>
      <c r="B517" s="3" t="s">
        <v>55</v>
      </c>
      <c r="C517" s="3" t="s">
        <v>21</v>
      </c>
      <c r="D517" s="3" t="s">
        <v>31</v>
      </c>
      <c r="E517" s="3" t="s">
        <v>35</v>
      </c>
      <c r="F517" s="3" t="s">
        <v>1196</v>
      </c>
      <c r="G517" s="3" t="s">
        <v>1197</v>
      </c>
      <c r="H517" s="3">
        <v>52</v>
      </c>
      <c r="I517" s="3">
        <v>35.520000000000003</v>
      </c>
      <c r="J517" s="3">
        <v>15</v>
      </c>
      <c r="K517" s="3">
        <v>532.79999999999995</v>
      </c>
      <c r="L517" s="3" t="s">
        <v>27</v>
      </c>
      <c r="M517" s="5">
        <v>1</v>
      </c>
      <c r="N517" s="6" t="str">
        <f>IF(ev_charging_network_usage_!$I517&lt;=10,"Low",IF(ev_charging_network_usage_!$I517&lt;=30,"Medium","High"))</f>
        <v>High</v>
      </c>
      <c r="O517" s="6" t="str">
        <f t="shared" si="37"/>
        <v>Low Satisfaction</v>
      </c>
      <c r="P517" s="6" t="str">
        <f>IF(ev_charging_network_usage_!$H517&lt;30,"Short Charging",IF(ev_charging_network_usage_!$H517&lt;=60,"Medium Charging","Long Charging"))</f>
        <v>Medium Charging</v>
      </c>
      <c r="Q517" s="6">
        <f t="shared" si="36"/>
        <v>1</v>
      </c>
      <c r="R517" s="30">
        <f t="shared" si="34"/>
        <v>2.8472222222222222E-2</v>
      </c>
      <c r="S517" s="28">
        <f t="shared" si="35"/>
        <v>45471</v>
      </c>
      <c r="T517" s="28"/>
    </row>
    <row r="518" spans="1:20" ht="13.2" x14ac:dyDescent="0.25">
      <c r="A518" s="7" t="s">
        <v>1198</v>
      </c>
      <c r="B518" s="7" t="s">
        <v>48</v>
      </c>
      <c r="C518" s="7" t="s">
        <v>21</v>
      </c>
      <c r="D518" s="7" t="s">
        <v>16</v>
      </c>
      <c r="E518" s="7" t="s">
        <v>17</v>
      </c>
      <c r="F518" s="8">
        <v>45536.888194444444</v>
      </c>
      <c r="G518" s="8">
        <v>45536.914583333331</v>
      </c>
      <c r="H518" s="7">
        <v>38</v>
      </c>
      <c r="I518" s="7">
        <v>24.83</v>
      </c>
      <c r="J518" s="7">
        <v>8</v>
      </c>
      <c r="K518" s="7">
        <v>198.64</v>
      </c>
      <c r="L518" s="7" t="s">
        <v>27</v>
      </c>
      <c r="M518" s="9">
        <v>4</v>
      </c>
      <c r="N518" s="6" t="str">
        <f>IF(ev_charging_network_usage_!$I518&lt;=10,"Low",IF(ev_charging_network_usage_!$I518&lt;=30,"Medium","High"))</f>
        <v>Medium</v>
      </c>
      <c r="O518" s="6" t="str">
        <f t="shared" si="37"/>
        <v>Medium Satisfaction</v>
      </c>
      <c r="P518" s="6" t="str">
        <f>IF(ev_charging_network_usage_!$H518&lt;30,"Short Charging",IF(ev_charging_network_usage_!$H518&lt;=60,"Medium Charging","Long Charging"))</f>
        <v>Medium Charging</v>
      </c>
      <c r="Q518" s="6">
        <f t="shared" si="36"/>
        <v>1</v>
      </c>
      <c r="R518" s="30">
        <f t="shared" si="34"/>
        <v>0.8881944444444444</v>
      </c>
      <c r="S518" s="28">
        <f t="shared" si="35"/>
        <v>45536</v>
      </c>
      <c r="T518" s="28"/>
    </row>
    <row r="519" spans="1:20" ht="13.2" x14ac:dyDescent="0.25">
      <c r="A519" s="3" t="s">
        <v>1199</v>
      </c>
      <c r="B519" s="3" t="s">
        <v>29</v>
      </c>
      <c r="C519" s="3" t="s">
        <v>15</v>
      </c>
      <c r="D519" s="3" t="s">
        <v>34</v>
      </c>
      <c r="E519" s="3" t="s">
        <v>17</v>
      </c>
      <c r="F519" s="4">
        <v>45261.238194444442</v>
      </c>
      <c r="G519" s="4">
        <v>45261.271527777775</v>
      </c>
      <c r="H519" s="3">
        <v>48</v>
      </c>
      <c r="I519" s="3">
        <v>32.549999999999997</v>
      </c>
      <c r="J519" s="3">
        <v>12</v>
      </c>
      <c r="K519" s="3">
        <v>390.6</v>
      </c>
      <c r="L519" s="3" t="s">
        <v>18</v>
      </c>
      <c r="M519" s="5">
        <v>1</v>
      </c>
      <c r="N519" s="6" t="str">
        <f>IF(ev_charging_network_usage_!$I519&lt;=10,"Low",IF(ev_charging_network_usage_!$I519&lt;=30,"Medium","High"))</f>
        <v>High</v>
      </c>
      <c r="O519" s="6" t="str">
        <f t="shared" si="37"/>
        <v>Low Satisfaction</v>
      </c>
      <c r="P519" s="6" t="str">
        <f>IF(ev_charging_network_usage_!$H519&lt;30,"Short Charging",IF(ev_charging_network_usage_!$H519&lt;=60,"Medium Charging","Long Charging"))</f>
        <v>Medium Charging</v>
      </c>
      <c r="Q519" s="6">
        <f t="shared" si="36"/>
        <v>3</v>
      </c>
      <c r="R519" s="30">
        <f t="shared" si="34"/>
        <v>0.23819444444444443</v>
      </c>
      <c r="S519" s="28">
        <f t="shared" si="35"/>
        <v>45261</v>
      </c>
      <c r="T519" s="28"/>
    </row>
    <row r="520" spans="1:20" ht="13.2" x14ac:dyDescent="0.25">
      <c r="A520" s="7" t="s">
        <v>1200</v>
      </c>
      <c r="B520" s="7" t="s">
        <v>14</v>
      </c>
      <c r="C520" s="7" t="s">
        <v>15</v>
      </c>
      <c r="D520" s="7" t="s">
        <v>22</v>
      </c>
      <c r="E520" s="7" t="s">
        <v>17</v>
      </c>
      <c r="F520" s="8">
        <v>45147.40625</v>
      </c>
      <c r="G520" s="8">
        <v>45147.457638888889</v>
      </c>
      <c r="H520" s="7">
        <v>74</v>
      </c>
      <c r="I520" s="7">
        <v>16.47</v>
      </c>
      <c r="J520" s="7">
        <v>8</v>
      </c>
      <c r="K520" s="7">
        <v>131.76</v>
      </c>
      <c r="L520" s="7" t="s">
        <v>18</v>
      </c>
      <c r="M520" s="9">
        <v>3</v>
      </c>
      <c r="N520" s="6" t="str">
        <f>IF(ev_charging_network_usage_!$I520&lt;=10,"Low",IF(ev_charging_network_usage_!$I520&lt;=30,"Medium","High"))</f>
        <v>Medium</v>
      </c>
      <c r="O520" s="6" t="str">
        <f t="shared" si="37"/>
        <v>Medium Satisfaction</v>
      </c>
      <c r="P520" s="6" t="str">
        <f>IF(ev_charging_network_usage_!$H520&lt;30,"Short Charging",IF(ev_charging_network_usage_!$H520&lt;=60,"Medium Charging","Long Charging"))</f>
        <v>Long Charging</v>
      </c>
      <c r="Q520" s="6">
        <f t="shared" si="36"/>
        <v>3</v>
      </c>
      <c r="R520" s="30">
        <f t="shared" si="34"/>
        <v>0.40625</v>
      </c>
      <c r="S520" s="28">
        <f t="shared" si="35"/>
        <v>45147</v>
      </c>
      <c r="T520" s="28"/>
    </row>
    <row r="521" spans="1:20" ht="13.2" x14ac:dyDescent="0.25">
      <c r="A521" s="3" t="s">
        <v>1201</v>
      </c>
      <c r="B521" s="3" t="s">
        <v>48</v>
      </c>
      <c r="C521" s="3" t="s">
        <v>21</v>
      </c>
      <c r="D521" s="3" t="s">
        <v>31</v>
      </c>
      <c r="E521" s="3" t="s">
        <v>35</v>
      </c>
      <c r="F521" s="3" t="s">
        <v>1202</v>
      </c>
      <c r="G521" s="3" t="s">
        <v>1203</v>
      </c>
      <c r="H521" s="3">
        <v>40</v>
      </c>
      <c r="I521" s="3">
        <v>40.46</v>
      </c>
      <c r="J521" s="3">
        <v>15</v>
      </c>
      <c r="K521" s="3">
        <v>606.9</v>
      </c>
      <c r="L521" s="3" t="s">
        <v>27</v>
      </c>
      <c r="M521" s="5">
        <v>2</v>
      </c>
      <c r="N521" s="6" t="str">
        <f>IF(ev_charging_network_usage_!$I521&lt;=10,"Low",IF(ev_charging_network_usage_!$I521&lt;=30,"Medium","High"))</f>
        <v>High</v>
      </c>
      <c r="O521" s="6" t="str">
        <f t="shared" si="37"/>
        <v>Low Satisfaction</v>
      </c>
      <c r="P521" s="6" t="str">
        <f>IF(ev_charging_network_usage_!$H521&lt;30,"Short Charging",IF(ev_charging_network_usage_!$H521&lt;=60,"Medium Charging","Long Charging"))</f>
        <v>Medium Charging</v>
      </c>
      <c r="Q521" s="6">
        <f t="shared" si="36"/>
        <v>1</v>
      </c>
      <c r="R521" s="30">
        <f t="shared" si="34"/>
        <v>0.26458333333333334</v>
      </c>
      <c r="S521" s="28">
        <f t="shared" si="35"/>
        <v>45441</v>
      </c>
      <c r="T521" s="28"/>
    </row>
    <row r="522" spans="1:20" ht="13.2" x14ac:dyDescent="0.25">
      <c r="A522" s="7" t="s">
        <v>1204</v>
      </c>
      <c r="B522" s="7" t="s">
        <v>78</v>
      </c>
      <c r="C522" s="7" t="s">
        <v>15</v>
      </c>
      <c r="D522" s="7" t="s">
        <v>34</v>
      </c>
      <c r="E522" s="7" t="s">
        <v>17</v>
      </c>
      <c r="F522" s="8">
        <v>45333.205555555556</v>
      </c>
      <c r="G522" s="8">
        <v>45333.222916666666</v>
      </c>
      <c r="H522" s="7">
        <v>25</v>
      </c>
      <c r="I522" s="7">
        <v>56.57</v>
      </c>
      <c r="J522" s="7">
        <v>10</v>
      </c>
      <c r="K522" s="7">
        <v>565.70000000000005</v>
      </c>
      <c r="L522" s="7" t="s">
        <v>23</v>
      </c>
      <c r="M522" s="9">
        <v>2</v>
      </c>
      <c r="N522" s="6" t="str">
        <f>IF(ev_charging_network_usage_!$I522&lt;=10,"Low",IF(ev_charging_network_usage_!$I522&lt;=30,"Medium","High"))</f>
        <v>High</v>
      </c>
      <c r="O522" s="6" t="str">
        <f t="shared" si="37"/>
        <v>Low Satisfaction</v>
      </c>
      <c r="P522" s="6" t="str">
        <f>IF(ev_charging_network_usage_!$H522&lt;30,"Short Charging",IF(ev_charging_network_usage_!$H522&lt;=60,"Medium Charging","Long Charging"))</f>
        <v>Short Charging</v>
      </c>
      <c r="Q522" s="6">
        <f t="shared" si="36"/>
        <v>3</v>
      </c>
      <c r="R522" s="30">
        <f t="shared" si="34"/>
        <v>0.20555555555555555</v>
      </c>
      <c r="S522" s="28">
        <f t="shared" si="35"/>
        <v>45333</v>
      </c>
      <c r="T522" s="28"/>
    </row>
    <row r="523" spans="1:20" ht="13.2" x14ac:dyDescent="0.25">
      <c r="A523" s="3" t="s">
        <v>1205</v>
      </c>
      <c r="B523" s="3" t="s">
        <v>78</v>
      </c>
      <c r="C523" s="3" t="s">
        <v>30</v>
      </c>
      <c r="D523" s="3" t="s">
        <v>16</v>
      </c>
      <c r="E523" s="3" t="s">
        <v>17</v>
      </c>
      <c r="F523" s="3" t="s">
        <v>1206</v>
      </c>
      <c r="G523" s="3" t="s">
        <v>1207</v>
      </c>
      <c r="H523" s="3">
        <v>53</v>
      </c>
      <c r="I523" s="3">
        <v>43.56</v>
      </c>
      <c r="J523" s="3">
        <v>12</v>
      </c>
      <c r="K523" s="3">
        <v>522.72</v>
      </c>
      <c r="L523" s="3" t="s">
        <v>38</v>
      </c>
      <c r="M523" s="5">
        <v>3</v>
      </c>
      <c r="N523" s="6" t="str">
        <f>IF(ev_charging_network_usage_!$I523&lt;=10,"Low",IF(ev_charging_network_usage_!$I523&lt;=30,"Medium","High"))</f>
        <v>High</v>
      </c>
      <c r="O523" s="6" t="str">
        <f t="shared" si="37"/>
        <v>Medium Satisfaction</v>
      </c>
      <c r="P523" s="6" t="str">
        <f>IF(ev_charging_network_usage_!$H523&lt;30,"Short Charging",IF(ev_charging_network_usage_!$H523&lt;=60,"Medium Charging","Long Charging"))</f>
        <v>Medium Charging</v>
      </c>
      <c r="Q523" s="6">
        <f t="shared" si="36"/>
        <v>2</v>
      </c>
      <c r="R523" s="30">
        <f t="shared" si="34"/>
        <v>0.16805555555555557</v>
      </c>
      <c r="S523" s="28">
        <f t="shared" si="35"/>
        <v>45227</v>
      </c>
      <c r="T523" s="28"/>
    </row>
    <row r="524" spans="1:20" ht="13.2" x14ac:dyDescent="0.25">
      <c r="A524" s="7" t="s">
        <v>1208</v>
      </c>
      <c r="B524" s="7" t="s">
        <v>59</v>
      </c>
      <c r="C524" s="7" t="s">
        <v>30</v>
      </c>
      <c r="D524" s="7" t="s">
        <v>16</v>
      </c>
      <c r="E524" s="7" t="s">
        <v>35</v>
      </c>
      <c r="F524" s="7" t="s">
        <v>1209</v>
      </c>
      <c r="G524" s="7" t="s">
        <v>1210</v>
      </c>
      <c r="H524" s="7">
        <v>33</v>
      </c>
      <c r="I524" s="7">
        <v>31.3</v>
      </c>
      <c r="J524" s="7">
        <v>10</v>
      </c>
      <c r="K524" s="7">
        <v>313</v>
      </c>
      <c r="L524" s="7" t="s">
        <v>27</v>
      </c>
      <c r="M524" s="9">
        <v>1</v>
      </c>
      <c r="N524" s="6" t="str">
        <f>IF(ev_charging_network_usage_!$I524&lt;=10,"Low",IF(ev_charging_network_usage_!$I524&lt;=30,"Medium","High"))</f>
        <v>High</v>
      </c>
      <c r="O524" s="6" t="str">
        <f t="shared" si="37"/>
        <v>Low Satisfaction</v>
      </c>
      <c r="P524" s="6" t="str">
        <f>IF(ev_charging_network_usage_!$H524&lt;30,"Short Charging",IF(ev_charging_network_usage_!$H524&lt;=60,"Medium Charging","Long Charging"))</f>
        <v>Medium Charging</v>
      </c>
      <c r="Q524" s="6">
        <f t="shared" si="36"/>
        <v>2</v>
      </c>
      <c r="R524" s="30">
        <f t="shared" si="34"/>
        <v>0.54791666666666672</v>
      </c>
      <c r="S524" s="28">
        <f t="shared" si="35"/>
        <v>45551</v>
      </c>
      <c r="T524" s="28"/>
    </row>
    <row r="525" spans="1:20" ht="13.2" x14ac:dyDescent="0.25">
      <c r="A525" s="3" t="s">
        <v>1211</v>
      </c>
      <c r="B525" s="3" t="s">
        <v>20</v>
      </c>
      <c r="C525" s="3" t="s">
        <v>21</v>
      </c>
      <c r="D525" s="3" t="s">
        <v>22</v>
      </c>
      <c r="E525" s="3" t="s">
        <v>35</v>
      </c>
      <c r="F525" s="3" t="s">
        <v>1212</v>
      </c>
      <c r="G525" s="3" t="s">
        <v>1213</v>
      </c>
      <c r="H525" s="3">
        <v>57</v>
      </c>
      <c r="I525" s="3">
        <v>29.1</v>
      </c>
      <c r="J525" s="3">
        <v>10</v>
      </c>
      <c r="K525" s="3">
        <v>291</v>
      </c>
      <c r="L525" s="3" t="s">
        <v>27</v>
      </c>
      <c r="M525" s="5">
        <v>2</v>
      </c>
      <c r="N525" s="6" t="str">
        <f>IF(ev_charging_network_usage_!$I525&lt;=10,"Low",IF(ev_charging_network_usage_!$I525&lt;=30,"Medium","High"))</f>
        <v>Medium</v>
      </c>
      <c r="O525" s="6" t="str">
        <f t="shared" si="37"/>
        <v>Low Satisfaction</v>
      </c>
      <c r="P525" s="6" t="str">
        <f>IF(ev_charging_network_usage_!$H525&lt;30,"Short Charging",IF(ev_charging_network_usage_!$H525&lt;=60,"Medium Charging","Long Charging"))</f>
        <v>Medium Charging</v>
      </c>
      <c r="Q525" s="6">
        <f t="shared" si="36"/>
        <v>1</v>
      </c>
      <c r="R525" s="30">
        <f t="shared" si="34"/>
        <v>0.59930555555555554</v>
      </c>
      <c r="S525" s="28">
        <f t="shared" si="35"/>
        <v>45274</v>
      </c>
      <c r="T525" s="28"/>
    </row>
    <row r="526" spans="1:20" ht="13.2" x14ac:dyDescent="0.25">
      <c r="A526" s="7" t="s">
        <v>1214</v>
      </c>
      <c r="B526" s="7" t="s">
        <v>59</v>
      </c>
      <c r="C526" s="7" t="s">
        <v>30</v>
      </c>
      <c r="D526" s="7" t="s">
        <v>22</v>
      </c>
      <c r="E526" s="7" t="s">
        <v>17</v>
      </c>
      <c r="F526" s="7" t="s">
        <v>1215</v>
      </c>
      <c r="G526" s="7" t="s">
        <v>1216</v>
      </c>
      <c r="H526" s="7">
        <v>15</v>
      </c>
      <c r="I526" s="7">
        <v>56.06</v>
      </c>
      <c r="J526" s="7">
        <v>10</v>
      </c>
      <c r="K526" s="7">
        <v>560.6</v>
      </c>
      <c r="L526" s="7" t="s">
        <v>38</v>
      </c>
      <c r="M526" s="9">
        <v>3</v>
      </c>
      <c r="N526" s="6" t="str">
        <f>IF(ev_charging_network_usage_!$I526&lt;=10,"Low",IF(ev_charging_network_usage_!$I526&lt;=30,"Medium","High"))</f>
        <v>High</v>
      </c>
      <c r="O526" s="6" t="str">
        <f t="shared" si="37"/>
        <v>Medium Satisfaction</v>
      </c>
      <c r="P526" s="6" t="str">
        <f>IF(ev_charging_network_usage_!$H526&lt;30,"Short Charging",IF(ev_charging_network_usage_!$H526&lt;=60,"Medium Charging","Long Charging"))</f>
        <v>Short Charging</v>
      </c>
      <c r="Q526" s="6">
        <f t="shared" si="36"/>
        <v>2</v>
      </c>
      <c r="R526" s="30">
        <f t="shared" si="34"/>
        <v>0.33194444444444443</v>
      </c>
      <c r="S526" s="28">
        <f t="shared" si="35"/>
        <v>45400</v>
      </c>
      <c r="T526" s="28"/>
    </row>
    <row r="527" spans="1:20" ht="13.2" x14ac:dyDescent="0.25">
      <c r="A527" s="3" t="s">
        <v>1217</v>
      </c>
      <c r="B527" s="3" t="s">
        <v>14</v>
      </c>
      <c r="C527" s="3" t="s">
        <v>21</v>
      </c>
      <c r="D527" s="3" t="s">
        <v>31</v>
      </c>
      <c r="E527" s="3" t="s">
        <v>17</v>
      </c>
      <c r="F527" s="3" t="s">
        <v>1218</v>
      </c>
      <c r="G527" s="3" t="s">
        <v>1219</v>
      </c>
      <c r="H527" s="3">
        <v>47</v>
      </c>
      <c r="I527" s="3">
        <v>2.2799999999999998</v>
      </c>
      <c r="J527" s="3">
        <v>12</v>
      </c>
      <c r="K527" s="3">
        <v>27.36</v>
      </c>
      <c r="L527" s="3" t="s">
        <v>23</v>
      </c>
      <c r="M527" s="5">
        <v>5</v>
      </c>
      <c r="N527" s="6" t="str">
        <f>IF(ev_charging_network_usage_!$I527&lt;=10,"Low",IF(ev_charging_network_usage_!$I527&lt;=30,"Medium","High"))</f>
        <v>Low</v>
      </c>
      <c r="O527" s="6" t="str">
        <f t="shared" si="37"/>
        <v>High Satisfaction</v>
      </c>
      <c r="P527" s="6" t="str">
        <f>IF(ev_charging_network_usage_!$H527&lt;30,"Short Charging",IF(ev_charging_network_usage_!$H527&lt;=60,"Medium Charging","Long Charging"))</f>
        <v>Medium Charging</v>
      </c>
      <c r="Q527" s="6">
        <f t="shared" si="36"/>
        <v>1</v>
      </c>
      <c r="R527" s="30">
        <f t="shared" si="34"/>
        <v>0.56180555555555556</v>
      </c>
      <c r="S527" s="28">
        <f t="shared" si="35"/>
        <v>45458</v>
      </c>
      <c r="T527" s="28"/>
    </row>
    <row r="528" spans="1:20" ht="13.2" x14ac:dyDescent="0.25">
      <c r="A528" s="7" t="s">
        <v>1220</v>
      </c>
      <c r="B528" s="7" t="s">
        <v>14</v>
      </c>
      <c r="C528" s="7" t="s">
        <v>15</v>
      </c>
      <c r="D528" s="7" t="s">
        <v>34</v>
      </c>
      <c r="E528" s="7" t="s">
        <v>17</v>
      </c>
      <c r="F528" s="7" t="s">
        <v>1221</v>
      </c>
      <c r="G528" s="7" t="s">
        <v>1222</v>
      </c>
      <c r="H528" s="7">
        <v>10</v>
      </c>
      <c r="I528" s="7">
        <v>24.58</v>
      </c>
      <c r="J528" s="7">
        <v>12</v>
      </c>
      <c r="K528" s="7">
        <v>294.95999999999998</v>
      </c>
      <c r="L528" s="7" t="s">
        <v>27</v>
      </c>
      <c r="M528" s="9">
        <v>1</v>
      </c>
      <c r="N528" s="6" t="str">
        <f>IF(ev_charging_network_usage_!$I528&lt;=10,"Low",IF(ev_charging_network_usage_!$I528&lt;=30,"Medium","High"))</f>
        <v>Medium</v>
      </c>
      <c r="O528" s="6" t="str">
        <f t="shared" si="37"/>
        <v>Low Satisfaction</v>
      </c>
      <c r="P528" s="6" t="str">
        <f>IF(ev_charging_network_usage_!$H528&lt;30,"Short Charging",IF(ev_charging_network_usage_!$H528&lt;=60,"Medium Charging","Long Charging"))</f>
        <v>Short Charging</v>
      </c>
      <c r="Q528" s="6">
        <f t="shared" si="36"/>
        <v>3</v>
      </c>
      <c r="R528" s="30">
        <f t="shared" si="34"/>
        <v>4.1666666666666664E-2</v>
      </c>
      <c r="S528" s="28">
        <f t="shared" si="35"/>
        <v>45161</v>
      </c>
      <c r="T528" s="28"/>
    </row>
    <row r="529" spans="1:20" ht="13.2" x14ac:dyDescent="0.25">
      <c r="A529" s="3" t="s">
        <v>1223</v>
      </c>
      <c r="B529" s="3" t="s">
        <v>59</v>
      </c>
      <c r="C529" s="3" t="s">
        <v>21</v>
      </c>
      <c r="D529" s="3" t="s">
        <v>22</v>
      </c>
      <c r="E529" s="3" t="s">
        <v>17</v>
      </c>
      <c r="F529" s="4">
        <v>45233.782638888886</v>
      </c>
      <c r="G529" s="4">
        <v>45233.802083333336</v>
      </c>
      <c r="H529" s="3">
        <v>28</v>
      </c>
      <c r="I529" s="3">
        <v>48.93</v>
      </c>
      <c r="J529" s="3">
        <v>8</v>
      </c>
      <c r="K529" s="3">
        <v>391.44</v>
      </c>
      <c r="L529" s="3" t="s">
        <v>18</v>
      </c>
      <c r="M529" s="5">
        <v>5</v>
      </c>
      <c r="N529" s="6" t="str">
        <f>IF(ev_charging_network_usage_!$I529&lt;=10,"Low",IF(ev_charging_network_usage_!$I529&lt;=30,"Medium","High"))</f>
        <v>High</v>
      </c>
      <c r="O529" s="6" t="str">
        <f t="shared" si="37"/>
        <v>High Satisfaction</v>
      </c>
      <c r="P529" s="6" t="str">
        <f>IF(ev_charging_network_usage_!$H529&lt;30,"Short Charging",IF(ev_charging_network_usage_!$H529&lt;=60,"Medium Charging","Long Charging"))</f>
        <v>Short Charging</v>
      </c>
      <c r="Q529" s="6">
        <f t="shared" si="36"/>
        <v>1</v>
      </c>
      <c r="R529" s="30">
        <f t="shared" si="34"/>
        <v>0.78263888888888888</v>
      </c>
      <c r="S529" s="28">
        <f t="shared" si="35"/>
        <v>45233</v>
      </c>
      <c r="T529" s="28"/>
    </row>
    <row r="530" spans="1:20" ht="13.2" x14ac:dyDescent="0.25">
      <c r="A530" s="7" t="s">
        <v>1224</v>
      </c>
      <c r="B530" s="7" t="s">
        <v>78</v>
      </c>
      <c r="C530" s="7" t="s">
        <v>30</v>
      </c>
      <c r="D530" s="7" t="s">
        <v>31</v>
      </c>
      <c r="E530" s="7" t="s">
        <v>17</v>
      </c>
      <c r="F530" s="7" t="s">
        <v>1225</v>
      </c>
      <c r="G530" s="7" t="s">
        <v>1226</v>
      </c>
      <c r="H530" s="7">
        <v>84</v>
      </c>
      <c r="I530" s="7">
        <v>19.989999999999998</v>
      </c>
      <c r="J530" s="7">
        <v>10</v>
      </c>
      <c r="K530" s="7">
        <v>199.9</v>
      </c>
      <c r="L530" s="7" t="s">
        <v>38</v>
      </c>
      <c r="M530" s="9">
        <v>2</v>
      </c>
      <c r="N530" s="6" t="str">
        <f>IF(ev_charging_network_usage_!$I530&lt;=10,"Low",IF(ev_charging_network_usage_!$I530&lt;=30,"Medium","High"))</f>
        <v>Medium</v>
      </c>
      <c r="O530" s="6" t="str">
        <f t="shared" si="37"/>
        <v>Low Satisfaction</v>
      </c>
      <c r="P530" s="6" t="str">
        <f>IF(ev_charging_network_usage_!$H530&lt;30,"Short Charging",IF(ev_charging_network_usage_!$H530&lt;=60,"Medium Charging","Long Charging"))</f>
        <v>Long Charging</v>
      </c>
      <c r="Q530" s="6">
        <f t="shared" si="36"/>
        <v>2</v>
      </c>
      <c r="R530" s="30">
        <f t="shared" si="34"/>
        <v>0.11319444444444444</v>
      </c>
      <c r="S530" s="28">
        <f t="shared" si="35"/>
        <v>45122</v>
      </c>
      <c r="T530" s="28"/>
    </row>
    <row r="531" spans="1:20" ht="13.2" x14ac:dyDescent="0.25">
      <c r="A531" s="3" t="s">
        <v>1227</v>
      </c>
      <c r="B531" s="3" t="s">
        <v>59</v>
      </c>
      <c r="C531" s="3" t="s">
        <v>15</v>
      </c>
      <c r="D531" s="3" t="s">
        <v>34</v>
      </c>
      <c r="E531" s="3" t="s">
        <v>17</v>
      </c>
      <c r="F531" s="4">
        <v>45635.409722222219</v>
      </c>
      <c r="G531" s="4">
        <v>45635.45</v>
      </c>
      <c r="H531" s="3">
        <v>58</v>
      </c>
      <c r="I531" s="3">
        <v>2.15</v>
      </c>
      <c r="J531" s="3">
        <v>10</v>
      </c>
      <c r="K531" s="3">
        <v>21.5</v>
      </c>
      <c r="L531" s="3" t="s">
        <v>27</v>
      </c>
      <c r="M531" s="5">
        <v>3</v>
      </c>
      <c r="N531" s="6" t="str">
        <f>IF(ev_charging_network_usage_!$I531&lt;=10,"Low",IF(ev_charging_network_usage_!$I531&lt;=30,"Medium","High"))</f>
        <v>Low</v>
      </c>
      <c r="O531" s="6" t="str">
        <f t="shared" si="37"/>
        <v>Medium Satisfaction</v>
      </c>
      <c r="P531" s="6" t="str">
        <f>IF(ev_charging_network_usage_!$H531&lt;30,"Short Charging",IF(ev_charging_network_usage_!$H531&lt;=60,"Medium Charging","Long Charging"))</f>
        <v>Medium Charging</v>
      </c>
      <c r="Q531" s="6">
        <f t="shared" si="36"/>
        <v>3</v>
      </c>
      <c r="R531" s="30">
        <f t="shared" si="34"/>
        <v>0.40972222222222221</v>
      </c>
      <c r="S531" s="28">
        <f t="shared" si="35"/>
        <v>45635</v>
      </c>
      <c r="T531" s="28"/>
    </row>
    <row r="532" spans="1:20" ht="13.2" x14ac:dyDescent="0.25">
      <c r="A532" s="7" t="s">
        <v>1228</v>
      </c>
      <c r="B532" s="7" t="s">
        <v>20</v>
      </c>
      <c r="C532" s="7" t="s">
        <v>30</v>
      </c>
      <c r="D532" s="7" t="s">
        <v>31</v>
      </c>
      <c r="E532" s="7" t="s">
        <v>35</v>
      </c>
      <c r="F532" s="8">
        <v>45023.609722222223</v>
      </c>
      <c r="G532" s="8">
        <v>45023.623611111114</v>
      </c>
      <c r="H532" s="7">
        <v>20</v>
      </c>
      <c r="I532" s="7">
        <v>54.35</v>
      </c>
      <c r="J532" s="7">
        <v>15</v>
      </c>
      <c r="K532" s="7">
        <v>815.25</v>
      </c>
      <c r="L532" s="7" t="s">
        <v>18</v>
      </c>
      <c r="M532" s="9">
        <v>1</v>
      </c>
      <c r="N532" s="6" t="str">
        <f>IF(ev_charging_network_usage_!$I532&lt;=10,"Low",IF(ev_charging_network_usage_!$I532&lt;=30,"Medium","High"))</f>
        <v>High</v>
      </c>
      <c r="O532" s="6" t="str">
        <f t="shared" si="37"/>
        <v>Low Satisfaction</v>
      </c>
      <c r="P532" s="6" t="str">
        <f>IF(ev_charging_network_usage_!$H532&lt;30,"Short Charging",IF(ev_charging_network_usage_!$H532&lt;=60,"Medium Charging","Long Charging"))</f>
        <v>Short Charging</v>
      </c>
      <c r="Q532" s="6">
        <f t="shared" si="36"/>
        <v>2</v>
      </c>
      <c r="R532" s="30">
        <f t="shared" si="34"/>
        <v>0.60972222222222228</v>
      </c>
      <c r="S532" s="28">
        <f t="shared" si="35"/>
        <v>45023</v>
      </c>
      <c r="T532" s="28"/>
    </row>
    <row r="533" spans="1:20" ht="13.2" x14ac:dyDescent="0.25">
      <c r="A533" s="3" t="s">
        <v>1229</v>
      </c>
      <c r="B533" s="3" t="s">
        <v>48</v>
      </c>
      <c r="C533" s="3" t="s">
        <v>30</v>
      </c>
      <c r="D533" s="3" t="s">
        <v>31</v>
      </c>
      <c r="E533" s="3" t="s">
        <v>17</v>
      </c>
      <c r="F533" s="10">
        <v>45576.958333333336</v>
      </c>
      <c r="G533" s="10">
        <v>45576.991666666669</v>
      </c>
      <c r="H533" s="3">
        <v>48</v>
      </c>
      <c r="I533" s="3">
        <v>23.38</v>
      </c>
      <c r="J533" s="3">
        <v>15</v>
      </c>
      <c r="K533" s="3">
        <v>350.7</v>
      </c>
      <c r="L533" s="3" t="s">
        <v>38</v>
      </c>
      <c r="M533" s="5">
        <v>2</v>
      </c>
      <c r="N533" s="6" t="str">
        <f>IF(ev_charging_network_usage_!$I533&lt;=10,"Low",IF(ev_charging_network_usage_!$I533&lt;=30,"Medium","High"))</f>
        <v>Medium</v>
      </c>
      <c r="O533" s="6" t="str">
        <f t="shared" si="37"/>
        <v>Low Satisfaction</v>
      </c>
      <c r="P533" s="6" t="str">
        <f>IF(ev_charging_network_usage_!$H533&lt;30,"Short Charging",IF(ev_charging_network_usage_!$H533&lt;=60,"Medium Charging","Long Charging"))</f>
        <v>Medium Charging</v>
      </c>
      <c r="Q533" s="6">
        <f t="shared" si="36"/>
        <v>2</v>
      </c>
      <c r="R533" s="30">
        <f t="shared" si="34"/>
        <v>0.95833333333333337</v>
      </c>
      <c r="S533" s="28">
        <f t="shared" si="35"/>
        <v>45576</v>
      </c>
      <c r="T533" s="28"/>
    </row>
    <row r="534" spans="1:20" ht="13.2" x14ac:dyDescent="0.25">
      <c r="A534" s="7" t="s">
        <v>1230</v>
      </c>
      <c r="B534" s="7" t="s">
        <v>14</v>
      </c>
      <c r="C534" s="7" t="s">
        <v>15</v>
      </c>
      <c r="D534" s="7" t="s">
        <v>22</v>
      </c>
      <c r="E534" s="7" t="s">
        <v>35</v>
      </c>
      <c r="F534" s="7" t="s">
        <v>1231</v>
      </c>
      <c r="G534" s="7" t="s">
        <v>1232</v>
      </c>
      <c r="H534" s="7">
        <v>59</v>
      </c>
      <c r="I534" s="7">
        <v>5.03</v>
      </c>
      <c r="J534" s="7">
        <v>15</v>
      </c>
      <c r="K534" s="7">
        <v>75.45</v>
      </c>
      <c r="L534" s="7" t="s">
        <v>27</v>
      </c>
      <c r="M534" s="9">
        <v>1</v>
      </c>
      <c r="N534" s="6" t="str">
        <f>IF(ev_charging_network_usage_!$I534&lt;=10,"Low",IF(ev_charging_network_usage_!$I534&lt;=30,"Medium","High"))</f>
        <v>Low</v>
      </c>
      <c r="O534" s="6" t="str">
        <f t="shared" si="37"/>
        <v>Low Satisfaction</v>
      </c>
      <c r="P534" s="6" t="str">
        <f>IF(ev_charging_network_usage_!$H534&lt;30,"Short Charging",IF(ev_charging_network_usage_!$H534&lt;=60,"Medium Charging","Long Charging"))</f>
        <v>Medium Charging</v>
      </c>
      <c r="Q534" s="6">
        <f t="shared" si="36"/>
        <v>3</v>
      </c>
      <c r="R534" s="30">
        <f t="shared" si="34"/>
        <v>0.64722222222222225</v>
      </c>
      <c r="S534" s="28">
        <f t="shared" si="35"/>
        <v>45366</v>
      </c>
      <c r="T534" s="28"/>
    </row>
    <row r="535" spans="1:20" ht="13.2" x14ac:dyDescent="0.25">
      <c r="A535" s="3" t="s">
        <v>1233</v>
      </c>
      <c r="B535" s="3" t="s">
        <v>78</v>
      </c>
      <c r="C535" s="3" t="s">
        <v>21</v>
      </c>
      <c r="D535" s="3" t="s">
        <v>16</v>
      </c>
      <c r="E535" s="3" t="s">
        <v>17</v>
      </c>
      <c r="F535" s="3" t="s">
        <v>1234</v>
      </c>
      <c r="G535" s="3" t="s">
        <v>1235</v>
      </c>
      <c r="H535" s="3">
        <v>88</v>
      </c>
      <c r="I535" s="3">
        <v>55.54</v>
      </c>
      <c r="J535" s="3">
        <v>15</v>
      </c>
      <c r="K535" s="3">
        <v>833.1</v>
      </c>
      <c r="L535" s="3" t="s">
        <v>23</v>
      </c>
      <c r="M535" s="5">
        <v>2</v>
      </c>
      <c r="N535" s="6" t="str">
        <f>IF(ev_charging_network_usage_!$I535&lt;=10,"Low",IF(ev_charging_network_usage_!$I535&lt;=30,"Medium","High"))</f>
        <v>High</v>
      </c>
      <c r="O535" s="6" t="str">
        <f t="shared" si="37"/>
        <v>Low Satisfaction</v>
      </c>
      <c r="P535" s="6" t="str">
        <f>IF(ev_charging_network_usage_!$H535&lt;30,"Short Charging",IF(ev_charging_network_usage_!$H535&lt;=60,"Medium Charging","Long Charging"))</f>
        <v>Long Charging</v>
      </c>
      <c r="Q535" s="6">
        <f t="shared" si="36"/>
        <v>1</v>
      </c>
      <c r="R535" s="30">
        <f t="shared" si="34"/>
        <v>0.39513888888888887</v>
      </c>
      <c r="S535" s="28">
        <f t="shared" si="35"/>
        <v>45212</v>
      </c>
      <c r="T535" s="28"/>
    </row>
    <row r="536" spans="1:20" ht="13.2" x14ac:dyDescent="0.25">
      <c r="A536" s="7" t="s">
        <v>1236</v>
      </c>
      <c r="B536" s="7" t="s">
        <v>48</v>
      </c>
      <c r="C536" s="7" t="s">
        <v>15</v>
      </c>
      <c r="D536" s="7" t="s">
        <v>22</v>
      </c>
      <c r="E536" s="7" t="s">
        <v>17</v>
      </c>
      <c r="F536" s="7" t="s">
        <v>1237</v>
      </c>
      <c r="G536" s="7" t="s">
        <v>1238</v>
      </c>
      <c r="H536" s="7">
        <v>20</v>
      </c>
      <c r="I536" s="7">
        <v>19.62</v>
      </c>
      <c r="J536" s="7">
        <v>8</v>
      </c>
      <c r="K536" s="7">
        <v>156.96</v>
      </c>
      <c r="L536" s="7" t="s">
        <v>23</v>
      </c>
      <c r="M536" s="9">
        <v>4</v>
      </c>
      <c r="N536" s="6" t="str">
        <f>IF(ev_charging_network_usage_!$I536&lt;=10,"Low",IF(ev_charging_network_usage_!$I536&lt;=30,"Medium","High"))</f>
        <v>Medium</v>
      </c>
      <c r="O536" s="6" t="str">
        <f t="shared" si="37"/>
        <v>Medium Satisfaction</v>
      </c>
      <c r="P536" s="6" t="str">
        <f>IF(ev_charging_network_usage_!$H536&lt;30,"Short Charging",IF(ev_charging_network_usage_!$H536&lt;=60,"Medium Charging","Long Charging"))</f>
        <v>Short Charging</v>
      </c>
      <c r="Q536" s="6">
        <f t="shared" si="36"/>
        <v>3</v>
      </c>
      <c r="R536" s="30">
        <f t="shared" si="34"/>
        <v>0.60069444444444442</v>
      </c>
      <c r="S536" s="28">
        <f t="shared" si="35"/>
        <v>45030</v>
      </c>
      <c r="T536" s="28"/>
    </row>
    <row r="537" spans="1:20" ht="13.2" x14ac:dyDescent="0.25">
      <c r="A537" s="3" t="s">
        <v>1239</v>
      </c>
      <c r="B537" s="3" t="s">
        <v>55</v>
      </c>
      <c r="C537" s="3" t="s">
        <v>15</v>
      </c>
      <c r="D537" s="3" t="s">
        <v>31</v>
      </c>
      <c r="E537" s="3" t="s">
        <v>35</v>
      </c>
      <c r="F537" s="3" t="s">
        <v>1240</v>
      </c>
      <c r="G537" s="3" t="s">
        <v>1241</v>
      </c>
      <c r="H537" s="3">
        <v>93</v>
      </c>
      <c r="I537" s="3">
        <v>2.73</v>
      </c>
      <c r="J537" s="3">
        <v>15</v>
      </c>
      <c r="K537" s="3">
        <v>40.950000000000003</v>
      </c>
      <c r="L537" s="3" t="s">
        <v>18</v>
      </c>
      <c r="M537" s="5">
        <v>5</v>
      </c>
      <c r="N537" s="6" t="str">
        <f>IF(ev_charging_network_usage_!$I537&lt;=10,"Low",IF(ev_charging_network_usage_!$I537&lt;=30,"Medium","High"))</f>
        <v>Low</v>
      </c>
      <c r="O537" s="6" t="str">
        <f t="shared" si="37"/>
        <v>High Satisfaction</v>
      </c>
      <c r="P537" s="6" t="str">
        <f>IF(ev_charging_network_usage_!$H537&lt;30,"Short Charging",IF(ev_charging_network_usage_!$H537&lt;=60,"Medium Charging","Long Charging"))</f>
        <v>Long Charging</v>
      </c>
      <c r="Q537" s="6">
        <f t="shared" si="36"/>
        <v>3</v>
      </c>
      <c r="R537" s="30">
        <f t="shared" si="34"/>
        <v>0.5131944444444444</v>
      </c>
      <c r="S537" s="28">
        <f t="shared" si="35"/>
        <v>44973</v>
      </c>
      <c r="T537" s="28"/>
    </row>
    <row r="538" spans="1:20" ht="13.2" x14ac:dyDescent="0.25">
      <c r="A538" s="7" t="s">
        <v>1242</v>
      </c>
      <c r="B538" s="7" t="s">
        <v>20</v>
      </c>
      <c r="C538" s="7" t="s">
        <v>15</v>
      </c>
      <c r="D538" s="7" t="s">
        <v>22</v>
      </c>
      <c r="E538" s="7" t="s">
        <v>35</v>
      </c>
      <c r="F538" s="7" t="s">
        <v>1243</v>
      </c>
      <c r="G538" s="7" t="s">
        <v>1244</v>
      </c>
      <c r="H538" s="7">
        <v>87</v>
      </c>
      <c r="I538" s="7">
        <v>50.82</v>
      </c>
      <c r="J538" s="7">
        <v>8</v>
      </c>
      <c r="K538" s="7">
        <v>406.56</v>
      </c>
      <c r="L538" s="7" t="s">
        <v>23</v>
      </c>
      <c r="M538" s="9">
        <v>5</v>
      </c>
      <c r="N538" s="6" t="str">
        <f>IF(ev_charging_network_usage_!$I538&lt;=10,"Low",IF(ev_charging_network_usage_!$I538&lt;=30,"Medium","High"))</f>
        <v>High</v>
      </c>
      <c r="O538" s="6" t="str">
        <f t="shared" si="37"/>
        <v>High Satisfaction</v>
      </c>
      <c r="P538" s="6" t="str">
        <f>IF(ev_charging_network_usage_!$H538&lt;30,"Short Charging",IF(ev_charging_network_usage_!$H538&lt;=60,"Medium Charging","Long Charging"))</f>
        <v>Long Charging</v>
      </c>
      <c r="Q538" s="6">
        <f t="shared" si="36"/>
        <v>3</v>
      </c>
      <c r="R538" s="30">
        <f t="shared" si="34"/>
        <v>0.95694444444444449</v>
      </c>
      <c r="S538" s="28">
        <f t="shared" si="35"/>
        <v>45067</v>
      </c>
      <c r="T538" s="28"/>
    </row>
    <row r="539" spans="1:20" ht="13.2" x14ac:dyDescent="0.25">
      <c r="A539" s="3" t="s">
        <v>1245</v>
      </c>
      <c r="B539" s="3" t="s">
        <v>55</v>
      </c>
      <c r="C539" s="3" t="s">
        <v>30</v>
      </c>
      <c r="D539" s="3" t="s">
        <v>31</v>
      </c>
      <c r="E539" s="3" t="s">
        <v>17</v>
      </c>
      <c r="F539" s="3" t="s">
        <v>1246</v>
      </c>
      <c r="G539" s="3" t="s">
        <v>1247</v>
      </c>
      <c r="H539" s="3">
        <v>114</v>
      </c>
      <c r="I539" s="3">
        <v>56.96</v>
      </c>
      <c r="J539" s="3">
        <v>8</v>
      </c>
      <c r="K539" s="3">
        <v>455.68</v>
      </c>
      <c r="L539" s="3" t="s">
        <v>27</v>
      </c>
      <c r="M539" s="5">
        <v>3</v>
      </c>
      <c r="N539" s="6" t="str">
        <f>IF(ev_charging_network_usage_!$I539&lt;=10,"Low",IF(ev_charging_network_usage_!$I539&lt;=30,"Medium","High"))</f>
        <v>High</v>
      </c>
      <c r="O539" s="6" t="str">
        <f t="shared" si="37"/>
        <v>Medium Satisfaction</v>
      </c>
      <c r="P539" s="6" t="str">
        <f>IF(ev_charging_network_usage_!$H539&lt;30,"Short Charging",IF(ev_charging_network_usage_!$H539&lt;=60,"Medium Charging","Long Charging"))</f>
        <v>Long Charging</v>
      </c>
      <c r="Q539" s="6">
        <f t="shared" si="36"/>
        <v>2</v>
      </c>
      <c r="R539" s="30">
        <f t="shared" si="34"/>
        <v>0.4597222222222222</v>
      </c>
      <c r="S539" s="28">
        <f t="shared" si="35"/>
        <v>45005</v>
      </c>
      <c r="T539" s="28"/>
    </row>
    <row r="540" spans="1:20" ht="13.2" x14ac:dyDescent="0.25">
      <c r="A540" s="7" t="s">
        <v>1248</v>
      </c>
      <c r="B540" s="7" t="s">
        <v>43</v>
      </c>
      <c r="C540" s="7" t="s">
        <v>15</v>
      </c>
      <c r="D540" s="7" t="s">
        <v>22</v>
      </c>
      <c r="E540" s="7" t="s">
        <v>17</v>
      </c>
      <c r="F540" s="8">
        <v>45392.87222222222</v>
      </c>
      <c r="G540" s="8">
        <v>45392.95208333333</v>
      </c>
      <c r="H540" s="7">
        <v>115</v>
      </c>
      <c r="I540" s="7">
        <v>44.17</v>
      </c>
      <c r="J540" s="7">
        <v>10</v>
      </c>
      <c r="K540" s="7">
        <v>441.7</v>
      </c>
      <c r="L540" s="7" t="s">
        <v>38</v>
      </c>
      <c r="M540" s="9">
        <v>3</v>
      </c>
      <c r="N540" s="6" t="str">
        <f>IF(ev_charging_network_usage_!$I540&lt;=10,"Low",IF(ev_charging_network_usage_!$I540&lt;=30,"Medium","High"))</f>
        <v>High</v>
      </c>
      <c r="O540" s="6" t="str">
        <f t="shared" si="37"/>
        <v>Medium Satisfaction</v>
      </c>
      <c r="P540" s="6" t="str">
        <f>IF(ev_charging_network_usage_!$H540&lt;30,"Short Charging",IF(ev_charging_network_usage_!$H540&lt;=60,"Medium Charging","Long Charging"))</f>
        <v>Long Charging</v>
      </c>
      <c r="Q540" s="6">
        <f t="shared" si="36"/>
        <v>3</v>
      </c>
      <c r="R540" s="30">
        <f t="shared" si="34"/>
        <v>0.87222222222222223</v>
      </c>
      <c r="S540" s="28">
        <f t="shared" si="35"/>
        <v>45392</v>
      </c>
      <c r="T540" s="28"/>
    </row>
    <row r="541" spans="1:20" ht="13.2" x14ac:dyDescent="0.25">
      <c r="A541" s="3" t="s">
        <v>1249</v>
      </c>
      <c r="B541" s="3" t="s">
        <v>29</v>
      </c>
      <c r="C541" s="3" t="s">
        <v>15</v>
      </c>
      <c r="D541" s="3" t="s">
        <v>22</v>
      </c>
      <c r="E541" s="3" t="s">
        <v>35</v>
      </c>
      <c r="F541" s="3" t="s">
        <v>1250</v>
      </c>
      <c r="G541" s="3" t="s">
        <v>1251</v>
      </c>
      <c r="H541" s="3">
        <v>72</v>
      </c>
      <c r="I541" s="3">
        <v>24.95</v>
      </c>
      <c r="J541" s="3">
        <v>8</v>
      </c>
      <c r="K541" s="3">
        <v>199.6</v>
      </c>
      <c r="L541" s="3" t="s">
        <v>18</v>
      </c>
      <c r="M541" s="5">
        <v>2</v>
      </c>
      <c r="N541" s="6" t="str">
        <f>IF(ev_charging_network_usage_!$I541&lt;=10,"Low",IF(ev_charging_network_usage_!$I541&lt;=30,"Medium","High"))</f>
        <v>Medium</v>
      </c>
      <c r="O541" s="6" t="str">
        <f t="shared" si="37"/>
        <v>Low Satisfaction</v>
      </c>
      <c r="P541" s="6" t="str">
        <f>IF(ev_charging_network_usage_!$H541&lt;30,"Short Charging",IF(ev_charging_network_usage_!$H541&lt;=60,"Medium Charging","Long Charging"))</f>
        <v>Long Charging</v>
      </c>
      <c r="Q541" s="6">
        <f t="shared" si="36"/>
        <v>3</v>
      </c>
      <c r="R541" s="30">
        <f t="shared" si="34"/>
        <v>0.16180555555555556</v>
      </c>
      <c r="S541" s="28">
        <f t="shared" si="35"/>
        <v>45076</v>
      </c>
      <c r="T541" s="28"/>
    </row>
    <row r="542" spans="1:20" ht="13.2" x14ac:dyDescent="0.25">
      <c r="A542" s="7" t="s">
        <v>1252</v>
      </c>
      <c r="B542" s="7" t="s">
        <v>59</v>
      </c>
      <c r="C542" s="7" t="s">
        <v>21</v>
      </c>
      <c r="D542" s="7" t="s">
        <v>31</v>
      </c>
      <c r="E542" s="7" t="s">
        <v>17</v>
      </c>
      <c r="F542" s="7" t="s">
        <v>1253</v>
      </c>
      <c r="G542" s="7" t="s">
        <v>1254</v>
      </c>
      <c r="H542" s="7">
        <v>77</v>
      </c>
      <c r="I542" s="7">
        <v>6.08</v>
      </c>
      <c r="J542" s="7">
        <v>8</v>
      </c>
      <c r="K542" s="7">
        <v>48.64</v>
      </c>
      <c r="L542" s="7" t="s">
        <v>38</v>
      </c>
      <c r="M542" s="9">
        <v>5</v>
      </c>
      <c r="N542" s="6" t="str">
        <f>IF(ev_charging_network_usage_!$I542&lt;=10,"Low",IF(ev_charging_network_usage_!$I542&lt;=30,"Medium","High"))</f>
        <v>Low</v>
      </c>
      <c r="O542" s="6" t="str">
        <f t="shared" si="37"/>
        <v>High Satisfaction</v>
      </c>
      <c r="P542" s="6" t="str">
        <f>IF(ev_charging_network_usage_!$H542&lt;30,"Short Charging",IF(ev_charging_network_usage_!$H542&lt;=60,"Medium Charging","Long Charging"))</f>
        <v>Long Charging</v>
      </c>
      <c r="Q542" s="6">
        <f t="shared" si="36"/>
        <v>1</v>
      </c>
      <c r="R542" s="30">
        <f t="shared" si="34"/>
        <v>0.28055555555555556</v>
      </c>
      <c r="S542" s="28">
        <f t="shared" si="35"/>
        <v>45307</v>
      </c>
      <c r="T542" s="28"/>
    </row>
    <row r="543" spans="1:20" ht="13.2" x14ac:dyDescent="0.25">
      <c r="A543" s="3" t="s">
        <v>1255</v>
      </c>
      <c r="B543" s="3" t="s">
        <v>48</v>
      </c>
      <c r="C543" s="3" t="s">
        <v>30</v>
      </c>
      <c r="D543" s="3" t="s">
        <v>34</v>
      </c>
      <c r="E543" s="3" t="s">
        <v>17</v>
      </c>
      <c r="F543" s="3" t="s">
        <v>1256</v>
      </c>
      <c r="G543" s="3" t="s">
        <v>1257</v>
      </c>
      <c r="H543" s="3">
        <v>102</v>
      </c>
      <c r="I543" s="3">
        <v>41.88</v>
      </c>
      <c r="J543" s="3">
        <v>15</v>
      </c>
      <c r="K543" s="3">
        <v>628.20000000000005</v>
      </c>
      <c r="L543" s="3" t="s">
        <v>27</v>
      </c>
      <c r="M543" s="5">
        <v>4</v>
      </c>
      <c r="N543" s="6" t="str">
        <f>IF(ev_charging_network_usage_!$I543&lt;=10,"Low",IF(ev_charging_network_usage_!$I543&lt;=30,"Medium","High"))</f>
        <v>High</v>
      </c>
      <c r="O543" s="6" t="str">
        <f t="shared" si="37"/>
        <v>Medium Satisfaction</v>
      </c>
      <c r="P543" s="6" t="str">
        <f>IF(ev_charging_network_usage_!$H543&lt;30,"Short Charging",IF(ev_charging_network_usage_!$H543&lt;=60,"Medium Charging","Long Charging"))</f>
        <v>Long Charging</v>
      </c>
      <c r="Q543" s="6">
        <f t="shared" si="36"/>
        <v>2</v>
      </c>
      <c r="R543" s="30">
        <f t="shared" si="34"/>
        <v>0.63194444444444442</v>
      </c>
      <c r="S543" s="28">
        <f t="shared" si="35"/>
        <v>45529</v>
      </c>
      <c r="T543" s="28"/>
    </row>
    <row r="544" spans="1:20" ht="13.2" x14ac:dyDescent="0.25">
      <c r="A544" s="7" t="s">
        <v>1258</v>
      </c>
      <c r="B544" s="7" t="s">
        <v>48</v>
      </c>
      <c r="C544" s="7" t="s">
        <v>21</v>
      </c>
      <c r="D544" s="7" t="s">
        <v>22</v>
      </c>
      <c r="E544" s="7" t="s">
        <v>35</v>
      </c>
      <c r="F544" s="8">
        <v>45047.504861111112</v>
      </c>
      <c r="G544" s="8">
        <v>45047.57708333333</v>
      </c>
      <c r="H544" s="7">
        <v>104</v>
      </c>
      <c r="I544" s="7">
        <v>26.62</v>
      </c>
      <c r="J544" s="7">
        <v>10</v>
      </c>
      <c r="K544" s="7">
        <v>266.2</v>
      </c>
      <c r="L544" s="7" t="s">
        <v>27</v>
      </c>
      <c r="M544" s="9">
        <v>2</v>
      </c>
      <c r="N544" s="6" t="str">
        <f>IF(ev_charging_network_usage_!$I544&lt;=10,"Low",IF(ev_charging_network_usage_!$I544&lt;=30,"Medium","High"))</f>
        <v>Medium</v>
      </c>
      <c r="O544" s="6" t="str">
        <f t="shared" si="37"/>
        <v>Low Satisfaction</v>
      </c>
      <c r="P544" s="6" t="str">
        <f>IF(ev_charging_network_usage_!$H544&lt;30,"Short Charging",IF(ev_charging_network_usage_!$H544&lt;=60,"Medium Charging","Long Charging"))</f>
        <v>Long Charging</v>
      </c>
      <c r="Q544" s="6">
        <f t="shared" si="36"/>
        <v>1</v>
      </c>
      <c r="R544" s="30">
        <f t="shared" si="34"/>
        <v>0.50486111111111109</v>
      </c>
      <c r="S544" s="28">
        <f t="shared" si="35"/>
        <v>45047</v>
      </c>
      <c r="T544" s="28"/>
    </row>
    <row r="545" spans="1:20" ht="13.2" x14ac:dyDescent="0.25">
      <c r="A545" s="3" t="s">
        <v>1259</v>
      </c>
      <c r="B545" s="3" t="s">
        <v>59</v>
      </c>
      <c r="C545" s="3" t="s">
        <v>15</v>
      </c>
      <c r="D545" s="3" t="s">
        <v>16</v>
      </c>
      <c r="E545" s="3" t="s">
        <v>17</v>
      </c>
      <c r="F545" s="3" t="s">
        <v>1260</v>
      </c>
      <c r="G545" s="3" t="s">
        <v>1261</v>
      </c>
      <c r="H545" s="3">
        <v>88</v>
      </c>
      <c r="I545" s="3">
        <v>58.38</v>
      </c>
      <c r="J545" s="3">
        <v>15</v>
      </c>
      <c r="K545" s="3">
        <v>875.7</v>
      </c>
      <c r="L545" s="3" t="s">
        <v>38</v>
      </c>
      <c r="M545" s="5">
        <v>1</v>
      </c>
      <c r="N545" s="6" t="str">
        <f>IF(ev_charging_network_usage_!$I545&lt;=10,"Low",IF(ev_charging_network_usage_!$I545&lt;=30,"Medium","High"))</f>
        <v>High</v>
      </c>
      <c r="O545" s="6" t="str">
        <f t="shared" si="37"/>
        <v>Low Satisfaction</v>
      </c>
      <c r="P545" s="6" t="str">
        <f>IF(ev_charging_network_usage_!$H545&lt;30,"Short Charging",IF(ev_charging_network_usage_!$H545&lt;=60,"Medium Charging","Long Charging"))</f>
        <v>Long Charging</v>
      </c>
      <c r="Q545" s="6">
        <f t="shared" si="36"/>
        <v>3</v>
      </c>
      <c r="R545" s="30">
        <f t="shared" si="34"/>
        <v>0.74236111111111114</v>
      </c>
      <c r="S545" s="28">
        <f t="shared" si="35"/>
        <v>45502</v>
      </c>
      <c r="T545" s="28"/>
    </row>
    <row r="546" spans="1:20" ht="13.2" x14ac:dyDescent="0.25">
      <c r="A546" s="7" t="s">
        <v>1262</v>
      </c>
      <c r="B546" s="7" t="s">
        <v>48</v>
      </c>
      <c r="C546" s="7" t="s">
        <v>15</v>
      </c>
      <c r="D546" s="7" t="s">
        <v>34</v>
      </c>
      <c r="E546" s="7" t="s">
        <v>17</v>
      </c>
      <c r="F546" s="8">
        <v>45476.970138888886</v>
      </c>
      <c r="G546" s="8">
        <v>45507.039583333331</v>
      </c>
      <c r="H546" s="7">
        <v>100</v>
      </c>
      <c r="I546" s="7">
        <v>24.13</v>
      </c>
      <c r="J546" s="7">
        <v>15</v>
      </c>
      <c r="K546" s="7">
        <v>361.95</v>
      </c>
      <c r="L546" s="7" t="s">
        <v>27</v>
      </c>
      <c r="M546" s="9">
        <v>2</v>
      </c>
      <c r="N546" s="6" t="str">
        <f>IF(ev_charging_network_usage_!$I546&lt;=10,"Low",IF(ev_charging_network_usage_!$I546&lt;=30,"Medium","High"))</f>
        <v>Medium</v>
      </c>
      <c r="O546" s="6" t="str">
        <f t="shared" si="37"/>
        <v>Low Satisfaction</v>
      </c>
      <c r="P546" s="6" t="str">
        <f>IF(ev_charging_network_usage_!$H546&lt;30,"Short Charging",IF(ev_charging_network_usage_!$H546&lt;=60,"Medium Charging","Long Charging"))</f>
        <v>Long Charging</v>
      </c>
      <c r="Q546" s="6">
        <f t="shared" si="36"/>
        <v>3</v>
      </c>
      <c r="R546" s="30">
        <f t="shared" si="34"/>
        <v>0.97013888888888888</v>
      </c>
      <c r="S546" s="28">
        <f t="shared" si="35"/>
        <v>45476</v>
      </c>
      <c r="T546" s="28"/>
    </row>
    <row r="547" spans="1:20" ht="13.2" x14ac:dyDescent="0.25">
      <c r="A547" s="3" t="s">
        <v>1263</v>
      </c>
      <c r="B547" s="3" t="s">
        <v>29</v>
      </c>
      <c r="C547" s="3" t="s">
        <v>21</v>
      </c>
      <c r="D547" s="3" t="s">
        <v>16</v>
      </c>
      <c r="E547" s="3" t="s">
        <v>35</v>
      </c>
      <c r="F547" s="3" t="s">
        <v>1264</v>
      </c>
      <c r="G547" s="3" t="s">
        <v>1265</v>
      </c>
      <c r="H547" s="3">
        <v>90</v>
      </c>
      <c r="I547" s="3">
        <v>8.27</v>
      </c>
      <c r="J547" s="3">
        <v>15</v>
      </c>
      <c r="K547" s="3">
        <v>124.05</v>
      </c>
      <c r="L547" s="3" t="s">
        <v>18</v>
      </c>
      <c r="M547" s="5">
        <v>3</v>
      </c>
      <c r="N547" s="6" t="str">
        <f>IF(ev_charging_network_usage_!$I547&lt;=10,"Low",IF(ev_charging_network_usage_!$I547&lt;=30,"Medium","High"))</f>
        <v>Low</v>
      </c>
      <c r="O547" s="6" t="str">
        <f t="shared" si="37"/>
        <v>Medium Satisfaction</v>
      </c>
      <c r="P547" s="6" t="str">
        <f>IF(ev_charging_network_usage_!$H547&lt;30,"Short Charging",IF(ev_charging_network_usage_!$H547&lt;=60,"Medium Charging","Long Charging"))</f>
        <v>Long Charging</v>
      </c>
      <c r="Q547" s="6">
        <f t="shared" si="36"/>
        <v>1</v>
      </c>
      <c r="R547" s="30">
        <f t="shared" si="34"/>
        <v>0.81597222222222221</v>
      </c>
      <c r="S547" s="28">
        <f t="shared" si="35"/>
        <v>45467</v>
      </c>
      <c r="T547" s="28"/>
    </row>
    <row r="548" spans="1:20" ht="13.2" x14ac:dyDescent="0.25">
      <c r="A548" s="7" t="s">
        <v>1266</v>
      </c>
      <c r="B548" s="7" t="s">
        <v>14</v>
      </c>
      <c r="C548" s="7" t="s">
        <v>30</v>
      </c>
      <c r="D548" s="7" t="s">
        <v>34</v>
      </c>
      <c r="E548" s="7" t="s">
        <v>35</v>
      </c>
      <c r="F548" s="8">
        <v>45476.570833333331</v>
      </c>
      <c r="G548" s="8">
        <v>45476.595138888886</v>
      </c>
      <c r="H548" s="7">
        <v>35</v>
      </c>
      <c r="I548" s="7">
        <v>58.57</v>
      </c>
      <c r="J548" s="7">
        <v>8</v>
      </c>
      <c r="K548" s="7">
        <v>468.56</v>
      </c>
      <c r="L548" s="7" t="s">
        <v>18</v>
      </c>
      <c r="M548" s="9">
        <v>4</v>
      </c>
      <c r="N548" s="6" t="str">
        <f>IF(ev_charging_network_usage_!$I548&lt;=10,"Low",IF(ev_charging_network_usage_!$I548&lt;=30,"Medium","High"))</f>
        <v>High</v>
      </c>
      <c r="O548" s="6" t="str">
        <f t="shared" si="37"/>
        <v>Medium Satisfaction</v>
      </c>
      <c r="P548" s="6" t="str">
        <f>IF(ev_charging_network_usage_!$H548&lt;30,"Short Charging",IF(ev_charging_network_usage_!$H548&lt;=60,"Medium Charging","Long Charging"))</f>
        <v>Medium Charging</v>
      </c>
      <c r="Q548" s="6">
        <f t="shared" si="36"/>
        <v>2</v>
      </c>
      <c r="R548" s="30">
        <f t="shared" si="34"/>
        <v>0.5708333333333333</v>
      </c>
      <c r="S548" s="28">
        <f t="shared" si="35"/>
        <v>45476</v>
      </c>
      <c r="T548" s="28"/>
    </row>
    <row r="549" spans="1:20" ht="13.2" x14ac:dyDescent="0.25">
      <c r="A549" s="3" t="s">
        <v>1267</v>
      </c>
      <c r="B549" s="3" t="s">
        <v>78</v>
      </c>
      <c r="C549" s="3" t="s">
        <v>30</v>
      </c>
      <c r="D549" s="3" t="s">
        <v>31</v>
      </c>
      <c r="E549" s="3" t="s">
        <v>35</v>
      </c>
      <c r="F549" s="10">
        <v>45209.870138888888</v>
      </c>
      <c r="G549" s="10">
        <v>45209.9375</v>
      </c>
      <c r="H549" s="3">
        <v>97</v>
      </c>
      <c r="I549" s="3">
        <v>45.01</v>
      </c>
      <c r="J549" s="3">
        <v>8</v>
      </c>
      <c r="K549" s="3">
        <v>360.08</v>
      </c>
      <c r="L549" s="3" t="s">
        <v>38</v>
      </c>
      <c r="M549" s="5">
        <v>5</v>
      </c>
      <c r="N549" s="6" t="str">
        <f>IF(ev_charging_network_usage_!$I549&lt;=10,"Low",IF(ev_charging_network_usage_!$I549&lt;=30,"Medium","High"))</f>
        <v>High</v>
      </c>
      <c r="O549" s="6" t="str">
        <f t="shared" si="37"/>
        <v>High Satisfaction</v>
      </c>
      <c r="P549" s="6" t="str">
        <f>IF(ev_charging_network_usage_!$H549&lt;30,"Short Charging",IF(ev_charging_network_usage_!$H549&lt;=60,"Medium Charging","Long Charging"))</f>
        <v>Long Charging</v>
      </c>
      <c r="Q549" s="6">
        <f t="shared" si="36"/>
        <v>2</v>
      </c>
      <c r="R549" s="30">
        <f t="shared" si="34"/>
        <v>0.87013888888888891</v>
      </c>
      <c r="S549" s="28">
        <f t="shared" si="35"/>
        <v>45209</v>
      </c>
      <c r="T549" s="28"/>
    </row>
    <row r="550" spans="1:20" ht="13.2" x14ac:dyDescent="0.25">
      <c r="A550" s="7" t="s">
        <v>1268</v>
      </c>
      <c r="B550" s="7" t="s">
        <v>78</v>
      </c>
      <c r="C550" s="7" t="s">
        <v>15</v>
      </c>
      <c r="D550" s="7" t="s">
        <v>22</v>
      </c>
      <c r="E550" s="7" t="s">
        <v>35</v>
      </c>
      <c r="F550" s="7" t="s">
        <v>1269</v>
      </c>
      <c r="G550" s="7" t="s">
        <v>1270</v>
      </c>
      <c r="H550" s="7">
        <v>70</v>
      </c>
      <c r="I550" s="7">
        <v>40.61</v>
      </c>
      <c r="J550" s="7">
        <v>15</v>
      </c>
      <c r="K550" s="7">
        <v>609.15</v>
      </c>
      <c r="L550" s="7" t="s">
        <v>38</v>
      </c>
      <c r="M550" s="9">
        <v>3</v>
      </c>
      <c r="N550" s="6" t="str">
        <f>IF(ev_charging_network_usage_!$I550&lt;=10,"Low",IF(ev_charging_network_usage_!$I550&lt;=30,"Medium","High"))</f>
        <v>High</v>
      </c>
      <c r="O550" s="6" t="str">
        <f t="shared" si="37"/>
        <v>Medium Satisfaction</v>
      </c>
      <c r="P550" s="6" t="str">
        <f>IF(ev_charging_network_usage_!$H550&lt;30,"Short Charging",IF(ev_charging_network_usage_!$H550&lt;=60,"Medium Charging","Long Charging"))</f>
        <v>Long Charging</v>
      </c>
      <c r="Q550" s="6">
        <f t="shared" si="36"/>
        <v>3</v>
      </c>
      <c r="R550" s="30">
        <f t="shared" si="34"/>
        <v>0.73333333333333328</v>
      </c>
      <c r="S550" s="28">
        <f t="shared" si="35"/>
        <v>45491</v>
      </c>
      <c r="T550" s="28"/>
    </row>
    <row r="551" spans="1:20" ht="13.2" x14ac:dyDescent="0.25">
      <c r="A551" s="3" t="s">
        <v>1271</v>
      </c>
      <c r="B551" s="3" t="s">
        <v>59</v>
      </c>
      <c r="C551" s="3" t="s">
        <v>30</v>
      </c>
      <c r="D551" s="3" t="s">
        <v>16</v>
      </c>
      <c r="E551" s="3" t="s">
        <v>35</v>
      </c>
      <c r="F551" s="3" t="s">
        <v>1272</v>
      </c>
      <c r="G551" s="3" t="s">
        <v>1273</v>
      </c>
      <c r="H551" s="3">
        <v>57</v>
      </c>
      <c r="I551" s="3">
        <v>57.48</v>
      </c>
      <c r="J551" s="3">
        <v>12</v>
      </c>
      <c r="K551" s="3">
        <v>689.76</v>
      </c>
      <c r="L551" s="3" t="s">
        <v>38</v>
      </c>
      <c r="M551" s="5">
        <v>4</v>
      </c>
      <c r="N551" s="6" t="str">
        <f>IF(ev_charging_network_usage_!$I551&lt;=10,"Low",IF(ev_charging_network_usage_!$I551&lt;=30,"Medium","High"))</f>
        <v>High</v>
      </c>
      <c r="O551" s="6" t="str">
        <f t="shared" si="37"/>
        <v>Medium Satisfaction</v>
      </c>
      <c r="P551" s="6" t="str">
        <f>IF(ev_charging_network_usage_!$H551&lt;30,"Short Charging",IF(ev_charging_network_usage_!$H551&lt;=60,"Medium Charging","Long Charging"))</f>
        <v>Medium Charging</v>
      </c>
      <c r="Q551" s="6">
        <f t="shared" si="36"/>
        <v>2</v>
      </c>
      <c r="R551" s="30">
        <f t="shared" si="34"/>
        <v>0.52222222222222225</v>
      </c>
      <c r="S551" s="28">
        <f t="shared" si="35"/>
        <v>45372</v>
      </c>
      <c r="T551" s="28"/>
    </row>
    <row r="552" spans="1:20" ht="13.2" x14ac:dyDescent="0.25">
      <c r="A552" s="7" t="s">
        <v>1274</v>
      </c>
      <c r="B552" s="7" t="s">
        <v>55</v>
      </c>
      <c r="C552" s="7" t="s">
        <v>30</v>
      </c>
      <c r="D552" s="7" t="s">
        <v>34</v>
      </c>
      <c r="E552" s="7" t="s">
        <v>17</v>
      </c>
      <c r="F552" s="7" t="s">
        <v>1275</v>
      </c>
      <c r="G552" s="7" t="s">
        <v>1276</v>
      </c>
      <c r="H552" s="7">
        <v>51</v>
      </c>
      <c r="I552" s="7">
        <v>51.35</v>
      </c>
      <c r="J552" s="7">
        <v>15</v>
      </c>
      <c r="K552" s="7">
        <v>770.25</v>
      </c>
      <c r="L552" s="7" t="s">
        <v>38</v>
      </c>
      <c r="M552" s="9">
        <v>3</v>
      </c>
      <c r="N552" s="6" t="str">
        <f>IF(ev_charging_network_usage_!$I552&lt;=10,"Low",IF(ev_charging_network_usage_!$I552&lt;=30,"Medium","High"))</f>
        <v>High</v>
      </c>
      <c r="O552" s="6" t="str">
        <f t="shared" si="37"/>
        <v>Medium Satisfaction</v>
      </c>
      <c r="P552" s="6" t="str">
        <f>IF(ev_charging_network_usage_!$H552&lt;30,"Short Charging",IF(ev_charging_network_usage_!$H552&lt;=60,"Medium Charging","Long Charging"))</f>
        <v>Medium Charging</v>
      </c>
      <c r="Q552" s="6">
        <f t="shared" si="36"/>
        <v>2</v>
      </c>
      <c r="R552" s="30">
        <f t="shared" si="34"/>
        <v>0.71666666666666667</v>
      </c>
      <c r="S552" s="28">
        <f t="shared" si="35"/>
        <v>45031</v>
      </c>
      <c r="T552" s="28"/>
    </row>
    <row r="553" spans="1:20" ht="13.2" x14ac:dyDescent="0.25">
      <c r="A553" s="3" t="s">
        <v>1277</v>
      </c>
      <c r="B553" s="3" t="s">
        <v>78</v>
      </c>
      <c r="C553" s="3" t="s">
        <v>21</v>
      </c>
      <c r="D553" s="3" t="s">
        <v>16</v>
      </c>
      <c r="E553" s="3" t="s">
        <v>17</v>
      </c>
      <c r="F553" s="3" t="s">
        <v>1278</v>
      </c>
      <c r="G553" s="3" t="s">
        <v>1279</v>
      </c>
      <c r="H553" s="3">
        <v>81</v>
      </c>
      <c r="I553" s="3">
        <v>38.979999999999997</v>
      </c>
      <c r="J553" s="3">
        <v>10</v>
      </c>
      <c r="K553" s="3">
        <v>389.8</v>
      </c>
      <c r="L553" s="3" t="s">
        <v>38</v>
      </c>
      <c r="M553" s="5">
        <v>5</v>
      </c>
      <c r="N553" s="6" t="str">
        <f>IF(ev_charging_network_usage_!$I553&lt;=10,"Low",IF(ev_charging_network_usage_!$I553&lt;=30,"Medium","High"))</f>
        <v>High</v>
      </c>
      <c r="O553" s="6" t="str">
        <f t="shared" si="37"/>
        <v>High Satisfaction</v>
      </c>
      <c r="P553" s="6" t="str">
        <f>IF(ev_charging_network_usage_!$H553&lt;30,"Short Charging",IF(ev_charging_network_usage_!$H553&lt;=60,"Medium Charging","Long Charging"))</f>
        <v>Long Charging</v>
      </c>
      <c r="Q553" s="6">
        <f t="shared" si="36"/>
        <v>1</v>
      </c>
      <c r="R553" s="30">
        <f t="shared" si="34"/>
        <v>9.930555555555555E-2</v>
      </c>
      <c r="S553" s="28">
        <f t="shared" si="35"/>
        <v>45007</v>
      </c>
      <c r="T553" s="28"/>
    </row>
    <row r="554" spans="1:20" ht="13.2" x14ac:dyDescent="0.25">
      <c r="A554" s="7" t="s">
        <v>1280</v>
      </c>
      <c r="B554" s="7" t="s">
        <v>78</v>
      </c>
      <c r="C554" s="7" t="s">
        <v>21</v>
      </c>
      <c r="D554" s="7" t="s">
        <v>31</v>
      </c>
      <c r="E554" s="7" t="s">
        <v>35</v>
      </c>
      <c r="F554" s="7" t="s">
        <v>1281</v>
      </c>
      <c r="G554" s="7" t="s">
        <v>1282</v>
      </c>
      <c r="H554" s="7">
        <v>100</v>
      </c>
      <c r="I554" s="7">
        <v>17.600000000000001</v>
      </c>
      <c r="J554" s="7">
        <v>12</v>
      </c>
      <c r="K554" s="7">
        <v>211.2</v>
      </c>
      <c r="L554" s="7" t="s">
        <v>18</v>
      </c>
      <c r="M554" s="9">
        <v>3</v>
      </c>
      <c r="N554" s="6" t="str">
        <f>IF(ev_charging_network_usage_!$I554&lt;=10,"Low",IF(ev_charging_network_usage_!$I554&lt;=30,"Medium","High"))</f>
        <v>Medium</v>
      </c>
      <c r="O554" s="6" t="str">
        <f t="shared" si="37"/>
        <v>Medium Satisfaction</v>
      </c>
      <c r="P554" s="6" t="str">
        <f>IF(ev_charging_network_usage_!$H554&lt;30,"Short Charging",IF(ev_charging_network_usage_!$H554&lt;=60,"Medium Charging","Long Charging"))</f>
        <v>Long Charging</v>
      </c>
      <c r="Q554" s="6">
        <f t="shared" si="36"/>
        <v>1</v>
      </c>
      <c r="R554" s="30">
        <f t="shared" si="34"/>
        <v>0.44374999999999998</v>
      </c>
      <c r="S554" s="28">
        <f t="shared" si="35"/>
        <v>45337</v>
      </c>
      <c r="T554" s="28"/>
    </row>
    <row r="555" spans="1:20" ht="13.2" x14ac:dyDescent="0.25">
      <c r="A555" s="3" t="s">
        <v>1283</v>
      </c>
      <c r="B555" s="3" t="s">
        <v>59</v>
      </c>
      <c r="C555" s="3" t="s">
        <v>21</v>
      </c>
      <c r="D555" s="3" t="s">
        <v>31</v>
      </c>
      <c r="E555" s="3" t="s">
        <v>35</v>
      </c>
      <c r="F555" s="3" t="s">
        <v>1284</v>
      </c>
      <c r="G555" s="3" t="s">
        <v>1285</v>
      </c>
      <c r="H555" s="3">
        <v>19</v>
      </c>
      <c r="I555" s="3">
        <v>50.37</v>
      </c>
      <c r="J555" s="3">
        <v>15</v>
      </c>
      <c r="K555" s="3">
        <v>755.55</v>
      </c>
      <c r="L555" s="3" t="s">
        <v>38</v>
      </c>
      <c r="M555" s="5">
        <v>2</v>
      </c>
      <c r="N555" s="6" t="str">
        <f>IF(ev_charging_network_usage_!$I555&lt;=10,"Low",IF(ev_charging_network_usage_!$I555&lt;=30,"Medium","High"))</f>
        <v>High</v>
      </c>
      <c r="O555" s="6" t="str">
        <f t="shared" si="37"/>
        <v>Low Satisfaction</v>
      </c>
      <c r="P555" s="6" t="str">
        <f>IF(ev_charging_network_usage_!$H555&lt;30,"Short Charging",IF(ev_charging_network_usage_!$H555&lt;=60,"Medium Charging","Long Charging"))</f>
        <v>Short Charging</v>
      </c>
      <c r="Q555" s="6">
        <f t="shared" si="36"/>
        <v>1</v>
      </c>
      <c r="R555" s="30">
        <f t="shared" si="34"/>
        <v>0.13402777777777777</v>
      </c>
      <c r="S555" s="28">
        <f t="shared" si="35"/>
        <v>45491</v>
      </c>
      <c r="T555" s="28"/>
    </row>
    <row r="556" spans="1:20" ht="13.2" x14ac:dyDescent="0.25">
      <c r="A556" s="7" t="s">
        <v>1286</v>
      </c>
      <c r="B556" s="7" t="s">
        <v>48</v>
      </c>
      <c r="C556" s="7" t="s">
        <v>21</v>
      </c>
      <c r="D556" s="7" t="s">
        <v>16</v>
      </c>
      <c r="E556" s="7" t="s">
        <v>35</v>
      </c>
      <c r="F556" s="7" t="s">
        <v>1287</v>
      </c>
      <c r="G556" s="7" t="s">
        <v>1288</v>
      </c>
      <c r="H556" s="7">
        <v>49</v>
      </c>
      <c r="I556" s="7">
        <v>12.02</v>
      </c>
      <c r="J556" s="7">
        <v>10</v>
      </c>
      <c r="K556" s="7">
        <v>120.2</v>
      </c>
      <c r="L556" s="7" t="s">
        <v>27</v>
      </c>
      <c r="M556" s="9">
        <v>5</v>
      </c>
      <c r="N556" s="6" t="str">
        <f>IF(ev_charging_network_usage_!$I556&lt;=10,"Low",IF(ev_charging_network_usage_!$I556&lt;=30,"Medium","High"))</f>
        <v>Medium</v>
      </c>
      <c r="O556" s="6" t="str">
        <f t="shared" si="37"/>
        <v>High Satisfaction</v>
      </c>
      <c r="P556" s="6" t="str">
        <f>IF(ev_charging_network_usage_!$H556&lt;30,"Short Charging",IF(ev_charging_network_usage_!$H556&lt;=60,"Medium Charging","Long Charging"))</f>
        <v>Medium Charging</v>
      </c>
      <c r="Q556" s="6">
        <f t="shared" si="36"/>
        <v>1</v>
      </c>
      <c r="R556" s="30">
        <f t="shared" si="34"/>
        <v>1.6666666666666666E-2</v>
      </c>
      <c r="S556" s="28">
        <f t="shared" si="35"/>
        <v>44974</v>
      </c>
      <c r="T556" s="28"/>
    </row>
    <row r="557" spans="1:20" ht="13.2" x14ac:dyDescent="0.25">
      <c r="A557" s="3" t="s">
        <v>1289</v>
      </c>
      <c r="B557" s="3" t="s">
        <v>29</v>
      </c>
      <c r="C557" s="3" t="s">
        <v>30</v>
      </c>
      <c r="D557" s="3" t="s">
        <v>22</v>
      </c>
      <c r="E557" s="3" t="s">
        <v>17</v>
      </c>
      <c r="F557" s="10">
        <v>45242.794444444444</v>
      </c>
      <c r="G557" s="10">
        <v>45242.847916666666</v>
      </c>
      <c r="H557" s="3">
        <v>77</v>
      </c>
      <c r="I557" s="3">
        <v>4.76</v>
      </c>
      <c r="J557" s="3">
        <v>8</v>
      </c>
      <c r="K557" s="3">
        <v>38.08</v>
      </c>
      <c r="L557" s="3" t="s">
        <v>18</v>
      </c>
      <c r="M557" s="5">
        <v>3</v>
      </c>
      <c r="N557" s="6" t="str">
        <f>IF(ev_charging_network_usage_!$I557&lt;=10,"Low",IF(ev_charging_network_usage_!$I557&lt;=30,"Medium","High"))</f>
        <v>Low</v>
      </c>
      <c r="O557" s="6" t="str">
        <f t="shared" si="37"/>
        <v>Medium Satisfaction</v>
      </c>
      <c r="P557" s="6" t="str">
        <f>IF(ev_charging_network_usage_!$H557&lt;30,"Short Charging",IF(ev_charging_network_usage_!$H557&lt;=60,"Medium Charging","Long Charging"))</f>
        <v>Long Charging</v>
      </c>
      <c r="Q557" s="6">
        <f t="shared" si="36"/>
        <v>2</v>
      </c>
      <c r="R557" s="30">
        <f t="shared" si="34"/>
        <v>0.7944444444444444</v>
      </c>
      <c r="S557" s="28">
        <f t="shared" si="35"/>
        <v>45242</v>
      </c>
      <c r="T557" s="28"/>
    </row>
    <row r="558" spans="1:20" ht="13.2" x14ac:dyDescent="0.25">
      <c r="A558" s="7" t="s">
        <v>1290</v>
      </c>
      <c r="B558" s="7" t="s">
        <v>43</v>
      </c>
      <c r="C558" s="7" t="s">
        <v>15</v>
      </c>
      <c r="D558" s="7" t="s">
        <v>16</v>
      </c>
      <c r="E558" s="7" t="s">
        <v>17</v>
      </c>
      <c r="F558" s="7" t="s">
        <v>1291</v>
      </c>
      <c r="G558" s="7" t="s">
        <v>1292</v>
      </c>
      <c r="H558" s="7">
        <v>83</v>
      </c>
      <c r="I558" s="7">
        <v>22.15</v>
      </c>
      <c r="J558" s="7">
        <v>8</v>
      </c>
      <c r="K558" s="7">
        <v>177.2</v>
      </c>
      <c r="L558" s="7" t="s">
        <v>27</v>
      </c>
      <c r="M558" s="9">
        <v>1</v>
      </c>
      <c r="N558" s="6" t="str">
        <f>IF(ev_charging_network_usage_!$I558&lt;=10,"Low",IF(ev_charging_network_usage_!$I558&lt;=30,"Medium","High"))</f>
        <v>Medium</v>
      </c>
      <c r="O558" s="6" t="str">
        <f t="shared" si="37"/>
        <v>Low Satisfaction</v>
      </c>
      <c r="P558" s="6" t="str">
        <f>IF(ev_charging_network_usage_!$H558&lt;30,"Short Charging",IF(ev_charging_network_usage_!$H558&lt;=60,"Medium Charging","Long Charging"))</f>
        <v>Long Charging</v>
      </c>
      <c r="Q558" s="6">
        <f t="shared" si="36"/>
        <v>3</v>
      </c>
      <c r="R558" s="30">
        <f t="shared" si="34"/>
        <v>0.76597222222222228</v>
      </c>
      <c r="S558" s="28">
        <f t="shared" si="35"/>
        <v>45463</v>
      </c>
      <c r="T558" s="28"/>
    </row>
    <row r="559" spans="1:20" ht="13.2" x14ac:dyDescent="0.25">
      <c r="A559" s="3" t="s">
        <v>1293</v>
      </c>
      <c r="B559" s="3" t="s">
        <v>78</v>
      </c>
      <c r="C559" s="3" t="s">
        <v>21</v>
      </c>
      <c r="D559" s="3" t="s">
        <v>22</v>
      </c>
      <c r="E559" s="3" t="s">
        <v>17</v>
      </c>
      <c r="F559" s="3" t="s">
        <v>1294</v>
      </c>
      <c r="G559" s="3" t="s">
        <v>1295</v>
      </c>
      <c r="H559" s="3">
        <v>92</v>
      </c>
      <c r="I559" s="3">
        <v>32.369999999999997</v>
      </c>
      <c r="J559" s="3">
        <v>8</v>
      </c>
      <c r="K559" s="3">
        <v>258.95999999999998</v>
      </c>
      <c r="L559" s="3" t="s">
        <v>27</v>
      </c>
      <c r="M559" s="5">
        <v>4</v>
      </c>
      <c r="N559" s="6" t="str">
        <f>IF(ev_charging_network_usage_!$I559&lt;=10,"Low",IF(ev_charging_network_usage_!$I559&lt;=30,"Medium","High"))</f>
        <v>High</v>
      </c>
      <c r="O559" s="6" t="str">
        <f t="shared" si="37"/>
        <v>Medium Satisfaction</v>
      </c>
      <c r="P559" s="6" t="str">
        <f>IF(ev_charging_network_usage_!$H559&lt;30,"Short Charging",IF(ev_charging_network_usage_!$H559&lt;=60,"Medium Charging","Long Charging"))</f>
        <v>Long Charging</v>
      </c>
      <c r="Q559" s="6">
        <f t="shared" si="36"/>
        <v>1</v>
      </c>
      <c r="R559" s="30">
        <f t="shared" si="34"/>
        <v>0.96875</v>
      </c>
      <c r="S559" s="28">
        <f t="shared" si="35"/>
        <v>45369</v>
      </c>
      <c r="T559" s="28"/>
    </row>
    <row r="560" spans="1:20" ht="13.2" x14ac:dyDescent="0.25">
      <c r="A560" s="7" t="s">
        <v>1296</v>
      </c>
      <c r="B560" s="7" t="s">
        <v>48</v>
      </c>
      <c r="C560" s="7" t="s">
        <v>30</v>
      </c>
      <c r="D560" s="7" t="s">
        <v>22</v>
      </c>
      <c r="E560" s="7" t="s">
        <v>17</v>
      </c>
      <c r="F560" s="7" t="s">
        <v>1297</v>
      </c>
      <c r="G560" s="7" t="s">
        <v>1298</v>
      </c>
      <c r="H560" s="7">
        <v>106</v>
      </c>
      <c r="I560" s="7">
        <v>39.979999999999997</v>
      </c>
      <c r="J560" s="7">
        <v>12</v>
      </c>
      <c r="K560" s="7">
        <v>479.76</v>
      </c>
      <c r="L560" s="7" t="s">
        <v>38</v>
      </c>
      <c r="M560" s="9">
        <v>2</v>
      </c>
      <c r="N560" s="6" t="str">
        <f>IF(ev_charging_network_usage_!$I560&lt;=10,"Low",IF(ev_charging_network_usage_!$I560&lt;=30,"Medium","High"))</f>
        <v>High</v>
      </c>
      <c r="O560" s="6" t="str">
        <f t="shared" si="37"/>
        <v>Low Satisfaction</v>
      </c>
      <c r="P560" s="6" t="str">
        <f>IF(ev_charging_network_usage_!$H560&lt;30,"Short Charging",IF(ev_charging_network_usage_!$H560&lt;=60,"Medium Charging","Long Charging"))</f>
        <v>Long Charging</v>
      </c>
      <c r="Q560" s="6">
        <f t="shared" si="36"/>
        <v>2</v>
      </c>
      <c r="R560" s="30">
        <f t="shared" si="34"/>
        <v>0.29791666666666666</v>
      </c>
      <c r="S560" s="28">
        <f t="shared" si="35"/>
        <v>45016</v>
      </c>
      <c r="T560" s="28"/>
    </row>
    <row r="561" spans="1:20" ht="13.2" x14ac:dyDescent="0.25">
      <c r="A561" s="3" t="s">
        <v>1299</v>
      </c>
      <c r="B561" s="3" t="s">
        <v>48</v>
      </c>
      <c r="C561" s="3" t="s">
        <v>21</v>
      </c>
      <c r="D561" s="3" t="s">
        <v>22</v>
      </c>
      <c r="E561" s="3" t="s">
        <v>17</v>
      </c>
      <c r="F561" s="3" t="s">
        <v>1300</v>
      </c>
      <c r="G561" s="3" t="s">
        <v>1301</v>
      </c>
      <c r="H561" s="3">
        <v>44</v>
      </c>
      <c r="I561" s="3">
        <v>44.54</v>
      </c>
      <c r="J561" s="3">
        <v>12</v>
      </c>
      <c r="K561" s="3">
        <v>534.48</v>
      </c>
      <c r="L561" s="3" t="s">
        <v>18</v>
      </c>
      <c r="M561" s="5">
        <v>3</v>
      </c>
      <c r="N561" s="6" t="str">
        <f>IF(ev_charging_network_usage_!$I561&lt;=10,"Low",IF(ev_charging_network_usage_!$I561&lt;=30,"Medium","High"))</f>
        <v>High</v>
      </c>
      <c r="O561" s="6" t="str">
        <f t="shared" si="37"/>
        <v>Medium Satisfaction</v>
      </c>
      <c r="P561" s="6" t="str">
        <f>IF(ev_charging_network_usage_!$H561&lt;30,"Short Charging",IF(ev_charging_network_usage_!$H561&lt;=60,"Medium Charging","Long Charging"))</f>
        <v>Medium Charging</v>
      </c>
      <c r="Q561" s="6">
        <f t="shared" si="36"/>
        <v>1</v>
      </c>
      <c r="R561" s="30">
        <f t="shared" si="34"/>
        <v>0.95416666666666672</v>
      </c>
      <c r="S561" s="28">
        <f t="shared" si="35"/>
        <v>45134</v>
      </c>
      <c r="T561" s="28"/>
    </row>
    <row r="562" spans="1:20" ht="13.2" x14ac:dyDescent="0.25">
      <c r="A562" s="7" t="s">
        <v>1302</v>
      </c>
      <c r="B562" s="7" t="s">
        <v>20</v>
      </c>
      <c r="C562" s="7" t="s">
        <v>30</v>
      </c>
      <c r="D562" s="7" t="s">
        <v>31</v>
      </c>
      <c r="E562" s="7" t="s">
        <v>17</v>
      </c>
      <c r="F562" s="7" t="s">
        <v>1303</v>
      </c>
      <c r="G562" s="7" t="s">
        <v>1304</v>
      </c>
      <c r="H562" s="7">
        <v>73</v>
      </c>
      <c r="I562" s="7">
        <v>17.690000000000001</v>
      </c>
      <c r="J562" s="7">
        <v>10</v>
      </c>
      <c r="K562" s="7">
        <v>176.9</v>
      </c>
      <c r="L562" s="7" t="s">
        <v>18</v>
      </c>
      <c r="M562" s="9">
        <v>4</v>
      </c>
      <c r="N562" s="6" t="str">
        <f>IF(ev_charging_network_usage_!$I562&lt;=10,"Low",IF(ev_charging_network_usage_!$I562&lt;=30,"Medium","High"))</f>
        <v>Medium</v>
      </c>
      <c r="O562" s="6" t="str">
        <f t="shared" si="37"/>
        <v>Medium Satisfaction</v>
      </c>
      <c r="P562" s="6" t="str">
        <f>IF(ev_charging_network_usage_!$H562&lt;30,"Short Charging",IF(ev_charging_network_usage_!$H562&lt;=60,"Medium Charging","Long Charging"))</f>
        <v>Long Charging</v>
      </c>
      <c r="Q562" s="6">
        <f t="shared" si="36"/>
        <v>2</v>
      </c>
      <c r="R562" s="30">
        <f t="shared" si="34"/>
        <v>0.46458333333333335</v>
      </c>
      <c r="S562" s="28">
        <f t="shared" si="35"/>
        <v>45311</v>
      </c>
      <c r="T562" s="28"/>
    </row>
    <row r="563" spans="1:20" ht="13.2" x14ac:dyDescent="0.25">
      <c r="A563" s="3" t="s">
        <v>1305</v>
      </c>
      <c r="B563" s="3" t="s">
        <v>59</v>
      </c>
      <c r="C563" s="3" t="s">
        <v>15</v>
      </c>
      <c r="D563" s="3" t="s">
        <v>31</v>
      </c>
      <c r="E563" s="3" t="s">
        <v>35</v>
      </c>
      <c r="F563" s="4">
        <v>45571.93472222222</v>
      </c>
      <c r="G563" s="4">
        <v>45571.95208333333</v>
      </c>
      <c r="H563" s="3">
        <v>25</v>
      </c>
      <c r="I563" s="3">
        <v>38.46</v>
      </c>
      <c r="J563" s="3">
        <v>15</v>
      </c>
      <c r="K563" s="3">
        <v>576.9</v>
      </c>
      <c r="L563" s="3" t="s">
        <v>23</v>
      </c>
      <c r="M563" s="5">
        <v>5</v>
      </c>
      <c r="N563" s="6" t="str">
        <f>IF(ev_charging_network_usage_!$I563&lt;=10,"Low",IF(ev_charging_network_usage_!$I563&lt;=30,"Medium","High"))</f>
        <v>High</v>
      </c>
      <c r="O563" s="6" t="str">
        <f t="shared" si="37"/>
        <v>High Satisfaction</v>
      </c>
      <c r="P563" s="6" t="str">
        <f>IF(ev_charging_network_usage_!$H563&lt;30,"Short Charging",IF(ev_charging_network_usage_!$H563&lt;=60,"Medium Charging","Long Charging"))</f>
        <v>Short Charging</v>
      </c>
      <c r="Q563" s="6">
        <f t="shared" si="36"/>
        <v>3</v>
      </c>
      <c r="R563" s="30">
        <f t="shared" si="34"/>
        <v>0.93472222222222223</v>
      </c>
      <c r="S563" s="28">
        <f t="shared" si="35"/>
        <v>45571</v>
      </c>
      <c r="T563" s="28"/>
    </row>
    <row r="564" spans="1:20" ht="13.2" x14ac:dyDescent="0.25">
      <c r="A564" s="7" t="s">
        <v>1306</v>
      </c>
      <c r="B564" s="7" t="s">
        <v>55</v>
      </c>
      <c r="C564" s="7" t="s">
        <v>30</v>
      </c>
      <c r="D564" s="7" t="s">
        <v>16</v>
      </c>
      <c r="E564" s="7" t="s">
        <v>35</v>
      </c>
      <c r="F564" s="7" t="s">
        <v>1307</v>
      </c>
      <c r="G564" s="7" t="s">
        <v>1308</v>
      </c>
      <c r="H564" s="7">
        <v>42</v>
      </c>
      <c r="I564" s="7">
        <v>12.59</v>
      </c>
      <c r="J564" s="7">
        <v>10</v>
      </c>
      <c r="K564" s="7">
        <v>125.9</v>
      </c>
      <c r="L564" s="7" t="s">
        <v>38</v>
      </c>
      <c r="M564" s="9">
        <v>3</v>
      </c>
      <c r="N564" s="6" t="str">
        <f>IF(ev_charging_network_usage_!$I564&lt;=10,"Low",IF(ev_charging_network_usage_!$I564&lt;=30,"Medium","High"))</f>
        <v>Medium</v>
      </c>
      <c r="O564" s="6" t="str">
        <f t="shared" si="37"/>
        <v>Medium Satisfaction</v>
      </c>
      <c r="P564" s="6" t="str">
        <f>IF(ev_charging_network_usage_!$H564&lt;30,"Short Charging",IF(ev_charging_network_usage_!$H564&lt;=60,"Medium Charging","Long Charging"))</f>
        <v>Medium Charging</v>
      </c>
      <c r="Q564" s="6">
        <f t="shared" si="36"/>
        <v>2</v>
      </c>
      <c r="R564" s="30">
        <f t="shared" si="34"/>
        <v>0.72499999999999998</v>
      </c>
      <c r="S564" s="28">
        <f t="shared" si="35"/>
        <v>45403</v>
      </c>
      <c r="T564" s="28"/>
    </row>
    <row r="565" spans="1:20" ht="13.2" x14ac:dyDescent="0.25">
      <c r="A565" s="3" t="s">
        <v>1309</v>
      </c>
      <c r="B565" s="3" t="s">
        <v>29</v>
      </c>
      <c r="C565" s="3" t="s">
        <v>30</v>
      </c>
      <c r="D565" s="3" t="s">
        <v>22</v>
      </c>
      <c r="E565" s="3" t="s">
        <v>17</v>
      </c>
      <c r="F565" s="4">
        <v>45057.545138888891</v>
      </c>
      <c r="G565" s="4">
        <v>45057.584027777775</v>
      </c>
      <c r="H565" s="3">
        <v>56</v>
      </c>
      <c r="I565" s="3">
        <v>28.76</v>
      </c>
      <c r="J565" s="3">
        <v>12</v>
      </c>
      <c r="K565" s="3">
        <v>345.12</v>
      </c>
      <c r="L565" s="3" t="s">
        <v>18</v>
      </c>
      <c r="M565" s="5">
        <v>4</v>
      </c>
      <c r="N565" s="6" t="str">
        <f>IF(ev_charging_network_usage_!$I565&lt;=10,"Low",IF(ev_charging_network_usage_!$I565&lt;=30,"Medium","High"))</f>
        <v>Medium</v>
      </c>
      <c r="O565" s="6" t="str">
        <f t="shared" si="37"/>
        <v>Medium Satisfaction</v>
      </c>
      <c r="P565" s="6" t="str">
        <f>IF(ev_charging_network_usage_!$H565&lt;30,"Short Charging",IF(ev_charging_network_usage_!$H565&lt;=60,"Medium Charging","Long Charging"))</f>
        <v>Medium Charging</v>
      </c>
      <c r="Q565" s="6">
        <f t="shared" si="36"/>
        <v>2</v>
      </c>
      <c r="R565" s="30">
        <f t="shared" si="34"/>
        <v>0.54513888888888884</v>
      </c>
      <c r="S565" s="28">
        <f t="shared" si="35"/>
        <v>45057</v>
      </c>
      <c r="T565" s="28"/>
    </row>
    <row r="566" spans="1:20" ht="13.2" x14ac:dyDescent="0.25">
      <c r="A566" s="7" t="s">
        <v>1310</v>
      </c>
      <c r="B566" s="7" t="s">
        <v>14</v>
      </c>
      <c r="C566" s="7" t="s">
        <v>21</v>
      </c>
      <c r="D566" s="7" t="s">
        <v>16</v>
      </c>
      <c r="E566" s="7" t="s">
        <v>17</v>
      </c>
      <c r="F566" s="7" t="s">
        <v>1311</v>
      </c>
      <c r="G566" s="7" t="s">
        <v>1312</v>
      </c>
      <c r="H566" s="7">
        <v>66</v>
      </c>
      <c r="I566" s="7">
        <v>2.41</v>
      </c>
      <c r="J566" s="7">
        <v>12</v>
      </c>
      <c r="K566" s="7">
        <v>28.92</v>
      </c>
      <c r="L566" s="7" t="s">
        <v>23</v>
      </c>
      <c r="M566" s="9">
        <v>4</v>
      </c>
      <c r="N566" s="6" t="str">
        <f>IF(ev_charging_network_usage_!$I566&lt;=10,"Low",IF(ev_charging_network_usage_!$I566&lt;=30,"Medium","High"))</f>
        <v>Low</v>
      </c>
      <c r="O566" s="6" t="str">
        <f t="shared" si="37"/>
        <v>Medium Satisfaction</v>
      </c>
      <c r="P566" s="6" t="str">
        <f>IF(ev_charging_network_usage_!$H566&lt;30,"Short Charging",IF(ev_charging_network_usage_!$H566&lt;=60,"Medium Charging","Long Charging"))</f>
        <v>Long Charging</v>
      </c>
      <c r="Q566" s="6">
        <f t="shared" si="36"/>
        <v>1</v>
      </c>
      <c r="R566" s="30">
        <f t="shared" si="34"/>
        <v>4.2361111111111113E-2</v>
      </c>
      <c r="S566" s="28">
        <f t="shared" si="35"/>
        <v>45193</v>
      </c>
      <c r="T566" s="28"/>
    </row>
    <row r="567" spans="1:20" ht="13.2" x14ac:dyDescent="0.25">
      <c r="A567" s="3" t="s">
        <v>1313</v>
      </c>
      <c r="B567" s="3" t="s">
        <v>20</v>
      </c>
      <c r="C567" s="3" t="s">
        <v>30</v>
      </c>
      <c r="D567" s="3" t="s">
        <v>31</v>
      </c>
      <c r="E567" s="3" t="s">
        <v>17</v>
      </c>
      <c r="F567" s="4">
        <v>45056.942361111112</v>
      </c>
      <c r="G567" s="4">
        <v>45056.999305555553</v>
      </c>
      <c r="H567" s="3">
        <v>82</v>
      </c>
      <c r="I567" s="3">
        <v>41.02</v>
      </c>
      <c r="J567" s="3">
        <v>8</v>
      </c>
      <c r="K567" s="3">
        <v>328.16</v>
      </c>
      <c r="L567" s="3" t="s">
        <v>27</v>
      </c>
      <c r="M567" s="5">
        <v>2</v>
      </c>
      <c r="N567" s="6" t="str">
        <f>IF(ev_charging_network_usage_!$I567&lt;=10,"Low",IF(ev_charging_network_usage_!$I567&lt;=30,"Medium","High"))</f>
        <v>High</v>
      </c>
      <c r="O567" s="6" t="str">
        <f t="shared" si="37"/>
        <v>Low Satisfaction</v>
      </c>
      <c r="P567" s="6" t="str">
        <f>IF(ev_charging_network_usage_!$H567&lt;30,"Short Charging",IF(ev_charging_network_usage_!$H567&lt;=60,"Medium Charging","Long Charging"))</f>
        <v>Long Charging</v>
      </c>
      <c r="Q567" s="6">
        <f t="shared" si="36"/>
        <v>2</v>
      </c>
      <c r="R567" s="30">
        <f t="shared" si="34"/>
        <v>0.94236111111111109</v>
      </c>
      <c r="S567" s="28">
        <f t="shared" si="35"/>
        <v>45056</v>
      </c>
      <c r="T567" s="28"/>
    </row>
    <row r="568" spans="1:20" ht="13.2" x14ac:dyDescent="0.25">
      <c r="A568" s="7" t="s">
        <v>1314</v>
      </c>
      <c r="B568" s="7" t="s">
        <v>43</v>
      </c>
      <c r="C568" s="7" t="s">
        <v>30</v>
      </c>
      <c r="D568" s="7" t="s">
        <v>31</v>
      </c>
      <c r="E568" s="7" t="s">
        <v>35</v>
      </c>
      <c r="F568" s="7" t="s">
        <v>1315</v>
      </c>
      <c r="G568" s="7" t="s">
        <v>1316</v>
      </c>
      <c r="H568" s="7">
        <v>40</v>
      </c>
      <c r="I568" s="7">
        <v>31.13</v>
      </c>
      <c r="J568" s="7">
        <v>15</v>
      </c>
      <c r="K568" s="7">
        <v>466.95</v>
      </c>
      <c r="L568" s="7" t="s">
        <v>23</v>
      </c>
      <c r="M568" s="9">
        <v>2</v>
      </c>
      <c r="N568" s="6" t="str">
        <f>IF(ev_charging_network_usage_!$I568&lt;=10,"Low",IF(ev_charging_network_usage_!$I568&lt;=30,"Medium","High"))</f>
        <v>High</v>
      </c>
      <c r="O568" s="6" t="str">
        <f t="shared" si="37"/>
        <v>Low Satisfaction</v>
      </c>
      <c r="P568" s="6" t="str">
        <f>IF(ev_charging_network_usage_!$H568&lt;30,"Short Charging",IF(ev_charging_network_usage_!$H568&lt;=60,"Medium Charging","Long Charging"))</f>
        <v>Medium Charging</v>
      </c>
      <c r="Q568" s="6">
        <f t="shared" si="36"/>
        <v>2</v>
      </c>
      <c r="R568" s="30">
        <f t="shared" si="34"/>
        <v>0.43194444444444446</v>
      </c>
      <c r="S568" s="28">
        <f t="shared" si="35"/>
        <v>45100</v>
      </c>
      <c r="T568" s="28"/>
    </row>
    <row r="569" spans="1:20" ht="13.2" x14ac:dyDescent="0.25">
      <c r="A569" s="3" t="s">
        <v>1317</v>
      </c>
      <c r="B569" s="3" t="s">
        <v>20</v>
      </c>
      <c r="C569" s="3" t="s">
        <v>15</v>
      </c>
      <c r="D569" s="3" t="s">
        <v>34</v>
      </c>
      <c r="E569" s="3" t="s">
        <v>35</v>
      </c>
      <c r="F569" s="3" t="s">
        <v>1318</v>
      </c>
      <c r="G569" s="3" t="s">
        <v>1319</v>
      </c>
      <c r="H569" s="3">
        <v>68</v>
      </c>
      <c r="I569" s="3">
        <v>21.53</v>
      </c>
      <c r="J569" s="3">
        <v>8</v>
      </c>
      <c r="K569" s="3">
        <v>172.24</v>
      </c>
      <c r="L569" s="3" t="s">
        <v>38</v>
      </c>
      <c r="M569" s="5">
        <v>5</v>
      </c>
      <c r="N569" s="6" t="str">
        <f>IF(ev_charging_network_usage_!$I569&lt;=10,"Low",IF(ev_charging_network_usage_!$I569&lt;=30,"Medium","High"))</f>
        <v>Medium</v>
      </c>
      <c r="O569" s="6" t="str">
        <f t="shared" si="37"/>
        <v>High Satisfaction</v>
      </c>
      <c r="P569" s="6" t="str">
        <f>IF(ev_charging_network_usage_!$H569&lt;30,"Short Charging",IF(ev_charging_network_usage_!$H569&lt;=60,"Medium Charging","Long Charging"))</f>
        <v>Long Charging</v>
      </c>
      <c r="Q569" s="6">
        <f t="shared" si="36"/>
        <v>3</v>
      </c>
      <c r="R569" s="30">
        <f t="shared" si="34"/>
        <v>0.42916666666666664</v>
      </c>
      <c r="S569" s="28">
        <f t="shared" si="35"/>
        <v>45369</v>
      </c>
      <c r="T569" s="28"/>
    </row>
    <row r="570" spans="1:20" ht="13.2" x14ac:dyDescent="0.25">
      <c r="A570" s="7" t="s">
        <v>1320</v>
      </c>
      <c r="B570" s="7" t="s">
        <v>55</v>
      </c>
      <c r="C570" s="7" t="s">
        <v>30</v>
      </c>
      <c r="D570" s="7" t="s">
        <v>22</v>
      </c>
      <c r="E570" s="7" t="s">
        <v>35</v>
      </c>
      <c r="F570" s="7" t="s">
        <v>1321</v>
      </c>
      <c r="G570" s="7" t="s">
        <v>1322</v>
      </c>
      <c r="H570" s="7">
        <v>59</v>
      </c>
      <c r="I570" s="7">
        <v>3.55</v>
      </c>
      <c r="J570" s="7">
        <v>15</v>
      </c>
      <c r="K570" s="7">
        <v>53.25</v>
      </c>
      <c r="L570" s="7" t="s">
        <v>23</v>
      </c>
      <c r="M570" s="9">
        <v>5</v>
      </c>
      <c r="N570" s="6" t="str">
        <f>IF(ev_charging_network_usage_!$I570&lt;=10,"Low",IF(ev_charging_network_usage_!$I570&lt;=30,"Medium","High"))</f>
        <v>Low</v>
      </c>
      <c r="O570" s="6" t="str">
        <f t="shared" si="37"/>
        <v>High Satisfaction</v>
      </c>
      <c r="P570" s="6" t="str">
        <f>IF(ev_charging_network_usage_!$H570&lt;30,"Short Charging",IF(ev_charging_network_usage_!$H570&lt;=60,"Medium Charging","Long Charging"))</f>
        <v>Medium Charging</v>
      </c>
      <c r="Q570" s="6">
        <f t="shared" si="36"/>
        <v>2</v>
      </c>
      <c r="R570" s="30">
        <f t="shared" si="34"/>
        <v>0.23958333333333334</v>
      </c>
      <c r="S570" s="28">
        <f t="shared" si="35"/>
        <v>44955</v>
      </c>
      <c r="T570" s="28"/>
    </row>
    <row r="571" spans="1:20" ht="13.2" x14ac:dyDescent="0.25">
      <c r="A571" s="3" t="s">
        <v>1323</v>
      </c>
      <c r="B571" s="3" t="s">
        <v>20</v>
      </c>
      <c r="C571" s="3" t="s">
        <v>30</v>
      </c>
      <c r="D571" s="3" t="s">
        <v>22</v>
      </c>
      <c r="E571" s="3" t="s">
        <v>35</v>
      </c>
      <c r="F571" s="4">
        <v>45023.265277777777</v>
      </c>
      <c r="G571" s="4">
        <v>45023.279861111114</v>
      </c>
      <c r="H571" s="3">
        <v>21</v>
      </c>
      <c r="I571" s="3">
        <v>2.88</v>
      </c>
      <c r="J571" s="3">
        <v>12</v>
      </c>
      <c r="K571" s="3">
        <v>34.56</v>
      </c>
      <c r="L571" s="3" t="s">
        <v>38</v>
      </c>
      <c r="M571" s="5">
        <v>1</v>
      </c>
      <c r="N571" s="6" t="str">
        <f>IF(ev_charging_network_usage_!$I571&lt;=10,"Low",IF(ev_charging_network_usage_!$I571&lt;=30,"Medium","High"))</f>
        <v>Low</v>
      </c>
      <c r="O571" s="6" t="str">
        <f t="shared" si="37"/>
        <v>Low Satisfaction</v>
      </c>
      <c r="P571" s="6" t="str">
        <f>IF(ev_charging_network_usage_!$H571&lt;30,"Short Charging",IF(ev_charging_network_usage_!$H571&lt;=60,"Medium Charging","Long Charging"))</f>
        <v>Short Charging</v>
      </c>
      <c r="Q571" s="6">
        <f t="shared" si="36"/>
        <v>2</v>
      </c>
      <c r="R571" s="30">
        <f t="shared" si="34"/>
        <v>0.26527777777777778</v>
      </c>
      <c r="S571" s="28">
        <f t="shared" si="35"/>
        <v>45023</v>
      </c>
      <c r="T571" s="28"/>
    </row>
    <row r="572" spans="1:20" ht="13.2" x14ac:dyDescent="0.25">
      <c r="A572" s="7" t="s">
        <v>1324</v>
      </c>
      <c r="B572" s="7" t="s">
        <v>43</v>
      </c>
      <c r="C572" s="7" t="s">
        <v>15</v>
      </c>
      <c r="D572" s="7" t="s">
        <v>34</v>
      </c>
      <c r="E572" s="7" t="s">
        <v>17</v>
      </c>
      <c r="F572" s="7" t="s">
        <v>1325</v>
      </c>
      <c r="G572" s="7" t="s">
        <v>1326</v>
      </c>
      <c r="H572" s="7">
        <v>69</v>
      </c>
      <c r="I572" s="7">
        <v>4.09</v>
      </c>
      <c r="J572" s="7">
        <v>12</v>
      </c>
      <c r="K572" s="7">
        <v>49.08</v>
      </c>
      <c r="L572" s="7" t="s">
        <v>18</v>
      </c>
      <c r="M572" s="9">
        <v>3</v>
      </c>
      <c r="N572" s="6" t="str">
        <f>IF(ev_charging_network_usage_!$I572&lt;=10,"Low",IF(ev_charging_network_usage_!$I572&lt;=30,"Medium","High"))</f>
        <v>Low</v>
      </c>
      <c r="O572" s="6" t="str">
        <f t="shared" si="37"/>
        <v>Medium Satisfaction</v>
      </c>
      <c r="P572" s="6" t="str">
        <f>IF(ev_charging_network_usage_!$H572&lt;30,"Short Charging",IF(ev_charging_network_usage_!$H572&lt;=60,"Medium Charging","Long Charging"))</f>
        <v>Long Charging</v>
      </c>
      <c r="Q572" s="6">
        <f t="shared" si="36"/>
        <v>3</v>
      </c>
      <c r="R572" s="30">
        <f t="shared" si="34"/>
        <v>0.77777777777777779</v>
      </c>
      <c r="S572" s="28">
        <f t="shared" si="35"/>
        <v>45401</v>
      </c>
      <c r="T572" s="28"/>
    </row>
    <row r="573" spans="1:20" ht="13.2" x14ac:dyDescent="0.25">
      <c r="A573" s="3" t="s">
        <v>1327</v>
      </c>
      <c r="B573" s="3" t="s">
        <v>78</v>
      </c>
      <c r="C573" s="3" t="s">
        <v>15</v>
      </c>
      <c r="D573" s="3" t="s">
        <v>34</v>
      </c>
      <c r="E573" s="3" t="s">
        <v>17</v>
      </c>
      <c r="F573" s="4">
        <v>45388.463194444441</v>
      </c>
      <c r="G573" s="4">
        <v>45388.539583333331</v>
      </c>
      <c r="H573" s="3">
        <v>110</v>
      </c>
      <c r="I573" s="3">
        <v>51.75</v>
      </c>
      <c r="J573" s="3">
        <v>8</v>
      </c>
      <c r="K573" s="3">
        <v>414</v>
      </c>
      <c r="L573" s="3" t="s">
        <v>27</v>
      </c>
      <c r="M573" s="5">
        <v>3</v>
      </c>
      <c r="N573" s="6" t="str">
        <f>IF(ev_charging_network_usage_!$I573&lt;=10,"Low",IF(ev_charging_network_usage_!$I573&lt;=30,"Medium","High"))</f>
        <v>High</v>
      </c>
      <c r="O573" s="6" t="str">
        <f t="shared" si="37"/>
        <v>Medium Satisfaction</v>
      </c>
      <c r="P573" s="6" t="str">
        <f>IF(ev_charging_network_usage_!$H573&lt;30,"Short Charging",IF(ev_charging_network_usage_!$H573&lt;=60,"Medium Charging","Long Charging"))</f>
        <v>Long Charging</v>
      </c>
      <c r="Q573" s="6">
        <f t="shared" si="36"/>
        <v>3</v>
      </c>
      <c r="R573" s="30">
        <f t="shared" si="34"/>
        <v>0.46319444444444446</v>
      </c>
      <c r="S573" s="28">
        <f t="shared" si="35"/>
        <v>45388</v>
      </c>
      <c r="T573" s="28"/>
    </row>
    <row r="574" spans="1:20" ht="13.2" x14ac:dyDescent="0.25">
      <c r="A574" s="7" t="s">
        <v>1328</v>
      </c>
      <c r="B574" s="7" t="s">
        <v>20</v>
      </c>
      <c r="C574" s="7" t="s">
        <v>21</v>
      </c>
      <c r="D574" s="7" t="s">
        <v>34</v>
      </c>
      <c r="E574" s="7" t="s">
        <v>17</v>
      </c>
      <c r="F574" s="8">
        <v>44988.241666666669</v>
      </c>
      <c r="G574" s="8">
        <v>44988.273611111108</v>
      </c>
      <c r="H574" s="7">
        <v>46</v>
      </c>
      <c r="I574" s="7">
        <v>30.1</v>
      </c>
      <c r="J574" s="7">
        <v>8</v>
      </c>
      <c r="K574" s="7">
        <v>240.8</v>
      </c>
      <c r="L574" s="7" t="s">
        <v>18</v>
      </c>
      <c r="M574" s="9">
        <v>3</v>
      </c>
      <c r="N574" s="6" t="str">
        <f>IF(ev_charging_network_usage_!$I574&lt;=10,"Low",IF(ev_charging_network_usage_!$I574&lt;=30,"Medium","High"))</f>
        <v>High</v>
      </c>
      <c r="O574" s="6" t="str">
        <f t="shared" si="37"/>
        <v>Medium Satisfaction</v>
      </c>
      <c r="P574" s="6" t="str">
        <f>IF(ev_charging_network_usage_!$H574&lt;30,"Short Charging",IF(ev_charging_network_usage_!$H574&lt;=60,"Medium Charging","Long Charging"))</f>
        <v>Medium Charging</v>
      </c>
      <c r="Q574" s="6">
        <f t="shared" si="36"/>
        <v>1</v>
      </c>
      <c r="R574" s="30">
        <f t="shared" si="34"/>
        <v>0.24166666666666667</v>
      </c>
      <c r="S574" s="28">
        <f t="shared" si="35"/>
        <v>44988</v>
      </c>
      <c r="T574" s="28"/>
    </row>
    <row r="575" spans="1:20" ht="13.2" x14ac:dyDescent="0.25">
      <c r="A575" s="3" t="s">
        <v>1329</v>
      </c>
      <c r="B575" s="3" t="s">
        <v>20</v>
      </c>
      <c r="C575" s="3" t="s">
        <v>21</v>
      </c>
      <c r="D575" s="3" t="s">
        <v>16</v>
      </c>
      <c r="E575" s="3" t="s">
        <v>17</v>
      </c>
      <c r="F575" s="4">
        <v>45451.885416666664</v>
      </c>
      <c r="G575" s="4">
        <v>45451.967361111114</v>
      </c>
      <c r="H575" s="3">
        <v>118</v>
      </c>
      <c r="I575" s="3">
        <v>4.09</v>
      </c>
      <c r="J575" s="3">
        <v>8</v>
      </c>
      <c r="K575" s="3">
        <v>32.72</v>
      </c>
      <c r="L575" s="3" t="s">
        <v>18</v>
      </c>
      <c r="M575" s="5">
        <v>2</v>
      </c>
      <c r="N575" s="6" t="str">
        <f>IF(ev_charging_network_usage_!$I575&lt;=10,"Low",IF(ev_charging_network_usage_!$I575&lt;=30,"Medium","High"))</f>
        <v>Low</v>
      </c>
      <c r="O575" s="6" t="str">
        <f t="shared" si="37"/>
        <v>Low Satisfaction</v>
      </c>
      <c r="P575" s="6" t="str">
        <f>IF(ev_charging_network_usage_!$H575&lt;30,"Short Charging",IF(ev_charging_network_usage_!$H575&lt;=60,"Medium Charging","Long Charging"))</f>
        <v>Long Charging</v>
      </c>
      <c r="Q575" s="6">
        <f t="shared" si="36"/>
        <v>1</v>
      </c>
      <c r="R575" s="30">
        <f t="shared" si="34"/>
        <v>0.88541666666666663</v>
      </c>
      <c r="S575" s="28">
        <f t="shared" si="35"/>
        <v>45451</v>
      </c>
      <c r="T575" s="28"/>
    </row>
    <row r="576" spans="1:20" ht="13.2" x14ac:dyDescent="0.25">
      <c r="A576" s="7" t="s">
        <v>1330</v>
      </c>
      <c r="B576" s="7" t="s">
        <v>43</v>
      </c>
      <c r="C576" s="7" t="s">
        <v>15</v>
      </c>
      <c r="D576" s="7" t="s">
        <v>34</v>
      </c>
      <c r="E576" s="7" t="s">
        <v>17</v>
      </c>
      <c r="F576" s="8">
        <v>45355.877083333333</v>
      </c>
      <c r="G576" s="8">
        <v>45355.900694444441</v>
      </c>
      <c r="H576" s="7">
        <v>34</v>
      </c>
      <c r="I576" s="7">
        <v>28.8</v>
      </c>
      <c r="J576" s="7">
        <v>12</v>
      </c>
      <c r="K576" s="7">
        <v>345.6</v>
      </c>
      <c r="L576" s="7" t="s">
        <v>23</v>
      </c>
      <c r="M576" s="9">
        <v>3</v>
      </c>
      <c r="N576" s="6" t="str">
        <f>IF(ev_charging_network_usage_!$I576&lt;=10,"Low",IF(ev_charging_network_usage_!$I576&lt;=30,"Medium","High"))</f>
        <v>Medium</v>
      </c>
      <c r="O576" s="6" t="str">
        <f t="shared" si="37"/>
        <v>Medium Satisfaction</v>
      </c>
      <c r="P576" s="6" t="str">
        <f>IF(ev_charging_network_usage_!$H576&lt;30,"Short Charging",IF(ev_charging_network_usage_!$H576&lt;=60,"Medium Charging","Long Charging"))</f>
        <v>Medium Charging</v>
      </c>
      <c r="Q576" s="6">
        <f t="shared" si="36"/>
        <v>3</v>
      </c>
      <c r="R576" s="30">
        <f t="shared" si="34"/>
        <v>0.87708333333333333</v>
      </c>
      <c r="S576" s="28">
        <f t="shared" si="35"/>
        <v>45355</v>
      </c>
      <c r="T576" s="28"/>
    </row>
    <row r="577" spans="1:20" ht="13.2" x14ac:dyDescent="0.25">
      <c r="A577" s="3" t="s">
        <v>1331</v>
      </c>
      <c r="B577" s="3" t="s">
        <v>59</v>
      </c>
      <c r="C577" s="3" t="s">
        <v>30</v>
      </c>
      <c r="D577" s="3" t="s">
        <v>31</v>
      </c>
      <c r="E577" s="3" t="s">
        <v>17</v>
      </c>
      <c r="F577" s="3" t="s">
        <v>1332</v>
      </c>
      <c r="G577" s="3" t="s">
        <v>1333</v>
      </c>
      <c r="H577" s="3">
        <v>28</v>
      </c>
      <c r="I577" s="3">
        <v>44.94</v>
      </c>
      <c r="J577" s="3">
        <v>10</v>
      </c>
      <c r="K577" s="3">
        <v>449.4</v>
      </c>
      <c r="L577" s="3" t="s">
        <v>27</v>
      </c>
      <c r="M577" s="5">
        <v>1</v>
      </c>
      <c r="N577" s="6" t="str">
        <f>IF(ev_charging_network_usage_!$I577&lt;=10,"Low",IF(ev_charging_network_usage_!$I577&lt;=30,"Medium","High"))</f>
        <v>High</v>
      </c>
      <c r="O577" s="6" t="str">
        <f t="shared" si="37"/>
        <v>Low Satisfaction</v>
      </c>
      <c r="P577" s="6" t="str">
        <f>IF(ev_charging_network_usage_!$H577&lt;30,"Short Charging",IF(ev_charging_network_usage_!$H577&lt;=60,"Medium Charging","Long Charging"))</f>
        <v>Short Charging</v>
      </c>
      <c r="Q577" s="6">
        <f t="shared" si="36"/>
        <v>2</v>
      </c>
      <c r="R577" s="30">
        <f t="shared" si="34"/>
        <v>0.21249999999999999</v>
      </c>
      <c r="S577" s="28">
        <f t="shared" si="35"/>
        <v>45440</v>
      </c>
      <c r="T577" s="28"/>
    </row>
    <row r="578" spans="1:20" ht="13.2" x14ac:dyDescent="0.25">
      <c r="A578" s="7" t="s">
        <v>1334</v>
      </c>
      <c r="B578" s="7" t="s">
        <v>55</v>
      </c>
      <c r="C578" s="7" t="s">
        <v>30</v>
      </c>
      <c r="D578" s="7" t="s">
        <v>16</v>
      </c>
      <c r="E578" s="7" t="s">
        <v>35</v>
      </c>
      <c r="F578" s="8">
        <v>45356.69027777778</v>
      </c>
      <c r="G578" s="8">
        <v>45356.727083333331</v>
      </c>
      <c r="H578" s="7">
        <v>53</v>
      </c>
      <c r="I578" s="7">
        <v>26.1</v>
      </c>
      <c r="J578" s="7">
        <v>12</v>
      </c>
      <c r="K578" s="7">
        <v>313.2</v>
      </c>
      <c r="L578" s="7" t="s">
        <v>18</v>
      </c>
      <c r="M578" s="9">
        <v>3</v>
      </c>
      <c r="N578" s="6" t="str">
        <f>IF(ev_charging_network_usage_!$I578&lt;=10,"Low",IF(ev_charging_network_usage_!$I578&lt;=30,"Medium","High"))</f>
        <v>Medium</v>
      </c>
      <c r="O578" s="6" t="str">
        <f t="shared" si="37"/>
        <v>Medium Satisfaction</v>
      </c>
      <c r="P578" s="6" t="str">
        <f>IF(ev_charging_network_usage_!$H578&lt;30,"Short Charging",IF(ev_charging_network_usage_!$H578&lt;=60,"Medium Charging","Long Charging"))</f>
        <v>Medium Charging</v>
      </c>
      <c r="Q578" s="6">
        <f t="shared" si="36"/>
        <v>2</v>
      </c>
      <c r="R578" s="30">
        <f t="shared" ref="R578:R641" si="38">TIME(HOUR(F578),MINUTE(F578),SECOND(F578))</f>
        <v>0.69027777777777777</v>
      </c>
      <c r="S578" s="28">
        <f t="shared" ref="S578:S641" si="39">DATE(YEAR(F578),MONTH(F578),DAY(F578))</f>
        <v>45356</v>
      </c>
      <c r="T578" s="28"/>
    </row>
    <row r="579" spans="1:20" ht="13.2" x14ac:dyDescent="0.25">
      <c r="A579" s="3" t="s">
        <v>1335</v>
      </c>
      <c r="B579" s="3" t="s">
        <v>48</v>
      </c>
      <c r="C579" s="3" t="s">
        <v>30</v>
      </c>
      <c r="D579" s="3" t="s">
        <v>16</v>
      </c>
      <c r="E579" s="3" t="s">
        <v>17</v>
      </c>
      <c r="F579" s="10">
        <v>45575.09652777778</v>
      </c>
      <c r="G579" s="10">
        <v>45575.146527777775</v>
      </c>
      <c r="H579" s="3">
        <v>72</v>
      </c>
      <c r="I579" s="3">
        <v>56.4</v>
      </c>
      <c r="J579" s="3">
        <v>10</v>
      </c>
      <c r="K579" s="3">
        <v>564</v>
      </c>
      <c r="L579" s="3" t="s">
        <v>38</v>
      </c>
      <c r="M579" s="5">
        <v>2</v>
      </c>
      <c r="N579" s="6" t="str">
        <f>IF(ev_charging_network_usage_!$I579&lt;=10,"Low",IF(ev_charging_network_usage_!$I579&lt;=30,"Medium","High"))</f>
        <v>High</v>
      </c>
      <c r="O579" s="6" t="str">
        <f t="shared" si="37"/>
        <v>Low Satisfaction</v>
      </c>
      <c r="P579" s="6" t="str">
        <f>IF(ev_charging_network_usage_!$H579&lt;30,"Short Charging",IF(ev_charging_network_usage_!$H579&lt;=60,"Medium Charging","Long Charging"))</f>
        <v>Long Charging</v>
      </c>
      <c r="Q579" s="6">
        <f t="shared" ref="Q579:Q642" si="40">IF(C579="Fast Charger",1,IF(C579="Standard Charger",2,IF(C579="Super Fast Charger",3,"")))</f>
        <v>2</v>
      </c>
      <c r="R579" s="30">
        <f t="shared" si="38"/>
        <v>9.6527777777777782E-2</v>
      </c>
      <c r="S579" s="28">
        <f t="shared" si="39"/>
        <v>45575</v>
      </c>
      <c r="T579" s="28"/>
    </row>
    <row r="580" spans="1:20" ht="13.2" x14ac:dyDescent="0.25">
      <c r="A580" s="7" t="s">
        <v>1336</v>
      </c>
      <c r="B580" s="7" t="s">
        <v>48</v>
      </c>
      <c r="C580" s="7" t="s">
        <v>15</v>
      </c>
      <c r="D580" s="7" t="s">
        <v>16</v>
      </c>
      <c r="E580" s="7" t="s">
        <v>35</v>
      </c>
      <c r="F580" s="7" t="s">
        <v>1337</v>
      </c>
      <c r="G580" s="7" t="s">
        <v>1338</v>
      </c>
      <c r="H580" s="7">
        <v>72</v>
      </c>
      <c r="I580" s="7">
        <v>2.9</v>
      </c>
      <c r="J580" s="7">
        <v>12</v>
      </c>
      <c r="K580" s="7">
        <v>34.799999999999997</v>
      </c>
      <c r="L580" s="7" t="s">
        <v>38</v>
      </c>
      <c r="M580" s="9">
        <v>5</v>
      </c>
      <c r="N580" s="6" t="str">
        <f>IF(ev_charging_network_usage_!$I580&lt;=10,"Low",IF(ev_charging_network_usage_!$I580&lt;=30,"Medium","High"))</f>
        <v>Low</v>
      </c>
      <c r="O580" s="6" t="str">
        <f t="shared" ref="O580:O643" si="41">IF(M580&lt;=2,"Low Satisfaction",IF(M580&lt;=4,"Medium Satisfaction","High Satisfaction"))</f>
        <v>High Satisfaction</v>
      </c>
      <c r="P580" s="6" t="str">
        <f>IF(ev_charging_network_usage_!$H580&lt;30,"Short Charging",IF(ev_charging_network_usage_!$H580&lt;=60,"Medium Charging","Long Charging"))</f>
        <v>Long Charging</v>
      </c>
      <c r="Q580" s="6">
        <f t="shared" si="40"/>
        <v>3</v>
      </c>
      <c r="R580" s="30">
        <f t="shared" si="38"/>
        <v>0.66111111111111109</v>
      </c>
      <c r="S580" s="28">
        <f t="shared" si="39"/>
        <v>45346</v>
      </c>
      <c r="T580" s="28"/>
    </row>
    <row r="581" spans="1:20" ht="13.2" x14ac:dyDescent="0.25">
      <c r="A581" s="3" t="s">
        <v>1339</v>
      </c>
      <c r="B581" s="3" t="s">
        <v>78</v>
      </c>
      <c r="C581" s="3" t="s">
        <v>30</v>
      </c>
      <c r="D581" s="3" t="s">
        <v>22</v>
      </c>
      <c r="E581" s="3" t="s">
        <v>17</v>
      </c>
      <c r="F581" s="3" t="s">
        <v>1340</v>
      </c>
      <c r="G581" s="3" t="s">
        <v>1341</v>
      </c>
      <c r="H581" s="3">
        <v>41</v>
      </c>
      <c r="I581" s="3">
        <v>43.31</v>
      </c>
      <c r="J581" s="3">
        <v>8</v>
      </c>
      <c r="K581" s="3">
        <v>346.48</v>
      </c>
      <c r="L581" s="3" t="s">
        <v>38</v>
      </c>
      <c r="M581" s="5">
        <v>4</v>
      </c>
      <c r="N581" s="6" t="str">
        <f>IF(ev_charging_network_usage_!$I581&lt;=10,"Low",IF(ev_charging_network_usage_!$I581&lt;=30,"Medium","High"))</f>
        <v>High</v>
      </c>
      <c r="O581" s="6" t="str">
        <f t="shared" si="41"/>
        <v>Medium Satisfaction</v>
      </c>
      <c r="P581" s="6" t="str">
        <f>IF(ev_charging_network_usage_!$H581&lt;30,"Short Charging",IF(ev_charging_network_usage_!$H581&lt;=60,"Medium Charging","Long Charging"))</f>
        <v>Medium Charging</v>
      </c>
      <c r="Q581" s="6">
        <f t="shared" si="40"/>
        <v>2</v>
      </c>
      <c r="R581" s="30">
        <f t="shared" si="38"/>
        <v>0.63472222222222219</v>
      </c>
      <c r="S581" s="28">
        <f t="shared" si="39"/>
        <v>45381</v>
      </c>
      <c r="T581" s="28"/>
    </row>
    <row r="582" spans="1:20" ht="13.2" x14ac:dyDescent="0.25">
      <c r="A582" s="7" t="s">
        <v>1342</v>
      </c>
      <c r="B582" s="7" t="s">
        <v>20</v>
      </c>
      <c r="C582" s="7" t="s">
        <v>30</v>
      </c>
      <c r="D582" s="7" t="s">
        <v>22</v>
      </c>
      <c r="E582" s="7" t="s">
        <v>35</v>
      </c>
      <c r="F582" s="8">
        <v>45200.663888888892</v>
      </c>
      <c r="G582" s="8">
        <v>45200.741666666669</v>
      </c>
      <c r="H582" s="7">
        <v>112</v>
      </c>
      <c r="I582" s="7">
        <v>38.950000000000003</v>
      </c>
      <c r="J582" s="7">
        <v>10</v>
      </c>
      <c r="K582" s="7">
        <v>389.5</v>
      </c>
      <c r="L582" s="7" t="s">
        <v>18</v>
      </c>
      <c r="M582" s="9">
        <v>1</v>
      </c>
      <c r="N582" s="6" t="str">
        <f>IF(ev_charging_network_usage_!$I582&lt;=10,"Low",IF(ev_charging_network_usage_!$I582&lt;=30,"Medium","High"))</f>
        <v>High</v>
      </c>
      <c r="O582" s="6" t="str">
        <f t="shared" si="41"/>
        <v>Low Satisfaction</v>
      </c>
      <c r="P582" s="6" t="str">
        <f>IF(ev_charging_network_usage_!$H582&lt;30,"Short Charging",IF(ev_charging_network_usage_!$H582&lt;=60,"Medium Charging","Long Charging"))</f>
        <v>Long Charging</v>
      </c>
      <c r="Q582" s="6">
        <f t="shared" si="40"/>
        <v>2</v>
      </c>
      <c r="R582" s="30">
        <f t="shared" si="38"/>
        <v>0.66388888888888886</v>
      </c>
      <c r="S582" s="28">
        <f t="shared" si="39"/>
        <v>45200</v>
      </c>
      <c r="T582" s="28"/>
    </row>
    <row r="583" spans="1:20" ht="13.2" x14ac:dyDescent="0.25">
      <c r="A583" s="3" t="s">
        <v>1343</v>
      </c>
      <c r="B583" s="3" t="s">
        <v>48</v>
      </c>
      <c r="C583" s="3" t="s">
        <v>15</v>
      </c>
      <c r="D583" s="3" t="s">
        <v>31</v>
      </c>
      <c r="E583" s="3" t="s">
        <v>35</v>
      </c>
      <c r="F583" s="4">
        <v>45147.23333333333</v>
      </c>
      <c r="G583" s="4">
        <v>45147.24722222222</v>
      </c>
      <c r="H583" s="3">
        <v>20</v>
      </c>
      <c r="I583" s="3">
        <v>48.25</v>
      </c>
      <c r="J583" s="3">
        <v>8</v>
      </c>
      <c r="K583" s="3">
        <v>386</v>
      </c>
      <c r="L583" s="3" t="s">
        <v>23</v>
      </c>
      <c r="M583" s="5">
        <v>4</v>
      </c>
      <c r="N583" s="6" t="str">
        <f>IF(ev_charging_network_usage_!$I583&lt;=10,"Low",IF(ev_charging_network_usage_!$I583&lt;=30,"Medium","High"))</f>
        <v>High</v>
      </c>
      <c r="O583" s="6" t="str">
        <f t="shared" si="41"/>
        <v>Medium Satisfaction</v>
      </c>
      <c r="P583" s="6" t="str">
        <f>IF(ev_charging_network_usage_!$H583&lt;30,"Short Charging",IF(ev_charging_network_usage_!$H583&lt;=60,"Medium Charging","Long Charging"))</f>
        <v>Short Charging</v>
      </c>
      <c r="Q583" s="6">
        <f t="shared" si="40"/>
        <v>3</v>
      </c>
      <c r="R583" s="30">
        <f t="shared" si="38"/>
        <v>0.23333333333333334</v>
      </c>
      <c r="S583" s="28">
        <f t="shared" si="39"/>
        <v>45147</v>
      </c>
      <c r="T583" s="28"/>
    </row>
    <row r="584" spans="1:20" ht="13.2" x14ac:dyDescent="0.25">
      <c r="A584" s="7" t="s">
        <v>1344</v>
      </c>
      <c r="B584" s="7" t="s">
        <v>29</v>
      </c>
      <c r="C584" s="7" t="s">
        <v>15</v>
      </c>
      <c r="D584" s="7" t="s">
        <v>16</v>
      </c>
      <c r="E584" s="7" t="s">
        <v>17</v>
      </c>
      <c r="F584" s="7" t="s">
        <v>1345</v>
      </c>
      <c r="G584" s="7" t="s">
        <v>1346</v>
      </c>
      <c r="H584" s="7">
        <v>17</v>
      </c>
      <c r="I584" s="7">
        <v>28.59</v>
      </c>
      <c r="J584" s="7">
        <v>8</v>
      </c>
      <c r="K584" s="7">
        <v>228.72</v>
      </c>
      <c r="L584" s="7" t="s">
        <v>18</v>
      </c>
      <c r="M584" s="9">
        <v>2</v>
      </c>
      <c r="N584" s="6" t="str">
        <f>IF(ev_charging_network_usage_!$I584&lt;=10,"Low",IF(ev_charging_network_usage_!$I584&lt;=30,"Medium","High"))</f>
        <v>Medium</v>
      </c>
      <c r="O584" s="6" t="str">
        <f t="shared" si="41"/>
        <v>Low Satisfaction</v>
      </c>
      <c r="P584" s="6" t="str">
        <f>IF(ev_charging_network_usage_!$H584&lt;30,"Short Charging",IF(ev_charging_network_usage_!$H584&lt;=60,"Medium Charging","Long Charging"))</f>
        <v>Short Charging</v>
      </c>
      <c r="Q584" s="6">
        <f t="shared" si="40"/>
        <v>3</v>
      </c>
      <c r="R584" s="30">
        <f t="shared" si="38"/>
        <v>0.1076388888888889</v>
      </c>
      <c r="S584" s="28">
        <f t="shared" si="39"/>
        <v>45100</v>
      </c>
      <c r="T584" s="28"/>
    </row>
    <row r="585" spans="1:20" ht="13.2" x14ac:dyDescent="0.25">
      <c r="A585" s="3" t="s">
        <v>1347</v>
      </c>
      <c r="B585" s="3" t="s">
        <v>14</v>
      </c>
      <c r="C585" s="3" t="s">
        <v>15</v>
      </c>
      <c r="D585" s="3" t="s">
        <v>16</v>
      </c>
      <c r="E585" s="3" t="s">
        <v>35</v>
      </c>
      <c r="F585" s="4">
        <v>45017.587500000001</v>
      </c>
      <c r="G585" s="4">
        <v>45017.59652777778</v>
      </c>
      <c r="H585" s="3">
        <v>13</v>
      </c>
      <c r="I585" s="3">
        <v>13.69</v>
      </c>
      <c r="J585" s="3">
        <v>15</v>
      </c>
      <c r="K585" s="3">
        <v>205.35</v>
      </c>
      <c r="L585" s="3" t="s">
        <v>38</v>
      </c>
      <c r="M585" s="5">
        <v>5</v>
      </c>
      <c r="N585" s="6" t="str">
        <f>IF(ev_charging_network_usage_!$I585&lt;=10,"Low",IF(ev_charging_network_usage_!$I585&lt;=30,"Medium","High"))</f>
        <v>Medium</v>
      </c>
      <c r="O585" s="6" t="str">
        <f t="shared" si="41"/>
        <v>High Satisfaction</v>
      </c>
      <c r="P585" s="6" t="str">
        <f>IF(ev_charging_network_usage_!$H585&lt;30,"Short Charging",IF(ev_charging_network_usage_!$H585&lt;=60,"Medium Charging","Long Charging"))</f>
        <v>Short Charging</v>
      </c>
      <c r="Q585" s="6">
        <f t="shared" si="40"/>
        <v>3</v>
      </c>
      <c r="R585" s="30">
        <f t="shared" si="38"/>
        <v>0.58750000000000002</v>
      </c>
      <c r="S585" s="28">
        <f t="shared" si="39"/>
        <v>45017</v>
      </c>
      <c r="T585" s="28"/>
    </row>
    <row r="586" spans="1:20" ht="13.2" x14ac:dyDescent="0.25">
      <c r="A586" s="7" t="s">
        <v>1348</v>
      </c>
      <c r="B586" s="7" t="s">
        <v>29</v>
      </c>
      <c r="C586" s="7" t="s">
        <v>21</v>
      </c>
      <c r="D586" s="7" t="s">
        <v>22</v>
      </c>
      <c r="E586" s="7" t="s">
        <v>35</v>
      </c>
      <c r="F586" s="7" t="s">
        <v>1349</v>
      </c>
      <c r="G586" s="7" t="s">
        <v>1350</v>
      </c>
      <c r="H586" s="7">
        <v>109</v>
      </c>
      <c r="I586" s="7">
        <v>12.46</v>
      </c>
      <c r="J586" s="7">
        <v>15</v>
      </c>
      <c r="K586" s="7">
        <v>186.9</v>
      </c>
      <c r="L586" s="7" t="s">
        <v>23</v>
      </c>
      <c r="M586" s="9">
        <v>4</v>
      </c>
      <c r="N586" s="6" t="str">
        <f>IF(ev_charging_network_usage_!$I586&lt;=10,"Low",IF(ev_charging_network_usage_!$I586&lt;=30,"Medium","High"))</f>
        <v>Medium</v>
      </c>
      <c r="O586" s="6" t="str">
        <f t="shared" si="41"/>
        <v>Medium Satisfaction</v>
      </c>
      <c r="P586" s="6" t="str">
        <f>IF(ev_charging_network_usage_!$H586&lt;30,"Short Charging",IF(ev_charging_network_usage_!$H586&lt;=60,"Medium Charging","Long Charging"))</f>
        <v>Long Charging</v>
      </c>
      <c r="Q586" s="6">
        <f t="shared" si="40"/>
        <v>1</v>
      </c>
      <c r="R586" s="30">
        <f t="shared" si="38"/>
        <v>0.59375</v>
      </c>
      <c r="S586" s="28">
        <f t="shared" si="39"/>
        <v>45008</v>
      </c>
      <c r="T586" s="28"/>
    </row>
    <row r="587" spans="1:20" ht="13.2" x14ac:dyDescent="0.25">
      <c r="A587" s="3" t="s">
        <v>1351</v>
      </c>
      <c r="B587" s="3" t="s">
        <v>78</v>
      </c>
      <c r="C587" s="3" t="s">
        <v>30</v>
      </c>
      <c r="D587" s="3" t="s">
        <v>22</v>
      </c>
      <c r="E587" s="3" t="s">
        <v>35</v>
      </c>
      <c r="F587" s="3" t="s">
        <v>1352</v>
      </c>
      <c r="G587" s="3" t="s">
        <v>1353</v>
      </c>
      <c r="H587" s="3">
        <v>77</v>
      </c>
      <c r="I587" s="3">
        <v>15.39</v>
      </c>
      <c r="J587" s="3">
        <v>12</v>
      </c>
      <c r="K587" s="3">
        <v>184.68</v>
      </c>
      <c r="L587" s="3" t="s">
        <v>18</v>
      </c>
      <c r="M587" s="5">
        <v>3</v>
      </c>
      <c r="N587" s="6" t="str">
        <f>IF(ev_charging_network_usage_!$I587&lt;=10,"Low",IF(ev_charging_network_usage_!$I587&lt;=30,"Medium","High"))</f>
        <v>Medium</v>
      </c>
      <c r="O587" s="6" t="str">
        <f t="shared" si="41"/>
        <v>Medium Satisfaction</v>
      </c>
      <c r="P587" s="6" t="str">
        <f>IF(ev_charging_network_usage_!$H587&lt;30,"Short Charging",IF(ev_charging_network_usage_!$H587&lt;=60,"Medium Charging","Long Charging"))</f>
        <v>Long Charging</v>
      </c>
      <c r="Q587" s="6">
        <f t="shared" si="40"/>
        <v>2</v>
      </c>
      <c r="R587" s="30">
        <f t="shared" si="38"/>
        <v>0.90486111111111112</v>
      </c>
      <c r="S587" s="28">
        <f t="shared" si="39"/>
        <v>45496</v>
      </c>
      <c r="T587" s="28"/>
    </row>
    <row r="588" spans="1:20" ht="13.2" x14ac:dyDescent="0.25">
      <c r="A588" s="7" t="s">
        <v>1354</v>
      </c>
      <c r="B588" s="7" t="s">
        <v>78</v>
      </c>
      <c r="C588" s="7" t="s">
        <v>21</v>
      </c>
      <c r="D588" s="7" t="s">
        <v>31</v>
      </c>
      <c r="E588" s="7" t="s">
        <v>35</v>
      </c>
      <c r="F588" s="8">
        <v>45568.083333333336</v>
      </c>
      <c r="G588" s="8">
        <v>45568.146527777775</v>
      </c>
      <c r="H588" s="7">
        <v>91</v>
      </c>
      <c r="I588" s="7">
        <v>10.73</v>
      </c>
      <c r="J588" s="7">
        <v>15</v>
      </c>
      <c r="K588" s="7">
        <v>160.94999999999999</v>
      </c>
      <c r="L588" s="7" t="s">
        <v>27</v>
      </c>
      <c r="M588" s="9">
        <v>2</v>
      </c>
      <c r="N588" s="6" t="str">
        <f>IF(ev_charging_network_usage_!$I588&lt;=10,"Low",IF(ev_charging_network_usage_!$I588&lt;=30,"Medium","High"))</f>
        <v>Medium</v>
      </c>
      <c r="O588" s="6" t="str">
        <f t="shared" si="41"/>
        <v>Low Satisfaction</v>
      </c>
      <c r="P588" s="6" t="str">
        <f>IF(ev_charging_network_usage_!$H588&lt;30,"Short Charging",IF(ev_charging_network_usage_!$H588&lt;=60,"Medium Charging","Long Charging"))</f>
        <v>Long Charging</v>
      </c>
      <c r="Q588" s="6">
        <f t="shared" si="40"/>
        <v>1</v>
      </c>
      <c r="R588" s="30">
        <f t="shared" si="38"/>
        <v>8.3333333333333329E-2</v>
      </c>
      <c r="S588" s="28">
        <f t="shared" si="39"/>
        <v>45568</v>
      </c>
      <c r="T588" s="28"/>
    </row>
    <row r="589" spans="1:20" ht="13.2" x14ac:dyDescent="0.25">
      <c r="A589" s="3" t="s">
        <v>1355</v>
      </c>
      <c r="B589" s="3" t="s">
        <v>20</v>
      </c>
      <c r="C589" s="3" t="s">
        <v>30</v>
      </c>
      <c r="D589" s="3" t="s">
        <v>16</v>
      </c>
      <c r="E589" s="3" t="s">
        <v>17</v>
      </c>
      <c r="F589" s="3" t="s">
        <v>1356</v>
      </c>
      <c r="G589" s="3" t="s">
        <v>1357</v>
      </c>
      <c r="H589" s="3">
        <v>68</v>
      </c>
      <c r="I589" s="3">
        <v>57.63</v>
      </c>
      <c r="J589" s="3">
        <v>12</v>
      </c>
      <c r="K589" s="3">
        <v>691.56</v>
      </c>
      <c r="L589" s="3" t="s">
        <v>18</v>
      </c>
      <c r="M589" s="5">
        <v>1</v>
      </c>
      <c r="N589" s="6" t="str">
        <f>IF(ev_charging_network_usage_!$I589&lt;=10,"Low",IF(ev_charging_network_usage_!$I589&lt;=30,"Medium","High"))</f>
        <v>High</v>
      </c>
      <c r="O589" s="6" t="str">
        <f t="shared" si="41"/>
        <v>Low Satisfaction</v>
      </c>
      <c r="P589" s="6" t="str">
        <f>IF(ev_charging_network_usage_!$H589&lt;30,"Short Charging",IF(ev_charging_network_usage_!$H589&lt;=60,"Medium Charging","Long Charging"))</f>
        <v>Long Charging</v>
      </c>
      <c r="Q589" s="6">
        <f t="shared" si="40"/>
        <v>2</v>
      </c>
      <c r="R589" s="30">
        <f t="shared" si="38"/>
        <v>1.3194444444444444E-2</v>
      </c>
      <c r="S589" s="28">
        <f t="shared" si="39"/>
        <v>45039</v>
      </c>
      <c r="T589" s="28"/>
    </row>
    <row r="590" spans="1:20" ht="13.2" x14ac:dyDescent="0.25">
      <c r="A590" s="7" t="s">
        <v>1358</v>
      </c>
      <c r="B590" s="7" t="s">
        <v>59</v>
      </c>
      <c r="C590" s="7" t="s">
        <v>30</v>
      </c>
      <c r="D590" s="7" t="s">
        <v>31</v>
      </c>
      <c r="E590" s="7" t="s">
        <v>17</v>
      </c>
      <c r="F590" s="7" t="s">
        <v>1359</v>
      </c>
      <c r="G590" s="7" t="s">
        <v>1360</v>
      </c>
      <c r="H590" s="7">
        <v>108</v>
      </c>
      <c r="I590" s="7">
        <v>29.12</v>
      </c>
      <c r="J590" s="7">
        <v>10</v>
      </c>
      <c r="K590" s="7">
        <v>291.2</v>
      </c>
      <c r="L590" s="7" t="s">
        <v>23</v>
      </c>
      <c r="M590" s="9">
        <v>1</v>
      </c>
      <c r="N590" s="6" t="str">
        <f>IF(ev_charging_network_usage_!$I590&lt;=10,"Low",IF(ev_charging_network_usage_!$I590&lt;=30,"Medium","High"))</f>
        <v>Medium</v>
      </c>
      <c r="O590" s="6" t="str">
        <f t="shared" si="41"/>
        <v>Low Satisfaction</v>
      </c>
      <c r="P590" s="6" t="str">
        <f>IF(ev_charging_network_usage_!$H590&lt;30,"Short Charging",IF(ev_charging_network_usage_!$H590&lt;=60,"Medium Charging","Long Charging"))</f>
        <v>Long Charging</v>
      </c>
      <c r="Q590" s="6">
        <f t="shared" si="40"/>
        <v>2</v>
      </c>
      <c r="R590" s="30">
        <f t="shared" si="38"/>
        <v>0.84097222222222223</v>
      </c>
      <c r="S590" s="28">
        <f t="shared" si="39"/>
        <v>44970</v>
      </c>
      <c r="T590" s="28"/>
    </row>
    <row r="591" spans="1:20" ht="13.2" x14ac:dyDescent="0.25">
      <c r="A591" s="3" t="s">
        <v>1361</v>
      </c>
      <c r="B591" s="3" t="s">
        <v>43</v>
      </c>
      <c r="C591" s="3" t="s">
        <v>15</v>
      </c>
      <c r="D591" s="3" t="s">
        <v>31</v>
      </c>
      <c r="E591" s="3" t="s">
        <v>35</v>
      </c>
      <c r="F591" s="3" t="s">
        <v>1362</v>
      </c>
      <c r="G591" s="3" t="s">
        <v>1363</v>
      </c>
      <c r="H591" s="3">
        <v>40</v>
      </c>
      <c r="I591" s="3">
        <v>30.77</v>
      </c>
      <c r="J591" s="3">
        <v>10</v>
      </c>
      <c r="K591" s="3">
        <v>307.7</v>
      </c>
      <c r="L591" s="3" t="s">
        <v>38</v>
      </c>
      <c r="M591" s="5">
        <v>2</v>
      </c>
      <c r="N591" s="6" t="str">
        <f>IF(ev_charging_network_usage_!$I591&lt;=10,"Low",IF(ev_charging_network_usage_!$I591&lt;=30,"Medium","High"))</f>
        <v>High</v>
      </c>
      <c r="O591" s="6" t="str">
        <f t="shared" si="41"/>
        <v>Low Satisfaction</v>
      </c>
      <c r="P591" s="6" t="str">
        <f>IF(ev_charging_network_usage_!$H591&lt;30,"Short Charging",IF(ev_charging_network_usage_!$H591&lt;=60,"Medium Charging","Long Charging"))</f>
        <v>Medium Charging</v>
      </c>
      <c r="Q591" s="6">
        <f t="shared" si="40"/>
        <v>3</v>
      </c>
      <c r="R591" s="30">
        <f t="shared" si="38"/>
        <v>0.28055555555555556</v>
      </c>
      <c r="S591" s="28">
        <f t="shared" si="39"/>
        <v>45304</v>
      </c>
      <c r="T591" s="28"/>
    </row>
    <row r="592" spans="1:20" ht="13.2" x14ac:dyDescent="0.25">
      <c r="A592" s="7" t="s">
        <v>1364</v>
      </c>
      <c r="B592" s="7" t="s">
        <v>59</v>
      </c>
      <c r="C592" s="7" t="s">
        <v>15</v>
      </c>
      <c r="D592" s="7" t="s">
        <v>31</v>
      </c>
      <c r="E592" s="7" t="s">
        <v>35</v>
      </c>
      <c r="F592" s="8">
        <v>45085.622916666667</v>
      </c>
      <c r="G592" s="8">
        <v>45085.629861111112</v>
      </c>
      <c r="H592" s="7">
        <v>10</v>
      </c>
      <c r="I592" s="7">
        <v>21.81</v>
      </c>
      <c r="J592" s="7">
        <v>15</v>
      </c>
      <c r="K592" s="7">
        <v>327.14999999999998</v>
      </c>
      <c r="L592" s="7" t="s">
        <v>18</v>
      </c>
      <c r="M592" s="9">
        <v>1</v>
      </c>
      <c r="N592" s="6" t="str">
        <f>IF(ev_charging_network_usage_!$I592&lt;=10,"Low",IF(ev_charging_network_usage_!$I592&lt;=30,"Medium","High"))</f>
        <v>Medium</v>
      </c>
      <c r="O592" s="6" t="str">
        <f t="shared" si="41"/>
        <v>Low Satisfaction</v>
      </c>
      <c r="P592" s="6" t="str">
        <f>IF(ev_charging_network_usage_!$H592&lt;30,"Short Charging",IF(ev_charging_network_usage_!$H592&lt;=60,"Medium Charging","Long Charging"))</f>
        <v>Short Charging</v>
      </c>
      <c r="Q592" s="6">
        <f t="shared" si="40"/>
        <v>3</v>
      </c>
      <c r="R592" s="30">
        <f t="shared" si="38"/>
        <v>0.62291666666666667</v>
      </c>
      <c r="S592" s="28">
        <f t="shared" si="39"/>
        <v>45085</v>
      </c>
      <c r="T592" s="28"/>
    </row>
    <row r="593" spans="1:20" ht="13.2" x14ac:dyDescent="0.25">
      <c r="A593" s="3" t="s">
        <v>1365</v>
      </c>
      <c r="B593" s="3" t="s">
        <v>78</v>
      </c>
      <c r="C593" s="3" t="s">
        <v>21</v>
      </c>
      <c r="D593" s="3" t="s">
        <v>16</v>
      </c>
      <c r="E593" s="3" t="s">
        <v>17</v>
      </c>
      <c r="F593" s="4">
        <v>45263.157638888886</v>
      </c>
      <c r="G593" s="4">
        <v>45263.193749999999</v>
      </c>
      <c r="H593" s="3">
        <v>52</v>
      </c>
      <c r="I593" s="3">
        <v>12.48</v>
      </c>
      <c r="J593" s="3">
        <v>10</v>
      </c>
      <c r="K593" s="3">
        <v>124.8</v>
      </c>
      <c r="L593" s="3" t="s">
        <v>23</v>
      </c>
      <c r="M593" s="5">
        <v>1</v>
      </c>
      <c r="N593" s="6" t="str">
        <f>IF(ev_charging_network_usage_!$I593&lt;=10,"Low",IF(ev_charging_network_usage_!$I593&lt;=30,"Medium","High"))</f>
        <v>Medium</v>
      </c>
      <c r="O593" s="6" t="str">
        <f t="shared" si="41"/>
        <v>Low Satisfaction</v>
      </c>
      <c r="P593" s="6" t="str">
        <f>IF(ev_charging_network_usage_!$H593&lt;30,"Short Charging",IF(ev_charging_network_usage_!$H593&lt;=60,"Medium Charging","Long Charging"))</f>
        <v>Medium Charging</v>
      </c>
      <c r="Q593" s="6">
        <f t="shared" si="40"/>
        <v>1</v>
      </c>
      <c r="R593" s="30">
        <f t="shared" si="38"/>
        <v>0.15763888888888888</v>
      </c>
      <c r="S593" s="28">
        <f t="shared" si="39"/>
        <v>45263</v>
      </c>
      <c r="T593" s="28"/>
    </row>
    <row r="594" spans="1:20" ht="13.2" x14ac:dyDescent="0.25">
      <c r="A594" s="7" t="s">
        <v>1366</v>
      </c>
      <c r="B594" s="7" t="s">
        <v>20</v>
      </c>
      <c r="C594" s="7" t="s">
        <v>30</v>
      </c>
      <c r="D594" s="7" t="s">
        <v>31</v>
      </c>
      <c r="E594" s="7" t="s">
        <v>35</v>
      </c>
      <c r="F594" s="8">
        <v>45359.931250000001</v>
      </c>
      <c r="G594" s="8">
        <v>45359.980555555558</v>
      </c>
      <c r="H594" s="7">
        <v>71</v>
      </c>
      <c r="I594" s="7">
        <v>16.850000000000001</v>
      </c>
      <c r="J594" s="7">
        <v>15</v>
      </c>
      <c r="K594" s="7">
        <v>252.75</v>
      </c>
      <c r="L594" s="7" t="s">
        <v>27</v>
      </c>
      <c r="M594" s="9">
        <v>1</v>
      </c>
      <c r="N594" s="6" t="str">
        <f>IF(ev_charging_network_usage_!$I594&lt;=10,"Low",IF(ev_charging_network_usage_!$I594&lt;=30,"Medium","High"))</f>
        <v>Medium</v>
      </c>
      <c r="O594" s="6" t="str">
        <f t="shared" si="41"/>
        <v>Low Satisfaction</v>
      </c>
      <c r="P594" s="6" t="str">
        <f>IF(ev_charging_network_usage_!$H594&lt;30,"Short Charging",IF(ev_charging_network_usage_!$H594&lt;=60,"Medium Charging","Long Charging"))</f>
        <v>Long Charging</v>
      </c>
      <c r="Q594" s="6">
        <f t="shared" si="40"/>
        <v>2</v>
      </c>
      <c r="R594" s="30">
        <f t="shared" si="38"/>
        <v>0.93125000000000002</v>
      </c>
      <c r="S594" s="28">
        <f t="shared" si="39"/>
        <v>45359</v>
      </c>
      <c r="T594" s="28"/>
    </row>
    <row r="595" spans="1:20" ht="13.2" x14ac:dyDescent="0.25">
      <c r="A595" s="3" t="s">
        <v>1367</v>
      </c>
      <c r="B595" s="3" t="s">
        <v>55</v>
      </c>
      <c r="C595" s="3" t="s">
        <v>21</v>
      </c>
      <c r="D595" s="3" t="s">
        <v>31</v>
      </c>
      <c r="E595" s="3" t="s">
        <v>35</v>
      </c>
      <c r="F595" s="4">
        <v>45141.1</v>
      </c>
      <c r="G595" s="4">
        <v>45141.166666666664</v>
      </c>
      <c r="H595" s="3">
        <v>96</v>
      </c>
      <c r="I595" s="3">
        <v>34.729999999999997</v>
      </c>
      <c r="J595" s="3">
        <v>10</v>
      </c>
      <c r="K595" s="3">
        <v>347.3</v>
      </c>
      <c r="L595" s="3" t="s">
        <v>23</v>
      </c>
      <c r="M595" s="5">
        <v>2</v>
      </c>
      <c r="N595" s="6" t="str">
        <f>IF(ev_charging_network_usage_!$I595&lt;=10,"Low",IF(ev_charging_network_usage_!$I595&lt;=30,"Medium","High"))</f>
        <v>High</v>
      </c>
      <c r="O595" s="6" t="str">
        <f t="shared" si="41"/>
        <v>Low Satisfaction</v>
      </c>
      <c r="P595" s="6" t="str">
        <f>IF(ev_charging_network_usage_!$H595&lt;30,"Short Charging",IF(ev_charging_network_usage_!$H595&lt;=60,"Medium Charging","Long Charging"))</f>
        <v>Long Charging</v>
      </c>
      <c r="Q595" s="6">
        <f t="shared" si="40"/>
        <v>1</v>
      </c>
      <c r="R595" s="30">
        <f t="shared" si="38"/>
        <v>0.1</v>
      </c>
      <c r="S595" s="28">
        <f t="shared" si="39"/>
        <v>45141</v>
      </c>
      <c r="T595" s="28"/>
    </row>
    <row r="596" spans="1:20" ht="13.2" x14ac:dyDescent="0.25">
      <c r="A596" s="7" t="s">
        <v>1368</v>
      </c>
      <c r="B596" s="7" t="s">
        <v>48</v>
      </c>
      <c r="C596" s="7" t="s">
        <v>15</v>
      </c>
      <c r="D596" s="7" t="s">
        <v>22</v>
      </c>
      <c r="E596" s="7" t="s">
        <v>35</v>
      </c>
      <c r="F596" s="7" t="s">
        <v>1369</v>
      </c>
      <c r="G596" s="7" t="s">
        <v>1370</v>
      </c>
      <c r="H596" s="7">
        <v>31</v>
      </c>
      <c r="I596" s="7">
        <v>18.86</v>
      </c>
      <c r="J596" s="7">
        <v>12</v>
      </c>
      <c r="K596" s="7">
        <v>226.32</v>
      </c>
      <c r="L596" s="7" t="s">
        <v>18</v>
      </c>
      <c r="M596" s="9">
        <v>4</v>
      </c>
      <c r="N596" s="6" t="str">
        <f>IF(ev_charging_network_usage_!$I596&lt;=10,"Low",IF(ev_charging_network_usage_!$I596&lt;=30,"Medium","High"))</f>
        <v>Medium</v>
      </c>
      <c r="O596" s="6" t="str">
        <f t="shared" si="41"/>
        <v>Medium Satisfaction</v>
      </c>
      <c r="P596" s="6" t="str">
        <f>IF(ev_charging_network_usage_!$H596&lt;30,"Short Charging",IF(ev_charging_network_usage_!$H596&lt;=60,"Medium Charging","Long Charging"))</f>
        <v>Medium Charging</v>
      </c>
      <c r="Q596" s="6">
        <f t="shared" si="40"/>
        <v>3</v>
      </c>
      <c r="R596" s="30">
        <f t="shared" si="38"/>
        <v>0.45694444444444443</v>
      </c>
      <c r="S596" s="28">
        <f t="shared" si="39"/>
        <v>45221</v>
      </c>
      <c r="T596" s="28"/>
    </row>
    <row r="597" spans="1:20" ht="13.2" x14ac:dyDescent="0.25">
      <c r="A597" s="3" t="s">
        <v>1371</v>
      </c>
      <c r="B597" s="3" t="s">
        <v>48</v>
      </c>
      <c r="C597" s="3" t="s">
        <v>30</v>
      </c>
      <c r="D597" s="3" t="s">
        <v>31</v>
      </c>
      <c r="E597" s="3" t="s">
        <v>35</v>
      </c>
      <c r="F597" s="3" t="s">
        <v>1372</v>
      </c>
      <c r="G597" s="3" t="s">
        <v>1373</v>
      </c>
      <c r="H597" s="3">
        <v>95</v>
      </c>
      <c r="I597" s="3">
        <v>54.26</v>
      </c>
      <c r="J597" s="3">
        <v>10</v>
      </c>
      <c r="K597" s="3">
        <v>542.6</v>
      </c>
      <c r="L597" s="3" t="s">
        <v>23</v>
      </c>
      <c r="M597" s="5">
        <v>1</v>
      </c>
      <c r="N597" s="6" t="str">
        <f>IF(ev_charging_network_usage_!$I597&lt;=10,"Low",IF(ev_charging_network_usage_!$I597&lt;=30,"Medium","High"))</f>
        <v>High</v>
      </c>
      <c r="O597" s="6" t="str">
        <f t="shared" si="41"/>
        <v>Low Satisfaction</v>
      </c>
      <c r="P597" s="6" t="str">
        <f>IF(ev_charging_network_usage_!$H597&lt;30,"Short Charging",IF(ev_charging_network_usage_!$H597&lt;=60,"Medium Charging","Long Charging"))</f>
        <v>Long Charging</v>
      </c>
      <c r="Q597" s="6">
        <f t="shared" si="40"/>
        <v>2</v>
      </c>
      <c r="R597" s="30">
        <f t="shared" si="38"/>
        <v>0.51527777777777772</v>
      </c>
      <c r="S597" s="28">
        <f t="shared" si="39"/>
        <v>45260</v>
      </c>
      <c r="T597" s="28"/>
    </row>
    <row r="598" spans="1:20" ht="13.2" x14ac:dyDescent="0.25">
      <c r="A598" s="7" t="s">
        <v>1374</v>
      </c>
      <c r="B598" s="7" t="s">
        <v>59</v>
      </c>
      <c r="C598" s="7" t="s">
        <v>15</v>
      </c>
      <c r="D598" s="7" t="s">
        <v>31</v>
      </c>
      <c r="E598" s="7" t="s">
        <v>17</v>
      </c>
      <c r="F598" s="7" t="s">
        <v>1375</v>
      </c>
      <c r="G598" s="7" t="s">
        <v>1376</v>
      </c>
      <c r="H598" s="7">
        <v>71</v>
      </c>
      <c r="I598" s="7">
        <v>27.59</v>
      </c>
      <c r="J598" s="7">
        <v>10</v>
      </c>
      <c r="K598" s="7">
        <v>275.89999999999998</v>
      </c>
      <c r="L598" s="7" t="s">
        <v>18</v>
      </c>
      <c r="M598" s="9">
        <v>2</v>
      </c>
      <c r="N598" s="6" t="str">
        <f>IF(ev_charging_network_usage_!$I598&lt;=10,"Low",IF(ev_charging_network_usage_!$I598&lt;=30,"Medium","High"))</f>
        <v>Medium</v>
      </c>
      <c r="O598" s="6" t="str">
        <f t="shared" si="41"/>
        <v>Low Satisfaction</v>
      </c>
      <c r="P598" s="6" t="str">
        <f>IF(ev_charging_network_usage_!$H598&lt;30,"Short Charging",IF(ev_charging_network_usage_!$H598&lt;=60,"Medium Charging","Long Charging"))</f>
        <v>Long Charging</v>
      </c>
      <c r="Q598" s="6">
        <f t="shared" si="40"/>
        <v>3</v>
      </c>
      <c r="R598" s="30">
        <f t="shared" si="38"/>
        <v>0.78125</v>
      </c>
      <c r="S598" s="28">
        <f t="shared" si="39"/>
        <v>45624</v>
      </c>
      <c r="T598" s="28"/>
    </row>
    <row r="599" spans="1:20" ht="13.2" x14ac:dyDescent="0.25">
      <c r="A599" s="3" t="s">
        <v>1377</v>
      </c>
      <c r="B599" s="3" t="s">
        <v>14</v>
      </c>
      <c r="C599" s="3" t="s">
        <v>21</v>
      </c>
      <c r="D599" s="3" t="s">
        <v>31</v>
      </c>
      <c r="E599" s="3" t="s">
        <v>17</v>
      </c>
      <c r="F599" s="4">
        <v>45450.326388888891</v>
      </c>
      <c r="G599" s="4">
        <v>45450.336111111108</v>
      </c>
      <c r="H599" s="3">
        <v>14</v>
      </c>
      <c r="I599" s="3">
        <v>22.34</v>
      </c>
      <c r="J599" s="3">
        <v>10</v>
      </c>
      <c r="K599" s="3">
        <v>223.4</v>
      </c>
      <c r="L599" s="3" t="s">
        <v>23</v>
      </c>
      <c r="M599" s="5">
        <v>4</v>
      </c>
      <c r="N599" s="6" t="str">
        <f>IF(ev_charging_network_usage_!$I599&lt;=10,"Low",IF(ev_charging_network_usage_!$I599&lt;=30,"Medium","High"))</f>
        <v>Medium</v>
      </c>
      <c r="O599" s="6" t="str">
        <f t="shared" si="41"/>
        <v>Medium Satisfaction</v>
      </c>
      <c r="P599" s="6" t="str">
        <f>IF(ev_charging_network_usage_!$H599&lt;30,"Short Charging",IF(ev_charging_network_usage_!$H599&lt;=60,"Medium Charging","Long Charging"))</f>
        <v>Short Charging</v>
      </c>
      <c r="Q599" s="6">
        <f t="shared" si="40"/>
        <v>1</v>
      </c>
      <c r="R599" s="30">
        <f t="shared" si="38"/>
        <v>0.3263888888888889</v>
      </c>
      <c r="S599" s="28">
        <f t="shared" si="39"/>
        <v>45450</v>
      </c>
      <c r="T599" s="28"/>
    </row>
    <row r="600" spans="1:20" ht="13.2" x14ac:dyDescent="0.25">
      <c r="A600" s="7" t="s">
        <v>1378</v>
      </c>
      <c r="B600" s="7" t="s">
        <v>43</v>
      </c>
      <c r="C600" s="7" t="s">
        <v>15</v>
      </c>
      <c r="D600" s="7" t="s">
        <v>16</v>
      </c>
      <c r="E600" s="7" t="s">
        <v>17</v>
      </c>
      <c r="F600" s="7" t="s">
        <v>1379</v>
      </c>
      <c r="G600" s="7" t="s">
        <v>1380</v>
      </c>
      <c r="H600" s="7">
        <v>82</v>
      </c>
      <c r="I600" s="7">
        <v>34.200000000000003</v>
      </c>
      <c r="J600" s="7">
        <v>8</v>
      </c>
      <c r="K600" s="7">
        <v>273.60000000000002</v>
      </c>
      <c r="L600" s="7" t="s">
        <v>23</v>
      </c>
      <c r="M600" s="9">
        <v>3</v>
      </c>
      <c r="N600" s="6" t="str">
        <f>IF(ev_charging_network_usage_!$I600&lt;=10,"Low",IF(ev_charging_network_usage_!$I600&lt;=30,"Medium","High"))</f>
        <v>High</v>
      </c>
      <c r="O600" s="6" t="str">
        <f t="shared" si="41"/>
        <v>Medium Satisfaction</v>
      </c>
      <c r="P600" s="6" t="str">
        <f>IF(ev_charging_network_usage_!$H600&lt;30,"Short Charging",IF(ev_charging_network_usage_!$H600&lt;=60,"Medium Charging","Long Charging"))</f>
        <v>Long Charging</v>
      </c>
      <c r="Q600" s="6">
        <f t="shared" si="40"/>
        <v>3</v>
      </c>
      <c r="R600" s="30">
        <f t="shared" si="38"/>
        <v>0.78541666666666665</v>
      </c>
      <c r="S600" s="28">
        <f t="shared" si="39"/>
        <v>45318</v>
      </c>
      <c r="T600" s="28"/>
    </row>
    <row r="601" spans="1:20" ht="13.2" x14ac:dyDescent="0.25">
      <c r="A601" s="3" t="s">
        <v>1381</v>
      </c>
      <c r="B601" s="3" t="s">
        <v>48</v>
      </c>
      <c r="C601" s="3" t="s">
        <v>21</v>
      </c>
      <c r="D601" s="3" t="s">
        <v>22</v>
      </c>
      <c r="E601" s="3" t="s">
        <v>35</v>
      </c>
      <c r="F601" s="3" t="s">
        <v>1382</v>
      </c>
      <c r="G601" s="3" t="s">
        <v>1383</v>
      </c>
      <c r="H601" s="3">
        <v>96</v>
      </c>
      <c r="I601" s="3">
        <v>8.1</v>
      </c>
      <c r="J601" s="3">
        <v>10</v>
      </c>
      <c r="K601" s="3">
        <v>81</v>
      </c>
      <c r="L601" s="3" t="s">
        <v>38</v>
      </c>
      <c r="M601" s="5">
        <v>4</v>
      </c>
      <c r="N601" s="6" t="str">
        <f>IF(ev_charging_network_usage_!$I601&lt;=10,"Low",IF(ev_charging_network_usage_!$I601&lt;=30,"Medium","High"))</f>
        <v>Low</v>
      </c>
      <c r="O601" s="6" t="str">
        <f t="shared" si="41"/>
        <v>Medium Satisfaction</v>
      </c>
      <c r="P601" s="6" t="str">
        <f>IF(ev_charging_network_usage_!$H601&lt;30,"Short Charging",IF(ev_charging_network_usage_!$H601&lt;=60,"Medium Charging","Long Charging"))</f>
        <v>Long Charging</v>
      </c>
      <c r="Q601" s="6">
        <f t="shared" si="40"/>
        <v>1</v>
      </c>
      <c r="R601" s="30">
        <f t="shared" si="38"/>
        <v>0.38750000000000001</v>
      </c>
      <c r="S601" s="28">
        <f t="shared" si="39"/>
        <v>45434</v>
      </c>
      <c r="T601" s="28"/>
    </row>
    <row r="602" spans="1:20" ht="13.2" x14ac:dyDescent="0.25">
      <c r="A602" s="7" t="s">
        <v>1384</v>
      </c>
      <c r="B602" s="7" t="s">
        <v>14</v>
      </c>
      <c r="C602" s="7" t="s">
        <v>21</v>
      </c>
      <c r="D602" s="7" t="s">
        <v>34</v>
      </c>
      <c r="E602" s="7" t="s">
        <v>35</v>
      </c>
      <c r="F602" s="7" t="s">
        <v>1385</v>
      </c>
      <c r="G602" s="7" t="s">
        <v>1386</v>
      </c>
      <c r="H602" s="7">
        <v>88</v>
      </c>
      <c r="I602" s="7">
        <v>41.86</v>
      </c>
      <c r="J602" s="7">
        <v>15</v>
      </c>
      <c r="K602" s="7">
        <v>627.9</v>
      </c>
      <c r="L602" s="7" t="s">
        <v>27</v>
      </c>
      <c r="M602" s="9">
        <v>5</v>
      </c>
      <c r="N602" s="6" t="str">
        <f>IF(ev_charging_network_usage_!$I602&lt;=10,"Low",IF(ev_charging_network_usage_!$I602&lt;=30,"Medium","High"))</f>
        <v>High</v>
      </c>
      <c r="O602" s="6" t="str">
        <f t="shared" si="41"/>
        <v>High Satisfaction</v>
      </c>
      <c r="P602" s="6" t="str">
        <f>IF(ev_charging_network_usage_!$H602&lt;30,"Short Charging",IF(ev_charging_network_usage_!$H602&lt;=60,"Medium Charging","Long Charging"))</f>
        <v>Long Charging</v>
      </c>
      <c r="Q602" s="6">
        <f t="shared" si="40"/>
        <v>1</v>
      </c>
      <c r="R602" s="30">
        <f t="shared" si="38"/>
        <v>0.52569444444444446</v>
      </c>
      <c r="S602" s="28">
        <f t="shared" si="39"/>
        <v>45107</v>
      </c>
      <c r="T602" s="28"/>
    </row>
    <row r="603" spans="1:20" ht="13.2" x14ac:dyDescent="0.25">
      <c r="A603" s="3" t="s">
        <v>1387</v>
      </c>
      <c r="B603" s="3" t="s">
        <v>43</v>
      </c>
      <c r="C603" s="3" t="s">
        <v>15</v>
      </c>
      <c r="D603" s="3" t="s">
        <v>34</v>
      </c>
      <c r="E603" s="3" t="s">
        <v>17</v>
      </c>
      <c r="F603" s="4">
        <v>45113.558333333334</v>
      </c>
      <c r="G603" s="4">
        <v>45113.594444444447</v>
      </c>
      <c r="H603" s="3">
        <v>52</v>
      </c>
      <c r="I603" s="3">
        <v>41.3</v>
      </c>
      <c r="J603" s="3">
        <v>8</v>
      </c>
      <c r="K603" s="3">
        <v>330.4</v>
      </c>
      <c r="L603" s="3" t="s">
        <v>27</v>
      </c>
      <c r="M603" s="5">
        <v>2</v>
      </c>
      <c r="N603" s="6" t="str">
        <f>IF(ev_charging_network_usage_!$I603&lt;=10,"Low",IF(ev_charging_network_usage_!$I603&lt;=30,"Medium","High"))</f>
        <v>High</v>
      </c>
      <c r="O603" s="6" t="str">
        <f t="shared" si="41"/>
        <v>Low Satisfaction</v>
      </c>
      <c r="P603" s="6" t="str">
        <f>IF(ev_charging_network_usage_!$H603&lt;30,"Short Charging",IF(ev_charging_network_usage_!$H603&lt;=60,"Medium Charging","Long Charging"))</f>
        <v>Medium Charging</v>
      </c>
      <c r="Q603" s="6">
        <f t="shared" si="40"/>
        <v>3</v>
      </c>
      <c r="R603" s="30">
        <f t="shared" si="38"/>
        <v>0.55833333333333335</v>
      </c>
      <c r="S603" s="28">
        <f t="shared" si="39"/>
        <v>45113</v>
      </c>
      <c r="T603" s="28"/>
    </row>
    <row r="604" spans="1:20" ht="13.2" x14ac:dyDescent="0.25">
      <c r="A604" s="7" t="s">
        <v>1388</v>
      </c>
      <c r="B604" s="7" t="s">
        <v>55</v>
      </c>
      <c r="C604" s="7" t="s">
        <v>21</v>
      </c>
      <c r="D604" s="7" t="s">
        <v>31</v>
      </c>
      <c r="E604" s="7" t="s">
        <v>35</v>
      </c>
      <c r="F604" s="7" t="s">
        <v>1389</v>
      </c>
      <c r="G604" s="7" t="s">
        <v>1390</v>
      </c>
      <c r="H604" s="7">
        <v>23</v>
      </c>
      <c r="I604" s="7">
        <v>26.4</v>
      </c>
      <c r="J604" s="7">
        <v>12</v>
      </c>
      <c r="K604" s="7">
        <v>316.8</v>
      </c>
      <c r="L604" s="7" t="s">
        <v>38</v>
      </c>
      <c r="M604" s="9">
        <v>4</v>
      </c>
      <c r="N604" s="6" t="str">
        <f>IF(ev_charging_network_usage_!$I604&lt;=10,"Low",IF(ev_charging_network_usage_!$I604&lt;=30,"Medium","High"))</f>
        <v>Medium</v>
      </c>
      <c r="O604" s="6" t="str">
        <f t="shared" si="41"/>
        <v>Medium Satisfaction</v>
      </c>
      <c r="P604" s="6" t="str">
        <f>IF(ev_charging_network_usage_!$H604&lt;30,"Short Charging",IF(ev_charging_network_usage_!$H604&lt;=60,"Medium Charging","Long Charging"))</f>
        <v>Short Charging</v>
      </c>
      <c r="Q604" s="6">
        <f t="shared" si="40"/>
        <v>1</v>
      </c>
      <c r="R604" s="30">
        <f t="shared" si="38"/>
        <v>0.22222222222222221</v>
      </c>
      <c r="S604" s="28">
        <f t="shared" si="39"/>
        <v>45620</v>
      </c>
      <c r="T604" s="28"/>
    </row>
    <row r="605" spans="1:20" ht="13.2" x14ac:dyDescent="0.25">
      <c r="A605" s="3" t="s">
        <v>1391</v>
      </c>
      <c r="B605" s="3" t="s">
        <v>20</v>
      </c>
      <c r="C605" s="3" t="s">
        <v>21</v>
      </c>
      <c r="D605" s="3" t="s">
        <v>16</v>
      </c>
      <c r="E605" s="3" t="s">
        <v>35</v>
      </c>
      <c r="F605" s="3" t="s">
        <v>1392</v>
      </c>
      <c r="G605" s="3" t="s">
        <v>1393</v>
      </c>
      <c r="H605" s="3">
        <v>64</v>
      </c>
      <c r="I605" s="3">
        <v>42.22</v>
      </c>
      <c r="J605" s="3">
        <v>15</v>
      </c>
      <c r="K605" s="3">
        <v>633.29999999999995</v>
      </c>
      <c r="L605" s="3" t="s">
        <v>23</v>
      </c>
      <c r="M605" s="5">
        <v>2</v>
      </c>
      <c r="N605" s="6" t="str">
        <f>IF(ev_charging_network_usage_!$I605&lt;=10,"Low",IF(ev_charging_network_usage_!$I605&lt;=30,"Medium","High"))</f>
        <v>High</v>
      </c>
      <c r="O605" s="6" t="str">
        <f t="shared" si="41"/>
        <v>Low Satisfaction</v>
      </c>
      <c r="P605" s="6" t="str">
        <f>IF(ev_charging_network_usage_!$H605&lt;30,"Short Charging",IF(ev_charging_network_usage_!$H605&lt;=60,"Medium Charging","Long Charging"))</f>
        <v>Long Charging</v>
      </c>
      <c r="Q605" s="6">
        <f t="shared" si="40"/>
        <v>1</v>
      </c>
      <c r="R605" s="30">
        <f t="shared" si="38"/>
        <v>7.7083333333333337E-2</v>
      </c>
      <c r="S605" s="28">
        <f t="shared" si="39"/>
        <v>45104</v>
      </c>
      <c r="T605" s="28"/>
    </row>
    <row r="606" spans="1:20" ht="13.2" x14ac:dyDescent="0.25">
      <c r="A606" s="7" t="s">
        <v>1394</v>
      </c>
      <c r="B606" s="7" t="s">
        <v>78</v>
      </c>
      <c r="C606" s="7" t="s">
        <v>15</v>
      </c>
      <c r="D606" s="7" t="s">
        <v>34</v>
      </c>
      <c r="E606" s="7" t="s">
        <v>17</v>
      </c>
      <c r="F606" s="7" t="s">
        <v>1395</v>
      </c>
      <c r="G606" s="7" t="s">
        <v>1396</v>
      </c>
      <c r="H606" s="7">
        <v>30</v>
      </c>
      <c r="I606" s="7">
        <v>57.15</v>
      </c>
      <c r="J606" s="7">
        <v>12</v>
      </c>
      <c r="K606" s="7">
        <v>685.8</v>
      </c>
      <c r="L606" s="7" t="s">
        <v>18</v>
      </c>
      <c r="M606" s="9">
        <v>3</v>
      </c>
      <c r="N606" s="6" t="str">
        <f>IF(ev_charging_network_usage_!$I606&lt;=10,"Low",IF(ev_charging_network_usage_!$I606&lt;=30,"Medium","High"))</f>
        <v>High</v>
      </c>
      <c r="O606" s="6" t="str">
        <f t="shared" si="41"/>
        <v>Medium Satisfaction</v>
      </c>
      <c r="P606" s="6" t="str">
        <f>IF(ev_charging_network_usage_!$H606&lt;30,"Short Charging",IF(ev_charging_network_usage_!$H606&lt;=60,"Medium Charging","Long Charging"))</f>
        <v>Medium Charging</v>
      </c>
      <c r="Q606" s="6">
        <f t="shared" si="40"/>
        <v>3</v>
      </c>
      <c r="R606" s="30">
        <f t="shared" si="38"/>
        <v>0.50416666666666665</v>
      </c>
      <c r="S606" s="28">
        <f t="shared" si="39"/>
        <v>45348</v>
      </c>
      <c r="T606" s="28"/>
    </row>
    <row r="607" spans="1:20" ht="13.2" x14ac:dyDescent="0.25">
      <c r="A607" s="3" t="s">
        <v>1397</v>
      </c>
      <c r="B607" s="3" t="s">
        <v>55</v>
      </c>
      <c r="C607" s="3" t="s">
        <v>21</v>
      </c>
      <c r="D607" s="3" t="s">
        <v>34</v>
      </c>
      <c r="E607" s="3" t="s">
        <v>17</v>
      </c>
      <c r="F607" s="3" t="s">
        <v>1398</v>
      </c>
      <c r="G607" s="3" t="s">
        <v>1399</v>
      </c>
      <c r="H607" s="3">
        <v>114</v>
      </c>
      <c r="I607" s="3">
        <v>9.85</v>
      </c>
      <c r="J607" s="3">
        <v>8</v>
      </c>
      <c r="K607" s="3">
        <v>78.8</v>
      </c>
      <c r="L607" s="3" t="s">
        <v>23</v>
      </c>
      <c r="M607" s="5">
        <v>5</v>
      </c>
      <c r="N607" s="6" t="str">
        <f>IF(ev_charging_network_usage_!$I607&lt;=10,"Low",IF(ev_charging_network_usage_!$I607&lt;=30,"Medium","High"))</f>
        <v>Low</v>
      </c>
      <c r="O607" s="6" t="str">
        <f t="shared" si="41"/>
        <v>High Satisfaction</v>
      </c>
      <c r="P607" s="6" t="str">
        <f>IF(ev_charging_network_usage_!$H607&lt;30,"Short Charging",IF(ev_charging_network_usage_!$H607&lt;=60,"Medium Charging","Long Charging"))</f>
        <v>Long Charging</v>
      </c>
      <c r="Q607" s="6">
        <f t="shared" si="40"/>
        <v>1</v>
      </c>
      <c r="R607" s="30">
        <f t="shared" si="38"/>
        <v>0.44930555555555557</v>
      </c>
      <c r="S607" s="28">
        <f t="shared" si="39"/>
        <v>45008</v>
      </c>
      <c r="T607" s="28"/>
    </row>
    <row r="608" spans="1:20" ht="13.2" x14ac:dyDescent="0.25">
      <c r="A608" s="7" t="s">
        <v>1400</v>
      </c>
      <c r="B608" s="7" t="s">
        <v>59</v>
      </c>
      <c r="C608" s="7" t="s">
        <v>30</v>
      </c>
      <c r="D608" s="7" t="s">
        <v>16</v>
      </c>
      <c r="E608" s="7" t="s">
        <v>17</v>
      </c>
      <c r="F608" s="7" t="s">
        <v>1401</v>
      </c>
      <c r="G608" s="7" t="s">
        <v>1402</v>
      </c>
      <c r="H608" s="7">
        <v>52</v>
      </c>
      <c r="I608" s="7">
        <v>29.79</v>
      </c>
      <c r="J608" s="7">
        <v>8</v>
      </c>
      <c r="K608" s="7">
        <v>238.32</v>
      </c>
      <c r="L608" s="7" t="s">
        <v>18</v>
      </c>
      <c r="M608" s="9">
        <v>5</v>
      </c>
      <c r="N608" s="6" t="str">
        <f>IF(ev_charging_network_usage_!$I608&lt;=10,"Low",IF(ev_charging_network_usage_!$I608&lt;=30,"Medium","High"))</f>
        <v>Medium</v>
      </c>
      <c r="O608" s="6" t="str">
        <f t="shared" si="41"/>
        <v>High Satisfaction</v>
      </c>
      <c r="P608" s="6" t="str">
        <f>IF(ev_charging_network_usage_!$H608&lt;30,"Short Charging",IF(ev_charging_network_usage_!$H608&lt;=60,"Medium Charging","Long Charging"))</f>
        <v>Medium Charging</v>
      </c>
      <c r="Q608" s="6">
        <f t="shared" si="40"/>
        <v>2</v>
      </c>
      <c r="R608" s="30">
        <f t="shared" si="38"/>
        <v>0.42222222222222222</v>
      </c>
      <c r="S608" s="28">
        <f t="shared" si="39"/>
        <v>44952</v>
      </c>
      <c r="T608" s="28"/>
    </row>
    <row r="609" spans="1:20" ht="13.2" x14ac:dyDescent="0.25">
      <c r="A609" s="3" t="s">
        <v>1403</v>
      </c>
      <c r="B609" s="3" t="s">
        <v>59</v>
      </c>
      <c r="C609" s="3" t="s">
        <v>15</v>
      </c>
      <c r="D609" s="3" t="s">
        <v>34</v>
      </c>
      <c r="E609" s="3" t="s">
        <v>17</v>
      </c>
      <c r="F609" s="3" t="s">
        <v>1404</v>
      </c>
      <c r="G609" s="3" t="s">
        <v>1405</v>
      </c>
      <c r="H609" s="3">
        <v>15</v>
      </c>
      <c r="I609" s="3">
        <v>41.4</v>
      </c>
      <c r="J609" s="3">
        <v>8</v>
      </c>
      <c r="K609" s="3">
        <v>331.2</v>
      </c>
      <c r="L609" s="3" t="s">
        <v>38</v>
      </c>
      <c r="M609" s="5">
        <v>5</v>
      </c>
      <c r="N609" s="6" t="str">
        <f>IF(ev_charging_network_usage_!$I609&lt;=10,"Low",IF(ev_charging_network_usage_!$I609&lt;=30,"Medium","High"))</f>
        <v>High</v>
      </c>
      <c r="O609" s="6" t="str">
        <f t="shared" si="41"/>
        <v>High Satisfaction</v>
      </c>
      <c r="P609" s="6" t="str">
        <f>IF(ev_charging_network_usage_!$H609&lt;30,"Short Charging",IF(ev_charging_network_usage_!$H609&lt;=60,"Medium Charging","Long Charging"))</f>
        <v>Short Charging</v>
      </c>
      <c r="Q609" s="6">
        <f t="shared" si="40"/>
        <v>3</v>
      </c>
      <c r="R609" s="30">
        <f t="shared" si="38"/>
        <v>1.9444444444444445E-2</v>
      </c>
      <c r="S609" s="28">
        <f t="shared" si="39"/>
        <v>45364</v>
      </c>
      <c r="T609" s="28"/>
    </row>
    <row r="610" spans="1:20" ht="13.2" x14ac:dyDescent="0.25">
      <c r="A610" s="7" t="s">
        <v>1406</v>
      </c>
      <c r="B610" s="7" t="s">
        <v>20</v>
      </c>
      <c r="C610" s="7" t="s">
        <v>21</v>
      </c>
      <c r="D610" s="7" t="s">
        <v>22</v>
      </c>
      <c r="E610" s="7" t="s">
        <v>17</v>
      </c>
      <c r="F610" s="8">
        <v>45599.076388888891</v>
      </c>
      <c r="G610" s="8">
        <v>45599.154861111114</v>
      </c>
      <c r="H610" s="7">
        <v>113</v>
      </c>
      <c r="I610" s="7">
        <v>29.93</v>
      </c>
      <c r="J610" s="7">
        <v>8</v>
      </c>
      <c r="K610" s="7">
        <v>239.44</v>
      </c>
      <c r="L610" s="7" t="s">
        <v>23</v>
      </c>
      <c r="M610" s="9">
        <v>2</v>
      </c>
      <c r="N610" s="6" t="str">
        <f>IF(ev_charging_network_usage_!$I610&lt;=10,"Low",IF(ev_charging_network_usage_!$I610&lt;=30,"Medium","High"))</f>
        <v>Medium</v>
      </c>
      <c r="O610" s="6" t="str">
        <f t="shared" si="41"/>
        <v>Low Satisfaction</v>
      </c>
      <c r="P610" s="6" t="str">
        <f>IF(ev_charging_network_usage_!$H610&lt;30,"Short Charging",IF(ev_charging_network_usage_!$H610&lt;=60,"Medium Charging","Long Charging"))</f>
        <v>Long Charging</v>
      </c>
      <c r="Q610" s="6">
        <f t="shared" si="40"/>
        <v>1</v>
      </c>
      <c r="R610" s="30">
        <f t="shared" si="38"/>
        <v>7.6388888888888895E-2</v>
      </c>
      <c r="S610" s="28">
        <f t="shared" si="39"/>
        <v>45599</v>
      </c>
      <c r="T610" s="28"/>
    </row>
    <row r="611" spans="1:20" ht="13.2" x14ac:dyDescent="0.25">
      <c r="A611" s="3" t="s">
        <v>1407</v>
      </c>
      <c r="B611" s="3" t="s">
        <v>43</v>
      </c>
      <c r="C611" s="3" t="s">
        <v>21</v>
      </c>
      <c r="D611" s="3" t="s">
        <v>16</v>
      </c>
      <c r="E611" s="3" t="s">
        <v>35</v>
      </c>
      <c r="F611" s="3" t="s">
        <v>1408</v>
      </c>
      <c r="G611" s="3" t="s">
        <v>1409</v>
      </c>
      <c r="H611" s="3">
        <v>77</v>
      </c>
      <c r="I611" s="3">
        <v>32.58</v>
      </c>
      <c r="J611" s="3">
        <v>8</v>
      </c>
      <c r="K611" s="3">
        <v>260.64</v>
      </c>
      <c r="L611" s="3" t="s">
        <v>23</v>
      </c>
      <c r="M611" s="5">
        <v>2</v>
      </c>
      <c r="N611" s="6" t="str">
        <f>IF(ev_charging_network_usage_!$I611&lt;=10,"Low",IF(ev_charging_network_usage_!$I611&lt;=30,"Medium","High"))</f>
        <v>High</v>
      </c>
      <c r="O611" s="6" t="str">
        <f t="shared" si="41"/>
        <v>Low Satisfaction</v>
      </c>
      <c r="P611" s="6" t="str">
        <f>IF(ev_charging_network_usage_!$H611&lt;30,"Short Charging",IF(ev_charging_network_usage_!$H611&lt;=60,"Medium Charging","Long Charging"))</f>
        <v>Long Charging</v>
      </c>
      <c r="Q611" s="6">
        <f t="shared" si="40"/>
        <v>1</v>
      </c>
      <c r="R611" s="30">
        <f t="shared" si="38"/>
        <v>0.48402777777777778</v>
      </c>
      <c r="S611" s="28">
        <f t="shared" si="39"/>
        <v>45004</v>
      </c>
      <c r="T611" s="28"/>
    </row>
    <row r="612" spans="1:20" ht="13.2" x14ac:dyDescent="0.25">
      <c r="A612" s="7" t="s">
        <v>1410</v>
      </c>
      <c r="B612" s="7" t="s">
        <v>14</v>
      </c>
      <c r="C612" s="7" t="s">
        <v>30</v>
      </c>
      <c r="D612" s="7" t="s">
        <v>31</v>
      </c>
      <c r="E612" s="7" t="s">
        <v>35</v>
      </c>
      <c r="F612" s="7" t="s">
        <v>1411</v>
      </c>
      <c r="G612" s="7" t="s">
        <v>1412</v>
      </c>
      <c r="H612" s="7">
        <v>19</v>
      </c>
      <c r="I612" s="7">
        <v>3.27</v>
      </c>
      <c r="J612" s="7">
        <v>12</v>
      </c>
      <c r="K612" s="7">
        <v>39.24</v>
      </c>
      <c r="L612" s="7" t="s">
        <v>38</v>
      </c>
      <c r="M612" s="9">
        <v>5</v>
      </c>
      <c r="N612" s="6" t="str">
        <f>IF(ev_charging_network_usage_!$I612&lt;=10,"Low",IF(ev_charging_network_usage_!$I612&lt;=30,"Medium","High"))</f>
        <v>Low</v>
      </c>
      <c r="O612" s="6" t="str">
        <f t="shared" si="41"/>
        <v>High Satisfaction</v>
      </c>
      <c r="P612" s="6" t="str">
        <f>IF(ev_charging_network_usage_!$H612&lt;30,"Short Charging",IF(ev_charging_network_usage_!$H612&lt;=60,"Medium Charging","Long Charging"))</f>
        <v>Short Charging</v>
      </c>
      <c r="Q612" s="6">
        <f t="shared" si="40"/>
        <v>2</v>
      </c>
      <c r="R612" s="30">
        <f t="shared" si="38"/>
        <v>0.23680555555555555</v>
      </c>
      <c r="S612" s="28">
        <f t="shared" si="39"/>
        <v>45425</v>
      </c>
      <c r="T612" s="28"/>
    </row>
    <row r="613" spans="1:20" ht="13.2" x14ac:dyDescent="0.25">
      <c r="A613" s="3" t="s">
        <v>1413</v>
      </c>
      <c r="B613" s="3" t="s">
        <v>14</v>
      </c>
      <c r="C613" s="3" t="s">
        <v>30</v>
      </c>
      <c r="D613" s="3" t="s">
        <v>16</v>
      </c>
      <c r="E613" s="3" t="s">
        <v>17</v>
      </c>
      <c r="F613" s="4">
        <v>45597.883333333331</v>
      </c>
      <c r="G613" s="4">
        <v>45597.910416666666</v>
      </c>
      <c r="H613" s="3">
        <v>39</v>
      </c>
      <c r="I613" s="3">
        <v>42.71</v>
      </c>
      <c r="J613" s="3">
        <v>15</v>
      </c>
      <c r="K613" s="3">
        <v>640.65</v>
      </c>
      <c r="L613" s="3" t="s">
        <v>23</v>
      </c>
      <c r="M613" s="5">
        <v>4</v>
      </c>
      <c r="N613" s="6" t="str">
        <f>IF(ev_charging_network_usage_!$I613&lt;=10,"Low",IF(ev_charging_network_usage_!$I613&lt;=30,"Medium","High"))</f>
        <v>High</v>
      </c>
      <c r="O613" s="6" t="str">
        <f t="shared" si="41"/>
        <v>Medium Satisfaction</v>
      </c>
      <c r="P613" s="6" t="str">
        <f>IF(ev_charging_network_usage_!$H613&lt;30,"Short Charging",IF(ev_charging_network_usage_!$H613&lt;=60,"Medium Charging","Long Charging"))</f>
        <v>Medium Charging</v>
      </c>
      <c r="Q613" s="6">
        <f t="shared" si="40"/>
        <v>2</v>
      </c>
      <c r="R613" s="30">
        <f t="shared" si="38"/>
        <v>0.8833333333333333</v>
      </c>
      <c r="S613" s="28">
        <f t="shared" si="39"/>
        <v>45597</v>
      </c>
      <c r="T613" s="28"/>
    </row>
    <row r="614" spans="1:20" ht="13.2" x14ac:dyDescent="0.25">
      <c r="A614" s="7" t="s">
        <v>1414</v>
      </c>
      <c r="B614" s="7" t="s">
        <v>29</v>
      </c>
      <c r="C614" s="7" t="s">
        <v>21</v>
      </c>
      <c r="D614" s="7" t="s">
        <v>34</v>
      </c>
      <c r="E614" s="7" t="s">
        <v>17</v>
      </c>
      <c r="F614" s="8">
        <v>45384.935416666667</v>
      </c>
      <c r="G614" s="8">
        <v>45384.967361111114</v>
      </c>
      <c r="H614" s="7">
        <v>46</v>
      </c>
      <c r="I614" s="7">
        <v>36.44</v>
      </c>
      <c r="J614" s="7">
        <v>15</v>
      </c>
      <c r="K614" s="7">
        <v>546.6</v>
      </c>
      <c r="L614" s="7" t="s">
        <v>23</v>
      </c>
      <c r="M614" s="9">
        <v>4</v>
      </c>
      <c r="N614" s="6" t="str">
        <f>IF(ev_charging_network_usage_!$I614&lt;=10,"Low",IF(ev_charging_network_usage_!$I614&lt;=30,"Medium","High"))</f>
        <v>High</v>
      </c>
      <c r="O614" s="6" t="str">
        <f t="shared" si="41"/>
        <v>Medium Satisfaction</v>
      </c>
      <c r="P614" s="6" t="str">
        <f>IF(ev_charging_network_usage_!$H614&lt;30,"Short Charging",IF(ev_charging_network_usage_!$H614&lt;=60,"Medium Charging","Long Charging"))</f>
        <v>Medium Charging</v>
      </c>
      <c r="Q614" s="6">
        <f t="shared" si="40"/>
        <v>1</v>
      </c>
      <c r="R614" s="30">
        <f t="shared" si="38"/>
        <v>0.93541666666666667</v>
      </c>
      <c r="S614" s="28">
        <f t="shared" si="39"/>
        <v>45384</v>
      </c>
      <c r="T614" s="28"/>
    </row>
    <row r="615" spans="1:20" ht="13.2" x14ac:dyDescent="0.25">
      <c r="A615" s="3" t="s">
        <v>1415</v>
      </c>
      <c r="B615" s="3" t="s">
        <v>48</v>
      </c>
      <c r="C615" s="3" t="s">
        <v>21</v>
      </c>
      <c r="D615" s="3" t="s">
        <v>31</v>
      </c>
      <c r="E615" s="3" t="s">
        <v>35</v>
      </c>
      <c r="F615" s="4">
        <v>45084.338888888888</v>
      </c>
      <c r="G615" s="4">
        <v>45084.414583333331</v>
      </c>
      <c r="H615" s="3">
        <v>109</v>
      </c>
      <c r="I615" s="3">
        <v>44.48</v>
      </c>
      <c r="J615" s="3">
        <v>10</v>
      </c>
      <c r="K615" s="3">
        <v>444.8</v>
      </c>
      <c r="L615" s="3" t="s">
        <v>18</v>
      </c>
      <c r="M615" s="5">
        <v>2</v>
      </c>
      <c r="N615" s="6" t="str">
        <f>IF(ev_charging_network_usage_!$I615&lt;=10,"Low",IF(ev_charging_network_usage_!$I615&lt;=30,"Medium","High"))</f>
        <v>High</v>
      </c>
      <c r="O615" s="6" t="str">
        <f t="shared" si="41"/>
        <v>Low Satisfaction</v>
      </c>
      <c r="P615" s="6" t="str">
        <f>IF(ev_charging_network_usage_!$H615&lt;30,"Short Charging",IF(ev_charging_network_usage_!$H615&lt;=60,"Medium Charging","Long Charging"))</f>
        <v>Long Charging</v>
      </c>
      <c r="Q615" s="6">
        <f t="shared" si="40"/>
        <v>1</v>
      </c>
      <c r="R615" s="30">
        <f t="shared" si="38"/>
        <v>0.33888888888888891</v>
      </c>
      <c r="S615" s="28">
        <f t="shared" si="39"/>
        <v>45084</v>
      </c>
      <c r="T615" s="28"/>
    </row>
    <row r="616" spans="1:20" ht="13.2" x14ac:dyDescent="0.25">
      <c r="A616" s="7" t="s">
        <v>1416</v>
      </c>
      <c r="B616" s="7" t="s">
        <v>29</v>
      </c>
      <c r="C616" s="7" t="s">
        <v>30</v>
      </c>
      <c r="D616" s="7" t="s">
        <v>34</v>
      </c>
      <c r="E616" s="7" t="s">
        <v>35</v>
      </c>
      <c r="F616" s="8">
        <v>45417.881944444445</v>
      </c>
      <c r="G616" s="8">
        <v>45417.911111111112</v>
      </c>
      <c r="H616" s="7">
        <v>42</v>
      </c>
      <c r="I616" s="7">
        <v>36.46</v>
      </c>
      <c r="J616" s="7">
        <v>10</v>
      </c>
      <c r="K616" s="7">
        <v>364.6</v>
      </c>
      <c r="L616" s="7" t="s">
        <v>38</v>
      </c>
      <c r="M616" s="9">
        <v>2</v>
      </c>
      <c r="N616" s="6" t="str">
        <f>IF(ev_charging_network_usage_!$I616&lt;=10,"Low",IF(ev_charging_network_usage_!$I616&lt;=30,"Medium","High"))</f>
        <v>High</v>
      </c>
      <c r="O616" s="6" t="str">
        <f t="shared" si="41"/>
        <v>Low Satisfaction</v>
      </c>
      <c r="P616" s="6" t="str">
        <f>IF(ev_charging_network_usage_!$H616&lt;30,"Short Charging",IF(ev_charging_network_usage_!$H616&lt;=60,"Medium Charging","Long Charging"))</f>
        <v>Medium Charging</v>
      </c>
      <c r="Q616" s="6">
        <f t="shared" si="40"/>
        <v>2</v>
      </c>
      <c r="R616" s="30">
        <f t="shared" si="38"/>
        <v>0.88194444444444442</v>
      </c>
      <c r="S616" s="28">
        <f t="shared" si="39"/>
        <v>45417</v>
      </c>
      <c r="T616" s="28"/>
    </row>
    <row r="617" spans="1:20" ht="13.2" x14ac:dyDescent="0.25">
      <c r="A617" s="3" t="s">
        <v>1417</v>
      </c>
      <c r="B617" s="3" t="s">
        <v>59</v>
      </c>
      <c r="C617" s="3" t="s">
        <v>30</v>
      </c>
      <c r="D617" s="3" t="s">
        <v>31</v>
      </c>
      <c r="E617" s="3" t="s">
        <v>17</v>
      </c>
      <c r="F617" s="4">
        <v>45235.550694444442</v>
      </c>
      <c r="G617" s="4">
        <v>45235.586111111108</v>
      </c>
      <c r="H617" s="3">
        <v>51</v>
      </c>
      <c r="I617" s="3">
        <v>37.68</v>
      </c>
      <c r="J617" s="3">
        <v>12</v>
      </c>
      <c r="K617" s="3">
        <v>452.16</v>
      </c>
      <c r="L617" s="3" t="s">
        <v>27</v>
      </c>
      <c r="M617" s="5">
        <v>5</v>
      </c>
      <c r="N617" s="6" t="str">
        <f>IF(ev_charging_network_usage_!$I617&lt;=10,"Low",IF(ev_charging_network_usage_!$I617&lt;=30,"Medium","High"))</f>
        <v>High</v>
      </c>
      <c r="O617" s="6" t="str">
        <f t="shared" si="41"/>
        <v>High Satisfaction</v>
      </c>
      <c r="P617" s="6" t="str">
        <f>IF(ev_charging_network_usage_!$H617&lt;30,"Short Charging",IF(ev_charging_network_usage_!$H617&lt;=60,"Medium Charging","Long Charging"))</f>
        <v>Medium Charging</v>
      </c>
      <c r="Q617" s="6">
        <f t="shared" si="40"/>
        <v>2</v>
      </c>
      <c r="R617" s="30">
        <f t="shared" si="38"/>
        <v>0.55069444444444449</v>
      </c>
      <c r="S617" s="28">
        <f t="shared" si="39"/>
        <v>45235</v>
      </c>
      <c r="T617" s="28"/>
    </row>
    <row r="618" spans="1:20" ht="13.2" x14ac:dyDescent="0.25">
      <c r="A618" s="7" t="s">
        <v>1418</v>
      </c>
      <c r="B618" s="7" t="s">
        <v>59</v>
      </c>
      <c r="C618" s="7" t="s">
        <v>15</v>
      </c>
      <c r="D618" s="7" t="s">
        <v>16</v>
      </c>
      <c r="E618" s="7" t="s">
        <v>17</v>
      </c>
      <c r="F618" s="8">
        <v>45144.045138888891</v>
      </c>
      <c r="G618" s="8">
        <v>45144.113194444442</v>
      </c>
      <c r="H618" s="7">
        <v>98</v>
      </c>
      <c r="I618" s="7">
        <v>8.8699999999999992</v>
      </c>
      <c r="J618" s="7">
        <v>12</v>
      </c>
      <c r="K618" s="7">
        <v>106.44</v>
      </c>
      <c r="L618" s="7" t="s">
        <v>18</v>
      </c>
      <c r="M618" s="9">
        <v>5</v>
      </c>
      <c r="N618" s="6" t="str">
        <f>IF(ev_charging_network_usage_!$I618&lt;=10,"Low",IF(ev_charging_network_usage_!$I618&lt;=30,"Medium","High"))</f>
        <v>Low</v>
      </c>
      <c r="O618" s="6" t="str">
        <f t="shared" si="41"/>
        <v>High Satisfaction</v>
      </c>
      <c r="P618" s="6" t="str">
        <f>IF(ev_charging_network_usage_!$H618&lt;30,"Short Charging",IF(ev_charging_network_usage_!$H618&lt;=60,"Medium Charging","Long Charging"))</f>
        <v>Long Charging</v>
      </c>
      <c r="Q618" s="6">
        <f t="shared" si="40"/>
        <v>3</v>
      </c>
      <c r="R618" s="30">
        <f t="shared" si="38"/>
        <v>4.5138888888888888E-2</v>
      </c>
      <c r="S618" s="28">
        <f t="shared" si="39"/>
        <v>45144</v>
      </c>
      <c r="T618" s="28"/>
    </row>
    <row r="619" spans="1:20" ht="13.2" x14ac:dyDescent="0.25">
      <c r="A619" s="3" t="s">
        <v>1419</v>
      </c>
      <c r="B619" s="3" t="s">
        <v>78</v>
      </c>
      <c r="C619" s="3" t="s">
        <v>15</v>
      </c>
      <c r="D619" s="3" t="s">
        <v>22</v>
      </c>
      <c r="E619" s="3" t="s">
        <v>17</v>
      </c>
      <c r="F619" s="3" t="s">
        <v>1420</v>
      </c>
      <c r="G619" s="3" t="s">
        <v>1421</v>
      </c>
      <c r="H619" s="3">
        <v>87</v>
      </c>
      <c r="I619" s="3">
        <v>55.67</v>
      </c>
      <c r="J619" s="3">
        <v>15</v>
      </c>
      <c r="K619" s="3">
        <v>835.05</v>
      </c>
      <c r="L619" s="3" t="s">
        <v>38</v>
      </c>
      <c r="M619" s="5">
        <v>3</v>
      </c>
      <c r="N619" s="6" t="str">
        <f>IF(ev_charging_network_usage_!$I619&lt;=10,"Low",IF(ev_charging_network_usage_!$I619&lt;=30,"Medium","High"))</f>
        <v>High</v>
      </c>
      <c r="O619" s="6" t="str">
        <f t="shared" si="41"/>
        <v>Medium Satisfaction</v>
      </c>
      <c r="P619" s="6" t="str">
        <f>IF(ev_charging_network_usage_!$H619&lt;30,"Short Charging",IF(ev_charging_network_usage_!$H619&lt;=60,"Medium Charging","Long Charging"))</f>
        <v>Long Charging</v>
      </c>
      <c r="Q619" s="6">
        <f t="shared" si="40"/>
        <v>3</v>
      </c>
      <c r="R619" s="30">
        <f t="shared" si="38"/>
        <v>8.0555555555555561E-2</v>
      </c>
      <c r="S619" s="28">
        <f t="shared" si="39"/>
        <v>45432</v>
      </c>
      <c r="T619" s="28"/>
    </row>
    <row r="620" spans="1:20" ht="13.2" x14ac:dyDescent="0.25">
      <c r="A620" s="7" t="s">
        <v>1422</v>
      </c>
      <c r="B620" s="7" t="s">
        <v>59</v>
      </c>
      <c r="C620" s="7" t="s">
        <v>21</v>
      </c>
      <c r="D620" s="7" t="s">
        <v>16</v>
      </c>
      <c r="E620" s="7" t="s">
        <v>35</v>
      </c>
      <c r="F620" s="7" t="s">
        <v>1423</v>
      </c>
      <c r="G620" s="7" t="s">
        <v>1424</v>
      </c>
      <c r="H620" s="7">
        <v>103</v>
      </c>
      <c r="I620" s="7">
        <v>31.78</v>
      </c>
      <c r="J620" s="7">
        <v>10</v>
      </c>
      <c r="K620" s="7">
        <v>317.8</v>
      </c>
      <c r="L620" s="7" t="s">
        <v>27</v>
      </c>
      <c r="M620" s="9">
        <v>5</v>
      </c>
      <c r="N620" s="6" t="str">
        <f>IF(ev_charging_network_usage_!$I620&lt;=10,"Low",IF(ev_charging_network_usage_!$I620&lt;=30,"Medium","High"))</f>
        <v>High</v>
      </c>
      <c r="O620" s="6" t="str">
        <f t="shared" si="41"/>
        <v>High Satisfaction</v>
      </c>
      <c r="P620" s="6" t="str">
        <f>IF(ev_charging_network_usage_!$H620&lt;30,"Short Charging",IF(ev_charging_network_usage_!$H620&lt;=60,"Medium Charging","Long Charging"))</f>
        <v>Long Charging</v>
      </c>
      <c r="Q620" s="6">
        <f t="shared" si="40"/>
        <v>1</v>
      </c>
      <c r="R620" s="30">
        <f t="shared" si="38"/>
        <v>8.1250000000000003E-2</v>
      </c>
      <c r="S620" s="28">
        <f t="shared" si="39"/>
        <v>45548</v>
      </c>
      <c r="T620" s="28"/>
    </row>
    <row r="621" spans="1:20" ht="13.2" x14ac:dyDescent="0.25">
      <c r="A621" s="3" t="s">
        <v>1425</v>
      </c>
      <c r="B621" s="3" t="s">
        <v>20</v>
      </c>
      <c r="C621" s="3" t="s">
        <v>21</v>
      </c>
      <c r="D621" s="3" t="s">
        <v>16</v>
      </c>
      <c r="E621" s="3" t="s">
        <v>35</v>
      </c>
      <c r="F621" s="3" t="s">
        <v>1426</v>
      </c>
      <c r="G621" s="3" t="s">
        <v>1427</v>
      </c>
      <c r="H621" s="3">
        <v>96</v>
      </c>
      <c r="I621" s="3">
        <v>7.02</v>
      </c>
      <c r="J621" s="3">
        <v>10</v>
      </c>
      <c r="K621" s="3">
        <v>70.2</v>
      </c>
      <c r="L621" s="3" t="s">
        <v>38</v>
      </c>
      <c r="M621" s="5">
        <v>2</v>
      </c>
      <c r="N621" s="6" t="str">
        <f>IF(ev_charging_network_usage_!$I621&lt;=10,"Low",IF(ev_charging_network_usage_!$I621&lt;=30,"Medium","High"))</f>
        <v>Low</v>
      </c>
      <c r="O621" s="6" t="str">
        <f t="shared" si="41"/>
        <v>Low Satisfaction</v>
      </c>
      <c r="P621" s="6" t="str">
        <f>IF(ev_charging_network_usage_!$H621&lt;30,"Short Charging",IF(ev_charging_network_usage_!$H621&lt;=60,"Medium Charging","Long Charging"))</f>
        <v>Long Charging</v>
      </c>
      <c r="Q621" s="6">
        <f t="shared" si="40"/>
        <v>1</v>
      </c>
      <c r="R621" s="30">
        <f t="shared" si="38"/>
        <v>0.4201388888888889</v>
      </c>
      <c r="S621" s="28">
        <f t="shared" si="39"/>
        <v>45468</v>
      </c>
      <c r="T621" s="28"/>
    </row>
    <row r="622" spans="1:20" ht="13.2" x14ac:dyDescent="0.25">
      <c r="A622" s="7" t="s">
        <v>1428</v>
      </c>
      <c r="B622" s="7" t="s">
        <v>20</v>
      </c>
      <c r="C622" s="7" t="s">
        <v>21</v>
      </c>
      <c r="D622" s="7" t="s">
        <v>34</v>
      </c>
      <c r="E622" s="7" t="s">
        <v>17</v>
      </c>
      <c r="F622" s="7" t="s">
        <v>1429</v>
      </c>
      <c r="G622" s="7" t="s">
        <v>1430</v>
      </c>
      <c r="H622" s="7">
        <v>49</v>
      </c>
      <c r="I622" s="7">
        <v>29.19</v>
      </c>
      <c r="J622" s="7">
        <v>8</v>
      </c>
      <c r="K622" s="7">
        <v>233.52</v>
      </c>
      <c r="L622" s="7" t="s">
        <v>38</v>
      </c>
      <c r="M622" s="9">
        <v>4</v>
      </c>
      <c r="N622" s="6" t="str">
        <f>IF(ev_charging_network_usage_!$I622&lt;=10,"Low",IF(ev_charging_network_usage_!$I622&lt;=30,"Medium","High"))</f>
        <v>Medium</v>
      </c>
      <c r="O622" s="6" t="str">
        <f t="shared" si="41"/>
        <v>Medium Satisfaction</v>
      </c>
      <c r="P622" s="6" t="str">
        <f>IF(ev_charging_network_usage_!$H622&lt;30,"Short Charging",IF(ev_charging_network_usage_!$H622&lt;=60,"Medium Charging","Long Charging"))</f>
        <v>Medium Charging</v>
      </c>
      <c r="Q622" s="6">
        <f t="shared" si="40"/>
        <v>1</v>
      </c>
      <c r="R622" s="30">
        <f t="shared" si="38"/>
        <v>0.62361111111111112</v>
      </c>
      <c r="S622" s="28">
        <f t="shared" si="39"/>
        <v>44978</v>
      </c>
      <c r="T622" s="28"/>
    </row>
    <row r="623" spans="1:20" ht="13.2" x14ac:dyDescent="0.25">
      <c r="A623" s="3" t="s">
        <v>1431</v>
      </c>
      <c r="B623" s="3" t="s">
        <v>14</v>
      </c>
      <c r="C623" s="3" t="s">
        <v>21</v>
      </c>
      <c r="D623" s="3" t="s">
        <v>34</v>
      </c>
      <c r="E623" s="3" t="s">
        <v>35</v>
      </c>
      <c r="F623" s="3" t="s">
        <v>1432</v>
      </c>
      <c r="G623" s="3" t="s">
        <v>1433</v>
      </c>
      <c r="H623" s="3">
        <v>103</v>
      </c>
      <c r="I623" s="3">
        <v>3.81</v>
      </c>
      <c r="J623" s="3">
        <v>8</v>
      </c>
      <c r="K623" s="3">
        <v>30.48</v>
      </c>
      <c r="L623" s="3" t="s">
        <v>18</v>
      </c>
      <c r="M623" s="5">
        <v>1</v>
      </c>
      <c r="N623" s="6" t="str">
        <f>IF(ev_charging_network_usage_!$I623&lt;=10,"Low",IF(ev_charging_network_usage_!$I623&lt;=30,"Medium","High"))</f>
        <v>Low</v>
      </c>
      <c r="O623" s="6" t="str">
        <f t="shared" si="41"/>
        <v>Low Satisfaction</v>
      </c>
      <c r="P623" s="6" t="str">
        <f>IF(ev_charging_network_usage_!$H623&lt;30,"Short Charging",IF(ev_charging_network_usage_!$H623&lt;=60,"Medium Charging","Long Charging"))</f>
        <v>Long Charging</v>
      </c>
      <c r="Q623" s="6">
        <f t="shared" si="40"/>
        <v>1</v>
      </c>
      <c r="R623" s="30">
        <f t="shared" si="38"/>
        <v>0.52916666666666667</v>
      </c>
      <c r="S623" s="28">
        <f t="shared" si="39"/>
        <v>45532</v>
      </c>
      <c r="T623" s="28"/>
    </row>
    <row r="624" spans="1:20" ht="13.2" x14ac:dyDescent="0.25">
      <c r="A624" s="7" t="s">
        <v>1434</v>
      </c>
      <c r="B624" s="7" t="s">
        <v>78</v>
      </c>
      <c r="C624" s="7" t="s">
        <v>30</v>
      </c>
      <c r="D624" s="7" t="s">
        <v>22</v>
      </c>
      <c r="E624" s="7" t="s">
        <v>35</v>
      </c>
      <c r="F624" s="7" t="s">
        <v>1435</v>
      </c>
      <c r="G624" s="7" t="s">
        <v>1436</v>
      </c>
      <c r="H624" s="7">
        <v>14</v>
      </c>
      <c r="I624" s="7">
        <v>30.43</v>
      </c>
      <c r="J624" s="7">
        <v>8</v>
      </c>
      <c r="K624" s="7">
        <v>243.44</v>
      </c>
      <c r="L624" s="7" t="s">
        <v>38</v>
      </c>
      <c r="M624" s="9">
        <v>4</v>
      </c>
      <c r="N624" s="6" t="str">
        <f>IF(ev_charging_network_usage_!$I624&lt;=10,"Low",IF(ev_charging_network_usage_!$I624&lt;=30,"Medium","High"))</f>
        <v>High</v>
      </c>
      <c r="O624" s="6" t="str">
        <f t="shared" si="41"/>
        <v>Medium Satisfaction</v>
      </c>
      <c r="P624" s="6" t="str">
        <f>IF(ev_charging_network_usage_!$H624&lt;30,"Short Charging",IF(ev_charging_network_usage_!$H624&lt;=60,"Medium Charging","Long Charging"))</f>
        <v>Short Charging</v>
      </c>
      <c r="Q624" s="6">
        <f t="shared" si="40"/>
        <v>2</v>
      </c>
      <c r="R624" s="30">
        <f t="shared" si="38"/>
        <v>0.65</v>
      </c>
      <c r="S624" s="28">
        <f t="shared" si="39"/>
        <v>44952</v>
      </c>
      <c r="T624" s="28"/>
    </row>
    <row r="625" spans="1:20" ht="13.2" x14ac:dyDescent="0.25">
      <c r="A625" s="3" t="s">
        <v>1437</v>
      </c>
      <c r="B625" s="3" t="s">
        <v>48</v>
      </c>
      <c r="C625" s="3" t="s">
        <v>30</v>
      </c>
      <c r="D625" s="3" t="s">
        <v>16</v>
      </c>
      <c r="E625" s="3" t="s">
        <v>35</v>
      </c>
      <c r="F625" s="3" t="s">
        <v>1438</v>
      </c>
      <c r="G625" s="3" t="s">
        <v>1439</v>
      </c>
      <c r="H625" s="3">
        <v>94</v>
      </c>
      <c r="I625" s="3">
        <v>30.31</v>
      </c>
      <c r="J625" s="3">
        <v>8</v>
      </c>
      <c r="K625" s="3">
        <v>242.48</v>
      </c>
      <c r="L625" s="3" t="s">
        <v>27</v>
      </c>
      <c r="M625" s="5">
        <v>3</v>
      </c>
      <c r="N625" s="6" t="str">
        <f>IF(ev_charging_network_usage_!$I625&lt;=10,"Low",IF(ev_charging_network_usage_!$I625&lt;=30,"Medium","High"))</f>
        <v>High</v>
      </c>
      <c r="O625" s="6" t="str">
        <f t="shared" si="41"/>
        <v>Medium Satisfaction</v>
      </c>
      <c r="P625" s="6" t="str">
        <f>IF(ev_charging_network_usage_!$H625&lt;30,"Short Charging",IF(ev_charging_network_usage_!$H625&lt;=60,"Medium Charging","Long Charging"))</f>
        <v>Long Charging</v>
      </c>
      <c r="Q625" s="6">
        <f t="shared" si="40"/>
        <v>2</v>
      </c>
      <c r="R625" s="30">
        <f t="shared" si="38"/>
        <v>0.95625000000000004</v>
      </c>
      <c r="S625" s="28">
        <f t="shared" si="39"/>
        <v>45225</v>
      </c>
      <c r="T625" s="28"/>
    </row>
    <row r="626" spans="1:20" ht="13.2" x14ac:dyDescent="0.25">
      <c r="A626" s="7" t="s">
        <v>1440</v>
      </c>
      <c r="B626" s="7" t="s">
        <v>43</v>
      </c>
      <c r="C626" s="7" t="s">
        <v>30</v>
      </c>
      <c r="D626" s="7" t="s">
        <v>34</v>
      </c>
      <c r="E626" s="7" t="s">
        <v>17</v>
      </c>
      <c r="F626" s="7" t="s">
        <v>1441</v>
      </c>
      <c r="G626" s="7" t="s">
        <v>1442</v>
      </c>
      <c r="H626" s="7">
        <v>78</v>
      </c>
      <c r="I626" s="7">
        <v>39.07</v>
      </c>
      <c r="J626" s="7">
        <v>15</v>
      </c>
      <c r="K626" s="7">
        <v>586.04999999999995</v>
      </c>
      <c r="L626" s="7" t="s">
        <v>18</v>
      </c>
      <c r="M626" s="9">
        <v>3</v>
      </c>
      <c r="N626" s="6" t="str">
        <f>IF(ev_charging_network_usage_!$I626&lt;=10,"Low",IF(ev_charging_network_usage_!$I626&lt;=30,"Medium","High"))</f>
        <v>High</v>
      </c>
      <c r="O626" s="6" t="str">
        <f t="shared" si="41"/>
        <v>Medium Satisfaction</v>
      </c>
      <c r="P626" s="6" t="str">
        <f>IF(ev_charging_network_usage_!$H626&lt;30,"Short Charging",IF(ev_charging_network_usage_!$H626&lt;=60,"Medium Charging","Long Charging"))</f>
        <v>Long Charging</v>
      </c>
      <c r="Q626" s="6">
        <f t="shared" si="40"/>
        <v>2</v>
      </c>
      <c r="R626" s="30">
        <f t="shared" si="38"/>
        <v>0.97361111111111109</v>
      </c>
      <c r="S626" s="28">
        <f t="shared" si="39"/>
        <v>45343</v>
      </c>
      <c r="T626" s="28"/>
    </row>
    <row r="627" spans="1:20" ht="13.2" x14ac:dyDescent="0.25">
      <c r="A627" s="3" t="s">
        <v>1443</v>
      </c>
      <c r="B627" s="3" t="s">
        <v>29</v>
      </c>
      <c r="C627" s="3" t="s">
        <v>15</v>
      </c>
      <c r="D627" s="3" t="s">
        <v>31</v>
      </c>
      <c r="E627" s="3" t="s">
        <v>17</v>
      </c>
      <c r="F627" s="3" t="s">
        <v>1444</v>
      </c>
      <c r="G627" s="3" t="s">
        <v>1445</v>
      </c>
      <c r="H627" s="3">
        <v>90</v>
      </c>
      <c r="I627" s="3">
        <v>37.33</v>
      </c>
      <c r="J627" s="3">
        <v>8</v>
      </c>
      <c r="K627" s="3">
        <v>298.64</v>
      </c>
      <c r="L627" s="3" t="s">
        <v>27</v>
      </c>
      <c r="M627" s="5">
        <v>3</v>
      </c>
      <c r="N627" s="6" t="str">
        <f>IF(ev_charging_network_usage_!$I627&lt;=10,"Low",IF(ev_charging_network_usage_!$I627&lt;=30,"Medium","High"))</f>
        <v>High</v>
      </c>
      <c r="O627" s="6" t="str">
        <f t="shared" si="41"/>
        <v>Medium Satisfaction</v>
      </c>
      <c r="P627" s="6" t="str">
        <f>IF(ev_charging_network_usage_!$H627&lt;30,"Short Charging",IF(ev_charging_network_usage_!$H627&lt;=60,"Medium Charging","Long Charging"))</f>
        <v>Long Charging</v>
      </c>
      <c r="Q627" s="6">
        <f t="shared" si="40"/>
        <v>3</v>
      </c>
      <c r="R627" s="30">
        <f t="shared" si="38"/>
        <v>6.458333333333334E-2</v>
      </c>
      <c r="S627" s="28">
        <f t="shared" si="39"/>
        <v>45128</v>
      </c>
      <c r="T627" s="28"/>
    </row>
    <row r="628" spans="1:20" ht="13.2" x14ac:dyDescent="0.25">
      <c r="A628" s="7" t="s">
        <v>1446</v>
      </c>
      <c r="B628" s="7" t="s">
        <v>55</v>
      </c>
      <c r="C628" s="7" t="s">
        <v>21</v>
      </c>
      <c r="D628" s="7" t="s">
        <v>31</v>
      </c>
      <c r="E628" s="7" t="s">
        <v>17</v>
      </c>
      <c r="F628" s="8">
        <v>45384.156944444447</v>
      </c>
      <c r="G628" s="8">
        <v>45384.220138888886</v>
      </c>
      <c r="H628" s="7">
        <v>91</v>
      </c>
      <c r="I628" s="7">
        <v>34.74</v>
      </c>
      <c r="J628" s="7">
        <v>10</v>
      </c>
      <c r="K628" s="7">
        <v>347.4</v>
      </c>
      <c r="L628" s="7" t="s">
        <v>23</v>
      </c>
      <c r="M628" s="9">
        <v>5</v>
      </c>
      <c r="N628" s="6" t="str">
        <f>IF(ev_charging_network_usage_!$I628&lt;=10,"Low",IF(ev_charging_network_usage_!$I628&lt;=30,"Medium","High"))</f>
        <v>High</v>
      </c>
      <c r="O628" s="6" t="str">
        <f t="shared" si="41"/>
        <v>High Satisfaction</v>
      </c>
      <c r="P628" s="6" t="str">
        <f>IF(ev_charging_network_usage_!$H628&lt;30,"Short Charging",IF(ev_charging_network_usage_!$H628&lt;=60,"Medium Charging","Long Charging"))</f>
        <v>Long Charging</v>
      </c>
      <c r="Q628" s="6">
        <f t="shared" si="40"/>
        <v>1</v>
      </c>
      <c r="R628" s="30">
        <f t="shared" si="38"/>
        <v>0.15694444444444444</v>
      </c>
      <c r="S628" s="28">
        <f t="shared" si="39"/>
        <v>45384</v>
      </c>
      <c r="T628" s="28"/>
    </row>
    <row r="629" spans="1:20" ht="13.2" x14ac:dyDescent="0.25">
      <c r="A629" s="3" t="s">
        <v>1447</v>
      </c>
      <c r="B629" s="3" t="s">
        <v>14</v>
      </c>
      <c r="C629" s="3" t="s">
        <v>30</v>
      </c>
      <c r="D629" s="3" t="s">
        <v>22</v>
      </c>
      <c r="E629" s="3" t="s">
        <v>35</v>
      </c>
      <c r="F629" s="4">
        <v>45117.604861111111</v>
      </c>
      <c r="G629" s="4">
        <v>45117.629166666666</v>
      </c>
      <c r="H629" s="3">
        <v>35</v>
      </c>
      <c r="I629" s="3">
        <v>6.02</v>
      </c>
      <c r="J629" s="3">
        <v>8</v>
      </c>
      <c r="K629" s="3">
        <v>48.16</v>
      </c>
      <c r="L629" s="3" t="s">
        <v>23</v>
      </c>
      <c r="M629" s="5">
        <v>4</v>
      </c>
      <c r="N629" s="6" t="str">
        <f>IF(ev_charging_network_usage_!$I629&lt;=10,"Low",IF(ev_charging_network_usage_!$I629&lt;=30,"Medium","High"))</f>
        <v>Low</v>
      </c>
      <c r="O629" s="6" t="str">
        <f t="shared" si="41"/>
        <v>Medium Satisfaction</v>
      </c>
      <c r="P629" s="6" t="str">
        <f>IF(ev_charging_network_usage_!$H629&lt;30,"Short Charging",IF(ev_charging_network_usage_!$H629&lt;=60,"Medium Charging","Long Charging"))</f>
        <v>Medium Charging</v>
      </c>
      <c r="Q629" s="6">
        <f t="shared" si="40"/>
        <v>2</v>
      </c>
      <c r="R629" s="30">
        <f t="shared" si="38"/>
        <v>0.60486111111111107</v>
      </c>
      <c r="S629" s="28">
        <f t="shared" si="39"/>
        <v>45117</v>
      </c>
      <c r="T629" s="28"/>
    </row>
    <row r="630" spans="1:20" ht="13.2" x14ac:dyDescent="0.25">
      <c r="A630" s="7" t="s">
        <v>1448</v>
      </c>
      <c r="B630" s="7" t="s">
        <v>59</v>
      </c>
      <c r="C630" s="7" t="s">
        <v>21</v>
      </c>
      <c r="D630" s="7" t="s">
        <v>22</v>
      </c>
      <c r="E630" s="7" t="s">
        <v>17</v>
      </c>
      <c r="F630" s="7" t="s">
        <v>1449</v>
      </c>
      <c r="G630" s="7" t="s">
        <v>1450</v>
      </c>
      <c r="H630" s="7">
        <v>16</v>
      </c>
      <c r="I630" s="7">
        <v>31.86</v>
      </c>
      <c r="J630" s="7">
        <v>8</v>
      </c>
      <c r="K630" s="7">
        <v>254.88</v>
      </c>
      <c r="L630" s="7" t="s">
        <v>38</v>
      </c>
      <c r="M630" s="9">
        <v>4</v>
      </c>
      <c r="N630" s="6" t="str">
        <f>IF(ev_charging_network_usage_!$I630&lt;=10,"Low",IF(ev_charging_network_usage_!$I630&lt;=30,"Medium","High"))</f>
        <v>High</v>
      </c>
      <c r="O630" s="6" t="str">
        <f t="shared" si="41"/>
        <v>Medium Satisfaction</v>
      </c>
      <c r="P630" s="6" t="str">
        <f>IF(ev_charging_network_usage_!$H630&lt;30,"Short Charging",IF(ev_charging_network_usage_!$H630&lt;=60,"Medium Charging","Long Charging"))</f>
        <v>Short Charging</v>
      </c>
      <c r="Q630" s="6">
        <f t="shared" si="40"/>
        <v>1</v>
      </c>
      <c r="R630" s="30">
        <f t="shared" si="38"/>
        <v>0.90625</v>
      </c>
      <c r="S630" s="28">
        <f t="shared" si="39"/>
        <v>45046</v>
      </c>
      <c r="T630" s="28"/>
    </row>
    <row r="631" spans="1:20" ht="13.2" x14ac:dyDescent="0.25">
      <c r="A631" s="3" t="s">
        <v>1451</v>
      </c>
      <c r="B631" s="3" t="s">
        <v>59</v>
      </c>
      <c r="C631" s="3" t="s">
        <v>21</v>
      </c>
      <c r="D631" s="3" t="s">
        <v>34</v>
      </c>
      <c r="E631" s="3" t="s">
        <v>35</v>
      </c>
      <c r="F631" s="3" t="s">
        <v>1452</v>
      </c>
      <c r="G631" s="3" t="s">
        <v>1453</v>
      </c>
      <c r="H631" s="3">
        <v>54</v>
      </c>
      <c r="I631" s="3">
        <v>7.07</v>
      </c>
      <c r="J631" s="3">
        <v>15</v>
      </c>
      <c r="K631" s="3">
        <v>106.05</v>
      </c>
      <c r="L631" s="3" t="s">
        <v>38</v>
      </c>
      <c r="M631" s="5">
        <v>4</v>
      </c>
      <c r="N631" s="6" t="str">
        <f>IF(ev_charging_network_usage_!$I631&lt;=10,"Low",IF(ev_charging_network_usage_!$I631&lt;=30,"Medium","High"))</f>
        <v>Low</v>
      </c>
      <c r="O631" s="6" t="str">
        <f t="shared" si="41"/>
        <v>Medium Satisfaction</v>
      </c>
      <c r="P631" s="6" t="str">
        <f>IF(ev_charging_network_usage_!$H631&lt;30,"Short Charging",IF(ev_charging_network_usage_!$H631&lt;=60,"Medium Charging","Long Charging"))</f>
        <v>Medium Charging</v>
      </c>
      <c r="Q631" s="6">
        <f t="shared" si="40"/>
        <v>1</v>
      </c>
      <c r="R631" s="30">
        <f t="shared" si="38"/>
        <v>0.48888888888888887</v>
      </c>
      <c r="S631" s="28">
        <f t="shared" si="39"/>
        <v>45158</v>
      </c>
      <c r="T631" s="28"/>
    </row>
    <row r="632" spans="1:20" ht="13.2" x14ac:dyDescent="0.25">
      <c r="A632" s="7" t="s">
        <v>1454</v>
      </c>
      <c r="B632" s="7" t="s">
        <v>55</v>
      </c>
      <c r="C632" s="7" t="s">
        <v>15</v>
      </c>
      <c r="D632" s="7" t="s">
        <v>16</v>
      </c>
      <c r="E632" s="7" t="s">
        <v>35</v>
      </c>
      <c r="F632" s="7" t="s">
        <v>1455</v>
      </c>
      <c r="G632" s="7" t="s">
        <v>1456</v>
      </c>
      <c r="H632" s="7">
        <v>63</v>
      </c>
      <c r="I632" s="7">
        <v>45.86</v>
      </c>
      <c r="J632" s="7">
        <v>15</v>
      </c>
      <c r="K632" s="7">
        <v>687.9</v>
      </c>
      <c r="L632" s="7" t="s">
        <v>18</v>
      </c>
      <c r="M632" s="9">
        <v>4</v>
      </c>
      <c r="N632" s="6" t="str">
        <f>IF(ev_charging_network_usage_!$I632&lt;=10,"Low",IF(ev_charging_network_usage_!$I632&lt;=30,"Medium","High"))</f>
        <v>High</v>
      </c>
      <c r="O632" s="6" t="str">
        <f t="shared" si="41"/>
        <v>Medium Satisfaction</v>
      </c>
      <c r="P632" s="6" t="str">
        <f>IF(ev_charging_network_usage_!$H632&lt;30,"Short Charging",IF(ev_charging_network_usage_!$H632&lt;=60,"Medium Charging","Long Charging"))</f>
        <v>Long Charging</v>
      </c>
      <c r="Q632" s="6">
        <f t="shared" si="40"/>
        <v>3</v>
      </c>
      <c r="R632" s="30">
        <f t="shared" si="38"/>
        <v>0.51111111111111107</v>
      </c>
      <c r="S632" s="28">
        <f t="shared" si="39"/>
        <v>45495</v>
      </c>
      <c r="T632" s="28"/>
    </row>
    <row r="633" spans="1:20" ht="13.2" x14ac:dyDescent="0.25">
      <c r="A633" s="3" t="s">
        <v>1457</v>
      </c>
      <c r="B633" s="3" t="s">
        <v>55</v>
      </c>
      <c r="C633" s="3" t="s">
        <v>15</v>
      </c>
      <c r="D633" s="3" t="s">
        <v>34</v>
      </c>
      <c r="E633" s="3" t="s">
        <v>35</v>
      </c>
      <c r="F633" s="3" t="s">
        <v>1458</v>
      </c>
      <c r="G633" s="3" t="s">
        <v>1459</v>
      </c>
      <c r="H633" s="3">
        <v>66</v>
      </c>
      <c r="I633" s="3">
        <v>55.32</v>
      </c>
      <c r="J633" s="3">
        <v>15</v>
      </c>
      <c r="K633" s="3">
        <v>829.8</v>
      </c>
      <c r="L633" s="3" t="s">
        <v>27</v>
      </c>
      <c r="M633" s="5">
        <v>5</v>
      </c>
      <c r="N633" s="6" t="str">
        <f>IF(ev_charging_network_usage_!$I633&lt;=10,"Low",IF(ev_charging_network_usage_!$I633&lt;=30,"Medium","High"))</f>
        <v>High</v>
      </c>
      <c r="O633" s="6" t="str">
        <f t="shared" si="41"/>
        <v>High Satisfaction</v>
      </c>
      <c r="P633" s="6" t="str">
        <f>IF(ev_charging_network_usage_!$H633&lt;30,"Short Charging",IF(ev_charging_network_usage_!$H633&lt;=60,"Medium Charging","Long Charging"))</f>
        <v>Long Charging</v>
      </c>
      <c r="Q633" s="6">
        <f t="shared" si="40"/>
        <v>3</v>
      </c>
      <c r="R633" s="30">
        <f t="shared" si="38"/>
        <v>0.80694444444444446</v>
      </c>
      <c r="S633" s="28">
        <f t="shared" si="39"/>
        <v>44983</v>
      </c>
      <c r="T633" s="28"/>
    </row>
    <row r="634" spans="1:20" ht="13.2" x14ac:dyDescent="0.25">
      <c r="A634" s="7" t="s">
        <v>1460</v>
      </c>
      <c r="B634" s="7" t="s">
        <v>59</v>
      </c>
      <c r="C634" s="7" t="s">
        <v>21</v>
      </c>
      <c r="D634" s="7" t="s">
        <v>31</v>
      </c>
      <c r="E634" s="7" t="s">
        <v>35</v>
      </c>
      <c r="F634" s="8">
        <v>45568.977777777778</v>
      </c>
      <c r="G634" s="8">
        <v>45568.984722222223</v>
      </c>
      <c r="H634" s="7">
        <v>10</v>
      </c>
      <c r="I634" s="7">
        <v>22.83</v>
      </c>
      <c r="J634" s="7">
        <v>15</v>
      </c>
      <c r="K634" s="7">
        <v>342.45</v>
      </c>
      <c r="L634" s="7" t="s">
        <v>38</v>
      </c>
      <c r="M634" s="9">
        <v>1</v>
      </c>
      <c r="N634" s="6" t="str">
        <f>IF(ev_charging_network_usage_!$I634&lt;=10,"Low",IF(ev_charging_network_usage_!$I634&lt;=30,"Medium","High"))</f>
        <v>Medium</v>
      </c>
      <c r="O634" s="6" t="str">
        <f t="shared" si="41"/>
        <v>Low Satisfaction</v>
      </c>
      <c r="P634" s="6" t="str">
        <f>IF(ev_charging_network_usage_!$H634&lt;30,"Short Charging",IF(ev_charging_network_usage_!$H634&lt;=60,"Medium Charging","Long Charging"))</f>
        <v>Short Charging</v>
      </c>
      <c r="Q634" s="6">
        <f t="shared" si="40"/>
        <v>1</v>
      </c>
      <c r="R634" s="30">
        <f t="shared" si="38"/>
        <v>0.97777777777777775</v>
      </c>
      <c r="S634" s="28">
        <f t="shared" si="39"/>
        <v>45568</v>
      </c>
      <c r="T634" s="28"/>
    </row>
    <row r="635" spans="1:20" ht="13.2" x14ac:dyDescent="0.25">
      <c r="A635" s="3" t="s">
        <v>1461</v>
      </c>
      <c r="B635" s="3" t="s">
        <v>14</v>
      </c>
      <c r="C635" s="3" t="s">
        <v>21</v>
      </c>
      <c r="D635" s="3" t="s">
        <v>16</v>
      </c>
      <c r="E635" s="3" t="s">
        <v>17</v>
      </c>
      <c r="F635" s="4">
        <v>44990.59375</v>
      </c>
      <c r="G635" s="4">
        <v>44990.676388888889</v>
      </c>
      <c r="H635" s="3">
        <v>119</v>
      </c>
      <c r="I635" s="3">
        <v>52.72</v>
      </c>
      <c r="J635" s="3">
        <v>12</v>
      </c>
      <c r="K635" s="3">
        <v>632.64</v>
      </c>
      <c r="L635" s="3" t="s">
        <v>18</v>
      </c>
      <c r="M635" s="5">
        <v>3</v>
      </c>
      <c r="N635" s="6" t="str">
        <f>IF(ev_charging_network_usage_!$I635&lt;=10,"Low",IF(ev_charging_network_usage_!$I635&lt;=30,"Medium","High"))</f>
        <v>High</v>
      </c>
      <c r="O635" s="6" t="str">
        <f t="shared" si="41"/>
        <v>Medium Satisfaction</v>
      </c>
      <c r="P635" s="6" t="str">
        <f>IF(ev_charging_network_usage_!$H635&lt;30,"Short Charging",IF(ev_charging_network_usage_!$H635&lt;=60,"Medium Charging","Long Charging"))</f>
        <v>Long Charging</v>
      </c>
      <c r="Q635" s="6">
        <f t="shared" si="40"/>
        <v>1</v>
      </c>
      <c r="R635" s="30">
        <f t="shared" si="38"/>
        <v>0.59375</v>
      </c>
      <c r="S635" s="28">
        <f t="shared" si="39"/>
        <v>44990</v>
      </c>
      <c r="T635" s="28"/>
    </row>
    <row r="636" spans="1:20" ht="13.2" x14ac:dyDescent="0.25">
      <c r="A636" s="7" t="s">
        <v>1462</v>
      </c>
      <c r="B636" s="7" t="s">
        <v>43</v>
      </c>
      <c r="C636" s="7" t="s">
        <v>30</v>
      </c>
      <c r="D636" s="7" t="s">
        <v>22</v>
      </c>
      <c r="E636" s="7" t="s">
        <v>17</v>
      </c>
      <c r="F636" s="7" t="s">
        <v>1463</v>
      </c>
      <c r="G636" s="7" t="s">
        <v>1464</v>
      </c>
      <c r="H636" s="7">
        <v>35</v>
      </c>
      <c r="I636" s="7">
        <v>51.64</v>
      </c>
      <c r="J636" s="7">
        <v>12</v>
      </c>
      <c r="K636" s="7">
        <v>619.67999999999995</v>
      </c>
      <c r="L636" s="7" t="s">
        <v>27</v>
      </c>
      <c r="M636" s="9">
        <v>4</v>
      </c>
      <c r="N636" s="6" t="str">
        <f>IF(ev_charging_network_usage_!$I636&lt;=10,"Low",IF(ev_charging_network_usage_!$I636&lt;=30,"Medium","High"))</f>
        <v>High</v>
      </c>
      <c r="O636" s="6" t="str">
        <f t="shared" si="41"/>
        <v>Medium Satisfaction</v>
      </c>
      <c r="P636" s="6" t="str">
        <f>IF(ev_charging_network_usage_!$H636&lt;30,"Short Charging",IF(ev_charging_network_usage_!$H636&lt;=60,"Medium Charging","Long Charging"))</f>
        <v>Medium Charging</v>
      </c>
      <c r="Q636" s="6">
        <f t="shared" si="40"/>
        <v>2</v>
      </c>
      <c r="R636" s="30">
        <f t="shared" si="38"/>
        <v>6.5277777777777782E-2</v>
      </c>
      <c r="S636" s="28">
        <f t="shared" si="39"/>
        <v>45399</v>
      </c>
      <c r="T636" s="28"/>
    </row>
    <row r="637" spans="1:20" ht="13.2" x14ac:dyDescent="0.25">
      <c r="A637" s="3" t="s">
        <v>1465</v>
      </c>
      <c r="B637" s="3" t="s">
        <v>14</v>
      </c>
      <c r="C637" s="3" t="s">
        <v>30</v>
      </c>
      <c r="D637" s="3" t="s">
        <v>34</v>
      </c>
      <c r="E637" s="3" t="s">
        <v>17</v>
      </c>
      <c r="F637" s="3" t="s">
        <v>1466</v>
      </c>
      <c r="G637" s="3" t="s">
        <v>1467</v>
      </c>
      <c r="H637" s="3">
        <v>94</v>
      </c>
      <c r="I637" s="3">
        <v>11.27</v>
      </c>
      <c r="J637" s="3">
        <v>10</v>
      </c>
      <c r="K637" s="3">
        <v>112.7</v>
      </c>
      <c r="L637" s="3" t="s">
        <v>23</v>
      </c>
      <c r="M637" s="5">
        <v>1</v>
      </c>
      <c r="N637" s="6" t="str">
        <f>IF(ev_charging_network_usage_!$I637&lt;=10,"Low",IF(ev_charging_network_usage_!$I637&lt;=30,"Medium","High"))</f>
        <v>Medium</v>
      </c>
      <c r="O637" s="6" t="str">
        <f t="shared" si="41"/>
        <v>Low Satisfaction</v>
      </c>
      <c r="P637" s="6" t="str">
        <f>IF(ev_charging_network_usage_!$H637&lt;30,"Short Charging",IF(ev_charging_network_usage_!$H637&lt;=60,"Medium Charging","Long Charging"))</f>
        <v>Long Charging</v>
      </c>
      <c r="Q637" s="6">
        <f t="shared" si="40"/>
        <v>2</v>
      </c>
      <c r="R637" s="30">
        <f t="shared" si="38"/>
        <v>0.84097222222222223</v>
      </c>
      <c r="S637" s="28">
        <f t="shared" si="39"/>
        <v>45431</v>
      </c>
      <c r="T637" s="28"/>
    </row>
    <row r="638" spans="1:20" ht="13.2" x14ac:dyDescent="0.25">
      <c r="A638" s="7" t="s">
        <v>1468</v>
      </c>
      <c r="B638" s="7" t="s">
        <v>59</v>
      </c>
      <c r="C638" s="7" t="s">
        <v>15</v>
      </c>
      <c r="D638" s="7" t="s">
        <v>31</v>
      </c>
      <c r="E638" s="7" t="s">
        <v>17</v>
      </c>
      <c r="F638" s="7" t="s">
        <v>1469</v>
      </c>
      <c r="G638" s="7" t="s">
        <v>1470</v>
      </c>
      <c r="H638" s="7">
        <v>48</v>
      </c>
      <c r="I638" s="7">
        <v>43.62</v>
      </c>
      <c r="J638" s="7">
        <v>15</v>
      </c>
      <c r="K638" s="7">
        <v>654.29999999999995</v>
      </c>
      <c r="L638" s="7" t="s">
        <v>38</v>
      </c>
      <c r="M638" s="9">
        <v>5</v>
      </c>
      <c r="N638" s="6" t="str">
        <f>IF(ev_charging_network_usage_!$I638&lt;=10,"Low",IF(ev_charging_network_usage_!$I638&lt;=30,"Medium","High"))</f>
        <v>High</v>
      </c>
      <c r="O638" s="6" t="str">
        <f t="shared" si="41"/>
        <v>High Satisfaction</v>
      </c>
      <c r="P638" s="6" t="str">
        <f>IF(ev_charging_network_usage_!$H638&lt;30,"Short Charging",IF(ev_charging_network_usage_!$H638&lt;=60,"Medium Charging","Long Charging"))</f>
        <v>Medium Charging</v>
      </c>
      <c r="Q638" s="6">
        <f t="shared" si="40"/>
        <v>3</v>
      </c>
      <c r="R638" s="30">
        <f t="shared" si="38"/>
        <v>0.11180555555555556</v>
      </c>
      <c r="S638" s="28">
        <f t="shared" si="39"/>
        <v>45006</v>
      </c>
      <c r="T638" s="28"/>
    </row>
    <row r="639" spans="1:20" ht="13.2" x14ac:dyDescent="0.25">
      <c r="A639" s="3" t="s">
        <v>1471</v>
      </c>
      <c r="B639" s="3" t="s">
        <v>20</v>
      </c>
      <c r="C639" s="3" t="s">
        <v>30</v>
      </c>
      <c r="D639" s="3" t="s">
        <v>34</v>
      </c>
      <c r="E639" s="3" t="s">
        <v>17</v>
      </c>
      <c r="F639" s="4">
        <v>45170.015972222223</v>
      </c>
      <c r="G639" s="4">
        <v>45170.052083333336</v>
      </c>
      <c r="H639" s="3">
        <v>52</v>
      </c>
      <c r="I639" s="3">
        <v>31.92</v>
      </c>
      <c r="J639" s="3">
        <v>8</v>
      </c>
      <c r="K639" s="3">
        <v>255.36</v>
      </c>
      <c r="L639" s="3" t="s">
        <v>27</v>
      </c>
      <c r="M639" s="5">
        <v>4</v>
      </c>
      <c r="N639" s="6" t="str">
        <f>IF(ev_charging_network_usage_!$I639&lt;=10,"Low",IF(ev_charging_network_usage_!$I639&lt;=30,"Medium","High"))</f>
        <v>High</v>
      </c>
      <c r="O639" s="6" t="str">
        <f t="shared" si="41"/>
        <v>Medium Satisfaction</v>
      </c>
      <c r="P639" s="6" t="str">
        <f>IF(ev_charging_network_usage_!$H639&lt;30,"Short Charging",IF(ev_charging_network_usage_!$H639&lt;=60,"Medium Charging","Long Charging"))</f>
        <v>Medium Charging</v>
      </c>
      <c r="Q639" s="6">
        <f t="shared" si="40"/>
        <v>2</v>
      </c>
      <c r="R639" s="30">
        <f t="shared" si="38"/>
        <v>1.5972222222222221E-2</v>
      </c>
      <c r="S639" s="28">
        <f t="shared" si="39"/>
        <v>45170</v>
      </c>
      <c r="T639" s="28"/>
    </row>
    <row r="640" spans="1:20" ht="13.2" x14ac:dyDescent="0.25">
      <c r="A640" s="7" t="s">
        <v>1472</v>
      </c>
      <c r="B640" s="7" t="s">
        <v>48</v>
      </c>
      <c r="C640" s="7" t="s">
        <v>30</v>
      </c>
      <c r="D640" s="7" t="s">
        <v>34</v>
      </c>
      <c r="E640" s="7" t="s">
        <v>17</v>
      </c>
      <c r="F640" s="8">
        <v>45264.209722222222</v>
      </c>
      <c r="G640" s="8">
        <v>45264.259722222225</v>
      </c>
      <c r="H640" s="7">
        <v>72</v>
      </c>
      <c r="I640" s="7">
        <v>22.02</v>
      </c>
      <c r="J640" s="7">
        <v>8</v>
      </c>
      <c r="K640" s="7">
        <v>176.16</v>
      </c>
      <c r="L640" s="7" t="s">
        <v>18</v>
      </c>
      <c r="M640" s="9">
        <v>4</v>
      </c>
      <c r="N640" s="6" t="str">
        <f>IF(ev_charging_network_usage_!$I640&lt;=10,"Low",IF(ev_charging_network_usage_!$I640&lt;=30,"Medium","High"))</f>
        <v>Medium</v>
      </c>
      <c r="O640" s="6" t="str">
        <f t="shared" si="41"/>
        <v>Medium Satisfaction</v>
      </c>
      <c r="P640" s="6" t="str">
        <f>IF(ev_charging_network_usage_!$H640&lt;30,"Short Charging",IF(ev_charging_network_usage_!$H640&lt;=60,"Medium Charging","Long Charging"))</f>
        <v>Long Charging</v>
      </c>
      <c r="Q640" s="6">
        <f t="shared" si="40"/>
        <v>2</v>
      </c>
      <c r="R640" s="30">
        <f t="shared" si="38"/>
        <v>0.20972222222222223</v>
      </c>
      <c r="S640" s="28">
        <f t="shared" si="39"/>
        <v>45264</v>
      </c>
      <c r="T640" s="28"/>
    </row>
    <row r="641" spans="1:20" ht="13.2" x14ac:dyDescent="0.25">
      <c r="A641" s="3" t="s">
        <v>1473</v>
      </c>
      <c r="B641" s="3" t="s">
        <v>55</v>
      </c>
      <c r="C641" s="3" t="s">
        <v>21</v>
      </c>
      <c r="D641" s="3" t="s">
        <v>34</v>
      </c>
      <c r="E641" s="3" t="s">
        <v>17</v>
      </c>
      <c r="F641" s="4">
        <v>45089.807638888888</v>
      </c>
      <c r="G641" s="4">
        <v>45089.835416666669</v>
      </c>
      <c r="H641" s="3">
        <v>40</v>
      </c>
      <c r="I641" s="3">
        <v>10.11</v>
      </c>
      <c r="J641" s="3">
        <v>8</v>
      </c>
      <c r="K641" s="3">
        <v>80.88</v>
      </c>
      <c r="L641" s="3" t="s">
        <v>23</v>
      </c>
      <c r="M641" s="5">
        <v>1</v>
      </c>
      <c r="N641" s="6" t="str">
        <f>IF(ev_charging_network_usage_!$I641&lt;=10,"Low",IF(ev_charging_network_usage_!$I641&lt;=30,"Medium","High"))</f>
        <v>Medium</v>
      </c>
      <c r="O641" s="6" t="str">
        <f t="shared" si="41"/>
        <v>Low Satisfaction</v>
      </c>
      <c r="P641" s="6" t="str">
        <f>IF(ev_charging_network_usage_!$H641&lt;30,"Short Charging",IF(ev_charging_network_usage_!$H641&lt;=60,"Medium Charging","Long Charging"))</f>
        <v>Medium Charging</v>
      </c>
      <c r="Q641" s="6">
        <f t="shared" si="40"/>
        <v>1</v>
      </c>
      <c r="R641" s="30">
        <f t="shared" si="38"/>
        <v>0.80763888888888891</v>
      </c>
      <c r="S641" s="28">
        <f t="shared" si="39"/>
        <v>45089</v>
      </c>
      <c r="T641" s="28"/>
    </row>
    <row r="642" spans="1:20" ht="13.2" x14ac:dyDescent="0.25">
      <c r="A642" s="7" t="s">
        <v>1474</v>
      </c>
      <c r="B642" s="7" t="s">
        <v>14</v>
      </c>
      <c r="C642" s="7" t="s">
        <v>15</v>
      </c>
      <c r="D642" s="7" t="s">
        <v>34</v>
      </c>
      <c r="E642" s="7" t="s">
        <v>35</v>
      </c>
      <c r="F642" s="7" t="s">
        <v>1475</v>
      </c>
      <c r="G642" s="7" t="s">
        <v>1476</v>
      </c>
      <c r="H642" s="7">
        <v>47</v>
      </c>
      <c r="I642" s="7">
        <v>37.869999999999997</v>
      </c>
      <c r="J642" s="7">
        <v>10</v>
      </c>
      <c r="K642" s="7">
        <v>378.7</v>
      </c>
      <c r="L642" s="7" t="s">
        <v>18</v>
      </c>
      <c r="M642" s="9">
        <v>1</v>
      </c>
      <c r="N642" s="6" t="str">
        <f>IF(ev_charging_network_usage_!$I642&lt;=10,"Low",IF(ev_charging_network_usage_!$I642&lt;=30,"Medium","High"))</f>
        <v>High</v>
      </c>
      <c r="O642" s="6" t="str">
        <f t="shared" si="41"/>
        <v>Low Satisfaction</v>
      </c>
      <c r="P642" s="6" t="str">
        <f>IF(ev_charging_network_usage_!$H642&lt;30,"Short Charging",IF(ev_charging_network_usage_!$H642&lt;=60,"Medium Charging","Long Charging"))</f>
        <v>Medium Charging</v>
      </c>
      <c r="Q642" s="6">
        <f t="shared" si="40"/>
        <v>3</v>
      </c>
      <c r="R642" s="30">
        <f t="shared" ref="R642:R705" si="42">TIME(HOUR(F642),MINUTE(F642),SECOND(F642))</f>
        <v>0.7006944444444444</v>
      </c>
      <c r="S642" s="28">
        <f t="shared" ref="S642:S705" si="43">DATE(YEAR(F642),MONTH(F642),DAY(F642))</f>
        <v>45320</v>
      </c>
      <c r="T642" s="28"/>
    </row>
    <row r="643" spans="1:20" ht="13.2" x14ac:dyDescent="0.25">
      <c r="A643" s="3" t="s">
        <v>1477</v>
      </c>
      <c r="B643" s="3" t="s">
        <v>55</v>
      </c>
      <c r="C643" s="3" t="s">
        <v>15</v>
      </c>
      <c r="D643" s="3" t="s">
        <v>31</v>
      </c>
      <c r="E643" s="3" t="s">
        <v>35</v>
      </c>
      <c r="F643" s="4">
        <v>45333.777083333334</v>
      </c>
      <c r="G643" s="4">
        <v>45333.814583333333</v>
      </c>
      <c r="H643" s="3">
        <v>54</v>
      </c>
      <c r="I643" s="3">
        <v>16.11</v>
      </c>
      <c r="J643" s="3">
        <v>12</v>
      </c>
      <c r="K643" s="3">
        <v>193.32</v>
      </c>
      <c r="L643" s="3" t="s">
        <v>18</v>
      </c>
      <c r="M643" s="5">
        <v>5</v>
      </c>
      <c r="N643" s="6" t="str">
        <f>IF(ev_charging_network_usage_!$I643&lt;=10,"Low",IF(ev_charging_network_usage_!$I643&lt;=30,"Medium","High"))</f>
        <v>Medium</v>
      </c>
      <c r="O643" s="6" t="str">
        <f t="shared" si="41"/>
        <v>High Satisfaction</v>
      </c>
      <c r="P643" s="6" t="str">
        <f>IF(ev_charging_network_usage_!$H643&lt;30,"Short Charging",IF(ev_charging_network_usage_!$H643&lt;=60,"Medium Charging","Long Charging"))</f>
        <v>Medium Charging</v>
      </c>
      <c r="Q643" s="6">
        <f t="shared" ref="Q643:Q706" si="44">IF(C643="Fast Charger",1,IF(C643="Standard Charger",2,IF(C643="Super Fast Charger",3,"")))</f>
        <v>3</v>
      </c>
      <c r="R643" s="30">
        <f t="shared" si="42"/>
        <v>0.77708333333333335</v>
      </c>
      <c r="S643" s="28">
        <f t="shared" si="43"/>
        <v>45333</v>
      </c>
      <c r="T643" s="28"/>
    </row>
    <row r="644" spans="1:20" ht="13.2" x14ac:dyDescent="0.25">
      <c r="A644" s="7" t="s">
        <v>1478</v>
      </c>
      <c r="B644" s="7" t="s">
        <v>29</v>
      </c>
      <c r="C644" s="7" t="s">
        <v>21</v>
      </c>
      <c r="D644" s="7" t="s">
        <v>34</v>
      </c>
      <c r="E644" s="7" t="s">
        <v>17</v>
      </c>
      <c r="F644" s="8">
        <v>45028.238194444442</v>
      </c>
      <c r="G644" s="8">
        <v>45028.296527777777</v>
      </c>
      <c r="H644" s="7">
        <v>84</v>
      </c>
      <c r="I644" s="7">
        <v>42.57</v>
      </c>
      <c r="J644" s="7">
        <v>8</v>
      </c>
      <c r="K644" s="7">
        <v>340.56</v>
      </c>
      <c r="L644" s="7" t="s">
        <v>27</v>
      </c>
      <c r="M644" s="9">
        <v>5</v>
      </c>
      <c r="N644" s="6" t="str">
        <f>IF(ev_charging_network_usage_!$I644&lt;=10,"Low",IF(ev_charging_network_usage_!$I644&lt;=30,"Medium","High"))</f>
        <v>High</v>
      </c>
      <c r="O644" s="6" t="str">
        <f t="shared" ref="O644:O707" si="45">IF(M644&lt;=2,"Low Satisfaction",IF(M644&lt;=4,"Medium Satisfaction","High Satisfaction"))</f>
        <v>High Satisfaction</v>
      </c>
      <c r="P644" s="6" t="str">
        <f>IF(ev_charging_network_usage_!$H644&lt;30,"Short Charging",IF(ev_charging_network_usage_!$H644&lt;=60,"Medium Charging","Long Charging"))</f>
        <v>Long Charging</v>
      </c>
      <c r="Q644" s="6">
        <f t="shared" si="44"/>
        <v>1</v>
      </c>
      <c r="R644" s="30">
        <f t="shared" si="42"/>
        <v>0.23819444444444443</v>
      </c>
      <c r="S644" s="28">
        <f t="shared" si="43"/>
        <v>45028</v>
      </c>
      <c r="T644" s="28"/>
    </row>
    <row r="645" spans="1:20" ht="13.2" x14ac:dyDescent="0.25">
      <c r="A645" s="3" t="s">
        <v>1479</v>
      </c>
      <c r="B645" s="3" t="s">
        <v>29</v>
      </c>
      <c r="C645" s="3" t="s">
        <v>21</v>
      </c>
      <c r="D645" s="3" t="s">
        <v>31</v>
      </c>
      <c r="E645" s="3" t="s">
        <v>17</v>
      </c>
      <c r="F645" s="4">
        <v>44988.490277777775</v>
      </c>
      <c r="G645" s="4">
        <v>44988.572916666664</v>
      </c>
      <c r="H645" s="3">
        <v>119</v>
      </c>
      <c r="I645" s="3">
        <v>12.72</v>
      </c>
      <c r="J645" s="3">
        <v>15</v>
      </c>
      <c r="K645" s="3">
        <v>190.8</v>
      </c>
      <c r="L645" s="3" t="s">
        <v>27</v>
      </c>
      <c r="M645" s="5">
        <v>5</v>
      </c>
      <c r="N645" s="6" t="str">
        <f>IF(ev_charging_network_usage_!$I645&lt;=10,"Low",IF(ev_charging_network_usage_!$I645&lt;=30,"Medium","High"))</f>
        <v>Medium</v>
      </c>
      <c r="O645" s="6" t="str">
        <f t="shared" si="45"/>
        <v>High Satisfaction</v>
      </c>
      <c r="P645" s="6" t="str">
        <f>IF(ev_charging_network_usage_!$H645&lt;30,"Short Charging",IF(ev_charging_network_usage_!$H645&lt;=60,"Medium Charging","Long Charging"))</f>
        <v>Long Charging</v>
      </c>
      <c r="Q645" s="6">
        <f t="shared" si="44"/>
        <v>1</v>
      </c>
      <c r="R645" s="30">
        <f t="shared" si="42"/>
        <v>0.49027777777777776</v>
      </c>
      <c r="S645" s="28">
        <f t="shared" si="43"/>
        <v>44988</v>
      </c>
      <c r="T645" s="28"/>
    </row>
    <row r="646" spans="1:20" ht="13.2" x14ac:dyDescent="0.25">
      <c r="A646" s="7" t="s">
        <v>1480</v>
      </c>
      <c r="B646" s="7" t="s">
        <v>29</v>
      </c>
      <c r="C646" s="7" t="s">
        <v>15</v>
      </c>
      <c r="D646" s="7" t="s">
        <v>22</v>
      </c>
      <c r="E646" s="7" t="s">
        <v>17</v>
      </c>
      <c r="F646" s="8">
        <v>45454.71597222222</v>
      </c>
      <c r="G646" s="8">
        <v>45454.725694444445</v>
      </c>
      <c r="H646" s="7">
        <v>14</v>
      </c>
      <c r="I646" s="7">
        <v>58.77</v>
      </c>
      <c r="J646" s="7">
        <v>8</v>
      </c>
      <c r="K646" s="7">
        <v>470.16</v>
      </c>
      <c r="L646" s="7" t="s">
        <v>27</v>
      </c>
      <c r="M646" s="9">
        <v>2</v>
      </c>
      <c r="N646" s="6" t="str">
        <f>IF(ev_charging_network_usage_!$I646&lt;=10,"Low",IF(ev_charging_network_usage_!$I646&lt;=30,"Medium","High"))</f>
        <v>High</v>
      </c>
      <c r="O646" s="6" t="str">
        <f t="shared" si="45"/>
        <v>Low Satisfaction</v>
      </c>
      <c r="P646" s="6" t="str">
        <f>IF(ev_charging_network_usage_!$H646&lt;30,"Short Charging",IF(ev_charging_network_usage_!$H646&lt;=60,"Medium Charging","Long Charging"))</f>
        <v>Short Charging</v>
      </c>
      <c r="Q646" s="6">
        <f t="shared" si="44"/>
        <v>3</v>
      </c>
      <c r="R646" s="30">
        <f t="shared" si="42"/>
        <v>0.71597222222222223</v>
      </c>
      <c r="S646" s="28">
        <f t="shared" si="43"/>
        <v>45454</v>
      </c>
      <c r="T646" s="28"/>
    </row>
    <row r="647" spans="1:20" ht="13.2" x14ac:dyDescent="0.25">
      <c r="A647" s="3" t="s">
        <v>1481</v>
      </c>
      <c r="B647" s="3" t="s">
        <v>59</v>
      </c>
      <c r="C647" s="3" t="s">
        <v>30</v>
      </c>
      <c r="D647" s="3" t="s">
        <v>31</v>
      </c>
      <c r="E647" s="3" t="s">
        <v>17</v>
      </c>
      <c r="F647" s="3" t="s">
        <v>1482</v>
      </c>
      <c r="G647" s="3" t="s">
        <v>1483</v>
      </c>
      <c r="H647" s="3">
        <v>115</v>
      </c>
      <c r="I647" s="3">
        <v>48.14</v>
      </c>
      <c r="J647" s="3">
        <v>10</v>
      </c>
      <c r="K647" s="3">
        <v>481.4</v>
      </c>
      <c r="L647" s="3" t="s">
        <v>23</v>
      </c>
      <c r="M647" s="5">
        <v>4</v>
      </c>
      <c r="N647" s="6" t="str">
        <f>IF(ev_charging_network_usage_!$I647&lt;=10,"Low",IF(ev_charging_network_usage_!$I647&lt;=30,"Medium","High"))</f>
        <v>High</v>
      </c>
      <c r="O647" s="6" t="str">
        <f t="shared" si="45"/>
        <v>Medium Satisfaction</v>
      </c>
      <c r="P647" s="6" t="str">
        <f>IF(ev_charging_network_usage_!$H647&lt;30,"Short Charging",IF(ev_charging_network_usage_!$H647&lt;=60,"Medium Charging","Long Charging"))</f>
        <v>Long Charging</v>
      </c>
      <c r="Q647" s="6">
        <f t="shared" si="44"/>
        <v>2</v>
      </c>
      <c r="R647" s="30">
        <f t="shared" si="42"/>
        <v>0.67708333333333337</v>
      </c>
      <c r="S647" s="28">
        <f t="shared" si="43"/>
        <v>45305</v>
      </c>
      <c r="T647" s="28"/>
    </row>
    <row r="648" spans="1:20" ht="13.2" x14ac:dyDescent="0.25">
      <c r="A648" s="7" t="s">
        <v>1484</v>
      </c>
      <c r="B648" s="7" t="s">
        <v>55</v>
      </c>
      <c r="C648" s="7" t="s">
        <v>21</v>
      </c>
      <c r="D648" s="7" t="s">
        <v>22</v>
      </c>
      <c r="E648" s="7" t="s">
        <v>17</v>
      </c>
      <c r="F648" s="8">
        <v>45025.647916666669</v>
      </c>
      <c r="G648" s="8">
        <v>45025.7</v>
      </c>
      <c r="H648" s="7">
        <v>75</v>
      </c>
      <c r="I648" s="7">
        <v>52.29</v>
      </c>
      <c r="J648" s="7">
        <v>12</v>
      </c>
      <c r="K648" s="7">
        <v>627.48</v>
      </c>
      <c r="L648" s="7" t="s">
        <v>27</v>
      </c>
      <c r="M648" s="9">
        <v>4</v>
      </c>
      <c r="N648" s="6" t="str">
        <f>IF(ev_charging_network_usage_!$I648&lt;=10,"Low",IF(ev_charging_network_usage_!$I648&lt;=30,"Medium","High"))</f>
        <v>High</v>
      </c>
      <c r="O648" s="6" t="str">
        <f t="shared" si="45"/>
        <v>Medium Satisfaction</v>
      </c>
      <c r="P648" s="6" t="str">
        <f>IF(ev_charging_network_usage_!$H648&lt;30,"Short Charging",IF(ev_charging_network_usage_!$H648&lt;=60,"Medium Charging","Long Charging"))</f>
        <v>Long Charging</v>
      </c>
      <c r="Q648" s="6">
        <f t="shared" si="44"/>
        <v>1</v>
      </c>
      <c r="R648" s="30">
        <f t="shared" si="42"/>
        <v>0.6479166666666667</v>
      </c>
      <c r="S648" s="28">
        <f t="shared" si="43"/>
        <v>45025</v>
      </c>
      <c r="T648" s="28"/>
    </row>
    <row r="649" spans="1:20" ht="13.2" x14ac:dyDescent="0.25">
      <c r="A649" s="3" t="s">
        <v>1485</v>
      </c>
      <c r="B649" s="3" t="s">
        <v>59</v>
      </c>
      <c r="C649" s="3" t="s">
        <v>21</v>
      </c>
      <c r="D649" s="3" t="s">
        <v>22</v>
      </c>
      <c r="E649" s="3" t="s">
        <v>35</v>
      </c>
      <c r="F649" s="3" t="s">
        <v>1486</v>
      </c>
      <c r="G649" s="3" t="s">
        <v>1487</v>
      </c>
      <c r="H649" s="3">
        <v>74</v>
      </c>
      <c r="I649" s="3">
        <v>54.4</v>
      </c>
      <c r="J649" s="3">
        <v>10</v>
      </c>
      <c r="K649" s="3">
        <v>544</v>
      </c>
      <c r="L649" s="3" t="s">
        <v>38</v>
      </c>
      <c r="M649" s="5">
        <v>1</v>
      </c>
      <c r="N649" s="6" t="str">
        <f>IF(ev_charging_network_usage_!$I649&lt;=10,"Low",IF(ev_charging_network_usage_!$I649&lt;=30,"Medium","High"))</f>
        <v>High</v>
      </c>
      <c r="O649" s="6" t="str">
        <f t="shared" si="45"/>
        <v>Low Satisfaction</v>
      </c>
      <c r="P649" s="6" t="str">
        <f>IF(ev_charging_network_usage_!$H649&lt;30,"Short Charging",IF(ev_charging_network_usage_!$H649&lt;=60,"Medium Charging","Long Charging"))</f>
        <v>Long Charging</v>
      </c>
      <c r="Q649" s="6">
        <f t="shared" si="44"/>
        <v>1</v>
      </c>
      <c r="R649" s="30">
        <f t="shared" si="42"/>
        <v>0.22708333333333333</v>
      </c>
      <c r="S649" s="28">
        <f t="shared" si="43"/>
        <v>45620</v>
      </c>
      <c r="T649" s="28"/>
    </row>
    <row r="650" spans="1:20" ht="13.2" x14ac:dyDescent="0.25">
      <c r="A650" s="7" t="s">
        <v>1488</v>
      </c>
      <c r="B650" s="7" t="s">
        <v>59</v>
      </c>
      <c r="C650" s="7" t="s">
        <v>15</v>
      </c>
      <c r="D650" s="7" t="s">
        <v>34</v>
      </c>
      <c r="E650" s="7" t="s">
        <v>35</v>
      </c>
      <c r="F650" s="7" t="s">
        <v>1489</v>
      </c>
      <c r="G650" s="7" t="s">
        <v>1490</v>
      </c>
      <c r="H650" s="7">
        <v>109</v>
      </c>
      <c r="I650" s="7">
        <v>36.85</v>
      </c>
      <c r="J650" s="7">
        <v>15</v>
      </c>
      <c r="K650" s="7">
        <v>552.75</v>
      </c>
      <c r="L650" s="7" t="s">
        <v>27</v>
      </c>
      <c r="M650" s="9">
        <v>2</v>
      </c>
      <c r="N650" s="6" t="str">
        <f>IF(ev_charging_network_usage_!$I650&lt;=10,"Low",IF(ev_charging_network_usage_!$I650&lt;=30,"Medium","High"))</f>
        <v>High</v>
      </c>
      <c r="O650" s="6" t="str">
        <f t="shared" si="45"/>
        <v>Low Satisfaction</v>
      </c>
      <c r="P650" s="6" t="str">
        <f>IF(ev_charging_network_usage_!$H650&lt;30,"Short Charging",IF(ev_charging_network_usage_!$H650&lt;=60,"Medium Charging","Long Charging"))</f>
        <v>Long Charging</v>
      </c>
      <c r="Q650" s="6">
        <f t="shared" si="44"/>
        <v>3</v>
      </c>
      <c r="R650" s="30">
        <f t="shared" si="42"/>
        <v>0.85347222222222219</v>
      </c>
      <c r="S650" s="28">
        <f t="shared" si="43"/>
        <v>45125</v>
      </c>
      <c r="T650" s="28"/>
    </row>
    <row r="651" spans="1:20" ht="13.2" x14ac:dyDescent="0.25">
      <c r="A651" s="3" t="s">
        <v>1491</v>
      </c>
      <c r="B651" s="3" t="s">
        <v>78</v>
      </c>
      <c r="C651" s="3" t="s">
        <v>21</v>
      </c>
      <c r="D651" s="3" t="s">
        <v>22</v>
      </c>
      <c r="E651" s="3" t="s">
        <v>17</v>
      </c>
      <c r="F651" s="3" t="s">
        <v>1492</v>
      </c>
      <c r="G651" s="3" t="s">
        <v>1493</v>
      </c>
      <c r="H651" s="3">
        <v>39</v>
      </c>
      <c r="I651" s="3">
        <v>39.31</v>
      </c>
      <c r="J651" s="3">
        <v>8</v>
      </c>
      <c r="K651" s="3">
        <v>314.48</v>
      </c>
      <c r="L651" s="3" t="s">
        <v>18</v>
      </c>
      <c r="M651" s="5">
        <v>1</v>
      </c>
      <c r="N651" s="6" t="str">
        <f>IF(ev_charging_network_usage_!$I651&lt;=10,"Low",IF(ev_charging_network_usage_!$I651&lt;=30,"Medium","High"))</f>
        <v>High</v>
      </c>
      <c r="O651" s="6" t="str">
        <f t="shared" si="45"/>
        <v>Low Satisfaction</v>
      </c>
      <c r="P651" s="6" t="str">
        <f>IF(ev_charging_network_usage_!$H651&lt;30,"Short Charging",IF(ev_charging_network_usage_!$H651&lt;=60,"Medium Charging","Long Charging"))</f>
        <v>Medium Charging</v>
      </c>
      <c r="Q651" s="6">
        <f t="shared" si="44"/>
        <v>1</v>
      </c>
      <c r="R651" s="30">
        <f t="shared" si="42"/>
        <v>0.76388888888888884</v>
      </c>
      <c r="S651" s="28">
        <f t="shared" si="43"/>
        <v>45128</v>
      </c>
      <c r="T651" s="28"/>
    </row>
    <row r="652" spans="1:20" ht="13.2" x14ac:dyDescent="0.25">
      <c r="A652" s="7" t="s">
        <v>1494</v>
      </c>
      <c r="B652" s="7" t="s">
        <v>20</v>
      </c>
      <c r="C652" s="7" t="s">
        <v>21</v>
      </c>
      <c r="D652" s="7" t="s">
        <v>31</v>
      </c>
      <c r="E652" s="7" t="s">
        <v>17</v>
      </c>
      <c r="F652" s="7" t="s">
        <v>1495</v>
      </c>
      <c r="G652" s="7" t="s">
        <v>1496</v>
      </c>
      <c r="H652" s="7">
        <v>67</v>
      </c>
      <c r="I652" s="7">
        <v>28.58</v>
      </c>
      <c r="J652" s="7">
        <v>12</v>
      </c>
      <c r="K652" s="7">
        <v>342.96</v>
      </c>
      <c r="L652" s="7" t="s">
        <v>23</v>
      </c>
      <c r="M652" s="9">
        <v>2</v>
      </c>
      <c r="N652" s="6" t="str">
        <f>IF(ev_charging_network_usage_!$I652&lt;=10,"Low",IF(ev_charging_network_usage_!$I652&lt;=30,"Medium","High"))</f>
        <v>Medium</v>
      </c>
      <c r="O652" s="6" t="str">
        <f t="shared" si="45"/>
        <v>Low Satisfaction</v>
      </c>
      <c r="P652" s="6" t="str">
        <f>IF(ev_charging_network_usage_!$H652&lt;30,"Short Charging",IF(ev_charging_network_usage_!$H652&lt;=60,"Medium Charging","Long Charging"))</f>
        <v>Long Charging</v>
      </c>
      <c r="Q652" s="6">
        <f t="shared" si="44"/>
        <v>1</v>
      </c>
      <c r="R652" s="30">
        <f t="shared" si="42"/>
        <v>0.65694444444444444</v>
      </c>
      <c r="S652" s="28">
        <f t="shared" si="43"/>
        <v>45098</v>
      </c>
      <c r="T652" s="28"/>
    </row>
    <row r="653" spans="1:20" ht="13.2" x14ac:dyDescent="0.25">
      <c r="A653" s="3" t="s">
        <v>1497</v>
      </c>
      <c r="B653" s="3" t="s">
        <v>55</v>
      </c>
      <c r="C653" s="3" t="s">
        <v>15</v>
      </c>
      <c r="D653" s="3" t="s">
        <v>16</v>
      </c>
      <c r="E653" s="3" t="s">
        <v>17</v>
      </c>
      <c r="F653" s="3" t="s">
        <v>1498</v>
      </c>
      <c r="G653" s="3" t="s">
        <v>1499</v>
      </c>
      <c r="H653" s="3">
        <v>29</v>
      </c>
      <c r="I653" s="3">
        <v>33.6</v>
      </c>
      <c r="J653" s="3">
        <v>8</v>
      </c>
      <c r="K653" s="3">
        <v>268.8</v>
      </c>
      <c r="L653" s="3" t="s">
        <v>23</v>
      </c>
      <c r="M653" s="5">
        <v>4</v>
      </c>
      <c r="N653" s="6" t="str">
        <f>IF(ev_charging_network_usage_!$I653&lt;=10,"Low",IF(ev_charging_network_usage_!$I653&lt;=30,"Medium","High"))</f>
        <v>High</v>
      </c>
      <c r="O653" s="6" t="str">
        <f t="shared" si="45"/>
        <v>Medium Satisfaction</v>
      </c>
      <c r="P653" s="6" t="str">
        <f>IF(ev_charging_network_usage_!$H653&lt;30,"Short Charging",IF(ev_charging_network_usage_!$H653&lt;=60,"Medium Charging","Long Charging"))</f>
        <v>Short Charging</v>
      </c>
      <c r="Q653" s="6">
        <f t="shared" si="44"/>
        <v>3</v>
      </c>
      <c r="R653" s="30">
        <f t="shared" si="42"/>
        <v>0.52708333333333335</v>
      </c>
      <c r="S653" s="28">
        <f t="shared" si="43"/>
        <v>45558</v>
      </c>
      <c r="T653" s="28"/>
    </row>
    <row r="654" spans="1:20" ht="13.2" x14ac:dyDescent="0.25">
      <c r="A654" s="7" t="s">
        <v>1500</v>
      </c>
      <c r="B654" s="7" t="s">
        <v>43</v>
      </c>
      <c r="C654" s="7" t="s">
        <v>30</v>
      </c>
      <c r="D654" s="7" t="s">
        <v>31</v>
      </c>
      <c r="E654" s="7" t="s">
        <v>35</v>
      </c>
      <c r="F654" s="7" t="s">
        <v>1501</v>
      </c>
      <c r="G654" s="7" t="s">
        <v>1502</v>
      </c>
      <c r="H654" s="7">
        <v>76</v>
      </c>
      <c r="I654" s="7">
        <v>27.86</v>
      </c>
      <c r="J654" s="7">
        <v>15</v>
      </c>
      <c r="K654" s="7">
        <v>417.9</v>
      </c>
      <c r="L654" s="7" t="s">
        <v>27</v>
      </c>
      <c r="M654" s="9">
        <v>2</v>
      </c>
      <c r="N654" s="6" t="str">
        <f>IF(ev_charging_network_usage_!$I654&lt;=10,"Low",IF(ev_charging_network_usage_!$I654&lt;=30,"Medium","High"))</f>
        <v>Medium</v>
      </c>
      <c r="O654" s="6" t="str">
        <f t="shared" si="45"/>
        <v>Low Satisfaction</v>
      </c>
      <c r="P654" s="6" t="str">
        <f>IF(ev_charging_network_usage_!$H654&lt;30,"Short Charging",IF(ev_charging_network_usage_!$H654&lt;=60,"Medium Charging","Long Charging"))</f>
        <v>Long Charging</v>
      </c>
      <c r="Q654" s="6">
        <f t="shared" si="44"/>
        <v>2</v>
      </c>
      <c r="R654" s="30">
        <f t="shared" si="42"/>
        <v>0.83125000000000004</v>
      </c>
      <c r="S654" s="28">
        <f t="shared" si="43"/>
        <v>45428</v>
      </c>
      <c r="T654" s="28"/>
    </row>
    <row r="655" spans="1:20" ht="13.2" x14ac:dyDescent="0.25">
      <c r="A655" s="3" t="s">
        <v>1503</v>
      </c>
      <c r="B655" s="3" t="s">
        <v>59</v>
      </c>
      <c r="C655" s="3" t="s">
        <v>21</v>
      </c>
      <c r="D655" s="3" t="s">
        <v>16</v>
      </c>
      <c r="E655" s="3" t="s">
        <v>17</v>
      </c>
      <c r="F655" s="4">
        <v>44933.913194444445</v>
      </c>
      <c r="G655" s="4">
        <v>44933.921527777777</v>
      </c>
      <c r="H655" s="3">
        <v>12</v>
      </c>
      <c r="I655" s="3">
        <v>14.37</v>
      </c>
      <c r="J655" s="3">
        <v>12</v>
      </c>
      <c r="K655" s="3">
        <v>172.44</v>
      </c>
      <c r="L655" s="3" t="s">
        <v>27</v>
      </c>
      <c r="M655" s="5">
        <v>2</v>
      </c>
      <c r="N655" s="6" t="str">
        <f>IF(ev_charging_network_usage_!$I655&lt;=10,"Low",IF(ev_charging_network_usage_!$I655&lt;=30,"Medium","High"))</f>
        <v>Medium</v>
      </c>
      <c r="O655" s="6" t="str">
        <f t="shared" si="45"/>
        <v>Low Satisfaction</v>
      </c>
      <c r="P655" s="6" t="str">
        <f>IF(ev_charging_network_usage_!$H655&lt;30,"Short Charging",IF(ev_charging_network_usage_!$H655&lt;=60,"Medium Charging","Long Charging"))</f>
        <v>Short Charging</v>
      </c>
      <c r="Q655" s="6">
        <f t="shared" si="44"/>
        <v>1</v>
      </c>
      <c r="R655" s="30">
        <f t="shared" si="42"/>
        <v>0.91319444444444442</v>
      </c>
      <c r="S655" s="28">
        <f t="shared" si="43"/>
        <v>44933</v>
      </c>
      <c r="T655" s="28"/>
    </row>
    <row r="656" spans="1:20" ht="13.2" x14ac:dyDescent="0.25">
      <c r="A656" s="7" t="s">
        <v>1504</v>
      </c>
      <c r="B656" s="7" t="s">
        <v>78</v>
      </c>
      <c r="C656" s="7" t="s">
        <v>30</v>
      </c>
      <c r="D656" s="7" t="s">
        <v>31</v>
      </c>
      <c r="E656" s="7" t="s">
        <v>17</v>
      </c>
      <c r="F656" s="7" t="s">
        <v>1505</v>
      </c>
      <c r="G656" s="7" t="s">
        <v>1506</v>
      </c>
      <c r="H656" s="7">
        <v>82</v>
      </c>
      <c r="I656" s="7">
        <v>15.97</v>
      </c>
      <c r="J656" s="7">
        <v>15</v>
      </c>
      <c r="K656" s="7">
        <v>239.55</v>
      </c>
      <c r="L656" s="7" t="s">
        <v>18</v>
      </c>
      <c r="M656" s="9">
        <v>5</v>
      </c>
      <c r="N656" s="6" t="str">
        <f>IF(ev_charging_network_usage_!$I656&lt;=10,"Low",IF(ev_charging_network_usage_!$I656&lt;=30,"Medium","High"))</f>
        <v>Medium</v>
      </c>
      <c r="O656" s="6" t="str">
        <f t="shared" si="45"/>
        <v>High Satisfaction</v>
      </c>
      <c r="P656" s="6" t="str">
        <f>IF(ev_charging_network_usage_!$H656&lt;30,"Short Charging",IF(ev_charging_network_usage_!$H656&lt;=60,"Medium Charging","Long Charging"))</f>
        <v>Long Charging</v>
      </c>
      <c r="Q656" s="6">
        <f t="shared" si="44"/>
        <v>2</v>
      </c>
      <c r="R656" s="30">
        <f t="shared" si="42"/>
        <v>0.24861111111111112</v>
      </c>
      <c r="S656" s="28">
        <f t="shared" si="43"/>
        <v>45243</v>
      </c>
      <c r="T656" s="28"/>
    </row>
    <row r="657" spans="1:20" ht="13.2" x14ac:dyDescent="0.25">
      <c r="A657" s="3" t="s">
        <v>1507</v>
      </c>
      <c r="B657" s="3" t="s">
        <v>29</v>
      </c>
      <c r="C657" s="3" t="s">
        <v>15</v>
      </c>
      <c r="D657" s="3" t="s">
        <v>16</v>
      </c>
      <c r="E657" s="3" t="s">
        <v>17</v>
      </c>
      <c r="F657" s="3" t="s">
        <v>1508</v>
      </c>
      <c r="G657" s="3" t="s">
        <v>1509</v>
      </c>
      <c r="H657" s="3">
        <v>74</v>
      </c>
      <c r="I657" s="3">
        <v>7.47</v>
      </c>
      <c r="J657" s="3">
        <v>15</v>
      </c>
      <c r="K657" s="3">
        <v>112.05</v>
      </c>
      <c r="L657" s="3" t="s">
        <v>18</v>
      </c>
      <c r="M657" s="5">
        <v>2</v>
      </c>
      <c r="N657" s="6" t="str">
        <f>IF(ev_charging_network_usage_!$I657&lt;=10,"Low",IF(ev_charging_network_usage_!$I657&lt;=30,"Medium","High"))</f>
        <v>Low</v>
      </c>
      <c r="O657" s="6" t="str">
        <f t="shared" si="45"/>
        <v>Low Satisfaction</v>
      </c>
      <c r="P657" s="6" t="str">
        <f>IF(ev_charging_network_usage_!$H657&lt;30,"Short Charging",IF(ev_charging_network_usage_!$H657&lt;=60,"Medium Charging","Long Charging"))</f>
        <v>Long Charging</v>
      </c>
      <c r="Q657" s="6">
        <f t="shared" si="44"/>
        <v>3</v>
      </c>
      <c r="R657" s="30">
        <f t="shared" si="42"/>
        <v>0.34652777777777777</v>
      </c>
      <c r="S657" s="28">
        <f t="shared" si="43"/>
        <v>45103</v>
      </c>
      <c r="T657" s="28"/>
    </row>
    <row r="658" spans="1:20" ht="13.2" x14ac:dyDescent="0.25">
      <c r="A658" s="7" t="s">
        <v>1510</v>
      </c>
      <c r="B658" s="7" t="s">
        <v>14</v>
      </c>
      <c r="C658" s="7" t="s">
        <v>15</v>
      </c>
      <c r="D658" s="7" t="s">
        <v>16</v>
      </c>
      <c r="E658" s="7" t="s">
        <v>17</v>
      </c>
      <c r="F658" s="7" t="s">
        <v>1511</v>
      </c>
      <c r="G658" s="7" t="s">
        <v>1512</v>
      </c>
      <c r="H658" s="7">
        <v>63</v>
      </c>
      <c r="I658" s="7">
        <v>51.89</v>
      </c>
      <c r="J658" s="7">
        <v>8</v>
      </c>
      <c r="K658" s="7">
        <v>415.12</v>
      </c>
      <c r="L658" s="7" t="s">
        <v>23</v>
      </c>
      <c r="M658" s="9">
        <v>5</v>
      </c>
      <c r="N658" s="6" t="str">
        <f>IF(ev_charging_network_usage_!$I658&lt;=10,"Low",IF(ev_charging_network_usage_!$I658&lt;=30,"Medium","High"))</f>
        <v>High</v>
      </c>
      <c r="O658" s="6" t="str">
        <f t="shared" si="45"/>
        <v>High Satisfaction</v>
      </c>
      <c r="P658" s="6" t="str">
        <f>IF(ev_charging_network_usage_!$H658&lt;30,"Short Charging",IF(ev_charging_network_usage_!$H658&lt;=60,"Medium Charging","Long Charging"))</f>
        <v>Long Charging</v>
      </c>
      <c r="Q658" s="6">
        <f t="shared" si="44"/>
        <v>3</v>
      </c>
      <c r="R658" s="30">
        <f t="shared" si="42"/>
        <v>0.45</v>
      </c>
      <c r="S658" s="28">
        <f t="shared" si="43"/>
        <v>44954</v>
      </c>
      <c r="T658" s="28"/>
    </row>
    <row r="659" spans="1:20" ht="13.2" x14ac:dyDescent="0.25">
      <c r="A659" s="3" t="s">
        <v>1513</v>
      </c>
      <c r="B659" s="3" t="s">
        <v>78</v>
      </c>
      <c r="C659" s="3" t="s">
        <v>15</v>
      </c>
      <c r="D659" s="3" t="s">
        <v>22</v>
      </c>
      <c r="E659" s="3" t="s">
        <v>17</v>
      </c>
      <c r="F659" s="4">
        <v>45603.647916666669</v>
      </c>
      <c r="G659" s="4">
        <v>45603.716666666667</v>
      </c>
      <c r="H659" s="3">
        <v>99</v>
      </c>
      <c r="I659" s="3">
        <v>34.67</v>
      </c>
      <c r="J659" s="3">
        <v>10</v>
      </c>
      <c r="K659" s="3">
        <v>346.7</v>
      </c>
      <c r="L659" s="3" t="s">
        <v>27</v>
      </c>
      <c r="M659" s="5">
        <v>3</v>
      </c>
      <c r="N659" s="6" t="str">
        <f>IF(ev_charging_network_usage_!$I659&lt;=10,"Low",IF(ev_charging_network_usage_!$I659&lt;=30,"Medium","High"))</f>
        <v>High</v>
      </c>
      <c r="O659" s="6" t="str">
        <f t="shared" si="45"/>
        <v>Medium Satisfaction</v>
      </c>
      <c r="P659" s="6" t="str">
        <f>IF(ev_charging_network_usage_!$H659&lt;30,"Short Charging",IF(ev_charging_network_usage_!$H659&lt;=60,"Medium Charging","Long Charging"))</f>
        <v>Long Charging</v>
      </c>
      <c r="Q659" s="6">
        <f t="shared" si="44"/>
        <v>3</v>
      </c>
      <c r="R659" s="30">
        <f t="shared" si="42"/>
        <v>0.6479166666666667</v>
      </c>
      <c r="S659" s="28">
        <f t="shared" si="43"/>
        <v>45603</v>
      </c>
      <c r="T659" s="28"/>
    </row>
    <row r="660" spans="1:20" ht="13.2" x14ac:dyDescent="0.25">
      <c r="A660" s="7" t="s">
        <v>1514</v>
      </c>
      <c r="B660" s="7" t="s">
        <v>20</v>
      </c>
      <c r="C660" s="7" t="s">
        <v>15</v>
      </c>
      <c r="D660" s="7" t="s">
        <v>34</v>
      </c>
      <c r="E660" s="7" t="s">
        <v>17</v>
      </c>
      <c r="F660" s="8">
        <v>45508.050694444442</v>
      </c>
      <c r="G660" s="8">
        <v>45508.129166666666</v>
      </c>
      <c r="H660" s="7">
        <v>113</v>
      </c>
      <c r="I660" s="7">
        <v>9.76</v>
      </c>
      <c r="J660" s="7">
        <v>15</v>
      </c>
      <c r="K660" s="7">
        <v>146.4</v>
      </c>
      <c r="L660" s="7" t="s">
        <v>38</v>
      </c>
      <c r="M660" s="9">
        <v>3</v>
      </c>
      <c r="N660" s="6" t="str">
        <f>IF(ev_charging_network_usage_!$I660&lt;=10,"Low",IF(ev_charging_network_usage_!$I660&lt;=30,"Medium","High"))</f>
        <v>Low</v>
      </c>
      <c r="O660" s="6" t="str">
        <f t="shared" si="45"/>
        <v>Medium Satisfaction</v>
      </c>
      <c r="P660" s="6" t="str">
        <f>IF(ev_charging_network_usage_!$H660&lt;30,"Short Charging",IF(ev_charging_network_usage_!$H660&lt;=60,"Medium Charging","Long Charging"))</f>
        <v>Long Charging</v>
      </c>
      <c r="Q660" s="6">
        <f t="shared" si="44"/>
        <v>3</v>
      </c>
      <c r="R660" s="30">
        <f t="shared" si="42"/>
        <v>5.0694444444444445E-2</v>
      </c>
      <c r="S660" s="28">
        <f t="shared" si="43"/>
        <v>45508</v>
      </c>
      <c r="T660" s="28"/>
    </row>
    <row r="661" spans="1:20" ht="13.2" x14ac:dyDescent="0.25">
      <c r="A661" s="3" t="s">
        <v>1515</v>
      </c>
      <c r="B661" s="3" t="s">
        <v>59</v>
      </c>
      <c r="C661" s="3" t="s">
        <v>21</v>
      </c>
      <c r="D661" s="3" t="s">
        <v>31</v>
      </c>
      <c r="E661" s="3" t="s">
        <v>35</v>
      </c>
      <c r="F661" s="3" t="s">
        <v>1516</v>
      </c>
      <c r="G661" s="3" t="s">
        <v>1517</v>
      </c>
      <c r="H661" s="3">
        <v>61</v>
      </c>
      <c r="I661" s="3">
        <v>20.68</v>
      </c>
      <c r="J661" s="3">
        <v>10</v>
      </c>
      <c r="K661" s="3">
        <v>206.8</v>
      </c>
      <c r="L661" s="3" t="s">
        <v>23</v>
      </c>
      <c r="M661" s="5">
        <v>3</v>
      </c>
      <c r="N661" s="6" t="str">
        <f>IF(ev_charging_network_usage_!$I661&lt;=10,"Low",IF(ev_charging_network_usage_!$I661&lt;=30,"Medium","High"))</f>
        <v>Medium</v>
      </c>
      <c r="O661" s="6" t="str">
        <f t="shared" si="45"/>
        <v>Medium Satisfaction</v>
      </c>
      <c r="P661" s="6" t="str">
        <f>IF(ev_charging_network_usage_!$H661&lt;30,"Short Charging",IF(ev_charging_network_usage_!$H661&lt;=60,"Medium Charging","Long Charging"))</f>
        <v>Long Charging</v>
      </c>
      <c r="Q661" s="6">
        <f t="shared" si="44"/>
        <v>1</v>
      </c>
      <c r="R661" s="30">
        <f t="shared" si="42"/>
        <v>0.65347222222222223</v>
      </c>
      <c r="S661" s="28">
        <f t="shared" si="43"/>
        <v>45255</v>
      </c>
      <c r="T661" s="28"/>
    </row>
    <row r="662" spans="1:20" ht="13.2" x14ac:dyDescent="0.25">
      <c r="A662" s="7" t="s">
        <v>1518</v>
      </c>
      <c r="B662" s="7" t="s">
        <v>48</v>
      </c>
      <c r="C662" s="7" t="s">
        <v>15</v>
      </c>
      <c r="D662" s="7" t="s">
        <v>34</v>
      </c>
      <c r="E662" s="7" t="s">
        <v>35</v>
      </c>
      <c r="F662" s="8">
        <v>45484.955555555556</v>
      </c>
      <c r="G662" s="8">
        <v>45515.030555555553</v>
      </c>
      <c r="H662" s="7">
        <v>108</v>
      </c>
      <c r="I662" s="7">
        <v>39.799999999999997</v>
      </c>
      <c r="J662" s="7">
        <v>8</v>
      </c>
      <c r="K662" s="7">
        <v>318.39999999999998</v>
      </c>
      <c r="L662" s="7" t="s">
        <v>23</v>
      </c>
      <c r="M662" s="9">
        <v>3</v>
      </c>
      <c r="N662" s="6" t="str">
        <f>IF(ev_charging_network_usage_!$I662&lt;=10,"Low",IF(ev_charging_network_usage_!$I662&lt;=30,"Medium","High"))</f>
        <v>High</v>
      </c>
      <c r="O662" s="6" t="str">
        <f t="shared" si="45"/>
        <v>Medium Satisfaction</v>
      </c>
      <c r="P662" s="6" t="str">
        <f>IF(ev_charging_network_usage_!$H662&lt;30,"Short Charging",IF(ev_charging_network_usage_!$H662&lt;=60,"Medium Charging","Long Charging"))</f>
        <v>Long Charging</v>
      </c>
      <c r="Q662" s="6">
        <f t="shared" si="44"/>
        <v>3</v>
      </c>
      <c r="R662" s="30">
        <f t="shared" si="42"/>
        <v>0.9555555555555556</v>
      </c>
      <c r="S662" s="28">
        <f t="shared" si="43"/>
        <v>45484</v>
      </c>
      <c r="T662" s="28"/>
    </row>
    <row r="663" spans="1:20" ht="13.2" x14ac:dyDescent="0.25">
      <c r="A663" s="3" t="s">
        <v>1519</v>
      </c>
      <c r="B663" s="3" t="s">
        <v>43</v>
      </c>
      <c r="C663" s="3" t="s">
        <v>21</v>
      </c>
      <c r="D663" s="3" t="s">
        <v>31</v>
      </c>
      <c r="E663" s="3" t="s">
        <v>35</v>
      </c>
      <c r="F663" s="4">
        <v>45421.32916666667</v>
      </c>
      <c r="G663" s="4">
        <v>45421.355555555558</v>
      </c>
      <c r="H663" s="3">
        <v>38</v>
      </c>
      <c r="I663" s="3">
        <v>19.850000000000001</v>
      </c>
      <c r="J663" s="3">
        <v>10</v>
      </c>
      <c r="K663" s="3">
        <v>198.5</v>
      </c>
      <c r="L663" s="3" t="s">
        <v>23</v>
      </c>
      <c r="M663" s="5">
        <v>4</v>
      </c>
      <c r="N663" s="6" t="str">
        <f>IF(ev_charging_network_usage_!$I663&lt;=10,"Low",IF(ev_charging_network_usage_!$I663&lt;=30,"Medium","High"))</f>
        <v>Medium</v>
      </c>
      <c r="O663" s="6" t="str">
        <f t="shared" si="45"/>
        <v>Medium Satisfaction</v>
      </c>
      <c r="P663" s="6" t="str">
        <f>IF(ev_charging_network_usage_!$H663&lt;30,"Short Charging",IF(ev_charging_network_usage_!$H663&lt;=60,"Medium Charging","Long Charging"))</f>
        <v>Medium Charging</v>
      </c>
      <c r="Q663" s="6">
        <f t="shared" si="44"/>
        <v>1</v>
      </c>
      <c r="R663" s="30">
        <f t="shared" si="42"/>
        <v>0.32916666666666666</v>
      </c>
      <c r="S663" s="28">
        <f t="shared" si="43"/>
        <v>45421</v>
      </c>
      <c r="T663" s="28"/>
    </row>
    <row r="664" spans="1:20" ht="13.2" x14ac:dyDescent="0.25">
      <c r="A664" s="7" t="s">
        <v>1520</v>
      </c>
      <c r="B664" s="7" t="s">
        <v>55</v>
      </c>
      <c r="C664" s="7" t="s">
        <v>21</v>
      </c>
      <c r="D664" s="7" t="s">
        <v>16</v>
      </c>
      <c r="E664" s="7" t="s">
        <v>17</v>
      </c>
      <c r="F664" s="7" t="s">
        <v>1521</v>
      </c>
      <c r="G664" s="7" t="s">
        <v>1522</v>
      </c>
      <c r="H664" s="7">
        <v>20</v>
      </c>
      <c r="I664" s="7">
        <v>44.18</v>
      </c>
      <c r="J664" s="7">
        <v>15</v>
      </c>
      <c r="K664" s="7">
        <v>662.7</v>
      </c>
      <c r="L664" s="7" t="s">
        <v>27</v>
      </c>
      <c r="M664" s="9">
        <v>4</v>
      </c>
      <c r="N664" s="6" t="str">
        <f>IF(ev_charging_network_usage_!$I664&lt;=10,"Low",IF(ev_charging_network_usage_!$I664&lt;=30,"Medium","High"))</f>
        <v>High</v>
      </c>
      <c r="O664" s="6" t="str">
        <f t="shared" si="45"/>
        <v>Medium Satisfaction</v>
      </c>
      <c r="P664" s="6" t="str">
        <f>IF(ev_charging_network_usage_!$H664&lt;30,"Short Charging",IF(ev_charging_network_usage_!$H664&lt;=60,"Medium Charging","Long Charging"))</f>
        <v>Short Charging</v>
      </c>
      <c r="Q664" s="6">
        <f t="shared" si="44"/>
        <v>1</v>
      </c>
      <c r="R664" s="30">
        <f t="shared" si="42"/>
        <v>0.14027777777777778</v>
      </c>
      <c r="S664" s="28">
        <f t="shared" si="43"/>
        <v>45441</v>
      </c>
      <c r="T664" s="28"/>
    </row>
    <row r="665" spans="1:20" ht="13.2" x14ac:dyDescent="0.25">
      <c r="A665" s="3" t="s">
        <v>1523</v>
      </c>
      <c r="B665" s="3" t="s">
        <v>48</v>
      </c>
      <c r="C665" s="3" t="s">
        <v>30</v>
      </c>
      <c r="D665" s="3" t="s">
        <v>31</v>
      </c>
      <c r="E665" s="3" t="s">
        <v>17</v>
      </c>
      <c r="F665" s="4">
        <v>45293.152777777781</v>
      </c>
      <c r="G665" s="4">
        <v>45293.214583333334</v>
      </c>
      <c r="H665" s="3">
        <v>89</v>
      </c>
      <c r="I665" s="3">
        <v>3.07</v>
      </c>
      <c r="J665" s="3">
        <v>15</v>
      </c>
      <c r="K665" s="3">
        <v>46.05</v>
      </c>
      <c r="L665" s="3" t="s">
        <v>18</v>
      </c>
      <c r="M665" s="5">
        <v>2</v>
      </c>
      <c r="N665" s="6" t="str">
        <f>IF(ev_charging_network_usage_!$I665&lt;=10,"Low",IF(ev_charging_network_usage_!$I665&lt;=30,"Medium","High"))</f>
        <v>Low</v>
      </c>
      <c r="O665" s="6" t="str">
        <f t="shared" si="45"/>
        <v>Low Satisfaction</v>
      </c>
      <c r="P665" s="6" t="str">
        <f>IF(ev_charging_network_usage_!$H665&lt;30,"Short Charging",IF(ev_charging_network_usage_!$H665&lt;=60,"Medium Charging","Long Charging"))</f>
        <v>Long Charging</v>
      </c>
      <c r="Q665" s="6">
        <f t="shared" si="44"/>
        <v>2</v>
      </c>
      <c r="R665" s="30">
        <f t="shared" si="42"/>
        <v>0.15277777777777779</v>
      </c>
      <c r="S665" s="28">
        <f t="shared" si="43"/>
        <v>45293</v>
      </c>
      <c r="T665" s="28"/>
    </row>
    <row r="666" spans="1:20" ht="13.2" x14ac:dyDescent="0.25">
      <c r="A666" s="7" t="s">
        <v>1524</v>
      </c>
      <c r="B666" s="7" t="s">
        <v>14</v>
      </c>
      <c r="C666" s="7" t="s">
        <v>21</v>
      </c>
      <c r="D666" s="7" t="s">
        <v>34</v>
      </c>
      <c r="E666" s="7" t="s">
        <v>17</v>
      </c>
      <c r="F666" s="8">
        <v>45112.320833333331</v>
      </c>
      <c r="G666" s="8">
        <v>45112.329861111109</v>
      </c>
      <c r="H666" s="7">
        <v>13</v>
      </c>
      <c r="I666" s="7">
        <v>19.399999999999999</v>
      </c>
      <c r="J666" s="7">
        <v>15</v>
      </c>
      <c r="K666" s="7">
        <v>291</v>
      </c>
      <c r="L666" s="7" t="s">
        <v>23</v>
      </c>
      <c r="M666" s="9">
        <v>5</v>
      </c>
      <c r="N666" s="6" t="str">
        <f>IF(ev_charging_network_usage_!$I666&lt;=10,"Low",IF(ev_charging_network_usage_!$I666&lt;=30,"Medium","High"))</f>
        <v>Medium</v>
      </c>
      <c r="O666" s="6" t="str">
        <f t="shared" si="45"/>
        <v>High Satisfaction</v>
      </c>
      <c r="P666" s="6" t="str">
        <f>IF(ev_charging_network_usage_!$H666&lt;30,"Short Charging",IF(ev_charging_network_usage_!$H666&lt;=60,"Medium Charging","Long Charging"))</f>
        <v>Short Charging</v>
      </c>
      <c r="Q666" s="6">
        <f t="shared" si="44"/>
        <v>1</v>
      </c>
      <c r="R666" s="30">
        <f t="shared" si="42"/>
        <v>0.32083333333333336</v>
      </c>
      <c r="S666" s="28">
        <f t="shared" si="43"/>
        <v>45112</v>
      </c>
      <c r="T666" s="28"/>
    </row>
    <row r="667" spans="1:20" ht="13.2" x14ac:dyDescent="0.25">
      <c r="A667" s="3" t="s">
        <v>1525</v>
      </c>
      <c r="B667" s="3" t="s">
        <v>59</v>
      </c>
      <c r="C667" s="3" t="s">
        <v>15</v>
      </c>
      <c r="D667" s="3" t="s">
        <v>22</v>
      </c>
      <c r="E667" s="3" t="s">
        <v>35</v>
      </c>
      <c r="F667" s="4">
        <v>45360.756944444445</v>
      </c>
      <c r="G667" s="4">
        <v>45360.815972222219</v>
      </c>
      <c r="H667" s="3">
        <v>85</v>
      </c>
      <c r="I667" s="3">
        <v>16.600000000000001</v>
      </c>
      <c r="J667" s="3">
        <v>10</v>
      </c>
      <c r="K667" s="3">
        <v>166</v>
      </c>
      <c r="L667" s="3" t="s">
        <v>27</v>
      </c>
      <c r="M667" s="5">
        <v>4</v>
      </c>
      <c r="N667" s="6" t="str">
        <f>IF(ev_charging_network_usage_!$I667&lt;=10,"Low",IF(ev_charging_network_usage_!$I667&lt;=30,"Medium","High"))</f>
        <v>Medium</v>
      </c>
      <c r="O667" s="6" t="str">
        <f t="shared" si="45"/>
        <v>Medium Satisfaction</v>
      </c>
      <c r="P667" s="6" t="str">
        <f>IF(ev_charging_network_usage_!$H667&lt;30,"Short Charging",IF(ev_charging_network_usage_!$H667&lt;=60,"Medium Charging","Long Charging"))</f>
        <v>Long Charging</v>
      </c>
      <c r="Q667" s="6">
        <f t="shared" si="44"/>
        <v>3</v>
      </c>
      <c r="R667" s="30">
        <f t="shared" si="42"/>
        <v>0.75694444444444442</v>
      </c>
      <c r="S667" s="28">
        <f t="shared" si="43"/>
        <v>45360</v>
      </c>
      <c r="T667" s="28"/>
    </row>
    <row r="668" spans="1:20" ht="13.2" x14ac:dyDescent="0.25">
      <c r="A668" s="7" t="s">
        <v>1526</v>
      </c>
      <c r="B668" s="7" t="s">
        <v>59</v>
      </c>
      <c r="C668" s="7" t="s">
        <v>21</v>
      </c>
      <c r="D668" s="7" t="s">
        <v>31</v>
      </c>
      <c r="E668" s="7" t="s">
        <v>35</v>
      </c>
      <c r="F668" s="8">
        <v>45597.086805555555</v>
      </c>
      <c r="G668" s="8">
        <v>45597.128472222219</v>
      </c>
      <c r="H668" s="7">
        <v>60</v>
      </c>
      <c r="I668" s="7">
        <v>47.33</v>
      </c>
      <c r="J668" s="7">
        <v>15</v>
      </c>
      <c r="K668" s="7">
        <v>709.95</v>
      </c>
      <c r="L668" s="7" t="s">
        <v>23</v>
      </c>
      <c r="M668" s="9">
        <v>4</v>
      </c>
      <c r="N668" s="6" t="str">
        <f>IF(ev_charging_network_usage_!$I668&lt;=10,"Low",IF(ev_charging_network_usage_!$I668&lt;=30,"Medium","High"))</f>
        <v>High</v>
      </c>
      <c r="O668" s="6" t="str">
        <f t="shared" si="45"/>
        <v>Medium Satisfaction</v>
      </c>
      <c r="P668" s="6" t="str">
        <f>IF(ev_charging_network_usage_!$H668&lt;30,"Short Charging",IF(ev_charging_network_usage_!$H668&lt;=60,"Medium Charging","Long Charging"))</f>
        <v>Medium Charging</v>
      </c>
      <c r="Q668" s="6">
        <f t="shared" si="44"/>
        <v>1</v>
      </c>
      <c r="R668" s="30">
        <f t="shared" si="42"/>
        <v>8.6805555555555552E-2</v>
      </c>
      <c r="S668" s="28">
        <f t="shared" si="43"/>
        <v>45597</v>
      </c>
      <c r="T668" s="28"/>
    </row>
    <row r="669" spans="1:20" ht="13.2" x14ac:dyDescent="0.25">
      <c r="A669" s="3" t="s">
        <v>1527</v>
      </c>
      <c r="B669" s="3" t="s">
        <v>43</v>
      </c>
      <c r="C669" s="3" t="s">
        <v>30</v>
      </c>
      <c r="D669" s="3" t="s">
        <v>31</v>
      </c>
      <c r="E669" s="3" t="s">
        <v>17</v>
      </c>
      <c r="F669" s="3" t="s">
        <v>1528</v>
      </c>
      <c r="G669" s="3" t="s">
        <v>1529</v>
      </c>
      <c r="H669" s="3">
        <v>16</v>
      </c>
      <c r="I669" s="3">
        <v>10.83</v>
      </c>
      <c r="J669" s="3">
        <v>8</v>
      </c>
      <c r="K669" s="3">
        <v>86.64</v>
      </c>
      <c r="L669" s="3" t="s">
        <v>38</v>
      </c>
      <c r="M669" s="5">
        <v>2</v>
      </c>
      <c r="N669" s="6" t="str">
        <f>IF(ev_charging_network_usage_!$I669&lt;=10,"Low",IF(ev_charging_network_usage_!$I669&lt;=30,"Medium","High"))</f>
        <v>Medium</v>
      </c>
      <c r="O669" s="6" t="str">
        <f t="shared" si="45"/>
        <v>Low Satisfaction</v>
      </c>
      <c r="P669" s="6" t="str">
        <f>IF(ev_charging_network_usage_!$H669&lt;30,"Short Charging",IF(ev_charging_network_usage_!$H669&lt;=60,"Medium Charging","Long Charging"))</f>
        <v>Short Charging</v>
      </c>
      <c r="Q669" s="6">
        <f t="shared" si="44"/>
        <v>2</v>
      </c>
      <c r="R669" s="30">
        <f t="shared" si="42"/>
        <v>0.1388888888888889</v>
      </c>
      <c r="S669" s="28">
        <f t="shared" si="43"/>
        <v>45098</v>
      </c>
      <c r="T669" s="28"/>
    </row>
    <row r="670" spans="1:20" ht="13.2" x14ac:dyDescent="0.25">
      <c r="A670" s="7" t="s">
        <v>1530</v>
      </c>
      <c r="B670" s="7" t="s">
        <v>14</v>
      </c>
      <c r="C670" s="7" t="s">
        <v>15</v>
      </c>
      <c r="D670" s="7" t="s">
        <v>34</v>
      </c>
      <c r="E670" s="7" t="s">
        <v>17</v>
      </c>
      <c r="F670" s="8">
        <v>45111.786805555559</v>
      </c>
      <c r="G670" s="8">
        <v>45111.798611111109</v>
      </c>
      <c r="H670" s="7">
        <v>17</v>
      </c>
      <c r="I670" s="7">
        <v>28.84</v>
      </c>
      <c r="J670" s="7">
        <v>10</v>
      </c>
      <c r="K670" s="7">
        <v>288.39999999999998</v>
      </c>
      <c r="L670" s="7" t="s">
        <v>27</v>
      </c>
      <c r="M670" s="9">
        <v>4</v>
      </c>
      <c r="N670" s="6" t="str">
        <f>IF(ev_charging_network_usage_!$I670&lt;=10,"Low",IF(ev_charging_network_usage_!$I670&lt;=30,"Medium","High"))</f>
        <v>Medium</v>
      </c>
      <c r="O670" s="6" t="str">
        <f t="shared" si="45"/>
        <v>Medium Satisfaction</v>
      </c>
      <c r="P670" s="6" t="str">
        <f>IF(ev_charging_network_usage_!$H670&lt;30,"Short Charging",IF(ev_charging_network_usage_!$H670&lt;=60,"Medium Charging","Long Charging"))</f>
        <v>Short Charging</v>
      </c>
      <c r="Q670" s="6">
        <f t="shared" si="44"/>
        <v>3</v>
      </c>
      <c r="R670" s="30">
        <f t="shared" si="42"/>
        <v>0.78680555555555554</v>
      </c>
      <c r="S670" s="28">
        <f t="shared" si="43"/>
        <v>45111</v>
      </c>
      <c r="T670" s="28"/>
    </row>
    <row r="671" spans="1:20" ht="13.2" x14ac:dyDescent="0.25">
      <c r="A671" s="3" t="s">
        <v>1531</v>
      </c>
      <c r="B671" s="3" t="s">
        <v>29</v>
      </c>
      <c r="C671" s="3" t="s">
        <v>15</v>
      </c>
      <c r="D671" s="3" t="s">
        <v>22</v>
      </c>
      <c r="E671" s="3" t="s">
        <v>17</v>
      </c>
      <c r="F671" s="4">
        <v>45391.533333333333</v>
      </c>
      <c r="G671" s="4">
        <v>45391.563888888886</v>
      </c>
      <c r="H671" s="3">
        <v>44</v>
      </c>
      <c r="I671" s="3">
        <v>2.4300000000000002</v>
      </c>
      <c r="J671" s="3">
        <v>8</v>
      </c>
      <c r="K671" s="3">
        <v>19.440000000000001</v>
      </c>
      <c r="L671" s="3" t="s">
        <v>23</v>
      </c>
      <c r="M671" s="5">
        <v>2</v>
      </c>
      <c r="N671" s="6" t="str">
        <f>IF(ev_charging_network_usage_!$I671&lt;=10,"Low",IF(ev_charging_network_usage_!$I671&lt;=30,"Medium","High"))</f>
        <v>Low</v>
      </c>
      <c r="O671" s="6" t="str">
        <f t="shared" si="45"/>
        <v>Low Satisfaction</v>
      </c>
      <c r="P671" s="6" t="str">
        <f>IF(ev_charging_network_usage_!$H671&lt;30,"Short Charging",IF(ev_charging_network_usage_!$H671&lt;=60,"Medium Charging","Long Charging"))</f>
        <v>Medium Charging</v>
      </c>
      <c r="Q671" s="6">
        <f t="shared" si="44"/>
        <v>3</v>
      </c>
      <c r="R671" s="30">
        <f t="shared" si="42"/>
        <v>0.53333333333333333</v>
      </c>
      <c r="S671" s="28">
        <f t="shared" si="43"/>
        <v>45391</v>
      </c>
      <c r="T671" s="28"/>
    </row>
    <row r="672" spans="1:20" ht="13.2" x14ac:dyDescent="0.25">
      <c r="A672" s="7" t="s">
        <v>1532</v>
      </c>
      <c r="B672" s="7" t="s">
        <v>48</v>
      </c>
      <c r="C672" s="7" t="s">
        <v>21</v>
      </c>
      <c r="D672" s="7" t="s">
        <v>31</v>
      </c>
      <c r="E672" s="7" t="s">
        <v>17</v>
      </c>
      <c r="F672" s="8">
        <v>45237.466666666667</v>
      </c>
      <c r="G672" s="8">
        <v>45237.507638888892</v>
      </c>
      <c r="H672" s="7">
        <v>59</v>
      </c>
      <c r="I672" s="7">
        <v>7.28</v>
      </c>
      <c r="J672" s="7">
        <v>12</v>
      </c>
      <c r="K672" s="7">
        <v>87.36</v>
      </c>
      <c r="L672" s="7" t="s">
        <v>27</v>
      </c>
      <c r="M672" s="9">
        <v>2</v>
      </c>
      <c r="N672" s="6" t="str">
        <f>IF(ev_charging_network_usage_!$I672&lt;=10,"Low",IF(ev_charging_network_usage_!$I672&lt;=30,"Medium","High"))</f>
        <v>Low</v>
      </c>
      <c r="O672" s="6" t="str">
        <f t="shared" si="45"/>
        <v>Low Satisfaction</v>
      </c>
      <c r="P672" s="6" t="str">
        <f>IF(ev_charging_network_usage_!$H672&lt;30,"Short Charging",IF(ev_charging_network_usage_!$H672&lt;=60,"Medium Charging","Long Charging"))</f>
        <v>Medium Charging</v>
      </c>
      <c r="Q672" s="6">
        <f t="shared" si="44"/>
        <v>1</v>
      </c>
      <c r="R672" s="30">
        <f t="shared" si="42"/>
        <v>0.46666666666666667</v>
      </c>
      <c r="S672" s="28">
        <f t="shared" si="43"/>
        <v>45237</v>
      </c>
      <c r="T672" s="28"/>
    </row>
    <row r="673" spans="1:20" ht="13.2" x14ac:dyDescent="0.25">
      <c r="A673" s="3" t="s">
        <v>1533</v>
      </c>
      <c r="B673" s="3" t="s">
        <v>29</v>
      </c>
      <c r="C673" s="3" t="s">
        <v>21</v>
      </c>
      <c r="D673" s="3" t="s">
        <v>22</v>
      </c>
      <c r="E673" s="3" t="s">
        <v>17</v>
      </c>
      <c r="F673" s="4">
        <v>45294.772916666669</v>
      </c>
      <c r="G673" s="4">
        <v>45294.830555555556</v>
      </c>
      <c r="H673" s="3">
        <v>83</v>
      </c>
      <c r="I673" s="3">
        <v>2.35</v>
      </c>
      <c r="J673" s="3">
        <v>8</v>
      </c>
      <c r="K673" s="3">
        <v>18.8</v>
      </c>
      <c r="L673" s="3" t="s">
        <v>18</v>
      </c>
      <c r="M673" s="5">
        <v>1</v>
      </c>
      <c r="N673" s="6" t="str">
        <f>IF(ev_charging_network_usage_!$I673&lt;=10,"Low",IF(ev_charging_network_usage_!$I673&lt;=30,"Medium","High"))</f>
        <v>Low</v>
      </c>
      <c r="O673" s="6" t="str">
        <f t="shared" si="45"/>
        <v>Low Satisfaction</v>
      </c>
      <c r="P673" s="6" t="str">
        <f>IF(ev_charging_network_usage_!$H673&lt;30,"Short Charging",IF(ev_charging_network_usage_!$H673&lt;=60,"Medium Charging","Long Charging"))</f>
        <v>Long Charging</v>
      </c>
      <c r="Q673" s="6">
        <f t="shared" si="44"/>
        <v>1</v>
      </c>
      <c r="R673" s="30">
        <f t="shared" si="42"/>
        <v>0.7729166666666667</v>
      </c>
      <c r="S673" s="28">
        <f t="shared" si="43"/>
        <v>45294</v>
      </c>
      <c r="T673" s="28"/>
    </row>
    <row r="674" spans="1:20" ht="13.2" x14ac:dyDescent="0.25">
      <c r="A674" s="7" t="s">
        <v>1534</v>
      </c>
      <c r="B674" s="7" t="s">
        <v>55</v>
      </c>
      <c r="C674" s="7" t="s">
        <v>15</v>
      </c>
      <c r="D674" s="7" t="s">
        <v>22</v>
      </c>
      <c r="E674" s="7" t="s">
        <v>35</v>
      </c>
      <c r="F674" s="8">
        <v>45355.292361111111</v>
      </c>
      <c r="G674" s="8">
        <v>45355.3125</v>
      </c>
      <c r="H674" s="7">
        <v>29</v>
      </c>
      <c r="I674" s="7">
        <v>5.74</v>
      </c>
      <c r="J674" s="7">
        <v>8</v>
      </c>
      <c r="K674" s="7">
        <v>45.92</v>
      </c>
      <c r="L674" s="7" t="s">
        <v>38</v>
      </c>
      <c r="M674" s="9">
        <v>2</v>
      </c>
      <c r="N674" s="6" t="str">
        <f>IF(ev_charging_network_usage_!$I674&lt;=10,"Low",IF(ev_charging_network_usage_!$I674&lt;=30,"Medium","High"))</f>
        <v>Low</v>
      </c>
      <c r="O674" s="6" t="str">
        <f t="shared" si="45"/>
        <v>Low Satisfaction</v>
      </c>
      <c r="P674" s="6" t="str">
        <f>IF(ev_charging_network_usage_!$H674&lt;30,"Short Charging",IF(ev_charging_network_usage_!$H674&lt;=60,"Medium Charging","Long Charging"))</f>
        <v>Short Charging</v>
      </c>
      <c r="Q674" s="6">
        <f t="shared" si="44"/>
        <v>3</v>
      </c>
      <c r="R674" s="30">
        <f t="shared" si="42"/>
        <v>0.29236111111111113</v>
      </c>
      <c r="S674" s="28">
        <f t="shared" si="43"/>
        <v>45355</v>
      </c>
      <c r="T674" s="28"/>
    </row>
    <row r="675" spans="1:20" ht="13.2" x14ac:dyDescent="0.25">
      <c r="A675" s="3" t="s">
        <v>1535</v>
      </c>
      <c r="B675" s="3" t="s">
        <v>14</v>
      </c>
      <c r="C675" s="3" t="s">
        <v>21</v>
      </c>
      <c r="D675" s="3" t="s">
        <v>31</v>
      </c>
      <c r="E675" s="3" t="s">
        <v>17</v>
      </c>
      <c r="F675" s="4">
        <v>45117.440972222219</v>
      </c>
      <c r="G675" s="4">
        <v>45117.488194444442</v>
      </c>
      <c r="H675" s="3">
        <v>68</v>
      </c>
      <c r="I675" s="3">
        <v>40.71</v>
      </c>
      <c r="J675" s="3">
        <v>12</v>
      </c>
      <c r="K675" s="3">
        <v>488.52</v>
      </c>
      <c r="L675" s="3" t="s">
        <v>27</v>
      </c>
      <c r="M675" s="5">
        <v>2</v>
      </c>
      <c r="N675" s="6" t="str">
        <f>IF(ev_charging_network_usage_!$I675&lt;=10,"Low",IF(ev_charging_network_usage_!$I675&lt;=30,"Medium","High"))</f>
        <v>High</v>
      </c>
      <c r="O675" s="6" t="str">
        <f t="shared" si="45"/>
        <v>Low Satisfaction</v>
      </c>
      <c r="P675" s="6" t="str">
        <f>IF(ev_charging_network_usage_!$H675&lt;30,"Short Charging",IF(ev_charging_network_usage_!$H675&lt;=60,"Medium Charging","Long Charging"))</f>
        <v>Long Charging</v>
      </c>
      <c r="Q675" s="6">
        <f t="shared" si="44"/>
        <v>1</v>
      </c>
      <c r="R675" s="30">
        <f t="shared" si="42"/>
        <v>0.44097222222222221</v>
      </c>
      <c r="S675" s="28">
        <f t="shared" si="43"/>
        <v>45117</v>
      </c>
      <c r="T675" s="28"/>
    </row>
    <row r="676" spans="1:20" ht="13.2" x14ac:dyDescent="0.25">
      <c r="A676" s="7" t="s">
        <v>1536</v>
      </c>
      <c r="B676" s="7" t="s">
        <v>48</v>
      </c>
      <c r="C676" s="7" t="s">
        <v>30</v>
      </c>
      <c r="D676" s="7" t="s">
        <v>34</v>
      </c>
      <c r="E676" s="7" t="s">
        <v>17</v>
      </c>
      <c r="F676" s="11">
        <v>45576.727083333331</v>
      </c>
      <c r="G676" s="11">
        <v>45576.773611111108</v>
      </c>
      <c r="H676" s="7">
        <v>67</v>
      </c>
      <c r="I676" s="7">
        <v>44.7</v>
      </c>
      <c r="J676" s="7">
        <v>10</v>
      </c>
      <c r="K676" s="7">
        <v>447</v>
      </c>
      <c r="L676" s="7" t="s">
        <v>38</v>
      </c>
      <c r="M676" s="9">
        <v>4</v>
      </c>
      <c r="N676" s="6" t="str">
        <f>IF(ev_charging_network_usage_!$I676&lt;=10,"Low",IF(ev_charging_network_usage_!$I676&lt;=30,"Medium","High"))</f>
        <v>High</v>
      </c>
      <c r="O676" s="6" t="str">
        <f t="shared" si="45"/>
        <v>Medium Satisfaction</v>
      </c>
      <c r="P676" s="6" t="str">
        <f>IF(ev_charging_network_usage_!$H676&lt;30,"Short Charging",IF(ev_charging_network_usage_!$H676&lt;=60,"Medium Charging","Long Charging"))</f>
        <v>Long Charging</v>
      </c>
      <c r="Q676" s="6">
        <f t="shared" si="44"/>
        <v>2</v>
      </c>
      <c r="R676" s="30">
        <f t="shared" si="42"/>
        <v>0.7270833333333333</v>
      </c>
      <c r="S676" s="28">
        <f t="shared" si="43"/>
        <v>45576</v>
      </c>
      <c r="T676" s="28"/>
    </row>
    <row r="677" spans="1:20" ht="13.2" x14ac:dyDescent="0.25">
      <c r="A677" s="3" t="s">
        <v>1537</v>
      </c>
      <c r="B677" s="3" t="s">
        <v>43</v>
      </c>
      <c r="C677" s="3" t="s">
        <v>30</v>
      </c>
      <c r="D677" s="3" t="s">
        <v>31</v>
      </c>
      <c r="E677" s="3" t="s">
        <v>35</v>
      </c>
      <c r="F677" s="3" t="s">
        <v>1538</v>
      </c>
      <c r="G677" s="3" t="s">
        <v>1539</v>
      </c>
      <c r="H677" s="3">
        <v>97</v>
      </c>
      <c r="I677" s="3">
        <v>55.61</v>
      </c>
      <c r="J677" s="3">
        <v>8</v>
      </c>
      <c r="K677" s="3">
        <v>444.88</v>
      </c>
      <c r="L677" s="3" t="s">
        <v>23</v>
      </c>
      <c r="M677" s="5">
        <v>5</v>
      </c>
      <c r="N677" s="6" t="str">
        <f>IF(ev_charging_network_usage_!$I677&lt;=10,"Low",IF(ev_charging_network_usage_!$I677&lt;=30,"Medium","High"))</f>
        <v>High</v>
      </c>
      <c r="O677" s="6" t="str">
        <f t="shared" si="45"/>
        <v>High Satisfaction</v>
      </c>
      <c r="P677" s="6" t="str">
        <f>IF(ev_charging_network_usage_!$H677&lt;30,"Short Charging",IF(ev_charging_network_usage_!$H677&lt;=60,"Medium Charging","Long Charging"))</f>
        <v>Long Charging</v>
      </c>
      <c r="Q677" s="6">
        <f t="shared" si="44"/>
        <v>2</v>
      </c>
      <c r="R677" s="30">
        <f t="shared" si="42"/>
        <v>0.81944444444444442</v>
      </c>
      <c r="S677" s="28">
        <f t="shared" si="43"/>
        <v>45038</v>
      </c>
      <c r="T677" s="28"/>
    </row>
    <row r="678" spans="1:20" ht="13.2" x14ac:dyDescent="0.25">
      <c r="A678" s="7" t="s">
        <v>1540</v>
      </c>
      <c r="B678" s="7" t="s">
        <v>20</v>
      </c>
      <c r="C678" s="7" t="s">
        <v>30</v>
      </c>
      <c r="D678" s="7" t="s">
        <v>22</v>
      </c>
      <c r="E678" s="7" t="s">
        <v>17</v>
      </c>
      <c r="F678" s="7" t="s">
        <v>1541</v>
      </c>
      <c r="G678" s="7" t="s">
        <v>1542</v>
      </c>
      <c r="H678" s="7">
        <v>94</v>
      </c>
      <c r="I678" s="7">
        <v>44.15</v>
      </c>
      <c r="J678" s="7">
        <v>15</v>
      </c>
      <c r="K678" s="7">
        <v>662.25</v>
      </c>
      <c r="L678" s="7" t="s">
        <v>38</v>
      </c>
      <c r="M678" s="9">
        <v>3</v>
      </c>
      <c r="N678" s="6" t="str">
        <f>IF(ev_charging_network_usage_!$I678&lt;=10,"Low",IF(ev_charging_network_usage_!$I678&lt;=30,"Medium","High"))</f>
        <v>High</v>
      </c>
      <c r="O678" s="6" t="str">
        <f t="shared" si="45"/>
        <v>Medium Satisfaction</v>
      </c>
      <c r="P678" s="6" t="str">
        <f>IF(ev_charging_network_usage_!$H678&lt;30,"Short Charging",IF(ev_charging_network_usage_!$H678&lt;=60,"Medium Charging","Long Charging"))</f>
        <v>Long Charging</v>
      </c>
      <c r="Q678" s="6">
        <f t="shared" si="44"/>
        <v>2</v>
      </c>
      <c r="R678" s="30">
        <f t="shared" si="42"/>
        <v>0.36041666666666666</v>
      </c>
      <c r="S678" s="28">
        <f t="shared" si="43"/>
        <v>45558</v>
      </c>
      <c r="T678" s="28"/>
    </row>
    <row r="679" spans="1:20" ht="13.2" x14ac:dyDescent="0.25">
      <c r="A679" s="3" t="s">
        <v>1543</v>
      </c>
      <c r="B679" s="3" t="s">
        <v>29</v>
      </c>
      <c r="C679" s="3" t="s">
        <v>15</v>
      </c>
      <c r="D679" s="3" t="s">
        <v>16</v>
      </c>
      <c r="E679" s="3" t="s">
        <v>17</v>
      </c>
      <c r="F679" s="3" t="s">
        <v>1544</v>
      </c>
      <c r="G679" s="3" t="s">
        <v>1545</v>
      </c>
      <c r="H679" s="3">
        <v>41</v>
      </c>
      <c r="I679" s="3">
        <v>22.82</v>
      </c>
      <c r="J679" s="3">
        <v>8</v>
      </c>
      <c r="K679" s="3">
        <v>182.56</v>
      </c>
      <c r="L679" s="3" t="s">
        <v>23</v>
      </c>
      <c r="M679" s="5">
        <v>1</v>
      </c>
      <c r="N679" s="6" t="str">
        <f>IF(ev_charging_network_usage_!$I679&lt;=10,"Low",IF(ev_charging_network_usage_!$I679&lt;=30,"Medium","High"))</f>
        <v>Medium</v>
      </c>
      <c r="O679" s="6" t="str">
        <f t="shared" si="45"/>
        <v>Low Satisfaction</v>
      </c>
      <c r="P679" s="6" t="str">
        <f>IF(ev_charging_network_usage_!$H679&lt;30,"Short Charging",IF(ev_charging_network_usage_!$H679&lt;=60,"Medium Charging","Long Charging"))</f>
        <v>Medium Charging</v>
      </c>
      <c r="Q679" s="6">
        <f t="shared" si="44"/>
        <v>3</v>
      </c>
      <c r="R679" s="30">
        <f t="shared" si="42"/>
        <v>0.61111111111111116</v>
      </c>
      <c r="S679" s="28">
        <f t="shared" si="43"/>
        <v>45186</v>
      </c>
      <c r="T679" s="28"/>
    </row>
    <row r="680" spans="1:20" ht="13.2" x14ac:dyDescent="0.25">
      <c r="A680" s="7" t="s">
        <v>1546</v>
      </c>
      <c r="B680" s="7" t="s">
        <v>48</v>
      </c>
      <c r="C680" s="7" t="s">
        <v>21</v>
      </c>
      <c r="D680" s="7" t="s">
        <v>31</v>
      </c>
      <c r="E680" s="7" t="s">
        <v>35</v>
      </c>
      <c r="F680" s="8">
        <v>45054.049305555556</v>
      </c>
      <c r="G680" s="8">
        <v>45054.113888888889</v>
      </c>
      <c r="H680" s="7">
        <v>93</v>
      </c>
      <c r="I680" s="7">
        <v>55.62</v>
      </c>
      <c r="J680" s="7">
        <v>15</v>
      </c>
      <c r="K680" s="7">
        <v>834.3</v>
      </c>
      <c r="L680" s="7" t="s">
        <v>23</v>
      </c>
      <c r="M680" s="9">
        <v>3</v>
      </c>
      <c r="N680" s="6" t="str">
        <f>IF(ev_charging_network_usage_!$I680&lt;=10,"Low",IF(ev_charging_network_usage_!$I680&lt;=30,"Medium","High"))</f>
        <v>High</v>
      </c>
      <c r="O680" s="6" t="str">
        <f t="shared" si="45"/>
        <v>Medium Satisfaction</v>
      </c>
      <c r="P680" s="6" t="str">
        <f>IF(ev_charging_network_usage_!$H680&lt;30,"Short Charging",IF(ev_charging_network_usage_!$H680&lt;=60,"Medium Charging","Long Charging"))</f>
        <v>Long Charging</v>
      </c>
      <c r="Q680" s="6">
        <f t="shared" si="44"/>
        <v>1</v>
      </c>
      <c r="R680" s="30">
        <f t="shared" si="42"/>
        <v>4.9305555555555554E-2</v>
      </c>
      <c r="S680" s="28">
        <f t="shared" si="43"/>
        <v>45054</v>
      </c>
      <c r="T680" s="28"/>
    </row>
    <row r="681" spans="1:20" ht="13.2" x14ac:dyDescent="0.25">
      <c r="A681" s="3" t="s">
        <v>1547</v>
      </c>
      <c r="B681" s="3" t="s">
        <v>59</v>
      </c>
      <c r="C681" s="3" t="s">
        <v>30</v>
      </c>
      <c r="D681" s="3" t="s">
        <v>22</v>
      </c>
      <c r="E681" s="3" t="s">
        <v>35</v>
      </c>
      <c r="F681" s="3" t="s">
        <v>1548</v>
      </c>
      <c r="G681" s="3" t="s">
        <v>1549</v>
      </c>
      <c r="H681" s="3">
        <v>95</v>
      </c>
      <c r="I681" s="3">
        <v>9.26</v>
      </c>
      <c r="J681" s="3">
        <v>15</v>
      </c>
      <c r="K681" s="3">
        <v>138.9</v>
      </c>
      <c r="L681" s="3" t="s">
        <v>18</v>
      </c>
      <c r="M681" s="5">
        <v>2</v>
      </c>
      <c r="N681" s="6" t="str">
        <f>IF(ev_charging_network_usage_!$I681&lt;=10,"Low",IF(ev_charging_network_usage_!$I681&lt;=30,"Medium","High"))</f>
        <v>Low</v>
      </c>
      <c r="O681" s="6" t="str">
        <f t="shared" si="45"/>
        <v>Low Satisfaction</v>
      </c>
      <c r="P681" s="6" t="str">
        <f>IF(ev_charging_network_usage_!$H681&lt;30,"Short Charging",IF(ev_charging_network_usage_!$H681&lt;=60,"Medium Charging","Long Charging"))</f>
        <v>Long Charging</v>
      </c>
      <c r="Q681" s="6">
        <f t="shared" si="44"/>
        <v>2</v>
      </c>
      <c r="R681" s="30">
        <f t="shared" si="42"/>
        <v>3.6805555555555557E-2</v>
      </c>
      <c r="S681" s="28">
        <f t="shared" si="43"/>
        <v>44972</v>
      </c>
      <c r="T681" s="28"/>
    </row>
    <row r="682" spans="1:20" ht="13.2" x14ac:dyDescent="0.25">
      <c r="A682" s="7" t="s">
        <v>1550</v>
      </c>
      <c r="B682" s="7" t="s">
        <v>78</v>
      </c>
      <c r="C682" s="7" t="s">
        <v>30</v>
      </c>
      <c r="D682" s="7" t="s">
        <v>22</v>
      </c>
      <c r="E682" s="7" t="s">
        <v>35</v>
      </c>
      <c r="F682" s="7" t="s">
        <v>1551</v>
      </c>
      <c r="G682" s="7" t="s">
        <v>1552</v>
      </c>
      <c r="H682" s="7">
        <v>10</v>
      </c>
      <c r="I682" s="7">
        <v>47.07</v>
      </c>
      <c r="J682" s="7">
        <v>15</v>
      </c>
      <c r="K682" s="7">
        <v>706.05</v>
      </c>
      <c r="L682" s="7" t="s">
        <v>23</v>
      </c>
      <c r="M682" s="9">
        <v>3</v>
      </c>
      <c r="N682" s="6" t="str">
        <f>IF(ev_charging_network_usage_!$I682&lt;=10,"Low",IF(ev_charging_network_usage_!$I682&lt;=30,"Medium","High"))</f>
        <v>High</v>
      </c>
      <c r="O682" s="6" t="str">
        <f t="shared" si="45"/>
        <v>Medium Satisfaction</v>
      </c>
      <c r="P682" s="6" t="str">
        <f>IF(ev_charging_network_usage_!$H682&lt;30,"Short Charging",IF(ev_charging_network_usage_!$H682&lt;=60,"Medium Charging","Long Charging"))</f>
        <v>Short Charging</v>
      </c>
      <c r="Q682" s="6">
        <f t="shared" si="44"/>
        <v>2</v>
      </c>
      <c r="R682" s="30">
        <f t="shared" si="42"/>
        <v>0.54652777777777772</v>
      </c>
      <c r="S682" s="28">
        <f t="shared" si="43"/>
        <v>45548</v>
      </c>
      <c r="T682" s="28"/>
    </row>
    <row r="683" spans="1:20" ht="13.2" x14ac:dyDescent="0.25">
      <c r="A683" s="3" t="s">
        <v>1553</v>
      </c>
      <c r="B683" s="3" t="s">
        <v>43</v>
      </c>
      <c r="C683" s="3" t="s">
        <v>21</v>
      </c>
      <c r="D683" s="3" t="s">
        <v>22</v>
      </c>
      <c r="E683" s="3" t="s">
        <v>35</v>
      </c>
      <c r="F683" s="4">
        <v>45389.124305555553</v>
      </c>
      <c r="G683" s="4">
        <v>45389.198611111111</v>
      </c>
      <c r="H683" s="3">
        <v>107</v>
      </c>
      <c r="I683" s="3">
        <v>33</v>
      </c>
      <c r="J683" s="3">
        <v>12</v>
      </c>
      <c r="K683" s="3">
        <v>396</v>
      </c>
      <c r="L683" s="3" t="s">
        <v>27</v>
      </c>
      <c r="M683" s="5">
        <v>3</v>
      </c>
      <c r="N683" s="6" t="str">
        <f>IF(ev_charging_network_usage_!$I683&lt;=10,"Low",IF(ev_charging_network_usage_!$I683&lt;=30,"Medium","High"))</f>
        <v>High</v>
      </c>
      <c r="O683" s="6" t="str">
        <f t="shared" si="45"/>
        <v>Medium Satisfaction</v>
      </c>
      <c r="P683" s="6" t="str">
        <f>IF(ev_charging_network_usage_!$H683&lt;30,"Short Charging",IF(ev_charging_network_usage_!$H683&lt;=60,"Medium Charging","Long Charging"))</f>
        <v>Long Charging</v>
      </c>
      <c r="Q683" s="6">
        <f t="shared" si="44"/>
        <v>1</v>
      </c>
      <c r="R683" s="30">
        <f t="shared" si="42"/>
        <v>0.12430555555555556</v>
      </c>
      <c r="S683" s="28">
        <f t="shared" si="43"/>
        <v>45389</v>
      </c>
      <c r="T683" s="28"/>
    </row>
    <row r="684" spans="1:20" ht="13.2" x14ac:dyDescent="0.25">
      <c r="A684" s="7" t="s">
        <v>1554</v>
      </c>
      <c r="B684" s="7" t="s">
        <v>29</v>
      </c>
      <c r="C684" s="7" t="s">
        <v>15</v>
      </c>
      <c r="D684" s="7" t="s">
        <v>16</v>
      </c>
      <c r="E684" s="7" t="s">
        <v>35</v>
      </c>
      <c r="F684" s="7" t="s">
        <v>1555</v>
      </c>
      <c r="G684" s="7" t="s">
        <v>1556</v>
      </c>
      <c r="H684" s="7">
        <v>98</v>
      </c>
      <c r="I684" s="7">
        <v>49.64</v>
      </c>
      <c r="J684" s="7">
        <v>10</v>
      </c>
      <c r="K684" s="7">
        <v>496.4</v>
      </c>
      <c r="L684" s="7" t="s">
        <v>38</v>
      </c>
      <c r="M684" s="9">
        <v>3</v>
      </c>
      <c r="N684" s="6" t="str">
        <f>IF(ev_charging_network_usage_!$I684&lt;=10,"Low",IF(ev_charging_network_usage_!$I684&lt;=30,"Medium","High"))</f>
        <v>High</v>
      </c>
      <c r="O684" s="6" t="str">
        <f t="shared" si="45"/>
        <v>Medium Satisfaction</v>
      </c>
      <c r="P684" s="6" t="str">
        <f>IF(ev_charging_network_usage_!$H684&lt;30,"Short Charging",IF(ev_charging_network_usage_!$H684&lt;=60,"Medium Charging","Long Charging"))</f>
        <v>Long Charging</v>
      </c>
      <c r="Q684" s="6">
        <f t="shared" si="44"/>
        <v>3</v>
      </c>
      <c r="R684" s="30">
        <f t="shared" si="42"/>
        <v>0.35069444444444442</v>
      </c>
      <c r="S684" s="28">
        <f t="shared" si="43"/>
        <v>45188</v>
      </c>
      <c r="T684" s="28"/>
    </row>
    <row r="685" spans="1:20" ht="13.2" x14ac:dyDescent="0.25">
      <c r="A685" s="3" t="s">
        <v>1557</v>
      </c>
      <c r="B685" s="3" t="s">
        <v>43</v>
      </c>
      <c r="C685" s="3" t="s">
        <v>30</v>
      </c>
      <c r="D685" s="3" t="s">
        <v>22</v>
      </c>
      <c r="E685" s="3" t="s">
        <v>35</v>
      </c>
      <c r="F685" s="3" t="s">
        <v>1558</v>
      </c>
      <c r="G685" s="3" t="s">
        <v>1559</v>
      </c>
      <c r="H685" s="3">
        <v>60</v>
      </c>
      <c r="I685" s="3">
        <v>20.170000000000002</v>
      </c>
      <c r="J685" s="3">
        <v>15</v>
      </c>
      <c r="K685" s="3">
        <v>302.55</v>
      </c>
      <c r="L685" s="3" t="s">
        <v>18</v>
      </c>
      <c r="M685" s="5">
        <v>3</v>
      </c>
      <c r="N685" s="6" t="str">
        <f>IF(ev_charging_network_usage_!$I685&lt;=10,"Low",IF(ev_charging_network_usage_!$I685&lt;=30,"Medium","High"))</f>
        <v>Medium</v>
      </c>
      <c r="O685" s="6" t="str">
        <f t="shared" si="45"/>
        <v>Medium Satisfaction</v>
      </c>
      <c r="P685" s="6" t="str">
        <f>IF(ev_charging_network_usage_!$H685&lt;30,"Short Charging",IF(ev_charging_network_usage_!$H685&lt;=60,"Medium Charging","Long Charging"))</f>
        <v>Medium Charging</v>
      </c>
      <c r="Q685" s="6">
        <f t="shared" si="44"/>
        <v>2</v>
      </c>
      <c r="R685" s="30">
        <f t="shared" si="42"/>
        <v>0.55486111111111114</v>
      </c>
      <c r="S685" s="28">
        <f t="shared" si="43"/>
        <v>45370</v>
      </c>
      <c r="T685" s="28"/>
    </row>
    <row r="686" spans="1:20" ht="13.2" x14ac:dyDescent="0.25">
      <c r="A686" s="7" t="s">
        <v>1560</v>
      </c>
      <c r="B686" s="7" t="s">
        <v>14</v>
      </c>
      <c r="C686" s="7" t="s">
        <v>15</v>
      </c>
      <c r="D686" s="7" t="s">
        <v>31</v>
      </c>
      <c r="E686" s="7" t="s">
        <v>17</v>
      </c>
      <c r="F686" s="8">
        <v>45232.365972222222</v>
      </c>
      <c r="G686" s="8">
        <v>45232.430555555555</v>
      </c>
      <c r="H686" s="7">
        <v>93</v>
      </c>
      <c r="I686" s="7">
        <v>54.54</v>
      </c>
      <c r="J686" s="7">
        <v>8</v>
      </c>
      <c r="K686" s="7">
        <v>436.32</v>
      </c>
      <c r="L686" s="7" t="s">
        <v>27</v>
      </c>
      <c r="M686" s="9">
        <v>3</v>
      </c>
      <c r="N686" s="6" t="str">
        <f>IF(ev_charging_network_usage_!$I686&lt;=10,"Low",IF(ev_charging_network_usage_!$I686&lt;=30,"Medium","High"))</f>
        <v>High</v>
      </c>
      <c r="O686" s="6" t="str">
        <f t="shared" si="45"/>
        <v>Medium Satisfaction</v>
      </c>
      <c r="P686" s="6" t="str">
        <f>IF(ev_charging_network_usage_!$H686&lt;30,"Short Charging",IF(ev_charging_network_usage_!$H686&lt;=60,"Medium Charging","Long Charging"))</f>
        <v>Long Charging</v>
      </c>
      <c r="Q686" s="6">
        <f t="shared" si="44"/>
        <v>3</v>
      </c>
      <c r="R686" s="30">
        <f t="shared" si="42"/>
        <v>0.3659722222222222</v>
      </c>
      <c r="S686" s="28">
        <f t="shared" si="43"/>
        <v>45232</v>
      </c>
      <c r="T686" s="28"/>
    </row>
    <row r="687" spans="1:20" ht="13.2" x14ac:dyDescent="0.25">
      <c r="A687" s="3" t="s">
        <v>1561</v>
      </c>
      <c r="B687" s="3" t="s">
        <v>48</v>
      </c>
      <c r="C687" s="3" t="s">
        <v>30</v>
      </c>
      <c r="D687" s="3" t="s">
        <v>34</v>
      </c>
      <c r="E687" s="3" t="s">
        <v>35</v>
      </c>
      <c r="F687" s="4">
        <v>44938.243750000001</v>
      </c>
      <c r="G687" s="4">
        <v>44938.293055555558</v>
      </c>
      <c r="H687" s="3">
        <v>71</v>
      </c>
      <c r="I687" s="3">
        <v>40.71</v>
      </c>
      <c r="J687" s="3">
        <v>8</v>
      </c>
      <c r="K687" s="3">
        <v>325.68</v>
      </c>
      <c r="L687" s="3" t="s">
        <v>23</v>
      </c>
      <c r="M687" s="5">
        <v>4</v>
      </c>
      <c r="N687" s="6" t="str">
        <f>IF(ev_charging_network_usage_!$I687&lt;=10,"Low",IF(ev_charging_network_usage_!$I687&lt;=30,"Medium","High"))</f>
        <v>High</v>
      </c>
      <c r="O687" s="6" t="str">
        <f t="shared" si="45"/>
        <v>Medium Satisfaction</v>
      </c>
      <c r="P687" s="6" t="str">
        <f>IF(ev_charging_network_usage_!$H687&lt;30,"Short Charging",IF(ev_charging_network_usage_!$H687&lt;=60,"Medium Charging","Long Charging"))</f>
        <v>Long Charging</v>
      </c>
      <c r="Q687" s="6">
        <f t="shared" si="44"/>
        <v>2</v>
      </c>
      <c r="R687" s="30">
        <f t="shared" si="42"/>
        <v>0.24374999999999999</v>
      </c>
      <c r="S687" s="28">
        <f t="shared" si="43"/>
        <v>44938</v>
      </c>
      <c r="T687" s="28"/>
    </row>
    <row r="688" spans="1:20" ht="13.2" x14ac:dyDescent="0.25">
      <c r="A688" s="7" t="s">
        <v>1562</v>
      </c>
      <c r="B688" s="7" t="s">
        <v>20</v>
      </c>
      <c r="C688" s="7" t="s">
        <v>30</v>
      </c>
      <c r="D688" s="7" t="s">
        <v>31</v>
      </c>
      <c r="E688" s="7" t="s">
        <v>17</v>
      </c>
      <c r="F688" s="7" t="s">
        <v>1563</v>
      </c>
      <c r="G688" s="7" t="s">
        <v>1564</v>
      </c>
      <c r="H688" s="7">
        <v>31</v>
      </c>
      <c r="I688" s="7">
        <v>14.53</v>
      </c>
      <c r="J688" s="7">
        <v>12</v>
      </c>
      <c r="K688" s="7">
        <v>174.36</v>
      </c>
      <c r="L688" s="7" t="s">
        <v>23</v>
      </c>
      <c r="M688" s="9">
        <v>2</v>
      </c>
      <c r="N688" s="6" t="str">
        <f>IF(ev_charging_network_usage_!$I688&lt;=10,"Low",IF(ev_charging_network_usage_!$I688&lt;=30,"Medium","High"))</f>
        <v>Medium</v>
      </c>
      <c r="O688" s="6" t="str">
        <f t="shared" si="45"/>
        <v>Low Satisfaction</v>
      </c>
      <c r="P688" s="6" t="str">
        <f>IF(ev_charging_network_usage_!$H688&lt;30,"Short Charging",IF(ev_charging_network_usage_!$H688&lt;=60,"Medium Charging","Long Charging"))</f>
        <v>Medium Charging</v>
      </c>
      <c r="Q688" s="6">
        <f t="shared" si="44"/>
        <v>2</v>
      </c>
      <c r="R688" s="30">
        <f t="shared" si="42"/>
        <v>0.57499999999999996</v>
      </c>
      <c r="S688" s="28">
        <f t="shared" si="43"/>
        <v>45461</v>
      </c>
      <c r="T688" s="28"/>
    </row>
    <row r="689" spans="1:20" ht="13.2" x14ac:dyDescent="0.25">
      <c r="A689" s="3" t="s">
        <v>1565</v>
      </c>
      <c r="B689" s="3" t="s">
        <v>29</v>
      </c>
      <c r="C689" s="3" t="s">
        <v>15</v>
      </c>
      <c r="D689" s="3" t="s">
        <v>31</v>
      </c>
      <c r="E689" s="3" t="s">
        <v>17</v>
      </c>
      <c r="F689" s="4">
        <v>45143.259027777778</v>
      </c>
      <c r="G689" s="4">
        <v>45143.285416666666</v>
      </c>
      <c r="H689" s="3">
        <v>38</v>
      </c>
      <c r="I689" s="3">
        <v>35.81</v>
      </c>
      <c r="J689" s="3">
        <v>10</v>
      </c>
      <c r="K689" s="3">
        <v>358.1</v>
      </c>
      <c r="L689" s="3" t="s">
        <v>18</v>
      </c>
      <c r="M689" s="5">
        <v>2</v>
      </c>
      <c r="N689" s="6" t="str">
        <f>IF(ev_charging_network_usage_!$I689&lt;=10,"Low",IF(ev_charging_network_usage_!$I689&lt;=30,"Medium","High"))</f>
        <v>High</v>
      </c>
      <c r="O689" s="6" t="str">
        <f t="shared" si="45"/>
        <v>Low Satisfaction</v>
      </c>
      <c r="P689" s="6" t="str">
        <f>IF(ev_charging_network_usage_!$H689&lt;30,"Short Charging",IF(ev_charging_network_usage_!$H689&lt;=60,"Medium Charging","Long Charging"))</f>
        <v>Medium Charging</v>
      </c>
      <c r="Q689" s="6">
        <f t="shared" si="44"/>
        <v>3</v>
      </c>
      <c r="R689" s="30">
        <f t="shared" si="42"/>
        <v>0.2590277777777778</v>
      </c>
      <c r="S689" s="28">
        <f t="shared" si="43"/>
        <v>45143</v>
      </c>
      <c r="T689" s="28"/>
    </row>
    <row r="690" spans="1:20" ht="13.2" x14ac:dyDescent="0.25">
      <c r="A690" s="7" t="s">
        <v>1566</v>
      </c>
      <c r="B690" s="7" t="s">
        <v>55</v>
      </c>
      <c r="C690" s="7" t="s">
        <v>30</v>
      </c>
      <c r="D690" s="7" t="s">
        <v>31</v>
      </c>
      <c r="E690" s="7" t="s">
        <v>35</v>
      </c>
      <c r="F690" s="11">
        <v>45270.392361111109</v>
      </c>
      <c r="G690" s="11">
        <v>45270.40347222222</v>
      </c>
      <c r="H690" s="7">
        <v>16</v>
      </c>
      <c r="I690" s="7">
        <v>59.84</v>
      </c>
      <c r="J690" s="7">
        <v>15</v>
      </c>
      <c r="K690" s="7">
        <v>897.6</v>
      </c>
      <c r="L690" s="7" t="s">
        <v>23</v>
      </c>
      <c r="M690" s="9">
        <v>1</v>
      </c>
      <c r="N690" s="6" t="str">
        <f>IF(ev_charging_network_usage_!$I690&lt;=10,"Low",IF(ev_charging_network_usage_!$I690&lt;=30,"Medium","High"))</f>
        <v>High</v>
      </c>
      <c r="O690" s="6" t="str">
        <f t="shared" si="45"/>
        <v>Low Satisfaction</v>
      </c>
      <c r="P690" s="6" t="str">
        <f>IF(ev_charging_network_usage_!$H690&lt;30,"Short Charging",IF(ev_charging_network_usage_!$H690&lt;=60,"Medium Charging","Long Charging"))</f>
        <v>Short Charging</v>
      </c>
      <c r="Q690" s="6">
        <f t="shared" si="44"/>
        <v>2</v>
      </c>
      <c r="R690" s="30">
        <f t="shared" si="42"/>
        <v>0.3923611111111111</v>
      </c>
      <c r="S690" s="28">
        <f t="shared" si="43"/>
        <v>45270</v>
      </c>
      <c r="T690" s="28"/>
    </row>
    <row r="691" spans="1:20" ht="13.2" x14ac:dyDescent="0.25">
      <c r="A691" s="3" t="s">
        <v>1567</v>
      </c>
      <c r="B691" s="3" t="s">
        <v>48</v>
      </c>
      <c r="C691" s="3" t="s">
        <v>21</v>
      </c>
      <c r="D691" s="3" t="s">
        <v>16</v>
      </c>
      <c r="E691" s="3" t="s">
        <v>35</v>
      </c>
      <c r="F691" s="3" t="s">
        <v>1568</v>
      </c>
      <c r="G691" s="3" t="s">
        <v>1569</v>
      </c>
      <c r="H691" s="3">
        <v>60</v>
      </c>
      <c r="I691" s="3">
        <v>51.06</v>
      </c>
      <c r="J691" s="3">
        <v>12</v>
      </c>
      <c r="K691" s="3">
        <v>612.72</v>
      </c>
      <c r="L691" s="3" t="s">
        <v>23</v>
      </c>
      <c r="M691" s="5">
        <v>2</v>
      </c>
      <c r="N691" s="6" t="str">
        <f>IF(ev_charging_network_usage_!$I691&lt;=10,"Low",IF(ev_charging_network_usage_!$I691&lt;=30,"Medium","High"))</f>
        <v>High</v>
      </c>
      <c r="O691" s="6" t="str">
        <f t="shared" si="45"/>
        <v>Low Satisfaction</v>
      </c>
      <c r="P691" s="6" t="str">
        <f>IF(ev_charging_network_usage_!$H691&lt;30,"Short Charging",IF(ev_charging_network_usage_!$H691&lt;=60,"Medium Charging","Long Charging"))</f>
        <v>Medium Charging</v>
      </c>
      <c r="Q691" s="6">
        <f t="shared" si="44"/>
        <v>1</v>
      </c>
      <c r="R691" s="30">
        <f t="shared" si="42"/>
        <v>0.93402777777777779</v>
      </c>
      <c r="S691" s="28">
        <f t="shared" si="43"/>
        <v>45032</v>
      </c>
      <c r="T691" s="28"/>
    </row>
    <row r="692" spans="1:20" ht="13.2" x14ac:dyDescent="0.25">
      <c r="A692" s="7" t="s">
        <v>1570</v>
      </c>
      <c r="B692" s="7" t="s">
        <v>48</v>
      </c>
      <c r="C692" s="7" t="s">
        <v>15</v>
      </c>
      <c r="D692" s="7" t="s">
        <v>34</v>
      </c>
      <c r="E692" s="7" t="s">
        <v>35</v>
      </c>
      <c r="F692" s="7" t="s">
        <v>1571</v>
      </c>
      <c r="G692" s="7" t="s">
        <v>1572</v>
      </c>
      <c r="H692" s="7">
        <v>61</v>
      </c>
      <c r="I692" s="7">
        <v>46.03</v>
      </c>
      <c r="J692" s="7">
        <v>8</v>
      </c>
      <c r="K692" s="7">
        <v>368.24</v>
      </c>
      <c r="L692" s="7" t="s">
        <v>18</v>
      </c>
      <c r="M692" s="9">
        <v>4</v>
      </c>
      <c r="N692" s="6" t="str">
        <f>IF(ev_charging_network_usage_!$I692&lt;=10,"Low",IF(ev_charging_network_usage_!$I692&lt;=30,"Medium","High"))</f>
        <v>High</v>
      </c>
      <c r="O692" s="6" t="str">
        <f t="shared" si="45"/>
        <v>Medium Satisfaction</v>
      </c>
      <c r="P692" s="6" t="str">
        <f>IF(ev_charging_network_usage_!$H692&lt;30,"Short Charging",IF(ev_charging_network_usage_!$H692&lt;=60,"Medium Charging","Long Charging"))</f>
        <v>Long Charging</v>
      </c>
      <c r="Q692" s="6">
        <f t="shared" si="44"/>
        <v>3</v>
      </c>
      <c r="R692" s="30">
        <f t="shared" si="42"/>
        <v>0.1673611111111111</v>
      </c>
      <c r="S692" s="28">
        <f t="shared" si="43"/>
        <v>45345</v>
      </c>
      <c r="T692" s="28"/>
    </row>
    <row r="693" spans="1:20" ht="13.2" x14ac:dyDescent="0.25">
      <c r="A693" s="3" t="s">
        <v>1573</v>
      </c>
      <c r="B693" s="3" t="s">
        <v>55</v>
      </c>
      <c r="C693" s="3" t="s">
        <v>30</v>
      </c>
      <c r="D693" s="3" t="s">
        <v>16</v>
      </c>
      <c r="E693" s="3" t="s">
        <v>17</v>
      </c>
      <c r="F693" s="3" t="s">
        <v>1574</v>
      </c>
      <c r="G693" s="3" t="s">
        <v>1575</v>
      </c>
      <c r="H693" s="3">
        <v>48</v>
      </c>
      <c r="I693" s="3">
        <v>17.89</v>
      </c>
      <c r="J693" s="3">
        <v>8</v>
      </c>
      <c r="K693" s="3">
        <v>143.12</v>
      </c>
      <c r="L693" s="3" t="s">
        <v>38</v>
      </c>
      <c r="M693" s="5">
        <v>1</v>
      </c>
      <c r="N693" s="6" t="str">
        <f>IF(ev_charging_network_usage_!$I693&lt;=10,"Low",IF(ev_charging_network_usage_!$I693&lt;=30,"Medium","High"))</f>
        <v>Medium</v>
      </c>
      <c r="O693" s="6" t="str">
        <f t="shared" si="45"/>
        <v>Low Satisfaction</v>
      </c>
      <c r="P693" s="6" t="str">
        <f>IF(ev_charging_network_usage_!$H693&lt;30,"Short Charging",IF(ev_charging_network_usage_!$H693&lt;=60,"Medium Charging","Long Charging"))</f>
        <v>Medium Charging</v>
      </c>
      <c r="Q693" s="6">
        <f t="shared" si="44"/>
        <v>2</v>
      </c>
      <c r="R693" s="30">
        <f t="shared" si="42"/>
        <v>0.65902777777777777</v>
      </c>
      <c r="S693" s="28">
        <f t="shared" si="43"/>
        <v>45012</v>
      </c>
      <c r="T693" s="28"/>
    </row>
    <row r="694" spans="1:20" ht="13.2" x14ac:dyDescent="0.25">
      <c r="A694" s="7" t="s">
        <v>1576</v>
      </c>
      <c r="B694" s="7" t="s">
        <v>55</v>
      </c>
      <c r="C694" s="7" t="s">
        <v>15</v>
      </c>
      <c r="D694" s="7" t="s">
        <v>22</v>
      </c>
      <c r="E694" s="7" t="s">
        <v>17</v>
      </c>
      <c r="F694" s="7" t="s">
        <v>1577</v>
      </c>
      <c r="G694" s="7" t="s">
        <v>1578</v>
      </c>
      <c r="H694" s="7">
        <v>87</v>
      </c>
      <c r="I694" s="7">
        <v>56.57</v>
      </c>
      <c r="J694" s="7">
        <v>10</v>
      </c>
      <c r="K694" s="7">
        <v>565.70000000000005</v>
      </c>
      <c r="L694" s="7" t="s">
        <v>23</v>
      </c>
      <c r="M694" s="9">
        <v>4</v>
      </c>
      <c r="N694" s="6" t="str">
        <f>IF(ev_charging_network_usage_!$I694&lt;=10,"Low",IF(ev_charging_network_usage_!$I694&lt;=30,"Medium","High"))</f>
        <v>High</v>
      </c>
      <c r="O694" s="6" t="str">
        <f t="shared" si="45"/>
        <v>Medium Satisfaction</v>
      </c>
      <c r="P694" s="6" t="str">
        <f>IF(ev_charging_network_usage_!$H694&lt;30,"Short Charging",IF(ev_charging_network_usage_!$H694&lt;=60,"Medium Charging","Long Charging"))</f>
        <v>Long Charging</v>
      </c>
      <c r="Q694" s="6">
        <f t="shared" si="44"/>
        <v>3</v>
      </c>
      <c r="R694" s="30">
        <f t="shared" si="42"/>
        <v>0.35902777777777778</v>
      </c>
      <c r="S694" s="28">
        <f t="shared" si="43"/>
        <v>45347</v>
      </c>
      <c r="T694" s="28"/>
    </row>
    <row r="695" spans="1:20" ht="13.2" x14ac:dyDescent="0.25">
      <c r="A695" s="3" t="s">
        <v>1579</v>
      </c>
      <c r="B695" s="3" t="s">
        <v>55</v>
      </c>
      <c r="C695" s="3" t="s">
        <v>30</v>
      </c>
      <c r="D695" s="3" t="s">
        <v>31</v>
      </c>
      <c r="E695" s="3" t="s">
        <v>35</v>
      </c>
      <c r="F695" s="3" t="s">
        <v>1580</v>
      </c>
      <c r="G695" s="3" t="s">
        <v>1581</v>
      </c>
      <c r="H695" s="3">
        <v>65</v>
      </c>
      <c r="I695" s="3">
        <v>13.12</v>
      </c>
      <c r="J695" s="3">
        <v>8</v>
      </c>
      <c r="K695" s="3">
        <v>104.96</v>
      </c>
      <c r="L695" s="3" t="s">
        <v>18</v>
      </c>
      <c r="M695" s="5">
        <v>3</v>
      </c>
      <c r="N695" s="6" t="str">
        <f>IF(ev_charging_network_usage_!$I695&lt;=10,"Low",IF(ev_charging_network_usage_!$I695&lt;=30,"Medium","High"))</f>
        <v>Medium</v>
      </c>
      <c r="O695" s="6" t="str">
        <f t="shared" si="45"/>
        <v>Medium Satisfaction</v>
      </c>
      <c r="P695" s="6" t="str">
        <f>IF(ev_charging_network_usage_!$H695&lt;30,"Short Charging",IF(ev_charging_network_usage_!$H695&lt;=60,"Medium Charging","Long Charging"))</f>
        <v>Long Charging</v>
      </c>
      <c r="Q695" s="6">
        <f t="shared" si="44"/>
        <v>2</v>
      </c>
      <c r="R695" s="30">
        <f t="shared" si="42"/>
        <v>0.25</v>
      </c>
      <c r="S695" s="28">
        <f t="shared" si="43"/>
        <v>45378</v>
      </c>
      <c r="T695" s="28"/>
    </row>
    <row r="696" spans="1:20" ht="13.2" x14ac:dyDescent="0.25">
      <c r="A696" s="7" t="s">
        <v>1582</v>
      </c>
      <c r="B696" s="7" t="s">
        <v>43</v>
      </c>
      <c r="C696" s="7" t="s">
        <v>15</v>
      </c>
      <c r="D696" s="7" t="s">
        <v>34</v>
      </c>
      <c r="E696" s="7" t="s">
        <v>35</v>
      </c>
      <c r="F696" s="7" t="s">
        <v>1583</v>
      </c>
      <c r="G696" s="7" t="s">
        <v>1584</v>
      </c>
      <c r="H696" s="7">
        <v>113</v>
      </c>
      <c r="I696" s="7">
        <v>25.31</v>
      </c>
      <c r="J696" s="7">
        <v>12</v>
      </c>
      <c r="K696" s="7">
        <v>303.72000000000003</v>
      </c>
      <c r="L696" s="7" t="s">
        <v>18</v>
      </c>
      <c r="M696" s="9">
        <v>4</v>
      </c>
      <c r="N696" s="6" t="str">
        <f>IF(ev_charging_network_usage_!$I696&lt;=10,"Low",IF(ev_charging_network_usage_!$I696&lt;=30,"Medium","High"))</f>
        <v>Medium</v>
      </c>
      <c r="O696" s="6" t="str">
        <f t="shared" si="45"/>
        <v>Medium Satisfaction</v>
      </c>
      <c r="P696" s="6" t="str">
        <f>IF(ev_charging_network_usage_!$H696&lt;30,"Short Charging",IF(ev_charging_network_usage_!$H696&lt;=60,"Medium Charging","Long Charging"))</f>
        <v>Long Charging</v>
      </c>
      <c r="Q696" s="6">
        <f t="shared" si="44"/>
        <v>3</v>
      </c>
      <c r="R696" s="30">
        <f t="shared" si="42"/>
        <v>0.5625</v>
      </c>
      <c r="S696" s="28">
        <f t="shared" si="43"/>
        <v>45163</v>
      </c>
      <c r="T696" s="28"/>
    </row>
    <row r="697" spans="1:20" ht="13.2" x14ac:dyDescent="0.25">
      <c r="A697" s="3" t="s">
        <v>1585</v>
      </c>
      <c r="B697" s="3" t="s">
        <v>20</v>
      </c>
      <c r="C697" s="3" t="s">
        <v>30</v>
      </c>
      <c r="D697" s="3" t="s">
        <v>16</v>
      </c>
      <c r="E697" s="3" t="s">
        <v>35</v>
      </c>
      <c r="F697" s="4">
        <v>45356.458333333336</v>
      </c>
      <c r="G697" s="4">
        <v>45356.500694444447</v>
      </c>
      <c r="H697" s="3">
        <v>61</v>
      </c>
      <c r="I697" s="3">
        <v>7.71</v>
      </c>
      <c r="J697" s="3">
        <v>10</v>
      </c>
      <c r="K697" s="3">
        <v>77.099999999999994</v>
      </c>
      <c r="L697" s="3" t="s">
        <v>27</v>
      </c>
      <c r="M697" s="5">
        <v>1</v>
      </c>
      <c r="N697" s="6" t="str">
        <f>IF(ev_charging_network_usage_!$I697&lt;=10,"Low",IF(ev_charging_network_usage_!$I697&lt;=30,"Medium","High"))</f>
        <v>Low</v>
      </c>
      <c r="O697" s="6" t="str">
        <f t="shared" si="45"/>
        <v>Low Satisfaction</v>
      </c>
      <c r="P697" s="6" t="str">
        <f>IF(ev_charging_network_usage_!$H697&lt;30,"Short Charging",IF(ev_charging_network_usage_!$H697&lt;=60,"Medium Charging","Long Charging"))</f>
        <v>Long Charging</v>
      </c>
      <c r="Q697" s="6">
        <f t="shared" si="44"/>
        <v>2</v>
      </c>
      <c r="R697" s="30">
        <f t="shared" si="42"/>
        <v>0.45833333333333331</v>
      </c>
      <c r="S697" s="28">
        <f t="shared" si="43"/>
        <v>45356</v>
      </c>
      <c r="T697" s="28"/>
    </row>
    <row r="698" spans="1:20" ht="13.2" x14ac:dyDescent="0.25">
      <c r="A698" s="7" t="s">
        <v>1586</v>
      </c>
      <c r="B698" s="7" t="s">
        <v>43</v>
      </c>
      <c r="C698" s="7" t="s">
        <v>21</v>
      </c>
      <c r="D698" s="7" t="s">
        <v>31</v>
      </c>
      <c r="E698" s="7" t="s">
        <v>17</v>
      </c>
      <c r="F698" s="8">
        <v>45541.211805555555</v>
      </c>
      <c r="G698" s="8">
        <v>45541.25277777778</v>
      </c>
      <c r="H698" s="7">
        <v>59</v>
      </c>
      <c r="I698" s="7">
        <v>39.86</v>
      </c>
      <c r="J698" s="7">
        <v>12</v>
      </c>
      <c r="K698" s="7">
        <v>478.32</v>
      </c>
      <c r="L698" s="7" t="s">
        <v>18</v>
      </c>
      <c r="M698" s="9">
        <v>4</v>
      </c>
      <c r="N698" s="6" t="str">
        <f>IF(ev_charging_network_usage_!$I698&lt;=10,"Low",IF(ev_charging_network_usage_!$I698&lt;=30,"Medium","High"))</f>
        <v>High</v>
      </c>
      <c r="O698" s="6" t="str">
        <f t="shared" si="45"/>
        <v>Medium Satisfaction</v>
      </c>
      <c r="P698" s="6" t="str">
        <f>IF(ev_charging_network_usage_!$H698&lt;30,"Short Charging",IF(ev_charging_network_usage_!$H698&lt;=60,"Medium Charging","Long Charging"))</f>
        <v>Medium Charging</v>
      </c>
      <c r="Q698" s="6">
        <f t="shared" si="44"/>
        <v>1</v>
      </c>
      <c r="R698" s="30">
        <f t="shared" si="42"/>
        <v>0.21180555555555555</v>
      </c>
      <c r="S698" s="28">
        <f t="shared" si="43"/>
        <v>45541</v>
      </c>
      <c r="T698" s="28"/>
    </row>
    <row r="699" spans="1:20" ht="13.2" x14ac:dyDescent="0.25">
      <c r="A699" s="3" t="s">
        <v>1587</v>
      </c>
      <c r="B699" s="3" t="s">
        <v>43</v>
      </c>
      <c r="C699" s="3" t="s">
        <v>15</v>
      </c>
      <c r="D699" s="3" t="s">
        <v>16</v>
      </c>
      <c r="E699" s="3" t="s">
        <v>35</v>
      </c>
      <c r="F699" s="3" t="s">
        <v>1588</v>
      </c>
      <c r="G699" s="3" t="s">
        <v>1589</v>
      </c>
      <c r="H699" s="3">
        <v>99</v>
      </c>
      <c r="I699" s="3">
        <v>39.78</v>
      </c>
      <c r="J699" s="3">
        <v>8</v>
      </c>
      <c r="K699" s="3">
        <v>318.24</v>
      </c>
      <c r="L699" s="3" t="s">
        <v>27</v>
      </c>
      <c r="M699" s="5">
        <v>2</v>
      </c>
      <c r="N699" s="6" t="str">
        <f>IF(ev_charging_network_usage_!$I699&lt;=10,"Low",IF(ev_charging_network_usage_!$I699&lt;=30,"Medium","High"))</f>
        <v>High</v>
      </c>
      <c r="O699" s="6" t="str">
        <f t="shared" si="45"/>
        <v>Low Satisfaction</v>
      </c>
      <c r="P699" s="6" t="str">
        <f>IF(ev_charging_network_usage_!$H699&lt;30,"Short Charging",IF(ev_charging_network_usage_!$H699&lt;=60,"Medium Charging","Long Charging"))</f>
        <v>Long Charging</v>
      </c>
      <c r="Q699" s="6">
        <f t="shared" si="44"/>
        <v>3</v>
      </c>
      <c r="R699" s="30">
        <f t="shared" si="42"/>
        <v>0.58125000000000004</v>
      </c>
      <c r="S699" s="28">
        <f t="shared" si="43"/>
        <v>45412</v>
      </c>
      <c r="T699" s="28"/>
    </row>
    <row r="700" spans="1:20" ht="13.2" x14ac:dyDescent="0.25">
      <c r="A700" s="7" t="s">
        <v>1590</v>
      </c>
      <c r="B700" s="7" t="s">
        <v>14</v>
      </c>
      <c r="C700" s="7" t="s">
        <v>15</v>
      </c>
      <c r="D700" s="7" t="s">
        <v>16</v>
      </c>
      <c r="E700" s="7" t="s">
        <v>35</v>
      </c>
      <c r="F700" s="7" t="s">
        <v>1591</v>
      </c>
      <c r="G700" s="7" t="s">
        <v>1592</v>
      </c>
      <c r="H700" s="7">
        <v>28</v>
      </c>
      <c r="I700" s="7">
        <v>47.09</v>
      </c>
      <c r="J700" s="7">
        <v>8</v>
      </c>
      <c r="K700" s="7">
        <v>376.72</v>
      </c>
      <c r="L700" s="7" t="s">
        <v>27</v>
      </c>
      <c r="M700" s="9">
        <v>4</v>
      </c>
      <c r="N700" s="6" t="str">
        <f>IF(ev_charging_network_usage_!$I700&lt;=10,"Low",IF(ev_charging_network_usage_!$I700&lt;=30,"Medium","High"))</f>
        <v>High</v>
      </c>
      <c r="O700" s="6" t="str">
        <f t="shared" si="45"/>
        <v>Medium Satisfaction</v>
      </c>
      <c r="P700" s="6" t="str">
        <f>IF(ev_charging_network_usage_!$H700&lt;30,"Short Charging",IF(ev_charging_network_usage_!$H700&lt;=60,"Medium Charging","Long Charging"))</f>
        <v>Short Charging</v>
      </c>
      <c r="Q700" s="6">
        <f t="shared" si="44"/>
        <v>3</v>
      </c>
      <c r="R700" s="30">
        <f t="shared" si="42"/>
        <v>0.91805555555555551</v>
      </c>
      <c r="S700" s="28">
        <f t="shared" si="43"/>
        <v>45375</v>
      </c>
      <c r="T700" s="28"/>
    </row>
    <row r="701" spans="1:20" ht="13.2" x14ac:dyDescent="0.25">
      <c r="A701" s="3" t="s">
        <v>1593</v>
      </c>
      <c r="B701" s="3" t="s">
        <v>59</v>
      </c>
      <c r="C701" s="3" t="s">
        <v>30</v>
      </c>
      <c r="D701" s="3" t="s">
        <v>16</v>
      </c>
      <c r="E701" s="3" t="s">
        <v>17</v>
      </c>
      <c r="F701" s="3" t="s">
        <v>1594</v>
      </c>
      <c r="G701" s="3" t="s">
        <v>1595</v>
      </c>
      <c r="H701" s="3">
        <v>46</v>
      </c>
      <c r="I701" s="3">
        <v>52.27</v>
      </c>
      <c r="J701" s="3">
        <v>10</v>
      </c>
      <c r="K701" s="3">
        <v>522.70000000000005</v>
      </c>
      <c r="L701" s="3" t="s">
        <v>18</v>
      </c>
      <c r="M701" s="5">
        <v>1</v>
      </c>
      <c r="N701" s="6" t="str">
        <f>IF(ev_charging_network_usage_!$I701&lt;=10,"Low",IF(ev_charging_network_usage_!$I701&lt;=30,"Medium","High"))</f>
        <v>High</v>
      </c>
      <c r="O701" s="6" t="str">
        <f t="shared" si="45"/>
        <v>Low Satisfaction</v>
      </c>
      <c r="P701" s="6" t="str">
        <f>IF(ev_charging_network_usage_!$H701&lt;30,"Short Charging",IF(ev_charging_network_usage_!$H701&lt;=60,"Medium Charging","Long Charging"))</f>
        <v>Medium Charging</v>
      </c>
      <c r="Q701" s="6">
        <f t="shared" si="44"/>
        <v>2</v>
      </c>
      <c r="R701" s="30">
        <f t="shared" si="42"/>
        <v>0.10694444444444444</v>
      </c>
      <c r="S701" s="28">
        <f t="shared" si="43"/>
        <v>45182</v>
      </c>
      <c r="T701" s="28"/>
    </row>
    <row r="702" spans="1:20" ht="13.2" x14ac:dyDescent="0.25">
      <c r="A702" s="7" t="s">
        <v>1596</v>
      </c>
      <c r="B702" s="7" t="s">
        <v>55</v>
      </c>
      <c r="C702" s="7" t="s">
        <v>30</v>
      </c>
      <c r="D702" s="7" t="s">
        <v>34</v>
      </c>
      <c r="E702" s="7" t="s">
        <v>35</v>
      </c>
      <c r="F702" s="7" t="s">
        <v>1597</v>
      </c>
      <c r="G702" s="7" t="s">
        <v>1598</v>
      </c>
      <c r="H702" s="7">
        <v>64</v>
      </c>
      <c r="I702" s="7">
        <v>5.3</v>
      </c>
      <c r="J702" s="7">
        <v>15</v>
      </c>
      <c r="K702" s="7">
        <v>79.5</v>
      </c>
      <c r="L702" s="7" t="s">
        <v>27</v>
      </c>
      <c r="M702" s="9">
        <v>3</v>
      </c>
      <c r="N702" s="6" t="str">
        <f>IF(ev_charging_network_usage_!$I702&lt;=10,"Low",IF(ev_charging_network_usage_!$I702&lt;=30,"Medium","High"))</f>
        <v>Low</v>
      </c>
      <c r="O702" s="6" t="str">
        <f t="shared" si="45"/>
        <v>Medium Satisfaction</v>
      </c>
      <c r="P702" s="6" t="str">
        <f>IF(ev_charging_network_usage_!$H702&lt;30,"Short Charging",IF(ev_charging_network_usage_!$H702&lt;=60,"Medium Charging","Long Charging"))</f>
        <v>Long Charging</v>
      </c>
      <c r="Q702" s="6">
        <f t="shared" si="44"/>
        <v>2</v>
      </c>
      <c r="R702" s="30">
        <f t="shared" si="42"/>
        <v>0.58333333333333337</v>
      </c>
      <c r="S702" s="28">
        <f t="shared" si="43"/>
        <v>45228</v>
      </c>
      <c r="T702" s="28"/>
    </row>
    <row r="703" spans="1:20" ht="13.2" x14ac:dyDescent="0.25">
      <c r="A703" s="3" t="s">
        <v>1599</v>
      </c>
      <c r="B703" s="3" t="s">
        <v>43</v>
      </c>
      <c r="C703" s="3" t="s">
        <v>15</v>
      </c>
      <c r="D703" s="3" t="s">
        <v>34</v>
      </c>
      <c r="E703" s="3" t="s">
        <v>35</v>
      </c>
      <c r="F703" s="4">
        <v>45119.989583333336</v>
      </c>
      <c r="G703" s="4">
        <v>45150.034722222219</v>
      </c>
      <c r="H703" s="3">
        <v>65</v>
      </c>
      <c r="I703" s="3">
        <v>36.67</v>
      </c>
      <c r="J703" s="3">
        <v>12</v>
      </c>
      <c r="K703" s="3">
        <v>440.04</v>
      </c>
      <c r="L703" s="3" t="s">
        <v>27</v>
      </c>
      <c r="M703" s="5">
        <v>3</v>
      </c>
      <c r="N703" s="6" t="str">
        <f>IF(ev_charging_network_usage_!$I703&lt;=10,"Low",IF(ev_charging_network_usage_!$I703&lt;=30,"Medium","High"))</f>
        <v>High</v>
      </c>
      <c r="O703" s="6" t="str">
        <f t="shared" si="45"/>
        <v>Medium Satisfaction</v>
      </c>
      <c r="P703" s="6" t="str">
        <f>IF(ev_charging_network_usage_!$H703&lt;30,"Short Charging",IF(ev_charging_network_usage_!$H703&lt;=60,"Medium Charging","Long Charging"))</f>
        <v>Long Charging</v>
      </c>
      <c r="Q703" s="6">
        <f t="shared" si="44"/>
        <v>3</v>
      </c>
      <c r="R703" s="30">
        <f t="shared" si="42"/>
        <v>0.98958333333333337</v>
      </c>
      <c r="S703" s="28">
        <f t="shared" si="43"/>
        <v>45119</v>
      </c>
      <c r="T703" s="28"/>
    </row>
    <row r="704" spans="1:20" ht="13.2" x14ac:dyDescent="0.25">
      <c r="A704" s="7" t="s">
        <v>1600</v>
      </c>
      <c r="B704" s="7" t="s">
        <v>55</v>
      </c>
      <c r="C704" s="7" t="s">
        <v>15</v>
      </c>
      <c r="D704" s="7" t="s">
        <v>16</v>
      </c>
      <c r="E704" s="7" t="s">
        <v>17</v>
      </c>
      <c r="F704" s="7" t="s">
        <v>1601</v>
      </c>
      <c r="G704" s="7" t="s">
        <v>1602</v>
      </c>
      <c r="H704" s="7">
        <v>79</v>
      </c>
      <c r="I704" s="7">
        <v>16.829999999999998</v>
      </c>
      <c r="J704" s="7">
        <v>10</v>
      </c>
      <c r="K704" s="7">
        <v>168.3</v>
      </c>
      <c r="L704" s="7" t="s">
        <v>18</v>
      </c>
      <c r="M704" s="9">
        <v>3</v>
      </c>
      <c r="N704" s="6" t="str">
        <f>IF(ev_charging_network_usage_!$I704&lt;=10,"Low",IF(ev_charging_network_usage_!$I704&lt;=30,"Medium","High"))</f>
        <v>Medium</v>
      </c>
      <c r="O704" s="6" t="str">
        <f t="shared" si="45"/>
        <v>Medium Satisfaction</v>
      </c>
      <c r="P704" s="6" t="str">
        <f>IF(ev_charging_network_usage_!$H704&lt;30,"Short Charging",IF(ev_charging_network_usage_!$H704&lt;=60,"Medium Charging","Long Charging"))</f>
        <v>Long Charging</v>
      </c>
      <c r="Q704" s="6">
        <f t="shared" si="44"/>
        <v>3</v>
      </c>
      <c r="R704" s="30">
        <f t="shared" si="42"/>
        <v>0.7319444444444444</v>
      </c>
      <c r="S704" s="28">
        <f t="shared" si="43"/>
        <v>45163</v>
      </c>
      <c r="T704" s="28"/>
    </row>
    <row r="705" spans="1:20" ht="13.2" x14ac:dyDescent="0.25">
      <c r="A705" s="3" t="s">
        <v>1603</v>
      </c>
      <c r="B705" s="3" t="s">
        <v>59</v>
      </c>
      <c r="C705" s="3" t="s">
        <v>30</v>
      </c>
      <c r="D705" s="3" t="s">
        <v>22</v>
      </c>
      <c r="E705" s="3" t="s">
        <v>35</v>
      </c>
      <c r="F705" s="4">
        <v>45630.864583333336</v>
      </c>
      <c r="G705" s="4">
        <v>45630.884027777778</v>
      </c>
      <c r="H705" s="3">
        <v>28</v>
      </c>
      <c r="I705" s="3">
        <v>58.12</v>
      </c>
      <c r="J705" s="3">
        <v>15</v>
      </c>
      <c r="K705" s="3">
        <v>871.8</v>
      </c>
      <c r="L705" s="3" t="s">
        <v>18</v>
      </c>
      <c r="M705" s="5">
        <v>3</v>
      </c>
      <c r="N705" s="6" t="str">
        <f>IF(ev_charging_network_usage_!$I705&lt;=10,"Low",IF(ev_charging_network_usage_!$I705&lt;=30,"Medium","High"))</f>
        <v>High</v>
      </c>
      <c r="O705" s="6" t="str">
        <f t="shared" si="45"/>
        <v>Medium Satisfaction</v>
      </c>
      <c r="P705" s="6" t="str">
        <f>IF(ev_charging_network_usage_!$H705&lt;30,"Short Charging",IF(ev_charging_network_usage_!$H705&lt;=60,"Medium Charging","Long Charging"))</f>
        <v>Short Charging</v>
      </c>
      <c r="Q705" s="6">
        <f t="shared" si="44"/>
        <v>2</v>
      </c>
      <c r="R705" s="30">
        <f t="shared" si="42"/>
        <v>0.86458333333333337</v>
      </c>
      <c r="S705" s="28">
        <f t="shared" si="43"/>
        <v>45630</v>
      </c>
      <c r="T705" s="28"/>
    </row>
    <row r="706" spans="1:20" ht="13.2" x14ac:dyDescent="0.25">
      <c r="A706" s="7" t="s">
        <v>1604</v>
      </c>
      <c r="B706" s="7" t="s">
        <v>14</v>
      </c>
      <c r="C706" s="7" t="s">
        <v>30</v>
      </c>
      <c r="D706" s="7" t="s">
        <v>22</v>
      </c>
      <c r="E706" s="7" t="s">
        <v>17</v>
      </c>
      <c r="F706" s="7" t="s">
        <v>1605</v>
      </c>
      <c r="G706" s="7" t="s">
        <v>1606</v>
      </c>
      <c r="H706" s="7">
        <v>11</v>
      </c>
      <c r="I706" s="7">
        <v>22.57</v>
      </c>
      <c r="J706" s="7">
        <v>15</v>
      </c>
      <c r="K706" s="7">
        <v>338.55</v>
      </c>
      <c r="L706" s="7" t="s">
        <v>23</v>
      </c>
      <c r="M706" s="9">
        <v>4</v>
      </c>
      <c r="N706" s="6" t="str">
        <f>IF(ev_charging_network_usage_!$I706&lt;=10,"Low",IF(ev_charging_network_usage_!$I706&lt;=30,"Medium","High"))</f>
        <v>Medium</v>
      </c>
      <c r="O706" s="6" t="str">
        <f t="shared" si="45"/>
        <v>Medium Satisfaction</v>
      </c>
      <c r="P706" s="6" t="str">
        <f>IF(ev_charging_network_usage_!$H706&lt;30,"Short Charging",IF(ev_charging_network_usage_!$H706&lt;=60,"Medium Charging","Long Charging"))</f>
        <v>Short Charging</v>
      </c>
      <c r="Q706" s="6">
        <f t="shared" si="44"/>
        <v>2</v>
      </c>
      <c r="R706" s="30">
        <f t="shared" ref="R706:R769" si="46">TIME(HOUR(F706),MINUTE(F706),SECOND(F706))</f>
        <v>0.89097222222222228</v>
      </c>
      <c r="S706" s="28">
        <f t="shared" ref="S706:S769" si="47">DATE(YEAR(F706),MONTH(F706),DAY(F706))</f>
        <v>45228</v>
      </c>
      <c r="T706" s="28"/>
    </row>
    <row r="707" spans="1:20" ht="13.2" x14ac:dyDescent="0.25">
      <c r="A707" s="3" t="s">
        <v>1607</v>
      </c>
      <c r="B707" s="3" t="s">
        <v>48</v>
      </c>
      <c r="C707" s="3" t="s">
        <v>30</v>
      </c>
      <c r="D707" s="3" t="s">
        <v>22</v>
      </c>
      <c r="E707" s="3" t="s">
        <v>35</v>
      </c>
      <c r="F707" s="3" t="s">
        <v>1608</v>
      </c>
      <c r="G707" s="3" t="s">
        <v>1609</v>
      </c>
      <c r="H707" s="3">
        <v>74</v>
      </c>
      <c r="I707" s="3">
        <v>57.73</v>
      </c>
      <c r="J707" s="3">
        <v>12</v>
      </c>
      <c r="K707" s="3">
        <v>692.76</v>
      </c>
      <c r="L707" s="3" t="s">
        <v>23</v>
      </c>
      <c r="M707" s="5">
        <v>2</v>
      </c>
      <c r="N707" s="6" t="str">
        <f>IF(ev_charging_network_usage_!$I707&lt;=10,"Low",IF(ev_charging_network_usage_!$I707&lt;=30,"Medium","High"))</f>
        <v>High</v>
      </c>
      <c r="O707" s="6" t="str">
        <f t="shared" si="45"/>
        <v>Low Satisfaction</v>
      </c>
      <c r="P707" s="6" t="str">
        <f>IF(ev_charging_network_usage_!$H707&lt;30,"Short Charging",IF(ev_charging_network_usage_!$H707&lt;=60,"Medium Charging","Long Charging"))</f>
        <v>Long Charging</v>
      </c>
      <c r="Q707" s="6">
        <f t="shared" ref="Q707:Q770" si="48">IF(C707="Fast Charger",1,IF(C707="Standard Charger",2,IF(C707="Super Fast Charger",3,"")))</f>
        <v>2</v>
      </c>
      <c r="R707" s="30">
        <f t="shared" si="46"/>
        <v>0.6645833333333333</v>
      </c>
      <c r="S707" s="28">
        <f t="shared" si="47"/>
        <v>45405</v>
      </c>
      <c r="T707" s="28"/>
    </row>
    <row r="708" spans="1:20" ht="13.2" x14ac:dyDescent="0.25">
      <c r="A708" s="7" t="s">
        <v>1610</v>
      </c>
      <c r="B708" s="7" t="s">
        <v>59</v>
      </c>
      <c r="C708" s="7" t="s">
        <v>30</v>
      </c>
      <c r="D708" s="7" t="s">
        <v>16</v>
      </c>
      <c r="E708" s="7" t="s">
        <v>17</v>
      </c>
      <c r="F708" s="8">
        <v>44958.111111111109</v>
      </c>
      <c r="G708" s="8">
        <v>44958.164583333331</v>
      </c>
      <c r="H708" s="7">
        <v>77</v>
      </c>
      <c r="I708" s="7">
        <v>12.62</v>
      </c>
      <c r="J708" s="7">
        <v>8</v>
      </c>
      <c r="K708" s="7">
        <v>100.96</v>
      </c>
      <c r="L708" s="7" t="s">
        <v>27</v>
      </c>
      <c r="M708" s="9">
        <v>5</v>
      </c>
      <c r="N708" s="6" t="str">
        <f>IF(ev_charging_network_usage_!$I708&lt;=10,"Low",IF(ev_charging_network_usage_!$I708&lt;=30,"Medium","High"))</f>
        <v>Medium</v>
      </c>
      <c r="O708" s="6" t="str">
        <f t="shared" ref="O708:O771" si="49">IF(M708&lt;=2,"Low Satisfaction",IF(M708&lt;=4,"Medium Satisfaction","High Satisfaction"))</f>
        <v>High Satisfaction</v>
      </c>
      <c r="P708" s="6" t="str">
        <f>IF(ev_charging_network_usage_!$H708&lt;30,"Short Charging",IF(ev_charging_network_usage_!$H708&lt;=60,"Medium Charging","Long Charging"))</f>
        <v>Long Charging</v>
      </c>
      <c r="Q708" s="6">
        <f t="shared" si="48"/>
        <v>2</v>
      </c>
      <c r="R708" s="30">
        <f t="shared" si="46"/>
        <v>0.1111111111111111</v>
      </c>
      <c r="S708" s="28">
        <f t="shared" si="47"/>
        <v>44958</v>
      </c>
      <c r="T708" s="28"/>
    </row>
    <row r="709" spans="1:20" ht="13.2" x14ac:dyDescent="0.25">
      <c r="A709" s="3" t="s">
        <v>1611</v>
      </c>
      <c r="B709" s="3" t="s">
        <v>78</v>
      </c>
      <c r="C709" s="3" t="s">
        <v>21</v>
      </c>
      <c r="D709" s="3" t="s">
        <v>31</v>
      </c>
      <c r="E709" s="3" t="s">
        <v>17</v>
      </c>
      <c r="F709" s="3" t="s">
        <v>1612</v>
      </c>
      <c r="G709" s="3" t="s">
        <v>1613</v>
      </c>
      <c r="H709" s="3">
        <v>118</v>
      </c>
      <c r="I709" s="3">
        <v>2.64</v>
      </c>
      <c r="J709" s="3">
        <v>8</v>
      </c>
      <c r="K709" s="3">
        <v>21.12</v>
      </c>
      <c r="L709" s="3" t="s">
        <v>38</v>
      </c>
      <c r="M709" s="5">
        <v>3</v>
      </c>
      <c r="N709" s="6" t="str">
        <f>IF(ev_charging_network_usage_!$I709&lt;=10,"Low",IF(ev_charging_network_usage_!$I709&lt;=30,"Medium","High"))</f>
        <v>Low</v>
      </c>
      <c r="O709" s="6" t="str">
        <f t="shared" si="49"/>
        <v>Medium Satisfaction</v>
      </c>
      <c r="P709" s="6" t="str">
        <f>IF(ev_charging_network_usage_!$H709&lt;30,"Short Charging",IF(ev_charging_network_usage_!$H709&lt;=60,"Medium Charging","Long Charging"))</f>
        <v>Long Charging</v>
      </c>
      <c r="Q709" s="6">
        <f t="shared" si="48"/>
        <v>1</v>
      </c>
      <c r="R709" s="30">
        <f t="shared" si="46"/>
        <v>0.34236111111111112</v>
      </c>
      <c r="S709" s="28">
        <f t="shared" si="47"/>
        <v>45059</v>
      </c>
      <c r="T709" s="28"/>
    </row>
    <row r="710" spans="1:20" ht="13.2" x14ac:dyDescent="0.25">
      <c r="A710" s="7" t="s">
        <v>1614</v>
      </c>
      <c r="B710" s="7" t="s">
        <v>59</v>
      </c>
      <c r="C710" s="7" t="s">
        <v>30</v>
      </c>
      <c r="D710" s="7" t="s">
        <v>16</v>
      </c>
      <c r="E710" s="7" t="s">
        <v>17</v>
      </c>
      <c r="F710" s="8">
        <v>44931.275000000001</v>
      </c>
      <c r="G710" s="8">
        <v>44931.347916666666</v>
      </c>
      <c r="H710" s="7">
        <v>105</v>
      </c>
      <c r="I710" s="7">
        <v>43.6</v>
      </c>
      <c r="J710" s="7">
        <v>12</v>
      </c>
      <c r="K710" s="7">
        <v>523.20000000000005</v>
      </c>
      <c r="L710" s="7" t="s">
        <v>23</v>
      </c>
      <c r="M710" s="9">
        <v>5</v>
      </c>
      <c r="N710" s="6" t="str">
        <f>IF(ev_charging_network_usage_!$I710&lt;=10,"Low",IF(ev_charging_network_usage_!$I710&lt;=30,"Medium","High"))</f>
        <v>High</v>
      </c>
      <c r="O710" s="6" t="str">
        <f t="shared" si="49"/>
        <v>High Satisfaction</v>
      </c>
      <c r="P710" s="6" t="str">
        <f>IF(ev_charging_network_usage_!$H710&lt;30,"Short Charging",IF(ev_charging_network_usage_!$H710&lt;=60,"Medium Charging","Long Charging"))</f>
        <v>Long Charging</v>
      </c>
      <c r="Q710" s="6">
        <f t="shared" si="48"/>
        <v>2</v>
      </c>
      <c r="R710" s="30">
        <f t="shared" si="46"/>
        <v>0.27500000000000002</v>
      </c>
      <c r="S710" s="28">
        <f t="shared" si="47"/>
        <v>44931</v>
      </c>
      <c r="T710" s="28"/>
    </row>
    <row r="711" spans="1:20" ht="13.2" x14ac:dyDescent="0.25">
      <c r="A711" s="3" t="s">
        <v>1615</v>
      </c>
      <c r="B711" s="3" t="s">
        <v>29</v>
      </c>
      <c r="C711" s="3" t="s">
        <v>21</v>
      </c>
      <c r="D711" s="3" t="s">
        <v>16</v>
      </c>
      <c r="E711" s="3" t="s">
        <v>17</v>
      </c>
      <c r="F711" s="3" t="s">
        <v>1616</v>
      </c>
      <c r="G711" s="3" t="s">
        <v>1617</v>
      </c>
      <c r="H711" s="3">
        <v>110</v>
      </c>
      <c r="I711" s="3">
        <v>7.62</v>
      </c>
      <c r="J711" s="3">
        <v>12</v>
      </c>
      <c r="K711" s="3">
        <v>91.44</v>
      </c>
      <c r="L711" s="3" t="s">
        <v>23</v>
      </c>
      <c r="M711" s="5">
        <v>5</v>
      </c>
      <c r="N711" s="6" t="str">
        <f>IF(ev_charging_network_usage_!$I711&lt;=10,"Low",IF(ev_charging_network_usage_!$I711&lt;=30,"Medium","High"))</f>
        <v>Low</v>
      </c>
      <c r="O711" s="6" t="str">
        <f t="shared" si="49"/>
        <v>High Satisfaction</v>
      </c>
      <c r="P711" s="6" t="str">
        <f>IF(ev_charging_network_usage_!$H711&lt;30,"Short Charging",IF(ev_charging_network_usage_!$H711&lt;=60,"Medium Charging","Long Charging"))</f>
        <v>Long Charging</v>
      </c>
      <c r="Q711" s="6">
        <f t="shared" si="48"/>
        <v>1</v>
      </c>
      <c r="R711" s="30">
        <f t="shared" si="46"/>
        <v>0.80694444444444446</v>
      </c>
      <c r="S711" s="28">
        <f t="shared" si="47"/>
        <v>45280</v>
      </c>
      <c r="T711" s="28"/>
    </row>
    <row r="712" spans="1:20" ht="13.2" x14ac:dyDescent="0.25">
      <c r="A712" s="7" t="s">
        <v>1618</v>
      </c>
      <c r="B712" s="7" t="s">
        <v>14</v>
      </c>
      <c r="C712" s="7" t="s">
        <v>30</v>
      </c>
      <c r="D712" s="7" t="s">
        <v>31</v>
      </c>
      <c r="E712" s="7" t="s">
        <v>17</v>
      </c>
      <c r="F712" s="7" t="s">
        <v>1619</v>
      </c>
      <c r="G712" s="7" t="s">
        <v>1620</v>
      </c>
      <c r="H712" s="7">
        <v>68</v>
      </c>
      <c r="I712" s="7">
        <v>16.7</v>
      </c>
      <c r="J712" s="7">
        <v>8</v>
      </c>
      <c r="K712" s="7">
        <v>133.6</v>
      </c>
      <c r="L712" s="7" t="s">
        <v>18</v>
      </c>
      <c r="M712" s="9">
        <v>5</v>
      </c>
      <c r="N712" s="6" t="str">
        <f>IF(ev_charging_network_usage_!$I712&lt;=10,"Low",IF(ev_charging_network_usage_!$I712&lt;=30,"Medium","High"))</f>
        <v>Medium</v>
      </c>
      <c r="O712" s="6" t="str">
        <f t="shared" si="49"/>
        <v>High Satisfaction</v>
      </c>
      <c r="P712" s="6" t="str">
        <f>IF(ev_charging_network_usage_!$H712&lt;30,"Short Charging",IF(ev_charging_network_usage_!$H712&lt;=60,"Medium Charging","Long Charging"))</f>
        <v>Long Charging</v>
      </c>
      <c r="Q712" s="6">
        <f t="shared" si="48"/>
        <v>2</v>
      </c>
      <c r="R712" s="30">
        <f t="shared" si="46"/>
        <v>9.6527777777777782E-2</v>
      </c>
      <c r="S712" s="28">
        <f t="shared" si="47"/>
        <v>45256</v>
      </c>
      <c r="T712" s="28"/>
    </row>
    <row r="713" spans="1:20" ht="13.2" x14ac:dyDescent="0.25">
      <c r="A713" s="3" t="s">
        <v>1621</v>
      </c>
      <c r="B713" s="3" t="s">
        <v>59</v>
      </c>
      <c r="C713" s="3" t="s">
        <v>15</v>
      </c>
      <c r="D713" s="3" t="s">
        <v>31</v>
      </c>
      <c r="E713" s="3" t="s">
        <v>17</v>
      </c>
      <c r="F713" s="3" t="s">
        <v>1622</v>
      </c>
      <c r="G713" s="3" t="s">
        <v>1623</v>
      </c>
      <c r="H713" s="3">
        <v>35</v>
      </c>
      <c r="I713" s="3">
        <v>56.44</v>
      </c>
      <c r="J713" s="3">
        <v>10</v>
      </c>
      <c r="K713" s="3">
        <v>564.4</v>
      </c>
      <c r="L713" s="3" t="s">
        <v>18</v>
      </c>
      <c r="M713" s="5">
        <v>3</v>
      </c>
      <c r="N713" s="6" t="str">
        <f>IF(ev_charging_network_usage_!$I713&lt;=10,"Low",IF(ev_charging_network_usage_!$I713&lt;=30,"Medium","High"))</f>
        <v>High</v>
      </c>
      <c r="O713" s="6" t="str">
        <f t="shared" si="49"/>
        <v>Medium Satisfaction</v>
      </c>
      <c r="P713" s="6" t="str">
        <f>IF(ev_charging_network_usage_!$H713&lt;30,"Short Charging",IF(ev_charging_network_usage_!$H713&lt;=60,"Medium Charging","Long Charging"))</f>
        <v>Medium Charging</v>
      </c>
      <c r="Q713" s="6">
        <f t="shared" si="48"/>
        <v>3</v>
      </c>
      <c r="R713" s="30">
        <f t="shared" si="46"/>
        <v>0.92361111111111116</v>
      </c>
      <c r="S713" s="28">
        <f t="shared" si="47"/>
        <v>45335</v>
      </c>
      <c r="T713" s="28"/>
    </row>
    <row r="714" spans="1:20" ht="13.2" x14ac:dyDescent="0.25">
      <c r="A714" s="7" t="s">
        <v>1624</v>
      </c>
      <c r="B714" s="7" t="s">
        <v>48</v>
      </c>
      <c r="C714" s="7" t="s">
        <v>15</v>
      </c>
      <c r="D714" s="7" t="s">
        <v>31</v>
      </c>
      <c r="E714" s="7" t="s">
        <v>35</v>
      </c>
      <c r="F714" s="7" t="s">
        <v>1625</v>
      </c>
      <c r="G714" s="7" t="s">
        <v>1626</v>
      </c>
      <c r="H714" s="7">
        <v>98</v>
      </c>
      <c r="I714" s="7">
        <v>26.63</v>
      </c>
      <c r="J714" s="7">
        <v>15</v>
      </c>
      <c r="K714" s="7">
        <v>399.45</v>
      </c>
      <c r="L714" s="7" t="s">
        <v>23</v>
      </c>
      <c r="M714" s="9">
        <v>5</v>
      </c>
      <c r="N714" s="6" t="str">
        <f>IF(ev_charging_network_usage_!$I714&lt;=10,"Low",IF(ev_charging_network_usage_!$I714&lt;=30,"Medium","High"))</f>
        <v>Medium</v>
      </c>
      <c r="O714" s="6" t="str">
        <f t="shared" si="49"/>
        <v>High Satisfaction</v>
      </c>
      <c r="P714" s="6" t="str">
        <f>IF(ev_charging_network_usage_!$H714&lt;30,"Short Charging",IF(ev_charging_network_usage_!$H714&lt;=60,"Medium Charging","Long Charging"))</f>
        <v>Long Charging</v>
      </c>
      <c r="Q714" s="6">
        <f t="shared" si="48"/>
        <v>3</v>
      </c>
      <c r="R714" s="30">
        <f t="shared" si="46"/>
        <v>0.32847222222222222</v>
      </c>
      <c r="S714" s="28">
        <f t="shared" si="47"/>
        <v>45396</v>
      </c>
      <c r="T714" s="28"/>
    </row>
    <row r="715" spans="1:20" ht="13.2" x14ac:dyDescent="0.25">
      <c r="A715" s="3" t="s">
        <v>1627</v>
      </c>
      <c r="B715" s="3" t="s">
        <v>43</v>
      </c>
      <c r="C715" s="3" t="s">
        <v>30</v>
      </c>
      <c r="D715" s="3" t="s">
        <v>16</v>
      </c>
      <c r="E715" s="3" t="s">
        <v>35</v>
      </c>
      <c r="F715" s="3" t="s">
        <v>1628</v>
      </c>
      <c r="G715" s="3" t="s">
        <v>1629</v>
      </c>
      <c r="H715" s="3">
        <v>38</v>
      </c>
      <c r="I715" s="3">
        <v>35.47</v>
      </c>
      <c r="J715" s="3">
        <v>8</v>
      </c>
      <c r="K715" s="3">
        <v>283.76</v>
      </c>
      <c r="L715" s="3" t="s">
        <v>23</v>
      </c>
      <c r="M715" s="5">
        <v>1</v>
      </c>
      <c r="N715" s="6" t="str">
        <f>IF(ev_charging_network_usage_!$I715&lt;=10,"Low",IF(ev_charging_network_usage_!$I715&lt;=30,"Medium","High"))</f>
        <v>High</v>
      </c>
      <c r="O715" s="6" t="str">
        <f t="shared" si="49"/>
        <v>Low Satisfaction</v>
      </c>
      <c r="P715" s="6" t="str">
        <f>IF(ev_charging_network_usage_!$H715&lt;30,"Short Charging",IF(ev_charging_network_usage_!$H715&lt;=60,"Medium Charging","Long Charging"))</f>
        <v>Medium Charging</v>
      </c>
      <c r="Q715" s="6">
        <f t="shared" si="48"/>
        <v>2</v>
      </c>
      <c r="R715" s="30">
        <f t="shared" si="46"/>
        <v>0.94652777777777775</v>
      </c>
      <c r="S715" s="28">
        <f t="shared" si="47"/>
        <v>45584</v>
      </c>
      <c r="T715" s="28"/>
    </row>
    <row r="716" spans="1:20" ht="13.2" x14ac:dyDescent="0.25">
      <c r="A716" s="7" t="s">
        <v>1630</v>
      </c>
      <c r="B716" s="7" t="s">
        <v>48</v>
      </c>
      <c r="C716" s="7" t="s">
        <v>30</v>
      </c>
      <c r="D716" s="7" t="s">
        <v>34</v>
      </c>
      <c r="E716" s="7" t="s">
        <v>17</v>
      </c>
      <c r="F716" s="7" t="s">
        <v>1631</v>
      </c>
      <c r="G716" s="7" t="s">
        <v>1632</v>
      </c>
      <c r="H716" s="7">
        <v>31</v>
      </c>
      <c r="I716" s="7">
        <v>19.760000000000002</v>
      </c>
      <c r="J716" s="7">
        <v>12</v>
      </c>
      <c r="K716" s="7">
        <v>237.12</v>
      </c>
      <c r="L716" s="7" t="s">
        <v>23</v>
      </c>
      <c r="M716" s="9">
        <v>5</v>
      </c>
      <c r="N716" s="6" t="str">
        <f>IF(ev_charging_network_usage_!$I716&lt;=10,"Low",IF(ev_charging_network_usage_!$I716&lt;=30,"Medium","High"))</f>
        <v>Medium</v>
      </c>
      <c r="O716" s="6" t="str">
        <f t="shared" si="49"/>
        <v>High Satisfaction</v>
      </c>
      <c r="P716" s="6" t="str">
        <f>IF(ev_charging_network_usage_!$H716&lt;30,"Short Charging",IF(ev_charging_network_usage_!$H716&lt;=60,"Medium Charging","Long Charging"))</f>
        <v>Medium Charging</v>
      </c>
      <c r="Q716" s="6">
        <f t="shared" si="48"/>
        <v>2</v>
      </c>
      <c r="R716" s="30">
        <f t="shared" si="46"/>
        <v>0.66597222222222219</v>
      </c>
      <c r="S716" s="28">
        <f t="shared" si="47"/>
        <v>45274</v>
      </c>
      <c r="T716" s="28"/>
    </row>
    <row r="717" spans="1:20" ht="13.2" x14ac:dyDescent="0.25">
      <c r="A717" s="3" t="s">
        <v>1633</v>
      </c>
      <c r="B717" s="3" t="s">
        <v>78</v>
      </c>
      <c r="C717" s="3" t="s">
        <v>21</v>
      </c>
      <c r="D717" s="3" t="s">
        <v>16</v>
      </c>
      <c r="E717" s="3" t="s">
        <v>35</v>
      </c>
      <c r="F717" s="4">
        <v>45418.430555555555</v>
      </c>
      <c r="G717" s="4">
        <v>45418.495138888888</v>
      </c>
      <c r="H717" s="3">
        <v>93</v>
      </c>
      <c r="I717" s="3">
        <v>25.54</v>
      </c>
      <c r="J717" s="3">
        <v>15</v>
      </c>
      <c r="K717" s="3">
        <v>383.1</v>
      </c>
      <c r="L717" s="3" t="s">
        <v>23</v>
      </c>
      <c r="M717" s="5">
        <v>4</v>
      </c>
      <c r="N717" s="6" t="str">
        <f>IF(ev_charging_network_usage_!$I717&lt;=10,"Low",IF(ev_charging_network_usage_!$I717&lt;=30,"Medium","High"))</f>
        <v>Medium</v>
      </c>
      <c r="O717" s="6" t="str">
        <f t="shared" si="49"/>
        <v>Medium Satisfaction</v>
      </c>
      <c r="P717" s="6" t="str">
        <f>IF(ev_charging_network_usage_!$H717&lt;30,"Short Charging",IF(ev_charging_network_usage_!$H717&lt;=60,"Medium Charging","Long Charging"))</f>
        <v>Long Charging</v>
      </c>
      <c r="Q717" s="6">
        <f t="shared" si="48"/>
        <v>1</v>
      </c>
      <c r="R717" s="30">
        <f t="shared" si="46"/>
        <v>0.43055555555555558</v>
      </c>
      <c r="S717" s="28">
        <f t="shared" si="47"/>
        <v>45418</v>
      </c>
      <c r="T717" s="28"/>
    </row>
    <row r="718" spans="1:20" ht="13.2" x14ac:dyDescent="0.25">
      <c r="A718" s="7" t="s">
        <v>1634</v>
      </c>
      <c r="B718" s="7" t="s">
        <v>48</v>
      </c>
      <c r="C718" s="7" t="s">
        <v>21</v>
      </c>
      <c r="D718" s="7" t="s">
        <v>34</v>
      </c>
      <c r="E718" s="7" t="s">
        <v>17</v>
      </c>
      <c r="F718" s="7" t="s">
        <v>1635</v>
      </c>
      <c r="G718" s="7" t="s">
        <v>1636</v>
      </c>
      <c r="H718" s="7">
        <v>41</v>
      </c>
      <c r="I718" s="7">
        <v>8.11</v>
      </c>
      <c r="J718" s="7">
        <v>15</v>
      </c>
      <c r="K718" s="7">
        <v>121.65</v>
      </c>
      <c r="L718" s="7" t="s">
        <v>18</v>
      </c>
      <c r="M718" s="9">
        <v>3</v>
      </c>
      <c r="N718" s="6" t="str">
        <f>IF(ev_charging_network_usage_!$I718&lt;=10,"Low",IF(ev_charging_network_usage_!$I718&lt;=30,"Medium","High"))</f>
        <v>Low</v>
      </c>
      <c r="O718" s="6" t="str">
        <f t="shared" si="49"/>
        <v>Medium Satisfaction</v>
      </c>
      <c r="P718" s="6" t="str">
        <f>IF(ev_charging_network_usage_!$H718&lt;30,"Short Charging",IF(ev_charging_network_usage_!$H718&lt;=60,"Medium Charging","Long Charging"))</f>
        <v>Medium Charging</v>
      </c>
      <c r="Q718" s="6">
        <f t="shared" si="48"/>
        <v>1</v>
      </c>
      <c r="R718" s="30">
        <f t="shared" si="46"/>
        <v>0.26597222222222222</v>
      </c>
      <c r="S718" s="28">
        <f t="shared" si="47"/>
        <v>45437</v>
      </c>
      <c r="T718" s="28"/>
    </row>
    <row r="719" spans="1:20" ht="13.2" x14ac:dyDescent="0.25">
      <c r="A719" s="3" t="s">
        <v>1637</v>
      </c>
      <c r="B719" s="3" t="s">
        <v>14</v>
      </c>
      <c r="C719" s="3" t="s">
        <v>30</v>
      </c>
      <c r="D719" s="3" t="s">
        <v>34</v>
      </c>
      <c r="E719" s="3" t="s">
        <v>35</v>
      </c>
      <c r="F719" s="3" t="s">
        <v>1638</v>
      </c>
      <c r="G719" s="3" t="s">
        <v>1639</v>
      </c>
      <c r="H719" s="3">
        <v>19</v>
      </c>
      <c r="I719" s="3">
        <v>37</v>
      </c>
      <c r="J719" s="3">
        <v>10</v>
      </c>
      <c r="K719" s="3">
        <v>370</v>
      </c>
      <c r="L719" s="3" t="s">
        <v>23</v>
      </c>
      <c r="M719" s="5">
        <v>3</v>
      </c>
      <c r="N719" s="6" t="str">
        <f>IF(ev_charging_network_usage_!$I719&lt;=10,"Low",IF(ev_charging_network_usage_!$I719&lt;=30,"Medium","High"))</f>
        <v>High</v>
      </c>
      <c r="O719" s="6" t="str">
        <f t="shared" si="49"/>
        <v>Medium Satisfaction</v>
      </c>
      <c r="P719" s="6" t="str">
        <f>IF(ev_charging_network_usage_!$H719&lt;30,"Short Charging",IF(ev_charging_network_usage_!$H719&lt;=60,"Medium Charging","Long Charging"))</f>
        <v>Short Charging</v>
      </c>
      <c r="Q719" s="6">
        <f t="shared" si="48"/>
        <v>2</v>
      </c>
      <c r="R719" s="30">
        <f t="shared" si="46"/>
        <v>0.32291666666666669</v>
      </c>
      <c r="S719" s="28">
        <f t="shared" si="47"/>
        <v>45010</v>
      </c>
      <c r="T719" s="28"/>
    </row>
    <row r="720" spans="1:20" ht="13.2" x14ac:dyDescent="0.25">
      <c r="A720" s="7" t="s">
        <v>1640</v>
      </c>
      <c r="B720" s="7" t="s">
        <v>55</v>
      </c>
      <c r="C720" s="7" t="s">
        <v>30</v>
      </c>
      <c r="D720" s="7" t="s">
        <v>16</v>
      </c>
      <c r="E720" s="7" t="s">
        <v>17</v>
      </c>
      <c r="F720" s="7" t="s">
        <v>1641</v>
      </c>
      <c r="G720" s="7" t="s">
        <v>1642</v>
      </c>
      <c r="H720" s="7">
        <v>57</v>
      </c>
      <c r="I720" s="7">
        <v>26.16</v>
      </c>
      <c r="J720" s="7">
        <v>15</v>
      </c>
      <c r="K720" s="7">
        <v>392.4</v>
      </c>
      <c r="L720" s="7" t="s">
        <v>27</v>
      </c>
      <c r="M720" s="9">
        <v>2</v>
      </c>
      <c r="N720" s="6" t="str">
        <f>IF(ev_charging_network_usage_!$I720&lt;=10,"Low",IF(ev_charging_network_usage_!$I720&lt;=30,"Medium","High"))</f>
        <v>Medium</v>
      </c>
      <c r="O720" s="6" t="str">
        <f t="shared" si="49"/>
        <v>Low Satisfaction</v>
      </c>
      <c r="P720" s="6" t="str">
        <f>IF(ev_charging_network_usage_!$H720&lt;30,"Short Charging",IF(ev_charging_network_usage_!$H720&lt;=60,"Medium Charging","Long Charging"))</f>
        <v>Medium Charging</v>
      </c>
      <c r="Q720" s="6">
        <f t="shared" si="48"/>
        <v>2</v>
      </c>
      <c r="R720" s="30">
        <f t="shared" si="46"/>
        <v>0.41736111111111113</v>
      </c>
      <c r="S720" s="28">
        <f t="shared" si="47"/>
        <v>45427</v>
      </c>
      <c r="T720" s="28"/>
    </row>
    <row r="721" spans="1:20" ht="13.2" x14ac:dyDescent="0.25">
      <c r="A721" s="3" t="s">
        <v>1643</v>
      </c>
      <c r="B721" s="3" t="s">
        <v>48</v>
      </c>
      <c r="C721" s="3" t="s">
        <v>30</v>
      </c>
      <c r="D721" s="3" t="s">
        <v>34</v>
      </c>
      <c r="E721" s="3" t="s">
        <v>17</v>
      </c>
      <c r="F721" s="4">
        <v>45506.202777777777</v>
      </c>
      <c r="G721" s="4">
        <v>45506.258333333331</v>
      </c>
      <c r="H721" s="3">
        <v>80</v>
      </c>
      <c r="I721" s="3">
        <v>42.72</v>
      </c>
      <c r="J721" s="3">
        <v>8</v>
      </c>
      <c r="K721" s="3">
        <v>341.76</v>
      </c>
      <c r="L721" s="3" t="s">
        <v>38</v>
      </c>
      <c r="M721" s="5">
        <v>2</v>
      </c>
      <c r="N721" s="6" t="str">
        <f>IF(ev_charging_network_usage_!$I721&lt;=10,"Low",IF(ev_charging_network_usage_!$I721&lt;=30,"Medium","High"))</f>
        <v>High</v>
      </c>
      <c r="O721" s="6" t="str">
        <f t="shared" si="49"/>
        <v>Low Satisfaction</v>
      </c>
      <c r="P721" s="6" t="str">
        <f>IF(ev_charging_network_usage_!$H721&lt;30,"Short Charging",IF(ev_charging_network_usage_!$H721&lt;=60,"Medium Charging","Long Charging"))</f>
        <v>Long Charging</v>
      </c>
      <c r="Q721" s="6">
        <f t="shared" si="48"/>
        <v>2</v>
      </c>
      <c r="R721" s="30">
        <f t="shared" si="46"/>
        <v>0.20277777777777778</v>
      </c>
      <c r="S721" s="28">
        <f t="shared" si="47"/>
        <v>45506</v>
      </c>
      <c r="T721" s="28"/>
    </row>
    <row r="722" spans="1:20" ht="13.2" x14ac:dyDescent="0.25">
      <c r="A722" s="7" t="s">
        <v>1644</v>
      </c>
      <c r="B722" s="7" t="s">
        <v>55</v>
      </c>
      <c r="C722" s="7" t="s">
        <v>15</v>
      </c>
      <c r="D722" s="7" t="s">
        <v>34</v>
      </c>
      <c r="E722" s="7" t="s">
        <v>17</v>
      </c>
      <c r="F722" s="7" t="s">
        <v>1645</v>
      </c>
      <c r="G722" s="7" t="s">
        <v>1646</v>
      </c>
      <c r="H722" s="7">
        <v>110</v>
      </c>
      <c r="I722" s="7">
        <v>16.920000000000002</v>
      </c>
      <c r="J722" s="7">
        <v>15</v>
      </c>
      <c r="K722" s="7">
        <v>253.8</v>
      </c>
      <c r="L722" s="7" t="s">
        <v>38</v>
      </c>
      <c r="M722" s="9">
        <v>5</v>
      </c>
      <c r="N722" s="6" t="str">
        <f>IF(ev_charging_network_usage_!$I722&lt;=10,"Low",IF(ev_charging_network_usage_!$I722&lt;=30,"Medium","High"))</f>
        <v>Medium</v>
      </c>
      <c r="O722" s="6" t="str">
        <f t="shared" si="49"/>
        <v>High Satisfaction</v>
      </c>
      <c r="P722" s="6" t="str">
        <f>IF(ev_charging_network_usage_!$H722&lt;30,"Short Charging",IF(ev_charging_network_usage_!$H722&lt;=60,"Medium Charging","Long Charging"))</f>
        <v>Long Charging</v>
      </c>
      <c r="Q722" s="6">
        <f t="shared" si="48"/>
        <v>3</v>
      </c>
      <c r="R722" s="30">
        <f t="shared" si="46"/>
        <v>0.33680555555555558</v>
      </c>
      <c r="S722" s="28">
        <f t="shared" si="47"/>
        <v>45373</v>
      </c>
      <c r="T722" s="28"/>
    </row>
    <row r="723" spans="1:20" ht="13.2" x14ac:dyDescent="0.25">
      <c r="A723" s="3" t="s">
        <v>1647</v>
      </c>
      <c r="B723" s="3" t="s">
        <v>43</v>
      </c>
      <c r="C723" s="3" t="s">
        <v>21</v>
      </c>
      <c r="D723" s="3" t="s">
        <v>16</v>
      </c>
      <c r="E723" s="3" t="s">
        <v>17</v>
      </c>
      <c r="F723" s="3" t="s">
        <v>1648</v>
      </c>
      <c r="G723" s="3" t="s">
        <v>1649</v>
      </c>
      <c r="H723" s="3">
        <v>110</v>
      </c>
      <c r="I723" s="3">
        <v>43.31</v>
      </c>
      <c r="J723" s="3">
        <v>8</v>
      </c>
      <c r="K723" s="3">
        <v>346.48</v>
      </c>
      <c r="L723" s="3" t="s">
        <v>23</v>
      </c>
      <c r="M723" s="5">
        <v>1</v>
      </c>
      <c r="N723" s="6" t="str">
        <f>IF(ev_charging_network_usage_!$I723&lt;=10,"Low",IF(ev_charging_network_usage_!$I723&lt;=30,"Medium","High"))</f>
        <v>High</v>
      </c>
      <c r="O723" s="6" t="str">
        <f t="shared" si="49"/>
        <v>Low Satisfaction</v>
      </c>
      <c r="P723" s="6" t="str">
        <f>IF(ev_charging_network_usage_!$H723&lt;30,"Short Charging",IF(ev_charging_network_usage_!$H723&lt;=60,"Medium Charging","Long Charging"))</f>
        <v>Long Charging</v>
      </c>
      <c r="Q723" s="6">
        <f t="shared" si="48"/>
        <v>1</v>
      </c>
      <c r="R723" s="30">
        <f t="shared" si="46"/>
        <v>0.14930555555555555</v>
      </c>
      <c r="S723" s="28">
        <f t="shared" si="47"/>
        <v>45043</v>
      </c>
      <c r="T723" s="28"/>
    </row>
    <row r="724" spans="1:20" ht="13.2" x14ac:dyDescent="0.25">
      <c r="A724" s="7" t="s">
        <v>1650</v>
      </c>
      <c r="B724" s="7" t="s">
        <v>43</v>
      </c>
      <c r="C724" s="7" t="s">
        <v>30</v>
      </c>
      <c r="D724" s="7" t="s">
        <v>34</v>
      </c>
      <c r="E724" s="7" t="s">
        <v>35</v>
      </c>
      <c r="F724" s="7" t="s">
        <v>1651</v>
      </c>
      <c r="G724" s="7" t="s">
        <v>1652</v>
      </c>
      <c r="H724" s="7">
        <v>69</v>
      </c>
      <c r="I724" s="7">
        <v>11.76</v>
      </c>
      <c r="J724" s="7">
        <v>12</v>
      </c>
      <c r="K724" s="7">
        <v>141.12</v>
      </c>
      <c r="L724" s="7" t="s">
        <v>27</v>
      </c>
      <c r="M724" s="9">
        <v>1</v>
      </c>
      <c r="N724" s="6" t="str">
        <f>IF(ev_charging_network_usage_!$I724&lt;=10,"Low",IF(ev_charging_network_usage_!$I724&lt;=30,"Medium","High"))</f>
        <v>Medium</v>
      </c>
      <c r="O724" s="6" t="str">
        <f t="shared" si="49"/>
        <v>Low Satisfaction</v>
      </c>
      <c r="P724" s="6" t="str">
        <f>IF(ev_charging_network_usage_!$H724&lt;30,"Short Charging",IF(ev_charging_network_usage_!$H724&lt;=60,"Medium Charging","Long Charging"))</f>
        <v>Long Charging</v>
      </c>
      <c r="Q724" s="6">
        <f t="shared" si="48"/>
        <v>2</v>
      </c>
      <c r="R724" s="30">
        <f t="shared" si="46"/>
        <v>0.52500000000000002</v>
      </c>
      <c r="S724" s="28">
        <f t="shared" si="47"/>
        <v>44983</v>
      </c>
      <c r="T724" s="28"/>
    </row>
    <row r="725" spans="1:20" ht="13.2" x14ac:dyDescent="0.25">
      <c r="A725" s="3" t="s">
        <v>1653</v>
      </c>
      <c r="B725" s="3" t="s">
        <v>78</v>
      </c>
      <c r="C725" s="3" t="s">
        <v>15</v>
      </c>
      <c r="D725" s="3" t="s">
        <v>34</v>
      </c>
      <c r="E725" s="3" t="s">
        <v>35</v>
      </c>
      <c r="F725" s="3" t="s">
        <v>1654</v>
      </c>
      <c r="G725" s="3" t="s">
        <v>1655</v>
      </c>
      <c r="H725" s="3">
        <v>11</v>
      </c>
      <c r="I725" s="3">
        <v>53.93</v>
      </c>
      <c r="J725" s="3">
        <v>15</v>
      </c>
      <c r="K725" s="3">
        <v>808.95</v>
      </c>
      <c r="L725" s="3" t="s">
        <v>27</v>
      </c>
      <c r="M725" s="5">
        <v>3</v>
      </c>
      <c r="N725" s="6" t="str">
        <f>IF(ev_charging_network_usage_!$I725&lt;=10,"Low",IF(ev_charging_network_usage_!$I725&lt;=30,"Medium","High"))</f>
        <v>High</v>
      </c>
      <c r="O725" s="6" t="str">
        <f t="shared" si="49"/>
        <v>Medium Satisfaction</v>
      </c>
      <c r="P725" s="6" t="str">
        <f>IF(ev_charging_network_usage_!$H725&lt;30,"Short Charging",IF(ev_charging_network_usage_!$H725&lt;=60,"Medium Charging","Long Charging"))</f>
        <v>Short Charging</v>
      </c>
      <c r="Q725" s="6">
        <f t="shared" si="48"/>
        <v>3</v>
      </c>
      <c r="R725" s="30">
        <f t="shared" si="46"/>
        <v>0.8305555555555556</v>
      </c>
      <c r="S725" s="28">
        <f t="shared" si="47"/>
        <v>45283</v>
      </c>
      <c r="T725" s="28"/>
    </row>
    <row r="726" spans="1:20" ht="13.2" x14ac:dyDescent="0.25">
      <c r="A726" s="7" t="s">
        <v>1656</v>
      </c>
      <c r="B726" s="7" t="s">
        <v>59</v>
      </c>
      <c r="C726" s="7" t="s">
        <v>15</v>
      </c>
      <c r="D726" s="7" t="s">
        <v>31</v>
      </c>
      <c r="E726" s="7" t="s">
        <v>17</v>
      </c>
      <c r="F726" s="8">
        <v>45207.909722222219</v>
      </c>
      <c r="G726" s="8">
        <v>45207.965277777781</v>
      </c>
      <c r="H726" s="7">
        <v>80</v>
      </c>
      <c r="I726" s="7">
        <v>45.84</v>
      </c>
      <c r="J726" s="7">
        <v>15</v>
      </c>
      <c r="K726" s="7">
        <v>687.6</v>
      </c>
      <c r="L726" s="7" t="s">
        <v>23</v>
      </c>
      <c r="M726" s="9">
        <v>5</v>
      </c>
      <c r="N726" s="6" t="str">
        <f>IF(ev_charging_network_usage_!$I726&lt;=10,"Low",IF(ev_charging_network_usage_!$I726&lt;=30,"Medium","High"))</f>
        <v>High</v>
      </c>
      <c r="O726" s="6" t="str">
        <f t="shared" si="49"/>
        <v>High Satisfaction</v>
      </c>
      <c r="P726" s="6" t="str">
        <f>IF(ev_charging_network_usage_!$H726&lt;30,"Short Charging",IF(ev_charging_network_usage_!$H726&lt;=60,"Medium Charging","Long Charging"))</f>
        <v>Long Charging</v>
      </c>
      <c r="Q726" s="6">
        <f t="shared" si="48"/>
        <v>3</v>
      </c>
      <c r="R726" s="30">
        <f t="shared" si="46"/>
        <v>0.90972222222222221</v>
      </c>
      <c r="S726" s="28">
        <f t="shared" si="47"/>
        <v>45207</v>
      </c>
      <c r="T726" s="28"/>
    </row>
    <row r="727" spans="1:20" ht="13.2" x14ac:dyDescent="0.25">
      <c r="A727" s="3" t="s">
        <v>1657</v>
      </c>
      <c r="B727" s="3" t="s">
        <v>29</v>
      </c>
      <c r="C727" s="3" t="s">
        <v>21</v>
      </c>
      <c r="D727" s="3" t="s">
        <v>34</v>
      </c>
      <c r="E727" s="3" t="s">
        <v>17</v>
      </c>
      <c r="F727" s="4">
        <v>45566.351388888892</v>
      </c>
      <c r="G727" s="4">
        <v>45566.382638888892</v>
      </c>
      <c r="H727" s="3">
        <v>45</v>
      </c>
      <c r="I727" s="3">
        <v>48.91</v>
      </c>
      <c r="J727" s="3">
        <v>10</v>
      </c>
      <c r="K727" s="3">
        <v>489.1</v>
      </c>
      <c r="L727" s="3" t="s">
        <v>18</v>
      </c>
      <c r="M727" s="5">
        <v>3</v>
      </c>
      <c r="N727" s="6" t="str">
        <f>IF(ev_charging_network_usage_!$I727&lt;=10,"Low",IF(ev_charging_network_usage_!$I727&lt;=30,"Medium","High"))</f>
        <v>High</v>
      </c>
      <c r="O727" s="6" t="str">
        <f t="shared" si="49"/>
        <v>Medium Satisfaction</v>
      </c>
      <c r="P727" s="6" t="str">
        <f>IF(ev_charging_network_usage_!$H727&lt;30,"Short Charging",IF(ev_charging_network_usage_!$H727&lt;=60,"Medium Charging","Long Charging"))</f>
        <v>Medium Charging</v>
      </c>
      <c r="Q727" s="6">
        <f t="shared" si="48"/>
        <v>1</v>
      </c>
      <c r="R727" s="30">
        <f t="shared" si="46"/>
        <v>0.35138888888888886</v>
      </c>
      <c r="S727" s="28">
        <f t="shared" si="47"/>
        <v>45566</v>
      </c>
      <c r="T727" s="28"/>
    </row>
    <row r="728" spans="1:20" ht="13.2" x14ac:dyDescent="0.25">
      <c r="A728" s="7" t="s">
        <v>1658</v>
      </c>
      <c r="B728" s="7" t="s">
        <v>55</v>
      </c>
      <c r="C728" s="7" t="s">
        <v>21</v>
      </c>
      <c r="D728" s="7" t="s">
        <v>34</v>
      </c>
      <c r="E728" s="7" t="s">
        <v>17</v>
      </c>
      <c r="F728" s="8">
        <v>44959.956944444442</v>
      </c>
      <c r="G728" s="8">
        <v>44959.976388888892</v>
      </c>
      <c r="H728" s="7">
        <v>28</v>
      </c>
      <c r="I728" s="7">
        <v>15.17</v>
      </c>
      <c r="J728" s="7">
        <v>15</v>
      </c>
      <c r="K728" s="7">
        <v>227.55</v>
      </c>
      <c r="L728" s="7" t="s">
        <v>27</v>
      </c>
      <c r="M728" s="9">
        <v>3</v>
      </c>
      <c r="N728" s="6" t="str">
        <f>IF(ev_charging_network_usage_!$I728&lt;=10,"Low",IF(ev_charging_network_usage_!$I728&lt;=30,"Medium","High"))</f>
        <v>Medium</v>
      </c>
      <c r="O728" s="6" t="str">
        <f t="shared" si="49"/>
        <v>Medium Satisfaction</v>
      </c>
      <c r="P728" s="6" t="str">
        <f>IF(ev_charging_network_usage_!$H728&lt;30,"Short Charging",IF(ev_charging_network_usage_!$H728&lt;=60,"Medium Charging","Long Charging"))</f>
        <v>Short Charging</v>
      </c>
      <c r="Q728" s="6">
        <f t="shared" si="48"/>
        <v>1</v>
      </c>
      <c r="R728" s="30">
        <f t="shared" si="46"/>
        <v>0.95694444444444449</v>
      </c>
      <c r="S728" s="28">
        <f t="shared" si="47"/>
        <v>44959</v>
      </c>
      <c r="T728" s="28"/>
    </row>
    <row r="729" spans="1:20" ht="13.2" x14ac:dyDescent="0.25">
      <c r="A729" s="3" t="s">
        <v>1659</v>
      </c>
      <c r="B729" s="3" t="s">
        <v>20</v>
      </c>
      <c r="C729" s="3" t="s">
        <v>21</v>
      </c>
      <c r="D729" s="3" t="s">
        <v>16</v>
      </c>
      <c r="E729" s="3" t="s">
        <v>35</v>
      </c>
      <c r="F729" s="3" t="s">
        <v>1660</v>
      </c>
      <c r="G729" s="3" t="s">
        <v>1661</v>
      </c>
      <c r="H729" s="3">
        <v>104</v>
      </c>
      <c r="I729" s="3">
        <v>6.36</v>
      </c>
      <c r="J729" s="3">
        <v>8</v>
      </c>
      <c r="K729" s="3">
        <v>50.88</v>
      </c>
      <c r="L729" s="3" t="s">
        <v>38</v>
      </c>
      <c r="M729" s="5">
        <v>2</v>
      </c>
      <c r="N729" s="6" t="str">
        <f>IF(ev_charging_network_usage_!$I729&lt;=10,"Low",IF(ev_charging_network_usage_!$I729&lt;=30,"Medium","High"))</f>
        <v>Low</v>
      </c>
      <c r="O729" s="6" t="str">
        <f t="shared" si="49"/>
        <v>Low Satisfaction</v>
      </c>
      <c r="P729" s="6" t="str">
        <f>IF(ev_charging_network_usage_!$H729&lt;30,"Short Charging",IF(ev_charging_network_usage_!$H729&lt;=60,"Medium Charging","Long Charging"))</f>
        <v>Long Charging</v>
      </c>
      <c r="Q729" s="6">
        <f t="shared" si="48"/>
        <v>1</v>
      </c>
      <c r="R729" s="30">
        <f t="shared" si="46"/>
        <v>0.32083333333333336</v>
      </c>
      <c r="S729" s="28">
        <f t="shared" si="47"/>
        <v>45341</v>
      </c>
      <c r="T729" s="28"/>
    </row>
    <row r="730" spans="1:20" ht="13.2" x14ac:dyDescent="0.25">
      <c r="A730" s="7" t="s">
        <v>1662</v>
      </c>
      <c r="B730" s="7" t="s">
        <v>20</v>
      </c>
      <c r="C730" s="7" t="s">
        <v>21</v>
      </c>
      <c r="D730" s="7" t="s">
        <v>16</v>
      </c>
      <c r="E730" s="7" t="s">
        <v>17</v>
      </c>
      <c r="F730" s="7" t="s">
        <v>1663</v>
      </c>
      <c r="G730" s="7" t="s">
        <v>1664</v>
      </c>
      <c r="H730" s="7">
        <v>36</v>
      </c>
      <c r="I730" s="7">
        <v>43.86</v>
      </c>
      <c r="J730" s="7">
        <v>10</v>
      </c>
      <c r="K730" s="7">
        <v>438.6</v>
      </c>
      <c r="L730" s="7" t="s">
        <v>23</v>
      </c>
      <c r="M730" s="9">
        <v>5</v>
      </c>
      <c r="N730" s="6" t="str">
        <f>IF(ev_charging_network_usage_!$I730&lt;=10,"Low",IF(ev_charging_network_usage_!$I730&lt;=30,"Medium","High"))</f>
        <v>High</v>
      </c>
      <c r="O730" s="6" t="str">
        <f t="shared" si="49"/>
        <v>High Satisfaction</v>
      </c>
      <c r="P730" s="6" t="str">
        <f>IF(ev_charging_network_usage_!$H730&lt;30,"Short Charging",IF(ev_charging_network_usage_!$H730&lt;=60,"Medium Charging","Long Charging"))</f>
        <v>Medium Charging</v>
      </c>
      <c r="Q730" s="6">
        <f t="shared" si="48"/>
        <v>1</v>
      </c>
      <c r="R730" s="30">
        <f t="shared" si="46"/>
        <v>0.58194444444444449</v>
      </c>
      <c r="S730" s="28">
        <f t="shared" si="47"/>
        <v>45258</v>
      </c>
      <c r="T730" s="28"/>
    </row>
    <row r="731" spans="1:20" ht="13.2" x14ac:dyDescent="0.25">
      <c r="A731" s="3" t="s">
        <v>1665</v>
      </c>
      <c r="B731" s="3" t="s">
        <v>20</v>
      </c>
      <c r="C731" s="3" t="s">
        <v>21</v>
      </c>
      <c r="D731" s="3" t="s">
        <v>16</v>
      </c>
      <c r="E731" s="3" t="s">
        <v>17</v>
      </c>
      <c r="F731" s="4">
        <v>45330.564583333333</v>
      </c>
      <c r="G731" s="4">
        <v>45330.634722222225</v>
      </c>
      <c r="H731" s="3">
        <v>101</v>
      </c>
      <c r="I731" s="3">
        <v>32.020000000000003</v>
      </c>
      <c r="J731" s="3">
        <v>10</v>
      </c>
      <c r="K731" s="3">
        <v>320.2</v>
      </c>
      <c r="L731" s="3" t="s">
        <v>38</v>
      </c>
      <c r="M731" s="5">
        <v>2</v>
      </c>
      <c r="N731" s="6" t="str">
        <f>IF(ev_charging_network_usage_!$I731&lt;=10,"Low",IF(ev_charging_network_usage_!$I731&lt;=30,"Medium","High"))</f>
        <v>High</v>
      </c>
      <c r="O731" s="6" t="str">
        <f t="shared" si="49"/>
        <v>Low Satisfaction</v>
      </c>
      <c r="P731" s="6" t="str">
        <f>IF(ev_charging_network_usage_!$H731&lt;30,"Short Charging",IF(ev_charging_network_usage_!$H731&lt;=60,"Medium Charging","Long Charging"))</f>
        <v>Long Charging</v>
      </c>
      <c r="Q731" s="6">
        <f t="shared" si="48"/>
        <v>1</v>
      </c>
      <c r="R731" s="30">
        <f t="shared" si="46"/>
        <v>0.56458333333333333</v>
      </c>
      <c r="S731" s="28">
        <f t="shared" si="47"/>
        <v>45330</v>
      </c>
      <c r="T731" s="28"/>
    </row>
    <row r="732" spans="1:20" ht="13.2" x14ac:dyDescent="0.25">
      <c r="A732" s="7" t="s">
        <v>1666</v>
      </c>
      <c r="B732" s="7" t="s">
        <v>20</v>
      </c>
      <c r="C732" s="7" t="s">
        <v>30</v>
      </c>
      <c r="D732" s="7" t="s">
        <v>31</v>
      </c>
      <c r="E732" s="7" t="s">
        <v>17</v>
      </c>
      <c r="F732" s="7" t="s">
        <v>1667</v>
      </c>
      <c r="G732" s="7" t="s">
        <v>1668</v>
      </c>
      <c r="H732" s="7">
        <v>74</v>
      </c>
      <c r="I732" s="7">
        <v>17.98</v>
      </c>
      <c r="J732" s="7">
        <v>12</v>
      </c>
      <c r="K732" s="7">
        <v>215.76</v>
      </c>
      <c r="L732" s="7" t="s">
        <v>23</v>
      </c>
      <c r="M732" s="9">
        <v>2</v>
      </c>
      <c r="N732" s="6" t="str">
        <f>IF(ev_charging_network_usage_!$I732&lt;=10,"Low",IF(ev_charging_network_usage_!$I732&lt;=30,"Medium","High"))</f>
        <v>Medium</v>
      </c>
      <c r="O732" s="6" t="str">
        <f t="shared" si="49"/>
        <v>Low Satisfaction</v>
      </c>
      <c r="P732" s="6" t="str">
        <f>IF(ev_charging_network_usage_!$H732&lt;30,"Short Charging",IF(ev_charging_network_usage_!$H732&lt;=60,"Medium Charging","Long Charging"))</f>
        <v>Long Charging</v>
      </c>
      <c r="Q732" s="6">
        <f t="shared" si="48"/>
        <v>2</v>
      </c>
      <c r="R732" s="30">
        <f t="shared" si="46"/>
        <v>0.34236111111111112</v>
      </c>
      <c r="S732" s="28">
        <f t="shared" si="47"/>
        <v>45010</v>
      </c>
      <c r="T732" s="28"/>
    </row>
    <row r="733" spans="1:20" ht="13.2" x14ac:dyDescent="0.25">
      <c r="A733" s="3" t="s">
        <v>1669</v>
      </c>
      <c r="B733" s="3" t="s">
        <v>78</v>
      </c>
      <c r="C733" s="3" t="s">
        <v>15</v>
      </c>
      <c r="D733" s="3" t="s">
        <v>34</v>
      </c>
      <c r="E733" s="3" t="s">
        <v>17</v>
      </c>
      <c r="F733" s="4">
        <v>45023.915972222225</v>
      </c>
      <c r="G733" s="4">
        <v>45023.943749999999</v>
      </c>
      <c r="H733" s="3">
        <v>40</v>
      </c>
      <c r="I733" s="3">
        <v>39.86</v>
      </c>
      <c r="J733" s="3">
        <v>10</v>
      </c>
      <c r="K733" s="3">
        <v>398.6</v>
      </c>
      <c r="L733" s="3" t="s">
        <v>38</v>
      </c>
      <c r="M733" s="5">
        <v>2</v>
      </c>
      <c r="N733" s="6" t="str">
        <f>IF(ev_charging_network_usage_!$I733&lt;=10,"Low",IF(ev_charging_network_usage_!$I733&lt;=30,"Medium","High"))</f>
        <v>High</v>
      </c>
      <c r="O733" s="6" t="str">
        <f t="shared" si="49"/>
        <v>Low Satisfaction</v>
      </c>
      <c r="P733" s="6" t="str">
        <f>IF(ev_charging_network_usage_!$H733&lt;30,"Short Charging",IF(ev_charging_network_usage_!$H733&lt;=60,"Medium Charging","Long Charging"))</f>
        <v>Medium Charging</v>
      </c>
      <c r="Q733" s="6">
        <f t="shared" si="48"/>
        <v>3</v>
      </c>
      <c r="R733" s="30">
        <f t="shared" si="46"/>
        <v>0.91597222222222219</v>
      </c>
      <c r="S733" s="28">
        <f t="shared" si="47"/>
        <v>45023</v>
      </c>
      <c r="T733" s="28"/>
    </row>
    <row r="734" spans="1:20" ht="13.2" x14ac:dyDescent="0.25">
      <c r="A734" s="7" t="s">
        <v>1670</v>
      </c>
      <c r="B734" s="7" t="s">
        <v>29</v>
      </c>
      <c r="C734" s="7" t="s">
        <v>30</v>
      </c>
      <c r="D734" s="7" t="s">
        <v>16</v>
      </c>
      <c r="E734" s="7" t="s">
        <v>17</v>
      </c>
      <c r="F734" s="7" t="s">
        <v>1671</v>
      </c>
      <c r="G734" s="7" t="s">
        <v>1672</v>
      </c>
      <c r="H734" s="7">
        <v>41</v>
      </c>
      <c r="I734" s="7">
        <v>34.64</v>
      </c>
      <c r="J734" s="7">
        <v>12</v>
      </c>
      <c r="K734" s="7">
        <v>415.68</v>
      </c>
      <c r="L734" s="7" t="s">
        <v>18</v>
      </c>
      <c r="M734" s="9">
        <v>4</v>
      </c>
      <c r="N734" s="6" t="str">
        <f>IF(ev_charging_network_usage_!$I734&lt;=10,"Low",IF(ev_charging_network_usage_!$I734&lt;=30,"Medium","High"))</f>
        <v>High</v>
      </c>
      <c r="O734" s="6" t="str">
        <f t="shared" si="49"/>
        <v>Medium Satisfaction</v>
      </c>
      <c r="P734" s="6" t="str">
        <f>IF(ev_charging_network_usage_!$H734&lt;30,"Short Charging",IF(ev_charging_network_usage_!$H734&lt;=60,"Medium Charging","Long Charging"))</f>
        <v>Medium Charging</v>
      </c>
      <c r="Q734" s="6">
        <f t="shared" si="48"/>
        <v>2</v>
      </c>
      <c r="R734" s="30">
        <f t="shared" si="46"/>
        <v>0.8041666666666667</v>
      </c>
      <c r="S734" s="28">
        <f t="shared" si="47"/>
        <v>45032</v>
      </c>
      <c r="T734" s="28"/>
    </row>
    <row r="735" spans="1:20" ht="13.2" x14ac:dyDescent="0.25">
      <c r="A735" s="3" t="s">
        <v>1673</v>
      </c>
      <c r="B735" s="3" t="s">
        <v>29</v>
      </c>
      <c r="C735" s="3" t="s">
        <v>30</v>
      </c>
      <c r="D735" s="3" t="s">
        <v>22</v>
      </c>
      <c r="E735" s="3" t="s">
        <v>17</v>
      </c>
      <c r="F735" s="4">
        <v>45393.734027777777</v>
      </c>
      <c r="G735" s="4">
        <v>45393.813888888886</v>
      </c>
      <c r="H735" s="3">
        <v>115</v>
      </c>
      <c r="I735" s="3">
        <v>21.08</v>
      </c>
      <c r="J735" s="3">
        <v>8</v>
      </c>
      <c r="K735" s="3">
        <v>168.64</v>
      </c>
      <c r="L735" s="3" t="s">
        <v>38</v>
      </c>
      <c r="M735" s="5">
        <v>1</v>
      </c>
      <c r="N735" s="6" t="str">
        <f>IF(ev_charging_network_usage_!$I735&lt;=10,"Low",IF(ev_charging_network_usage_!$I735&lt;=30,"Medium","High"))</f>
        <v>Medium</v>
      </c>
      <c r="O735" s="6" t="str">
        <f t="shared" si="49"/>
        <v>Low Satisfaction</v>
      </c>
      <c r="P735" s="6" t="str">
        <f>IF(ev_charging_network_usage_!$H735&lt;30,"Short Charging",IF(ev_charging_network_usage_!$H735&lt;=60,"Medium Charging","Long Charging"))</f>
        <v>Long Charging</v>
      </c>
      <c r="Q735" s="6">
        <f t="shared" si="48"/>
        <v>2</v>
      </c>
      <c r="R735" s="30">
        <f t="shared" si="46"/>
        <v>0.73402777777777772</v>
      </c>
      <c r="S735" s="28">
        <f t="shared" si="47"/>
        <v>45393</v>
      </c>
      <c r="T735" s="28"/>
    </row>
    <row r="736" spans="1:20" ht="13.2" x14ac:dyDescent="0.25">
      <c r="A736" s="7" t="s">
        <v>1674</v>
      </c>
      <c r="B736" s="7" t="s">
        <v>55</v>
      </c>
      <c r="C736" s="7" t="s">
        <v>15</v>
      </c>
      <c r="D736" s="7" t="s">
        <v>16</v>
      </c>
      <c r="E736" s="7" t="s">
        <v>17</v>
      </c>
      <c r="F736" s="8">
        <v>45480.13958333333</v>
      </c>
      <c r="G736" s="8">
        <v>45480.189583333333</v>
      </c>
      <c r="H736" s="7">
        <v>72</v>
      </c>
      <c r="I736" s="7">
        <v>60</v>
      </c>
      <c r="J736" s="7">
        <v>15</v>
      </c>
      <c r="K736" s="7">
        <v>900</v>
      </c>
      <c r="L736" s="7" t="s">
        <v>18</v>
      </c>
      <c r="M736" s="9">
        <v>1</v>
      </c>
      <c r="N736" s="6" t="str">
        <f>IF(ev_charging_network_usage_!$I736&lt;=10,"Low",IF(ev_charging_network_usage_!$I736&lt;=30,"Medium","High"))</f>
        <v>High</v>
      </c>
      <c r="O736" s="6" t="str">
        <f t="shared" si="49"/>
        <v>Low Satisfaction</v>
      </c>
      <c r="P736" s="6" t="str">
        <f>IF(ev_charging_network_usage_!$H736&lt;30,"Short Charging",IF(ev_charging_network_usage_!$H736&lt;=60,"Medium Charging","Long Charging"))</f>
        <v>Long Charging</v>
      </c>
      <c r="Q736" s="6">
        <f t="shared" si="48"/>
        <v>3</v>
      </c>
      <c r="R736" s="30">
        <f t="shared" si="46"/>
        <v>0.13958333333333334</v>
      </c>
      <c r="S736" s="28">
        <f t="shared" si="47"/>
        <v>45480</v>
      </c>
      <c r="T736" s="28"/>
    </row>
    <row r="737" spans="1:20" ht="13.2" x14ac:dyDescent="0.25">
      <c r="A737" s="3" t="s">
        <v>1675</v>
      </c>
      <c r="B737" s="3" t="s">
        <v>55</v>
      </c>
      <c r="C737" s="3" t="s">
        <v>15</v>
      </c>
      <c r="D737" s="3" t="s">
        <v>22</v>
      </c>
      <c r="E737" s="3" t="s">
        <v>35</v>
      </c>
      <c r="F737" s="3" t="s">
        <v>1676</v>
      </c>
      <c r="G737" s="3" t="s">
        <v>1677</v>
      </c>
      <c r="H737" s="3">
        <v>60</v>
      </c>
      <c r="I737" s="3">
        <v>21.47</v>
      </c>
      <c r="J737" s="3">
        <v>10</v>
      </c>
      <c r="K737" s="3">
        <v>214.7</v>
      </c>
      <c r="L737" s="3" t="s">
        <v>38</v>
      </c>
      <c r="M737" s="5">
        <v>1</v>
      </c>
      <c r="N737" s="6" t="str">
        <f>IF(ev_charging_network_usage_!$I737&lt;=10,"Low",IF(ev_charging_network_usage_!$I737&lt;=30,"Medium","High"))</f>
        <v>Medium</v>
      </c>
      <c r="O737" s="6" t="str">
        <f t="shared" si="49"/>
        <v>Low Satisfaction</v>
      </c>
      <c r="P737" s="6" t="str">
        <f>IF(ev_charging_network_usage_!$H737&lt;30,"Short Charging",IF(ev_charging_network_usage_!$H737&lt;=60,"Medium Charging","Long Charging"))</f>
        <v>Medium Charging</v>
      </c>
      <c r="Q737" s="6">
        <f t="shared" si="48"/>
        <v>3</v>
      </c>
      <c r="R737" s="30">
        <f t="shared" si="46"/>
        <v>0.34166666666666667</v>
      </c>
      <c r="S737" s="28">
        <f t="shared" si="47"/>
        <v>45152</v>
      </c>
      <c r="T737" s="28"/>
    </row>
    <row r="738" spans="1:20" ht="13.2" x14ac:dyDescent="0.25">
      <c r="A738" s="7" t="s">
        <v>1678</v>
      </c>
      <c r="B738" s="7" t="s">
        <v>55</v>
      </c>
      <c r="C738" s="7" t="s">
        <v>21</v>
      </c>
      <c r="D738" s="7" t="s">
        <v>31</v>
      </c>
      <c r="E738" s="7" t="s">
        <v>35</v>
      </c>
      <c r="F738" s="7" t="s">
        <v>1679</v>
      </c>
      <c r="G738" s="7" t="s">
        <v>1680</v>
      </c>
      <c r="H738" s="7">
        <v>16</v>
      </c>
      <c r="I738" s="7">
        <v>43.52</v>
      </c>
      <c r="J738" s="7">
        <v>8</v>
      </c>
      <c r="K738" s="7">
        <v>348.16</v>
      </c>
      <c r="L738" s="7" t="s">
        <v>23</v>
      </c>
      <c r="M738" s="9">
        <v>5</v>
      </c>
      <c r="N738" s="6" t="str">
        <f>IF(ev_charging_network_usage_!$I738&lt;=10,"Low",IF(ev_charging_network_usage_!$I738&lt;=30,"Medium","High"))</f>
        <v>High</v>
      </c>
      <c r="O738" s="6" t="str">
        <f t="shared" si="49"/>
        <v>High Satisfaction</v>
      </c>
      <c r="P738" s="6" t="str">
        <f>IF(ev_charging_network_usage_!$H738&lt;30,"Short Charging",IF(ev_charging_network_usage_!$H738&lt;=60,"Medium Charging","Long Charging"))</f>
        <v>Short Charging</v>
      </c>
      <c r="Q738" s="6">
        <f t="shared" si="48"/>
        <v>1</v>
      </c>
      <c r="R738" s="30">
        <f t="shared" si="46"/>
        <v>0.13819444444444445</v>
      </c>
      <c r="S738" s="28">
        <f t="shared" si="47"/>
        <v>45344</v>
      </c>
      <c r="T738" s="28"/>
    </row>
    <row r="739" spans="1:20" ht="13.2" x14ac:dyDescent="0.25">
      <c r="A739" s="3" t="s">
        <v>1681</v>
      </c>
      <c r="B739" s="3" t="s">
        <v>59</v>
      </c>
      <c r="C739" s="3" t="s">
        <v>15</v>
      </c>
      <c r="D739" s="3" t="s">
        <v>31</v>
      </c>
      <c r="E739" s="3" t="s">
        <v>17</v>
      </c>
      <c r="F739" s="3" t="s">
        <v>1682</v>
      </c>
      <c r="G739" s="3" t="s">
        <v>1683</v>
      </c>
      <c r="H739" s="3">
        <v>33</v>
      </c>
      <c r="I739" s="3">
        <v>11.91</v>
      </c>
      <c r="J739" s="3">
        <v>10</v>
      </c>
      <c r="K739" s="3">
        <v>119.1</v>
      </c>
      <c r="L739" s="3" t="s">
        <v>38</v>
      </c>
      <c r="M739" s="5">
        <v>2</v>
      </c>
      <c r="N739" s="6" t="str">
        <f>IF(ev_charging_network_usage_!$I739&lt;=10,"Low",IF(ev_charging_network_usage_!$I739&lt;=30,"Medium","High"))</f>
        <v>Medium</v>
      </c>
      <c r="O739" s="6" t="str">
        <f t="shared" si="49"/>
        <v>Low Satisfaction</v>
      </c>
      <c r="P739" s="6" t="str">
        <f>IF(ev_charging_network_usage_!$H739&lt;30,"Short Charging",IF(ev_charging_network_usage_!$H739&lt;=60,"Medium Charging","Long Charging"))</f>
        <v>Medium Charging</v>
      </c>
      <c r="Q739" s="6">
        <f t="shared" si="48"/>
        <v>3</v>
      </c>
      <c r="R739" s="30">
        <f t="shared" si="46"/>
        <v>6.2500000000000003E-3</v>
      </c>
      <c r="S739" s="28">
        <f t="shared" si="47"/>
        <v>45073</v>
      </c>
      <c r="T739" s="28"/>
    </row>
    <row r="740" spans="1:20" ht="13.2" x14ac:dyDescent="0.25">
      <c r="A740" s="7" t="s">
        <v>1684</v>
      </c>
      <c r="B740" s="7" t="s">
        <v>29</v>
      </c>
      <c r="C740" s="7" t="s">
        <v>15</v>
      </c>
      <c r="D740" s="7" t="s">
        <v>34</v>
      </c>
      <c r="E740" s="7" t="s">
        <v>17</v>
      </c>
      <c r="F740" s="7" t="s">
        <v>1685</v>
      </c>
      <c r="G740" s="7" t="s">
        <v>1686</v>
      </c>
      <c r="H740" s="7">
        <v>90</v>
      </c>
      <c r="I740" s="7">
        <v>37.1</v>
      </c>
      <c r="J740" s="7">
        <v>10</v>
      </c>
      <c r="K740" s="7">
        <v>371</v>
      </c>
      <c r="L740" s="7" t="s">
        <v>23</v>
      </c>
      <c r="M740" s="9">
        <v>1</v>
      </c>
      <c r="N740" s="6" t="str">
        <f>IF(ev_charging_network_usage_!$I740&lt;=10,"Low",IF(ev_charging_network_usage_!$I740&lt;=30,"Medium","High"))</f>
        <v>High</v>
      </c>
      <c r="O740" s="6" t="str">
        <f t="shared" si="49"/>
        <v>Low Satisfaction</v>
      </c>
      <c r="P740" s="6" t="str">
        <f>IF(ev_charging_network_usage_!$H740&lt;30,"Short Charging",IF(ev_charging_network_usage_!$H740&lt;=60,"Medium Charging","Long Charging"))</f>
        <v>Long Charging</v>
      </c>
      <c r="Q740" s="6">
        <f t="shared" si="48"/>
        <v>3</v>
      </c>
      <c r="R740" s="30">
        <f t="shared" si="46"/>
        <v>0.64861111111111114</v>
      </c>
      <c r="S740" s="28">
        <f t="shared" si="47"/>
        <v>45061</v>
      </c>
      <c r="T740" s="28"/>
    </row>
    <row r="741" spans="1:20" ht="13.2" x14ac:dyDescent="0.25">
      <c r="A741" s="3" t="s">
        <v>1687</v>
      </c>
      <c r="B741" s="3" t="s">
        <v>20</v>
      </c>
      <c r="C741" s="3" t="s">
        <v>21</v>
      </c>
      <c r="D741" s="3" t="s">
        <v>22</v>
      </c>
      <c r="E741" s="3" t="s">
        <v>17</v>
      </c>
      <c r="F741" s="3" t="s">
        <v>1688</v>
      </c>
      <c r="G741" s="3" t="s">
        <v>1689</v>
      </c>
      <c r="H741" s="3">
        <v>61</v>
      </c>
      <c r="I741" s="3">
        <v>32.96</v>
      </c>
      <c r="J741" s="3">
        <v>12</v>
      </c>
      <c r="K741" s="3">
        <v>395.52</v>
      </c>
      <c r="L741" s="3" t="s">
        <v>23</v>
      </c>
      <c r="M741" s="5">
        <v>4</v>
      </c>
      <c r="N741" s="6" t="str">
        <f>IF(ev_charging_network_usage_!$I741&lt;=10,"Low",IF(ev_charging_network_usage_!$I741&lt;=30,"Medium","High"))</f>
        <v>High</v>
      </c>
      <c r="O741" s="6" t="str">
        <f t="shared" si="49"/>
        <v>Medium Satisfaction</v>
      </c>
      <c r="P741" s="6" t="str">
        <f>IF(ev_charging_network_usage_!$H741&lt;30,"Short Charging",IF(ev_charging_network_usage_!$H741&lt;=60,"Medium Charging","Long Charging"))</f>
        <v>Long Charging</v>
      </c>
      <c r="Q741" s="6">
        <f t="shared" si="48"/>
        <v>1</v>
      </c>
      <c r="R741" s="30">
        <f t="shared" si="46"/>
        <v>0.27152777777777776</v>
      </c>
      <c r="S741" s="28">
        <f t="shared" si="47"/>
        <v>45579</v>
      </c>
      <c r="T741" s="28"/>
    </row>
    <row r="742" spans="1:20" ht="13.2" x14ac:dyDescent="0.25">
      <c r="A742" s="7" t="s">
        <v>1690</v>
      </c>
      <c r="B742" s="7" t="s">
        <v>29</v>
      </c>
      <c r="C742" s="7" t="s">
        <v>21</v>
      </c>
      <c r="D742" s="7" t="s">
        <v>31</v>
      </c>
      <c r="E742" s="7" t="s">
        <v>35</v>
      </c>
      <c r="F742" s="8">
        <v>45024.930555555555</v>
      </c>
      <c r="G742" s="8">
        <v>45024.941666666666</v>
      </c>
      <c r="H742" s="7">
        <v>16</v>
      </c>
      <c r="I742" s="7">
        <v>31.03</v>
      </c>
      <c r="J742" s="7">
        <v>15</v>
      </c>
      <c r="K742" s="7">
        <v>465.45</v>
      </c>
      <c r="L742" s="7" t="s">
        <v>23</v>
      </c>
      <c r="M742" s="9">
        <v>2</v>
      </c>
      <c r="N742" s="6" t="str">
        <f>IF(ev_charging_network_usage_!$I742&lt;=10,"Low",IF(ev_charging_network_usage_!$I742&lt;=30,"Medium","High"))</f>
        <v>High</v>
      </c>
      <c r="O742" s="6" t="str">
        <f t="shared" si="49"/>
        <v>Low Satisfaction</v>
      </c>
      <c r="P742" s="6" t="str">
        <f>IF(ev_charging_network_usage_!$H742&lt;30,"Short Charging",IF(ev_charging_network_usage_!$H742&lt;=60,"Medium Charging","Long Charging"))</f>
        <v>Short Charging</v>
      </c>
      <c r="Q742" s="6">
        <f t="shared" si="48"/>
        <v>1</v>
      </c>
      <c r="R742" s="30">
        <f t="shared" si="46"/>
        <v>0.93055555555555558</v>
      </c>
      <c r="S742" s="28">
        <f t="shared" si="47"/>
        <v>45024</v>
      </c>
      <c r="T742" s="28"/>
    </row>
    <row r="743" spans="1:20" ht="13.2" x14ac:dyDescent="0.25">
      <c r="A743" s="3" t="s">
        <v>1691</v>
      </c>
      <c r="B743" s="3" t="s">
        <v>55</v>
      </c>
      <c r="C743" s="3" t="s">
        <v>30</v>
      </c>
      <c r="D743" s="3" t="s">
        <v>16</v>
      </c>
      <c r="E743" s="3" t="s">
        <v>35</v>
      </c>
      <c r="F743" s="4">
        <v>45514.970833333333</v>
      </c>
      <c r="G743" s="4">
        <v>45514.998611111114</v>
      </c>
      <c r="H743" s="3">
        <v>40</v>
      </c>
      <c r="I743" s="3">
        <v>3.78</v>
      </c>
      <c r="J743" s="3">
        <v>12</v>
      </c>
      <c r="K743" s="3">
        <v>45.36</v>
      </c>
      <c r="L743" s="3" t="s">
        <v>23</v>
      </c>
      <c r="M743" s="5">
        <v>4</v>
      </c>
      <c r="N743" s="6" t="str">
        <f>IF(ev_charging_network_usage_!$I743&lt;=10,"Low",IF(ev_charging_network_usage_!$I743&lt;=30,"Medium","High"))</f>
        <v>Low</v>
      </c>
      <c r="O743" s="6" t="str">
        <f t="shared" si="49"/>
        <v>Medium Satisfaction</v>
      </c>
      <c r="P743" s="6" t="str">
        <f>IF(ev_charging_network_usage_!$H743&lt;30,"Short Charging",IF(ev_charging_network_usage_!$H743&lt;=60,"Medium Charging","Long Charging"))</f>
        <v>Medium Charging</v>
      </c>
      <c r="Q743" s="6">
        <f t="shared" si="48"/>
        <v>2</v>
      </c>
      <c r="R743" s="30">
        <f t="shared" si="46"/>
        <v>0.97083333333333333</v>
      </c>
      <c r="S743" s="28">
        <f t="shared" si="47"/>
        <v>45514</v>
      </c>
      <c r="T743" s="28"/>
    </row>
    <row r="744" spans="1:20" ht="13.2" x14ac:dyDescent="0.25">
      <c r="A744" s="7" t="s">
        <v>1692</v>
      </c>
      <c r="B744" s="7" t="s">
        <v>20</v>
      </c>
      <c r="C744" s="7" t="s">
        <v>15</v>
      </c>
      <c r="D744" s="7" t="s">
        <v>16</v>
      </c>
      <c r="E744" s="7" t="s">
        <v>35</v>
      </c>
      <c r="F744" s="8">
        <v>45566.902777777781</v>
      </c>
      <c r="G744" s="8">
        <v>45566.936111111114</v>
      </c>
      <c r="H744" s="7">
        <v>48</v>
      </c>
      <c r="I744" s="7">
        <v>43.43</v>
      </c>
      <c r="J744" s="7">
        <v>8</v>
      </c>
      <c r="K744" s="7">
        <v>347.44</v>
      </c>
      <c r="L744" s="7" t="s">
        <v>38</v>
      </c>
      <c r="M744" s="9">
        <v>2</v>
      </c>
      <c r="N744" s="6" t="str">
        <f>IF(ev_charging_network_usage_!$I744&lt;=10,"Low",IF(ev_charging_network_usage_!$I744&lt;=30,"Medium","High"))</f>
        <v>High</v>
      </c>
      <c r="O744" s="6" t="str">
        <f t="shared" si="49"/>
        <v>Low Satisfaction</v>
      </c>
      <c r="P744" s="6" t="str">
        <f>IF(ev_charging_network_usage_!$H744&lt;30,"Short Charging",IF(ev_charging_network_usage_!$H744&lt;=60,"Medium Charging","Long Charging"))</f>
        <v>Medium Charging</v>
      </c>
      <c r="Q744" s="6">
        <f t="shared" si="48"/>
        <v>3</v>
      </c>
      <c r="R744" s="30">
        <f t="shared" si="46"/>
        <v>0.90277777777777779</v>
      </c>
      <c r="S744" s="28">
        <f t="shared" si="47"/>
        <v>45566</v>
      </c>
      <c r="T744" s="28"/>
    </row>
    <row r="745" spans="1:20" ht="13.2" x14ac:dyDescent="0.25">
      <c r="A745" s="3" t="s">
        <v>1693</v>
      </c>
      <c r="B745" s="3" t="s">
        <v>20</v>
      </c>
      <c r="C745" s="3" t="s">
        <v>21</v>
      </c>
      <c r="D745" s="3" t="s">
        <v>31</v>
      </c>
      <c r="E745" s="3" t="s">
        <v>17</v>
      </c>
      <c r="F745" s="3" t="s">
        <v>1694</v>
      </c>
      <c r="G745" s="3" t="s">
        <v>1695</v>
      </c>
      <c r="H745" s="3">
        <v>111</v>
      </c>
      <c r="I745" s="3">
        <v>34.5</v>
      </c>
      <c r="J745" s="3">
        <v>10</v>
      </c>
      <c r="K745" s="3">
        <v>345</v>
      </c>
      <c r="L745" s="3" t="s">
        <v>18</v>
      </c>
      <c r="M745" s="5">
        <v>2</v>
      </c>
      <c r="N745" s="6" t="str">
        <f>IF(ev_charging_network_usage_!$I745&lt;=10,"Low",IF(ev_charging_network_usage_!$I745&lt;=30,"Medium","High"))</f>
        <v>High</v>
      </c>
      <c r="O745" s="6" t="str">
        <f t="shared" si="49"/>
        <v>Low Satisfaction</v>
      </c>
      <c r="P745" s="6" t="str">
        <f>IF(ev_charging_network_usage_!$H745&lt;30,"Short Charging",IF(ev_charging_network_usage_!$H745&lt;=60,"Medium Charging","Long Charging"))</f>
        <v>Long Charging</v>
      </c>
      <c r="Q745" s="6">
        <f t="shared" si="48"/>
        <v>1</v>
      </c>
      <c r="R745" s="30">
        <f t="shared" si="46"/>
        <v>0.37569444444444444</v>
      </c>
      <c r="S745" s="28">
        <f t="shared" si="47"/>
        <v>45183</v>
      </c>
      <c r="T745" s="28"/>
    </row>
    <row r="746" spans="1:20" ht="13.2" x14ac:dyDescent="0.25">
      <c r="A746" s="7" t="s">
        <v>1696</v>
      </c>
      <c r="B746" s="7" t="s">
        <v>43</v>
      </c>
      <c r="C746" s="7" t="s">
        <v>30</v>
      </c>
      <c r="D746" s="7" t="s">
        <v>22</v>
      </c>
      <c r="E746" s="7" t="s">
        <v>35</v>
      </c>
      <c r="F746" s="8">
        <v>45506.845833333333</v>
      </c>
      <c r="G746" s="8">
        <v>45506.896527777775</v>
      </c>
      <c r="H746" s="7">
        <v>73</v>
      </c>
      <c r="I746" s="7">
        <v>8.49</v>
      </c>
      <c r="J746" s="7">
        <v>12</v>
      </c>
      <c r="K746" s="7">
        <v>101.88</v>
      </c>
      <c r="L746" s="7" t="s">
        <v>18</v>
      </c>
      <c r="M746" s="9">
        <v>5</v>
      </c>
      <c r="N746" s="6" t="str">
        <f>IF(ev_charging_network_usage_!$I746&lt;=10,"Low",IF(ev_charging_network_usage_!$I746&lt;=30,"Medium","High"))</f>
        <v>Low</v>
      </c>
      <c r="O746" s="6" t="str">
        <f t="shared" si="49"/>
        <v>High Satisfaction</v>
      </c>
      <c r="P746" s="6" t="str">
        <f>IF(ev_charging_network_usage_!$H746&lt;30,"Short Charging",IF(ev_charging_network_usage_!$H746&lt;=60,"Medium Charging","Long Charging"))</f>
        <v>Long Charging</v>
      </c>
      <c r="Q746" s="6">
        <f t="shared" si="48"/>
        <v>2</v>
      </c>
      <c r="R746" s="30">
        <f t="shared" si="46"/>
        <v>0.84583333333333333</v>
      </c>
      <c r="S746" s="28">
        <f t="shared" si="47"/>
        <v>45506</v>
      </c>
      <c r="T746" s="28"/>
    </row>
    <row r="747" spans="1:20" ht="13.2" x14ac:dyDescent="0.25">
      <c r="A747" s="3" t="s">
        <v>1697</v>
      </c>
      <c r="B747" s="3" t="s">
        <v>48</v>
      </c>
      <c r="C747" s="3" t="s">
        <v>15</v>
      </c>
      <c r="D747" s="3" t="s">
        <v>34</v>
      </c>
      <c r="E747" s="3" t="s">
        <v>17</v>
      </c>
      <c r="F747" s="3" t="s">
        <v>1698</v>
      </c>
      <c r="G747" s="3" t="s">
        <v>1699</v>
      </c>
      <c r="H747" s="3">
        <v>55</v>
      </c>
      <c r="I747" s="3">
        <v>21.96</v>
      </c>
      <c r="J747" s="3">
        <v>10</v>
      </c>
      <c r="K747" s="3">
        <v>219.6</v>
      </c>
      <c r="L747" s="3" t="s">
        <v>38</v>
      </c>
      <c r="M747" s="5">
        <v>5</v>
      </c>
      <c r="N747" s="6" t="str">
        <f>IF(ev_charging_network_usage_!$I747&lt;=10,"Low",IF(ev_charging_network_usage_!$I747&lt;=30,"Medium","High"))</f>
        <v>Medium</v>
      </c>
      <c r="O747" s="6" t="str">
        <f t="shared" si="49"/>
        <v>High Satisfaction</v>
      </c>
      <c r="P747" s="6" t="str">
        <f>IF(ev_charging_network_usage_!$H747&lt;30,"Short Charging",IF(ev_charging_network_usage_!$H747&lt;=60,"Medium Charging","Long Charging"))</f>
        <v>Medium Charging</v>
      </c>
      <c r="Q747" s="6">
        <f t="shared" si="48"/>
        <v>3</v>
      </c>
      <c r="R747" s="30">
        <f t="shared" si="46"/>
        <v>0.78541666666666665</v>
      </c>
      <c r="S747" s="28">
        <f t="shared" si="47"/>
        <v>45588</v>
      </c>
      <c r="T747" s="28"/>
    </row>
    <row r="748" spans="1:20" ht="13.2" x14ac:dyDescent="0.25">
      <c r="A748" s="7" t="s">
        <v>1700</v>
      </c>
      <c r="B748" s="7" t="s">
        <v>78</v>
      </c>
      <c r="C748" s="7" t="s">
        <v>30</v>
      </c>
      <c r="D748" s="7" t="s">
        <v>22</v>
      </c>
      <c r="E748" s="7" t="s">
        <v>35</v>
      </c>
      <c r="F748" s="11">
        <v>45270.568055555559</v>
      </c>
      <c r="G748" s="11">
        <v>45270.582638888889</v>
      </c>
      <c r="H748" s="7">
        <v>21</v>
      </c>
      <c r="I748" s="7">
        <v>37.700000000000003</v>
      </c>
      <c r="J748" s="7">
        <v>10</v>
      </c>
      <c r="K748" s="7">
        <v>377</v>
      </c>
      <c r="L748" s="7" t="s">
        <v>38</v>
      </c>
      <c r="M748" s="9">
        <v>3</v>
      </c>
      <c r="N748" s="6" t="str">
        <f>IF(ev_charging_network_usage_!$I748&lt;=10,"Low",IF(ev_charging_network_usage_!$I748&lt;=30,"Medium","High"))</f>
        <v>High</v>
      </c>
      <c r="O748" s="6" t="str">
        <f t="shared" si="49"/>
        <v>Medium Satisfaction</v>
      </c>
      <c r="P748" s="6" t="str">
        <f>IF(ev_charging_network_usage_!$H748&lt;30,"Short Charging",IF(ev_charging_network_usage_!$H748&lt;=60,"Medium Charging","Long Charging"))</f>
        <v>Short Charging</v>
      </c>
      <c r="Q748" s="6">
        <f t="shared" si="48"/>
        <v>2</v>
      </c>
      <c r="R748" s="30">
        <f t="shared" si="46"/>
        <v>0.56805555555555554</v>
      </c>
      <c r="S748" s="28">
        <f t="shared" si="47"/>
        <v>45270</v>
      </c>
      <c r="T748" s="28"/>
    </row>
    <row r="749" spans="1:20" ht="13.2" x14ac:dyDescent="0.25">
      <c r="A749" s="3" t="s">
        <v>1701</v>
      </c>
      <c r="B749" s="3" t="s">
        <v>48</v>
      </c>
      <c r="C749" s="3" t="s">
        <v>30</v>
      </c>
      <c r="D749" s="3" t="s">
        <v>22</v>
      </c>
      <c r="E749" s="3" t="s">
        <v>17</v>
      </c>
      <c r="F749" s="3" t="s">
        <v>1702</v>
      </c>
      <c r="G749" s="3" t="s">
        <v>1703</v>
      </c>
      <c r="H749" s="3">
        <v>118</v>
      </c>
      <c r="I749" s="3">
        <v>49.85</v>
      </c>
      <c r="J749" s="3">
        <v>12</v>
      </c>
      <c r="K749" s="3">
        <v>598.20000000000005</v>
      </c>
      <c r="L749" s="3" t="s">
        <v>18</v>
      </c>
      <c r="M749" s="5">
        <v>3</v>
      </c>
      <c r="N749" s="6" t="str">
        <f>IF(ev_charging_network_usage_!$I749&lt;=10,"Low",IF(ev_charging_network_usage_!$I749&lt;=30,"Medium","High"))</f>
        <v>High</v>
      </c>
      <c r="O749" s="6" t="str">
        <f t="shared" si="49"/>
        <v>Medium Satisfaction</v>
      </c>
      <c r="P749" s="6" t="str">
        <f>IF(ev_charging_network_usage_!$H749&lt;30,"Short Charging",IF(ev_charging_network_usage_!$H749&lt;=60,"Medium Charging","Long Charging"))</f>
        <v>Long Charging</v>
      </c>
      <c r="Q749" s="6">
        <f t="shared" si="48"/>
        <v>2</v>
      </c>
      <c r="R749" s="30">
        <f t="shared" si="46"/>
        <v>0.34930555555555554</v>
      </c>
      <c r="S749" s="28">
        <f t="shared" si="47"/>
        <v>45370</v>
      </c>
      <c r="T749" s="28"/>
    </row>
    <row r="750" spans="1:20" ht="13.2" x14ac:dyDescent="0.25">
      <c r="A750" s="7" t="s">
        <v>1704</v>
      </c>
      <c r="B750" s="7" t="s">
        <v>29</v>
      </c>
      <c r="C750" s="7" t="s">
        <v>30</v>
      </c>
      <c r="D750" s="7" t="s">
        <v>22</v>
      </c>
      <c r="E750" s="7" t="s">
        <v>17</v>
      </c>
      <c r="F750" s="7" t="s">
        <v>1705</v>
      </c>
      <c r="G750" s="7" t="s">
        <v>1706</v>
      </c>
      <c r="H750" s="7">
        <v>19</v>
      </c>
      <c r="I750" s="7">
        <v>43.9</v>
      </c>
      <c r="J750" s="7">
        <v>12</v>
      </c>
      <c r="K750" s="7">
        <v>526.79999999999995</v>
      </c>
      <c r="L750" s="7" t="s">
        <v>23</v>
      </c>
      <c r="M750" s="9">
        <v>5</v>
      </c>
      <c r="N750" s="6" t="str">
        <f>IF(ev_charging_network_usage_!$I750&lt;=10,"Low",IF(ev_charging_network_usage_!$I750&lt;=30,"Medium","High"))</f>
        <v>High</v>
      </c>
      <c r="O750" s="6" t="str">
        <f t="shared" si="49"/>
        <v>High Satisfaction</v>
      </c>
      <c r="P750" s="6" t="str">
        <f>IF(ev_charging_network_usage_!$H750&lt;30,"Short Charging",IF(ev_charging_network_usage_!$H750&lt;=60,"Medium Charging","Long Charging"))</f>
        <v>Short Charging</v>
      </c>
      <c r="Q750" s="6">
        <f t="shared" si="48"/>
        <v>2</v>
      </c>
      <c r="R750" s="30">
        <f t="shared" si="46"/>
        <v>0.8520833333333333</v>
      </c>
      <c r="S750" s="28">
        <f t="shared" si="47"/>
        <v>45344</v>
      </c>
      <c r="T750" s="28"/>
    </row>
    <row r="751" spans="1:20" ht="13.2" x14ac:dyDescent="0.25">
      <c r="A751" s="3" t="s">
        <v>1707</v>
      </c>
      <c r="B751" s="3" t="s">
        <v>43</v>
      </c>
      <c r="C751" s="3" t="s">
        <v>15</v>
      </c>
      <c r="D751" s="3" t="s">
        <v>34</v>
      </c>
      <c r="E751" s="3" t="s">
        <v>35</v>
      </c>
      <c r="F751" s="3" t="s">
        <v>1708</v>
      </c>
      <c r="G751" s="3" t="s">
        <v>1709</v>
      </c>
      <c r="H751" s="3">
        <v>27</v>
      </c>
      <c r="I751" s="3">
        <v>21.44</v>
      </c>
      <c r="J751" s="3">
        <v>8</v>
      </c>
      <c r="K751" s="3">
        <v>171.52</v>
      </c>
      <c r="L751" s="3" t="s">
        <v>27</v>
      </c>
      <c r="M751" s="5">
        <v>3</v>
      </c>
      <c r="N751" s="6" t="str">
        <f>IF(ev_charging_network_usage_!$I751&lt;=10,"Low",IF(ev_charging_network_usage_!$I751&lt;=30,"Medium","High"))</f>
        <v>Medium</v>
      </c>
      <c r="O751" s="6" t="str">
        <f t="shared" si="49"/>
        <v>Medium Satisfaction</v>
      </c>
      <c r="P751" s="6" t="str">
        <f>IF(ev_charging_network_usage_!$H751&lt;30,"Short Charging",IF(ev_charging_network_usage_!$H751&lt;=60,"Medium Charging","Long Charging"))</f>
        <v>Short Charging</v>
      </c>
      <c r="Q751" s="6">
        <f t="shared" si="48"/>
        <v>3</v>
      </c>
      <c r="R751" s="30">
        <f t="shared" si="46"/>
        <v>0.26180555555555557</v>
      </c>
      <c r="S751" s="28">
        <f t="shared" si="47"/>
        <v>45610</v>
      </c>
      <c r="T751" s="28"/>
    </row>
    <row r="752" spans="1:20" ht="13.2" x14ac:dyDescent="0.25">
      <c r="A752" s="7" t="s">
        <v>1710</v>
      </c>
      <c r="B752" s="7" t="s">
        <v>59</v>
      </c>
      <c r="C752" s="7" t="s">
        <v>15</v>
      </c>
      <c r="D752" s="7" t="s">
        <v>34</v>
      </c>
      <c r="E752" s="7" t="s">
        <v>17</v>
      </c>
      <c r="F752" s="8">
        <v>45234.494444444441</v>
      </c>
      <c r="G752" s="8">
        <v>45234.505555555559</v>
      </c>
      <c r="H752" s="7">
        <v>16</v>
      </c>
      <c r="I752" s="7">
        <v>2.39</v>
      </c>
      <c r="J752" s="7">
        <v>10</v>
      </c>
      <c r="K752" s="7">
        <v>23.9</v>
      </c>
      <c r="L752" s="7" t="s">
        <v>38</v>
      </c>
      <c r="M752" s="9">
        <v>1</v>
      </c>
      <c r="N752" s="6" t="str">
        <f>IF(ev_charging_network_usage_!$I752&lt;=10,"Low",IF(ev_charging_network_usage_!$I752&lt;=30,"Medium","High"))</f>
        <v>Low</v>
      </c>
      <c r="O752" s="6" t="str">
        <f t="shared" si="49"/>
        <v>Low Satisfaction</v>
      </c>
      <c r="P752" s="6" t="str">
        <f>IF(ev_charging_network_usage_!$H752&lt;30,"Short Charging",IF(ev_charging_network_usage_!$H752&lt;=60,"Medium Charging","Long Charging"))</f>
        <v>Short Charging</v>
      </c>
      <c r="Q752" s="6">
        <f t="shared" si="48"/>
        <v>3</v>
      </c>
      <c r="R752" s="30">
        <f t="shared" si="46"/>
        <v>0.49444444444444446</v>
      </c>
      <c r="S752" s="28">
        <f t="shared" si="47"/>
        <v>45234</v>
      </c>
      <c r="T752" s="28"/>
    </row>
    <row r="753" spans="1:20" ht="13.2" x14ac:dyDescent="0.25">
      <c r="A753" s="3" t="s">
        <v>1711</v>
      </c>
      <c r="B753" s="3" t="s">
        <v>55</v>
      </c>
      <c r="C753" s="3" t="s">
        <v>30</v>
      </c>
      <c r="D753" s="3" t="s">
        <v>16</v>
      </c>
      <c r="E753" s="3" t="s">
        <v>17</v>
      </c>
      <c r="F753" s="3" t="s">
        <v>1712</v>
      </c>
      <c r="G753" s="3" t="s">
        <v>1713</v>
      </c>
      <c r="H753" s="3">
        <v>72</v>
      </c>
      <c r="I753" s="3">
        <v>17.98</v>
      </c>
      <c r="J753" s="3">
        <v>12</v>
      </c>
      <c r="K753" s="3">
        <v>215.76</v>
      </c>
      <c r="L753" s="3" t="s">
        <v>27</v>
      </c>
      <c r="M753" s="5">
        <v>4</v>
      </c>
      <c r="N753" s="6" t="str">
        <f>IF(ev_charging_network_usage_!$I753&lt;=10,"Low",IF(ev_charging_network_usage_!$I753&lt;=30,"Medium","High"))</f>
        <v>Medium</v>
      </c>
      <c r="O753" s="6" t="str">
        <f t="shared" si="49"/>
        <v>Medium Satisfaction</v>
      </c>
      <c r="P753" s="6" t="str">
        <f>IF(ev_charging_network_usage_!$H753&lt;30,"Short Charging",IF(ev_charging_network_usage_!$H753&lt;=60,"Medium Charging","Long Charging"))</f>
        <v>Long Charging</v>
      </c>
      <c r="Q753" s="6">
        <f t="shared" si="48"/>
        <v>2</v>
      </c>
      <c r="R753" s="30">
        <f t="shared" si="46"/>
        <v>0.11527777777777778</v>
      </c>
      <c r="S753" s="28">
        <f t="shared" si="47"/>
        <v>45003</v>
      </c>
      <c r="T753" s="28"/>
    </row>
    <row r="754" spans="1:20" ht="13.2" x14ac:dyDescent="0.25">
      <c r="A754" s="7" t="s">
        <v>1714</v>
      </c>
      <c r="B754" s="7" t="s">
        <v>29</v>
      </c>
      <c r="C754" s="7" t="s">
        <v>21</v>
      </c>
      <c r="D754" s="7" t="s">
        <v>22</v>
      </c>
      <c r="E754" s="7" t="s">
        <v>17</v>
      </c>
      <c r="F754" s="7" t="s">
        <v>1715</v>
      </c>
      <c r="G754" s="7" t="s">
        <v>1716</v>
      </c>
      <c r="H754" s="7">
        <v>92</v>
      </c>
      <c r="I754" s="7">
        <v>28.92</v>
      </c>
      <c r="J754" s="7">
        <v>12</v>
      </c>
      <c r="K754" s="7">
        <v>347.04</v>
      </c>
      <c r="L754" s="7" t="s">
        <v>18</v>
      </c>
      <c r="M754" s="9">
        <v>1</v>
      </c>
      <c r="N754" s="6" t="str">
        <f>IF(ev_charging_network_usage_!$I754&lt;=10,"Low",IF(ev_charging_network_usage_!$I754&lt;=30,"Medium","High"))</f>
        <v>Medium</v>
      </c>
      <c r="O754" s="6" t="str">
        <f t="shared" si="49"/>
        <v>Low Satisfaction</v>
      </c>
      <c r="P754" s="6" t="str">
        <f>IF(ev_charging_network_usage_!$H754&lt;30,"Short Charging",IF(ev_charging_network_usage_!$H754&lt;=60,"Medium Charging","Long Charging"))</f>
        <v>Long Charging</v>
      </c>
      <c r="Q754" s="6">
        <f t="shared" si="48"/>
        <v>1</v>
      </c>
      <c r="R754" s="30">
        <f t="shared" si="46"/>
        <v>0.46180555555555558</v>
      </c>
      <c r="S754" s="28">
        <f t="shared" si="47"/>
        <v>45548</v>
      </c>
      <c r="T754" s="28"/>
    </row>
    <row r="755" spans="1:20" ht="13.2" x14ac:dyDescent="0.25">
      <c r="A755" s="3" t="s">
        <v>1717</v>
      </c>
      <c r="B755" s="3" t="s">
        <v>29</v>
      </c>
      <c r="C755" s="3" t="s">
        <v>21</v>
      </c>
      <c r="D755" s="3" t="s">
        <v>22</v>
      </c>
      <c r="E755" s="3" t="s">
        <v>35</v>
      </c>
      <c r="F755" s="4">
        <v>44967.881249999999</v>
      </c>
      <c r="G755" s="4">
        <v>44967.88958333333</v>
      </c>
      <c r="H755" s="3">
        <v>12</v>
      </c>
      <c r="I755" s="3">
        <v>12.92</v>
      </c>
      <c r="J755" s="3">
        <v>15</v>
      </c>
      <c r="K755" s="3">
        <v>193.8</v>
      </c>
      <c r="L755" s="3" t="s">
        <v>23</v>
      </c>
      <c r="M755" s="5">
        <v>1</v>
      </c>
      <c r="N755" s="6" t="str">
        <f>IF(ev_charging_network_usage_!$I755&lt;=10,"Low",IF(ev_charging_network_usage_!$I755&lt;=30,"Medium","High"))</f>
        <v>Medium</v>
      </c>
      <c r="O755" s="6" t="str">
        <f t="shared" si="49"/>
        <v>Low Satisfaction</v>
      </c>
      <c r="P755" s="6" t="str">
        <f>IF(ev_charging_network_usage_!$H755&lt;30,"Short Charging",IF(ev_charging_network_usage_!$H755&lt;=60,"Medium Charging","Long Charging"))</f>
        <v>Short Charging</v>
      </c>
      <c r="Q755" s="6">
        <f t="shared" si="48"/>
        <v>1</v>
      </c>
      <c r="R755" s="30">
        <f t="shared" si="46"/>
        <v>0.88124999999999998</v>
      </c>
      <c r="S755" s="28">
        <f t="shared" si="47"/>
        <v>44967</v>
      </c>
      <c r="T755" s="28"/>
    </row>
    <row r="756" spans="1:20" ht="13.2" x14ac:dyDescent="0.25">
      <c r="A756" s="7" t="s">
        <v>1718</v>
      </c>
      <c r="B756" s="7" t="s">
        <v>29</v>
      </c>
      <c r="C756" s="7" t="s">
        <v>15</v>
      </c>
      <c r="D756" s="7" t="s">
        <v>16</v>
      </c>
      <c r="E756" s="7" t="s">
        <v>35</v>
      </c>
      <c r="F756" s="8">
        <v>45079.24722222222</v>
      </c>
      <c r="G756" s="8">
        <v>45079.327777777777</v>
      </c>
      <c r="H756" s="7">
        <v>116</v>
      </c>
      <c r="I756" s="7">
        <v>33.65</v>
      </c>
      <c r="J756" s="7">
        <v>8</v>
      </c>
      <c r="K756" s="7">
        <v>269.2</v>
      </c>
      <c r="L756" s="7" t="s">
        <v>18</v>
      </c>
      <c r="M756" s="9">
        <v>5</v>
      </c>
      <c r="N756" s="6" t="str">
        <f>IF(ev_charging_network_usage_!$I756&lt;=10,"Low",IF(ev_charging_network_usage_!$I756&lt;=30,"Medium","High"))</f>
        <v>High</v>
      </c>
      <c r="O756" s="6" t="str">
        <f t="shared" si="49"/>
        <v>High Satisfaction</v>
      </c>
      <c r="P756" s="6" t="str">
        <f>IF(ev_charging_network_usage_!$H756&lt;30,"Short Charging",IF(ev_charging_network_usage_!$H756&lt;=60,"Medium Charging","Long Charging"))</f>
        <v>Long Charging</v>
      </c>
      <c r="Q756" s="6">
        <f t="shared" si="48"/>
        <v>3</v>
      </c>
      <c r="R756" s="30">
        <f t="shared" si="46"/>
        <v>0.24722222222222223</v>
      </c>
      <c r="S756" s="28">
        <f t="shared" si="47"/>
        <v>45079</v>
      </c>
      <c r="T756" s="28"/>
    </row>
    <row r="757" spans="1:20" ht="13.2" x14ac:dyDescent="0.25">
      <c r="A757" s="3" t="s">
        <v>1719</v>
      </c>
      <c r="B757" s="3" t="s">
        <v>43</v>
      </c>
      <c r="C757" s="3" t="s">
        <v>21</v>
      </c>
      <c r="D757" s="3" t="s">
        <v>31</v>
      </c>
      <c r="E757" s="3" t="s">
        <v>17</v>
      </c>
      <c r="F757" s="3" t="s">
        <v>1720</v>
      </c>
      <c r="G757" s="3" t="s">
        <v>1721</v>
      </c>
      <c r="H757" s="3">
        <v>13</v>
      </c>
      <c r="I757" s="3">
        <v>7.98</v>
      </c>
      <c r="J757" s="3">
        <v>10</v>
      </c>
      <c r="K757" s="3">
        <v>79.8</v>
      </c>
      <c r="L757" s="3" t="s">
        <v>38</v>
      </c>
      <c r="M757" s="5">
        <v>2</v>
      </c>
      <c r="N757" s="6" t="str">
        <f>IF(ev_charging_network_usage_!$I757&lt;=10,"Low",IF(ev_charging_network_usage_!$I757&lt;=30,"Medium","High"))</f>
        <v>Low</v>
      </c>
      <c r="O757" s="6" t="str">
        <f t="shared" si="49"/>
        <v>Low Satisfaction</v>
      </c>
      <c r="P757" s="6" t="str">
        <f>IF(ev_charging_network_usage_!$H757&lt;30,"Short Charging",IF(ev_charging_network_usage_!$H757&lt;=60,"Medium Charging","Long Charging"))</f>
        <v>Short Charging</v>
      </c>
      <c r="Q757" s="6">
        <f t="shared" si="48"/>
        <v>1</v>
      </c>
      <c r="R757" s="30">
        <f t="shared" si="46"/>
        <v>0.56180555555555556</v>
      </c>
      <c r="S757" s="28">
        <f t="shared" si="47"/>
        <v>44983</v>
      </c>
      <c r="T757" s="28"/>
    </row>
    <row r="758" spans="1:20" ht="13.2" x14ac:dyDescent="0.25">
      <c r="A758" s="7" t="s">
        <v>1722</v>
      </c>
      <c r="B758" s="7" t="s">
        <v>78</v>
      </c>
      <c r="C758" s="7" t="s">
        <v>15</v>
      </c>
      <c r="D758" s="7" t="s">
        <v>34</v>
      </c>
      <c r="E758" s="7" t="s">
        <v>17</v>
      </c>
      <c r="F758" s="8">
        <v>45115.31527777778</v>
      </c>
      <c r="G758" s="8">
        <v>45115.32708333333</v>
      </c>
      <c r="H758" s="7">
        <v>17</v>
      </c>
      <c r="I758" s="7">
        <v>53.19</v>
      </c>
      <c r="J758" s="7">
        <v>8</v>
      </c>
      <c r="K758" s="7">
        <v>425.52</v>
      </c>
      <c r="L758" s="7" t="s">
        <v>23</v>
      </c>
      <c r="M758" s="9">
        <v>3</v>
      </c>
      <c r="N758" s="6" t="str">
        <f>IF(ev_charging_network_usage_!$I758&lt;=10,"Low",IF(ev_charging_network_usage_!$I758&lt;=30,"Medium","High"))</f>
        <v>High</v>
      </c>
      <c r="O758" s="6" t="str">
        <f t="shared" si="49"/>
        <v>Medium Satisfaction</v>
      </c>
      <c r="P758" s="6" t="str">
        <f>IF(ev_charging_network_usage_!$H758&lt;30,"Short Charging",IF(ev_charging_network_usage_!$H758&lt;=60,"Medium Charging","Long Charging"))</f>
        <v>Short Charging</v>
      </c>
      <c r="Q758" s="6">
        <f t="shared" si="48"/>
        <v>3</v>
      </c>
      <c r="R758" s="30">
        <f t="shared" si="46"/>
        <v>0.31527777777777777</v>
      </c>
      <c r="S758" s="28">
        <f t="shared" si="47"/>
        <v>45115</v>
      </c>
      <c r="T758" s="28"/>
    </row>
    <row r="759" spans="1:20" ht="13.2" x14ac:dyDescent="0.25">
      <c r="A759" s="3" t="s">
        <v>1723</v>
      </c>
      <c r="B759" s="3" t="s">
        <v>48</v>
      </c>
      <c r="C759" s="3" t="s">
        <v>15</v>
      </c>
      <c r="D759" s="3" t="s">
        <v>34</v>
      </c>
      <c r="E759" s="3" t="s">
        <v>35</v>
      </c>
      <c r="F759" s="3" t="s">
        <v>1724</v>
      </c>
      <c r="G759" s="3" t="s">
        <v>1725</v>
      </c>
      <c r="H759" s="3">
        <v>108</v>
      </c>
      <c r="I759" s="3">
        <v>2.5499999999999998</v>
      </c>
      <c r="J759" s="3">
        <v>10</v>
      </c>
      <c r="K759" s="3">
        <v>25.5</v>
      </c>
      <c r="L759" s="3" t="s">
        <v>38</v>
      </c>
      <c r="M759" s="5">
        <v>2</v>
      </c>
      <c r="N759" s="6" t="str">
        <f>IF(ev_charging_network_usage_!$I759&lt;=10,"Low",IF(ev_charging_network_usage_!$I759&lt;=30,"Medium","High"))</f>
        <v>Low</v>
      </c>
      <c r="O759" s="6" t="str">
        <f t="shared" si="49"/>
        <v>Low Satisfaction</v>
      </c>
      <c r="P759" s="6" t="str">
        <f>IF(ev_charging_network_usage_!$H759&lt;30,"Short Charging",IF(ev_charging_network_usage_!$H759&lt;=60,"Medium Charging","Long Charging"))</f>
        <v>Long Charging</v>
      </c>
      <c r="Q759" s="6">
        <f t="shared" si="48"/>
        <v>3</v>
      </c>
      <c r="R759" s="30">
        <f t="shared" si="46"/>
        <v>0.52847222222222223</v>
      </c>
      <c r="S759" s="28">
        <f t="shared" si="47"/>
        <v>45123</v>
      </c>
      <c r="T759" s="28"/>
    </row>
    <row r="760" spans="1:20" ht="13.2" x14ac:dyDescent="0.25">
      <c r="A760" s="7" t="s">
        <v>1726</v>
      </c>
      <c r="B760" s="7" t="s">
        <v>29</v>
      </c>
      <c r="C760" s="7" t="s">
        <v>15</v>
      </c>
      <c r="D760" s="7" t="s">
        <v>31</v>
      </c>
      <c r="E760" s="7" t="s">
        <v>17</v>
      </c>
      <c r="F760" s="7" t="s">
        <v>1727</v>
      </c>
      <c r="G760" s="7" t="s">
        <v>1728</v>
      </c>
      <c r="H760" s="7">
        <v>76</v>
      </c>
      <c r="I760" s="7">
        <v>35.380000000000003</v>
      </c>
      <c r="J760" s="7">
        <v>8</v>
      </c>
      <c r="K760" s="7">
        <v>283.04000000000002</v>
      </c>
      <c r="L760" s="7" t="s">
        <v>38</v>
      </c>
      <c r="M760" s="9">
        <v>2</v>
      </c>
      <c r="N760" s="6" t="str">
        <f>IF(ev_charging_network_usage_!$I760&lt;=10,"Low",IF(ev_charging_network_usage_!$I760&lt;=30,"Medium","High"))</f>
        <v>High</v>
      </c>
      <c r="O760" s="6" t="str">
        <f t="shared" si="49"/>
        <v>Low Satisfaction</v>
      </c>
      <c r="P760" s="6" t="str">
        <f>IF(ev_charging_network_usage_!$H760&lt;30,"Short Charging",IF(ev_charging_network_usage_!$H760&lt;=60,"Medium Charging","Long Charging"))</f>
        <v>Long Charging</v>
      </c>
      <c r="Q760" s="6">
        <f t="shared" si="48"/>
        <v>3</v>
      </c>
      <c r="R760" s="30">
        <f t="shared" si="46"/>
        <v>0.74513888888888891</v>
      </c>
      <c r="S760" s="28">
        <f t="shared" si="47"/>
        <v>45586</v>
      </c>
      <c r="T760" s="28"/>
    </row>
    <row r="761" spans="1:20" ht="13.2" x14ac:dyDescent="0.25">
      <c r="A761" s="3" t="s">
        <v>1729</v>
      </c>
      <c r="B761" s="3" t="s">
        <v>43</v>
      </c>
      <c r="C761" s="3" t="s">
        <v>15</v>
      </c>
      <c r="D761" s="3" t="s">
        <v>16</v>
      </c>
      <c r="E761" s="3" t="s">
        <v>35</v>
      </c>
      <c r="F761" s="3" t="s">
        <v>1730</v>
      </c>
      <c r="G761" s="3" t="s">
        <v>1731</v>
      </c>
      <c r="H761" s="3">
        <v>12</v>
      </c>
      <c r="I761" s="3">
        <v>31.38</v>
      </c>
      <c r="J761" s="3">
        <v>15</v>
      </c>
      <c r="K761" s="3">
        <v>470.7</v>
      </c>
      <c r="L761" s="3" t="s">
        <v>27</v>
      </c>
      <c r="M761" s="5">
        <v>2</v>
      </c>
      <c r="N761" s="6" t="str">
        <f>IF(ev_charging_network_usage_!$I761&lt;=10,"Low",IF(ev_charging_network_usage_!$I761&lt;=30,"Medium","High"))</f>
        <v>High</v>
      </c>
      <c r="O761" s="6" t="str">
        <f t="shared" si="49"/>
        <v>Low Satisfaction</v>
      </c>
      <c r="P761" s="6" t="str">
        <f>IF(ev_charging_network_usage_!$H761&lt;30,"Short Charging",IF(ev_charging_network_usage_!$H761&lt;=60,"Medium Charging","Long Charging"))</f>
        <v>Short Charging</v>
      </c>
      <c r="Q761" s="6">
        <f t="shared" si="48"/>
        <v>3</v>
      </c>
      <c r="R761" s="30">
        <f t="shared" si="46"/>
        <v>0.98541666666666672</v>
      </c>
      <c r="S761" s="28">
        <f t="shared" si="47"/>
        <v>45591</v>
      </c>
      <c r="T761" s="28"/>
    </row>
    <row r="762" spans="1:20" ht="13.2" x14ac:dyDescent="0.25">
      <c r="A762" s="7" t="s">
        <v>1732</v>
      </c>
      <c r="B762" s="7" t="s">
        <v>43</v>
      </c>
      <c r="C762" s="7" t="s">
        <v>15</v>
      </c>
      <c r="D762" s="7" t="s">
        <v>34</v>
      </c>
      <c r="E762" s="7" t="s">
        <v>17</v>
      </c>
      <c r="F762" s="7" t="s">
        <v>1733</v>
      </c>
      <c r="G762" s="7" t="s">
        <v>1734</v>
      </c>
      <c r="H762" s="7">
        <v>63</v>
      </c>
      <c r="I762" s="7">
        <v>6.12</v>
      </c>
      <c r="J762" s="7">
        <v>12</v>
      </c>
      <c r="K762" s="7">
        <v>73.44</v>
      </c>
      <c r="L762" s="7" t="s">
        <v>18</v>
      </c>
      <c r="M762" s="9">
        <v>3</v>
      </c>
      <c r="N762" s="6" t="str">
        <f>IF(ev_charging_network_usage_!$I762&lt;=10,"Low",IF(ev_charging_network_usage_!$I762&lt;=30,"Medium","High"))</f>
        <v>Low</v>
      </c>
      <c r="O762" s="6" t="str">
        <f t="shared" si="49"/>
        <v>Medium Satisfaction</v>
      </c>
      <c r="P762" s="6" t="str">
        <f>IF(ev_charging_network_usage_!$H762&lt;30,"Short Charging",IF(ev_charging_network_usage_!$H762&lt;=60,"Medium Charging","Long Charging"))</f>
        <v>Long Charging</v>
      </c>
      <c r="Q762" s="6">
        <f t="shared" si="48"/>
        <v>3</v>
      </c>
      <c r="R762" s="30">
        <f t="shared" si="46"/>
        <v>0.68402777777777779</v>
      </c>
      <c r="S762" s="28">
        <f t="shared" si="47"/>
        <v>45277</v>
      </c>
      <c r="T762" s="28"/>
    </row>
    <row r="763" spans="1:20" ht="13.2" x14ac:dyDescent="0.25">
      <c r="A763" s="3" t="s">
        <v>1735</v>
      </c>
      <c r="B763" s="3" t="s">
        <v>43</v>
      </c>
      <c r="C763" s="3" t="s">
        <v>21</v>
      </c>
      <c r="D763" s="3" t="s">
        <v>16</v>
      </c>
      <c r="E763" s="3" t="s">
        <v>35</v>
      </c>
      <c r="F763" s="10">
        <v>45576.384027777778</v>
      </c>
      <c r="G763" s="10">
        <v>45576.417361111111</v>
      </c>
      <c r="H763" s="3">
        <v>48</v>
      </c>
      <c r="I763" s="3">
        <v>38.67</v>
      </c>
      <c r="J763" s="3">
        <v>8</v>
      </c>
      <c r="K763" s="3">
        <v>309.36</v>
      </c>
      <c r="L763" s="3" t="s">
        <v>27</v>
      </c>
      <c r="M763" s="5">
        <v>4</v>
      </c>
      <c r="N763" s="6" t="str">
        <f>IF(ev_charging_network_usage_!$I763&lt;=10,"Low",IF(ev_charging_network_usage_!$I763&lt;=30,"Medium","High"))</f>
        <v>High</v>
      </c>
      <c r="O763" s="6" t="str">
        <f t="shared" si="49"/>
        <v>Medium Satisfaction</v>
      </c>
      <c r="P763" s="6" t="str">
        <f>IF(ev_charging_network_usage_!$H763&lt;30,"Short Charging",IF(ev_charging_network_usage_!$H763&lt;=60,"Medium Charging","Long Charging"))</f>
        <v>Medium Charging</v>
      </c>
      <c r="Q763" s="6">
        <f t="shared" si="48"/>
        <v>1</v>
      </c>
      <c r="R763" s="30">
        <f t="shared" si="46"/>
        <v>0.3840277777777778</v>
      </c>
      <c r="S763" s="28">
        <f t="shared" si="47"/>
        <v>45576</v>
      </c>
      <c r="T763" s="28"/>
    </row>
    <row r="764" spans="1:20" ht="13.2" x14ac:dyDescent="0.25">
      <c r="A764" s="7" t="s">
        <v>1736</v>
      </c>
      <c r="B764" s="7" t="s">
        <v>55</v>
      </c>
      <c r="C764" s="7" t="s">
        <v>15</v>
      </c>
      <c r="D764" s="7" t="s">
        <v>22</v>
      </c>
      <c r="E764" s="7" t="s">
        <v>35</v>
      </c>
      <c r="F764" s="7" t="s">
        <v>1737</v>
      </c>
      <c r="G764" s="7" t="s">
        <v>1738</v>
      </c>
      <c r="H764" s="7">
        <v>13</v>
      </c>
      <c r="I764" s="7">
        <v>38.270000000000003</v>
      </c>
      <c r="J764" s="7">
        <v>15</v>
      </c>
      <c r="K764" s="7">
        <v>574.04999999999995</v>
      </c>
      <c r="L764" s="7" t="s">
        <v>23</v>
      </c>
      <c r="M764" s="9">
        <v>2</v>
      </c>
      <c r="N764" s="6" t="str">
        <f>IF(ev_charging_network_usage_!$I764&lt;=10,"Low",IF(ev_charging_network_usage_!$I764&lt;=30,"Medium","High"))</f>
        <v>High</v>
      </c>
      <c r="O764" s="6" t="str">
        <f t="shared" si="49"/>
        <v>Low Satisfaction</v>
      </c>
      <c r="P764" s="6" t="str">
        <f>IF(ev_charging_network_usage_!$H764&lt;30,"Short Charging",IF(ev_charging_network_usage_!$H764&lt;=60,"Medium Charging","Long Charging"))</f>
        <v>Short Charging</v>
      </c>
      <c r="Q764" s="6">
        <f t="shared" si="48"/>
        <v>3</v>
      </c>
      <c r="R764" s="30">
        <f t="shared" si="46"/>
        <v>0.29722222222222222</v>
      </c>
      <c r="S764" s="28">
        <f t="shared" si="47"/>
        <v>45136</v>
      </c>
      <c r="T764" s="28"/>
    </row>
    <row r="765" spans="1:20" ht="13.2" x14ac:dyDescent="0.25">
      <c r="A765" s="3" t="s">
        <v>1739</v>
      </c>
      <c r="B765" s="3" t="s">
        <v>59</v>
      </c>
      <c r="C765" s="3" t="s">
        <v>15</v>
      </c>
      <c r="D765" s="3" t="s">
        <v>34</v>
      </c>
      <c r="E765" s="3" t="s">
        <v>17</v>
      </c>
      <c r="F765" s="3" t="s">
        <v>1740</v>
      </c>
      <c r="G765" s="3" t="s">
        <v>1741</v>
      </c>
      <c r="H765" s="3">
        <v>83</v>
      </c>
      <c r="I765" s="3">
        <v>23.88</v>
      </c>
      <c r="J765" s="3">
        <v>8</v>
      </c>
      <c r="K765" s="3">
        <v>191.04</v>
      </c>
      <c r="L765" s="3" t="s">
        <v>38</v>
      </c>
      <c r="M765" s="5">
        <v>3</v>
      </c>
      <c r="N765" s="6" t="str">
        <f>IF(ev_charging_network_usage_!$I765&lt;=10,"Low",IF(ev_charging_network_usage_!$I765&lt;=30,"Medium","High"))</f>
        <v>Medium</v>
      </c>
      <c r="O765" s="6" t="str">
        <f t="shared" si="49"/>
        <v>Medium Satisfaction</v>
      </c>
      <c r="P765" s="6" t="str">
        <f>IF(ev_charging_network_usage_!$H765&lt;30,"Short Charging",IF(ev_charging_network_usage_!$H765&lt;=60,"Medium Charging","Long Charging"))</f>
        <v>Long Charging</v>
      </c>
      <c r="Q765" s="6">
        <f t="shared" si="48"/>
        <v>3</v>
      </c>
      <c r="R765" s="30">
        <f t="shared" si="46"/>
        <v>0.70833333333333337</v>
      </c>
      <c r="S765" s="28">
        <f t="shared" si="47"/>
        <v>45005</v>
      </c>
      <c r="T765" s="28"/>
    </row>
    <row r="766" spans="1:20" ht="13.2" x14ac:dyDescent="0.25">
      <c r="A766" s="7" t="s">
        <v>1742</v>
      </c>
      <c r="B766" s="7" t="s">
        <v>43</v>
      </c>
      <c r="C766" s="7" t="s">
        <v>15</v>
      </c>
      <c r="D766" s="7" t="s">
        <v>34</v>
      </c>
      <c r="E766" s="7" t="s">
        <v>35</v>
      </c>
      <c r="F766" s="8">
        <v>45509.030555555553</v>
      </c>
      <c r="G766" s="8">
        <v>45509.073611111111</v>
      </c>
      <c r="H766" s="7">
        <v>62</v>
      </c>
      <c r="I766" s="7">
        <v>53.1</v>
      </c>
      <c r="J766" s="7">
        <v>10</v>
      </c>
      <c r="K766" s="7">
        <v>531</v>
      </c>
      <c r="L766" s="7" t="s">
        <v>18</v>
      </c>
      <c r="M766" s="9">
        <v>5</v>
      </c>
      <c r="N766" s="6" t="str">
        <f>IF(ev_charging_network_usage_!$I766&lt;=10,"Low",IF(ev_charging_network_usage_!$I766&lt;=30,"Medium","High"))</f>
        <v>High</v>
      </c>
      <c r="O766" s="6" t="str">
        <f t="shared" si="49"/>
        <v>High Satisfaction</v>
      </c>
      <c r="P766" s="6" t="str">
        <f>IF(ev_charging_network_usage_!$H766&lt;30,"Short Charging",IF(ev_charging_network_usage_!$H766&lt;=60,"Medium Charging","Long Charging"))</f>
        <v>Long Charging</v>
      </c>
      <c r="Q766" s="6">
        <f t="shared" si="48"/>
        <v>3</v>
      </c>
      <c r="R766" s="30">
        <f t="shared" si="46"/>
        <v>3.0555555555555555E-2</v>
      </c>
      <c r="S766" s="28">
        <f t="shared" si="47"/>
        <v>45509</v>
      </c>
      <c r="T766" s="28"/>
    </row>
    <row r="767" spans="1:20" ht="13.2" x14ac:dyDescent="0.25">
      <c r="A767" s="3" t="s">
        <v>1743</v>
      </c>
      <c r="B767" s="3" t="s">
        <v>55</v>
      </c>
      <c r="C767" s="3" t="s">
        <v>15</v>
      </c>
      <c r="D767" s="3" t="s">
        <v>31</v>
      </c>
      <c r="E767" s="3" t="s">
        <v>35</v>
      </c>
      <c r="F767" s="3" t="s">
        <v>1744</v>
      </c>
      <c r="G767" s="3" t="s">
        <v>1745</v>
      </c>
      <c r="H767" s="3">
        <v>17</v>
      </c>
      <c r="I767" s="3">
        <v>49.32</v>
      </c>
      <c r="J767" s="3">
        <v>12</v>
      </c>
      <c r="K767" s="3">
        <v>591.84</v>
      </c>
      <c r="L767" s="3" t="s">
        <v>27</v>
      </c>
      <c r="M767" s="5">
        <v>5</v>
      </c>
      <c r="N767" s="6" t="str">
        <f>IF(ev_charging_network_usage_!$I767&lt;=10,"Low",IF(ev_charging_network_usage_!$I767&lt;=30,"Medium","High"))</f>
        <v>High</v>
      </c>
      <c r="O767" s="6" t="str">
        <f t="shared" si="49"/>
        <v>High Satisfaction</v>
      </c>
      <c r="P767" s="6" t="str">
        <f>IF(ev_charging_network_usage_!$H767&lt;30,"Short Charging",IF(ev_charging_network_usage_!$H767&lt;=60,"Medium Charging","Long Charging"))</f>
        <v>Short Charging</v>
      </c>
      <c r="Q767" s="6">
        <f t="shared" si="48"/>
        <v>3</v>
      </c>
      <c r="R767" s="30">
        <f t="shared" si="46"/>
        <v>0.68402777777777779</v>
      </c>
      <c r="S767" s="28">
        <f t="shared" si="47"/>
        <v>45620</v>
      </c>
      <c r="T767" s="28"/>
    </row>
    <row r="768" spans="1:20" ht="13.2" x14ac:dyDescent="0.25">
      <c r="A768" s="7" t="s">
        <v>1746</v>
      </c>
      <c r="B768" s="7" t="s">
        <v>20</v>
      </c>
      <c r="C768" s="7" t="s">
        <v>21</v>
      </c>
      <c r="D768" s="7" t="s">
        <v>16</v>
      </c>
      <c r="E768" s="7" t="s">
        <v>17</v>
      </c>
      <c r="F768" s="7" t="s">
        <v>1747</v>
      </c>
      <c r="G768" s="7" t="s">
        <v>1748</v>
      </c>
      <c r="H768" s="7">
        <v>99</v>
      </c>
      <c r="I768" s="7">
        <v>30.1</v>
      </c>
      <c r="J768" s="7">
        <v>12</v>
      </c>
      <c r="K768" s="7">
        <v>361.2</v>
      </c>
      <c r="L768" s="7" t="s">
        <v>23</v>
      </c>
      <c r="M768" s="9">
        <v>2</v>
      </c>
      <c r="N768" s="6" t="str">
        <f>IF(ev_charging_network_usage_!$I768&lt;=10,"Low",IF(ev_charging_network_usage_!$I768&lt;=30,"Medium","High"))</f>
        <v>High</v>
      </c>
      <c r="O768" s="6" t="str">
        <f t="shared" si="49"/>
        <v>Low Satisfaction</v>
      </c>
      <c r="P768" s="6" t="str">
        <f>IF(ev_charging_network_usage_!$H768&lt;30,"Short Charging",IF(ev_charging_network_usage_!$H768&lt;=60,"Medium Charging","Long Charging"))</f>
        <v>Long Charging</v>
      </c>
      <c r="Q768" s="6">
        <f t="shared" si="48"/>
        <v>1</v>
      </c>
      <c r="R768" s="30">
        <f t="shared" si="46"/>
        <v>0.19791666666666666</v>
      </c>
      <c r="S768" s="28">
        <f t="shared" si="47"/>
        <v>45064</v>
      </c>
      <c r="T768" s="28"/>
    </row>
    <row r="769" spans="1:20" ht="13.2" x14ac:dyDescent="0.25">
      <c r="A769" s="3" t="s">
        <v>1749</v>
      </c>
      <c r="B769" s="3" t="s">
        <v>59</v>
      </c>
      <c r="C769" s="3" t="s">
        <v>15</v>
      </c>
      <c r="D769" s="3" t="s">
        <v>16</v>
      </c>
      <c r="E769" s="3" t="s">
        <v>35</v>
      </c>
      <c r="F769" s="3" t="s">
        <v>1750</v>
      </c>
      <c r="G769" s="3" t="s">
        <v>1751</v>
      </c>
      <c r="H769" s="3">
        <v>118</v>
      </c>
      <c r="I769" s="3">
        <v>26.67</v>
      </c>
      <c r="J769" s="3">
        <v>8</v>
      </c>
      <c r="K769" s="3">
        <v>213.36</v>
      </c>
      <c r="L769" s="3" t="s">
        <v>38</v>
      </c>
      <c r="M769" s="5">
        <v>4</v>
      </c>
      <c r="N769" s="6" t="str">
        <f>IF(ev_charging_network_usage_!$I769&lt;=10,"Low",IF(ev_charging_network_usage_!$I769&lt;=30,"Medium","High"))</f>
        <v>Medium</v>
      </c>
      <c r="O769" s="6" t="str">
        <f t="shared" si="49"/>
        <v>Medium Satisfaction</v>
      </c>
      <c r="P769" s="6" t="str">
        <f>IF(ev_charging_network_usage_!$H769&lt;30,"Short Charging",IF(ev_charging_network_usage_!$H769&lt;=60,"Medium Charging","Long Charging"))</f>
        <v>Long Charging</v>
      </c>
      <c r="Q769" s="6">
        <f t="shared" si="48"/>
        <v>3</v>
      </c>
      <c r="R769" s="30">
        <f t="shared" si="46"/>
        <v>0.38750000000000001</v>
      </c>
      <c r="S769" s="28">
        <f t="shared" si="47"/>
        <v>45163</v>
      </c>
      <c r="T769" s="28"/>
    </row>
    <row r="770" spans="1:20" ht="13.2" x14ac:dyDescent="0.25">
      <c r="A770" s="7" t="s">
        <v>1752</v>
      </c>
      <c r="B770" s="7" t="s">
        <v>43</v>
      </c>
      <c r="C770" s="7" t="s">
        <v>21</v>
      </c>
      <c r="D770" s="7" t="s">
        <v>22</v>
      </c>
      <c r="E770" s="7" t="s">
        <v>35</v>
      </c>
      <c r="F770" s="7" t="s">
        <v>1753</v>
      </c>
      <c r="G770" s="7" t="s">
        <v>1754</v>
      </c>
      <c r="H770" s="7">
        <v>60</v>
      </c>
      <c r="I770" s="7">
        <v>7.43</v>
      </c>
      <c r="J770" s="7">
        <v>8</v>
      </c>
      <c r="K770" s="7">
        <v>59.44</v>
      </c>
      <c r="L770" s="7" t="s">
        <v>23</v>
      </c>
      <c r="M770" s="9">
        <v>2</v>
      </c>
      <c r="N770" s="6" t="str">
        <f>IF(ev_charging_network_usage_!$I770&lt;=10,"Low",IF(ev_charging_network_usage_!$I770&lt;=30,"Medium","High"))</f>
        <v>Low</v>
      </c>
      <c r="O770" s="6" t="str">
        <f t="shared" si="49"/>
        <v>Low Satisfaction</v>
      </c>
      <c r="P770" s="6" t="str">
        <f>IF(ev_charging_network_usage_!$H770&lt;30,"Short Charging",IF(ev_charging_network_usage_!$H770&lt;=60,"Medium Charging","Long Charging"))</f>
        <v>Medium Charging</v>
      </c>
      <c r="Q770" s="6">
        <f t="shared" si="48"/>
        <v>1</v>
      </c>
      <c r="R770" s="30">
        <f t="shared" ref="R770:R833" si="50">TIME(HOUR(F770),MINUTE(F770),SECOND(F770))</f>
        <v>0.74236111111111114</v>
      </c>
      <c r="S770" s="28">
        <f t="shared" ref="S770:S833" si="51">DATE(YEAR(F770),MONTH(F770),DAY(F770))</f>
        <v>45165</v>
      </c>
      <c r="T770" s="28"/>
    </row>
    <row r="771" spans="1:20" ht="13.2" x14ac:dyDescent="0.25">
      <c r="A771" s="3" t="s">
        <v>1755</v>
      </c>
      <c r="B771" s="3" t="s">
        <v>55</v>
      </c>
      <c r="C771" s="3" t="s">
        <v>30</v>
      </c>
      <c r="D771" s="3" t="s">
        <v>22</v>
      </c>
      <c r="E771" s="3" t="s">
        <v>17</v>
      </c>
      <c r="F771" s="3" t="s">
        <v>1756</v>
      </c>
      <c r="G771" s="3" t="s">
        <v>1757</v>
      </c>
      <c r="H771" s="3">
        <v>111</v>
      </c>
      <c r="I771" s="3">
        <v>49.56</v>
      </c>
      <c r="J771" s="3">
        <v>12</v>
      </c>
      <c r="K771" s="3">
        <v>594.72</v>
      </c>
      <c r="L771" s="3" t="s">
        <v>27</v>
      </c>
      <c r="M771" s="5">
        <v>3</v>
      </c>
      <c r="N771" s="6" t="str">
        <f>IF(ev_charging_network_usage_!$I771&lt;=10,"Low",IF(ev_charging_network_usage_!$I771&lt;=30,"Medium","High"))</f>
        <v>High</v>
      </c>
      <c r="O771" s="6" t="str">
        <f t="shared" si="49"/>
        <v>Medium Satisfaction</v>
      </c>
      <c r="P771" s="6" t="str">
        <f>IF(ev_charging_network_usage_!$H771&lt;30,"Short Charging",IF(ev_charging_network_usage_!$H771&lt;=60,"Medium Charging","Long Charging"))</f>
        <v>Long Charging</v>
      </c>
      <c r="Q771" s="6">
        <f t="shared" ref="Q771:Q834" si="52">IF(C771="Fast Charger",1,IF(C771="Standard Charger",2,IF(C771="Super Fast Charger",3,"")))</f>
        <v>2</v>
      </c>
      <c r="R771" s="30">
        <f t="shared" si="50"/>
        <v>0.53333333333333333</v>
      </c>
      <c r="S771" s="28">
        <f t="shared" si="51"/>
        <v>45228</v>
      </c>
      <c r="T771" s="28"/>
    </row>
    <row r="772" spans="1:20" ht="13.2" x14ac:dyDescent="0.25">
      <c r="A772" s="7" t="s">
        <v>1758</v>
      </c>
      <c r="B772" s="7" t="s">
        <v>43</v>
      </c>
      <c r="C772" s="7" t="s">
        <v>21</v>
      </c>
      <c r="D772" s="7" t="s">
        <v>16</v>
      </c>
      <c r="E772" s="7" t="s">
        <v>17</v>
      </c>
      <c r="F772" s="7" t="s">
        <v>1759</v>
      </c>
      <c r="G772" s="7" t="s">
        <v>1760</v>
      </c>
      <c r="H772" s="7">
        <v>17</v>
      </c>
      <c r="I772" s="7">
        <v>44.24</v>
      </c>
      <c r="J772" s="7">
        <v>10</v>
      </c>
      <c r="K772" s="7">
        <v>442.4</v>
      </c>
      <c r="L772" s="7" t="s">
        <v>27</v>
      </c>
      <c r="M772" s="9">
        <v>2</v>
      </c>
      <c r="N772" s="6" t="str">
        <f>IF(ev_charging_network_usage_!$I772&lt;=10,"Low",IF(ev_charging_network_usage_!$I772&lt;=30,"Medium","High"))</f>
        <v>High</v>
      </c>
      <c r="O772" s="6" t="str">
        <f t="shared" ref="O772:O835" si="53">IF(M772&lt;=2,"Low Satisfaction",IF(M772&lt;=4,"Medium Satisfaction","High Satisfaction"))</f>
        <v>Low Satisfaction</v>
      </c>
      <c r="P772" s="6" t="str">
        <f>IF(ev_charging_network_usage_!$H772&lt;30,"Short Charging",IF(ev_charging_network_usage_!$H772&lt;=60,"Medium Charging","Long Charging"))</f>
        <v>Short Charging</v>
      </c>
      <c r="Q772" s="6">
        <f t="shared" si="52"/>
        <v>1</v>
      </c>
      <c r="R772" s="30">
        <f t="shared" si="50"/>
        <v>0.1451388888888889</v>
      </c>
      <c r="S772" s="28">
        <f t="shared" si="51"/>
        <v>45583</v>
      </c>
      <c r="T772" s="28"/>
    </row>
    <row r="773" spans="1:20" ht="13.2" x14ac:dyDescent="0.25">
      <c r="A773" s="3" t="s">
        <v>1761</v>
      </c>
      <c r="B773" s="3" t="s">
        <v>55</v>
      </c>
      <c r="C773" s="3" t="s">
        <v>15</v>
      </c>
      <c r="D773" s="3" t="s">
        <v>34</v>
      </c>
      <c r="E773" s="3" t="s">
        <v>17</v>
      </c>
      <c r="F773" s="3" t="s">
        <v>1762</v>
      </c>
      <c r="G773" s="3" t="s">
        <v>1763</v>
      </c>
      <c r="H773" s="3">
        <v>98</v>
      </c>
      <c r="I773" s="3">
        <v>34.619999999999997</v>
      </c>
      <c r="J773" s="3">
        <v>8</v>
      </c>
      <c r="K773" s="3">
        <v>276.95999999999998</v>
      </c>
      <c r="L773" s="3" t="s">
        <v>38</v>
      </c>
      <c r="M773" s="5">
        <v>1</v>
      </c>
      <c r="N773" s="6" t="str">
        <f>IF(ev_charging_network_usage_!$I773&lt;=10,"Low",IF(ev_charging_network_usage_!$I773&lt;=30,"Medium","High"))</f>
        <v>High</v>
      </c>
      <c r="O773" s="6" t="str">
        <f t="shared" si="53"/>
        <v>Low Satisfaction</v>
      </c>
      <c r="P773" s="6" t="str">
        <f>IF(ev_charging_network_usage_!$H773&lt;30,"Short Charging",IF(ev_charging_network_usage_!$H773&lt;=60,"Medium Charging","Long Charging"))</f>
        <v>Long Charging</v>
      </c>
      <c r="Q773" s="6">
        <f t="shared" si="52"/>
        <v>3</v>
      </c>
      <c r="R773" s="30">
        <f t="shared" si="50"/>
        <v>0.12222222222222222</v>
      </c>
      <c r="S773" s="28">
        <f t="shared" si="51"/>
        <v>45407</v>
      </c>
      <c r="T773" s="28"/>
    </row>
    <row r="774" spans="1:20" ht="13.2" x14ac:dyDescent="0.25">
      <c r="A774" s="7" t="s">
        <v>1764</v>
      </c>
      <c r="B774" s="7" t="s">
        <v>29</v>
      </c>
      <c r="C774" s="7" t="s">
        <v>15</v>
      </c>
      <c r="D774" s="7" t="s">
        <v>16</v>
      </c>
      <c r="E774" s="7" t="s">
        <v>17</v>
      </c>
      <c r="F774" s="7" t="s">
        <v>1765</v>
      </c>
      <c r="G774" s="7" t="s">
        <v>1766</v>
      </c>
      <c r="H774" s="7">
        <v>83</v>
      </c>
      <c r="I774" s="7">
        <v>15.37</v>
      </c>
      <c r="J774" s="7">
        <v>8</v>
      </c>
      <c r="K774" s="7">
        <v>122.96</v>
      </c>
      <c r="L774" s="7" t="s">
        <v>38</v>
      </c>
      <c r="M774" s="9">
        <v>2</v>
      </c>
      <c r="N774" s="6" t="str">
        <f>IF(ev_charging_network_usage_!$I774&lt;=10,"Low",IF(ev_charging_network_usage_!$I774&lt;=30,"Medium","High"))</f>
        <v>Medium</v>
      </c>
      <c r="O774" s="6" t="str">
        <f t="shared" si="53"/>
        <v>Low Satisfaction</v>
      </c>
      <c r="P774" s="6" t="str">
        <f>IF(ev_charging_network_usage_!$H774&lt;30,"Short Charging",IF(ev_charging_network_usage_!$H774&lt;=60,"Medium Charging","Long Charging"))</f>
        <v>Long Charging</v>
      </c>
      <c r="Q774" s="6">
        <f t="shared" si="52"/>
        <v>3</v>
      </c>
      <c r="R774" s="30">
        <f t="shared" si="50"/>
        <v>0.58611111111111114</v>
      </c>
      <c r="S774" s="28">
        <f t="shared" si="51"/>
        <v>45013</v>
      </c>
      <c r="T774" s="28"/>
    </row>
    <row r="775" spans="1:20" ht="13.2" x14ac:dyDescent="0.25">
      <c r="A775" s="3" t="s">
        <v>1767</v>
      </c>
      <c r="B775" s="3" t="s">
        <v>43</v>
      </c>
      <c r="C775" s="3" t="s">
        <v>30</v>
      </c>
      <c r="D775" s="3" t="s">
        <v>22</v>
      </c>
      <c r="E775" s="3" t="s">
        <v>17</v>
      </c>
      <c r="F775" s="4">
        <v>44990.502083333333</v>
      </c>
      <c r="G775" s="4">
        <v>44990.519444444442</v>
      </c>
      <c r="H775" s="3">
        <v>25</v>
      </c>
      <c r="I775" s="3">
        <v>14.93</v>
      </c>
      <c r="J775" s="3">
        <v>15</v>
      </c>
      <c r="K775" s="3">
        <v>223.95</v>
      </c>
      <c r="L775" s="3" t="s">
        <v>18</v>
      </c>
      <c r="M775" s="5">
        <v>5</v>
      </c>
      <c r="N775" s="6" t="str">
        <f>IF(ev_charging_network_usage_!$I775&lt;=10,"Low",IF(ev_charging_network_usage_!$I775&lt;=30,"Medium","High"))</f>
        <v>Medium</v>
      </c>
      <c r="O775" s="6" t="str">
        <f t="shared" si="53"/>
        <v>High Satisfaction</v>
      </c>
      <c r="P775" s="6" t="str">
        <f>IF(ev_charging_network_usage_!$H775&lt;30,"Short Charging",IF(ev_charging_network_usage_!$H775&lt;=60,"Medium Charging","Long Charging"))</f>
        <v>Short Charging</v>
      </c>
      <c r="Q775" s="6">
        <f t="shared" si="52"/>
        <v>2</v>
      </c>
      <c r="R775" s="30">
        <f t="shared" si="50"/>
        <v>0.50208333333333333</v>
      </c>
      <c r="S775" s="28">
        <f t="shared" si="51"/>
        <v>44990</v>
      </c>
      <c r="T775" s="28"/>
    </row>
    <row r="776" spans="1:20" ht="13.2" x14ac:dyDescent="0.25">
      <c r="A776" s="7" t="s">
        <v>1768</v>
      </c>
      <c r="B776" s="7" t="s">
        <v>78</v>
      </c>
      <c r="C776" s="7" t="s">
        <v>30</v>
      </c>
      <c r="D776" s="7" t="s">
        <v>22</v>
      </c>
      <c r="E776" s="7" t="s">
        <v>17</v>
      </c>
      <c r="F776" s="7" t="s">
        <v>1769</v>
      </c>
      <c r="G776" s="7" t="s">
        <v>1770</v>
      </c>
      <c r="H776" s="7">
        <v>38</v>
      </c>
      <c r="I776" s="7">
        <v>2.92</v>
      </c>
      <c r="J776" s="7">
        <v>8</v>
      </c>
      <c r="K776" s="7">
        <v>23.36</v>
      </c>
      <c r="L776" s="7" t="s">
        <v>18</v>
      </c>
      <c r="M776" s="9">
        <v>5</v>
      </c>
      <c r="N776" s="6" t="str">
        <f>IF(ev_charging_network_usage_!$I776&lt;=10,"Low",IF(ev_charging_network_usage_!$I776&lt;=30,"Medium","High"))</f>
        <v>Low</v>
      </c>
      <c r="O776" s="6" t="str">
        <f t="shared" si="53"/>
        <v>High Satisfaction</v>
      </c>
      <c r="P776" s="6" t="str">
        <f>IF(ev_charging_network_usage_!$H776&lt;30,"Short Charging",IF(ev_charging_network_usage_!$H776&lt;=60,"Medium Charging","Long Charging"))</f>
        <v>Medium Charging</v>
      </c>
      <c r="Q776" s="6">
        <f t="shared" si="52"/>
        <v>2</v>
      </c>
      <c r="R776" s="30">
        <f t="shared" si="50"/>
        <v>0.27083333333333331</v>
      </c>
      <c r="S776" s="28">
        <f t="shared" si="51"/>
        <v>45282</v>
      </c>
      <c r="T776" s="28"/>
    </row>
    <row r="777" spans="1:20" ht="13.2" x14ac:dyDescent="0.25">
      <c r="A777" s="3" t="s">
        <v>1771</v>
      </c>
      <c r="B777" s="3" t="s">
        <v>55</v>
      </c>
      <c r="C777" s="3" t="s">
        <v>21</v>
      </c>
      <c r="D777" s="3" t="s">
        <v>31</v>
      </c>
      <c r="E777" s="3" t="s">
        <v>35</v>
      </c>
      <c r="F777" s="3" t="s">
        <v>1772</v>
      </c>
      <c r="G777" s="3" t="s">
        <v>1773</v>
      </c>
      <c r="H777" s="3">
        <v>90</v>
      </c>
      <c r="I777" s="3">
        <v>16.27</v>
      </c>
      <c r="J777" s="3">
        <v>15</v>
      </c>
      <c r="K777" s="3">
        <v>244.05</v>
      </c>
      <c r="L777" s="3" t="s">
        <v>38</v>
      </c>
      <c r="M777" s="5">
        <v>3</v>
      </c>
      <c r="N777" s="6" t="str">
        <f>IF(ev_charging_network_usage_!$I777&lt;=10,"Low",IF(ev_charging_network_usage_!$I777&lt;=30,"Medium","High"))</f>
        <v>Medium</v>
      </c>
      <c r="O777" s="6" t="str">
        <f t="shared" si="53"/>
        <v>Medium Satisfaction</v>
      </c>
      <c r="P777" s="6" t="str">
        <f>IF(ev_charging_network_usage_!$H777&lt;30,"Short Charging",IF(ev_charging_network_usage_!$H777&lt;=60,"Medium Charging","Long Charging"))</f>
        <v>Long Charging</v>
      </c>
      <c r="Q777" s="6">
        <f t="shared" si="52"/>
        <v>1</v>
      </c>
      <c r="R777" s="30">
        <f t="shared" si="50"/>
        <v>0.59305555555555556</v>
      </c>
      <c r="S777" s="28">
        <f t="shared" si="51"/>
        <v>45345</v>
      </c>
      <c r="T777" s="28"/>
    </row>
    <row r="778" spans="1:20" ht="13.2" x14ac:dyDescent="0.25">
      <c r="A778" s="7" t="s">
        <v>1774</v>
      </c>
      <c r="B778" s="7" t="s">
        <v>48</v>
      </c>
      <c r="C778" s="7" t="s">
        <v>30</v>
      </c>
      <c r="D778" s="7" t="s">
        <v>16</v>
      </c>
      <c r="E778" s="7" t="s">
        <v>17</v>
      </c>
      <c r="F778" s="8">
        <v>45418.882638888892</v>
      </c>
      <c r="G778" s="8">
        <v>45418.910416666666</v>
      </c>
      <c r="H778" s="7">
        <v>40</v>
      </c>
      <c r="I778" s="7">
        <v>19.86</v>
      </c>
      <c r="J778" s="7">
        <v>8</v>
      </c>
      <c r="K778" s="7">
        <v>158.88</v>
      </c>
      <c r="L778" s="7" t="s">
        <v>38</v>
      </c>
      <c r="M778" s="9">
        <v>4</v>
      </c>
      <c r="N778" s="6" t="str">
        <f>IF(ev_charging_network_usage_!$I778&lt;=10,"Low",IF(ev_charging_network_usage_!$I778&lt;=30,"Medium","High"))</f>
        <v>Medium</v>
      </c>
      <c r="O778" s="6" t="str">
        <f t="shared" si="53"/>
        <v>Medium Satisfaction</v>
      </c>
      <c r="P778" s="6" t="str">
        <f>IF(ev_charging_network_usage_!$H778&lt;30,"Short Charging",IF(ev_charging_network_usage_!$H778&lt;=60,"Medium Charging","Long Charging"))</f>
        <v>Medium Charging</v>
      </c>
      <c r="Q778" s="6">
        <f t="shared" si="52"/>
        <v>2</v>
      </c>
      <c r="R778" s="30">
        <f t="shared" si="50"/>
        <v>0.88263888888888886</v>
      </c>
      <c r="S778" s="28">
        <f t="shared" si="51"/>
        <v>45418</v>
      </c>
      <c r="T778" s="28"/>
    </row>
    <row r="779" spans="1:20" ht="13.2" x14ac:dyDescent="0.25">
      <c r="A779" s="3" t="s">
        <v>1775</v>
      </c>
      <c r="B779" s="3" t="s">
        <v>14</v>
      </c>
      <c r="C779" s="3" t="s">
        <v>30</v>
      </c>
      <c r="D779" s="3" t="s">
        <v>22</v>
      </c>
      <c r="E779" s="3" t="s">
        <v>17</v>
      </c>
      <c r="F779" s="4">
        <v>45330.526388888888</v>
      </c>
      <c r="G779" s="4">
        <v>45330.554166666669</v>
      </c>
      <c r="H779" s="3">
        <v>40</v>
      </c>
      <c r="I779" s="3">
        <v>49.1</v>
      </c>
      <c r="J779" s="3">
        <v>15</v>
      </c>
      <c r="K779" s="3">
        <v>736.5</v>
      </c>
      <c r="L779" s="3" t="s">
        <v>27</v>
      </c>
      <c r="M779" s="5">
        <v>5</v>
      </c>
      <c r="N779" s="6" t="str">
        <f>IF(ev_charging_network_usage_!$I779&lt;=10,"Low",IF(ev_charging_network_usage_!$I779&lt;=30,"Medium","High"))</f>
        <v>High</v>
      </c>
      <c r="O779" s="6" t="str">
        <f t="shared" si="53"/>
        <v>High Satisfaction</v>
      </c>
      <c r="P779" s="6" t="str">
        <f>IF(ev_charging_network_usage_!$H779&lt;30,"Short Charging",IF(ev_charging_network_usage_!$H779&lt;=60,"Medium Charging","Long Charging"))</f>
        <v>Medium Charging</v>
      </c>
      <c r="Q779" s="6">
        <f t="shared" si="52"/>
        <v>2</v>
      </c>
      <c r="R779" s="30">
        <f t="shared" si="50"/>
        <v>0.52638888888888891</v>
      </c>
      <c r="S779" s="28">
        <f t="shared" si="51"/>
        <v>45330</v>
      </c>
      <c r="T779" s="28"/>
    </row>
    <row r="780" spans="1:20" ht="13.2" x14ac:dyDescent="0.25">
      <c r="A780" s="7" t="s">
        <v>1776</v>
      </c>
      <c r="B780" s="7" t="s">
        <v>55</v>
      </c>
      <c r="C780" s="7" t="s">
        <v>15</v>
      </c>
      <c r="D780" s="7" t="s">
        <v>31</v>
      </c>
      <c r="E780" s="7" t="s">
        <v>35</v>
      </c>
      <c r="F780" s="7" t="s">
        <v>1777</v>
      </c>
      <c r="G780" s="7" t="s">
        <v>1778</v>
      </c>
      <c r="H780" s="7">
        <v>58</v>
      </c>
      <c r="I780" s="7">
        <v>9.11</v>
      </c>
      <c r="J780" s="7">
        <v>12</v>
      </c>
      <c r="K780" s="7">
        <v>109.32</v>
      </c>
      <c r="L780" s="7" t="s">
        <v>23</v>
      </c>
      <c r="M780" s="9">
        <v>1</v>
      </c>
      <c r="N780" s="6" t="str">
        <f>IF(ev_charging_network_usage_!$I780&lt;=10,"Low",IF(ev_charging_network_usage_!$I780&lt;=30,"Medium","High"))</f>
        <v>Low</v>
      </c>
      <c r="O780" s="6" t="str">
        <f t="shared" si="53"/>
        <v>Low Satisfaction</v>
      </c>
      <c r="P780" s="6" t="str">
        <f>IF(ev_charging_network_usage_!$H780&lt;30,"Short Charging",IF(ev_charging_network_usage_!$H780&lt;=60,"Medium Charging","Long Charging"))</f>
        <v>Medium Charging</v>
      </c>
      <c r="Q780" s="6">
        <f t="shared" si="52"/>
        <v>3</v>
      </c>
      <c r="R780" s="30">
        <f t="shared" si="50"/>
        <v>0.41805555555555557</v>
      </c>
      <c r="S780" s="28">
        <f t="shared" si="51"/>
        <v>45034</v>
      </c>
      <c r="T780" s="28"/>
    </row>
    <row r="781" spans="1:20" ht="13.2" x14ac:dyDescent="0.25">
      <c r="A781" s="3" t="s">
        <v>1779</v>
      </c>
      <c r="B781" s="3" t="s">
        <v>29</v>
      </c>
      <c r="C781" s="3" t="s">
        <v>21</v>
      </c>
      <c r="D781" s="3" t="s">
        <v>31</v>
      </c>
      <c r="E781" s="3" t="s">
        <v>17</v>
      </c>
      <c r="F781" s="3" t="s">
        <v>1780</v>
      </c>
      <c r="G781" s="3" t="s">
        <v>1781</v>
      </c>
      <c r="H781" s="3">
        <v>21</v>
      </c>
      <c r="I781" s="3">
        <v>49.2</v>
      </c>
      <c r="J781" s="3">
        <v>8</v>
      </c>
      <c r="K781" s="3">
        <v>393.6</v>
      </c>
      <c r="L781" s="3" t="s">
        <v>18</v>
      </c>
      <c r="M781" s="5">
        <v>2</v>
      </c>
      <c r="N781" s="6" t="str">
        <f>IF(ev_charging_network_usage_!$I781&lt;=10,"Low",IF(ev_charging_network_usage_!$I781&lt;=30,"Medium","High"))</f>
        <v>High</v>
      </c>
      <c r="O781" s="6" t="str">
        <f t="shared" si="53"/>
        <v>Low Satisfaction</v>
      </c>
      <c r="P781" s="6" t="str">
        <f>IF(ev_charging_network_usage_!$H781&lt;30,"Short Charging",IF(ev_charging_network_usage_!$H781&lt;=60,"Medium Charging","Long Charging"))</f>
        <v>Short Charging</v>
      </c>
      <c r="Q781" s="6">
        <f t="shared" si="52"/>
        <v>1</v>
      </c>
      <c r="R781" s="30">
        <f t="shared" si="50"/>
        <v>0.58194444444444449</v>
      </c>
      <c r="S781" s="28">
        <f t="shared" si="51"/>
        <v>44944</v>
      </c>
      <c r="T781" s="28"/>
    </row>
    <row r="782" spans="1:20" ht="13.2" x14ac:dyDescent="0.25">
      <c r="A782" s="7" t="s">
        <v>1782</v>
      </c>
      <c r="B782" s="7" t="s">
        <v>78</v>
      </c>
      <c r="C782" s="7" t="s">
        <v>15</v>
      </c>
      <c r="D782" s="7" t="s">
        <v>16</v>
      </c>
      <c r="E782" s="7" t="s">
        <v>17</v>
      </c>
      <c r="F782" s="7" t="s">
        <v>1783</v>
      </c>
      <c r="G782" s="7" t="s">
        <v>1784</v>
      </c>
      <c r="H782" s="7">
        <v>31</v>
      </c>
      <c r="I782" s="7">
        <v>8.49</v>
      </c>
      <c r="J782" s="7">
        <v>12</v>
      </c>
      <c r="K782" s="7">
        <v>101.88</v>
      </c>
      <c r="L782" s="7" t="s">
        <v>18</v>
      </c>
      <c r="M782" s="9">
        <v>3</v>
      </c>
      <c r="N782" s="6" t="str">
        <f>IF(ev_charging_network_usage_!$I782&lt;=10,"Low",IF(ev_charging_network_usage_!$I782&lt;=30,"Medium","High"))</f>
        <v>Low</v>
      </c>
      <c r="O782" s="6" t="str">
        <f t="shared" si="53"/>
        <v>Medium Satisfaction</v>
      </c>
      <c r="P782" s="6" t="str">
        <f>IF(ev_charging_network_usage_!$H782&lt;30,"Short Charging",IF(ev_charging_network_usage_!$H782&lt;=60,"Medium Charging","Long Charging"))</f>
        <v>Medium Charging</v>
      </c>
      <c r="Q782" s="6">
        <f t="shared" si="52"/>
        <v>3</v>
      </c>
      <c r="R782" s="30">
        <f t="shared" si="50"/>
        <v>0.16666666666666666</v>
      </c>
      <c r="S782" s="28">
        <f t="shared" si="51"/>
        <v>45061</v>
      </c>
      <c r="T782" s="28"/>
    </row>
    <row r="783" spans="1:20" ht="13.2" x14ac:dyDescent="0.25">
      <c r="A783" s="3" t="s">
        <v>1785</v>
      </c>
      <c r="B783" s="3" t="s">
        <v>14</v>
      </c>
      <c r="C783" s="3" t="s">
        <v>30</v>
      </c>
      <c r="D783" s="3" t="s">
        <v>22</v>
      </c>
      <c r="E783" s="3" t="s">
        <v>35</v>
      </c>
      <c r="F783" s="4">
        <v>44935.718055555553</v>
      </c>
      <c r="G783" s="4">
        <v>44935.729166666664</v>
      </c>
      <c r="H783" s="3">
        <v>16</v>
      </c>
      <c r="I783" s="3">
        <v>8.7799999999999994</v>
      </c>
      <c r="J783" s="3">
        <v>12</v>
      </c>
      <c r="K783" s="3">
        <v>105.36</v>
      </c>
      <c r="L783" s="3" t="s">
        <v>23</v>
      </c>
      <c r="M783" s="5">
        <v>5</v>
      </c>
      <c r="N783" s="6" t="str">
        <f>IF(ev_charging_network_usage_!$I783&lt;=10,"Low",IF(ev_charging_network_usage_!$I783&lt;=30,"Medium","High"))</f>
        <v>Low</v>
      </c>
      <c r="O783" s="6" t="str">
        <f t="shared" si="53"/>
        <v>High Satisfaction</v>
      </c>
      <c r="P783" s="6" t="str">
        <f>IF(ev_charging_network_usage_!$H783&lt;30,"Short Charging",IF(ev_charging_network_usage_!$H783&lt;=60,"Medium Charging","Long Charging"))</f>
        <v>Short Charging</v>
      </c>
      <c r="Q783" s="6">
        <f t="shared" si="52"/>
        <v>2</v>
      </c>
      <c r="R783" s="30">
        <f t="shared" si="50"/>
        <v>0.71805555555555556</v>
      </c>
      <c r="S783" s="28">
        <f t="shared" si="51"/>
        <v>44935</v>
      </c>
      <c r="T783" s="28"/>
    </row>
    <row r="784" spans="1:20" ht="13.2" x14ac:dyDescent="0.25">
      <c r="A784" s="7" t="s">
        <v>1786</v>
      </c>
      <c r="B784" s="7" t="s">
        <v>48</v>
      </c>
      <c r="C784" s="7" t="s">
        <v>30</v>
      </c>
      <c r="D784" s="7" t="s">
        <v>34</v>
      </c>
      <c r="E784" s="7" t="s">
        <v>17</v>
      </c>
      <c r="F784" s="8">
        <v>45635.743750000001</v>
      </c>
      <c r="G784" s="8">
        <v>45635.769444444442</v>
      </c>
      <c r="H784" s="7">
        <v>37</v>
      </c>
      <c r="I784" s="7">
        <v>50.95</v>
      </c>
      <c r="J784" s="7">
        <v>12</v>
      </c>
      <c r="K784" s="7">
        <v>611.4</v>
      </c>
      <c r="L784" s="7" t="s">
        <v>18</v>
      </c>
      <c r="M784" s="9">
        <v>3</v>
      </c>
      <c r="N784" s="6" t="str">
        <f>IF(ev_charging_network_usage_!$I784&lt;=10,"Low",IF(ev_charging_network_usage_!$I784&lt;=30,"Medium","High"))</f>
        <v>High</v>
      </c>
      <c r="O784" s="6" t="str">
        <f t="shared" si="53"/>
        <v>Medium Satisfaction</v>
      </c>
      <c r="P784" s="6" t="str">
        <f>IF(ev_charging_network_usage_!$H784&lt;30,"Short Charging",IF(ev_charging_network_usage_!$H784&lt;=60,"Medium Charging","Long Charging"))</f>
        <v>Medium Charging</v>
      </c>
      <c r="Q784" s="6">
        <f t="shared" si="52"/>
        <v>2</v>
      </c>
      <c r="R784" s="30">
        <f t="shared" si="50"/>
        <v>0.74375000000000002</v>
      </c>
      <c r="S784" s="28">
        <f t="shared" si="51"/>
        <v>45635</v>
      </c>
      <c r="T784" s="28"/>
    </row>
    <row r="785" spans="1:20" ht="13.2" x14ac:dyDescent="0.25">
      <c r="A785" s="3" t="s">
        <v>1787</v>
      </c>
      <c r="B785" s="3" t="s">
        <v>29</v>
      </c>
      <c r="C785" s="3" t="s">
        <v>15</v>
      </c>
      <c r="D785" s="3" t="s">
        <v>34</v>
      </c>
      <c r="E785" s="3" t="s">
        <v>35</v>
      </c>
      <c r="F785" s="4">
        <v>44962.107638888891</v>
      </c>
      <c r="G785" s="4">
        <v>44962.185416666667</v>
      </c>
      <c r="H785" s="3">
        <v>112</v>
      </c>
      <c r="I785" s="3">
        <v>8.18</v>
      </c>
      <c r="J785" s="3">
        <v>15</v>
      </c>
      <c r="K785" s="3">
        <v>122.7</v>
      </c>
      <c r="L785" s="3" t="s">
        <v>18</v>
      </c>
      <c r="M785" s="5">
        <v>4</v>
      </c>
      <c r="N785" s="6" t="str">
        <f>IF(ev_charging_network_usage_!$I785&lt;=10,"Low",IF(ev_charging_network_usage_!$I785&lt;=30,"Medium","High"))</f>
        <v>Low</v>
      </c>
      <c r="O785" s="6" t="str">
        <f t="shared" si="53"/>
        <v>Medium Satisfaction</v>
      </c>
      <c r="P785" s="6" t="str">
        <f>IF(ev_charging_network_usage_!$H785&lt;30,"Short Charging",IF(ev_charging_network_usage_!$H785&lt;=60,"Medium Charging","Long Charging"))</f>
        <v>Long Charging</v>
      </c>
      <c r="Q785" s="6">
        <f t="shared" si="52"/>
        <v>3</v>
      </c>
      <c r="R785" s="30">
        <f t="shared" si="50"/>
        <v>0.1076388888888889</v>
      </c>
      <c r="S785" s="28">
        <f t="shared" si="51"/>
        <v>44962</v>
      </c>
      <c r="T785" s="28"/>
    </row>
    <row r="786" spans="1:20" ht="13.2" x14ac:dyDescent="0.25">
      <c r="A786" s="7" t="s">
        <v>1788</v>
      </c>
      <c r="B786" s="7" t="s">
        <v>48</v>
      </c>
      <c r="C786" s="7" t="s">
        <v>30</v>
      </c>
      <c r="D786" s="7" t="s">
        <v>22</v>
      </c>
      <c r="E786" s="7" t="s">
        <v>35</v>
      </c>
      <c r="F786" s="7" t="s">
        <v>1789</v>
      </c>
      <c r="G786" s="7" t="s">
        <v>1790</v>
      </c>
      <c r="H786" s="7">
        <v>20</v>
      </c>
      <c r="I786" s="7">
        <v>53.14</v>
      </c>
      <c r="J786" s="7">
        <v>8</v>
      </c>
      <c r="K786" s="7">
        <v>425.12</v>
      </c>
      <c r="L786" s="7" t="s">
        <v>38</v>
      </c>
      <c r="M786" s="9">
        <v>1</v>
      </c>
      <c r="N786" s="6" t="str">
        <f>IF(ev_charging_network_usage_!$I786&lt;=10,"Low",IF(ev_charging_network_usage_!$I786&lt;=30,"Medium","High"))</f>
        <v>High</v>
      </c>
      <c r="O786" s="6" t="str">
        <f t="shared" si="53"/>
        <v>Low Satisfaction</v>
      </c>
      <c r="P786" s="6" t="str">
        <f>IF(ev_charging_network_usage_!$H786&lt;30,"Short Charging",IF(ev_charging_network_usage_!$H786&lt;=60,"Medium Charging","Long Charging"))</f>
        <v>Short Charging</v>
      </c>
      <c r="Q786" s="6">
        <f t="shared" si="52"/>
        <v>2</v>
      </c>
      <c r="R786" s="30">
        <f t="shared" si="50"/>
        <v>0.28333333333333333</v>
      </c>
      <c r="S786" s="28">
        <f t="shared" si="51"/>
        <v>45195</v>
      </c>
      <c r="T786" s="28"/>
    </row>
    <row r="787" spans="1:20" ht="13.2" x14ac:dyDescent="0.25">
      <c r="A787" s="3" t="s">
        <v>1791</v>
      </c>
      <c r="B787" s="3" t="s">
        <v>78</v>
      </c>
      <c r="C787" s="3" t="s">
        <v>15</v>
      </c>
      <c r="D787" s="3" t="s">
        <v>22</v>
      </c>
      <c r="E787" s="3" t="s">
        <v>17</v>
      </c>
      <c r="F787" s="3" t="s">
        <v>1792</v>
      </c>
      <c r="G787" s="3" t="s">
        <v>1793</v>
      </c>
      <c r="H787" s="3">
        <v>47</v>
      </c>
      <c r="I787" s="3">
        <v>38.090000000000003</v>
      </c>
      <c r="J787" s="3">
        <v>12</v>
      </c>
      <c r="K787" s="3">
        <v>457.08</v>
      </c>
      <c r="L787" s="3" t="s">
        <v>23</v>
      </c>
      <c r="M787" s="5">
        <v>1</v>
      </c>
      <c r="N787" s="6" t="str">
        <f>IF(ev_charging_network_usage_!$I787&lt;=10,"Low",IF(ev_charging_network_usage_!$I787&lt;=30,"Medium","High"))</f>
        <v>High</v>
      </c>
      <c r="O787" s="6" t="str">
        <f t="shared" si="53"/>
        <v>Low Satisfaction</v>
      </c>
      <c r="P787" s="6" t="str">
        <f>IF(ev_charging_network_usage_!$H787&lt;30,"Short Charging",IF(ev_charging_network_usage_!$H787&lt;=60,"Medium Charging","Long Charging"))</f>
        <v>Medium Charging</v>
      </c>
      <c r="Q787" s="6">
        <f t="shared" si="52"/>
        <v>3</v>
      </c>
      <c r="R787" s="30">
        <f t="shared" si="50"/>
        <v>0.47916666666666669</v>
      </c>
      <c r="S787" s="28">
        <f t="shared" si="51"/>
        <v>45092</v>
      </c>
      <c r="T787" s="28"/>
    </row>
    <row r="788" spans="1:20" ht="13.2" x14ac:dyDescent="0.25">
      <c r="A788" s="7" t="s">
        <v>1794</v>
      </c>
      <c r="B788" s="7" t="s">
        <v>59</v>
      </c>
      <c r="C788" s="7" t="s">
        <v>15</v>
      </c>
      <c r="D788" s="7" t="s">
        <v>34</v>
      </c>
      <c r="E788" s="7" t="s">
        <v>17</v>
      </c>
      <c r="F788" s="8">
        <v>45546.947222222225</v>
      </c>
      <c r="G788" s="11">
        <v>45576.018750000003</v>
      </c>
      <c r="H788" s="7">
        <v>103</v>
      </c>
      <c r="I788" s="7">
        <v>10.6</v>
      </c>
      <c r="J788" s="7">
        <v>10</v>
      </c>
      <c r="K788" s="7">
        <v>106</v>
      </c>
      <c r="L788" s="7" t="s">
        <v>23</v>
      </c>
      <c r="M788" s="9">
        <v>2</v>
      </c>
      <c r="N788" s="6" t="str">
        <f>IF(ev_charging_network_usage_!$I788&lt;=10,"Low",IF(ev_charging_network_usage_!$I788&lt;=30,"Medium","High"))</f>
        <v>Medium</v>
      </c>
      <c r="O788" s="6" t="str">
        <f t="shared" si="53"/>
        <v>Low Satisfaction</v>
      </c>
      <c r="P788" s="6" t="str">
        <f>IF(ev_charging_network_usage_!$H788&lt;30,"Short Charging",IF(ev_charging_network_usage_!$H788&lt;=60,"Medium Charging","Long Charging"))</f>
        <v>Long Charging</v>
      </c>
      <c r="Q788" s="6">
        <f t="shared" si="52"/>
        <v>3</v>
      </c>
      <c r="R788" s="30">
        <f t="shared" si="50"/>
        <v>0.94722222222222219</v>
      </c>
      <c r="S788" s="28">
        <f t="shared" si="51"/>
        <v>45546</v>
      </c>
      <c r="T788" s="28"/>
    </row>
    <row r="789" spans="1:20" ht="13.2" x14ac:dyDescent="0.25">
      <c r="A789" s="3" t="s">
        <v>1795</v>
      </c>
      <c r="B789" s="3" t="s">
        <v>43</v>
      </c>
      <c r="C789" s="3" t="s">
        <v>21</v>
      </c>
      <c r="D789" s="3" t="s">
        <v>22</v>
      </c>
      <c r="E789" s="3" t="s">
        <v>17</v>
      </c>
      <c r="F789" s="4">
        <v>45175.595138888886</v>
      </c>
      <c r="G789" s="4">
        <v>45175.647916666669</v>
      </c>
      <c r="H789" s="3">
        <v>76</v>
      </c>
      <c r="I789" s="3">
        <v>8.27</v>
      </c>
      <c r="J789" s="3">
        <v>8</v>
      </c>
      <c r="K789" s="3">
        <v>66.16</v>
      </c>
      <c r="L789" s="3" t="s">
        <v>27</v>
      </c>
      <c r="M789" s="5">
        <v>5</v>
      </c>
      <c r="N789" s="6" t="str">
        <f>IF(ev_charging_network_usage_!$I789&lt;=10,"Low",IF(ev_charging_network_usage_!$I789&lt;=30,"Medium","High"))</f>
        <v>Low</v>
      </c>
      <c r="O789" s="6" t="str">
        <f t="shared" si="53"/>
        <v>High Satisfaction</v>
      </c>
      <c r="P789" s="6" t="str">
        <f>IF(ev_charging_network_usage_!$H789&lt;30,"Short Charging",IF(ev_charging_network_usage_!$H789&lt;=60,"Medium Charging","Long Charging"))</f>
        <v>Long Charging</v>
      </c>
      <c r="Q789" s="6">
        <f t="shared" si="52"/>
        <v>1</v>
      </c>
      <c r="R789" s="30">
        <f t="shared" si="50"/>
        <v>0.59513888888888888</v>
      </c>
      <c r="S789" s="28">
        <f t="shared" si="51"/>
        <v>45175</v>
      </c>
      <c r="T789" s="28"/>
    </row>
    <row r="790" spans="1:20" ht="13.2" x14ac:dyDescent="0.25">
      <c r="A790" s="7" t="s">
        <v>1796</v>
      </c>
      <c r="B790" s="7" t="s">
        <v>48</v>
      </c>
      <c r="C790" s="7" t="s">
        <v>30</v>
      </c>
      <c r="D790" s="7" t="s">
        <v>31</v>
      </c>
      <c r="E790" s="7" t="s">
        <v>35</v>
      </c>
      <c r="F790" s="8">
        <v>45301.104861111111</v>
      </c>
      <c r="G790" s="8">
        <v>45301.120833333334</v>
      </c>
      <c r="H790" s="7">
        <v>23</v>
      </c>
      <c r="I790" s="7">
        <v>5.73</v>
      </c>
      <c r="J790" s="7">
        <v>12</v>
      </c>
      <c r="K790" s="7">
        <v>68.760000000000005</v>
      </c>
      <c r="L790" s="7" t="s">
        <v>18</v>
      </c>
      <c r="M790" s="9">
        <v>2</v>
      </c>
      <c r="N790" s="6" t="str">
        <f>IF(ev_charging_network_usage_!$I790&lt;=10,"Low",IF(ev_charging_network_usage_!$I790&lt;=30,"Medium","High"))</f>
        <v>Low</v>
      </c>
      <c r="O790" s="6" t="str">
        <f t="shared" si="53"/>
        <v>Low Satisfaction</v>
      </c>
      <c r="P790" s="6" t="str">
        <f>IF(ev_charging_network_usage_!$H790&lt;30,"Short Charging",IF(ev_charging_network_usage_!$H790&lt;=60,"Medium Charging","Long Charging"))</f>
        <v>Short Charging</v>
      </c>
      <c r="Q790" s="6">
        <f t="shared" si="52"/>
        <v>2</v>
      </c>
      <c r="R790" s="30">
        <f t="shared" si="50"/>
        <v>0.10486111111111111</v>
      </c>
      <c r="S790" s="28">
        <f t="shared" si="51"/>
        <v>45301</v>
      </c>
      <c r="T790" s="28"/>
    </row>
    <row r="791" spans="1:20" ht="13.2" x14ac:dyDescent="0.25">
      <c r="A791" s="3" t="s">
        <v>1797</v>
      </c>
      <c r="B791" s="3" t="s">
        <v>29</v>
      </c>
      <c r="C791" s="3" t="s">
        <v>21</v>
      </c>
      <c r="D791" s="3" t="s">
        <v>31</v>
      </c>
      <c r="E791" s="3" t="s">
        <v>17</v>
      </c>
      <c r="F791" s="3" t="s">
        <v>1798</v>
      </c>
      <c r="G791" s="3" t="s">
        <v>1799</v>
      </c>
      <c r="H791" s="3">
        <v>33</v>
      </c>
      <c r="I791" s="3">
        <v>11.24</v>
      </c>
      <c r="J791" s="3">
        <v>8</v>
      </c>
      <c r="K791" s="3">
        <v>89.92</v>
      </c>
      <c r="L791" s="3" t="s">
        <v>18</v>
      </c>
      <c r="M791" s="5">
        <v>5</v>
      </c>
      <c r="N791" s="6" t="str">
        <f>IF(ev_charging_network_usage_!$I791&lt;=10,"Low",IF(ev_charging_network_usage_!$I791&lt;=30,"Medium","High"))</f>
        <v>Medium</v>
      </c>
      <c r="O791" s="6" t="str">
        <f t="shared" si="53"/>
        <v>High Satisfaction</v>
      </c>
      <c r="P791" s="6" t="str">
        <f>IF(ev_charging_network_usage_!$H791&lt;30,"Short Charging",IF(ev_charging_network_usage_!$H791&lt;=60,"Medium Charging","Long Charging"))</f>
        <v>Medium Charging</v>
      </c>
      <c r="Q791" s="6">
        <f t="shared" si="52"/>
        <v>1</v>
      </c>
      <c r="R791" s="30">
        <f t="shared" si="50"/>
        <v>0.92013888888888884</v>
      </c>
      <c r="S791" s="28">
        <f t="shared" si="51"/>
        <v>45246</v>
      </c>
      <c r="T791" s="28"/>
    </row>
    <row r="792" spans="1:20" ht="13.2" x14ac:dyDescent="0.25">
      <c r="A792" s="7" t="s">
        <v>1800</v>
      </c>
      <c r="B792" s="7" t="s">
        <v>55</v>
      </c>
      <c r="C792" s="7" t="s">
        <v>21</v>
      </c>
      <c r="D792" s="7" t="s">
        <v>22</v>
      </c>
      <c r="E792" s="7" t="s">
        <v>35</v>
      </c>
      <c r="F792" s="7" t="s">
        <v>1801</v>
      </c>
      <c r="G792" s="7" t="s">
        <v>1802</v>
      </c>
      <c r="H792" s="7">
        <v>61</v>
      </c>
      <c r="I792" s="7">
        <v>27.73</v>
      </c>
      <c r="J792" s="7">
        <v>10</v>
      </c>
      <c r="K792" s="7">
        <v>277.3</v>
      </c>
      <c r="L792" s="7" t="s">
        <v>18</v>
      </c>
      <c r="M792" s="9">
        <v>1</v>
      </c>
      <c r="N792" s="6" t="str">
        <f>IF(ev_charging_network_usage_!$I792&lt;=10,"Low",IF(ev_charging_network_usage_!$I792&lt;=30,"Medium","High"))</f>
        <v>Medium</v>
      </c>
      <c r="O792" s="6" t="str">
        <f t="shared" si="53"/>
        <v>Low Satisfaction</v>
      </c>
      <c r="P792" s="6" t="str">
        <f>IF(ev_charging_network_usage_!$H792&lt;30,"Short Charging",IF(ev_charging_network_usage_!$H792&lt;=60,"Medium Charging","Long Charging"))</f>
        <v>Long Charging</v>
      </c>
      <c r="Q792" s="6">
        <f t="shared" si="52"/>
        <v>1</v>
      </c>
      <c r="R792" s="30">
        <f t="shared" si="50"/>
        <v>0.32777777777777778</v>
      </c>
      <c r="S792" s="28">
        <f t="shared" si="51"/>
        <v>45443</v>
      </c>
      <c r="T792" s="28"/>
    </row>
    <row r="793" spans="1:20" ht="13.2" x14ac:dyDescent="0.25">
      <c r="A793" s="3" t="s">
        <v>1803</v>
      </c>
      <c r="B793" s="3" t="s">
        <v>43</v>
      </c>
      <c r="C793" s="3" t="s">
        <v>30</v>
      </c>
      <c r="D793" s="3" t="s">
        <v>16</v>
      </c>
      <c r="E793" s="3" t="s">
        <v>35</v>
      </c>
      <c r="F793" s="3" t="s">
        <v>1804</v>
      </c>
      <c r="G793" s="3" t="s">
        <v>1805</v>
      </c>
      <c r="H793" s="3">
        <v>105</v>
      </c>
      <c r="I793" s="3">
        <v>54.81</v>
      </c>
      <c r="J793" s="3">
        <v>12</v>
      </c>
      <c r="K793" s="3">
        <v>657.72</v>
      </c>
      <c r="L793" s="3" t="s">
        <v>38</v>
      </c>
      <c r="M793" s="5">
        <v>4</v>
      </c>
      <c r="N793" s="6" t="str">
        <f>IF(ev_charging_network_usage_!$I793&lt;=10,"Low",IF(ev_charging_network_usage_!$I793&lt;=30,"Medium","High"))</f>
        <v>High</v>
      </c>
      <c r="O793" s="6" t="str">
        <f t="shared" si="53"/>
        <v>Medium Satisfaction</v>
      </c>
      <c r="P793" s="6" t="str">
        <f>IF(ev_charging_network_usage_!$H793&lt;30,"Short Charging",IF(ev_charging_network_usage_!$H793&lt;=60,"Medium Charging","Long Charging"))</f>
        <v>Long Charging</v>
      </c>
      <c r="Q793" s="6">
        <f t="shared" si="52"/>
        <v>2</v>
      </c>
      <c r="R793" s="30">
        <f t="shared" si="50"/>
        <v>0.19444444444444445</v>
      </c>
      <c r="S793" s="28">
        <f t="shared" si="51"/>
        <v>45594</v>
      </c>
      <c r="T793" s="28"/>
    </row>
    <row r="794" spans="1:20" ht="13.2" x14ac:dyDescent="0.25">
      <c r="A794" s="7" t="s">
        <v>1806</v>
      </c>
      <c r="B794" s="7" t="s">
        <v>48</v>
      </c>
      <c r="C794" s="7" t="s">
        <v>30</v>
      </c>
      <c r="D794" s="7" t="s">
        <v>22</v>
      </c>
      <c r="E794" s="7" t="s">
        <v>35</v>
      </c>
      <c r="F794" s="7" t="s">
        <v>1807</v>
      </c>
      <c r="G794" s="7" t="s">
        <v>1808</v>
      </c>
      <c r="H794" s="7">
        <v>16</v>
      </c>
      <c r="I794" s="7">
        <v>43.97</v>
      </c>
      <c r="J794" s="7">
        <v>12</v>
      </c>
      <c r="K794" s="7">
        <v>527.64</v>
      </c>
      <c r="L794" s="7" t="s">
        <v>23</v>
      </c>
      <c r="M794" s="9">
        <v>4</v>
      </c>
      <c r="N794" s="6" t="str">
        <f>IF(ev_charging_network_usage_!$I794&lt;=10,"Low",IF(ev_charging_network_usage_!$I794&lt;=30,"Medium","High"))</f>
        <v>High</v>
      </c>
      <c r="O794" s="6" t="str">
        <f t="shared" si="53"/>
        <v>Medium Satisfaction</v>
      </c>
      <c r="P794" s="6" t="str">
        <f>IF(ev_charging_network_usage_!$H794&lt;30,"Short Charging",IF(ev_charging_network_usage_!$H794&lt;=60,"Medium Charging","Long Charging"))</f>
        <v>Short Charging</v>
      </c>
      <c r="Q794" s="6">
        <f t="shared" si="52"/>
        <v>2</v>
      </c>
      <c r="R794" s="30">
        <f t="shared" si="50"/>
        <v>2.7777777777777779E-3</v>
      </c>
      <c r="S794" s="28">
        <f t="shared" si="51"/>
        <v>45156</v>
      </c>
      <c r="T794" s="28"/>
    </row>
    <row r="795" spans="1:20" ht="13.2" x14ac:dyDescent="0.25">
      <c r="A795" s="3" t="s">
        <v>1809</v>
      </c>
      <c r="B795" s="3" t="s">
        <v>43</v>
      </c>
      <c r="C795" s="3" t="s">
        <v>30</v>
      </c>
      <c r="D795" s="3" t="s">
        <v>34</v>
      </c>
      <c r="E795" s="3" t="s">
        <v>35</v>
      </c>
      <c r="F795" s="3" t="s">
        <v>1810</v>
      </c>
      <c r="G795" s="3" t="s">
        <v>1811</v>
      </c>
      <c r="H795" s="3">
        <v>78</v>
      </c>
      <c r="I795" s="3">
        <v>20.03</v>
      </c>
      <c r="J795" s="3">
        <v>10</v>
      </c>
      <c r="K795" s="3">
        <v>200.3</v>
      </c>
      <c r="L795" s="3" t="s">
        <v>18</v>
      </c>
      <c r="M795" s="5">
        <v>4</v>
      </c>
      <c r="N795" s="6" t="str">
        <f>IF(ev_charging_network_usage_!$I795&lt;=10,"Low",IF(ev_charging_network_usage_!$I795&lt;=30,"Medium","High"))</f>
        <v>Medium</v>
      </c>
      <c r="O795" s="6" t="str">
        <f t="shared" si="53"/>
        <v>Medium Satisfaction</v>
      </c>
      <c r="P795" s="6" t="str">
        <f>IF(ev_charging_network_usage_!$H795&lt;30,"Short Charging",IF(ev_charging_network_usage_!$H795&lt;=60,"Medium Charging","Long Charging"))</f>
        <v>Long Charging</v>
      </c>
      <c r="Q795" s="6">
        <f t="shared" si="52"/>
        <v>2</v>
      </c>
      <c r="R795" s="30">
        <f t="shared" si="50"/>
        <v>0.41111111111111109</v>
      </c>
      <c r="S795" s="28">
        <f t="shared" si="51"/>
        <v>45341</v>
      </c>
      <c r="T795" s="28"/>
    </row>
    <row r="796" spans="1:20" ht="13.2" x14ac:dyDescent="0.25">
      <c r="A796" s="7" t="s">
        <v>1812</v>
      </c>
      <c r="B796" s="7" t="s">
        <v>14</v>
      </c>
      <c r="C796" s="7" t="s">
        <v>21</v>
      </c>
      <c r="D796" s="7" t="s">
        <v>22</v>
      </c>
      <c r="E796" s="7" t="s">
        <v>35</v>
      </c>
      <c r="F796" s="8">
        <v>44996.159722222219</v>
      </c>
      <c r="G796" s="8">
        <v>44996.168055555558</v>
      </c>
      <c r="H796" s="7">
        <v>12</v>
      </c>
      <c r="I796" s="7">
        <v>51.48</v>
      </c>
      <c r="J796" s="7">
        <v>15</v>
      </c>
      <c r="K796" s="7">
        <v>772.2</v>
      </c>
      <c r="L796" s="7" t="s">
        <v>27</v>
      </c>
      <c r="M796" s="9">
        <v>4</v>
      </c>
      <c r="N796" s="6" t="str">
        <f>IF(ev_charging_network_usage_!$I796&lt;=10,"Low",IF(ev_charging_network_usage_!$I796&lt;=30,"Medium","High"))</f>
        <v>High</v>
      </c>
      <c r="O796" s="6" t="str">
        <f t="shared" si="53"/>
        <v>Medium Satisfaction</v>
      </c>
      <c r="P796" s="6" t="str">
        <f>IF(ev_charging_network_usage_!$H796&lt;30,"Short Charging",IF(ev_charging_network_usage_!$H796&lt;=60,"Medium Charging","Long Charging"))</f>
        <v>Short Charging</v>
      </c>
      <c r="Q796" s="6">
        <f t="shared" si="52"/>
        <v>1</v>
      </c>
      <c r="R796" s="30">
        <f t="shared" si="50"/>
        <v>0.15972222222222221</v>
      </c>
      <c r="S796" s="28">
        <f t="shared" si="51"/>
        <v>44996</v>
      </c>
      <c r="T796" s="28"/>
    </row>
    <row r="797" spans="1:20" ht="13.2" x14ac:dyDescent="0.25">
      <c r="A797" s="3" t="s">
        <v>1813</v>
      </c>
      <c r="B797" s="3" t="s">
        <v>48</v>
      </c>
      <c r="C797" s="3" t="s">
        <v>21</v>
      </c>
      <c r="D797" s="3" t="s">
        <v>16</v>
      </c>
      <c r="E797" s="3" t="s">
        <v>17</v>
      </c>
      <c r="F797" s="4">
        <v>45475.51666666667</v>
      </c>
      <c r="G797" s="4">
        <v>45475.549305555556</v>
      </c>
      <c r="H797" s="3">
        <v>47</v>
      </c>
      <c r="I797" s="3">
        <v>53.5</v>
      </c>
      <c r="J797" s="3">
        <v>10</v>
      </c>
      <c r="K797" s="3">
        <v>535</v>
      </c>
      <c r="L797" s="3" t="s">
        <v>38</v>
      </c>
      <c r="M797" s="5">
        <v>3</v>
      </c>
      <c r="N797" s="6" t="str">
        <f>IF(ev_charging_network_usage_!$I797&lt;=10,"Low",IF(ev_charging_network_usage_!$I797&lt;=30,"Medium","High"))</f>
        <v>High</v>
      </c>
      <c r="O797" s="6" t="str">
        <f t="shared" si="53"/>
        <v>Medium Satisfaction</v>
      </c>
      <c r="P797" s="6" t="str">
        <f>IF(ev_charging_network_usage_!$H797&lt;30,"Short Charging",IF(ev_charging_network_usage_!$H797&lt;=60,"Medium Charging","Long Charging"))</f>
        <v>Medium Charging</v>
      </c>
      <c r="Q797" s="6">
        <f t="shared" si="52"/>
        <v>1</v>
      </c>
      <c r="R797" s="30">
        <f t="shared" si="50"/>
        <v>0.51666666666666672</v>
      </c>
      <c r="S797" s="28">
        <f t="shared" si="51"/>
        <v>45475</v>
      </c>
      <c r="T797" s="28"/>
    </row>
    <row r="798" spans="1:20" ht="13.2" x14ac:dyDescent="0.25">
      <c r="A798" s="7" t="s">
        <v>1814</v>
      </c>
      <c r="B798" s="7" t="s">
        <v>43</v>
      </c>
      <c r="C798" s="7" t="s">
        <v>30</v>
      </c>
      <c r="D798" s="7" t="s">
        <v>22</v>
      </c>
      <c r="E798" s="7" t="s">
        <v>35</v>
      </c>
      <c r="F798" s="7" t="s">
        <v>1815</v>
      </c>
      <c r="G798" s="7" t="s">
        <v>1816</v>
      </c>
      <c r="H798" s="7">
        <v>24</v>
      </c>
      <c r="I798" s="7">
        <v>44.71</v>
      </c>
      <c r="J798" s="7">
        <v>12</v>
      </c>
      <c r="K798" s="7">
        <v>536.52</v>
      </c>
      <c r="L798" s="7" t="s">
        <v>38</v>
      </c>
      <c r="M798" s="9">
        <v>3</v>
      </c>
      <c r="N798" s="6" t="str">
        <f>IF(ev_charging_network_usage_!$I798&lt;=10,"Low",IF(ev_charging_network_usage_!$I798&lt;=30,"Medium","High"))</f>
        <v>High</v>
      </c>
      <c r="O798" s="6" t="str">
        <f t="shared" si="53"/>
        <v>Medium Satisfaction</v>
      </c>
      <c r="P798" s="6" t="str">
        <f>IF(ev_charging_network_usage_!$H798&lt;30,"Short Charging",IF(ev_charging_network_usage_!$H798&lt;=60,"Medium Charging","Long Charging"))</f>
        <v>Short Charging</v>
      </c>
      <c r="Q798" s="6">
        <f t="shared" si="52"/>
        <v>2</v>
      </c>
      <c r="R798" s="30">
        <f t="shared" si="50"/>
        <v>0.23194444444444445</v>
      </c>
      <c r="S798" s="28">
        <f t="shared" si="51"/>
        <v>44948</v>
      </c>
      <c r="T798" s="28"/>
    </row>
    <row r="799" spans="1:20" ht="13.2" x14ac:dyDescent="0.25">
      <c r="A799" s="3" t="s">
        <v>1817</v>
      </c>
      <c r="B799" s="3" t="s">
        <v>48</v>
      </c>
      <c r="C799" s="3" t="s">
        <v>21</v>
      </c>
      <c r="D799" s="3" t="s">
        <v>16</v>
      </c>
      <c r="E799" s="3" t="s">
        <v>35</v>
      </c>
      <c r="F799" s="3" t="s">
        <v>1818</v>
      </c>
      <c r="G799" s="3" t="s">
        <v>1819</v>
      </c>
      <c r="H799" s="3">
        <v>60</v>
      </c>
      <c r="I799" s="3">
        <v>59.9</v>
      </c>
      <c r="J799" s="3">
        <v>10</v>
      </c>
      <c r="K799" s="3">
        <v>599</v>
      </c>
      <c r="L799" s="3" t="s">
        <v>27</v>
      </c>
      <c r="M799" s="5">
        <v>3</v>
      </c>
      <c r="N799" s="6" t="str">
        <f>IF(ev_charging_network_usage_!$I799&lt;=10,"Low",IF(ev_charging_network_usage_!$I799&lt;=30,"Medium","High"))</f>
        <v>High</v>
      </c>
      <c r="O799" s="6" t="str">
        <f t="shared" si="53"/>
        <v>Medium Satisfaction</v>
      </c>
      <c r="P799" s="6" t="str">
        <f>IF(ev_charging_network_usage_!$H799&lt;30,"Short Charging",IF(ev_charging_network_usage_!$H799&lt;=60,"Medium Charging","Long Charging"))</f>
        <v>Medium Charging</v>
      </c>
      <c r="Q799" s="6">
        <f t="shared" si="52"/>
        <v>1</v>
      </c>
      <c r="R799" s="30">
        <f t="shared" si="50"/>
        <v>0.68055555555555558</v>
      </c>
      <c r="S799" s="28">
        <f t="shared" si="51"/>
        <v>45461</v>
      </c>
      <c r="T799" s="28"/>
    </row>
    <row r="800" spans="1:20" ht="13.2" x14ac:dyDescent="0.25">
      <c r="A800" s="7" t="s">
        <v>1820</v>
      </c>
      <c r="B800" s="7" t="s">
        <v>43</v>
      </c>
      <c r="C800" s="7" t="s">
        <v>21</v>
      </c>
      <c r="D800" s="7" t="s">
        <v>34</v>
      </c>
      <c r="E800" s="7" t="s">
        <v>35</v>
      </c>
      <c r="F800" s="7" t="s">
        <v>1821</v>
      </c>
      <c r="G800" s="7" t="s">
        <v>1822</v>
      </c>
      <c r="H800" s="7">
        <v>22</v>
      </c>
      <c r="I800" s="7">
        <v>44.49</v>
      </c>
      <c r="J800" s="7">
        <v>12</v>
      </c>
      <c r="K800" s="7">
        <v>533.88</v>
      </c>
      <c r="L800" s="7" t="s">
        <v>18</v>
      </c>
      <c r="M800" s="9">
        <v>3</v>
      </c>
      <c r="N800" s="6" t="str">
        <f>IF(ev_charging_network_usage_!$I800&lt;=10,"Low",IF(ev_charging_network_usage_!$I800&lt;=30,"Medium","High"))</f>
        <v>High</v>
      </c>
      <c r="O800" s="6" t="str">
        <f t="shared" si="53"/>
        <v>Medium Satisfaction</v>
      </c>
      <c r="P800" s="6" t="str">
        <f>IF(ev_charging_network_usage_!$H800&lt;30,"Short Charging",IF(ev_charging_network_usage_!$H800&lt;=60,"Medium Charging","Long Charging"))</f>
        <v>Short Charging</v>
      </c>
      <c r="Q800" s="6">
        <f t="shared" si="52"/>
        <v>1</v>
      </c>
      <c r="R800" s="30">
        <f t="shared" si="50"/>
        <v>0.33402777777777776</v>
      </c>
      <c r="S800" s="28">
        <f t="shared" si="51"/>
        <v>45151</v>
      </c>
      <c r="T800" s="28"/>
    </row>
    <row r="801" spans="1:20" ht="13.2" x14ac:dyDescent="0.25">
      <c r="A801" s="3" t="s">
        <v>1823</v>
      </c>
      <c r="B801" s="3" t="s">
        <v>43</v>
      </c>
      <c r="C801" s="3" t="s">
        <v>15</v>
      </c>
      <c r="D801" s="3" t="s">
        <v>22</v>
      </c>
      <c r="E801" s="3" t="s">
        <v>35</v>
      </c>
      <c r="F801" s="3" t="s">
        <v>1824</v>
      </c>
      <c r="G801" s="3" t="s">
        <v>1825</v>
      </c>
      <c r="H801" s="3">
        <v>68</v>
      </c>
      <c r="I801" s="3">
        <v>41.24</v>
      </c>
      <c r="J801" s="3">
        <v>8</v>
      </c>
      <c r="K801" s="3">
        <v>329.92</v>
      </c>
      <c r="L801" s="3" t="s">
        <v>27</v>
      </c>
      <c r="M801" s="5">
        <v>3</v>
      </c>
      <c r="N801" s="6" t="str">
        <f>IF(ev_charging_network_usage_!$I801&lt;=10,"Low",IF(ev_charging_network_usage_!$I801&lt;=30,"Medium","High"))</f>
        <v>High</v>
      </c>
      <c r="O801" s="6" t="str">
        <f t="shared" si="53"/>
        <v>Medium Satisfaction</v>
      </c>
      <c r="P801" s="6" t="str">
        <f>IF(ev_charging_network_usage_!$H801&lt;30,"Short Charging",IF(ev_charging_network_usage_!$H801&lt;=60,"Medium Charging","Long Charging"))</f>
        <v>Long Charging</v>
      </c>
      <c r="Q801" s="6">
        <f t="shared" si="52"/>
        <v>3</v>
      </c>
      <c r="R801" s="30">
        <f t="shared" si="50"/>
        <v>0.61527777777777781</v>
      </c>
      <c r="S801" s="28">
        <f t="shared" si="51"/>
        <v>45345</v>
      </c>
      <c r="T801" s="28"/>
    </row>
    <row r="802" spans="1:20" ht="13.2" x14ac:dyDescent="0.25">
      <c r="A802" s="7" t="s">
        <v>1826</v>
      </c>
      <c r="B802" s="7" t="s">
        <v>29</v>
      </c>
      <c r="C802" s="7" t="s">
        <v>30</v>
      </c>
      <c r="D802" s="7" t="s">
        <v>34</v>
      </c>
      <c r="E802" s="7" t="s">
        <v>35</v>
      </c>
      <c r="F802" s="8">
        <v>45390.609027777777</v>
      </c>
      <c r="G802" s="8">
        <v>45390.67083333333</v>
      </c>
      <c r="H802" s="7">
        <v>89</v>
      </c>
      <c r="I802" s="7">
        <v>59.46</v>
      </c>
      <c r="J802" s="7">
        <v>15</v>
      </c>
      <c r="K802" s="7">
        <v>891.9</v>
      </c>
      <c r="L802" s="7" t="s">
        <v>23</v>
      </c>
      <c r="M802" s="9">
        <v>1</v>
      </c>
      <c r="N802" s="6" t="str">
        <f>IF(ev_charging_network_usage_!$I802&lt;=10,"Low",IF(ev_charging_network_usage_!$I802&lt;=30,"Medium","High"))</f>
        <v>High</v>
      </c>
      <c r="O802" s="6" t="str">
        <f t="shared" si="53"/>
        <v>Low Satisfaction</v>
      </c>
      <c r="P802" s="6" t="str">
        <f>IF(ev_charging_network_usage_!$H802&lt;30,"Short Charging",IF(ev_charging_network_usage_!$H802&lt;=60,"Medium Charging","Long Charging"))</f>
        <v>Long Charging</v>
      </c>
      <c r="Q802" s="6">
        <f t="shared" si="52"/>
        <v>2</v>
      </c>
      <c r="R802" s="30">
        <f t="shared" si="50"/>
        <v>0.60902777777777772</v>
      </c>
      <c r="S802" s="28">
        <f t="shared" si="51"/>
        <v>45390</v>
      </c>
      <c r="T802" s="28"/>
    </row>
    <row r="803" spans="1:20" ht="13.2" x14ac:dyDescent="0.25">
      <c r="A803" s="3" t="s">
        <v>1827</v>
      </c>
      <c r="B803" s="3" t="s">
        <v>59</v>
      </c>
      <c r="C803" s="3" t="s">
        <v>21</v>
      </c>
      <c r="D803" s="3" t="s">
        <v>31</v>
      </c>
      <c r="E803" s="3" t="s">
        <v>35</v>
      </c>
      <c r="F803" s="4">
        <v>45630.613194444442</v>
      </c>
      <c r="G803" s="4">
        <v>45630.663194444445</v>
      </c>
      <c r="H803" s="3">
        <v>72</v>
      </c>
      <c r="I803" s="3">
        <v>26.48</v>
      </c>
      <c r="J803" s="3">
        <v>12</v>
      </c>
      <c r="K803" s="3">
        <v>317.76</v>
      </c>
      <c r="L803" s="3" t="s">
        <v>23</v>
      </c>
      <c r="M803" s="5">
        <v>2</v>
      </c>
      <c r="N803" s="6" t="str">
        <f>IF(ev_charging_network_usage_!$I803&lt;=10,"Low",IF(ev_charging_network_usage_!$I803&lt;=30,"Medium","High"))</f>
        <v>Medium</v>
      </c>
      <c r="O803" s="6" t="str">
        <f t="shared" si="53"/>
        <v>Low Satisfaction</v>
      </c>
      <c r="P803" s="6" t="str">
        <f>IF(ev_charging_network_usage_!$H803&lt;30,"Short Charging",IF(ev_charging_network_usage_!$H803&lt;=60,"Medium Charging","Long Charging"))</f>
        <v>Long Charging</v>
      </c>
      <c r="Q803" s="6">
        <f t="shared" si="52"/>
        <v>1</v>
      </c>
      <c r="R803" s="30">
        <f t="shared" si="50"/>
        <v>0.61319444444444449</v>
      </c>
      <c r="S803" s="28">
        <f t="shared" si="51"/>
        <v>45630</v>
      </c>
      <c r="T803" s="28"/>
    </row>
    <row r="804" spans="1:20" ht="13.2" x14ac:dyDescent="0.25">
      <c r="A804" s="7" t="s">
        <v>1828</v>
      </c>
      <c r="B804" s="7" t="s">
        <v>14</v>
      </c>
      <c r="C804" s="7" t="s">
        <v>30</v>
      </c>
      <c r="D804" s="7" t="s">
        <v>31</v>
      </c>
      <c r="E804" s="7" t="s">
        <v>35</v>
      </c>
      <c r="F804" s="7" t="s">
        <v>1829</v>
      </c>
      <c r="G804" s="7" t="s">
        <v>1830</v>
      </c>
      <c r="H804" s="7">
        <v>10</v>
      </c>
      <c r="I804" s="7">
        <v>14.48</v>
      </c>
      <c r="J804" s="7">
        <v>15</v>
      </c>
      <c r="K804" s="7">
        <v>217.2</v>
      </c>
      <c r="L804" s="7" t="s">
        <v>18</v>
      </c>
      <c r="M804" s="9">
        <v>4</v>
      </c>
      <c r="N804" s="6" t="str">
        <f>IF(ev_charging_network_usage_!$I804&lt;=10,"Low",IF(ev_charging_network_usage_!$I804&lt;=30,"Medium","High"))</f>
        <v>Medium</v>
      </c>
      <c r="O804" s="6" t="str">
        <f t="shared" si="53"/>
        <v>Medium Satisfaction</v>
      </c>
      <c r="P804" s="6" t="str">
        <f>IF(ev_charging_network_usage_!$H804&lt;30,"Short Charging",IF(ev_charging_network_usage_!$H804&lt;=60,"Medium Charging","Long Charging"))</f>
        <v>Short Charging</v>
      </c>
      <c r="Q804" s="6">
        <f t="shared" si="52"/>
        <v>2</v>
      </c>
      <c r="R804" s="30">
        <f t="shared" si="50"/>
        <v>0.94236111111111109</v>
      </c>
      <c r="S804" s="28">
        <f t="shared" si="51"/>
        <v>44946</v>
      </c>
      <c r="T804" s="28"/>
    </row>
    <row r="805" spans="1:20" ht="13.2" x14ac:dyDescent="0.25">
      <c r="A805" s="3" t="s">
        <v>1831</v>
      </c>
      <c r="B805" s="3" t="s">
        <v>29</v>
      </c>
      <c r="C805" s="3" t="s">
        <v>15</v>
      </c>
      <c r="D805" s="3" t="s">
        <v>16</v>
      </c>
      <c r="E805" s="3" t="s">
        <v>35</v>
      </c>
      <c r="F805" s="4">
        <v>44994.703472222223</v>
      </c>
      <c r="G805" s="4">
        <v>44994.763888888891</v>
      </c>
      <c r="H805" s="3">
        <v>87</v>
      </c>
      <c r="I805" s="3">
        <v>59.16</v>
      </c>
      <c r="J805" s="3">
        <v>8</v>
      </c>
      <c r="K805" s="3">
        <v>473.28</v>
      </c>
      <c r="L805" s="3" t="s">
        <v>27</v>
      </c>
      <c r="M805" s="5">
        <v>3</v>
      </c>
      <c r="N805" s="6" t="str">
        <f>IF(ev_charging_network_usage_!$I805&lt;=10,"Low",IF(ev_charging_network_usage_!$I805&lt;=30,"Medium","High"))</f>
        <v>High</v>
      </c>
      <c r="O805" s="6" t="str">
        <f t="shared" si="53"/>
        <v>Medium Satisfaction</v>
      </c>
      <c r="P805" s="6" t="str">
        <f>IF(ev_charging_network_usage_!$H805&lt;30,"Short Charging",IF(ev_charging_network_usage_!$H805&lt;=60,"Medium Charging","Long Charging"))</f>
        <v>Long Charging</v>
      </c>
      <c r="Q805" s="6">
        <f t="shared" si="52"/>
        <v>3</v>
      </c>
      <c r="R805" s="30">
        <f t="shared" si="50"/>
        <v>0.70347222222222228</v>
      </c>
      <c r="S805" s="28">
        <f t="shared" si="51"/>
        <v>44994</v>
      </c>
      <c r="T805" s="28"/>
    </row>
    <row r="806" spans="1:20" ht="13.2" x14ac:dyDescent="0.25">
      <c r="A806" s="7" t="s">
        <v>1832</v>
      </c>
      <c r="B806" s="7" t="s">
        <v>29</v>
      </c>
      <c r="C806" s="7" t="s">
        <v>30</v>
      </c>
      <c r="D806" s="7" t="s">
        <v>31</v>
      </c>
      <c r="E806" s="7" t="s">
        <v>17</v>
      </c>
      <c r="F806" s="8">
        <v>45080.796527777777</v>
      </c>
      <c r="G806" s="8">
        <v>45080.84652777778</v>
      </c>
      <c r="H806" s="7">
        <v>72</v>
      </c>
      <c r="I806" s="7">
        <v>9.08</v>
      </c>
      <c r="J806" s="7">
        <v>15</v>
      </c>
      <c r="K806" s="7">
        <v>136.19999999999999</v>
      </c>
      <c r="L806" s="7" t="s">
        <v>27</v>
      </c>
      <c r="M806" s="9">
        <v>3</v>
      </c>
      <c r="N806" s="6" t="str">
        <f>IF(ev_charging_network_usage_!$I806&lt;=10,"Low",IF(ev_charging_network_usage_!$I806&lt;=30,"Medium","High"))</f>
        <v>Low</v>
      </c>
      <c r="O806" s="6" t="str">
        <f t="shared" si="53"/>
        <v>Medium Satisfaction</v>
      </c>
      <c r="P806" s="6" t="str">
        <f>IF(ev_charging_network_usage_!$H806&lt;30,"Short Charging",IF(ev_charging_network_usage_!$H806&lt;=60,"Medium Charging","Long Charging"))</f>
        <v>Long Charging</v>
      </c>
      <c r="Q806" s="6">
        <f t="shared" si="52"/>
        <v>2</v>
      </c>
      <c r="R806" s="30">
        <f t="shared" si="50"/>
        <v>0.79652777777777772</v>
      </c>
      <c r="S806" s="28">
        <f t="shared" si="51"/>
        <v>45080</v>
      </c>
      <c r="T806" s="28"/>
    </row>
    <row r="807" spans="1:20" ht="13.2" x14ac:dyDescent="0.25">
      <c r="A807" s="3" t="s">
        <v>1833</v>
      </c>
      <c r="B807" s="3" t="s">
        <v>48</v>
      </c>
      <c r="C807" s="3" t="s">
        <v>15</v>
      </c>
      <c r="D807" s="3" t="s">
        <v>31</v>
      </c>
      <c r="E807" s="3" t="s">
        <v>35</v>
      </c>
      <c r="F807" s="3" t="s">
        <v>1834</v>
      </c>
      <c r="G807" s="3" t="s">
        <v>1835</v>
      </c>
      <c r="H807" s="3">
        <v>89</v>
      </c>
      <c r="I807" s="3">
        <v>14.41</v>
      </c>
      <c r="J807" s="3">
        <v>8</v>
      </c>
      <c r="K807" s="3">
        <v>115.28</v>
      </c>
      <c r="L807" s="3" t="s">
        <v>18</v>
      </c>
      <c r="M807" s="5">
        <v>2</v>
      </c>
      <c r="N807" s="6" t="str">
        <f>IF(ev_charging_network_usage_!$I807&lt;=10,"Low",IF(ev_charging_network_usage_!$I807&lt;=30,"Medium","High"))</f>
        <v>Medium</v>
      </c>
      <c r="O807" s="6" t="str">
        <f t="shared" si="53"/>
        <v>Low Satisfaction</v>
      </c>
      <c r="P807" s="6" t="str">
        <f>IF(ev_charging_network_usage_!$H807&lt;30,"Short Charging",IF(ev_charging_network_usage_!$H807&lt;=60,"Medium Charging","Long Charging"))</f>
        <v>Long Charging</v>
      </c>
      <c r="Q807" s="6">
        <f t="shared" si="52"/>
        <v>3</v>
      </c>
      <c r="R807" s="30">
        <f t="shared" si="50"/>
        <v>0.79513888888888884</v>
      </c>
      <c r="S807" s="28">
        <f t="shared" si="51"/>
        <v>45254</v>
      </c>
      <c r="T807" s="28"/>
    </row>
    <row r="808" spans="1:20" ht="13.2" x14ac:dyDescent="0.25">
      <c r="A808" s="7" t="s">
        <v>1836</v>
      </c>
      <c r="B808" s="7" t="s">
        <v>48</v>
      </c>
      <c r="C808" s="7" t="s">
        <v>15</v>
      </c>
      <c r="D808" s="7" t="s">
        <v>31</v>
      </c>
      <c r="E808" s="7" t="s">
        <v>17</v>
      </c>
      <c r="F808" s="7" t="s">
        <v>1837</v>
      </c>
      <c r="G808" s="7" t="s">
        <v>1838</v>
      </c>
      <c r="H808" s="7">
        <v>16</v>
      </c>
      <c r="I808" s="7">
        <v>36.4</v>
      </c>
      <c r="J808" s="7">
        <v>15</v>
      </c>
      <c r="K808" s="7">
        <v>546</v>
      </c>
      <c r="L808" s="7" t="s">
        <v>23</v>
      </c>
      <c r="M808" s="9">
        <v>4</v>
      </c>
      <c r="N808" s="6" t="str">
        <f>IF(ev_charging_network_usage_!$I808&lt;=10,"Low",IF(ev_charging_network_usage_!$I808&lt;=30,"Medium","High"))</f>
        <v>High</v>
      </c>
      <c r="O808" s="6" t="str">
        <f t="shared" si="53"/>
        <v>Medium Satisfaction</v>
      </c>
      <c r="P808" s="6" t="str">
        <f>IF(ev_charging_network_usage_!$H808&lt;30,"Short Charging",IF(ev_charging_network_usage_!$H808&lt;=60,"Medium Charging","Long Charging"))</f>
        <v>Short Charging</v>
      </c>
      <c r="Q808" s="6">
        <f t="shared" si="52"/>
        <v>3</v>
      </c>
      <c r="R808" s="30">
        <f t="shared" si="50"/>
        <v>1.5972222222222221E-2</v>
      </c>
      <c r="S808" s="28">
        <f t="shared" si="51"/>
        <v>44980</v>
      </c>
      <c r="T808" s="28"/>
    </row>
    <row r="809" spans="1:20" ht="13.2" x14ac:dyDescent="0.25">
      <c r="A809" s="3" t="s">
        <v>1839</v>
      </c>
      <c r="B809" s="3" t="s">
        <v>20</v>
      </c>
      <c r="C809" s="3" t="s">
        <v>30</v>
      </c>
      <c r="D809" s="3" t="s">
        <v>22</v>
      </c>
      <c r="E809" s="3" t="s">
        <v>17</v>
      </c>
      <c r="F809" s="4">
        <v>45508.129166666666</v>
      </c>
      <c r="G809" s="4">
        <v>45508.188194444447</v>
      </c>
      <c r="H809" s="3">
        <v>85</v>
      </c>
      <c r="I809" s="3">
        <v>38.83</v>
      </c>
      <c r="J809" s="3">
        <v>8</v>
      </c>
      <c r="K809" s="3">
        <v>310.64</v>
      </c>
      <c r="L809" s="3" t="s">
        <v>27</v>
      </c>
      <c r="M809" s="5">
        <v>5</v>
      </c>
      <c r="N809" s="6" t="str">
        <f>IF(ev_charging_network_usage_!$I809&lt;=10,"Low",IF(ev_charging_network_usage_!$I809&lt;=30,"Medium","High"))</f>
        <v>High</v>
      </c>
      <c r="O809" s="6" t="str">
        <f t="shared" si="53"/>
        <v>High Satisfaction</v>
      </c>
      <c r="P809" s="6" t="str">
        <f>IF(ev_charging_network_usage_!$H809&lt;30,"Short Charging",IF(ev_charging_network_usage_!$H809&lt;=60,"Medium Charging","Long Charging"))</f>
        <v>Long Charging</v>
      </c>
      <c r="Q809" s="6">
        <f t="shared" si="52"/>
        <v>2</v>
      </c>
      <c r="R809" s="30">
        <f t="shared" si="50"/>
        <v>0.12916666666666668</v>
      </c>
      <c r="S809" s="28">
        <f t="shared" si="51"/>
        <v>45508</v>
      </c>
      <c r="T809" s="28"/>
    </row>
    <row r="810" spans="1:20" ht="13.2" x14ac:dyDescent="0.25">
      <c r="A810" s="7" t="s">
        <v>1840</v>
      </c>
      <c r="B810" s="7" t="s">
        <v>59</v>
      </c>
      <c r="C810" s="7" t="s">
        <v>30</v>
      </c>
      <c r="D810" s="7" t="s">
        <v>34</v>
      </c>
      <c r="E810" s="7" t="s">
        <v>17</v>
      </c>
      <c r="F810" s="7" t="s">
        <v>1841</v>
      </c>
      <c r="G810" s="7" t="s">
        <v>1842</v>
      </c>
      <c r="H810" s="7">
        <v>72</v>
      </c>
      <c r="I810" s="7">
        <v>4.76</v>
      </c>
      <c r="J810" s="7">
        <v>15</v>
      </c>
      <c r="K810" s="7">
        <v>71.400000000000006</v>
      </c>
      <c r="L810" s="7" t="s">
        <v>38</v>
      </c>
      <c r="M810" s="9">
        <v>5</v>
      </c>
      <c r="N810" s="6" t="str">
        <f>IF(ev_charging_network_usage_!$I810&lt;=10,"Low",IF(ev_charging_network_usage_!$I810&lt;=30,"Medium","High"))</f>
        <v>Low</v>
      </c>
      <c r="O810" s="6" t="str">
        <f t="shared" si="53"/>
        <v>High Satisfaction</v>
      </c>
      <c r="P810" s="6" t="str">
        <f>IF(ev_charging_network_usage_!$H810&lt;30,"Short Charging",IF(ev_charging_network_usage_!$H810&lt;=60,"Medium Charging","Long Charging"))</f>
        <v>Long Charging</v>
      </c>
      <c r="Q810" s="6">
        <f t="shared" si="52"/>
        <v>2</v>
      </c>
      <c r="R810" s="30">
        <f t="shared" si="50"/>
        <v>0.35902777777777778</v>
      </c>
      <c r="S810" s="28">
        <f t="shared" si="51"/>
        <v>45558</v>
      </c>
      <c r="T810" s="28"/>
    </row>
    <row r="811" spans="1:20" ht="13.2" x14ac:dyDescent="0.25">
      <c r="A811" s="3" t="s">
        <v>1843</v>
      </c>
      <c r="B811" s="3" t="s">
        <v>78</v>
      </c>
      <c r="C811" s="3" t="s">
        <v>21</v>
      </c>
      <c r="D811" s="3" t="s">
        <v>31</v>
      </c>
      <c r="E811" s="3" t="s">
        <v>35</v>
      </c>
      <c r="F811" s="4">
        <v>44990.447222222225</v>
      </c>
      <c r="G811" s="4">
        <v>44990.461111111108</v>
      </c>
      <c r="H811" s="3">
        <v>20</v>
      </c>
      <c r="I811" s="3">
        <v>12.19</v>
      </c>
      <c r="J811" s="3">
        <v>8</v>
      </c>
      <c r="K811" s="3">
        <v>97.52</v>
      </c>
      <c r="L811" s="3" t="s">
        <v>18</v>
      </c>
      <c r="M811" s="5">
        <v>1</v>
      </c>
      <c r="N811" s="6" t="str">
        <f>IF(ev_charging_network_usage_!$I811&lt;=10,"Low",IF(ev_charging_network_usage_!$I811&lt;=30,"Medium","High"))</f>
        <v>Medium</v>
      </c>
      <c r="O811" s="6" t="str">
        <f t="shared" si="53"/>
        <v>Low Satisfaction</v>
      </c>
      <c r="P811" s="6" t="str">
        <f>IF(ev_charging_network_usage_!$H811&lt;30,"Short Charging",IF(ev_charging_network_usage_!$H811&lt;=60,"Medium Charging","Long Charging"))</f>
        <v>Short Charging</v>
      </c>
      <c r="Q811" s="6">
        <f t="shared" si="52"/>
        <v>1</v>
      </c>
      <c r="R811" s="30">
        <f t="shared" si="50"/>
        <v>0.44722222222222224</v>
      </c>
      <c r="S811" s="28">
        <f t="shared" si="51"/>
        <v>44990</v>
      </c>
      <c r="T811" s="28"/>
    </row>
    <row r="812" spans="1:20" ht="13.2" x14ac:dyDescent="0.25">
      <c r="A812" s="7" t="s">
        <v>1844</v>
      </c>
      <c r="B812" s="7" t="s">
        <v>59</v>
      </c>
      <c r="C812" s="7" t="s">
        <v>15</v>
      </c>
      <c r="D812" s="7" t="s">
        <v>22</v>
      </c>
      <c r="E812" s="7" t="s">
        <v>35</v>
      </c>
      <c r="F812" s="7" t="s">
        <v>1845</v>
      </c>
      <c r="G812" s="7" t="s">
        <v>1846</v>
      </c>
      <c r="H812" s="7">
        <v>34</v>
      </c>
      <c r="I812" s="7">
        <v>5.2</v>
      </c>
      <c r="J812" s="7">
        <v>10</v>
      </c>
      <c r="K812" s="7">
        <v>52</v>
      </c>
      <c r="L812" s="7" t="s">
        <v>23</v>
      </c>
      <c r="M812" s="9">
        <v>2</v>
      </c>
      <c r="N812" s="6" t="str">
        <f>IF(ev_charging_network_usage_!$I812&lt;=10,"Low",IF(ev_charging_network_usage_!$I812&lt;=30,"Medium","High"))</f>
        <v>Low</v>
      </c>
      <c r="O812" s="6" t="str">
        <f t="shared" si="53"/>
        <v>Low Satisfaction</v>
      </c>
      <c r="P812" s="6" t="str">
        <f>IF(ev_charging_network_usage_!$H812&lt;30,"Short Charging",IF(ev_charging_network_usage_!$H812&lt;=60,"Medium Charging","Long Charging"))</f>
        <v>Medium Charging</v>
      </c>
      <c r="Q812" s="6">
        <f t="shared" si="52"/>
        <v>3</v>
      </c>
      <c r="R812" s="30">
        <f t="shared" si="50"/>
        <v>0.37291666666666667</v>
      </c>
      <c r="S812" s="28">
        <f t="shared" si="51"/>
        <v>45377</v>
      </c>
      <c r="T812" s="28"/>
    </row>
    <row r="813" spans="1:20" ht="13.2" x14ac:dyDescent="0.25">
      <c r="A813" s="3" t="s">
        <v>1847</v>
      </c>
      <c r="B813" s="3" t="s">
        <v>14</v>
      </c>
      <c r="C813" s="3" t="s">
        <v>15</v>
      </c>
      <c r="D813" s="3" t="s">
        <v>34</v>
      </c>
      <c r="E813" s="3" t="s">
        <v>35</v>
      </c>
      <c r="F813" s="3" t="s">
        <v>1848</v>
      </c>
      <c r="G813" s="3" t="s">
        <v>1849</v>
      </c>
      <c r="H813" s="3">
        <v>21</v>
      </c>
      <c r="I813" s="3">
        <v>53.62</v>
      </c>
      <c r="J813" s="3">
        <v>15</v>
      </c>
      <c r="K813" s="3">
        <v>804.3</v>
      </c>
      <c r="L813" s="3" t="s">
        <v>23</v>
      </c>
      <c r="M813" s="5">
        <v>5</v>
      </c>
      <c r="N813" s="6" t="str">
        <f>IF(ev_charging_network_usage_!$I813&lt;=10,"Low",IF(ev_charging_network_usage_!$I813&lt;=30,"Medium","High"))</f>
        <v>High</v>
      </c>
      <c r="O813" s="6" t="str">
        <f t="shared" si="53"/>
        <v>High Satisfaction</v>
      </c>
      <c r="P813" s="6" t="str">
        <f>IF(ev_charging_network_usage_!$H813&lt;30,"Short Charging",IF(ev_charging_network_usage_!$H813&lt;=60,"Medium Charging","Long Charging"))</f>
        <v>Short Charging</v>
      </c>
      <c r="Q813" s="6">
        <f t="shared" si="52"/>
        <v>3</v>
      </c>
      <c r="R813" s="30">
        <f t="shared" si="50"/>
        <v>0.8520833333333333</v>
      </c>
      <c r="S813" s="28">
        <f t="shared" si="51"/>
        <v>45102</v>
      </c>
      <c r="T813" s="28"/>
    </row>
    <row r="814" spans="1:20" ht="13.2" x14ac:dyDescent="0.25">
      <c r="A814" s="7" t="s">
        <v>1850</v>
      </c>
      <c r="B814" s="7" t="s">
        <v>78</v>
      </c>
      <c r="C814" s="7" t="s">
        <v>15</v>
      </c>
      <c r="D814" s="7" t="s">
        <v>22</v>
      </c>
      <c r="E814" s="7" t="s">
        <v>17</v>
      </c>
      <c r="F814" s="7" t="s">
        <v>1851</v>
      </c>
      <c r="G814" s="7" t="s">
        <v>1852</v>
      </c>
      <c r="H814" s="7">
        <v>65</v>
      </c>
      <c r="I814" s="7">
        <v>36.869999999999997</v>
      </c>
      <c r="J814" s="7">
        <v>12</v>
      </c>
      <c r="K814" s="7">
        <v>442.44</v>
      </c>
      <c r="L814" s="7" t="s">
        <v>23</v>
      </c>
      <c r="M814" s="9">
        <v>4</v>
      </c>
      <c r="N814" s="6" t="str">
        <f>IF(ev_charging_network_usage_!$I814&lt;=10,"Low",IF(ev_charging_network_usage_!$I814&lt;=30,"Medium","High"))</f>
        <v>High</v>
      </c>
      <c r="O814" s="6" t="str">
        <f t="shared" si="53"/>
        <v>Medium Satisfaction</v>
      </c>
      <c r="P814" s="6" t="str">
        <f>IF(ev_charging_network_usage_!$H814&lt;30,"Short Charging",IF(ev_charging_network_usage_!$H814&lt;=60,"Medium Charging","Long Charging"))</f>
        <v>Long Charging</v>
      </c>
      <c r="Q814" s="6">
        <f t="shared" si="52"/>
        <v>3</v>
      </c>
      <c r="R814" s="30">
        <f t="shared" si="50"/>
        <v>0.73263888888888884</v>
      </c>
      <c r="S814" s="28">
        <f t="shared" si="51"/>
        <v>44956</v>
      </c>
      <c r="T814" s="28"/>
    </row>
    <row r="815" spans="1:20" ht="13.2" x14ac:dyDescent="0.25">
      <c r="A815" s="3" t="s">
        <v>1853</v>
      </c>
      <c r="B815" s="3" t="s">
        <v>59</v>
      </c>
      <c r="C815" s="3" t="s">
        <v>21</v>
      </c>
      <c r="D815" s="3" t="s">
        <v>31</v>
      </c>
      <c r="E815" s="3" t="s">
        <v>17</v>
      </c>
      <c r="F815" s="10">
        <v>45209.979861111111</v>
      </c>
      <c r="G815" s="10">
        <v>45240.043749999997</v>
      </c>
      <c r="H815" s="3">
        <v>92</v>
      </c>
      <c r="I815" s="3">
        <v>39.369999999999997</v>
      </c>
      <c r="J815" s="3">
        <v>8</v>
      </c>
      <c r="K815" s="3">
        <v>314.95999999999998</v>
      </c>
      <c r="L815" s="3" t="s">
        <v>18</v>
      </c>
      <c r="M815" s="5">
        <v>5</v>
      </c>
      <c r="N815" s="6" t="str">
        <f>IF(ev_charging_network_usage_!$I815&lt;=10,"Low",IF(ev_charging_network_usage_!$I815&lt;=30,"Medium","High"))</f>
        <v>High</v>
      </c>
      <c r="O815" s="6" t="str">
        <f t="shared" si="53"/>
        <v>High Satisfaction</v>
      </c>
      <c r="P815" s="6" t="str">
        <f>IF(ev_charging_network_usage_!$H815&lt;30,"Short Charging",IF(ev_charging_network_usage_!$H815&lt;=60,"Medium Charging","Long Charging"))</f>
        <v>Long Charging</v>
      </c>
      <c r="Q815" s="6">
        <f t="shared" si="52"/>
        <v>1</v>
      </c>
      <c r="R815" s="30">
        <f t="shared" si="50"/>
        <v>0.97986111111111107</v>
      </c>
      <c r="S815" s="28">
        <f t="shared" si="51"/>
        <v>45209</v>
      </c>
      <c r="T815" s="28"/>
    </row>
    <row r="816" spans="1:20" ht="13.2" x14ac:dyDescent="0.25">
      <c r="A816" s="7" t="s">
        <v>1854</v>
      </c>
      <c r="B816" s="7" t="s">
        <v>29</v>
      </c>
      <c r="C816" s="7" t="s">
        <v>21</v>
      </c>
      <c r="D816" s="7" t="s">
        <v>31</v>
      </c>
      <c r="E816" s="7" t="s">
        <v>35</v>
      </c>
      <c r="F816" s="8">
        <v>45108.622916666667</v>
      </c>
      <c r="G816" s="8">
        <v>45108.638888888891</v>
      </c>
      <c r="H816" s="7">
        <v>23</v>
      </c>
      <c r="I816" s="7">
        <v>26.27</v>
      </c>
      <c r="J816" s="7">
        <v>15</v>
      </c>
      <c r="K816" s="7">
        <v>394.05</v>
      </c>
      <c r="L816" s="7" t="s">
        <v>23</v>
      </c>
      <c r="M816" s="9">
        <v>5</v>
      </c>
      <c r="N816" s="6" t="str">
        <f>IF(ev_charging_network_usage_!$I816&lt;=10,"Low",IF(ev_charging_network_usage_!$I816&lt;=30,"Medium","High"))</f>
        <v>Medium</v>
      </c>
      <c r="O816" s="6" t="str">
        <f t="shared" si="53"/>
        <v>High Satisfaction</v>
      </c>
      <c r="P816" s="6" t="str">
        <f>IF(ev_charging_network_usage_!$H816&lt;30,"Short Charging",IF(ev_charging_network_usage_!$H816&lt;=60,"Medium Charging","Long Charging"))</f>
        <v>Short Charging</v>
      </c>
      <c r="Q816" s="6">
        <f t="shared" si="52"/>
        <v>1</v>
      </c>
      <c r="R816" s="30">
        <f t="shared" si="50"/>
        <v>0.62291666666666667</v>
      </c>
      <c r="S816" s="28">
        <f t="shared" si="51"/>
        <v>45108</v>
      </c>
      <c r="T816" s="28"/>
    </row>
    <row r="817" spans="1:20" ht="13.2" x14ac:dyDescent="0.25">
      <c r="A817" s="3" t="s">
        <v>1855</v>
      </c>
      <c r="B817" s="3" t="s">
        <v>78</v>
      </c>
      <c r="C817" s="3" t="s">
        <v>15</v>
      </c>
      <c r="D817" s="3" t="s">
        <v>31</v>
      </c>
      <c r="E817" s="3" t="s">
        <v>35</v>
      </c>
      <c r="F817" s="3" t="s">
        <v>1856</v>
      </c>
      <c r="G817" s="3" t="s">
        <v>1857</v>
      </c>
      <c r="H817" s="3">
        <v>76</v>
      </c>
      <c r="I817" s="3">
        <v>35.72</v>
      </c>
      <c r="J817" s="3">
        <v>10</v>
      </c>
      <c r="K817" s="3">
        <v>357.2</v>
      </c>
      <c r="L817" s="3" t="s">
        <v>38</v>
      </c>
      <c r="M817" s="5">
        <v>1</v>
      </c>
      <c r="N817" s="6" t="str">
        <f>IF(ev_charging_network_usage_!$I817&lt;=10,"Low",IF(ev_charging_network_usage_!$I817&lt;=30,"Medium","High"))</f>
        <v>High</v>
      </c>
      <c r="O817" s="6" t="str">
        <f t="shared" si="53"/>
        <v>Low Satisfaction</v>
      </c>
      <c r="P817" s="6" t="str">
        <f>IF(ev_charging_network_usage_!$H817&lt;30,"Short Charging",IF(ev_charging_network_usage_!$H817&lt;=60,"Medium Charging","Long Charging"))</f>
        <v>Long Charging</v>
      </c>
      <c r="Q817" s="6">
        <f t="shared" si="52"/>
        <v>3</v>
      </c>
      <c r="R817" s="30">
        <f t="shared" si="50"/>
        <v>0.87083333333333335</v>
      </c>
      <c r="S817" s="28">
        <f t="shared" si="51"/>
        <v>45504</v>
      </c>
      <c r="T817" s="28"/>
    </row>
    <row r="818" spans="1:20" ht="13.2" x14ac:dyDescent="0.25">
      <c r="A818" s="7" t="s">
        <v>1858</v>
      </c>
      <c r="B818" s="7" t="s">
        <v>43</v>
      </c>
      <c r="C818" s="7" t="s">
        <v>21</v>
      </c>
      <c r="D818" s="7" t="s">
        <v>31</v>
      </c>
      <c r="E818" s="7" t="s">
        <v>17</v>
      </c>
      <c r="F818" s="7" t="s">
        <v>1859</v>
      </c>
      <c r="G818" s="7" t="s">
        <v>1860</v>
      </c>
      <c r="H818" s="7">
        <v>78</v>
      </c>
      <c r="I818" s="7">
        <v>37.79</v>
      </c>
      <c r="J818" s="7">
        <v>15</v>
      </c>
      <c r="K818" s="7">
        <v>566.85</v>
      </c>
      <c r="L818" s="7" t="s">
        <v>18</v>
      </c>
      <c r="M818" s="9">
        <v>4</v>
      </c>
      <c r="N818" s="6" t="str">
        <f>IF(ev_charging_network_usage_!$I818&lt;=10,"Low",IF(ev_charging_network_usage_!$I818&lt;=30,"Medium","High"))</f>
        <v>High</v>
      </c>
      <c r="O818" s="6" t="str">
        <f t="shared" si="53"/>
        <v>Medium Satisfaction</v>
      </c>
      <c r="P818" s="6" t="str">
        <f>IF(ev_charging_network_usage_!$H818&lt;30,"Short Charging",IF(ev_charging_network_usage_!$H818&lt;=60,"Medium Charging","Long Charging"))</f>
        <v>Long Charging</v>
      </c>
      <c r="Q818" s="6">
        <f t="shared" si="52"/>
        <v>1</v>
      </c>
      <c r="R818" s="30">
        <f t="shared" si="50"/>
        <v>0.30277777777777776</v>
      </c>
      <c r="S818" s="28">
        <f t="shared" si="51"/>
        <v>45410</v>
      </c>
      <c r="T818" s="28"/>
    </row>
    <row r="819" spans="1:20" ht="13.2" x14ac:dyDescent="0.25">
      <c r="A819" s="3" t="s">
        <v>1861</v>
      </c>
      <c r="B819" s="3" t="s">
        <v>43</v>
      </c>
      <c r="C819" s="3" t="s">
        <v>15</v>
      </c>
      <c r="D819" s="3" t="s">
        <v>16</v>
      </c>
      <c r="E819" s="3" t="s">
        <v>35</v>
      </c>
      <c r="F819" s="3" t="s">
        <v>1862</v>
      </c>
      <c r="G819" s="3" t="s">
        <v>1863</v>
      </c>
      <c r="H819" s="3">
        <v>57</v>
      </c>
      <c r="I819" s="3">
        <v>34.68</v>
      </c>
      <c r="J819" s="3">
        <v>10</v>
      </c>
      <c r="K819" s="3">
        <v>346.8</v>
      </c>
      <c r="L819" s="3" t="s">
        <v>38</v>
      </c>
      <c r="M819" s="5">
        <v>3</v>
      </c>
      <c r="N819" s="6" t="str">
        <f>IF(ev_charging_network_usage_!$I819&lt;=10,"Low",IF(ev_charging_network_usage_!$I819&lt;=30,"Medium","High"))</f>
        <v>High</v>
      </c>
      <c r="O819" s="6" t="str">
        <f t="shared" si="53"/>
        <v>Medium Satisfaction</v>
      </c>
      <c r="P819" s="6" t="str">
        <f>IF(ev_charging_network_usage_!$H819&lt;30,"Short Charging",IF(ev_charging_network_usage_!$H819&lt;=60,"Medium Charging","Long Charging"))</f>
        <v>Medium Charging</v>
      </c>
      <c r="Q819" s="6">
        <f t="shared" si="52"/>
        <v>3</v>
      </c>
      <c r="R819" s="30">
        <f t="shared" si="50"/>
        <v>0.76388888888888884</v>
      </c>
      <c r="S819" s="28">
        <f t="shared" si="51"/>
        <v>45070</v>
      </c>
      <c r="T819" s="28"/>
    </row>
    <row r="820" spans="1:20" ht="13.2" x14ac:dyDescent="0.25">
      <c r="A820" s="7" t="s">
        <v>1864</v>
      </c>
      <c r="B820" s="7" t="s">
        <v>59</v>
      </c>
      <c r="C820" s="7" t="s">
        <v>30</v>
      </c>
      <c r="D820" s="7" t="s">
        <v>22</v>
      </c>
      <c r="E820" s="7" t="s">
        <v>35</v>
      </c>
      <c r="F820" s="7" t="s">
        <v>1865</v>
      </c>
      <c r="G820" s="7" t="s">
        <v>1866</v>
      </c>
      <c r="H820" s="7">
        <v>35</v>
      </c>
      <c r="I820" s="7">
        <v>57.47</v>
      </c>
      <c r="J820" s="7">
        <v>12</v>
      </c>
      <c r="K820" s="7">
        <v>689.64</v>
      </c>
      <c r="L820" s="7" t="s">
        <v>18</v>
      </c>
      <c r="M820" s="9">
        <v>5</v>
      </c>
      <c r="N820" s="6" t="str">
        <f>IF(ev_charging_network_usage_!$I820&lt;=10,"Low",IF(ev_charging_network_usage_!$I820&lt;=30,"Medium","High"))</f>
        <v>High</v>
      </c>
      <c r="O820" s="6" t="str">
        <f t="shared" si="53"/>
        <v>High Satisfaction</v>
      </c>
      <c r="P820" s="6" t="str">
        <f>IF(ev_charging_network_usage_!$H820&lt;30,"Short Charging",IF(ev_charging_network_usage_!$H820&lt;=60,"Medium Charging","Long Charging"))</f>
        <v>Medium Charging</v>
      </c>
      <c r="Q820" s="6">
        <f t="shared" si="52"/>
        <v>2</v>
      </c>
      <c r="R820" s="30">
        <f t="shared" si="50"/>
        <v>0.54652777777777772</v>
      </c>
      <c r="S820" s="28">
        <f t="shared" si="51"/>
        <v>45622</v>
      </c>
      <c r="T820" s="28"/>
    </row>
    <row r="821" spans="1:20" ht="13.2" x14ac:dyDescent="0.25">
      <c r="A821" s="3" t="s">
        <v>1867</v>
      </c>
      <c r="B821" s="3" t="s">
        <v>20</v>
      </c>
      <c r="C821" s="3" t="s">
        <v>15</v>
      </c>
      <c r="D821" s="3" t="s">
        <v>16</v>
      </c>
      <c r="E821" s="3" t="s">
        <v>35</v>
      </c>
      <c r="F821" s="3" t="s">
        <v>1868</v>
      </c>
      <c r="G821" s="3" t="s">
        <v>1869</v>
      </c>
      <c r="H821" s="3">
        <v>85</v>
      </c>
      <c r="I821" s="3">
        <v>8.2899999999999991</v>
      </c>
      <c r="J821" s="3">
        <v>15</v>
      </c>
      <c r="K821" s="3">
        <v>124.35</v>
      </c>
      <c r="L821" s="3" t="s">
        <v>27</v>
      </c>
      <c r="M821" s="5">
        <v>1</v>
      </c>
      <c r="N821" s="6" t="str">
        <f>IF(ev_charging_network_usage_!$I821&lt;=10,"Low",IF(ev_charging_network_usage_!$I821&lt;=30,"Medium","High"))</f>
        <v>Low</v>
      </c>
      <c r="O821" s="6" t="str">
        <f t="shared" si="53"/>
        <v>Low Satisfaction</v>
      </c>
      <c r="P821" s="6" t="str">
        <f>IF(ev_charging_network_usage_!$H821&lt;30,"Short Charging",IF(ev_charging_network_usage_!$H821&lt;=60,"Medium Charging","Long Charging"))</f>
        <v>Long Charging</v>
      </c>
      <c r="Q821" s="6">
        <f t="shared" si="52"/>
        <v>3</v>
      </c>
      <c r="R821" s="30">
        <f t="shared" si="50"/>
        <v>0.84583333333333333</v>
      </c>
      <c r="S821" s="28">
        <f t="shared" si="51"/>
        <v>45222</v>
      </c>
      <c r="T821" s="28"/>
    </row>
    <row r="822" spans="1:20" ht="13.2" x14ac:dyDescent="0.25">
      <c r="A822" s="7" t="s">
        <v>1870</v>
      </c>
      <c r="B822" s="7" t="s">
        <v>55</v>
      </c>
      <c r="C822" s="7" t="s">
        <v>21</v>
      </c>
      <c r="D822" s="7" t="s">
        <v>22</v>
      </c>
      <c r="E822" s="7" t="s">
        <v>17</v>
      </c>
      <c r="F822" s="7" t="s">
        <v>1871</v>
      </c>
      <c r="G822" s="7" t="s">
        <v>1872</v>
      </c>
      <c r="H822" s="7">
        <v>20</v>
      </c>
      <c r="I822" s="7">
        <v>15.59</v>
      </c>
      <c r="J822" s="7">
        <v>8</v>
      </c>
      <c r="K822" s="7">
        <v>124.72</v>
      </c>
      <c r="L822" s="7" t="s">
        <v>27</v>
      </c>
      <c r="M822" s="9">
        <v>4</v>
      </c>
      <c r="N822" s="6" t="str">
        <f>IF(ev_charging_network_usage_!$I822&lt;=10,"Low",IF(ev_charging_network_usage_!$I822&lt;=30,"Medium","High"))</f>
        <v>Medium</v>
      </c>
      <c r="O822" s="6" t="str">
        <f t="shared" si="53"/>
        <v>Medium Satisfaction</v>
      </c>
      <c r="P822" s="6" t="str">
        <f>IF(ev_charging_network_usage_!$H822&lt;30,"Short Charging",IF(ev_charging_network_usage_!$H822&lt;=60,"Medium Charging","Long Charging"))</f>
        <v>Short Charging</v>
      </c>
      <c r="Q822" s="6">
        <f t="shared" si="52"/>
        <v>1</v>
      </c>
      <c r="R822" s="30">
        <f t="shared" si="50"/>
        <v>0.79513888888888884</v>
      </c>
      <c r="S822" s="28">
        <f t="shared" si="51"/>
        <v>45307</v>
      </c>
      <c r="T822" s="28"/>
    </row>
    <row r="823" spans="1:20" ht="13.2" x14ac:dyDescent="0.25">
      <c r="A823" s="3" t="s">
        <v>1873</v>
      </c>
      <c r="B823" s="3" t="s">
        <v>29</v>
      </c>
      <c r="C823" s="3" t="s">
        <v>15</v>
      </c>
      <c r="D823" s="3" t="s">
        <v>22</v>
      </c>
      <c r="E823" s="3" t="s">
        <v>17</v>
      </c>
      <c r="F823" s="3" t="s">
        <v>1874</v>
      </c>
      <c r="G823" s="3" t="s">
        <v>1875</v>
      </c>
      <c r="H823" s="3">
        <v>31</v>
      </c>
      <c r="I823" s="3">
        <v>17.64</v>
      </c>
      <c r="J823" s="3">
        <v>12</v>
      </c>
      <c r="K823" s="3">
        <v>211.68</v>
      </c>
      <c r="L823" s="3" t="s">
        <v>18</v>
      </c>
      <c r="M823" s="5">
        <v>4</v>
      </c>
      <c r="N823" s="6" t="str">
        <f>IF(ev_charging_network_usage_!$I823&lt;=10,"Low",IF(ev_charging_network_usage_!$I823&lt;=30,"Medium","High"))</f>
        <v>Medium</v>
      </c>
      <c r="O823" s="6" t="str">
        <f t="shared" si="53"/>
        <v>Medium Satisfaction</v>
      </c>
      <c r="P823" s="6" t="str">
        <f>IF(ev_charging_network_usage_!$H823&lt;30,"Short Charging",IF(ev_charging_network_usage_!$H823&lt;=60,"Medium Charging","Long Charging"))</f>
        <v>Medium Charging</v>
      </c>
      <c r="Q823" s="6">
        <f t="shared" si="52"/>
        <v>3</v>
      </c>
      <c r="R823" s="30">
        <f t="shared" si="50"/>
        <v>0.18958333333333333</v>
      </c>
      <c r="S823" s="28">
        <f t="shared" si="51"/>
        <v>45370</v>
      </c>
      <c r="T823" s="28"/>
    </row>
    <row r="824" spans="1:20" ht="13.2" x14ac:dyDescent="0.25">
      <c r="A824" s="7" t="s">
        <v>1876</v>
      </c>
      <c r="B824" s="7" t="s">
        <v>78</v>
      </c>
      <c r="C824" s="7" t="s">
        <v>21</v>
      </c>
      <c r="D824" s="7" t="s">
        <v>34</v>
      </c>
      <c r="E824" s="7" t="s">
        <v>35</v>
      </c>
      <c r="F824" s="8">
        <v>45514.902777777781</v>
      </c>
      <c r="G824" s="8">
        <v>45514.919444444444</v>
      </c>
      <c r="H824" s="7">
        <v>24</v>
      </c>
      <c r="I824" s="7">
        <v>11.91</v>
      </c>
      <c r="J824" s="7">
        <v>10</v>
      </c>
      <c r="K824" s="7">
        <v>119.1</v>
      </c>
      <c r="L824" s="7" t="s">
        <v>27</v>
      </c>
      <c r="M824" s="9">
        <v>5</v>
      </c>
      <c r="N824" s="6" t="str">
        <f>IF(ev_charging_network_usage_!$I824&lt;=10,"Low",IF(ev_charging_network_usage_!$I824&lt;=30,"Medium","High"))</f>
        <v>Medium</v>
      </c>
      <c r="O824" s="6" t="str">
        <f t="shared" si="53"/>
        <v>High Satisfaction</v>
      </c>
      <c r="P824" s="6" t="str">
        <f>IF(ev_charging_network_usage_!$H824&lt;30,"Short Charging",IF(ev_charging_network_usage_!$H824&lt;=60,"Medium Charging","Long Charging"))</f>
        <v>Short Charging</v>
      </c>
      <c r="Q824" s="6">
        <f t="shared" si="52"/>
        <v>1</v>
      </c>
      <c r="R824" s="30">
        <f t="shared" si="50"/>
        <v>0.90277777777777779</v>
      </c>
      <c r="S824" s="28">
        <f t="shared" si="51"/>
        <v>45514</v>
      </c>
      <c r="T824" s="28"/>
    </row>
    <row r="825" spans="1:20" ht="13.2" x14ac:dyDescent="0.25">
      <c r="A825" s="3" t="s">
        <v>1877</v>
      </c>
      <c r="B825" s="3" t="s">
        <v>29</v>
      </c>
      <c r="C825" s="3" t="s">
        <v>15</v>
      </c>
      <c r="D825" s="3" t="s">
        <v>31</v>
      </c>
      <c r="E825" s="3" t="s">
        <v>17</v>
      </c>
      <c r="F825" s="3" t="s">
        <v>1878</v>
      </c>
      <c r="G825" s="3" t="s">
        <v>1879</v>
      </c>
      <c r="H825" s="3">
        <v>114</v>
      </c>
      <c r="I825" s="3">
        <v>8.7799999999999994</v>
      </c>
      <c r="J825" s="3">
        <v>10</v>
      </c>
      <c r="K825" s="3">
        <v>87.8</v>
      </c>
      <c r="L825" s="3" t="s">
        <v>18</v>
      </c>
      <c r="M825" s="5">
        <v>2</v>
      </c>
      <c r="N825" s="6" t="str">
        <f>IF(ev_charging_network_usage_!$I825&lt;=10,"Low",IF(ev_charging_network_usage_!$I825&lt;=30,"Medium","High"))</f>
        <v>Low</v>
      </c>
      <c r="O825" s="6" t="str">
        <f t="shared" si="53"/>
        <v>Low Satisfaction</v>
      </c>
      <c r="P825" s="6" t="str">
        <f>IF(ev_charging_network_usage_!$H825&lt;30,"Short Charging",IF(ev_charging_network_usage_!$H825&lt;=60,"Medium Charging","Long Charging"))</f>
        <v>Long Charging</v>
      </c>
      <c r="Q825" s="6">
        <f t="shared" si="52"/>
        <v>3</v>
      </c>
      <c r="R825" s="30">
        <f t="shared" si="50"/>
        <v>0.88611111111111107</v>
      </c>
      <c r="S825" s="28">
        <f t="shared" si="51"/>
        <v>45093</v>
      </c>
      <c r="T825" s="28"/>
    </row>
    <row r="826" spans="1:20" ht="13.2" x14ac:dyDescent="0.25">
      <c r="A826" s="7" t="s">
        <v>1880</v>
      </c>
      <c r="B826" s="7" t="s">
        <v>20</v>
      </c>
      <c r="C826" s="7" t="s">
        <v>30</v>
      </c>
      <c r="D826" s="7" t="s">
        <v>16</v>
      </c>
      <c r="E826" s="7" t="s">
        <v>17</v>
      </c>
      <c r="F826" s="7" t="s">
        <v>1881</v>
      </c>
      <c r="G826" s="7" t="s">
        <v>1882</v>
      </c>
      <c r="H826" s="7">
        <v>77</v>
      </c>
      <c r="I826" s="7">
        <v>28.67</v>
      </c>
      <c r="J826" s="7">
        <v>15</v>
      </c>
      <c r="K826" s="7">
        <v>430.05</v>
      </c>
      <c r="L826" s="7" t="s">
        <v>18</v>
      </c>
      <c r="M826" s="9">
        <v>2</v>
      </c>
      <c r="N826" s="6" t="str">
        <f>IF(ev_charging_network_usage_!$I826&lt;=10,"Low",IF(ev_charging_network_usage_!$I826&lt;=30,"Medium","High"))</f>
        <v>Medium</v>
      </c>
      <c r="O826" s="6" t="str">
        <f t="shared" si="53"/>
        <v>Low Satisfaction</v>
      </c>
      <c r="P826" s="6" t="str">
        <f>IF(ev_charging_network_usage_!$H826&lt;30,"Short Charging",IF(ev_charging_network_usage_!$H826&lt;=60,"Medium Charging","Long Charging"))</f>
        <v>Long Charging</v>
      </c>
      <c r="Q826" s="6">
        <f t="shared" si="52"/>
        <v>2</v>
      </c>
      <c r="R826" s="30">
        <f t="shared" si="50"/>
        <v>0.80138888888888893</v>
      </c>
      <c r="S826" s="28">
        <f t="shared" si="51"/>
        <v>45499</v>
      </c>
      <c r="T826" s="28"/>
    </row>
    <row r="827" spans="1:20" ht="13.2" x14ac:dyDescent="0.25">
      <c r="A827" s="3" t="s">
        <v>1883</v>
      </c>
      <c r="B827" s="3" t="s">
        <v>59</v>
      </c>
      <c r="C827" s="3" t="s">
        <v>30</v>
      </c>
      <c r="D827" s="3" t="s">
        <v>31</v>
      </c>
      <c r="E827" s="3" t="s">
        <v>17</v>
      </c>
      <c r="F827" s="3" t="s">
        <v>1884</v>
      </c>
      <c r="G827" s="3" t="s">
        <v>1885</v>
      </c>
      <c r="H827" s="3">
        <v>66</v>
      </c>
      <c r="I827" s="3">
        <v>23.32</v>
      </c>
      <c r="J827" s="3">
        <v>8</v>
      </c>
      <c r="K827" s="3">
        <v>186.56</v>
      </c>
      <c r="L827" s="3" t="s">
        <v>38</v>
      </c>
      <c r="M827" s="5">
        <v>4</v>
      </c>
      <c r="N827" s="6" t="str">
        <f>IF(ev_charging_network_usage_!$I827&lt;=10,"Low",IF(ev_charging_network_usage_!$I827&lt;=30,"Medium","High"))</f>
        <v>Medium</v>
      </c>
      <c r="O827" s="6" t="str">
        <f t="shared" si="53"/>
        <v>Medium Satisfaction</v>
      </c>
      <c r="P827" s="6" t="str">
        <f>IF(ev_charging_network_usage_!$H827&lt;30,"Short Charging",IF(ev_charging_network_usage_!$H827&lt;=60,"Medium Charging","Long Charging"))</f>
        <v>Long Charging</v>
      </c>
      <c r="Q827" s="6">
        <f t="shared" si="52"/>
        <v>2</v>
      </c>
      <c r="R827" s="30">
        <f t="shared" si="50"/>
        <v>6.5277777777777782E-2</v>
      </c>
      <c r="S827" s="28">
        <f t="shared" si="51"/>
        <v>44949</v>
      </c>
      <c r="T827" s="28"/>
    </row>
    <row r="828" spans="1:20" ht="13.2" x14ac:dyDescent="0.25">
      <c r="A828" s="7" t="s">
        <v>1886</v>
      </c>
      <c r="B828" s="7" t="s">
        <v>55</v>
      </c>
      <c r="C828" s="7" t="s">
        <v>15</v>
      </c>
      <c r="D828" s="7" t="s">
        <v>34</v>
      </c>
      <c r="E828" s="7" t="s">
        <v>35</v>
      </c>
      <c r="F828" s="8">
        <v>45262.393750000003</v>
      </c>
      <c r="G828" s="8">
        <v>45262.443055555559</v>
      </c>
      <c r="H828" s="7">
        <v>71</v>
      </c>
      <c r="I828" s="7">
        <v>8.51</v>
      </c>
      <c r="J828" s="7">
        <v>10</v>
      </c>
      <c r="K828" s="7">
        <v>85.1</v>
      </c>
      <c r="L828" s="7" t="s">
        <v>23</v>
      </c>
      <c r="M828" s="9">
        <v>3</v>
      </c>
      <c r="N828" s="6" t="str">
        <f>IF(ev_charging_network_usage_!$I828&lt;=10,"Low",IF(ev_charging_network_usage_!$I828&lt;=30,"Medium","High"))</f>
        <v>Low</v>
      </c>
      <c r="O828" s="6" t="str">
        <f t="shared" si="53"/>
        <v>Medium Satisfaction</v>
      </c>
      <c r="P828" s="6" t="str">
        <f>IF(ev_charging_network_usage_!$H828&lt;30,"Short Charging",IF(ev_charging_network_usage_!$H828&lt;=60,"Medium Charging","Long Charging"))</f>
        <v>Long Charging</v>
      </c>
      <c r="Q828" s="6">
        <f t="shared" si="52"/>
        <v>3</v>
      </c>
      <c r="R828" s="30">
        <f t="shared" si="50"/>
        <v>0.39374999999999999</v>
      </c>
      <c r="S828" s="28">
        <f t="shared" si="51"/>
        <v>45262</v>
      </c>
      <c r="T828" s="28"/>
    </row>
    <row r="829" spans="1:20" ht="13.2" x14ac:dyDescent="0.25">
      <c r="A829" s="3" t="s">
        <v>1887</v>
      </c>
      <c r="B829" s="3" t="s">
        <v>14</v>
      </c>
      <c r="C829" s="3" t="s">
        <v>21</v>
      </c>
      <c r="D829" s="3" t="s">
        <v>31</v>
      </c>
      <c r="E829" s="3" t="s">
        <v>35</v>
      </c>
      <c r="F829" s="4">
        <v>45450.30972222222</v>
      </c>
      <c r="G829" s="4">
        <v>45450.34652777778</v>
      </c>
      <c r="H829" s="3">
        <v>53</v>
      </c>
      <c r="I829" s="3">
        <v>11.54</v>
      </c>
      <c r="J829" s="3">
        <v>8</v>
      </c>
      <c r="K829" s="3">
        <v>92.32</v>
      </c>
      <c r="L829" s="3" t="s">
        <v>38</v>
      </c>
      <c r="M829" s="5">
        <v>2</v>
      </c>
      <c r="N829" s="6" t="str">
        <f>IF(ev_charging_network_usage_!$I829&lt;=10,"Low",IF(ev_charging_network_usage_!$I829&lt;=30,"Medium","High"))</f>
        <v>Medium</v>
      </c>
      <c r="O829" s="6" t="str">
        <f t="shared" si="53"/>
        <v>Low Satisfaction</v>
      </c>
      <c r="P829" s="6" t="str">
        <f>IF(ev_charging_network_usage_!$H829&lt;30,"Short Charging",IF(ev_charging_network_usage_!$H829&lt;=60,"Medium Charging","Long Charging"))</f>
        <v>Medium Charging</v>
      </c>
      <c r="Q829" s="6">
        <f t="shared" si="52"/>
        <v>1</v>
      </c>
      <c r="R829" s="30">
        <f t="shared" si="50"/>
        <v>0.30972222222222223</v>
      </c>
      <c r="S829" s="28">
        <f t="shared" si="51"/>
        <v>45450</v>
      </c>
      <c r="T829" s="28"/>
    </row>
    <row r="830" spans="1:20" ht="13.2" x14ac:dyDescent="0.25">
      <c r="A830" s="7" t="s">
        <v>1888</v>
      </c>
      <c r="B830" s="7" t="s">
        <v>29</v>
      </c>
      <c r="C830" s="7" t="s">
        <v>15</v>
      </c>
      <c r="D830" s="7" t="s">
        <v>16</v>
      </c>
      <c r="E830" s="7" t="s">
        <v>35</v>
      </c>
      <c r="F830" s="8">
        <v>45295.831944444442</v>
      </c>
      <c r="G830" s="8">
        <v>45295.849305555559</v>
      </c>
      <c r="H830" s="7">
        <v>25</v>
      </c>
      <c r="I830" s="7">
        <v>53</v>
      </c>
      <c r="J830" s="7">
        <v>8</v>
      </c>
      <c r="K830" s="7">
        <v>424</v>
      </c>
      <c r="L830" s="7" t="s">
        <v>38</v>
      </c>
      <c r="M830" s="9">
        <v>4</v>
      </c>
      <c r="N830" s="6" t="str">
        <f>IF(ev_charging_network_usage_!$I830&lt;=10,"Low",IF(ev_charging_network_usage_!$I830&lt;=30,"Medium","High"))</f>
        <v>High</v>
      </c>
      <c r="O830" s="6" t="str">
        <f t="shared" si="53"/>
        <v>Medium Satisfaction</v>
      </c>
      <c r="P830" s="6" t="str">
        <f>IF(ev_charging_network_usage_!$H830&lt;30,"Short Charging",IF(ev_charging_network_usage_!$H830&lt;=60,"Medium Charging","Long Charging"))</f>
        <v>Short Charging</v>
      </c>
      <c r="Q830" s="6">
        <f t="shared" si="52"/>
        <v>3</v>
      </c>
      <c r="R830" s="30">
        <f t="shared" si="50"/>
        <v>0.83194444444444449</v>
      </c>
      <c r="S830" s="28">
        <f t="shared" si="51"/>
        <v>45295</v>
      </c>
      <c r="T830" s="28"/>
    </row>
    <row r="831" spans="1:20" ht="13.2" x14ac:dyDescent="0.25">
      <c r="A831" s="3" t="s">
        <v>1889</v>
      </c>
      <c r="B831" s="3" t="s">
        <v>14</v>
      </c>
      <c r="C831" s="3" t="s">
        <v>15</v>
      </c>
      <c r="D831" s="3" t="s">
        <v>22</v>
      </c>
      <c r="E831" s="3" t="s">
        <v>17</v>
      </c>
      <c r="F831" s="4">
        <v>44991.033333333333</v>
      </c>
      <c r="G831" s="4">
        <v>44991.05972222222</v>
      </c>
      <c r="H831" s="3">
        <v>38</v>
      </c>
      <c r="I831" s="3">
        <v>4.29</v>
      </c>
      <c r="J831" s="3">
        <v>12</v>
      </c>
      <c r="K831" s="3">
        <v>51.48</v>
      </c>
      <c r="L831" s="3" t="s">
        <v>27</v>
      </c>
      <c r="M831" s="5">
        <v>4</v>
      </c>
      <c r="N831" s="6" t="str">
        <f>IF(ev_charging_network_usage_!$I831&lt;=10,"Low",IF(ev_charging_network_usage_!$I831&lt;=30,"Medium","High"))</f>
        <v>Low</v>
      </c>
      <c r="O831" s="6" t="str">
        <f t="shared" si="53"/>
        <v>Medium Satisfaction</v>
      </c>
      <c r="P831" s="6" t="str">
        <f>IF(ev_charging_network_usage_!$H831&lt;30,"Short Charging",IF(ev_charging_network_usage_!$H831&lt;=60,"Medium Charging","Long Charging"))</f>
        <v>Medium Charging</v>
      </c>
      <c r="Q831" s="6">
        <f t="shared" si="52"/>
        <v>3</v>
      </c>
      <c r="R831" s="30">
        <f t="shared" si="50"/>
        <v>3.3333333333333333E-2</v>
      </c>
      <c r="S831" s="28">
        <f t="shared" si="51"/>
        <v>44991</v>
      </c>
      <c r="T831" s="28"/>
    </row>
    <row r="832" spans="1:20" ht="13.2" x14ac:dyDescent="0.25">
      <c r="A832" s="7" t="s">
        <v>1890</v>
      </c>
      <c r="B832" s="7" t="s">
        <v>59</v>
      </c>
      <c r="C832" s="7" t="s">
        <v>21</v>
      </c>
      <c r="D832" s="7" t="s">
        <v>34</v>
      </c>
      <c r="E832" s="7" t="s">
        <v>17</v>
      </c>
      <c r="F832" s="8">
        <v>45323.544444444444</v>
      </c>
      <c r="G832" s="8">
        <v>45323.599305555559</v>
      </c>
      <c r="H832" s="7">
        <v>79</v>
      </c>
      <c r="I832" s="7">
        <v>29.78</v>
      </c>
      <c r="J832" s="7">
        <v>12</v>
      </c>
      <c r="K832" s="7">
        <v>357.36</v>
      </c>
      <c r="L832" s="7" t="s">
        <v>18</v>
      </c>
      <c r="M832" s="9">
        <v>4</v>
      </c>
      <c r="N832" s="6" t="str">
        <f>IF(ev_charging_network_usage_!$I832&lt;=10,"Low",IF(ev_charging_network_usage_!$I832&lt;=30,"Medium","High"))</f>
        <v>Medium</v>
      </c>
      <c r="O832" s="6" t="str">
        <f t="shared" si="53"/>
        <v>Medium Satisfaction</v>
      </c>
      <c r="P832" s="6" t="str">
        <f>IF(ev_charging_network_usage_!$H832&lt;30,"Short Charging",IF(ev_charging_network_usage_!$H832&lt;=60,"Medium Charging","Long Charging"))</f>
        <v>Long Charging</v>
      </c>
      <c r="Q832" s="6">
        <f t="shared" si="52"/>
        <v>1</v>
      </c>
      <c r="R832" s="30">
        <f t="shared" si="50"/>
        <v>0.5444444444444444</v>
      </c>
      <c r="S832" s="28">
        <f t="shared" si="51"/>
        <v>45323</v>
      </c>
      <c r="T832" s="28"/>
    </row>
    <row r="833" spans="1:20" ht="13.2" x14ac:dyDescent="0.25">
      <c r="A833" s="3" t="s">
        <v>1891</v>
      </c>
      <c r="B833" s="3" t="s">
        <v>48</v>
      </c>
      <c r="C833" s="3" t="s">
        <v>30</v>
      </c>
      <c r="D833" s="3" t="s">
        <v>31</v>
      </c>
      <c r="E833" s="3" t="s">
        <v>17</v>
      </c>
      <c r="F833" s="3" t="s">
        <v>1892</v>
      </c>
      <c r="G833" s="3" t="s">
        <v>1893</v>
      </c>
      <c r="H833" s="3">
        <v>83</v>
      </c>
      <c r="I833" s="3">
        <v>33.159999999999997</v>
      </c>
      <c r="J833" s="3">
        <v>12</v>
      </c>
      <c r="K833" s="3">
        <v>397.92</v>
      </c>
      <c r="L833" s="3" t="s">
        <v>23</v>
      </c>
      <c r="M833" s="5">
        <v>5</v>
      </c>
      <c r="N833" s="6" t="str">
        <f>IF(ev_charging_network_usage_!$I833&lt;=10,"Low",IF(ev_charging_network_usage_!$I833&lt;=30,"Medium","High"))</f>
        <v>High</v>
      </c>
      <c r="O833" s="6" t="str">
        <f t="shared" si="53"/>
        <v>High Satisfaction</v>
      </c>
      <c r="P833" s="6" t="str">
        <f>IF(ev_charging_network_usage_!$H833&lt;30,"Short Charging",IF(ev_charging_network_usage_!$H833&lt;=60,"Medium Charging","Long Charging"))</f>
        <v>Long Charging</v>
      </c>
      <c r="Q833" s="6">
        <f t="shared" si="52"/>
        <v>2</v>
      </c>
      <c r="R833" s="30">
        <f t="shared" si="50"/>
        <v>0.42986111111111114</v>
      </c>
      <c r="S833" s="28">
        <f t="shared" si="51"/>
        <v>45526</v>
      </c>
      <c r="T833" s="28"/>
    </row>
    <row r="834" spans="1:20" ht="13.2" x14ac:dyDescent="0.25">
      <c r="A834" s="7" t="s">
        <v>1894</v>
      </c>
      <c r="B834" s="7" t="s">
        <v>48</v>
      </c>
      <c r="C834" s="7" t="s">
        <v>15</v>
      </c>
      <c r="D834" s="7" t="s">
        <v>34</v>
      </c>
      <c r="E834" s="7" t="s">
        <v>17</v>
      </c>
      <c r="F834" s="8">
        <v>45481.356249999997</v>
      </c>
      <c r="G834" s="8">
        <v>45481.371527777781</v>
      </c>
      <c r="H834" s="7">
        <v>22</v>
      </c>
      <c r="I834" s="7">
        <v>36.89</v>
      </c>
      <c r="J834" s="7">
        <v>10</v>
      </c>
      <c r="K834" s="7">
        <v>368.9</v>
      </c>
      <c r="L834" s="7" t="s">
        <v>23</v>
      </c>
      <c r="M834" s="9">
        <v>4</v>
      </c>
      <c r="N834" s="6" t="str">
        <f>IF(ev_charging_network_usage_!$I834&lt;=10,"Low",IF(ev_charging_network_usage_!$I834&lt;=30,"Medium","High"))</f>
        <v>High</v>
      </c>
      <c r="O834" s="6" t="str">
        <f t="shared" si="53"/>
        <v>Medium Satisfaction</v>
      </c>
      <c r="P834" s="6" t="str">
        <f>IF(ev_charging_network_usage_!$H834&lt;30,"Short Charging",IF(ev_charging_network_usage_!$H834&lt;=60,"Medium Charging","Long Charging"))</f>
        <v>Short Charging</v>
      </c>
      <c r="Q834" s="6">
        <f t="shared" si="52"/>
        <v>3</v>
      </c>
      <c r="R834" s="30">
        <f t="shared" ref="R834:R897" si="54">TIME(HOUR(F834),MINUTE(F834),SECOND(F834))</f>
        <v>0.35625000000000001</v>
      </c>
      <c r="S834" s="28">
        <f t="shared" ref="S834:S897" si="55">DATE(YEAR(F834),MONTH(F834),DAY(F834))</f>
        <v>45481</v>
      </c>
      <c r="T834" s="28"/>
    </row>
    <row r="835" spans="1:20" ht="13.2" x14ac:dyDescent="0.25">
      <c r="A835" s="3" t="s">
        <v>1895</v>
      </c>
      <c r="B835" s="3" t="s">
        <v>43</v>
      </c>
      <c r="C835" s="3" t="s">
        <v>21</v>
      </c>
      <c r="D835" s="3" t="s">
        <v>31</v>
      </c>
      <c r="E835" s="3" t="s">
        <v>17</v>
      </c>
      <c r="F835" s="4">
        <v>44995.902083333334</v>
      </c>
      <c r="G835" s="4">
        <v>44995.930555555555</v>
      </c>
      <c r="H835" s="3">
        <v>41</v>
      </c>
      <c r="I835" s="3">
        <v>58.29</v>
      </c>
      <c r="J835" s="3">
        <v>10</v>
      </c>
      <c r="K835" s="3">
        <v>582.9</v>
      </c>
      <c r="L835" s="3" t="s">
        <v>27</v>
      </c>
      <c r="M835" s="5">
        <v>1</v>
      </c>
      <c r="N835" s="6" t="str">
        <f>IF(ev_charging_network_usage_!$I835&lt;=10,"Low",IF(ev_charging_network_usage_!$I835&lt;=30,"Medium","High"))</f>
        <v>High</v>
      </c>
      <c r="O835" s="6" t="str">
        <f t="shared" si="53"/>
        <v>Low Satisfaction</v>
      </c>
      <c r="P835" s="6" t="str">
        <f>IF(ev_charging_network_usage_!$H835&lt;30,"Short Charging",IF(ev_charging_network_usage_!$H835&lt;=60,"Medium Charging","Long Charging"))</f>
        <v>Medium Charging</v>
      </c>
      <c r="Q835" s="6">
        <f t="shared" ref="Q835:Q898" si="56">IF(C835="Fast Charger",1,IF(C835="Standard Charger",2,IF(C835="Super Fast Charger",3,"")))</f>
        <v>1</v>
      </c>
      <c r="R835" s="30">
        <f t="shared" si="54"/>
        <v>0.90208333333333335</v>
      </c>
      <c r="S835" s="28">
        <f t="shared" si="55"/>
        <v>44995</v>
      </c>
      <c r="T835" s="28"/>
    </row>
    <row r="836" spans="1:20" ht="13.2" x14ac:dyDescent="0.25">
      <c r="A836" s="7" t="s">
        <v>1896</v>
      </c>
      <c r="B836" s="7" t="s">
        <v>29</v>
      </c>
      <c r="C836" s="7" t="s">
        <v>30</v>
      </c>
      <c r="D836" s="7" t="s">
        <v>22</v>
      </c>
      <c r="E836" s="7" t="s">
        <v>35</v>
      </c>
      <c r="F836" s="7" t="s">
        <v>1897</v>
      </c>
      <c r="G836" s="7" t="s">
        <v>1898</v>
      </c>
      <c r="H836" s="7">
        <v>104</v>
      </c>
      <c r="I836" s="7">
        <v>27.57</v>
      </c>
      <c r="J836" s="7">
        <v>12</v>
      </c>
      <c r="K836" s="7">
        <v>330.84</v>
      </c>
      <c r="L836" s="7" t="s">
        <v>23</v>
      </c>
      <c r="M836" s="9">
        <v>4</v>
      </c>
      <c r="N836" s="6" t="str">
        <f>IF(ev_charging_network_usage_!$I836&lt;=10,"Low",IF(ev_charging_network_usage_!$I836&lt;=30,"Medium","High"))</f>
        <v>Medium</v>
      </c>
      <c r="O836" s="6" t="str">
        <f t="shared" ref="O836:O899" si="57">IF(M836&lt;=2,"Low Satisfaction",IF(M836&lt;=4,"Medium Satisfaction","High Satisfaction"))</f>
        <v>Medium Satisfaction</v>
      </c>
      <c r="P836" s="6" t="str">
        <f>IF(ev_charging_network_usage_!$H836&lt;30,"Short Charging",IF(ev_charging_network_usage_!$H836&lt;=60,"Medium Charging","Long Charging"))</f>
        <v>Long Charging</v>
      </c>
      <c r="Q836" s="6">
        <f t="shared" si="56"/>
        <v>2</v>
      </c>
      <c r="R836" s="30">
        <f t="shared" si="54"/>
        <v>0.26458333333333334</v>
      </c>
      <c r="S836" s="28">
        <f t="shared" si="55"/>
        <v>45029</v>
      </c>
      <c r="T836" s="28"/>
    </row>
    <row r="837" spans="1:20" ht="13.2" x14ac:dyDescent="0.25">
      <c r="A837" s="3" t="s">
        <v>1899</v>
      </c>
      <c r="B837" s="3" t="s">
        <v>59</v>
      </c>
      <c r="C837" s="3" t="s">
        <v>30</v>
      </c>
      <c r="D837" s="3" t="s">
        <v>31</v>
      </c>
      <c r="E837" s="3" t="s">
        <v>35</v>
      </c>
      <c r="F837" s="3" t="s">
        <v>1900</v>
      </c>
      <c r="G837" s="3" t="s">
        <v>1901</v>
      </c>
      <c r="H837" s="3">
        <v>106</v>
      </c>
      <c r="I837" s="3">
        <v>38.53</v>
      </c>
      <c r="J837" s="3">
        <v>15</v>
      </c>
      <c r="K837" s="3">
        <v>577.95000000000005</v>
      </c>
      <c r="L837" s="3" t="s">
        <v>23</v>
      </c>
      <c r="M837" s="5">
        <v>5</v>
      </c>
      <c r="N837" s="6" t="str">
        <f>IF(ev_charging_network_usage_!$I837&lt;=10,"Low",IF(ev_charging_network_usage_!$I837&lt;=30,"Medium","High"))</f>
        <v>High</v>
      </c>
      <c r="O837" s="6" t="str">
        <f t="shared" si="57"/>
        <v>High Satisfaction</v>
      </c>
      <c r="P837" s="6" t="str">
        <f>IF(ev_charging_network_usage_!$H837&lt;30,"Short Charging",IF(ev_charging_network_usage_!$H837&lt;=60,"Medium Charging","Long Charging"))</f>
        <v>Long Charging</v>
      </c>
      <c r="Q837" s="6">
        <f t="shared" si="56"/>
        <v>2</v>
      </c>
      <c r="R837" s="30">
        <f t="shared" si="54"/>
        <v>0.86250000000000004</v>
      </c>
      <c r="S837" s="28">
        <f t="shared" si="55"/>
        <v>45578</v>
      </c>
      <c r="T837" s="28"/>
    </row>
    <row r="838" spans="1:20" ht="13.2" x14ac:dyDescent="0.25">
      <c r="A838" s="7" t="s">
        <v>1902</v>
      </c>
      <c r="B838" s="7" t="s">
        <v>55</v>
      </c>
      <c r="C838" s="7" t="s">
        <v>21</v>
      </c>
      <c r="D838" s="7" t="s">
        <v>22</v>
      </c>
      <c r="E838" s="7" t="s">
        <v>35</v>
      </c>
      <c r="F838" s="7" t="s">
        <v>1903</v>
      </c>
      <c r="G838" s="7" t="s">
        <v>1904</v>
      </c>
      <c r="H838" s="7">
        <v>105</v>
      </c>
      <c r="I838" s="7">
        <v>22.43</v>
      </c>
      <c r="J838" s="7">
        <v>8</v>
      </c>
      <c r="K838" s="7">
        <v>179.44</v>
      </c>
      <c r="L838" s="7" t="s">
        <v>23</v>
      </c>
      <c r="M838" s="9">
        <v>1</v>
      </c>
      <c r="N838" s="6" t="str">
        <f>IF(ev_charging_network_usage_!$I838&lt;=10,"Low",IF(ev_charging_network_usage_!$I838&lt;=30,"Medium","High"))</f>
        <v>Medium</v>
      </c>
      <c r="O838" s="6" t="str">
        <f t="shared" si="57"/>
        <v>Low Satisfaction</v>
      </c>
      <c r="P838" s="6" t="str">
        <f>IF(ev_charging_network_usage_!$H838&lt;30,"Short Charging",IF(ev_charging_network_usage_!$H838&lt;=60,"Medium Charging","Long Charging"))</f>
        <v>Long Charging</v>
      </c>
      <c r="Q838" s="6">
        <f t="shared" si="56"/>
        <v>1</v>
      </c>
      <c r="R838" s="30">
        <f t="shared" si="54"/>
        <v>0.4284722222222222</v>
      </c>
      <c r="S838" s="28">
        <f t="shared" si="55"/>
        <v>45091</v>
      </c>
      <c r="T838" s="28"/>
    </row>
    <row r="839" spans="1:20" ht="13.2" x14ac:dyDescent="0.25">
      <c r="A839" s="3" t="s">
        <v>1905</v>
      </c>
      <c r="B839" s="3" t="s">
        <v>48</v>
      </c>
      <c r="C839" s="3" t="s">
        <v>15</v>
      </c>
      <c r="D839" s="3" t="s">
        <v>22</v>
      </c>
      <c r="E839" s="3" t="s">
        <v>35</v>
      </c>
      <c r="F839" s="4">
        <v>45025.171527777777</v>
      </c>
      <c r="G839" s="4">
        <v>45025.247916666667</v>
      </c>
      <c r="H839" s="3">
        <v>110</v>
      </c>
      <c r="I839" s="3">
        <v>42.61</v>
      </c>
      <c r="J839" s="3">
        <v>8</v>
      </c>
      <c r="K839" s="3">
        <v>340.88</v>
      </c>
      <c r="L839" s="3" t="s">
        <v>38</v>
      </c>
      <c r="M839" s="5">
        <v>4</v>
      </c>
      <c r="N839" s="6" t="str">
        <f>IF(ev_charging_network_usage_!$I839&lt;=10,"Low",IF(ev_charging_network_usage_!$I839&lt;=30,"Medium","High"))</f>
        <v>High</v>
      </c>
      <c r="O839" s="6" t="str">
        <f t="shared" si="57"/>
        <v>Medium Satisfaction</v>
      </c>
      <c r="P839" s="6" t="str">
        <f>IF(ev_charging_network_usage_!$H839&lt;30,"Short Charging",IF(ev_charging_network_usage_!$H839&lt;=60,"Medium Charging","Long Charging"))</f>
        <v>Long Charging</v>
      </c>
      <c r="Q839" s="6">
        <f t="shared" si="56"/>
        <v>3</v>
      </c>
      <c r="R839" s="30">
        <f t="shared" si="54"/>
        <v>0.17152777777777778</v>
      </c>
      <c r="S839" s="28">
        <f t="shared" si="55"/>
        <v>45025</v>
      </c>
      <c r="T839" s="28"/>
    </row>
    <row r="840" spans="1:20" ht="13.2" x14ac:dyDescent="0.25">
      <c r="A840" s="7" t="s">
        <v>1906</v>
      </c>
      <c r="B840" s="7" t="s">
        <v>14</v>
      </c>
      <c r="C840" s="7" t="s">
        <v>30</v>
      </c>
      <c r="D840" s="7" t="s">
        <v>22</v>
      </c>
      <c r="E840" s="7" t="s">
        <v>17</v>
      </c>
      <c r="F840" s="7" t="s">
        <v>1907</v>
      </c>
      <c r="G840" s="7" t="s">
        <v>1908</v>
      </c>
      <c r="H840" s="7">
        <v>29</v>
      </c>
      <c r="I840" s="7">
        <v>41.06</v>
      </c>
      <c r="J840" s="7">
        <v>12</v>
      </c>
      <c r="K840" s="7">
        <v>492.72</v>
      </c>
      <c r="L840" s="7" t="s">
        <v>38</v>
      </c>
      <c r="M840" s="9">
        <v>5</v>
      </c>
      <c r="N840" s="6" t="str">
        <f>IF(ev_charging_network_usage_!$I840&lt;=10,"Low",IF(ev_charging_network_usage_!$I840&lt;=30,"Medium","High"))</f>
        <v>High</v>
      </c>
      <c r="O840" s="6" t="str">
        <f t="shared" si="57"/>
        <v>High Satisfaction</v>
      </c>
      <c r="P840" s="6" t="str">
        <f>IF(ev_charging_network_usage_!$H840&lt;30,"Short Charging",IF(ev_charging_network_usage_!$H840&lt;=60,"Medium Charging","Long Charging"))</f>
        <v>Short Charging</v>
      </c>
      <c r="Q840" s="6">
        <f t="shared" si="56"/>
        <v>2</v>
      </c>
      <c r="R840" s="30">
        <f t="shared" si="54"/>
        <v>0.53888888888888886</v>
      </c>
      <c r="S840" s="28">
        <f t="shared" si="55"/>
        <v>45612</v>
      </c>
      <c r="T840" s="28"/>
    </row>
    <row r="841" spans="1:20" ht="13.2" x14ac:dyDescent="0.25">
      <c r="A841" s="3" t="s">
        <v>1909</v>
      </c>
      <c r="B841" s="3" t="s">
        <v>20</v>
      </c>
      <c r="C841" s="3" t="s">
        <v>30</v>
      </c>
      <c r="D841" s="3" t="s">
        <v>22</v>
      </c>
      <c r="E841" s="3" t="s">
        <v>35</v>
      </c>
      <c r="F841" s="10">
        <v>45637.95208333333</v>
      </c>
      <c r="G841" s="10">
        <v>45637.966666666667</v>
      </c>
      <c r="H841" s="3">
        <v>21</v>
      </c>
      <c r="I841" s="3">
        <v>34.43</v>
      </c>
      <c r="J841" s="3">
        <v>10</v>
      </c>
      <c r="K841" s="3">
        <v>344.3</v>
      </c>
      <c r="L841" s="3" t="s">
        <v>18</v>
      </c>
      <c r="M841" s="5">
        <v>3</v>
      </c>
      <c r="N841" s="6" t="str">
        <f>IF(ev_charging_network_usage_!$I841&lt;=10,"Low",IF(ev_charging_network_usage_!$I841&lt;=30,"Medium","High"))</f>
        <v>High</v>
      </c>
      <c r="O841" s="6" t="str">
        <f t="shared" si="57"/>
        <v>Medium Satisfaction</v>
      </c>
      <c r="P841" s="6" t="str">
        <f>IF(ev_charging_network_usage_!$H841&lt;30,"Short Charging",IF(ev_charging_network_usage_!$H841&lt;=60,"Medium Charging","Long Charging"))</f>
        <v>Short Charging</v>
      </c>
      <c r="Q841" s="6">
        <f t="shared" si="56"/>
        <v>2</v>
      </c>
      <c r="R841" s="30">
        <f t="shared" si="54"/>
        <v>0.95208333333333328</v>
      </c>
      <c r="S841" s="28">
        <f t="shared" si="55"/>
        <v>45637</v>
      </c>
      <c r="T841" s="28"/>
    </row>
    <row r="842" spans="1:20" ht="13.2" x14ac:dyDescent="0.25">
      <c r="A842" s="7" t="s">
        <v>1910</v>
      </c>
      <c r="B842" s="7" t="s">
        <v>29</v>
      </c>
      <c r="C842" s="7" t="s">
        <v>30</v>
      </c>
      <c r="D842" s="7" t="s">
        <v>34</v>
      </c>
      <c r="E842" s="7" t="s">
        <v>35</v>
      </c>
      <c r="F842" s="8">
        <v>44961.173611111109</v>
      </c>
      <c r="G842" s="8">
        <v>44961.194444444445</v>
      </c>
      <c r="H842" s="7">
        <v>30</v>
      </c>
      <c r="I842" s="7">
        <v>31.06</v>
      </c>
      <c r="J842" s="7">
        <v>8</v>
      </c>
      <c r="K842" s="7">
        <v>248.48</v>
      </c>
      <c r="L842" s="7" t="s">
        <v>27</v>
      </c>
      <c r="M842" s="9">
        <v>1</v>
      </c>
      <c r="N842" s="6" t="str">
        <f>IF(ev_charging_network_usage_!$I842&lt;=10,"Low",IF(ev_charging_network_usage_!$I842&lt;=30,"Medium","High"))</f>
        <v>High</v>
      </c>
      <c r="O842" s="6" t="str">
        <f t="shared" si="57"/>
        <v>Low Satisfaction</v>
      </c>
      <c r="P842" s="6" t="str">
        <f>IF(ev_charging_network_usage_!$H842&lt;30,"Short Charging",IF(ev_charging_network_usage_!$H842&lt;=60,"Medium Charging","Long Charging"))</f>
        <v>Medium Charging</v>
      </c>
      <c r="Q842" s="6">
        <f t="shared" si="56"/>
        <v>2</v>
      </c>
      <c r="R842" s="30">
        <f t="shared" si="54"/>
        <v>0.1736111111111111</v>
      </c>
      <c r="S842" s="28">
        <f t="shared" si="55"/>
        <v>44961</v>
      </c>
      <c r="T842" s="28"/>
    </row>
    <row r="843" spans="1:20" ht="13.2" x14ac:dyDescent="0.25">
      <c r="A843" s="3" t="s">
        <v>1911</v>
      </c>
      <c r="B843" s="3" t="s">
        <v>48</v>
      </c>
      <c r="C843" s="3" t="s">
        <v>21</v>
      </c>
      <c r="D843" s="3" t="s">
        <v>34</v>
      </c>
      <c r="E843" s="3" t="s">
        <v>35</v>
      </c>
      <c r="F843" s="4">
        <v>45239.26666666667</v>
      </c>
      <c r="G843" s="4">
        <v>45239.306250000001</v>
      </c>
      <c r="H843" s="3">
        <v>57</v>
      </c>
      <c r="I843" s="3">
        <v>28.98</v>
      </c>
      <c r="J843" s="3">
        <v>8</v>
      </c>
      <c r="K843" s="3">
        <v>231.84</v>
      </c>
      <c r="L843" s="3" t="s">
        <v>23</v>
      </c>
      <c r="M843" s="5">
        <v>3</v>
      </c>
      <c r="N843" s="6" t="str">
        <f>IF(ev_charging_network_usage_!$I843&lt;=10,"Low",IF(ev_charging_network_usage_!$I843&lt;=30,"Medium","High"))</f>
        <v>Medium</v>
      </c>
      <c r="O843" s="6" t="str">
        <f t="shared" si="57"/>
        <v>Medium Satisfaction</v>
      </c>
      <c r="P843" s="6" t="str">
        <f>IF(ev_charging_network_usage_!$H843&lt;30,"Short Charging",IF(ev_charging_network_usage_!$H843&lt;=60,"Medium Charging","Long Charging"))</f>
        <v>Medium Charging</v>
      </c>
      <c r="Q843" s="6">
        <f t="shared" si="56"/>
        <v>1</v>
      </c>
      <c r="R843" s="30">
        <f t="shared" si="54"/>
        <v>0.26666666666666666</v>
      </c>
      <c r="S843" s="28">
        <f t="shared" si="55"/>
        <v>45239</v>
      </c>
      <c r="T843" s="28"/>
    </row>
    <row r="844" spans="1:20" ht="13.2" x14ac:dyDescent="0.25">
      <c r="A844" s="7" t="s">
        <v>1912</v>
      </c>
      <c r="B844" s="7" t="s">
        <v>29</v>
      </c>
      <c r="C844" s="7" t="s">
        <v>15</v>
      </c>
      <c r="D844" s="7" t="s">
        <v>34</v>
      </c>
      <c r="E844" s="7" t="s">
        <v>17</v>
      </c>
      <c r="F844" s="7" t="s">
        <v>1913</v>
      </c>
      <c r="G844" s="7" t="s">
        <v>1914</v>
      </c>
      <c r="H844" s="7">
        <v>47</v>
      </c>
      <c r="I844" s="7">
        <v>58.69</v>
      </c>
      <c r="J844" s="7">
        <v>10</v>
      </c>
      <c r="K844" s="7">
        <v>586.9</v>
      </c>
      <c r="L844" s="7" t="s">
        <v>18</v>
      </c>
      <c r="M844" s="9">
        <v>2</v>
      </c>
      <c r="N844" s="6" t="str">
        <f>IF(ev_charging_network_usage_!$I844&lt;=10,"Low",IF(ev_charging_network_usage_!$I844&lt;=30,"Medium","High"))</f>
        <v>High</v>
      </c>
      <c r="O844" s="6" t="str">
        <f t="shared" si="57"/>
        <v>Low Satisfaction</v>
      </c>
      <c r="P844" s="6" t="str">
        <f>IF(ev_charging_network_usage_!$H844&lt;30,"Short Charging",IF(ev_charging_network_usage_!$H844&lt;=60,"Medium Charging","Long Charging"))</f>
        <v>Medium Charging</v>
      </c>
      <c r="Q844" s="6">
        <f t="shared" si="56"/>
        <v>3</v>
      </c>
      <c r="R844" s="30">
        <f t="shared" si="54"/>
        <v>0.74027777777777781</v>
      </c>
      <c r="S844" s="28">
        <f t="shared" si="55"/>
        <v>45041</v>
      </c>
      <c r="T844" s="28"/>
    </row>
    <row r="845" spans="1:20" ht="13.2" x14ac:dyDescent="0.25">
      <c r="A845" s="3" t="s">
        <v>1915</v>
      </c>
      <c r="B845" s="3" t="s">
        <v>55</v>
      </c>
      <c r="C845" s="3" t="s">
        <v>30</v>
      </c>
      <c r="D845" s="3" t="s">
        <v>16</v>
      </c>
      <c r="E845" s="3" t="s">
        <v>35</v>
      </c>
      <c r="F845" s="3" t="s">
        <v>1916</v>
      </c>
      <c r="G845" s="3" t="s">
        <v>1917</v>
      </c>
      <c r="H845" s="3">
        <v>73</v>
      </c>
      <c r="I845" s="3">
        <v>59.45</v>
      </c>
      <c r="J845" s="3">
        <v>15</v>
      </c>
      <c r="K845" s="3">
        <v>891.75</v>
      </c>
      <c r="L845" s="3" t="s">
        <v>18</v>
      </c>
      <c r="M845" s="5">
        <v>5</v>
      </c>
      <c r="N845" s="6" t="str">
        <f>IF(ev_charging_network_usage_!$I845&lt;=10,"Low",IF(ev_charging_network_usage_!$I845&lt;=30,"Medium","High"))</f>
        <v>High</v>
      </c>
      <c r="O845" s="6" t="str">
        <f t="shared" si="57"/>
        <v>High Satisfaction</v>
      </c>
      <c r="P845" s="6" t="str">
        <f>IF(ev_charging_network_usage_!$H845&lt;30,"Short Charging",IF(ev_charging_network_usage_!$H845&lt;=60,"Medium Charging","Long Charging"))</f>
        <v>Long Charging</v>
      </c>
      <c r="Q845" s="6">
        <f t="shared" si="56"/>
        <v>2</v>
      </c>
      <c r="R845" s="30">
        <f t="shared" si="54"/>
        <v>0.15972222222222221</v>
      </c>
      <c r="S845" s="28">
        <f t="shared" si="55"/>
        <v>45044</v>
      </c>
      <c r="T845" s="28"/>
    </row>
    <row r="846" spans="1:20" ht="13.2" x14ac:dyDescent="0.25">
      <c r="A846" s="7" t="s">
        <v>1918</v>
      </c>
      <c r="B846" s="7" t="s">
        <v>48</v>
      </c>
      <c r="C846" s="7" t="s">
        <v>15</v>
      </c>
      <c r="D846" s="7" t="s">
        <v>31</v>
      </c>
      <c r="E846" s="7" t="s">
        <v>35</v>
      </c>
      <c r="F846" s="7" t="s">
        <v>1919</v>
      </c>
      <c r="G846" s="7" t="s">
        <v>1920</v>
      </c>
      <c r="H846" s="7">
        <v>73</v>
      </c>
      <c r="I846" s="7">
        <v>14.27</v>
      </c>
      <c r="J846" s="7">
        <v>8</v>
      </c>
      <c r="K846" s="7">
        <v>114.16</v>
      </c>
      <c r="L846" s="7" t="s">
        <v>38</v>
      </c>
      <c r="M846" s="9">
        <v>1</v>
      </c>
      <c r="N846" s="6" t="str">
        <f>IF(ev_charging_network_usage_!$I846&lt;=10,"Low",IF(ev_charging_network_usage_!$I846&lt;=30,"Medium","High"))</f>
        <v>Medium</v>
      </c>
      <c r="O846" s="6" t="str">
        <f t="shared" si="57"/>
        <v>Low Satisfaction</v>
      </c>
      <c r="P846" s="6" t="str">
        <f>IF(ev_charging_network_usage_!$H846&lt;30,"Short Charging",IF(ev_charging_network_usage_!$H846&lt;=60,"Medium Charging","Long Charging"))</f>
        <v>Long Charging</v>
      </c>
      <c r="Q846" s="6">
        <f t="shared" si="56"/>
        <v>3</v>
      </c>
      <c r="R846" s="30">
        <f t="shared" si="54"/>
        <v>0.79583333333333328</v>
      </c>
      <c r="S846" s="28">
        <f t="shared" si="55"/>
        <v>45103</v>
      </c>
      <c r="T846" s="28"/>
    </row>
    <row r="847" spans="1:20" ht="13.2" x14ac:dyDescent="0.25">
      <c r="A847" s="3" t="s">
        <v>1921</v>
      </c>
      <c r="B847" s="3" t="s">
        <v>43</v>
      </c>
      <c r="C847" s="3" t="s">
        <v>15</v>
      </c>
      <c r="D847" s="3" t="s">
        <v>22</v>
      </c>
      <c r="E847" s="3" t="s">
        <v>35</v>
      </c>
      <c r="F847" s="4">
        <v>45598.69027777778</v>
      </c>
      <c r="G847" s="4">
        <v>45598.712500000001</v>
      </c>
      <c r="H847" s="3">
        <v>32</v>
      </c>
      <c r="I847" s="3">
        <v>53.48</v>
      </c>
      <c r="J847" s="3">
        <v>8</v>
      </c>
      <c r="K847" s="3">
        <v>427.84</v>
      </c>
      <c r="L847" s="3" t="s">
        <v>18</v>
      </c>
      <c r="M847" s="5">
        <v>3</v>
      </c>
      <c r="N847" s="6" t="str">
        <f>IF(ev_charging_network_usage_!$I847&lt;=10,"Low",IF(ev_charging_network_usage_!$I847&lt;=30,"Medium","High"))</f>
        <v>High</v>
      </c>
      <c r="O847" s="6" t="str">
        <f t="shared" si="57"/>
        <v>Medium Satisfaction</v>
      </c>
      <c r="P847" s="6" t="str">
        <f>IF(ev_charging_network_usage_!$H847&lt;30,"Short Charging",IF(ev_charging_network_usage_!$H847&lt;=60,"Medium Charging","Long Charging"))</f>
        <v>Medium Charging</v>
      </c>
      <c r="Q847" s="6">
        <f t="shared" si="56"/>
        <v>3</v>
      </c>
      <c r="R847" s="30">
        <f t="shared" si="54"/>
        <v>0.69027777777777777</v>
      </c>
      <c r="S847" s="28">
        <f t="shared" si="55"/>
        <v>45598</v>
      </c>
      <c r="T847" s="28"/>
    </row>
    <row r="848" spans="1:20" ht="13.2" x14ac:dyDescent="0.25">
      <c r="A848" s="7" t="s">
        <v>1922</v>
      </c>
      <c r="B848" s="7" t="s">
        <v>29</v>
      </c>
      <c r="C848" s="7" t="s">
        <v>15</v>
      </c>
      <c r="D848" s="7" t="s">
        <v>31</v>
      </c>
      <c r="E848" s="7" t="s">
        <v>35</v>
      </c>
      <c r="F848" s="8">
        <v>45237.448611111111</v>
      </c>
      <c r="G848" s="8">
        <v>45237.51666666667</v>
      </c>
      <c r="H848" s="7">
        <v>98</v>
      </c>
      <c r="I848" s="7">
        <v>48.65</v>
      </c>
      <c r="J848" s="7">
        <v>15</v>
      </c>
      <c r="K848" s="7">
        <v>729.75</v>
      </c>
      <c r="L848" s="7" t="s">
        <v>23</v>
      </c>
      <c r="M848" s="9">
        <v>4</v>
      </c>
      <c r="N848" s="6" t="str">
        <f>IF(ev_charging_network_usage_!$I848&lt;=10,"Low",IF(ev_charging_network_usage_!$I848&lt;=30,"Medium","High"))</f>
        <v>High</v>
      </c>
      <c r="O848" s="6" t="str">
        <f t="shared" si="57"/>
        <v>Medium Satisfaction</v>
      </c>
      <c r="P848" s="6" t="str">
        <f>IF(ev_charging_network_usage_!$H848&lt;30,"Short Charging",IF(ev_charging_network_usage_!$H848&lt;=60,"Medium Charging","Long Charging"))</f>
        <v>Long Charging</v>
      </c>
      <c r="Q848" s="6">
        <f t="shared" si="56"/>
        <v>3</v>
      </c>
      <c r="R848" s="30">
        <f t="shared" si="54"/>
        <v>0.44861111111111113</v>
      </c>
      <c r="S848" s="28">
        <f t="shared" si="55"/>
        <v>45237</v>
      </c>
      <c r="T848" s="28"/>
    </row>
    <row r="849" spans="1:20" ht="13.2" x14ac:dyDescent="0.25">
      <c r="A849" s="3" t="s">
        <v>1923</v>
      </c>
      <c r="B849" s="3" t="s">
        <v>29</v>
      </c>
      <c r="C849" s="3" t="s">
        <v>30</v>
      </c>
      <c r="D849" s="3" t="s">
        <v>34</v>
      </c>
      <c r="E849" s="3" t="s">
        <v>17</v>
      </c>
      <c r="F849" s="4">
        <v>44966.926388888889</v>
      </c>
      <c r="G849" s="4">
        <v>44966.93472222222</v>
      </c>
      <c r="H849" s="3">
        <v>12</v>
      </c>
      <c r="I849" s="3">
        <v>8.25</v>
      </c>
      <c r="J849" s="3">
        <v>8</v>
      </c>
      <c r="K849" s="3">
        <v>66</v>
      </c>
      <c r="L849" s="3" t="s">
        <v>38</v>
      </c>
      <c r="M849" s="5">
        <v>4</v>
      </c>
      <c r="N849" s="6" t="str">
        <f>IF(ev_charging_network_usage_!$I849&lt;=10,"Low",IF(ev_charging_network_usage_!$I849&lt;=30,"Medium","High"))</f>
        <v>Low</v>
      </c>
      <c r="O849" s="6" t="str">
        <f t="shared" si="57"/>
        <v>Medium Satisfaction</v>
      </c>
      <c r="P849" s="6" t="str">
        <f>IF(ev_charging_network_usage_!$H849&lt;30,"Short Charging",IF(ev_charging_network_usage_!$H849&lt;=60,"Medium Charging","Long Charging"))</f>
        <v>Short Charging</v>
      </c>
      <c r="Q849" s="6">
        <f t="shared" si="56"/>
        <v>2</v>
      </c>
      <c r="R849" s="30">
        <f t="shared" si="54"/>
        <v>0.92638888888888893</v>
      </c>
      <c r="S849" s="28">
        <f t="shared" si="55"/>
        <v>44966</v>
      </c>
      <c r="T849" s="28"/>
    </row>
    <row r="850" spans="1:20" ht="13.2" x14ac:dyDescent="0.25">
      <c r="A850" s="7" t="s">
        <v>1924</v>
      </c>
      <c r="B850" s="7" t="s">
        <v>29</v>
      </c>
      <c r="C850" s="7" t="s">
        <v>15</v>
      </c>
      <c r="D850" s="7" t="s">
        <v>34</v>
      </c>
      <c r="E850" s="7" t="s">
        <v>35</v>
      </c>
      <c r="F850" s="7" t="s">
        <v>1925</v>
      </c>
      <c r="G850" s="7" t="s">
        <v>1926</v>
      </c>
      <c r="H850" s="7">
        <v>81</v>
      </c>
      <c r="I850" s="7">
        <v>59.83</v>
      </c>
      <c r="J850" s="7">
        <v>10</v>
      </c>
      <c r="K850" s="7">
        <v>598.29999999999995</v>
      </c>
      <c r="L850" s="7" t="s">
        <v>23</v>
      </c>
      <c r="M850" s="9">
        <v>5</v>
      </c>
      <c r="N850" s="6" t="str">
        <f>IF(ev_charging_network_usage_!$I850&lt;=10,"Low",IF(ev_charging_network_usage_!$I850&lt;=30,"Medium","High"))</f>
        <v>High</v>
      </c>
      <c r="O850" s="6" t="str">
        <f t="shared" si="57"/>
        <v>High Satisfaction</v>
      </c>
      <c r="P850" s="6" t="str">
        <f>IF(ev_charging_network_usage_!$H850&lt;30,"Short Charging",IF(ev_charging_network_usage_!$H850&lt;=60,"Medium Charging","Long Charging"))</f>
        <v>Long Charging</v>
      </c>
      <c r="Q850" s="6">
        <f t="shared" si="56"/>
        <v>3</v>
      </c>
      <c r="R850" s="30">
        <f t="shared" si="54"/>
        <v>0.25</v>
      </c>
      <c r="S850" s="28">
        <f t="shared" si="55"/>
        <v>45196</v>
      </c>
      <c r="T850" s="28"/>
    </row>
    <row r="851" spans="1:20" ht="13.2" x14ac:dyDescent="0.25">
      <c r="A851" s="3" t="s">
        <v>1927</v>
      </c>
      <c r="B851" s="3" t="s">
        <v>59</v>
      </c>
      <c r="C851" s="3" t="s">
        <v>15</v>
      </c>
      <c r="D851" s="3" t="s">
        <v>22</v>
      </c>
      <c r="E851" s="3" t="s">
        <v>35</v>
      </c>
      <c r="F851" s="4">
        <v>45050.927777777775</v>
      </c>
      <c r="G851" s="4">
        <v>45050.977777777778</v>
      </c>
      <c r="H851" s="3">
        <v>72</v>
      </c>
      <c r="I851" s="3">
        <v>49.11</v>
      </c>
      <c r="J851" s="3">
        <v>12</v>
      </c>
      <c r="K851" s="3">
        <v>589.32000000000005</v>
      </c>
      <c r="L851" s="3" t="s">
        <v>18</v>
      </c>
      <c r="M851" s="5">
        <v>1</v>
      </c>
      <c r="N851" s="6" t="str">
        <f>IF(ev_charging_network_usage_!$I851&lt;=10,"Low",IF(ev_charging_network_usage_!$I851&lt;=30,"Medium","High"))</f>
        <v>High</v>
      </c>
      <c r="O851" s="6" t="str">
        <f t="shared" si="57"/>
        <v>Low Satisfaction</v>
      </c>
      <c r="P851" s="6" t="str">
        <f>IF(ev_charging_network_usage_!$H851&lt;30,"Short Charging",IF(ev_charging_network_usage_!$H851&lt;=60,"Medium Charging","Long Charging"))</f>
        <v>Long Charging</v>
      </c>
      <c r="Q851" s="6">
        <f t="shared" si="56"/>
        <v>3</v>
      </c>
      <c r="R851" s="30">
        <f t="shared" si="54"/>
        <v>0.92777777777777781</v>
      </c>
      <c r="S851" s="28">
        <f t="shared" si="55"/>
        <v>45050</v>
      </c>
      <c r="T851" s="28"/>
    </row>
    <row r="852" spans="1:20" ht="13.2" x14ac:dyDescent="0.25">
      <c r="A852" s="7" t="s">
        <v>1928</v>
      </c>
      <c r="B852" s="7" t="s">
        <v>20</v>
      </c>
      <c r="C852" s="7" t="s">
        <v>21</v>
      </c>
      <c r="D852" s="7" t="s">
        <v>31</v>
      </c>
      <c r="E852" s="7" t="s">
        <v>35</v>
      </c>
      <c r="F852" s="8">
        <v>44933.318749999999</v>
      </c>
      <c r="G852" s="8">
        <v>44933.338194444441</v>
      </c>
      <c r="H852" s="7">
        <v>28</v>
      </c>
      <c r="I852" s="7">
        <v>35.83</v>
      </c>
      <c r="J852" s="7">
        <v>8</v>
      </c>
      <c r="K852" s="7">
        <v>286.64</v>
      </c>
      <c r="L852" s="7" t="s">
        <v>18</v>
      </c>
      <c r="M852" s="9">
        <v>5</v>
      </c>
      <c r="N852" s="6" t="str">
        <f>IF(ev_charging_network_usage_!$I852&lt;=10,"Low",IF(ev_charging_network_usage_!$I852&lt;=30,"Medium","High"))</f>
        <v>High</v>
      </c>
      <c r="O852" s="6" t="str">
        <f t="shared" si="57"/>
        <v>High Satisfaction</v>
      </c>
      <c r="P852" s="6" t="str">
        <f>IF(ev_charging_network_usage_!$H852&lt;30,"Short Charging",IF(ev_charging_network_usage_!$H852&lt;=60,"Medium Charging","Long Charging"))</f>
        <v>Short Charging</v>
      </c>
      <c r="Q852" s="6">
        <f t="shared" si="56"/>
        <v>1</v>
      </c>
      <c r="R852" s="30">
        <f t="shared" si="54"/>
        <v>0.31874999999999998</v>
      </c>
      <c r="S852" s="28">
        <f t="shared" si="55"/>
        <v>44933</v>
      </c>
      <c r="T852" s="28"/>
    </row>
    <row r="853" spans="1:20" ht="13.2" x14ac:dyDescent="0.25">
      <c r="A853" s="3" t="s">
        <v>1929</v>
      </c>
      <c r="B853" s="3" t="s">
        <v>59</v>
      </c>
      <c r="C853" s="3" t="s">
        <v>21</v>
      </c>
      <c r="D853" s="3" t="s">
        <v>22</v>
      </c>
      <c r="E853" s="3" t="s">
        <v>35</v>
      </c>
      <c r="F853" s="3" t="s">
        <v>1930</v>
      </c>
      <c r="G853" s="3" t="s">
        <v>1931</v>
      </c>
      <c r="H853" s="3">
        <v>53</v>
      </c>
      <c r="I853" s="3">
        <v>40.06</v>
      </c>
      <c r="J853" s="3">
        <v>10</v>
      </c>
      <c r="K853" s="3">
        <v>400.6</v>
      </c>
      <c r="L853" s="3" t="s">
        <v>23</v>
      </c>
      <c r="M853" s="5">
        <v>2</v>
      </c>
      <c r="N853" s="6" t="str">
        <f>IF(ev_charging_network_usage_!$I853&lt;=10,"Low",IF(ev_charging_network_usage_!$I853&lt;=30,"Medium","High"))</f>
        <v>High</v>
      </c>
      <c r="O853" s="6" t="str">
        <f t="shared" si="57"/>
        <v>Low Satisfaction</v>
      </c>
      <c r="P853" s="6" t="str">
        <f>IF(ev_charging_network_usage_!$H853&lt;30,"Short Charging",IF(ev_charging_network_usage_!$H853&lt;=60,"Medium Charging","Long Charging"))</f>
        <v>Medium Charging</v>
      </c>
      <c r="Q853" s="6">
        <f t="shared" si="56"/>
        <v>1</v>
      </c>
      <c r="R853" s="30">
        <f t="shared" si="54"/>
        <v>0.16180555555555556</v>
      </c>
      <c r="S853" s="28">
        <f t="shared" si="55"/>
        <v>45489</v>
      </c>
      <c r="T853" s="28"/>
    </row>
    <row r="854" spans="1:20" ht="13.2" x14ac:dyDescent="0.25">
      <c r="A854" s="7" t="s">
        <v>1932</v>
      </c>
      <c r="B854" s="7" t="s">
        <v>20</v>
      </c>
      <c r="C854" s="7" t="s">
        <v>21</v>
      </c>
      <c r="D854" s="7" t="s">
        <v>31</v>
      </c>
      <c r="E854" s="7" t="s">
        <v>17</v>
      </c>
      <c r="F854" s="7" t="s">
        <v>1933</v>
      </c>
      <c r="G854" s="7" t="s">
        <v>1934</v>
      </c>
      <c r="H854" s="7">
        <v>75</v>
      </c>
      <c r="I854" s="7">
        <v>49.17</v>
      </c>
      <c r="J854" s="7">
        <v>10</v>
      </c>
      <c r="K854" s="7">
        <v>491.7</v>
      </c>
      <c r="L854" s="7" t="s">
        <v>18</v>
      </c>
      <c r="M854" s="9">
        <v>4</v>
      </c>
      <c r="N854" s="6" t="str">
        <f>IF(ev_charging_network_usage_!$I854&lt;=10,"Low",IF(ev_charging_network_usage_!$I854&lt;=30,"Medium","High"))</f>
        <v>High</v>
      </c>
      <c r="O854" s="6" t="str">
        <f t="shared" si="57"/>
        <v>Medium Satisfaction</v>
      </c>
      <c r="P854" s="6" t="str">
        <f>IF(ev_charging_network_usage_!$H854&lt;30,"Short Charging",IF(ev_charging_network_usage_!$H854&lt;=60,"Medium Charging","Long Charging"))</f>
        <v>Long Charging</v>
      </c>
      <c r="Q854" s="6">
        <f t="shared" si="56"/>
        <v>1</v>
      </c>
      <c r="R854" s="30">
        <f t="shared" si="54"/>
        <v>0.92361111111111116</v>
      </c>
      <c r="S854" s="28">
        <f t="shared" si="55"/>
        <v>45277</v>
      </c>
      <c r="T854" s="28"/>
    </row>
    <row r="855" spans="1:20" ht="13.2" x14ac:dyDescent="0.25">
      <c r="A855" s="3" t="s">
        <v>1935</v>
      </c>
      <c r="B855" s="3" t="s">
        <v>59</v>
      </c>
      <c r="C855" s="3" t="s">
        <v>21</v>
      </c>
      <c r="D855" s="3" t="s">
        <v>31</v>
      </c>
      <c r="E855" s="3" t="s">
        <v>17</v>
      </c>
      <c r="F855" s="4">
        <v>45566.87222222222</v>
      </c>
      <c r="G855" s="4">
        <v>45566.906944444447</v>
      </c>
      <c r="H855" s="3">
        <v>50</v>
      </c>
      <c r="I855" s="3">
        <v>44.61</v>
      </c>
      <c r="J855" s="3">
        <v>12</v>
      </c>
      <c r="K855" s="3">
        <v>535.32000000000005</v>
      </c>
      <c r="L855" s="3" t="s">
        <v>23</v>
      </c>
      <c r="M855" s="5">
        <v>4</v>
      </c>
      <c r="N855" s="6" t="str">
        <f>IF(ev_charging_network_usage_!$I855&lt;=10,"Low",IF(ev_charging_network_usage_!$I855&lt;=30,"Medium","High"))</f>
        <v>High</v>
      </c>
      <c r="O855" s="6" t="str">
        <f t="shared" si="57"/>
        <v>Medium Satisfaction</v>
      </c>
      <c r="P855" s="6" t="str">
        <f>IF(ev_charging_network_usage_!$H855&lt;30,"Short Charging",IF(ev_charging_network_usage_!$H855&lt;=60,"Medium Charging","Long Charging"))</f>
        <v>Medium Charging</v>
      </c>
      <c r="Q855" s="6">
        <f t="shared" si="56"/>
        <v>1</v>
      </c>
      <c r="R855" s="30">
        <f t="shared" si="54"/>
        <v>0.87222222222222223</v>
      </c>
      <c r="S855" s="28">
        <f t="shared" si="55"/>
        <v>45566</v>
      </c>
      <c r="T855" s="28"/>
    </row>
    <row r="856" spans="1:20" ht="13.2" x14ac:dyDescent="0.25">
      <c r="A856" s="7" t="s">
        <v>1936</v>
      </c>
      <c r="B856" s="7" t="s">
        <v>29</v>
      </c>
      <c r="C856" s="7" t="s">
        <v>21</v>
      </c>
      <c r="D856" s="7" t="s">
        <v>16</v>
      </c>
      <c r="E856" s="7" t="s">
        <v>35</v>
      </c>
      <c r="F856" s="7" t="s">
        <v>1937</v>
      </c>
      <c r="G856" s="7" t="s">
        <v>1938</v>
      </c>
      <c r="H856" s="7">
        <v>71</v>
      </c>
      <c r="I856" s="7">
        <v>3.79</v>
      </c>
      <c r="J856" s="7">
        <v>12</v>
      </c>
      <c r="K856" s="7">
        <v>45.48</v>
      </c>
      <c r="L856" s="7" t="s">
        <v>38</v>
      </c>
      <c r="M856" s="9">
        <v>2</v>
      </c>
      <c r="N856" s="6" t="str">
        <f>IF(ev_charging_network_usage_!$I856&lt;=10,"Low",IF(ev_charging_network_usage_!$I856&lt;=30,"Medium","High"))</f>
        <v>Low</v>
      </c>
      <c r="O856" s="6" t="str">
        <f t="shared" si="57"/>
        <v>Low Satisfaction</v>
      </c>
      <c r="P856" s="6" t="str">
        <f>IF(ev_charging_network_usage_!$H856&lt;30,"Short Charging",IF(ev_charging_network_usage_!$H856&lt;=60,"Medium Charging","Long Charging"))</f>
        <v>Long Charging</v>
      </c>
      <c r="Q856" s="6">
        <f t="shared" si="56"/>
        <v>1</v>
      </c>
      <c r="R856" s="30">
        <f t="shared" si="54"/>
        <v>0.57361111111111107</v>
      </c>
      <c r="S856" s="28">
        <f t="shared" si="55"/>
        <v>45152</v>
      </c>
      <c r="T856" s="28"/>
    </row>
    <row r="857" spans="1:20" ht="13.2" x14ac:dyDescent="0.25">
      <c r="A857" s="3" t="s">
        <v>1939</v>
      </c>
      <c r="B857" s="3" t="s">
        <v>29</v>
      </c>
      <c r="C857" s="3" t="s">
        <v>21</v>
      </c>
      <c r="D857" s="3" t="s">
        <v>34</v>
      </c>
      <c r="E857" s="3" t="s">
        <v>35</v>
      </c>
      <c r="F857" s="3" t="s">
        <v>1940</v>
      </c>
      <c r="G857" s="3" t="s">
        <v>1941</v>
      </c>
      <c r="H857" s="3">
        <v>15</v>
      </c>
      <c r="I857" s="3">
        <v>10.91</v>
      </c>
      <c r="J857" s="3">
        <v>8</v>
      </c>
      <c r="K857" s="3">
        <v>87.28</v>
      </c>
      <c r="L857" s="3" t="s">
        <v>18</v>
      </c>
      <c r="M857" s="5">
        <v>2</v>
      </c>
      <c r="N857" s="6" t="str">
        <f>IF(ev_charging_network_usage_!$I857&lt;=10,"Low",IF(ev_charging_network_usage_!$I857&lt;=30,"Medium","High"))</f>
        <v>Medium</v>
      </c>
      <c r="O857" s="6" t="str">
        <f t="shared" si="57"/>
        <v>Low Satisfaction</v>
      </c>
      <c r="P857" s="6" t="str">
        <f>IF(ev_charging_network_usage_!$H857&lt;30,"Short Charging",IF(ev_charging_network_usage_!$H857&lt;=60,"Medium Charging","Long Charging"))</f>
        <v>Short Charging</v>
      </c>
      <c r="Q857" s="6">
        <f t="shared" si="56"/>
        <v>1</v>
      </c>
      <c r="R857" s="30">
        <f t="shared" si="54"/>
        <v>0.56944444444444442</v>
      </c>
      <c r="S857" s="28">
        <f t="shared" si="55"/>
        <v>45003</v>
      </c>
      <c r="T857" s="28"/>
    </row>
    <row r="858" spans="1:20" ht="13.2" x14ac:dyDescent="0.25">
      <c r="A858" s="7" t="s">
        <v>1942</v>
      </c>
      <c r="B858" s="7" t="s">
        <v>43</v>
      </c>
      <c r="C858" s="7" t="s">
        <v>15</v>
      </c>
      <c r="D858" s="7" t="s">
        <v>16</v>
      </c>
      <c r="E858" s="7" t="s">
        <v>35</v>
      </c>
      <c r="F858" s="8">
        <v>45384.658333333333</v>
      </c>
      <c r="G858" s="8">
        <v>45384.686111111114</v>
      </c>
      <c r="H858" s="7">
        <v>40</v>
      </c>
      <c r="I858" s="7">
        <v>16.760000000000002</v>
      </c>
      <c r="J858" s="7">
        <v>15</v>
      </c>
      <c r="K858" s="7">
        <v>251.4</v>
      </c>
      <c r="L858" s="7" t="s">
        <v>27</v>
      </c>
      <c r="M858" s="9">
        <v>5</v>
      </c>
      <c r="N858" s="6" t="str">
        <f>IF(ev_charging_network_usage_!$I858&lt;=10,"Low",IF(ev_charging_network_usage_!$I858&lt;=30,"Medium","High"))</f>
        <v>Medium</v>
      </c>
      <c r="O858" s="6" t="str">
        <f t="shared" si="57"/>
        <v>High Satisfaction</v>
      </c>
      <c r="P858" s="6" t="str">
        <f>IF(ev_charging_network_usage_!$H858&lt;30,"Short Charging",IF(ev_charging_network_usage_!$H858&lt;=60,"Medium Charging","Long Charging"))</f>
        <v>Medium Charging</v>
      </c>
      <c r="Q858" s="6">
        <f t="shared" si="56"/>
        <v>3</v>
      </c>
      <c r="R858" s="30">
        <f t="shared" si="54"/>
        <v>0.65833333333333333</v>
      </c>
      <c r="S858" s="28">
        <f t="shared" si="55"/>
        <v>45384</v>
      </c>
      <c r="T858" s="28"/>
    </row>
    <row r="859" spans="1:20" ht="13.2" x14ac:dyDescent="0.25">
      <c r="A859" s="3" t="s">
        <v>1943</v>
      </c>
      <c r="B859" s="3" t="s">
        <v>59</v>
      </c>
      <c r="C859" s="3" t="s">
        <v>30</v>
      </c>
      <c r="D859" s="3" t="s">
        <v>31</v>
      </c>
      <c r="E859" s="3" t="s">
        <v>35</v>
      </c>
      <c r="F859" s="4">
        <v>45205.770138888889</v>
      </c>
      <c r="G859" s="4">
        <v>45205.826388888891</v>
      </c>
      <c r="H859" s="3">
        <v>81</v>
      </c>
      <c r="I859" s="3">
        <v>31.06</v>
      </c>
      <c r="J859" s="3">
        <v>10</v>
      </c>
      <c r="K859" s="3">
        <v>310.60000000000002</v>
      </c>
      <c r="L859" s="3" t="s">
        <v>27</v>
      </c>
      <c r="M859" s="5">
        <v>3</v>
      </c>
      <c r="N859" s="6" t="str">
        <f>IF(ev_charging_network_usage_!$I859&lt;=10,"Low",IF(ev_charging_network_usage_!$I859&lt;=30,"Medium","High"))</f>
        <v>High</v>
      </c>
      <c r="O859" s="6" t="str">
        <f t="shared" si="57"/>
        <v>Medium Satisfaction</v>
      </c>
      <c r="P859" s="6" t="str">
        <f>IF(ev_charging_network_usage_!$H859&lt;30,"Short Charging",IF(ev_charging_network_usage_!$H859&lt;=60,"Medium Charging","Long Charging"))</f>
        <v>Long Charging</v>
      </c>
      <c r="Q859" s="6">
        <f t="shared" si="56"/>
        <v>2</v>
      </c>
      <c r="R859" s="30">
        <f t="shared" si="54"/>
        <v>0.77013888888888893</v>
      </c>
      <c r="S859" s="28">
        <f t="shared" si="55"/>
        <v>45205</v>
      </c>
      <c r="T859" s="28"/>
    </row>
    <row r="860" spans="1:20" ht="13.2" x14ac:dyDescent="0.25">
      <c r="A860" s="7" t="s">
        <v>1944</v>
      </c>
      <c r="B860" s="7" t="s">
        <v>48</v>
      </c>
      <c r="C860" s="7" t="s">
        <v>21</v>
      </c>
      <c r="D860" s="7" t="s">
        <v>16</v>
      </c>
      <c r="E860" s="7" t="s">
        <v>17</v>
      </c>
      <c r="F860" s="8">
        <v>45233.357638888891</v>
      </c>
      <c r="G860" s="8">
        <v>45233.44027777778</v>
      </c>
      <c r="H860" s="7">
        <v>119</v>
      </c>
      <c r="I860" s="7">
        <v>31.09</v>
      </c>
      <c r="J860" s="7">
        <v>15</v>
      </c>
      <c r="K860" s="7">
        <v>466.35</v>
      </c>
      <c r="L860" s="7" t="s">
        <v>27</v>
      </c>
      <c r="M860" s="9">
        <v>2</v>
      </c>
      <c r="N860" s="6" t="str">
        <f>IF(ev_charging_network_usage_!$I860&lt;=10,"Low",IF(ev_charging_network_usage_!$I860&lt;=30,"Medium","High"))</f>
        <v>High</v>
      </c>
      <c r="O860" s="6" t="str">
        <f t="shared" si="57"/>
        <v>Low Satisfaction</v>
      </c>
      <c r="P860" s="6" t="str">
        <f>IF(ev_charging_network_usage_!$H860&lt;30,"Short Charging",IF(ev_charging_network_usage_!$H860&lt;=60,"Medium Charging","Long Charging"))</f>
        <v>Long Charging</v>
      </c>
      <c r="Q860" s="6">
        <f t="shared" si="56"/>
        <v>1</v>
      </c>
      <c r="R860" s="30">
        <f t="shared" si="54"/>
        <v>0.3576388888888889</v>
      </c>
      <c r="S860" s="28">
        <f t="shared" si="55"/>
        <v>45233</v>
      </c>
      <c r="T860" s="28"/>
    </row>
    <row r="861" spans="1:20" ht="13.2" x14ac:dyDescent="0.25">
      <c r="A861" s="3" t="s">
        <v>1945</v>
      </c>
      <c r="B861" s="3" t="s">
        <v>48</v>
      </c>
      <c r="C861" s="3" t="s">
        <v>30</v>
      </c>
      <c r="D861" s="3" t="s">
        <v>16</v>
      </c>
      <c r="E861" s="3" t="s">
        <v>35</v>
      </c>
      <c r="F861" s="4">
        <v>45388.125694444447</v>
      </c>
      <c r="G861" s="4">
        <v>45388.15625</v>
      </c>
      <c r="H861" s="3">
        <v>44</v>
      </c>
      <c r="I861" s="3">
        <v>4.41</v>
      </c>
      <c r="J861" s="3">
        <v>10</v>
      </c>
      <c r="K861" s="3">
        <v>44.1</v>
      </c>
      <c r="L861" s="3" t="s">
        <v>23</v>
      </c>
      <c r="M861" s="5">
        <v>3</v>
      </c>
      <c r="N861" s="6" t="str">
        <f>IF(ev_charging_network_usage_!$I861&lt;=10,"Low",IF(ev_charging_network_usage_!$I861&lt;=30,"Medium","High"))</f>
        <v>Low</v>
      </c>
      <c r="O861" s="6" t="str">
        <f t="shared" si="57"/>
        <v>Medium Satisfaction</v>
      </c>
      <c r="P861" s="6" t="str">
        <f>IF(ev_charging_network_usage_!$H861&lt;30,"Short Charging",IF(ev_charging_network_usage_!$H861&lt;=60,"Medium Charging","Long Charging"))</f>
        <v>Medium Charging</v>
      </c>
      <c r="Q861" s="6">
        <f t="shared" si="56"/>
        <v>2</v>
      </c>
      <c r="R861" s="30">
        <f t="shared" si="54"/>
        <v>0.12569444444444444</v>
      </c>
      <c r="S861" s="28">
        <f t="shared" si="55"/>
        <v>45388</v>
      </c>
      <c r="T861" s="28"/>
    </row>
    <row r="862" spans="1:20" ht="13.2" x14ac:dyDescent="0.25">
      <c r="A862" s="7" t="s">
        <v>1946</v>
      </c>
      <c r="B862" s="7" t="s">
        <v>55</v>
      </c>
      <c r="C862" s="7" t="s">
        <v>21</v>
      </c>
      <c r="D862" s="7" t="s">
        <v>22</v>
      </c>
      <c r="E862" s="7" t="s">
        <v>35</v>
      </c>
      <c r="F862" s="7" t="s">
        <v>1947</v>
      </c>
      <c r="G862" s="7" t="s">
        <v>1948</v>
      </c>
      <c r="H862" s="7">
        <v>102</v>
      </c>
      <c r="I862" s="7">
        <v>28.65</v>
      </c>
      <c r="J862" s="7">
        <v>10</v>
      </c>
      <c r="K862" s="7">
        <v>286.5</v>
      </c>
      <c r="L862" s="7" t="s">
        <v>27</v>
      </c>
      <c r="M862" s="9">
        <v>5</v>
      </c>
      <c r="N862" s="6" t="str">
        <f>IF(ev_charging_network_usage_!$I862&lt;=10,"Low",IF(ev_charging_network_usage_!$I862&lt;=30,"Medium","High"))</f>
        <v>Medium</v>
      </c>
      <c r="O862" s="6" t="str">
        <f t="shared" si="57"/>
        <v>High Satisfaction</v>
      </c>
      <c r="P862" s="6" t="str">
        <f>IF(ev_charging_network_usage_!$H862&lt;30,"Short Charging",IF(ev_charging_network_usage_!$H862&lt;=60,"Medium Charging","Long Charging"))</f>
        <v>Long Charging</v>
      </c>
      <c r="Q862" s="6">
        <f t="shared" si="56"/>
        <v>1</v>
      </c>
      <c r="R862" s="30">
        <f t="shared" si="54"/>
        <v>0.73124999999999996</v>
      </c>
      <c r="S862" s="28">
        <f t="shared" si="55"/>
        <v>44972</v>
      </c>
      <c r="T862" s="28"/>
    </row>
    <row r="863" spans="1:20" ht="13.2" x14ac:dyDescent="0.25">
      <c r="A863" s="3" t="s">
        <v>1949</v>
      </c>
      <c r="B863" s="3" t="s">
        <v>20</v>
      </c>
      <c r="C863" s="3" t="s">
        <v>21</v>
      </c>
      <c r="D863" s="3" t="s">
        <v>31</v>
      </c>
      <c r="E863" s="3" t="s">
        <v>35</v>
      </c>
      <c r="F863" s="4">
        <v>45297.506249999999</v>
      </c>
      <c r="G863" s="4">
        <v>45297.541666666664</v>
      </c>
      <c r="H863" s="3">
        <v>51</v>
      </c>
      <c r="I863" s="3">
        <v>45</v>
      </c>
      <c r="J863" s="3">
        <v>15</v>
      </c>
      <c r="K863" s="3">
        <v>675</v>
      </c>
      <c r="L863" s="3" t="s">
        <v>18</v>
      </c>
      <c r="M863" s="5">
        <v>1</v>
      </c>
      <c r="N863" s="6" t="str">
        <f>IF(ev_charging_network_usage_!$I863&lt;=10,"Low",IF(ev_charging_network_usage_!$I863&lt;=30,"Medium","High"))</f>
        <v>High</v>
      </c>
      <c r="O863" s="6" t="str">
        <f t="shared" si="57"/>
        <v>Low Satisfaction</v>
      </c>
      <c r="P863" s="6" t="str">
        <f>IF(ev_charging_network_usage_!$H863&lt;30,"Short Charging",IF(ev_charging_network_usage_!$H863&lt;=60,"Medium Charging","Long Charging"))</f>
        <v>Medium Charging</v>
      </c>
      <c r="Q863" s="6">
        <f t="shared" si="56"/>
        <v>1</v>
      </c>
      <c r="R863" s="30">
        <f t="shared" si="54"/>
        <v>0.50624999999999998</v>
      </c>
      <c r="S863" s="28">
        <f t="shared" si="55"/>
        <v>45297</v>
      </c>
      <c r="T863" s="28"/>
    </row>
    <row r="864" spans="1:20" ht="13.2" x14ac:dyDescent="0.25">
      <c r="A864" s="7" t="s">
        <v>1950</v>
      </c>
      <c r="B864" s="7" t="s">
        <v>48</v>
      </c>
      <c r="C864" s="7" t="s">
        <v>30</v>
      </c>
      <c r="D864" s="7" t="s">
        <v>31</v>
      </c>
      <c r="E864" s="7" t="s">
        <v>17</v>
      </c>
      <c r="F864" s="7" t="s">
        <v>1951</v>
      </c>
      <c r="G864" s="7" t="s">
        <v>1952</v>
      </c>
      <c r="H864" s="7">
        <v>87</v>
      </c>
      <c r="I864" s="7">
        <v>28.36</v>
      </c>
      <c r="J864" s="7">
        <v>10</v>
      </c>
      <c r="K864" s="7">
        <v>283.60000000000002</v>
      </c>
      <c r="L864" s="7" t="s">
        <v>27</v>
      </c>
      <c r="M864" s="9">
        <v>1</v>
      </c>
      <c r="N864" s="6" t="str">
        <f>IF(ev_charging_network_usage_!$I864&lt;=10,"Low",IF(ev_charging_network_usage_!$I864&lt;=30,"Medium","High"))</f>
        <v>Medium</v>
      </c>
      <c r="O864" s="6" t="str">
        <f t="shared" si="57"/>
        <v>Low Satisfaction</v>
      </c>
      <c r="P864" s="6" t="str">
        <f>IF(ev_charging_network_usage_!$H864&lt;30,"Short Charging",IF(ev_charging_network_usage_!$H864&lt;=60,"Medium Charging","Long Charging"))</f>
        <v>Long Charging</v>
      </c>
      <c r="Q864" s="6">
        <f t="shared" si="56"/>
        <v>2</v>
      </c>
      <c r="R864" s="30">
        <f t="shared" si="54"/>
        <v>0.11180555555555556</v>
      </c>
      <c r="S864" s="28">
        <f t="shared" si="55"/>
        <v>45438</v>
      </c>
      <c r="T864" s="28"/>
    </row>
    <row r="865" spans="1:20" ht="13.2" x14ac:dyDescent="0.25">
      <c r="A865" s="3" t="s">
        <v>1953</v>
      </c>
      <c r="B865" s="3" t="s">
        <v>43</v>
      </c>
      <c r="C865" s="3" t="s">
        <v>30</v>
      </c>
      <c r="D865" s="3" t="s">
        <v>22</v>
      </c>
      <c r="E865" s="3" t="s">
        <v>35</v>
      </c>
      <c r="F865" s="3" t="s">
        <v>1954</v>
      </c>
      <c r="G865" s="3" t="s">
        <v>1955</v>
      </c>
      <c r="H865" s="3">
        <v>11</v>
      </c>
      <c r="I865" s="3">
        <v>3.27</v>
      </c>
      <c r="J865" s="3">
        <v>15</v>
      </c>
      <c r="K865" s="3">
        <v>49.05</v>
      </c>
      <c r="L865" s="3" t="s">
        <v>23</v>
      </c>
      <c r="M865" s="5">
        <v>4</v>
      </c>
      <c r="N865" s="6" t="str">
        <f>IF(ev_charging_network_usage_!$I865&lt;=10,"Low",IF(ev_charging_network_usage_!$I865&lt;=30,"Medium","High"))</f>
        <v>Low</v>
      </c>
      <c r="O865" s="6" t="str">
        <f t="shared" si="57"/>
        <v>Medium Satisfaction</v>
      </c>
      <c r="P865" s="6" t="str">
        <f>IF(ev_charging_network_usage_!$H865&lt;30,"Short Charging",IF(ev_charging_network_usage_!$H865&lt;=60,"Medium Charging","Long Charging"))</f>
        <v>Short Charging</v>
      </c>
      <c r="Q865" s="6">
        <f t="shared" si="56"/>
        <v>2</v>
      </c>
      <c r="R865" s="30">
        <f t="shared" si="54"/>
        <v>0.38263888888888886</v>
      </c>
      <c r="S865" s="28">
        <f t="shared" si="55"/>
        <v>45580</v>
      </c>
      <c r="T865" s="28"/>
    </row>
    <row r="866" spans="1:20" ht="13.2" x14ac:dyDescent="0.25">
      <c r="A866" s="7" t="s">
        <v>1956</v>
      </c>
      <c r="B866" s="7" t="s">
        <v>43</v>
      </c>
      <c r="C866" s="7" t="s">
        <v>21</v>
      </c>
      <c r="D866" s="7" t="s">
        <v>34</v>
      </c>
      <c r="E866" s="7" t="s">
        <v>35</v>
      </c>
      <c r="F866" s="8">
        <v>45139.924305555556</v>
      </c>
      <c r="G866" s="8">
        <v>45139.993055555555</v>
      </c>
      <c r="H866" s="7">
        <v>99</v>
      </c>
      <c r="I866" s="7">
        <v>4.1399999999999997</v>
      </c>
      <c r="J866" s="7">
        <v>15</v>
      </c>
      <c r="K866" s="7">
        <v>62.1</v>
      </c>
      <c r="L866" s="7" t="s">
        <v>18</v>
      </c>
      <c r="M866" s="9">
        <v>5</v>
      </c>
      <c r="N866" s="6" t="str">
        <f>IF(ev_charging_network_usage_!$I866&lt;=10,"Low",IF(ev_charging_network_usage_!$I866&lt;=30,"Medium","High"))</f>
        <v>Low</v>
      </c>
      <c r="O866" s="6" t="str">
        <f t="shared" si="57"/>
        <v>High Satisfaction</v>
      </c>
      <c r="P866" s="6" t="str">
        <f>IF(ev_charging_network_usage_!$H866&lt;30,"Short Charging",IF(ev_charging_network_usage_!$H866&lt;=60,"Medium Charging","Long Charging"))</f>
        <v>Long Charging</v>
      </c>
      <c r="Q866" s="6">
        <f t="shared" si="56"/>
        <v>1</v>
      </c>
      <c r="R866" s="30">
        <f t="shared" si="54"/>
        <v>0.9243055555555556</v>
      </c>
      <c r="S866" s="28">
        <f t="shared" si="55"/>
        <v>45139</v>
      </c>
      <c r="T866" s="28"/>
    </row>
    <row r="867" spans="1:20" ht="13.2" x14ac:dyDescent="0.25">
      <c r="A867" s="3" t="s">
        <v>1957</v>
      </c>
      <c r="B867" s="3" t="s">
        <v>20</v>
      </c>
      <c r="C867" s="3" t="s">
        <v>21</v>
      </c>
      <c r="D867" s="3" t="s">
        <v>31</v>
      </c>
      <c r="E867" s="3" t="s">
        <v>35</v>
      </c>
      <c r="F867" s="3" t="s">
        <v>1958</v>
      </c>
      <c r="G867" s="3" t="s">
        <v>1959</v>
      </c>
      <c r="H867" s="3">
        <v>33</v>
      </c>
      <c r="I867" s="3">
        <v>5.27</v>
      </c>
      <c r="J867" s="3">
        <v>10</v>
      </c>
      <c r="K867" s="3">
        <v>52.7</v>
      </c>
      <c r="L867" s="3" t="s">
        <v>27</v>
      </c>
      <c r="M867" s="5">
        <v>4</v>
      </c>
      <c r="N867" s="6" t="str">
        <f>IF(ev_charging_network_usage_!$I867&lt;=10,"Low",IF(ev_charging_network_usage_!$I867&lt;=30,"Medium","High"))</f>
        <v>Low</v>
      </c>
      <c r="O867" s="6" t="str">
        <f t="shared" si="57"/>
        <v>Medium Satisfaction</v>
      </c>
      <c r="P867" s="6" t="str">
        <f>IF(ev_charging_network_usage_!$H867&lt;30,"Short Charging",IF(ev_charging_network_usage_!$H867&lt;=60,"Medium Charging","Long Charging"))</f>
        <v>Medium Charging</v>
      </c>
      <c r="Q867" s="6">
        <f t="shared" si="56"/>
        <v>1</v>
      </c>
      <c r="R867" s="30">
        <f t="shared" si="54"/>
        <v>0.52777777777777779</v>
      </c>
      <c r="S867" s="28">
        <f t="shared" si="55"/>
        <v>45369</v>
      </c>
      <c r="T867" s="28"/>
    </row>
    <row r="868" spans="1:20" ht="13.2" x14ac:dyDescent="0.25">
      <c r="A868" s="7" t="s">
        <v>1960</v>
      </c>
      <c r="B868" s="7" t="s">
        <v>48</v>
      </c>
      <c r="C868" s="7" t="s">
        <v>21</v>
      </c>
      <c r="D868" s="7" t="s">
        <v>34</v>
      </c>
      <c r="E868" s="7" t="s">
        <v>17</v>
      </c>
      <c r="F868" s="8">
        <v>44936.917361111111</v>
      </c>
      <c r="G868" s="8">
        <v>44936.927777777775</v>
      </c>
      <c r="H868" s="7">
        <v>15</v>
      </c>
      <c r="I868" s="7">
        <v>19.07</v>
      </c>
      <c r="J868" s="7">
        <v>12</v>
      </c>
      <c r="K868" s="7">
        <v>228.84</v>
      </c>
      <c r="L868" s="7" t="s">
        <v>38</v>
      </c>
      <c r="M868" s="9">
        <v>4</v>
      </c>
      <c r="N868" s="6" t="str">
        <f>IF(ev_charging_network_usage_!$I868&lt;=10,"Low",IF(ev_charging_network_usage_!$I868&lt;=30,"Medium","High"))</f>
        <v>Medium</v>
      </c>
      <c r="O868" s="6" t="str">
        <f t="shared" si="57"/>
        <v>Medium Satisfaction</v>
      </c>
      <c r="P868" s="6" t="str">
        <f>IF(ev_charging_network_usage_!$H868&lt;30,"Short Charging",IF(ev_charging_network_usage_!$H868&lt;=60,"Medium Charging","Long Charging"))</f>
        <v>Short Charging</v>
      </c>
      <c r="Q868" s="6">
        <f t="shared" si="56"/>
        <v>1</v>
      </c>
      <c r="R868" s="30">
        <f t="shared" si="54"/>
        <v>0.91736111111111107</v>
      </c>
      <c r="S868" s="28">
        <f t="shared" si="55"/>
        <v>44936</v>
      </c>
      <c r="T868" s="28"/>
    </row>
    <row r="869" spans="1:20" ht="13.2" x14ac:dyDescent="0.25">
      <c r="A869" s="3" t="s">
        <v>1961</v>
      </c>
      <c r="B869" s="3" t="s">
        <v>78</v>
      </c>
      <c r="C869" s="3" t="s">
        <v>30</v>
      </c>
      <c r="D869" s="3" t="s">
        <v>22</v>
      </c>
      <c r="E869" s="3" t="s">
        <v>35</v>
      </c>
      <c r="F869" s="3" t="s">
        <v>1962</v>
      </c>
      <c r="G869" s="3" t="s">
        <v>1963</v>
      </c>
      <c r="H869" s="3">
        <v>66</v>
      </c>
      <c r="I869" s="3">
        <v>41.38</v>
      </c>
      <c r="J869" s="3">
        <v>15</v>
      </c>
      <c r="K869" s="3">
        <v>620.70000000000005</v>
      </c>
      <c r="L869" s="3" t="s">
        <v>38</v>
      </c>
      <c r="M869" s="5">
        <v>4</v>
      </c>
      <c r="N869" s="6" t="str">
        <f>IF(ev_charging_network_usage_!$I869&lt;=10,"Low",IF(ev_charging_network_usage_!$I869&lt;=30,"Medium","High"))</f>
        <v>High</v>
      </c>
      <c r="O869" s="6" t="str">
        <f t="shared" si="57"/>
        <v>Medium Satisfaction</v>
      </c>
      <c r="P869" s="6" t="str">
        <f>IF(ev_charging_network_usage_!$H869&lt;30,"Short Charging",IF(ev_charging_network_usage_!$H869&lt;=60,"Medium Charging","Long Charging"))</f>
        <v>Long Charging</v>
      </c>
      <c r="Q869" s="6">
        <f t="shared" si="56"/>
        <v>2</v>
      </c>
      <c r="R869" s="30">
        <f t="shared" si="54"/>
        <v>0.22847222222222222</v>
      </c>
      <c r="S869" s="28">
        <f t="shared" si="55"/>
        <v>45099</v>
      </c>
      <c r="T869" s="28"/>
    </row>
    <row r="870" spans="1:20" ht="13.2" x14ac:dyDescent="0.25">
      <c r="A870" s="7" t="s">
        <v>1964</v>
      </c>
      <c r="B870" s="7" t="s">
        <v>29</v>
      </c>
      <c r="C870" s="7" t="s">
        <v>30</v>
      </c>
      <c r="D870" s="7" t="s">
        <v>22</v>
      </c>
      <c r="E870" s="7" t="s">
        <v>17</v>
      </c>
      <c r="F870" s="7" t="s">
        <v>1965</v>
      </c>
      <c r="G870" s="7" t="s">
        <v>1966</v>
      </c>
      <c r="H870" s="7">
        <v>22</v>
      </c>
      <c r="I870" s="7">
        <v>6.8</v>
      </c>
      <c r="J870" s="7">
        <v>8</v>
      </c>
      <c r="K870" s="7">
        <v>54.4</v>
      </c>
      <c r="L870" s="7" t="s">
        <v>27</v>
      </c>
      <c r="M870" s="9">
        <v>3</v>
      </c>
      <c r="N870" s="6" t="str">
        <f>IF(ev_charging_network_usage_!$I870&lt;=10,"Low",IF(ev_charging_network_usage_!$I870&lt;=30,"Medium","High"))</f>
        <v>Low</v>
      </c>
      <c r="O870" s="6" t="str">
        <f t="shared" si="57"/>
        <v>Medium Satisfaction</v>
      </c>
      <c r="P870" s="6" t="str">
        <f>IF(ev_charging_network_usage_!$H870&lt;30,"Short Charging",IF(ev_charging_network_usage_!$H870&lt;=60,"Medium Charging","Long Charging"))</f>
        <v>Short Charging</v>
      </c>
      <c r="Q870" s="6">
        <f t="shared" si="56"/>
        <v>2</v>
      </c>
      <c r="R870" s="30">
        <f t="shared" si="54"/>
        <v>0.38680555555555557</v>
      </c>
      <c r="S870" s="28">
        <f t="shared" si="55"/>
        <v>45620</v>
      </c>
      <c r="T870" s="28"/>
    </row>
    <row r="871" spans="1:20" ht="13.2" x14ac:dyDescent="0.25">
      <c r="A871" s="3" t="s">
        <v>1967</v>
      </c>
      <c r="B871" s="3" t="s">
        <v>29</v>
      </c>
      <c r="C871" s="3" t="s">
        <v>21</v>
      </c>
      <c r="D871" s="3" t="s">
        <v>22</v>
      </c>
      <c r="E871" s="3" t="s">
        <v>17</v>
      </c>
      <c r="F871" s="3" t="s">
        <v>1968</v>
      </c>
      <c r="G871" s="3" t="s">
        <v>1969</v>
      </c>
      <c r="H871" s="3">
        <v>71</v>
      </c>
      <c r="I871" s="3">
        <v>5.65</v>
      </c>
      <c r="J871" s="3">
        <v>8</v>
      </c>
      <c r="K871" s="3">
        <v>45.2</v>
      </c>
      <c r="L871" s="3" t="s">
        <v>23</v>
      </c>
      <c r="M871" s="5">
        <v>1</v>
      </c>
      <c r="N871" s="6" t="str">
        <f>IF(ev_charging_network_usage_!$I871&lt;=10,"Low",IF(ev_charging_network_usage_!$I871&lt;=30,"Medium","High"))</f>
        <v>Low</v>
      </c>
      <c r="O871" s="6" t="str">
        <f t="shared" si="57"/>
        <v>Low Satisfaction</v>
      </c>
      <c r="P871" s="6" t="str">
        <f>IF(ev_charging_network_usage_!$H871&lt;30,"Short Charging",IF(ev_charging_network_usage_!$H871&lt;=60,"Medium Charging","Long Charging"))</f>
        <v>Long Charging</v>
      </c>
      <c r="Q871" s="6">
        <f t="shared" si="56"/>
        <v>1</v>
      </c>
      <c r="R871" s="30">
        <f t="shared" si="54"/>
        <v>8.1250000000000003E-2</v>
      </c>
      <c r="S871" s="28">
        <f t="shared" si="55"/>
        <v>44946</v>
      </c>
      <c r="T871" s="28"/>
    </row>
    <row r="872" spans="1:20" ht="13.2" x14ac:dyDescent="0.25">
      <c r="A872" s="7" t="s">
        <v>1970</v>
      </c>
      <c r="B872" s="7" t="s">
        <v>20</v>
      </c>
      <c r="C872" s="7" t="s">
        <v>15</v>
      </c>
      <c r="D872" s="7" t="s">
        <v>34</v>
      </c>
      <c r="E872" s="7" t="s">
        <v>17</v>
      </c>
      <c r="F872" s="8">
        <v>45475.981944444444</v>
      </c>
      <c r="G872" s="8">
        <v>45506.05972222222</v>
      </c>
      <c r="H872" s="7">
        <v>112</v>
      </c>
      <c r="I872" s="7">
        <v>4.6399999999999997</v>
      </c>
      <c r="J872" s="7">
        <v>15</v>
      </c>
      <c r="K872" s="7">
        <v>69.599999999999994</v>
      </c>
      <c r="L872" s="7" t="s">
        <v>38</v>
      </c>
      <c r="M872" s="9">
        <v>4</v>
      </c>
      <c r="N872" s="6" t="str">
        <f>IF(ev_charging_network_usage_!$I872&lt;=10,"Low",IF(ev_charging_network_usage_!$I872&lt;=30,"Medium","High"))</f>
        <v>Low</v>
      </c>
      <c r="O872" s="6" t="str">
        <f t="shared" si="57"/>
        <v>Medium Satisfaction</v>
      </c>
      <c r="P872" s="6" t="str">
        <f>IF(ev_charging_network_usage_!$H872&lt;30,"Short Charging",IF(ev_charging_network_usage_!$H872&lt;=60,"Medium Charging","Long Charging"))</f>
        <v>Long Charging</v>
      </c>
      <c r="Q872" s="6">
        <f t="shared" si="56"/>
        <v>3</v>
      </c>
      <c r="R872" s="30">
        <f t="shared" si="54"/>
        <v>0.9819444444444444</v>
      </c>
      <c r="S872" s="28">
        <f t="shared" si="55"/>
        <v>45475</v>
      </c>
      <c r="T872" s="28"/>
    </row>
    <row r="873" spans="1:20" ht="13.2" x14ac:dyDescent="0.25">
      <c r="A873" s="3" t="s">
        <v>1971</v>
      </c>
      <c r="B873" s="3" t="s">
        <v>78</v>
      </c>
      <c r="C873" s="3" t="s">
        <v>21</v>
      </c>
      <c r="D873" s="3" t="s">
        <v>34</v>
      </c>
      <c r="E873" s="3" t="s">
        <v>17</v>
      </c>
      <c r="F873" s="3" t="s">
        <v>1972</v>
      </c>
      <c r="G873" s="3" t="s">
        <v>1973</v>
      </c>
      <c r="H873" s="3">
        <v>33</v>
      </c>
      <c r="I873" s="3">
        <v>8.98</v>
      </c>
      <c r="J873" s="3">
        <v>10</v>
      </c>
      <c r="K873" s="3">
        <v>89.8</v>
      </c>
      <c r="L873" s="3" t="s">
        <v>27</v>
      </c>
      <c r="M873" s="5">
        <v>4</v>
      </c>
      <c r="N873" s="6" t="str">
        <f>IF(ev_charging_network_usage_!$I873&lt;=10,"Low",IF(ev_charging_network_usage_!$I873&lt;=30,"Medium","High"))</f>
        <v>Low</v>
      </c>
      <c r="O873" s="6" t="str">
        <f t="shared" si="57"/>
        <v>Medium Satisfaction</v>
      </c>
      <c r="P873" s="6" t="str">
        <f>IF(ev_charging_network_usage_!$H873&lt;30,"Short Charging",IF(ev_charging_network_usage_!$H873&lt;=60,"Medium Charging","Long Charging"))</f>
        <v>Medium Charging</v>
      </c>
      <c r="Q873" s="6">
        <f t="shared" si="56"/>
        <v>1</v>
      </c>
      <c r="R873" s="30">
        <f t="shared" si="54"/>
        <v>0.93541666666666667</v>
      </c>
      <c r="S873" s="28">
        <f t="shared" si="55"/>
        <v>44942</v>
      </c>
      <c r="T873" s="28"/>
    </row>
    <row r="874" spans="1:20" ht="13.2" x14ac:dyDescent="0.25">
      <c r="A874" s="7" t="s">
        <v>1974</v>
      </c>
      <c r="B874" s="7" t="s">
        <v>55</v>
      </c>
      <c r="C874" s="7" t="s">
        <v>30</v>
      </c>
      <c r="D874" s="7" t="s">
        <v>34</v>
      </c>
      <c r="E874" s="7" t="s">
        <v>35</v>
      </c>
      <c r="F874" s="7" t="s">
        <v>1975</v>
      </c>
      <c r="G874" s="7" t="s">
        <v>1976</v>
      </c>
      <c r="H874" s="7">
        <v>54</v>
      </c>
      <c r="I874" s="7">
        <v>14.91</v>
      </c>
      <c r="J874" s="7">
        <v>12</v>
      </c>
      <c r="K874" s="7">
        <v>178.92</v>
      </c>
      <c r="L874" s="7" t="s">
        <v>38</v>
      </c>
      <c r="M874" s="9">
        <v>1</v>
      </c>
      <c r="N874" s="6" t="str">
        <f>IF(ev_charging_network_usage_!$I874&lt;=10,"Low",IF(ev_charging_network_usage_!$I874&lt;=30,"Medium","High"))</f>
        <v>Medium</v>
      </c>
      <c r="O874" s="6" t="str">
        <f t="shared" si="57"/>
        <v>Low Satisfaction</v>
      </c>
      <c r="P874" s="6" t="str">
        <f>IF(ev_charging_network_usage_!$H874&lt;30,"Short Charging",IF(ev_charging_network_usage_!$H874&lt;=60,"Medium Charging","Long Charging"))</f>
        <v>Medium Charging</v>
      </c>
      <c r="Q874" s="6">
        <f t="shared" si="56"/>
        <v>2</v>
      </c>
      <c r="R874" s="30">
        <f t="shared" si="54"/>
        <v>4.791666666666667E-2</v>
      </c>
      <c r="S874" s="28">
        <f t="shared" si="55"/>
        <v>45427</v>
      </c>
      <c r="T874" s="28"/>
    </row>
    <row r="875" spans="1:20" ht="13.2" x14ac:dyDescent="0.25">
      <c r="A875" s="3" t="s">
        <v>1977</v>
      </c>
      <c r="B875" s="3" t="s">
        <v>78</v>
      </c>
      <c r="C875" s="3" t="s">
        <v>21</v>
      </c>
      <c r="D875" s="3" t="s">
        <v>34</v>
      </c>
      <c r="E875" s="3" t="s">
        <v>17</v>
      </c>
      <c r="F875" s="4">
        <v>44990.303472222222</v>
      </c>
      <c r="G875" s="4">
        <v>44990.354861111111</v>
      </c>
      <c r="H875" s="3">
        <v>74</v>
      </c>
      <c r="I875" s="3">
        <v>38.979999999999997</v>
      </c>
      <c r="J875" s="3">
        <v>15</v>
      </c>
      <c r="K875" s="3">
        <v>584.70000000000005</v>
      </c>
      <c r="L875" s="3" t="s">
        <v>27</v>
      </c>
      <c r="M875" s="5">
        <v>5</v>
      </c>
      <c r="N875" s="6" t="str">
        <f>IF(ev_charging_network_usage_!$I875&lt;=10,"Low",IF(ev_charging_network_usage_!$I875&lt;=30,"Medium","High"))</f>
        <v>High</v>
      </c>
      <c r="O875" s="6" t="str">
        <f t="shared" si="57"/>
        <v>High Satisfaction</v>
      </c>
      <c r="P875" s="6" t="str">
        <f>IF(ev_charging_network_usage_!$H875&lt;30,"Short Charging",IF(ev_charging_network_usage_!$H875&lt;=60,"Medium Charging","Long Charging"))</f>
        <v>Long Charging</v>
      </c>
      <c r="Q875" s="6">
        <f t="shared" si="56"/>
        <v>1</v>
      </c>
      <c r="R875" s="30">
        <f t="shared" si="54"/>
        <v>0.3034722222222222</v>
      </c>
      <c r="S875" s="28">
        <f t="shared" si="55"/>
        <v>44990</v>
      </c>
      <c r="T875" s="28"/>
    </row>
    <row r="876" spans="1:20" ht="13.2" x14ac:dyDescent="0.25">
      <c r="A876" s="7" t="s">
        <v>1978</v>
      </c>
      <c r="B876" s="7" t="s">
        <v>48</v>
      </c>
      <c r="C876" s="7" t="s">
        <v>21</v>
      </c>
      <c r="D876" s="7" t="s">
        <v>16</v>
      </c>
      <c r="E876" s="7" t="s">
        <v>35</v>
      </c>
      <c r="F876" s="7" t="s">
        <v>1979</v>
      </c>
      <c r="G876" s="7" t="s">
        <v>1980</v>
      </c>
      <c r="H876" s="7">
        <v>93</v>
      </c>
      <c r="I876" s="7">
        <v>24.57</v>
      </c>
      <c r="J876" s="7">
        <v>15</v>
      </c>
      <c r="K876" s="7">
        <v>368.55</v>
      </c>
      <c r="L876" s="7" t="s">
        <v>23</v>
      </c>
      <c r="M876" s="9">
        <v>5</v>
      </c>
      <c r="N876" s="6" t="str">
        <f>IF(ev_charging_network_usage_!$I876&lt;=10,"Low",IF(ev_charging_network_usage_!$I876&lt;=30,"Medium","High"))</f>
        <v>Medium</v>
      </c>
      <c r="O876" s="6" t="str">
        <f t="shared" si="57"/>
        <v>High Satisfaction</v>
      </c>
      <c r="P876" s="6" t="str">
        <f>IF(ev_charging_network_usage_!$H876&lt;30,"Short Charging",IF(ev_charging_network_usage_!$H876&lt;=60,"Medium Charging","Long Charging"))</f>
        <v>Long Charging</v>
      </c>
      <c r="Q876" s="6">
        <f t="shared" si="56"/>
        <v>1</v>
      </c>
      <c r="R876" s="30">
        <f t="shared" si="54"/>
        <v>0.24374999999999999</v>
      </c>
      <c r="S876" s="28">
        <f t="shared" si="55"/>
        <v>45348</v>
      </c>
      <c r="T876" s="28"/>
    </row>
    <row r="877" spans="1:20" ht="13.2" x14ac:dyDescent="0.25">
      <c r="A877" s="3" t="s">
        <v>1981</v>
      </c>
      <c r="B877" s="3" t="s">
        <v>78</v>
      </c>
      <c r="C877" s="3" t="s">
        <v>15</v>
      </c>
      <c r="D877" s="3" t="s">
        <v>34</v>
      </c>
      <c r="E877" s="3" t="s">
        <v>17</v>
      </c>
      <c r="F877" s="4">
        <v>45541.495833333334</v>
      </c>
      <c r="G877" s="4">
        <v>45541.56527777778</v>
      </c>
      <c r="H877" s="3">
        <v>100</v>
      </c>
      <c r="I877" s="3">
        <v>17.38</v>
      </c>
      <c r="J877" s="3">
        <v>12</v>
      </c>
      <c r="K877" s="3">
        <v>208.56</v>
      </c>
      <c r="L877" s="3" t="s">
        <v>23</v>
      </c>
      <c r="M877" s="5">
        <v>5</v>
      </c>
      <c r="N877" s="6" t="str">
        <f>IF(ev_charging_network_usage_!$I877&lt;=10,"Low",IF(ev_charging_network_usage_!$I877&lt;=30,"Medium","High"))</f>
        <v>Medium</v>
      </c>
      <c r="O877" s="6" t="str">
        <f t="shared" si="57"/>
        <v>High Satisfaction</v>
      </c>
      <c r="P877" s="6" t="str">
        <f>IF(ev_charging_network_usage_!$H877&lt;30,"Short Charging",IF(ev_charging_network_usage_!$H877&lt;=60,"Medium Charging","Long Charging"))</f>
        <v>Long Charging</v>
      </c>
      <c r="Q877" s="6">
        <f t="shared" si="56"/>
        <v>3</v>
      </c>
      <c r="R877" s="30">
        <f t="shared" si="54"/>
        <v>0.49583333333333335</v>
      </c>
      <c r="S877" s="28">
        <f t="shared" si="55"/>
        <v>45541</v>
      </c>
      <c r="T877" s="28"/>
    </row>
    <row r="878" spans="1:20" ht="13.2" x14ac:dyDescent="0.25">
      <c r="A878" s="7" t="s">
        <v>1982</v>
      </c>
      <c r="B878" s="7" t="s">
        <v>43</v>
      </c>
      <c r="C878" s="7" t="s">
        <v>30</v>
      </c>
      <c r="D878" s="7" t="s">
        <v>31</v>
      </c>
      <c r="E878" s="7" t="s">
        <v>17</v>
      </c>
      <c r="F878" s="7" t="s">
        <v>1983</v>
      </c>
      <c r="G878" s="7" t="s">
        <v>1984</v>
      </c>
      <c r="H878" s="7">
        <v>68</v>
      </c>
      <c r="I878" s="7">
        <v>43.55</v>
      </c>
      <c r="J878" s="7">
        <v>8</v>
      </c>
      <c r="K878" s="7">
        <v>348.4</v>
      </c>
      <c r="L878" s="7" t="s">
        <v>23</v>
      </c>
      <c r="M878" s="9">
        <v>2</v>
      </c>
      <c r="N878" s="6" t="str">
        <f>IF(ev_charging_network_usage_!$I878&lt;=10,"Low",IF(ev_charging_network_usage_!$I878&lt;=30,"Medium","High"))</f>
        <v>High</v>
      </c>
      <c r="O878" s="6" t="str">
        <f t="shared" si="57"/>
        <v>Low Satisfaction</v>
      </c>
      <c r="P878" s="6" t="str">
        <f>IF(ev_charging_network_usage_!$H878&lt;30,"Short Charging",IF(ev_charging_network_usage_!$H878&lt;=60,"Medium Charging","Long Charging"))</f>
        <v>Long Charging</v>
      </c>
      <c r="Q878" s="6">
        <f t="shared" si="56"/>
        <v>2</v>
      </c>
      <c r="R878" s="30">
        <f t="shared" si="54"/>
        <v>0.10486111111111111</v>
      </c>
      <c r="S878" s="28">
        <f t="shared" si="55"/>
        <v>45059</v>
      </c>
      <c r="T878" s="28"/>
    </row>
    <row r="879" spans="1:20" ht="13.2" x14ac:dyDescent="0.25">
      <c r="A879" s="3" t="s">
        <v>1985</v>
      </c>
      <c r="B879" s="3" t="s">
        <v>78</v>
      </c>
      <c r="C879" s="3" t="s">
        <v>15</v>
      </c>
      <c r="D879" s="3" t="s">
        <v>31</v>
      </c>
      <c r="E879" s="3" t="s">
        <v>17</v>
      </c>
      <c r="F879" s="3" t="s">
        <v>1986</v>
      </c>
      <c r="G879" s="3" t="s">
        <v>1987</v>
      </c>
      <c r="H879" s="3">
        <v>64</v>
      </c>
      <c r="I879" s="3">
        <v>7.95</v>
      </c>
      <c r="J879" s="3">
        <v>10</v>
      </c>
      <c r="K879" s="3">
        <v>79.5</v>
      </c>
      <c r="L879" s="3" t="s">
        <v>18</v>
      </c>
      <c r="M879" s="5">
        <v>5</v>
      </c>
      <c r="N879" s="6" t="str">
        <f>IF(ev_charging_network_usage_!$I879&lt;=10,"Low",IF(ev_charging_network_usage_!$I879&lt;=30,"Medium","High"))</f>
        <v>Low</v>
      </c>
      <c r="O879" s="6" t="str">
        <f t="shared" si="57"/>
        <v>High Satisfaction</v>
      </c>
      <c r="P879" s="6" t="str">
        <f>IF(ev_charging_network_usage_!$H879&lt;30,"Short Charging",IF(ev_charging_network_usage_!$H879&lt;=60,"Medium Charging","Long Charging"))</f>
        <v>Long Charging</v>
      </c>
      <c r="Q879" s="6">
        <f t="shared" si="56"/>
        <v>3</v>
      </c>
      <c r="R879" s="30">
        <f t="shared" si="54"/>
        <v>0.77916666666666667</v>
      </c>
      <c r="S879" s="28">
        <f t="shared" si="55"/>
        <v>45151</v>
      </c>
      <c r="T879" s="28"/>
    </row>
    <row r="880" spans="1:20" ht="13.2" x14ac:dyDescent="0.25">
      <c r="A880" s="7" t="s">
        <v>1988</v>
      </c>
      <c r="B880" s="7" t="s">
        <v>55</v>
      </c>
      <c r="C880" s="7" t="s">
        <v>21</v>
      </c>
      <c r="D880" s="7" t="s">
        <v>34</v>
      </c>
      <c r="E880" s="7" t="s">
        <v>17</v>
      </c>
      <c r="F880" s="8">
        <v>45352.29583333333</v>
      </c>
      <c r="G880" s="8">
        <v>45352.313888888886</v>
      </c>
      <c r="H880" s="7">
        <v>26</v>
      </c>
      <c r="I880" s="7">
        <v>3.49</v>
      </c>
      <c r="J880" s="7">
        <v>8</v>
      </c>
      <c r="K880" s="7">
        <v>27.92</v>
      </c>
      <c r="L880" s="7" t="s">
        <v>27</v>
      </c>
      <c r="M880" s="9">
        <v>3</v>
      </c>
      <c r="N880" s="6" t="str">
        <f>IF(ev_charging_network_usage_!$I880&lt;=10,"Low",IF(ev_charging_network_usage_!$I880&lt;=30,"Medium","High"))</f>
        <v>Low</v>
      </c>
      <c r="O880" s="6" t="str">
        <f t="shared" si="57"/>
        <v>Medium Satisfaction</v>
      </c>
      <c r="P880" s="6" t="str">
        <f>IF(ev_charging_network_usage_!$H880&lt;30,"Short Charging",IF(ev_charging_network_usage_!$H880&lt;=60,"Medium Charging","Long Charging"))</f>
        <v>Short Charging</v>
      </c>
      <c r="Q880" s="6">
        <f t="shared" si="56"/>
        <v>1</v>
      </c>
      <c r="R880" s="30">
        <f t="shared" si="54"/>
        <v>0.29583333333333334</v>
      </c>
      <c r="S880" s="28">
        <f t="shared" si="55"/>
        <v>45352</v>
      </c>
      <c r="T880" s="28"/>
    </row>
    <row r="881" spans="1:20" ht="13.2" x14ac:dyDescent="0.25">
      <c r="A881" s="3" t="s">
        <v>1989</v>
      </c>
      <c r="B881" s="3" t="s">
        <v>20</v>
      </c>
      <c r="C881" s="3" t="s">
        <v>15</v>
      </c>
      <c r="D881" s="3" t="s">
        <v>34</v>
      </c>
      <c r="E881" s="3" t="s">
        <v>17</v>
      </c>
      <c r="F881" s="3" t="s">
        <v>1990</v>
      </c>
      <c r="G881" s="3" t="s">
        <v>1991</v>
      </c>
      <c r="H881" s="3">
        <v>21</v>
      </c>
      <c r="I881" s="3">
        <v>13.59</v>
      </c>
      <c r="J881" s="3">
        <v>15</v>
      </c>
      <c r="K881" s="3">
        <v>203.85</v>
      </c>
      <c r="L881" s="3" t="s">
        <v>27</v>
      </c>
      <c r="M881" s="5">
        <v>4</v>
      </c>
      <c r="N881" s="6" t="str">
        <f>IF(ev_charging_network_usage_!$I881&lt;=10,"Low",IF(ev_charging_network_usage_!$I881&lt;=30,"Medium","High"))</f>
        <v>Medium</v>
      </c>
      <c r="O881" s="6" t="str">
        <f t="shared" si="57"/>
        <v>Medium Satisfaction</v>
      </c>
      <c r="P881" s="6" t="str">
        <f>IF(ev_charging_network_usage_!$H881&lt;30,"Short Charging",IF(ev_charging_network_usage_!$H881&lt;=60,"Medium Charging","Long Charging"))</f>
        <v>Short Charging</v>
      </c>
      <c r="Q881" s="6">
        <f t="shared" si="56"/>
        <v>3</v>
      </c>
      <c r="R881" s="30">
        <f t="shared" si="54"/>
        <v>0.74097222222222225</v>
      </c>
      <c r="S881" s="28">
        <f t="shared" si="55"/>
        <v>45592</v>
      </c>
      <c r="T881" s="28"/>
    </row>
    <row r="882" spans="1:20" ht="13.2" x14ac:dyDescent="0.25">
      <c r="A882" s="7" t="s">
        <v>1992</v>
      </c>
      <c r="B882" s="7" t="s">
        <v>14</v>
      </c>
      <c r="C882" s="7" t="s">
        <v>15</v>
      </c>
      <c r="D882" s="7" t="s">
        <v>31</v>
      </c>
      <c r="E882" s="7" t="s">
        <v>35</v>
      </c>
      <c r="F882" s="7" t="s">
        <v>1993</v>
      </c>
      <c r="G882" s="7" t="s">
        <v>1994</v>
      </c>
      <c r="H882" s="7">
        <v>43</v>
      </c>
      <c r="I882" s="7">
        <v>24.1</v>
      </c>
      <c r="J882" s="7">
        <v>12</v>
      </c>
      <c r="K882" s="7">
        <v>289.2</v>
      </c>
      <c r="L882" s="7" t="s">
        <v>38</v>
      </c>
      <c r="M882" s="9">
        <v>2</v>
      </c>
      <c r="N882" s="6" t="str">
        <f>IF(ev_charging_network_usage_!$I882&lt;=10,"Low",IF(ev_charging_network_usage_!$I882&lt;=30,"Medium","High"))</f>
        <v>Medium</v>
      </c>
      <c r="O882" s="6" t="str">
        <f t="shared" si="57"/>
        <v>Low Satisfaction</v>
      </c>
      <c r="P882" s="6" t="str">
        <f>IF(ev_charging_network_usage_!$H882&lt;30,"Short Charging",IF(ev_charging_network_usage_!$H882&lt;=60,"Medium Charging","Long Charging"))</f>
        <v>Medium Charging</v>
      </c>
      <c r="Q882" s="6">
        <f t="shared" si="56"/>
        <v>3</v>
      </c>
      <c r="R882" s="30">
        <f t="shared" si="54"/>
        <v>0.39097222222222222</v>
      </c>
      <c r="S882" s="28">
        <f t="shared" si="55"/>
        <v>45428</v>
      </c>
      <c r="T882" s="28"/>
    </row>
    <row r="883" spans="1:20" ht="13.2" x14ac:dyDescent="0.25">
      <c r="A883" s="3" t="s">
        <v>1995</v>
      </c>
      <c r="B883" s="3" t="s">
        <v>29</v>
      </c>
      <c r="C883" s="3" t="s">
        <v>15</v>
      </c>
      <c r="D883" s="3" t="s">
        <v>22</v>
      </c>
      <c r="E883" s="3" t="s">
        <v>35</v>
      </c>
      <c r="F883" s="4">
        <v>45415.947916666664</v>
      </c>
      <c r="G883" s="4">
        <v>45415.972222222219</v>
      </c>
      <c r="H883" s="3">
        <v>35</v>
      </c>
      <c r="I883" s="3">
        <v>18.34</v>
      </c>
      <c r="J883" s="3">
        <v>10</v>
      </c>
      <c r="K883" s="3">
        <v>183.4</v>
      </c>
      <c r="L883" s="3" t="s">
        <v>38</v>
      </c>
      <c r="M883" s="5">
        <v>4</v>
      </c>
      <c r="N883" s="6" t="str">
        <f>IF(ev_charging_network_usage_!$I883&lt;=10,"Low",IF(ev_charging_network_usage_!$I883&lt;=30,"Medium","High"))</f>
        <v>Medium</v>
      </c>
      <c r="O883" s="6" t="str">
        <f t="shared" si="57"/>
        <v>Medium Satisfaction</v>
      </c>
      <c r="P883" s="6" t="str">
        <f>IF(ev_charging_network_usage_!$H883&lt;30,"Short Charging",IF(ev_charging_network_usage_!$H883&lt;=60,"Medium Charging","Long Charging"))</f>
        <v>Medium Charging</v>
      </c>
      <c r="Q883" s="6">
        <f t="shared" si="56"/>
        <v>3</v>
      </c>
      <c r="R883" s="30">
        <f t="shared" si="54"/>
        <v>0.94791666666666663</v>
      </c>
      <c r="S883" s="28">
        <f t="shared" si="55"/>
        <v>45415</v>
      </c>
      <c r="T883" s="28"/>
    </row>
    <row r="884" spans="1:20" ht="13.2" x14ac:dyDescent="0.25">
      <c r="A884" s="7" t="s">
        <v>1996</v>
      </c>
      <c r="B884" s="7" t="s">
        <v>59</v>
      </c>
      <c r="C884" s="7" t="s">
        <v>30</v>
      </c>
      <c r="D884" s="7" t="s">
        <v>31</v>
      </c>
      <c r="E884" s="7" t="s">
        <v>17</v>
      </c>
      <c r="F884" s="8">
        <v>45333.981249999997</v>
      </c>
      <c r="G884" s="8">
        <v>45362.025000000001</v>
      </c>
      <c r="H884" s="7">
        <v>63</v>
      </c>
      <c r="I884" s="7">
        <v>26.81</v>
      </c>
      <c r="J884" s="7">
        <v>12</v>
      </c>
      <c r="K884" s="7">
        <v>321.72000000000003</v>
      </c>
      <c r="L884" s="7" t="s">
        <v>18</v>
      </c>
      <c r="M884" s="9">
        <v>3</v>
      </c>
      <c r="N884" s="6" t="str">
        <f>IF(ev_charging_network_usage_!$I884&lt;=10,"Low",IF(ev_charging_network_usage_!$I884&lt;=30,"Medium","High"))</f>
        <v>Medium</v>
      </c>
      <c r="O884" s="6" t="str">
        <f t="shared" si="57"/>
        <v>Medium Satisfaction</v>
      </c>
      <c r="P884" s="6" t="str">
        <f>IF(ev_charging_network_usage_!$H884&lt;30,"Short Charging",IF(ev_charging_network_usage_!$H884&lt;=60,"Medium Charging","Long Charging"))</f>
        <v>Long Charging</v>
      </c>
      <c r="Q884" s="6">
        <f t="shared" si="56"/>
        <v>2</v>
      </c>
      <c r="R884" s="30">
        <f t="shared" si="54"/>
        <v>0.98124999999999996</v>
      </c>
      <c r="S884" s="28">
        <f t="shared" si="55"/>
        <v>45333</v>
      </c>
      <c r="T884" s="28"/>
    </row>
    <row r="885" spans="1:20" ht="13.2" x14ac:dyDescent="0.25">
      <c r="A885" s="3" t="s">
        <v>1997</v>
      </c>
      <c r="B885" s="3" t="s">
        <v>14</v>
      </c>
      <c r="C885" s="3" t="s">
        <v>15</v>
      </c>
      <c r="D885" s="3" t="s">
        <v>34</v>
      </c>
      <c r="E885" s="3" t="s">
        <v>17</v>
      </c>
      <c r="F885" s="4">
        <v>44990.82708333333</v>
      </c>
      <c r="G885" s="4">
        <v>44990.909722222219</v>
      </c>
      <c r="H885" s="3">
        <v>119</v>
      </c>
      <c r="I885" s="3">
        <v>11.16</v>
      </c>
      <c r="J885" s="3">
        <v>8</v>
      </c>
      <c r="K885" s="3">
        <v>89.28</v>
      </c>
      <c r="L885" s="3" t="s">
        <v>23</v>
      </c>
      <c r="M885" s="5">
        <v>4</v>
      </c>
      <c r="N885" s="6" t="str">
        <f>IF(ev_charging_network_usage_!$I885&lt;=10,"Low",IF(ev_charging_network_usage_!$I885&lt;=30,"Medium","High"))</f>
        <v>Medium</v>
      </c>
      <c r="O885" s="6" t="str">
        <f t="shared" si="57"/>
        <v>Medium Satisfaction</v>
      </c>
      <c r="P885" s="6" t="str">
        <f>IF(ev_charging_network_usage_!$H885&lt;30,"Short Charging",IF(ev_charging_network_usage_!$H885&lt;=60,"Medium Charging","Long Charging"))</f>
        <v>Long Charging</v>
      </c>
      <c r="Q885" s="6">
        <f t="shared" si="56"/>
        <v>3</v>
      </c>
      <c r="R885" s="30">
        <f t="shared" si="54"/>
        <v>0.82708333333333328</v>
      </c>
      <c r="S885" s="28">
        <f t="shared" si="55"/>
        <v>44990</v>
      </c>
      <c r="T885" s="28"/>
    </row>
    <row r="886" spans="1:20" ht="13.2" x14ac:dyDescent="0.25">
      <c r="A886" s="7" t="s">
        <v>1998</v>
      </c>
      <c r="B886" s="7" t="s">
        <v>14</v>
      </c>
      <c r="C886" s="7" t="s">
        <v>15</v>
      </c>
      <c r="D886" s="7" t="s">
        <v>31</v>
      </c>
      <c r="E886" s="7" t="s">
        <v>35</v>
      </c>
      <c r="F886" s="8">
        <v>45328.834027777775</v>
      </c>
      <c r="G886" s="8">
        <v>45328.84652777778</v>
      </c>
      <c r="H886" s="7">
        <v>18</v>
      </c>
      <c r="I886" s="7">
        <v>19.04</v>
      </c>
      <c r="J886" s="7">
        <v>10</v>
      </c>
      <c r="K886" s="7">
        <v>190.4</v>
      </c>
      <c r="L886" s="7" t="s">
        <v>18</v>
      </c>
      <c r="M886" s="9">
        <v>5</v>
      </c>
      <c r="N886" s="6" t="str">
        <f>IF(ev_charging_network_usage_!$I886&lt;=10,"Low",IF(ev_charging_network_usage_!$I886&lt;=30,"Medium","High"))</f>
        <v>Medium</v>
      </c>
      <c r="O886" s="6" t="str">
        <f t="shared" si="57"/>
        <v>High Satisfaction</v>
      </c>
      <c r="P886" s="6" t="str">
        <f>IF(ev_charging_network_usage_!$H886&lt;30,"Short Charging",IF(ev_charging_network_usage_!$H886&lt;=60,"Medium Charging","Long Charging"))</f>
        <v>Short Charging</v>
      </c>
      <c r="Q886" s="6">
        <f t="shared" si="56"/>
        <v>3</v>
      </c>
      <c r="R886" s="30">
        <f t="shared" si="54"/>
        <v>0.83402777777777781</v>
      </c>
      <c r="S886" s="28">
        <f t="shared" si="55"/>
        <v>45328</v>
      </c>
      <c r="T886" s="28"/>
    </row>
    <row r="887" spans="1:20" ht="13.2" x14ac:dyDescent="0.25">
      <c r="A887" s="3" t="s">
        <v>1999</v>
      </c>
      <c r="B887" s="3" t="s">
        <v>43</v>
      </c>
      <c r="C887" s="3" t="s">
        <v>21</v>
      </c>
      <c r="D887" s="3" t="s">
        <v>16</v>
      </c>
      <c r="E887" s="3" t="s">
        <v>17</v>
      </c>
      <c r="F887" s="3" t="s">
        <v>2000</v>
      </c>
      <c r="G887" s="3" t="s">
        <v>2001</v>
      </c>
      <c r="H887" s="3">
        <v>114</v>
      </c>
      <c r="I887" s="3">
        <v>54.34</v>
      </c>
      <c r="J887" s="3">
        <v>8</v>
      </c>
      <c r="K887" s="3">
        <v>434.72</v>
      </c>
      <c r="L887" s="3" t="s">
        <v>27</v>
      </c>
      <c r="M887" s="5">
        <v>2</v>
      </c>
      <c r="N887" s="6" t="str">
        <f>IF(ev_charging_network_usage_!$I887&lt;=10,"Low",IF(ev_charging_network_usage_!$I887&lt;=30,"Medium","High"))</f>
        <v>High</v>
      </c>
      <c r="O887" s="6" t="str">
        <f t="shared" si="57"/>
        <v>Low Satisfaction</v>
      </c>
      <c r="P887" s="6" t="str">
        <f>IF(ev_charging_network_usage_!$H887&lt;30,"Short Charging",IF(ev_charging_network_usage_!$H887&lt;=60,"Medium Charging","Long Charging"))</f>
        <v>Long Charging</v>
      </c>
      <c r="Q887" s="6">
        <f t="shared" si="56"/>
        <v>1</v>
      </c>
      <c r="R887" s="30">
        <f t="shared" si="54"/>
        <v>0.29583333333333334</v>
      </c>
      <c r="S887" s="28">
        <f t="shared" si="55"/>
        <v>45275</v>
      </c>
      <c r="T887" s="28"/>
    </row>
    <row r="888" spans="1:20" ht="13.2" x14ac:dyDescent="0.25">
      <c r="A888" s="7" t="s">
        <v>2002</v>
      </c>
      <c r="B888" s="7" t="s">
        <v>43</v>
      </c>
      <c r="C888" s="7" t="s">
        <v>15</v>
      </c>
      <c r="D888" s="7" t="s">
        <v>31</v>
      </c>
      <c r="E888" s="7" t="s">
        <v>17</v>
      </c>
      <c r="F888" s="8">
        <v>45080.101388888892</v>
      </c>
      <c r="G888" s="8">
        <v>45080.182638888888</v>
      </c>
      <c r="H888" s="7">
        <v>117</v>
      </c>
      <c r="I888" s="7">
        <v>47.42</v>
      </c>
      <c r="J888" s="7">
        <v>12</v>
      </c>
      <c r="K888" s="7">
        <v>569.04</v>
      </c>
      <c r="L888" s="7" t="s">
        <v>27</v>
      </c>
      <c r="M888" s="9">
        <v>4</v>
      </c>
      <c r="N888" s="6" t="str">
        <f>IF(ev_charging_network_usage_!$I888&lt;=10,"Low",IF(ev_charging_network_usage_!$I888&lt;=30,"Medium","High"))</f>
        <v>High</v>
      </c>
      <c r="O888" s="6" t="str">
        <f t="shared" si="57"/>
        <v>Medium Satisfaction</v>
      </c>
      <c r="P888" s="6" t="str">
        <f>IF(ev_charging_network_usage_!$H888&lt;30,"Short Charging",IF(ev_charging_network_usage_!$H888&lt;=60,"Medium Charging","Long Charging"))</f>
        <v>Long Charging</v>
      </c>
      <c r="Q888" s="6">
        <f t="shared" si="56"/>
        <v>3</v>
      </c>
      <c r="R888" s="30">
        <f t="shared" si="54"/>
        <v>0.10138888888888889</v>
      </c>
      <c r="S888" s="28">
        <f t="shared" si="55"/>
        <v>45080</v>
      </c>
      <c r="T888" s="28"/>
    </row>
    <row r="889" spans="1:20" ht="13.2" x14ac:dyDescent="0.25">
      <c r="A889" s="3" t="s">
        <v>2003</v>
      </c>
      <c r="B889" s="3" t="s">
        <v>78</v>
      </c>
      <c r="C889" s="3" t="s">
        <v>30</v>
      </c>
      <c r="D889" s="3" t="s">
        <v>34</v>
      </c>
      <c r="E889" s="3" t="s">
        <v>17</v>
      </c>
      <c r="F889" s="3" t="s">
        <v>2004</v>
      </c>
      <c r="G889" s="3" t="s">
        <v>2005</v>
      </c>
      <c r="H889" s="3">
        <v>15</v>
      </c>
      <c r="I889" s="3">
        <v>45.33</v>
      </c>
      <c r="J889" s="3">
        <v>8</v>
      </c>
      <c r="K889" s="3">
        <v>362.64</v>
      </c>
      <c r="L889" s="3" t="s">
        <v>23</v>
      </c>
      <c r="M889" s="5">
        <v>3</v>
      </c>
      <c r="N889" s="6" t="str">
        <f>IF(ev_charging_network_usage_!$I889&lt;=10,"Low",IF(ev_charging_network_usage_!$I889&lt;=30,"Medium","High"))</f>
        <v>High</v>
      </c>
      <c r="O889" s="6" t="str">
        <f t="shared" si="57"/>
        <v>Medium Satisfaction</v>
      </c>
      <c r="P889" s="6" t="str">
        <f>IF(ev_charging_network_usage_!$H889&lt;30,"Short Charging",IF(ev_charging_network_usage_!$H889&lt;=60,"Medium Charging","Long Charging"))</f>
        <v>Short Charging</v>
      </c>
      <c r="Q889" s="6">
        <f t="shared" si="56"/>
        <v>2</v>
      </c>
      <c r="R889" s="30">
        <f t="shared" si="54"/>
        <v>0.32222222222222224</v>
      </c>
      <c r="S889" s="28">
        <f t="shared" si="55"/>
        <v>45585</v>
      </c>
      <c r="T889" s="28"/>
    </row>
    <row r="890" spans="1:20" ht="13.2" x14ac:dyDescent="0.25">
      <c r="A890" s="7" t="s">
        <v>2006</v>
      </c>
      <c r="B890" s="7" t="s">
        <v>20</v>
      </c>
      <c r="C890" s="7" t="s">
        <v>21</v>
      </c>
      <c r="D890" s="7" t="s">
        <v>34</v>
      </c>
      <c r="E890" s="7" t="s">
        <v>17</v>
      </c>
      <c r="F890" s="8">
        <v>45148.664583333331</v>
      </c>
      <c r="G890" s="8">
        <v>45148.698611111111</v>
      </c>
      <c r="H890" s="7">
        <v>49</v>
      </c>
      <c r="I890" s="7">
        <v>57.86</v>
      </c>
      <c r="J890" s="7">
        <v>15</v>
      </c>
      <c r="K890" s="7">
        <v>867.9</v>
      </c>
      <c r="L890" s="7" t="s">
        <v>27</v>
      </c>
      <c r="M890" s="9">
        <v>4</v>
      </c>
      <c r="N890" s="6" t="str">
        <f>IF(ev_charging_network_usage_!$I890&lt;=10,"Low",IF(ev_charging_network_usage_!$I890&lt;=30,"Medium","High"))</f>
        <v>High</v>
      </c>
      <c r="O890" s="6" t="str">
        <f t="shared" si="57"/>
        <v>Medium Satisfaction</v>
      </c>
      <c r="P890" s="6" t="str">
        <f>IF(ev_charging_network_usage_!$H890&lt;30,"Short Charging",IF(ev_charging_network_usage_!$H890&lt;=60,"Medium Charging","Long Charging"))</f>
        <v>Medium Charging</v>
      </c>
      <c r="Q890" s="6">
        <f t="shared" si="56"/>
        <v>1</v>
      </c>
      <c r="R890" s="30">
        <f t="shared" si="54"/>
        <v>0.6645833333333333</v>
      </c>
      <c r="S890" s="28">
        <f t="shared" si="55"/>
        <v>45148</v>
      </c>
      <c r="T890" s="28"/>
    </row>
    <row r="891" spans="1:20" ht="13.2" x14ac:dyDescent="0.25">
      <c r="A891" s="3" t="s">
        <v>2007</v>
      </c>
      <c r="B891" s="3" t="s">
        <v>48</v>
      </c>
      <c r="C891" s="3" t="s">
        <v>15</v>
      </c>
      <c r="D891" s="3" t="s">
        <v>16</v>
      </c>
      <c r="E891" s="3" t="s">
        <v>17</v>
      </c>
      <c r="F891" s="4">
        <v>45418.213888888888</v>
      </c>
      <c r="G891" s="4">
        <v>45418.268750000003</v>
      </c>
      <c r="H891" s="3">
        <v>79</v>
      </c>
      <c r="I891" s="3">
        <v>16.059999999999999</v>
      </c>
      <c r="J891" s="3">
        <v>12</v>
      </c>
      <c r="K891" s="3">
        <v>192.72</v>
      </c>
      <c r="L891" s="3" t="s">
        <v>38</v>
      </c>
      <c r="M891" s="5">
        <v>3</v>
      </c>
      <c r="N891" s="6" t="str">
        <f>IF(ev_charging_network_usage_!$I891&lt;=10,"Low",IF(ev_charging_network_usage_!$I891&lt;=30,"Medium","High"))</f>
        <v>Medium</v>
      </c>
      <c r="O891" s="6" t="str">
        <f t="shared" si="57"/>
        <v>Medium Satisfaction</v>
      </c>
      <c r="P891" s="6" t="str">
        <f>IF(ev_charging_network_usage_!$H891&lt;30,"Short Charging",IF(ev_charging_network_usage_!$H891&lt;=60,"Medium Charging","Long Charging"))</f>
        <v>Long Charging</v>
      </c>
      <c r="Q891" s="6">
        <f t="shared" si="56"/>
        <v>3</v>
      </c>
      <c r="R891" s="30">
        <f t="shared" si="54"/>
        <v>0.21388888888888888</v>
      </c>
      <c r="S891" s="28">
        <f t="shared" si="55"/>
        <v>45418</v>
      </c>
      <c r="T891" s="28"/>
    </row>
    <row r="892" spans="1:20" ht="13.2" x14ac:dyDescent="0.25">
      <c r="A892" s="7" t="s">
        <v>2008</v>
      </c>
      <c r="B892" s="7" t="s">
        <v>14</v>
      </c>
      <c r="C892" s="7" t="s">
        <v>30</v>
      </c>
      <c r="D892" s="7" t="s">
        <v>22</v>
      </c>
      <c r="E892" s="7" t="s">
        <v>35</v>
      </c>
      <c r="F892" s="8">
        <v>45515.945138888892</v>
      </c>
      <c r="G892" s="8">
        <v>45546.004166666666</v>
      </c>
      <c r="H892" s="7">
        <v>85</v>
      </c>
      <c r="I892" s="7">
        <v>38.520000000000003</v>
      </c>
      <c r="J892" s="7">
        <v>8</v>
      </c>
      <c r="K892" s="7">
        <v>308.16000000000003</v>
      </c>
      <c r="L892" s="7" t="s">
        <v>38</v>
      </c>
      <c r="M892" s="9">
        <v>4</v>
      </c>
      <c r="N892" s="6" t="str">
        <f>IF(ev_charging_network_usage_!$I892&lt;=10,"Low",IF(ev_charging_network_usage_!$I892&lt;=30,"Medium","High"))</f>
        <v>High</v>
      </c>
      <c r="O892" s="6" t="str">
        <f t="shared" si="57"/>
        <v>Medium Satisfaction</v>
      </c>
      <c r="P892" s="6" t="str">
        <f>IF(ev_charging_network_usage_!$H892&lt;30,"Short Charging",IF(ev_charging_network_usage_!$H892&lt;=60,"Medium Charging","Long Charging"))</f>
        <v>Long Charging</v>
      </c>
      <c r="Q892" s="6">
        <f t="shared" si="56"/>
        <v>2</v>
      </c>
      <c r="R892" s="30">
        <f t="shared" si="54"/>
        <v>0.94513888888888886</v>
      </c>
      <c r="S892" s="28">
        <f t="shared" si="55"/>
        <v>45515</v>
      </c>
      <c r="T892" s="28"/>
    </row>
    <row r="893" spans="1:20" ht="13.2" x14ac:dyDescent="0.25">
      <c r="A893" s="3" t="s">
        <v>2009</v>
      </c>
      <c r="B893" s="3" t="s">
        <v>29</v>
      </c>
      <c r="C893" s="3" t="s">
        <v>30</v>
      </c>
      <c r="D893" s="3" t="s">
        <v>22</v>
      </c>
      <c r="E893" s="3" t="s">
        <v>35</v>
      </c>
      <c r="F893" s="3" t="s">
        <v>2010</v>
      </c>
      <c r="G893" s="3" t="s">
        <v>2011</v>
      </c>
      <c r="H893" s="3">
        <v>62</v>
      </c>
      <c r="I893" s="3">
        <v>27.69</v>
      </c>
      <c r="J893" s="3">
        <v>10</v>
      </c>
      <c r="K893" s="3">
        <v>276.89999999999998</v>
      </c>
      <c r="L893" s="3" t="s">
        <v>27</v>
      </c>
      <c r="M893" s="5">
        <v>1</v>
      </c>
      <c r="N893" s="6" t="str">
        <f>IF(ev_charging_network_usage_!$I893&lt;=10,"Low",IF(ev_charging_network_usage_!$I893&lt;=30,"Medium","High"))</f>
        <v>Medium</v>
      </c>
      <c r="O893" s="6" t="str">
        <f t="shared" si="57"/>
        <v>Low Satisfaction</v>
      </c>
      <c r="P893" s="6" t="str">
        <f>IF(ev_charging_network_usage_!$H893&lt;30,"Short Charging",IF(ev_charging_network_usage_!$H893&lt;=60,"Medium Charging","Long Charging"))</f>
        <v>Long Charging</v>
      </c>
      <c r="Q893" s="6">
        <f t="shared" si="56"/>
        <v>2</v>
      </c>
      <c r="R893" s="30">
        <f t="shared" si="54"/>
        <v>0.1111111111111111</v>
      </c>
      <c r="S893" s="28">
        <f t="shared" si="55"/>
        <v>45254</v>
      </c>
      <c r="T893" s="28"/>
    </row>
    <row r="894" spans="1:20" ht="13.2" x14ac:dyDescent="0.25">
      <c r="A894" s="7" t="s">
        <v>2012</v>
      </c>
      <c r="B894" s="7" t="s">
        <v>48</v>
      </c>
      <c r="C894" s="7" t="s">
        <v>30</v>
      </c>
      <c r="D894" s="7" t="s">
        <v>31</v>
      </c>
      <c r="E894" s="7" t="s">
        <v>17</v>
      </c>
      <c r="F894" s="7" t="s">
        <v>2013</v>
      </c>
      <c r="G894" s="7" t="s">
        <v>2014</v>
      </c>
      <c r="H894" s="7">
        <v>96</v>
      </c>
      <c r="I894" s="7">
        <v>31.72</v>
      </c>
      <c r="J894" s="7">
        <v>8</v>
      </c>
      <c r="K894" s="7">
        <v>253.76</v>
      </c>
      <c r="L894" s="7" t="s">
        <v>38</v>
      </c>
      <c r="M894" s="9">
        <v>1</v>
      </c>
      <c r="N894" s="6" t="str">
        <f>IF(ev_charging_network_usage_!$I894&lt;=10,"Low",IF(ev_charging_network_usage_!$I894&lt;=30,"Medium","High"))</f>
        <v>High</v>
      </c>
      <c r="O894" s="6" t="str">
        <f t="shared" si="57"/>
        <v>Low Satisfaction</v>
      </c>
      <c r="P894" s="6" t="str">
        <f>IF(ev_charging_network_usage_!$H894&lt;30,"Short Charging",IF(ev_charging_network_usage_!$H894&lt;=60,"Medium Charging","Long Charging"))</f>
        <v>Long Charging</v>
      </c>
      <c r="Q894" s="6">
        <f t="shared" si="56"/>
        <v>2</v>
      </c>
      <c r="R894" s="30">
        <f t="shared" si="54"/>
        <v>0.54027777777777775</v>
      </c>
      <c r="S894" s="28">
        <f t="shared" si="55"/>
        <v>45249</v>
      </c>
      <c r="T894" s="28"/>
    </row>
    <row r="895" spans="1:20" ht="13.2" x14ac:dyDescent="0.25">
      <c r="A895" s="3" t="s">
        <v>2015</v>
      </c>
      <c r="B895" s="3" t="s">
        <v>78</v>
      </c>
      <c r="C895" s="3" t="s">
        <v>15</v>
      </c>
      <c r="D895" s="3" t="s">
        <v>34</v>
      </c>
      <c r="E895" s="3" t="s">
        <v>35</v>
      </c>
      <c r="F895" s="3" t="s">
        <v>2016</v>
      </c>
      <c r="G895" s="3" t="s">
        <v>2017</v>
      </c>
      <c r="H895" s="3">
        <v>42</v>
      </c>
      <c r="I895" s="3">
        <v>44.05</v>
      </c>
      <c r="J895" s="3">
        <v>15</v>
      </c>
      <c r="K895" s="3">
        <v>660.75</v>
      </c>
      <c r="L895" s="3" t="s">
        <v>23</v>
      </c>
      <c r="M895" s="5">
        <v>3</v>
      </c>
      <c r="N895" s="6" t="str">
        <f>IF(ev_charging_network_usage_!$I895&lt;=10,"Low",IF(ev_charging_network_usage_!$I895&lt;=30,"Medium","High"))</f>
        <v>High</v>
      </c>
      <c r="O895" s="6" t="str">
        <f t="shared" si="57"/>
        <v>Medium Satisfaction</v>
      </c>
      <c r="P895" s="6" t="str">
        <f>IF(ev_charging_network_usage_!$H895&lt;30,"Short Charging",IF(ev_charging_network_usage_!$H895&lt;=60,"Medium Charging","Long Charging"))</f>
        <v>Medium Charging</v>
      </c>
      <c r="Q895" s="6">
        <f t="shared" si="56"/>
        <v>3</v>
      </c>
      <c r="R895" s="30">
        <f t="shared" si="54"/>
        <v>0.57986111111111116</v>
      </c>
      <c r="S895" s="28">
        <f t="shared" si="55"/>
        <v>45165</v>
      </c>
      <c r="T895" s="28"/>
    </row>
    <row r="896" spans="1:20" ht="13.2" x14ac:dyDescent="0.25">
      <c r="A896" s="7" t="s">
        <v>2018</v>
      </c>
      <c r="B896" s="7" t="s">
        <v>48</v>
      </c>
      <c r="C896" s="7" t="s">
        <v>30</v>
      </c>
      <c r="D896" s="7" t="s">
        <v>31</v>
      </c>
      <c r="E896" s="7" t="s">
        <v>17</v>
      </c>
      <c r="F896" s="8">
        <v>44929.120138888888</v>
      </c>
      <c r="G896" s="8">
        <v>44929.145833333336</v>
      </c>
      <c r="H896" s="7">
        <v>37</v>
      </c>
      <c r="I896" s="7">
        <v>23.28</v>
      </c>
      <c r="J896" s="7">
        <v>10</v>
      </c>
      <c r="K896" s="7">
        <v>232.8</v>
      </c>
      <c r="L896" s="7" t="s">
        <v>23</v>
      </c>
      <c r="M896" s="9">
        <v>1</v>
      </c>
      <c r="N896" s="6" t="str">
        <f>IF(ev_charging_network_usage_!$I896&lt;=10,"Low",IF(ev_charging_network_usage_!$I896&lt;=30,"Medium","High"))</f>
        <v>Medium</v>
      </c>
      <c r="O896" s="6" t="str">
        <f t="shared" si="57"/>
        <v>Low Satisfaction</v>
      </c>
      <c r="P896" s="6" t="str">
        <f>IF(ev_charging_network_usage_!$H896&lt;30,"Short Charging",IF(ev_charging_network_usage_!$H896&lt;=60,"Medium Charging","Long Charging"))</f>
        <v>Medium Charging</v>
      </c>
      <c r="Q896" s="6">
        <f t="shared" si="56"/>
        <v>2</v>
      </c>
      <c r="R896" s="30">
        <f t="shared" si="54"/>
        <v>0.12013888888888889</v>
      </c>
      <c r="S896" s="28">
        <f t="shared" si="55"/>
        <v>44929</v>
      </c>
      <c r="T896" s="28"/>
    </row>
    <row r="897" spans="1:20" ht="13.2" x14ac:dyDescent="0.25">
      <c r="A897" s="3" t="s">
        <v>2019</v>
      </c>
      <c r="B897" s="3" t="s">
        <v>78</v>
      </c>
      <c r="C897" s="3" t="s">
        <v>21</v>
      </c>
      <c r="D897" s="3" t="s">
        <v>16</v>
      </c>
      <c r="E897" s="3" t="s">
        <v>17</v>
      </c>
      <c r="F897" s="4">
        <v>45546.348611111112</v>
      </c>
      <c r="G897" s="4">
        <v>45546.400000000001</v>
      </c>
      <c r="H897" s="3">
        <v>74</v>
      </c>
      <c r="I897" s="3">
        <v>37.229999999999997</v>
      </c>
      <c r="J897" s="3">
        <v>12</v>
      </c>
      <c r="K897" s="3">
        <v>446.76</v>
      </c>
      <c r="L897" s="3" t="s">
        <v>27</v>
      </c>
      <c r="M897" s="5">
        <v>4</v>
      </c>
      <c r="N897" s="6" t="str">
        <f>IF(ev_charging_network_usage_!$I897&lt;=10,"Low",IF(ev_charging_network_usage_!$I897&lt;=30,"Medium","High"))</f>
        <v>High</v>
      </c>
      <c r="O897" s="6" t="str">
        <f t="shared" si="57"/>
        <v>Medium Satisfaction</v>
      </c>
      <c r="P897" s="6" t="str">
        <f>IF(ev_charging_network_usage_!$H897&lt;30,"Short Charging",IF(ev_charging_network_usage_!$H897&lt;=60,"Medium Charging","Long Charging"))</f>
        <v>Long Charging</v>
      </c>
      <c r="Q897" s="6">
        <f t="shared" si="56"/>
        <v>1</v>
      </c>
      <c r="R897" s="30">
        <f t="shared" si="54"/>
        <v>0.34861111111111109</v>
      </c>
      <c r="S897" s="28">
        <f t="shared" si="55"/>
        <v>45546</v>
      </c>
      <c r="T897" s="28"/>
    </row>
    <row r="898" spans="1:20" ht="13.2" x14ac:dyDescent="0.25">
      <c r="A898" s="7" t="s">
        <v>2020</v>
      </c>
      <c r="B898" s="7" t="s">
        <v>14</v>
      </c>
      <c r="C898" s="7" t="s">
        <v>21</v>
      </c>
      <c r="D898" s="7" t="s">
        <v>22</v>
      </c>
      <c r="E898" s="7" t="s">
        <v>35</v>
      </c>
      <c r="F898" s="7" t="s">
        <v>2021</v>
      </c>
      <c r="G898" s="7" t="s">
        <v>2022</v>
      </c>
      <c r="H898" s="7">
        <v>17</v>
      </c>
      <c r="I898" s="7">
        <v>26.09</v>
      </c>
      <c r="J898" s="7">
        <v>12</v>
      </c>
      <c r="K898" s="7">
        <v>313.08</v>
      </c>
      <c r="L898" s="7" t="s">
        <v>27</v>
      </c>
      <c r="M898" s="9">
        <v>3</v>
      </c>
      <c r="N898" s="6" t="str">
        <f>IF(ev_charging_network_usage_!$I898&lt;=10,"Low",IF(ev_charging_network_usage_!$I898&lt;=30,"Medium","High"))</f>
        <v>Medium</v>
      </c>
      <c r="O898" s="6" t="str">
        <f t="shared" si="57"/>
        <v>Medium Satisfaction</v>
      </c>
      <c r="P898" s="6" t="str">
        <f>IF(ev_charging_network_usage_!$H898&lt;30,"Short Charging",IF(ev_charging_network_usage_!$H898&lt;=60,"Medium Charging","Long Charging"))</f>
        <v>Short Charging</v>
      </c>
      <c r="Q898" s="6">
        <f t="shared" si="56"/>
        <v>1</v>
      </c>
      <c r="R898" s="30">
        <f t="shared" ref="R898:R961" si="58">TIME(HOUR(F898),MINUTE(F898),SECOND(F898))</f>
        <v>0.20972222222222223</v>
      </c>
      <c r="S898" s="28">
        <f t="shared" ref="S898:S961" si="59">DATE(YEAR(F898),MONTH(F898),DAY(F898))</f>
        <v>45308</v>
      </c>
      <c r="T898" s="28"/>
    </row>
    <row r="899" spans="1:20" ht="13.2" x14ac:dyDescent="0.25">
      <c r="A899" s="3" t="s">
        <v>2023</v>
      </c>
      <c r="B899" s="3" t="s">
        <v>59</v>
      </c>
      <c r="C899" s="3" t="s">
        <v>15</v>
      </c>
      <c r="D899" s="3" t="s">
        <v>22</v>
      </c>
      <c r="E899" s="3" t="s">
        <v>35</v>
      </c>
      <c r="F899" s="4">
        <v>45050.727083333331</v>
      </c>
      <c r="G899" s="4">
        <v>45050.798611111109</v>
      </c>
      <c r="H899" s="3">
        <v>103</v>
      </c>
      <c r="I899" s="3">
        <v>43.18</v>
      </c>
      <c r="J899" s="3">
        <v>8</v>
      </c>
      <c r="K899" s="3">
        <v>345.44</v>
      </c>
      <c r="L899" s="3" t="s">
        <v>23</v>
      </c>
      <c r="M899" s="5">
        <v>5</v>
      </c>
      <c r="N899" s="6" t="str">
        <f>IF(ev_charging_network_usage_!$I899&lt;=10,"Low",IF(ev_charging_network_usage_!$I899&lt;=30,"Medium","High"))</f>
        <v>High</v>
      </c>
      <c r="O899" s="6" t="str">
        <f t="shared" si="57"/>
        <v>High Satisfaction</v>
      </c>
      <c r="P899" s="6" t="str">
        <f>IF(ev_charging_network_usage_!$H899&lt;30,"Short Charging",IF(ev_charging_network_usage_!$H899&lt;=60,"Medium Charging","Long Charging"))</f>
        <v>Long Charging</v>
      </c>
      <c r="Q899" s="6">
        <f t="shared" ref="Q899:Q962" si="60">IF(C899="Fast Charger",1,IF(C899="Standard Charger",2,IF(C899="Super Fast Charger",3,"")))</f>
        <v>3</v>
      </c>
      <c r="R899" s="30">
        <f t="shared" si="58"/>
        <v>0.7270833333333333</v>
      </c>
      <c r="S899" s="28">
        <f t="shared" si="59"/>
        <v>45050</v>
      </c>
      <c r="T899" s="28"/>
    </row>
    <row r="900" spans="1:20" ht="13.2" x14ac:dyDescent="0.25">
      <c r="A900" s="7" t="s">
        <v>2024</v>
      </c>
      <c r="B900" s="7" t="s">
        <v>14</v>
      </c>
      <c r="C900" s="7" t="s">
        <v>15</v>
      </c>
      <c r="D900" s="7" t="s">
        <v>22</v>
      </c>
      <c r="E900" s="7" t="s">
        <v>35</v>
      </c>
      <c r="F900" s="7" t="s">
        <v>2025</v>
      </c>
      <c r="G900" s="7" t="s">
        <v>2026</v>
      </c>
      <c r="H900" s="7">
        <v>89</v>
      </c>
      <c r="I900" s="7">
        <v>18.11</v>
      </c>
      <c r="J900" s="7">
        <v>10</v>
      </c>
      <c r="K900" s="7">
        <v>181.1</v>
      </c>
      <c r="L900" s="7" t="s">
        <v>27</v>
      </c>
      <c r="M900" s="9">
        <v>1</v>
      </c>
      <c r="N900" s="6" t="str">
        <f>IF(ev_charging_network_usage_!$I900&lt;=10,"Low",IF(ev_charging_network_usage_!$I900&lt;=30,"Medium","High"))</f>
        <v>Medium</v>
      </c>
      <c r="O900" s="6" t="str">
        <f t="shared" ref="O900:O963" si="61">IF(M900&lt;=2,"Low Satisfaction",IF(M900&lt;=4,"Medium Satisfaction","High Satisfaction"))</f>
        <v>Low Satisfaction</v>
      </c>
      <c r="P900" s="6" t="str">
        <f>IF(ev_charging_network_usage_!$H900&lt;30,"Short Charging",IF(ev_charging_network_usage_!$H900&lt;=60,"Medium Charging","Long Charging"))</f>
        <v>Long Charging</v>
      </c>
      <c r="Q900" s="6">
        <f t="shared" si="60"/>
        <v>3</v>
      </c>
      <c r="R900" s="30">
        <f t="shared" si="58"/>
        <v>0.1986111111111111</v>
      </c>
      <c r="S900" s="28">
        <f t="shared" si="59"/>
        <v>45256</v>
      </c>
      <c r="T900" s="28"/>
    </row>
    <row r="901" spans="1:20" ht="13.2" x14ac:dyDescent="0.25">
      <c r="A901" s="3" t="s">
        <v>2027</v>
      </c>
      <c r="B901" s="3" t="s">
        <v>43</v>
      </c>
      <c r="C901" s="3" t="s">
        <v>21</v>
      </c>
      <c r="D901" s="3" t="s">
        <v>16</v>
      </c>
      <c r="E901" s="3" t="s">
        <v>17</v>
      </c>
      <c r="F901" s="4">
        <v>45293.981249999997</v>
      </c>
      <c r="G901" s="4">
        <v>45293.994444444441</v>
      </c>
      <c r="H901" s="3">
        <v>19</v>
      </c>
      <c r="I901" s="3">
        <v>43.21</v>
      </c>
      <c r="J901" s="3">
        <v>15</v>
      </c>
      <c r="K901" s="3">
        <v>648.15</v>
      </c>
      <c r="L901" s="3" t="s">
        <v>38</v>
      </c>
      <c r="M901" s="5">
        <v>4</v>
      </c>
      <c r="N901" s="6" t="str">
        <f>IF(ev_charging_network_usage_!$I901&lt;=10,"Low",IF(ev_charging_network_usage_!$I901&lt;=30,"Medium","High"))</f>
        <v>High</v>
      </c>
      <c r="O901" s="6" t="str">
        <f t="shared" si="61"/>
        <v>Medium Satisfaction</v>
      </c>
      <c r="P901" s="6" t="str">
        <f>IF(ev_charging_network_usage_!$H901&lt;30,"Short Charging",IF(ev_charging_network_usage_!$H901&lt;=60,"Medium Charging","Long Charging"))</f>
        <v>Short Charging</v>
      </c>
      <c r="Q901" s="6">
        <f t="shared" si="60"/>
        <v>1</v>
      </c>
      <c r="R901" s="30">
        <f t="shared" si="58"/>
        <v>0.98124999999999996</v>
      </c>
      <c r="S901" s="28">
        <f t="shared" si="59"/>
        <v>45293</v>
      </c>
      <c r="T901" s="28"/>
    </row>
    <row r="902" spans="1:20" ht="13.2" x14ac:dyDescent="0.25">
      <c r="A902" s="7" t="s">
        <v>2028</v>
      </c>
      <c r="B902" s="7" t="s">
        <v>43</v>
      </c>
      <c r="C902" s="7" t="s">
        <v>30</v>
      </c>
      <c r="D902" s="7" t="s">
        <v>34</v>
      </c>
      <c r="E902" s="7" t="s">
        <v>35</v>
      </c>
      <c r="F902" s="7" t="s">
        <v>2029</v>
      </c>
      <c r="G902" s="7" t="s">
        <v>2030</v>
      </c>
      <c r="H902" s="7">
        <v>13</v>
      </c>
      <c r="I902" s="7">
        <v>39.07</v>
      </c>
      <c r="J902" s="7">
        <v>12</v>
      </c>
      <c r="K902" s="7">
        <v>468.84</v>
      </c>
      <c r="L902" s="7" t="s">
        <v>27</v>
      </c>
      <c r="M902" s="9">
        <v>5</v>
      </c>
      <c r="N902" s="6" t="str">
        <f>IF(ev_charging_network_usage_!$I902&lt;=10,"Low",IF(ev_charging_network_usage_!$I902&lt;=30,"Medium","High"))</f>
        <v>High</v>
      </c>
      <c r="O902" s="6" t="str">
        <f t="shared" si="61"/>
        <v>High Satisfaction</v>
      </c>
      <c r="P902" s="6" t="str">
        <f>IF(ev_charging_network_usage_!$H902&lt;30,"Short Charging",IF(ev_charging_network_usage_!$H902&lt;=60,"Medium Charging","Long Charging"))</f>
        <v>Short Charging</v>
      </c>
      <c r="Q902" s="6">
        <f t="shared" si="60"/>
        <v>2</v>
      </c>
      <c r="R902" s="30">
        <f t="shared" si="58"/>
        <v>0.23749999999999999</v>
      </c>
      <c r="S902" s="28">
        <f t="shared" si="59"/>
        <v>45060</v>
      </c>
      <c r="T902" s="28"/>
    </row>
    <row r="903" spans="1:20" ht="13.2" x14ac:dyDescent="0.25">
      <c r="A903" s="3" t="s">
        <v>2031</v>
      </c>
      <c r="B903" s="3" t="s">
        <v>48</v>
      </c>
      <c r="C903" s="3" t="s">
        <v>15</v>
      </c>
      <c r="D903" s="3" t="s">
        <v>16</v>
      </c>
      <c r="E903" s="3" t="s">
        <v>35</v>
      </c>
      <c r="F903" s="10">
        <v>45210.043055555558</v>
      </c>
      <c r="G903" s="10">
        <v>45210.104861111111</v>
      </c>
      <c r="H903" s="3">
        <v>89</v>
      </c>
      <c r="I903" s="3">
        <v>6.85</v>
      </c>
      <c r="J903" s="3">
        <v>15</v>
      </c>
      <c r="K903" s="3">
        <v>102.75</v>
      </c>
      <c r="L903" s="3" t="s">
        <v>38</v>
      </c>
      <c r="M903" s="5">
        <v>3</v>
      </c>
      <c r="N903" s="6" t="str">
        <f>IF(ev_charging_network_usage_!$I903&lt;=10,"Low",IF(ev_charging_network_usage_!$I903&lt;=30,"Medium","High"))</f>
        <v>Low</v>
      </c>
      <c r="O903" s="6" t="str">
        <f t="shared" si="61"/>
        <v>Medium Satisfaction</v>
      </c>
      <c r="P903" s="6" t="str">
        <f>IF(ev_charging_network_usage_!$H903&lt;30,"Short Charging",IF(ev_charging_network_usage_!$H903&lt;=60,"Medium Charging","Long Charging"))</f>
        <v>Long Charging</v>
      </c>
      <c r="Q903" s="6">
        <f t="shared" si="60"/>
        <v>3</v>
      </c>
      <c r="R903" s="30">
        <f t="shared" si="58"/>
        <v>4.3055555555555555E-2</v>
      </c>
      <c r="S903" s="28">
        <f t="shared" si="59"/>
        <v>45210</v>
      </c>
      <c r="T903" s="28"/>
    </row>
    <row r="904" spans="1:20" ht="13.2" x14ac:dyDescent="0.25">
      <c r="A904" s="7" t="s">
        <v>2032</v>
      </c>
      <c r="B904" s="7" t="s">
        <v>29</v>
      </c>
      <c r="C904" s="7" t="s">
        <v>30</v>
      </c>
      <c r="D904" s="7" t="s">
        <v>31</v>
      </c>
      <c r="E904" s="7" t="s">
        <v>35</v>
      </c>
      <c r="F904" s="8">
        <v>45632.078472222223</v>
      </c>
      <c r="G904" s="8">
        <v>45632.158333333333</v>
      </c>
      <c r="H904" s="7">
        <v>115</v>
      </c>
      <c r="I904" s="7">
        <v>51.39</v>
      </c>
      <c r="J904" s="7">
        <v>12</v>
      </c>
      <c r="K904" s="7">
        <v>616.67999999999995</v>
      </c>
      <c r="L904" s="7" t="s">
        <v>23</v>
      </c>
      <c r="M904" s="9">
        <v>1</v>
      </c>
      <c r="N904" s="6" t="str">
        <f>IF(ev_charging_network_usage_!$I904&lt;=10,"Low",IF(ev_charging_network_usage_!$I904&lt;=30,"Medium","High"))</f>
        <v>High</v>
      </c>
      <c r="O904" s="6" t="str">
        <f t="shared" si="61"/>
        <v>Low Satisfaction</v>
      </c>
      <c r="P904" s="6" t="str">
        <f>IF(ev_charging_network_usage_!$H904&lt;30,"Short Charging",IF(ev_charging_network_usage_!$H904&lt;=60,"Medium Charging","Long Charging"))</f>
        <v>Long Charging</v>
      </c>
      <c r="Q904" s="6">
        <f t="shared" si="60"/>
        <v>2</v>
      </c>
      <c r="R904" s="30">
        <f t="shared" si="58"/>
        <v>7.8472222222222221E-2</v>
      </c>
      <c r="S904" s="28">
        <f t="shared" si="59"/>
        <v>45632</v>
      </c>
      <c r="T904" s="28"/>
    </row>
    <row r="905" spans="1:20" ht="13.2" x14ac:dyDescent="0.25">
      <c r="A905" s="3" t="s">
        <v>2033</v>
      </c>
      <c r="B905" s="3" t="s">
        <v>48</v>
      </c>
      <c r="C905" s="3" t="s">
        <v>30</v>
      </c>
      <c r="D905" s="3" t="s">
        <v>16</v>
      </c>
      <c r="E905" s="3" t="s">
        <v>35</v>
      </c>
      <c r="F905" s="3" t="s">
        <v>2034</v>
      </c>
      <c r="G905" s="3" t="s">
        <v>2035</v>
      </c>
      <c r="H905" s="3">
        <v>10</v>
      </c>
      <c r="I905" s="3">
        <v>18.5</v>
      </c>
      <c r="J905" s="3">
        <v>10</v>
      </c>
      <c r="K905" s="3">
        <v>185</v>
      </c>
      <c r="L905" s="3" t="s">
        <v>27</v>
      </c>
      <c r="M905" s="5">
        <v>5</v>
      </c>
      <c r="N905" s="6" t="str">
        <f>IF(ev_charging_network_usage_!$I905&lt;=10,"Low",IF(ev_charging_network_usage_!$I905&lt;=30,"Medium","High"))</f>
        <v>Medium</v>
      </c>
      <c r="O905" s="6" t="str">
        <f t="shared" si="61"/>
        <v>High Satisfaction</v>
      </c>
      <c r="P905" s="6" t="str">
        <f>IF(ev_charging_network_usage_!$H905&lt;30,"Short Charging",IF(ev_charging_network_usage_!$H905&lt;=60,"Medium Charging","Long Charging"))</f>
        <v>Short Charging</v>
      </c>
      <c r="Q905" s="6">
        <f t="shared" si="60"/>
        <v>2</v>
      </c>
      <c r="R905" s="30">
        <f t="shared" si="58"/>
        <v>0.68472222222222223</v>
      </c>
      <c r="S905" s="28">
        <f t="shared" si="59"/>
        <v>45133</v>
      </c>
      <c r="T905" s="28"/>
    </row>
    <row r="906" spans="1:20" ht="13.2" x14ac:dyDescent="0.25">
      <c r="A906" s="7" t="s">
        <v>2036</v>
      </c>
      <c r="B906" s="7" t="s">
        <v>48</v>
      </c>
      <c r="C906" s="7" t="s">
        <v>21</v>
      </c>
      <c r="D906" s="7" t="s">
        <v>22</v>
      </c>
      <c r="E906" s="7" t="s">
        <v>17</v>
      </c>
      <c r="F906" s="7" t="s">
        <v>2037</v>
      </c>
      <c r="G906" s="7" t="s">
        <v>2038</v>
      </c>
      <c r="H906" s="7">
        <v>91</v>
      </c>
      <c r="I906" s="7">
        <v>41.76</v>
      </c>
      <c r="J906" s="7">
        <v>10</v>
      </c>
      <c r="K906" s="7">
        <v>417.6</v>
      </c>
      <c r="L906" s="7" t="s">
        <v>38</v>
      </c>
      <c r="M906" s="9">
        <v>5</v>
      </c>
      <c r="N906" s="6" t="str">
        <f>IF(ev_charging_network_usage_!$I906&lt;=10,"Low",IF(ev_charging_network_usage_!$I906&lt;=30,"Medium","High"))</f>
        <v>High</v>
      </c>
      <c r="O906" s="6" t="str">
        <f t="shared" si="61"/>
        <v>High Satisfaction</v>
      </c>
      <c r="P906" s="6" t="str">
        <f>IF(ev_charging_network_usage_!$H906&lt;30,"Short Charging",IF(ev_charging_network_usage_!$H906&lt;=60,"Medium Charging","Long Charging"))</f>
        <v>Long Charging</v>
      </c>
      <c r="Q906" s="6">
        <f t="shared" si="60"/>
        <v>1</v>
      </c>
      <c r="R906" s="30">
        <f t="shared" si="58"/>
        <v>0.21944444444444444</v>
      </c>
      <c r="S906" s="28">
        <f t="shared" si="59"/>
        <v>45435</v>
      </c>
      <c r="T906" s="28"/>
    </row>
    <row r="907" spans="1:20" ht="13.2" x14ac:dyDescent="0.25">
      <c r="A907" s="3" t="s">
        <v>2039</v>
      </c>
      <c r="B907" s="3" t="s">
        <v>29</v>
      </c>
      <c r="C907" s="3" t="s">
        <v>15</v>
      </c>
      <c r="D907" s="3" t="s">
        <v>16</v>
      </c>
      <c r="E907" s="3" t="s">
        <v>35</v>
      </c>
      <c r="F907" s="3" t="s">
        <v>2040</v>
      </c>
      <c r="G907" s="3" t="s">
        <v>2041</v>
      </c>
      <c r="H907" s="3">
        <v>60</v>
      </c>
      <c r="I907" s="3">
        <v>6.47</v>
      </c>
      <c r="J907" s="3">
        <v>15</v>
      </c>
      <c r="K907" s="3">
        <v>97.05</v>
      </c>
      <c r="L907" s="3" t="s">
        <v>23</v>
      </c>
      <c r="M907" s="5">
        <v>5</v>
      </c>
      <c r="N907" s="6" t="str">
        <f>IF(ev_charging_network_usage_!$I907&lt;=10,"Low",IF(ev_charging_network_usage_!$I907&lt;=30,"Medium","High"))</f>
        <v>Low</v>
      </c>
      <c r="O907" s="6" t="str">
        <f t="shared" si="61"/>
        <v>High Satisfaction</v>
      </c>
      <c r="P907" s="6" t="str">
        <f>IF(ev_charging_network_usage_!$H907&lt;30,"Short Charging",IF(ev_charging_network_usage_!$H907&lt;=60,"Medium Charging","Long Charging"))</f>
        <v>Medium Charging</v>
      </c>
      <c r="Q907" s="6">
        <f t="shared" si="60"/>
        <v>3</v>
      </c>
      <c r="R907" s="30">
        <f t="shared" si="58"/>
        <v>0.52777777777777779</v>
      </c>
      <c r="S907" s="28">
        <f t="shared" si="59"/>
        <v>44950</v>
      </c>
      <c r="T907" s="28"/>
    </row>
    <row r="908" spans="1:20" ht="13.2" x14ac:dyDescent="0.25">
      <c r="A908" s="7" t="s">
        <v>2042</v>
      </c>
      <c r="B908" s="7" t="s">
        <v>20</v>
      </c>
      <c r="C908" s="7" t="s">
        <v>30</v>
      </c>
      <c r="D908" s="7" t="s">
        <v>31</v>
      </c>
      <c r="E908" s="7" t="s">
        <v>17</v>
      </c>
      <c r="F908" s="7" t="s">
        <v>2043</v>
      </c>
      <c r="G908" s="7" t="s">
        <v>2044</v>
      </c>
      <c r="H908" s="7">
        <v>27</v>
      </c>
      <c r="I908" s="7">
        <v>22.47</v>
      </c>
      <c r="J908" s="7">
        <v>12</v>
      </c>
      <c r="K908" s="7">
        <v>269.64</v>
      </c>
      <c r="L908" s="7" t="s">
        <v>23</v>
      </c>
      <c r="M908" s="9">
        <v>3</v>
      </c>
      <c r="N908" s="6" t="str">
        <f>IF(ev_charging_network_usage_!$I908&lt;=10,"Low",IF(ev_charging_network_usage_!$I908&lt;=30,"Medium","High"))</f>
        <v>Medium</v>
      </c>
      <c r="O908" s="6" t="str">
        <f t="shared" si="61"/>
        <v>Medium Satisfaction</v>
      </c>
      <c r="P908" s="6" t="str">
        <f>IF(ev_charging_network_usage_!$H908&lt;30,"Short Charging",IF(ev_charging_network_usage_!$H908&lt;=60,"Medium Charging","Long Charging"))</f>
        <v>Short Charging</v>
      </c>
      <c r="Q908" s="6">
        <f t="shared" si="60"/>
        <v>2</v>
      </c>
      <c r="R908" s="30">
        <f t="shared" si="58"/>
        <v>0.1125</v>
      </c>
      <c r="S908" s="28">
        <f t="shared" si="59"/>
        <v>45191</v>
      </c>
      <c r="T908" s="28"/>
    </row>
    <row r="909" spans="1:20" ht="13.2" x14ac:dyDescent="0.25">
      <c r="A909" s="3" t="s">
        <v>2045</v>
      </c>
      <c r="B909" s="3" t="s">
        <v>78</v>
      </c>
      <c r="C909" s="3" t="s">
        <v>30</v>
      </c>
      <c r="D909" s="3" t="s">
        <v>16</v>
      </c>
      <c r="E909" s="3" t="s">
        <v>17</v>
      </c>
      <c r="F909" s="3" t="s">
        <v>2046</v>
      </c>
      <c r="G909" s="3" t="s">
        <v>2047</v>
      </c>
      <c r="H909" s="3">
        <v>54</v>
      </c>
      <c r="I909" s="3">
        <v>48.96</v>
      </c>
      <c r="J909" s="3">
        <v>8</v>
      </c>
      <c r="K909" s="3">
        <v>391.68</v>
      </c>
      <c r="L909" s="3" t="s">
        <v>18</v>
      </c>
      <c r="M909" s="5">
        <v>5</v>
      </c>
      <c r="N909" s="6" t="str">
        <f>IF(ev_charging_network_usage_!$I909&lt;=10,"Low",IF(ev_charging_network_usage_!$I909&lt;=30,"Medium","High"))</f>
        <v>High</v>
      </c>
      <c r="O909" s="6" t="str">
        <f t="shared" si="61"/>
        <v>High Satisfaction</v>
      </c>
      <c r="P909" s="6" t="str">
        <f>IF(ev_charging_network_usage_!$H909&lt;30,"Short Charging",IF(ev_charging_network_usage_!$H909&lt;=60,"Medium Charging","Long Charging"))</f>
        <v>Medium Charging</v>
      </c>
      <c r="Q909" s="6">
        <f t="shared" si="60"/>
        <v>2</v>
      </c>
      <c r="R909" s="30">
        <f t="shared" si="58"/>
        <v>0.93541666666666667</v>
      </c>
      <c r="S909" s="28">
        <f t="shared" si="59"/>
        <v>44978</v>
      </c>
      <c r="T909" s="28"/>
    </row>
    <row r="910" spans="1:20" ht="13.2" x14ac:dyDescent="0.25">
      <c r="A910" s="7" t="s">
        <v>2048</v>
      </c>
      <c r="B910" s="7" t="s">
        <v>43</v>
      </c>
      <c r="C910" s="7" t="s">
        <v>15</v>
      </c>
      <c r="D910" s="7" t="s">
        <v>22</v>
      </c>
      <c r="E910" s="7" t="s">
        <v>17</v>
      </c>
      <c r="F910" s="7" t="s">
        <v>2049</v>
      </c>
      <c r="G910" s="7" t="s">
        <v>2050</v>
      </c>
      <c r="H910" s="7">
        <v>31</v>
      </c>
      <c r="I910" s="7">
        <v>29.01</v>
      </c>
      <c r="J910" s="7">
        <v>10</v>
      </c>
      <c r="K910" s="7">
        <v>290.10000000000002</v>
      </c>
      <c r="L910" s="7" t="s">
        <v>27</v>
      </c>
      <c r="M910" s="9">
        <v>2</v>
      </c>
      <c r="N910" s="6" t="str">
        <f>IF(ev_charging_network_usage_!$I910&lt;=10,"Low",IF(ev_charging_network_usage_!$I910&lt;=30,"Medium","High"))</f>
        <v>Medium</v>
      </c>
      <c r="O910" s="6" t="str">
        <f t="shared" si="61"/>
        <v>Low Satisfaction</v>
      </c>
      <c r="P910" s="6" t="str">
        <f>IF(ev_charging_network_usage_!$H910&lt;30,"Short Charging",IF(ev_charging_network_usage_!$H910&lt;=60,"Medium Charging","Long Charging"))</f>
        <v>Medium Charging</v>
      </c>
      <c r="Q910" s="6">
        <f t="shared" si="60"/>
        <v>3</v>
      </c>
      <c r="R910" s="30">
        <f t="shared" si="58"/>
        <v>0.60833333333333328</v>
      </c>
      <c r="S910" s="28">
        <f t="shared" si="59"/>
        <v>45066</v>
      </c>
      <c r="T910" s="28"/>
    </row>
    <row r="911" spans="1:20" ht="13.2" x14ac:dyDescent="0.25">
      <c r="A911" s="3" t="s">
        <v>2051</v>
      </c>
      <c r="B911" s="3" t="s">
        <v>55</v>
      </c>
      <c r="C911" s="3" t="s">
        <v>21</v>
      </c>
      <c r="D911" s="3" t="s">
        <v>22</v>
      </c>
      <c r="E911" s="3" t="s">
        <v>35</v>
      </c>
      <c r="F911" s="3" t="s">
        <v>2052</v>
      </c>
      <c r="G911" s="3" t="s">
        <v>2053</v>
      </c>
      <c r="H911" s="3">
        <v>55</v>
      </c>
      <c r="I911" s="3">
        <v>37.200000000000003</v>
      </c>
      <c r="J911" s="3">
        <v>15</v>
      </c>
      <c r="K911" s="3">
        <v>558</v>
      </c>
      <c r="L911" s="3" t="s">
        <v>27</v>
      </c>
      <c r="M911" s="5">
        <v>5</v>
      </c>
      <c r="N911" s="6" t="str">
        <f>IF(ev_charging_network_usage_!$I911&lt;=10,"Low",IF(ev_charging_network_usage_!$I911&lt;=30,"Medium","High"))</f>
        <v>High</v>
      </c>
      <c r="O911" s="6" t="str">
        <f t="shared" si="61"/>
        <v>High Satisfaction</v>
      </c>
      <c r="P911" s="6" t="str">
        <f>IF(ev_charging_network_usage_!$H911&lt;30,"Short Charging",IF(ev_charging_network_usage_!$H911&lt;=60,"Medium Charging","Long Charging"))</f>
        <v>Medium Charging</v>
      </c>
      <c r="Q911" s="6">
        <f t="shared" si="60"/>
        <v>1</v>
      </c>
      <c r="R911" s="30">
        <f t="shared" si="58"/>
        <v>0.8833333333333333</v>
      </c>
      <c r="S911" s="28">
        <f t="shared" si="59"/>
        <v>45529</v>
      </c>
      <c r="T911" s="28"/>
    </row>
    <row r="912" spans="1:20" ht="13.2" x14ac:dyDescent="0.25">
      <c r="A912" s="7" t="s">
        <v>2054</v>
      </c>
      <c r="B912" s="7" t="s">
        <v>43</v>
      </c>
      <c r="C912" s="7" t="s">
        <v>21</v>
      </c>
      <c r="D912" s="7" t="s">
        <v>16</v>
      </c>
      <c r="E912" s="7" t="s">
        <v>35</v>
      </c>
      <c r="F912" s="11">
        <v>45270.293055555558</v>
      </c>
      <c r="G912" s="11">
        <v>45270.332638888889</v>
      </c>
      <c r="H912" s="7">
        <v>57</v>
      </c>
      <c r="I912" s="7">
        <v>30.58</v>
      </c>
      <c r="J912" s="7">
        <v>10</v>
      </c>
      <c r="K912" s="7">
        <v>305.8</v>
      </c>
      <c r="L912" s="7" t="s">
        <v>23</v>
      </c>
      <c r="M912" s="9">
        <v>3</v>
      </c>
      <c r="N912" s="6" t="str">
        <f>IF(ev_charging_network_usage_!$I912&lt;=10,"Low",IF(ev_charging_network_usage_!$I912&lt;=30,"Medium","High"))</f>
        <v>High</v>
      </c>
      <c r="O912" s="6" t="str">
        <f t="shared" si="61"/>
        <v>Medium Satisfaction</v>
      </c>
      <c r="P912" s="6" t="str">
        <f>IF(ev_charging_network_usage_!$H912&lt;30,"Short Charging",IF(ev_charging_network_usage_!$H912&lt;=60,"Medium Charging","Long Charging"))</f>
        <v>Medium Charging</v>
      </c>
      <c r="Q912" s="6">
        <f t="shared" si="60"/>
        <v>1</v>
      </c>
      <c r="R912" s="30">
        <f t="shared" si="58"/>
        <v>0.29305555555555557</v>
      </c>
      <c r="S912" s="28">
        <f t="shared" si="59"/>
        <v>45270</v>
      </c>
      <c r="T912" s="28"/>
    </row>
    <row r="913" spans="1:20" ht="13.2" x14ac:dyDescent="0.25">
      <c r="A913" s="3" t="s">
        <v>2055</v>
      </c>
      <c r="B913" s="3" t="s">
        <v>48</v>
      </c>
      <c r="C913" s="3" t="s">
        <v>15</v>
      </c>
      <c r="D913" s="3" t="s">
        <v>16</v>
      </c>
      <c r="E913" s="3" t="s">
        <v>35</v>
      </c>
      <c r="F913" s="3" t="s">
        <v>2056</v>
      </c>
      <c r="G913" s="3" t="s">
        <v>2057</v>
      </c>
      <c r="H913" s="3">
        <v>83</v>
      </c>
      <c r="I913" s="3">
        <v>31.02</v>
      </c>
      <c r="J913" s="3">
        <v>15</v>
      </c>
      <c r="K913" s="3">
        <v>465.3</v>
      </c>
      <c r="L913" s="3" t="s">
        <v>23</v>
      </c>
      <c r="M913" s="5">
        <v>5</v>
      </c>
      <c r="N913" s="6" t="str">
        <f>IF(ev_charging_network_usage_!$I913&lt;=10,"Low",IF(ev_charging_network_usage_!$I913&lt;=30,"Medium","High"))</f>
        <v>High</v>
      </c>
      <c r="O913" s="6" t="str">
        <f t="shared" si="61"/>
        <v>High Satisfaction</v>
      </c>
      <c r="P913" s="6" t="str">
        <f>IF(ev_charging_network_usage_!$H913&lt;30,"Short Charging",IF(ev_charging_network_usage_!$H913&lt;=60,"Medium Charging","Long Charging"))</f>
        <v>Long Charging</v>
      </c>
      <c r="Q913" s="6">
        <f t="shared" si="60"/>
        <v>3</v>
      </c>
      <c r="R913" s="30">
        <f t="shared" si="58"/>
        <v>0.17916666666666667</v>
      </c>
      <c r="S913" s="28">
        <f t="shared" si="59"/>
        <v>45169</v>
      </c>
      <c r="T913" s="28"/>
    </row>
    <row r="914" spans="1:20" ht="13.2" x14ac:dyDescent="0.25">
      <c r="A914" s="7" t="s">
        <v>2058</v>
      </c>
      <c r="B914" s="7" t="s">
        <v>48</v>
      </c>
      <c r="C914" s="7" t="s">
        <v>15</v>
      </c>
      <c r="D914" s="7" t="s">
        <v>16</v>
      </c>
      <c r="E914" s="7" t="s">
        <v>17</v>
      </c>
      <c r="F914" s="7" t="s">
        <v>2059</v>
      </c>
      <c r="G914" s="7" t="s">
        <v>2060</v>
      </c>
      <c r="H914" s="7">
        <v>85</v>
      </c>
      <c r="I914" s="7">
        <v>38.69</v>
      </c>
      <c r="J914" s="7">
        <v>12</v>
      </c>
      <c r="K914" s="7">
        <v>464.28</v>
      </c>
      <c r="L914" s="7" t="s">
        <v>27</v>
      </c>
      <c r="M914" s="9">
        <v>2</v>
      </c>
      <c r="N914" s="6" t="str">
        <f>IF(ev_charging_network_usage_!$I914&lt;=10,"Low",IF(ev_charging_network_usage_!$I914&lt;=30,"Medium","High"))</f>
        <v>High</v>
      </c>
      <c r="O914" s="6" t="str">
        <f t="shared" si="61"/>
        <v>Low Satisfaction</v>
      </c>
      <c r="P914" s="6" t="str">
        <f>IF(ev_charging_network_usage_!$H914&lt;30,"Short Charging",IF(ev_charging_network_usage_!$H914&lt;=60,"Medium Charging","Long Charging"))</f>
        <v>Long Charging</v>
      </c>
      <c r="Q914" s="6">
        <f t="shared" si="60"/>
        <v>3</v>
      </c>
      <c r="R914" s="30">
        <f t="shared" si="58"/>
        <v>0.26041666666666669</v>
      </c>
      <c r="S914" s="28">
        <f t="shared" si="59"/>
        <v>45486</v>
      </c>
      <c r="T914" s="28"/>
    </row>
    <row r="915" spans="1:20" ht="13.2" x14ac:dyDescent="0.25">
      <c r="A915" s="3" t="s">
        <v>2061</v>
      </c>
      <c r="B915" s="3" t="s">
        <v>29</v>
      </c>
      <c r="C915" s="3" t="s">
        <v>30</v>
      </c>
      <c r="D915" s="3" t="s">
        <v>22</v>
      </c>
      <c r="E915" s="3" t="s">
        <v>17</v>
      </c>
      <c r="F915" s="4">
        <v>45237.287499999999</v>
      </c>
      <c r="G915" s="4">
        <v>45237.323611111111</v>
      </c>
      <c r="H915" s="3">
        <v>52</v>
      </c>
      <c r="I915" s="3">
        <v>43.6</v>
      </c>
      <c r="J915" s="3">
        <v>10</v>
      </c>
      <c r="K915" s="3">
        <v>436</v>
      </c>
      <c r="L915" s="3" t="s">
        <v>27</v>
      </c>
      <c r="M915" s="5">
        <v>5</v>
      </c>
      <c r="N915" s="6" t="str">
        <f>IF(ev_charging_network_usage_!$I915&lt;=10,"Low",IF(ev_charging_network_usage_!$I915&lt;=30,"Medium","High"))</f>
        <v>High</v>
      </c>
      <c r="O915" s="6" t="str">
        <f t="shared" si="61"/>
        <v>High Satisfaction</v>
      </c>
      <c r="P915" s="6" t="str">
        <f>IF(ev_charging_network_usage_!$H915&lt;30,"Short Charging",IF(ev_charging_network_usage_!$H915&lt;=60,"Medium Charging","Long Charging"))</f>
        <v>Medium Charging</v>
      </c>
      <c r="Q915" s="6">
        <f t="shared" si="60"/>
        <v>2</v>
      </c>
      <c r="R915" s="30">
        <f t="shared" si="58"/>
        <v>0.28749999999999998</v>
      </c>
      <c r="S915" s="28">
        <f t="shared" si="59"/>
        <v>45237</v>
      </c>
      <c r="T915" s="28"/>
    </row>
    <row r="916" spans="1:20" ht="13.2" x14ac:dyDescent="0.25">
      <c r="A916" s="7" t="s">
        <v>2062</v>
      </c>
      <c r="B916" s="7" t="s">
        <v>55</v>
      </c>
      <c r="C916" s="7" t="s">
        <v>21</v>
      </c>
      <c r="D916" s="7" t="s">
        <v>31</v>
      </c>
      <c r="E916" s="7" t="s">
        <v>17</v>
      </c>
      <c r="F916" s="7" t="s">
        <v>2063</v>
      </c>
      <c r="G916" s="7" t="s">
        <v>2064</v>
      </c>
      <c r="H916" s="7">
        <v>10</v>
      </c>
      <c r="I916" s="7">
        <v>42.02</v>
      </c>
      <c r="J916" s="7">
        <v>15</v>
      </c>
      <c r="K916" s="7">
        <v>630.29999999999995</v>
      </c>
      <c r="L916" s="7" t="s">
        <v>27</v>
      </c>
      <c r="M916" s="9">
        <v>4</v>
      </c>
      <c r="N916" s="6" t="str">
        <f>IF(ev_charging_network_usage_!$I916&lt;=10,"Low",IF(ev_charging_network_usage_!$I916&lt;=30,"Medium","High"))</f>
        <v>High</v>
      </c>
      <c r="O916" s="6" t="str">
        <f t="shared" si="61"/>
        <v>Medium Satisfaction</v>
      </c>
      <c r="P916" s="6" t="str">
        <f>IF(ev_charging_network_usage_!$H916&lt;30,"Short Charging",IF(ev_charging_network_usage_!$H916&lt;=60,"Medium Charging","Long Charging"))</f>
        <v>Short Charging</v>
      </c>
      <c r="Q916" s="6">
        <f t="shared" si="60"/>
        <v>1</v>
      </c>
      <c r="R916" s="30">
        <f t="shared" si="58"/>
        <v>0.69930555555555551</v>
      </c>
      <c r="S916" s="28">
        <f t="shared" si="59"/>
        <v>45037</v>
      </c>
      <c r="T916" s="28"/>
    </row>
    <row r="917" spans="1:20" ht="13.2" x14ac:dyDescent="0.25">
      <c r="A917" s="3" t="s">
        <v>2065</v>
      </c>
      <c r="B917" s="3" t="s">
        <v>20</v>
      </c>
      <c r="C917" s="3" t="s">
        <v>15</v>
      </c>
      <c r="D917" s="3" t="s">
        <v>22</v>
      </c>
      <c r="E917" s="3" t="s">
        <v>17</v>
      </c>
      <c r="F917" s="3" t="s">
        <v>2066</v>
      </c>
      <c r="G917" s="3" t="s">
        <v>2067</v>
      </c>
      <c r="H917" s="3">
        <v>100</v>
      </c>
      <c r="I917" s="3">
        <v>19.010000000000002</v>
      </c>
      <c r="J917" s="3">
        <v>10</v>
      </c>
      <c r="K917" s="3">
        <v>190.1</v>
      </c>
      <c r="L917" s="3" t="s">
        <v>27</v>
      </c>
      <c r="M917" s="5">
        <v>4</v>
      </c>
      <c r="N917" s="6" t="str">
        <f>IF(ev_charging_network_usage_!$I917&lt;=10,"Low",IF(ev_charging_network_usage_!$I917&lt;=30,"Medium","High"))</f>
        <v>Medium</v>
      </c>
      <c r="O917" s="6" t="str">
        <f t="shared" si="61"/>
        <v>Medium Satisfaction</v>
      </c>
      <c r="P917" s="6" t="str">
        <f>IF(ev_charging_network_usage_!$H917&lt;30,"Short Charging",IF(ev_charging_network_usage_!$H917&lt;=60,"Medium Charging","Long Charging"))</f>
        <v>Long Charging</v>
      </c>
      <c r="Q917" s="6">
        <f t="shared" si="60"/>
        <v>3</v>
      </c>
      <c r="R917" s="30">
        <f t="shared" si="58"/>
        <v>0.95208333333333328</v>
      </c>
      <c r="S917" s="28">
        <f t="shared" si="59"/>
        <v>45588</v>
      </c>
      <c r="T917" s="28"/>
    </row>
    <row r="918" spans="1:20" ht="13.2" x14ac:dyDescent="0.25">
      <c r="A918" s="7" t="s">
        <v>2068</v>
      </c>
      <c r="B918" s="7" t="s">
        <v>43</v>
      </c>
      <c r="C918" s="7" t="s">
        <v>30</v>
      </c>
      <c r="D918" s="7" t="s">
        <v>31</v>
      </c>
      <c r="E918" s="7" t="s">
        <v>35</v>
      </c>
      <c r="F918" s="8">
        <v>45170.500694444447</v>
      </c>
      <c r="G918" s="8">
        <v>45170.513888888891</v>
      </c>
      <c r="H918" s="7">
        <v>19</v>
      </c>
      <c r="I918" s="7">
        <v>11.62</v>
      </c>
      <c r="J918" s="7">
        <v>12</v>
      </c>
      <c r="K918" s="7">
        <v>139.44</v>
      </c>
      <c r="L918" s="7" t="s">
        <v>18</v>
      </c>
      <c r="M918" s="9">
        <v>1</v>
      </c>
      <c r="N918" s="6" t="str">
        <f>IF(ev_charging_network_usage_!$I918&lt;=10,"Low",IF(ev_charging_network_usage_!$I918&lt;=30,"Medium","High"))</f>
        <v>Medium</v>
      </c>
      <c r="O918" s="6" t="str">
        <f t="shared" si="61"/>
        <v>Low Satisfaction</v>
      </c>
      <c r="P918" s="6" t="str">
        <f>IF(ev_charging_network_usage_!$H918&lt;30,"Short Charging",IF(ev_charging_network_usage_!$H918&lt;=60,"Medium Charging","Long Charging"))</f>
        <v>Short Charging</v>
      </c>
      <c r="Q918" s="6">
        <f t="shared" si="60"/>
        <v>2</v>
      </c>
      <c r="R918" s="30">
        <f t="shared" si="58"/>
        <v>0.50069444444444444</v>
      </c>
      <c r="S918" s="28">
        <f t="shared" si="59"/>
        <v>45170</v>
      </c>
      <c r="T918" s="28"/>
    </row>
    <row r="919" spans="1:20" ht="13.2" x14ac:dyDescent="0.25">
      <c r="A919" s="3" t="s">
        <v>2069</v>
      </c>
      <c r="B919" s="3" t="s">
        <v>14</v>
      </c>
      <c r="C919" s="3" t="s">
        <v>15</v>
      </c>
      <c r="D919" s="3" t="s">
        <v>31</v>
      </c>
      <c r="E919" s="3" t="s">
        <v>17</v>
      </c>
      <c r="F919" s="4">
        <v>45358.462500000001</v>
      </c>
      <c r="G919" s="4">
        <v>45358.504861111112</v>
      </c>
      <c r="H919" s="3">
        <v>61</v>
      </c>
      <c r="I919" s="3">
        <v>5.81</v>
      </c>
      <c r="J919" s="3">
        <v>12</v>
      </c>
      <c r="K919" s="3">
        <v>69.72</v>
      </c>
      <c r="L919" s="3" t="s">
        <v>23</v>
      </c>
      <c r="M919" s="5">
        <v>3</v>
      </c>
      <c r="N919" s="6" t="str">
        <f>IF(ev_charging_network_usage_!$I919&lt;=10,"Low",IF(ev_charging_network_usage_!$I919&lt;=30,"Medium","High"))</f>
        <v>Low</v>
      </c>
      <c r="O919" s="6" t="str">
        <f t="shared" si="61"/>
        <v>Medium Satisfaction</v>
      </c>
      <c r="P919" s="6" t="str">
        <f>IF(ev_charging_network_usage_!$H919&lt;30,"Short Charging",IF(ev_charging_network_usage_!$H919&lt;=60,"Medium Charging","Long Charging"))</f>
        <v>Long Charging</v>
      </c>
      <c r="Q919" s="6">
        <f t="shared" si="60"/>
        <v>3</v>
      </c>
      <c r="R919" s="30">
        <f t="shared" si="58"/>
        <v>0.46250000000000002</v>
      </c>
      <c r="S919" s="28">
        <f t="shared" si="59"/>
        <v>45358</v>
      </c>
      <c r="T919" s="28"/>
    </row>
    <row r="920" spans="1:20" ht="13.2" x14ac:dyDescent="0.25">
      <c r="A920" s="7" t="s">
        <v>2070</v>
      </c>
      <c r="B920" s="7" t="s">
        <v>29</v>
      </c>
      <c r="C920" s="7" t="s">
        <v>15</v>
      </c>
      <c r="D920" s="7" t="s">
        <v>16</v>
      </c>
      <c r="E920" s="7" t="s">
        <v>35</v>
      </c>
      <c r="F920" s="7" t="s">
        <v>2071</v>
      </c>
      <c r="G920" s="7" t="s">
        <v>2072</v>
      </c>
      <c r="H920" s="7">
        <v>28</v>
      </c>
      <c r="I920" s="7">
        <v>45.23</v>
      </c>
      <c r="J920" s="7">
        <v>15</v>
      </c>
      <c r="K920" s="7">
        <v>678.45</v>
      </c>
      <c r="L920" s="7" t="s">
        <v>23</v>
      </c>
      <c r="M920" s="9">
        <v>3</v>
      </c>
      <c r="N920" s="6" t="str">
        <f>IF(ev_charging_network_usage_!$I920&lt;=10,"Low",IF(ev_charging_network_usage_!$I920&lt;=30,"Medium","High"))</f>
        <v>High</v>
      </c>
      <c r="O920" s="6" t="str">
        <f t="shared" si="61"/>
        <v>Medium Satisfaction</v>
      </c>
      <c r="P920" s="6" t="str">
        <f>IF(ev_charging_network_usage_!$H920&lt;30,"Short Charging",IF(ev_charging_network_usage_!$H920&lt;=60,"Medium Charging","Long Charging"))</f>
        <v>Short Charging</v>
      </c>
      <c r="Q920" s="6">
        <f t="shared" si="60"/>
        <v>3</v>
      </c>
      <c r="R920" s="30">
        <f t="shared" si="58"/>
        <v>0.24791666666666667</v>
      </c>
      <c r="S920" s="28">
        <f t="shared" si="59"/>
        <v>45256</v>
      </c>
      <c r="T920" s="28"/>
    </row>
    <row r="921" spans="1:20" ht="13.2" x14ac:dyDescent="0.25">
      <c r="A921" s="3" t="s">
        <v>2073</v>
      </c>
      <c r="B921" s="3" t="s">
        <v>78</v>
      </c>
      <c r="C921" s="3" t="s">
        <v>30</v>
      </c>
      <c r="D921" s="3" t="s">
        <v>16</v>
      </c>
      <c r="E921" s="3" t="s">
        <v>17</v>
      </c>
      <c r="F921" s="4">
        <v>45635.76458333333</v>
      </c>
      <c r="G921" s="4">
        <v>45635.836111111108</v>
      </c>
      <c r="H921" s="3">
        <v>103</v>
      </c>
      <c r="I921" s="3">
        <v>29.99</v>
      </c>
      <c r="J921" s="3">
        <v>8</v>
      </c>
      <c r="K921" s="3">
        <v>239.92</v>
      </c>
      <c r="L921" s="3" t="s">
        <v>23</v>
      </c>
      <c r="M921" s="5">
        <v>1</v>
      </c>
      <c r="N921" s="6" t="str">
        <f>IF(ev_charging_network_usage_!$I921&lt;=10,"Low",IF(ev_charging_network_usage_!$I921&lt;=30,"Medium","High"))</f>
        <v>Medium</v>
      </c>
      <c r="O921" s="6" t="str">
        <f t="shared" si="61"/>
        <v>Low Satisfaction</v>
      </c>
      <c r="P921" s="6" t="str">
        <f>IF(ev_charging_network_usage_!$H921&lt;30,"Short Charging",IF(ev_charging_network_usage_!$H921&lt;=60,"Medium Charging","Long Charging"))</f>
        <v>Long Charging</v>
      </c>
      <c r="Q921" s="6">
        <f t="shared" si="60"/>
        <v>2</v>
      </c>
      <c r="R921" s="30">
        <f t="shared" si="58"/>
        <v>0.76458333333333328</v>
      </c>
      <c r="S921" s="28">
        <f t="shared" si="59"/>
        <v>45635</v>
      </c>
      <c r="T921" s="28"/>
    </row>
    <row r="922" spans="1:20" ht="13.2" x14ac:dyDescent="0.25">
      <c r="A922" s="7" t="s">
        <v>2074</v>
      </c>
      <c r="B922" s="7" t="s">
        <v>20</v>
      </c>
      <c r="C922" s="7" t="s">
        <v>21</v>
      </c>
      <c r="D922" s="7" t="s">
        <v>34</v>
      </c>
      <c r="E922" s="7" t="s">
        <v>17</v>
      </c>
      <c r="F922" s="8">
        <v>45420.511111111111</v>
      </c>
      <c r="G922" s="8">
        <v>45420.588888888888</v>
      </c>
      <c r="H922" s="7">
        <v>112</v>
      </c>
      <c r="I922" s="7">
        <v>5.52</v>
      </c>
      <c r="J922" s="7">
        <v>15</v>
      </c>
      <c r="K922" s="7">
        <v>82.8</v>
      </c>
      <c r="L922" s="7" t="s">
        <v>18</v>
      </c>
      <c r="M922" s="9">
        <v>5</v>
      </c>
      <c r="N922" s="6" t="str">
        <f>IF(ev_charging_network_usage_!$I922&lt;=10,"Low",IF(ev_charging_network_usage_!$I922&lt;=30,"Medium","High"))</f>
        <v>Low</v>
      </c>
      <c r="O922" s="6" t="str">
        <f t="shared" si="61"/>
        <v>High Satisfaction</v>
      </c>
      <c r="P922" s="6" t="str">
        <f>IF(ev_charging_network_usage_!$H922&lt;30,"Short Charging",IF(ev_charging_network_usage_!$H922&lt;=60,"Medium Charging","Long Charging"))</f>
        <v>Long Charging</v>
      </c>
      <c r="Q922" s="6">
        <f t="shared" si="60"/>
        <v>1</v>
      </c>
      <c r="R922" s="30">
        <f t="shared" si="58"/>
        <v>0.51111111111111107</v>
      </c>
      <c r="S922" s="28">
        <f t="shared" si="59"/>
        <v>45420</v>
      </c>
      <c r="T922" s="28"/>
    </row>
    <row r="923" spans="1:20" ht="13.2" x14ac:dyDescent="0.25">
      <c r="A923" s="3" t="s">
        <v>2075</v>
      </c>
      <c r="B923" s="3" t="s">
        <v>59</v>
      </c>
      <c r="C923" s="3" t="s">
        <v>15</v>
      </c>
      <c r="D923" s="3" t="s">
        <v>34</v>
      </c>
      <c r="E923" s="3" t="s">
        <v>17</v>
      </c>
      <c r="F923" s="3" t="s">
        <v>2076</v>
      </c>
      <c r="G923" s="3" t="s">
        <v>2077</v>
      </c>
      <c r="H923" s="3">
        <v>57</v>
      </c>
      <c r="I923" s="3">
        <v>7.31</v>
      </c>
      <c r="J923" s="3">
        <v>12</v>
      </c>
      <c r="K923" s="3">
        <v>87.72</v>
      </c>
      <c r="L923" s="3" t="s">
        <v>18</v>
      </c>
      <c r="M923" s="5">
        <v>5</v>
      </c>
      <c r="N923" s="6" t="str">
        <f>IF(ev_charging_network_usage_!$I923&lt;=10,"Low",IF(ev_charging_network_usage_!$I923&lt;=30,"Medium","High"))</f>
        <v>Low</v>
      </c>
      <c r="O923" s="6" t="str">
        <f t="shared" si="61"/>
        <v>High Satisfaction</v>
      </c>
      <c r="P923" s="6" t="str">
        <f>IF(ev_charging_network_usage_!$H923&lt;30,"Short Charging",IF(ev_charging_network_usage_!$H923&lt;=60,"Medium Charging","Long Charging"))</f>
        <v>Medium Charging</v>
      </c>
      <c r="Q923" s="6">
        <f t="shared" si="60"/>
        <v>3</v>
      </c>
      <c r="R923" s="30">
        <f t="shared" si="58"/>
        <v>0.53055555555555556</v>
      </c>
      <c r="S923" s="28">
        <f t="shared" si="59"/>
        <v>45034</v>
      </c>
      <c r="T923" s="28"/>
    </row>
    <row r="924" spans="1:20" ht="13.2" x14ac:dyDescent="0.25">
      <c r="A924" s="7" t="s">
        <v>2078</v>
      </c>
      <c r="B924" s="7" t="s">
        <v>59</v>
      </c>
      <c r="C924" s="7" t="s">
        <v>21</v>
      </c>
      <c r="D924" s="7" t="s">
        <v>16</v>
      </c>
      <c r="E924" s="7" t="s">
        <v>35</v>
      </c>
      <c r="F924" s="8">
        <v>45599.834722222222</v>
      </c>
      <c r="G924" s="8">
        <v>45599.873611111114</v>
      </c>
      <c r="H924" s="7">
        <v>56</v>
      </c>
      <c r="I924" s="7">
        <v>49.89</v>
      </c>
      <c r="J924" s="7">
        <v>8</v>
      </c>
      <c r="K924" s="7">
        <v>399.12</v>
      </c>
      <c r="L924" s="7" t="s">
        <v>38</v>
      </c>
      <c r="M924" s="9">
        <v>3</v>
      </c>
      <c r="N924" s="6" t="str">
        <f>IF(ev_charging_network_usage_!$I924&lt;=10,"Low",IF(ev_charging_network_usage_!$I924&lt;=30,"Medium","High"))</f>
        <v>High</v>
      </c>
      <c r="O924" s="6" t="str">
        <f t="shared" si="61"/>
        <v>Medium Satisfaction</v>
      </c>
      <c r="P924" s="6" t="str">
        <f>IF(ev_charging_network_usage_!$H924&lt;30,"Short Charging",IF(ev_charging_network_usage_!$H924&lt;=60,"Medium Charging","Long Charging"))</f>
        <v>Medium Charging</v>
      </c>
      <c r="Q924" s="6">
        <f t="shared" si="60"/>
        <v>1</v>
      </c>
      <c r="R924" s="30">
        <f t="shared" si="58"/>
        <v>0.83472222222222225</v>
      </c>
      <c r="S924" s="28">
        <f t="shared" si="59"/>
        <v>45599</v>
      </c>
      <c r="T924" s="28"/>
    </row>
    <row r="925" spans="1:20" ht="13.2" x14ac:dyDescent="0.25">
      <c r="A925" s="3" t="s">
        <v>2079</v>
      </c>
      <c r="B925" s="3" t="s">
        <v>20</v>
      </c>
      <c r="C925" s="3" t="s">
        <v>30</v>
      </c>
      <c r="D925" s="3" t="s">
        <v>34</v>
      </c>
      <c r="E925" s="3" t="s">
        <v>17</v>
      </c>
      <c r="F925" s="4">
        <v>45452.197916666664</v>
      </c>
      <c r="G925" s="4">
        <v>45452.214583333334</v>
      </c>
      <c r="H925" s="3">
        <v>24</v>
      </c>
      <c r="I925" s="3">
        <v>3.28</v>
      </c>
      <c r="J925" s="3">
        <v>10</v>
      </c>
      <c r="K925" s="3">
        <v>32.799999999999997</v>
      </c>
      <c r="L925" s="3" t="s">
        <v>38</v>
      </c>
      <c r="M925" s="5">
        <v>5</v>
      </c>
      <c r="N925" s="6" t="str">
        <f>IF(ev_charging_network_usage_!$I925&lt;=10,"Low",IF(ev_charging_network_usage_!$I925&lt;=30,"Medium","High"))</f>
        <v>Low</v>
      </c>
      <c r="O925" s="6" t="str">
        <f t="shared" si="61"/>
        <v>High Satisfaction</v>
      </c>
      <c r="P925" s="6" t="str">
        <f>IF(ev_charging_network_usage_!$H925&lt;30,"Short Charging",IF(ev_charging_network_usage_!$H925&lt;=60,"Medium Charging","Long Charging"))</f>
        <v>Short Charging</v>
      </c>
      <c r="Q925" s="6">
        <f t="shared" si="60"/>
        <v>2</v>
      </c>
      <c r="R925" s="30">
        <f t="shared" si="58"/>
        <v>0.19791666666666666</v>
      </c>
      <c r="S925" s="28">
        <f t="shared" si="59"/>
        <v>45452</v>
      </c>
      <c r="T925" s="28"/>
    </row>
    <row r="926" spans="1:20" ht="13.2" x14ac:dyDescent="0.25">
      <c r="A926" s="7" t="s">
        <v>2080</v>
      </c>
      <c r="B926" s="7" t="s">
        <v>59</v>
      </c>
      <c r="C926" s="7" t="s">
        <v>30</v>
      </c>
      <c r="D926" s="7" t="s">
        <v>22</v>
      </c>
      <c r="E926" s="7" t="s">
        <v>17</v>
      </c>
      <c r="F926" s="7" t="s">
        <v>2081</v>
      </c>
      <c r="G926" s="7" t="s">
        <v>2082</v>
      </c>
      <c r="H926" s="7">
        <v>78</v>
      </c>
      <c r="I926" s="7">
        <v>3.51</v>
      </c>
      <c r="J926" s="7">
        <v>12</v>
      </c>
      <c r="K926" s="7">
        <v>42.12</v>
      </c>
      <c r="L926" s="7" t="s">
        <v>38</v>
      </c>
      <c r="M926" s="9">
        <v>1</v>
      </c>
      <c r="N926" s="6" t="str">
        <f>IF(ev_charging_network_usage_!$I926&lt;=10,"Low",IF(ev_charging_network_usage_!$I926&lt;=30,"Medium","High"))</f>
        <v>Low</v>
      </c>
      <c r="O926" s="6" t="str">
        <f t="shared" si="61"/>
        <v>Low Satisfaction</v>
      </c>
      <c r="P926" s="6" t="str">
        <f>IF(ev_charging_network_usage_!$H926&lt;30,"Short Charging",IF(ev_charging_network_usage_!$H926&lt;=60,"Medium Charging","Long Charging"))</f>
        <v>Long Charging</v>
      </c>
      <c r="Q926" s="6">
        <f t="shared" si="60"/>
        <v>2</v>
      </c>
      <c r="R926" s="30">
        <f t="shared" si="58"/>
        <v>0.75555555555555554</v>
      </c>
      <c r="S926" s="28">
        <f t="shared" si="59"/>
        <v>45194</v>
      </c>
      <c r="T926" s="28"/>
    </row>
    <row r="927" spans="1:20" ht="13.2" x14ac:dyDescent="0.25">
      <c r="A927" s="3" t="s">
        <v>2083</v>
      </c>
      <c r="B927" s="3" t="s">
        <v>43</v>
      </c>
      <c r="C927" s="3" t="s">
        <v>21</v>
      </c>
      <c r="D927" s="3" t="s">
        <v>31</v>
      </c>
      <c r="E927" s="3" t="s">
        <v>35</v>
      </c>
      <c r="F927" s="3" t="s">
        <v>2084</v>
      </c>
      <c r="G927" s="3" t="s">
        <v>2085</v>
      </c>
      <c r="H927" s="3">
        <v>91</v>
      </c>
      <c r="I927" s="3">
        <v>23.57</v>
      </c>
      <c r="J927" s="3">
        <v>15</v>
      </c>
      <c r="K927" s="3">
        <v>353.55</v>
      </c>
      <c r="L927" s="3" t="s">
        <v>27</v>
      </c>
      <c r="M927" s="5">
        <v>3</v>
      </c>
      <c r="N927" s="6" t="str">
        <f>IF(ev_charging_network_usage_!$I927&lt;=10,"Low",IF(ev_charging_network_usage_!$I927&lt;=30,"Medium","High"))</f>
        <v>Medium</v>
      </c>
      <c r="O927" s="6" t="str">
        <f t="shared" si="61"/>
        <v>Medium Satisfaction</v>
      </c>
      <c r="P927" s="6" t="str">
        <f>IF(ev_charging_network_usage_!$H927&lt;30,"Short Charging",IF(ev_charging_network_usage_!$H927&lt;=60,"Medium Charging","Long Charging"))</f>
        <v>Long Charging</v>
      </c>
      <c r="Q927" s="6">
        <f t="shared" si="60"/>
        <v>1</v>
      </c>
      <c r="R927" s="30">
        <f t="shared" si="58"/>
        <v>0.13333333333333333</v>
      </c>
      <c r="S927" s="28">
        <f t="shared" si="59"/>
        <v>45009</v>
      </c>
      <c r="T927" s="28"/>
    </row>
    <row r="928" spans="1:20" ht="13.2" x14ac:dyDescent="0.25">
      <c r="A928" s="7" t="s">
        <v>2086</v>
      </c>
      <c r="B928" s="7" t="s">
        <v>20</v>
      </c>
      <c r="C928" s="7" t="s">
        <v>30</v>
      </c>
      <c r="D928" s="7" t="s">
        <v>31</v>
      </c>
      <c r="E928" s="7" t="s">
        <v>35</v>
      </c>
      <c r="F928" s="7" t="s">
        <v>2087</v>
      </c>
      <c r="G928" s="7" t="s">
        <v>2088</v>
      </c>
      <c r="H928" s="7">
        <v>35</v>
      </c>
      <c r="I928" s="7">
        <v>27.95</v>
      </c>
      <c r="J928" s="7">
        <v>12</v>
      </c>
      <c r="K928" s="7">
        <v>335.4</v>
      </c>
      <c r="L928" s="7" t="s">
        <v>23</v>
      </c>
      <c r="M928" s="9">
        <v>5</v>
      </c>
      <c r="N928" s="6" t="str">
        <f>IF(ev_charging_network_usage_!$I928&lt;=10,"Low",IF(ev_charging_network_usage_!$I928&lt;=30,"Medium","High"))</f>
        <v>Medium</v>
      </c>
      <c r="O928" s="6" t="str">
        <f t="shared" si="61"/>
        <v>High Satisfaction</v>
      </c>
      <c r="P928" s="6" t="str">
        <f>IF(ev_charging_network_usage_!$H928&lt;30,"Short Charging",IF(ev_charging_network_usage_!$H928&lt;=60,"Medium Charging","Long Charging"))</f>
        <v>Medium Charging</v>
      </c>
      <c r="Q928" s="6">
        <f t="shared" si="60"/>
        <v>2</v>
      </c>
      <c r="R928" s="30">
        <f t="shared" si="58"/>
        <v>0.26458333333333334</v>
      </c>
      <c r="S928" s="28">
        <f t="shared" si="59"/>
        <v>45428</v>
      </c>
      <c r="T928" s="28"/>
    </row>
    <row r="929" spans="1:20" ht="13.2" x14ac:dyDescent="0.25">
      <c r="A929" s="3" t="s">
        <v>2089</v>
      </c>
      <c r="B929" s="3" t="s">
        <v>14</v>
      </c>
      <c r="C929" s="3" t="s">
        <v>15</v>
      </c>
      <c r="D929" s="3" t="s">
        <v>16</v>
      </c>
      <c r="E929" s="3" t="s">
        <v>17</v>
      </c>
      <c r="F929" s="3" t="s">
        <v>2090</v>
      </c>
      <c r="G929" s="3" t="s">
        <v>2091</v>
      </c>
      <c r="H929" s="3">
        <v>99</v>
      </c>
      <c r="I929" s="3">
        <v>31.76</v>
      </c>
      <c r="J929" s="3">
        <v>10</v>
      </c>
      <c r="K929" s="3">
        <v>317.60000000000002</v>
      </c>
      <c r="L929" s="3" t="s">
        <v>27</v>
      </c>
      <c r="M929" s="5">
        <v>2</v>
      </c>
      <c r="N929" s="6" t="str">
        <f>IF(ev_charging_network_usage_!$I929&lt;=10,"Low",IF(ev_charging_network_usage_!$I929&lt;=30,"Medium","High"))</f>
        <v>High</v>
      </c>
      <c r="O929" s="6" t="str">
        <f t="shared" si="61"/>
        <v>Low Satisfaction</v>
      </c>
      <c r="P929" s="6" t="str">
        <f>IF(ev_charging_network_usage_!$H929&lt;30,"Short Charging",IF(ev_charging_network_usage_!$H929&lt;=60,"Medium Charging","Long Charging"))</f>
        <v>Long Charging</v>
      </c>
      <c r="Q929" s="6">
        <f t="shared" si="60"/>
        <v>3</v>
      </c>
      <c r="R929" s="30">
        <f t="shared" si="58"/>
        <v>0.1673611111111111</v>
      </c>
      <c r="S929" s="28">
        <f t="shared" si="59"/>
        <v>45428</v>
      </c>
      <c r="T929" s="28"/>
    </row>
    <row r="930" spans="1:20" ht="13.2" x14ac:dyDescent="0.25">
      <c r="A930" s="7" t="s">
        <v>2092</v>
      </c>
      <c r="B930" s="7" t="s">
        <v>14</v>
      </c>
      <c r="C930" s="7" t="s">
        <v>21</v>
      </c>
      <c r="D930" s="7" t="s">
        <v>22</v>
      </c>
      <c r="E930" s="7" t="s">
        <v>17</v>
      </c>
      <c r="F930" s="7" t="s">
        <v>2093</v>
      </c>
      <c r="G930" s="7" t="s">
        <v>2094</v>
      </c>
      <c r="H930" s="7">
        <v>64</v>
      </c>
      <c r="I930" s="7">
        <v>53.43</v>
      </c>
      <c r="J930" s="7">
        <v>8</v>
      </c>
      <c r="K930" s="7">
        <v>427.44</v>
      </c>
      <c r="L930" s="7" t="s">
        <v>23</v>
      </c>
      <c r="M930" s="9">
        <v>5</v>
      </c>
      <c r="N930" s="6" t="str">
        <f>IF(ev_charging_network_usage_!$I930&lt;=10,"Low",IF(ev_charging_network_usage_!$I930&lt;=30,"Medium","High"))</f>
        <v>High</v>
      </c>
      <c r="O930" s="6" t="str">
        <f t="shared" si="61"/>
        <v>High Satisfaction</v>
      </c>
      <c r="P930" s="6" t="str">
        <f>IF(ev_charging_network_usage_!$H930&lt;30,"Short Charging",IF(ev_charging_network_usage_!$H930&lt;=60,"Medium Charging","Long Charging"))</f>
        <v>Long Charging</v>
      </c>
      <c r="Q930" s="6">
        <f t="shared" si="60"/>
        <v>1</v>
      </c>
      <c r="R930" s="30">
        <f t="shared" si="58"/>
        <v>0.1125</v>
      </c>
      <c r="S930" s="28">
        <f t="shared" si="59"/>
        <v>45378</v>
      </c>
      <c r="T930" s="28"/>
    </row>
    <row r="931" spans="1:20" ht="13.2" x14ac:dyDescent="0.25">
      <c r="A931" s="3" t="s">
        <v>2095</v>
      </c>
      <c r="B931" s="3" t="s">
        <v>29</v>
      </c>
      <c r="C931" s="3" t="s">
        <v>15</v>
      </c>
      <c r="D931" s="3" t="s">
        <v>16</v>
      </c>
      <c r="E931" s="3" t="s">
        <v>17</v>
      </c>
      <c r="F931" s="3" t="s">
        <v>2096</v>
      </c>
      <c r="G931" s="3" t="s">
        <v>2097</v>
      </c>
      <c r="H931" s="3">
        <v>18</v>
      </c>
      <c r="I931" s="3">
        <v>55.26</v>
      </c>
      <c r="J931" s="3">
        <v>15</v>
      </c>
      <c r="K931" s="3">
        <v>828.9</v>
      </c>
      <c r="L931" s="3" t="s">
        <v>18</v>
      </c>
      <c r="M931" s="5">
        <v>1</v>
      </c>
      <c r="N931" s="6" t="str">
        <f>IF(ev_charging_network_usage_!$I931&lt;=10,"Low",IF(ev_charging_network_usage_!$I931&lt;=30,"Medium","High"))</f>
        <v>High</v>
      </c>
      <c r="O931" s="6" t="str">
        <f t="shared" si="61"/>
        <v>Low Satisfaction</v>
      </c>
      <c r="P931" s="6" t="str">
        <f>IF(ev_charging_network_usage_!$H931&lt;30,"Short Charging",IF(ev_charging_network_usage_!$H931&lt;=60,"Medium Charging","Long Charging"))</f>
        <v>Short Charging</v>
      </c>
      <c r="Q931" s="6">
        <f t="shared" si="60"/>
        <v>3</v>
      </c>
      <c r="R931" s="30">
        <f t="shared" si="58"/>
        <v>0.96458333333333335</v>
      </c>
      <c r="S931" s="28">
        <f t="shared" si="59"/>
        <v>45286</v>
      </c>
      <c r="T931" s="28"/>
    </row>
    <row r="932" spans="1:20" ht="13.2" x14ac:dyDescent="0.25">
      <c r="A932" s="7" t="s">
        <v>2098</v>
      </c>
      <c r="B932" s="7" t="s">
        <v>78</v>
      </c>
      <c r="C932" s="7" t="s">
        <v>21</v>
      </c>
      <c r="D932" s="7" t="s">
        <v>31</v>
      </c>
      <c r="E932" s="7" t="s">
        <v>35</v>
      </c>
      <c r="F932" s="8">
        <v>45631.545138888891</v>
      </c>
      <c r="G932" s="8">
        <v>45631.565972222219</v>
      </c>
      <c r="H932" s="7">
        <v>30</v>
      </c>
      <c r="I932" s="7">
        <v>20.9</v>
      </c>
      <c r="J932" s="7">
        <v>15</v>
      </c>
      <c r="K932" s="7">
        <v>313.5</v>
      </c>
      <c r="L932" s="7" t="s">
        <v>18</v>
      </c>
      <c r="M932" s="9">
        <v>2</v>
      </c>
      <c r="N932" s="6" t="str">
        <f>IF(ev_charging_network_usage_!$I932&lt;=10,"Low",IF(ev_charging_network_usage_!$I932&lt;=30,"Medium","High"))</f>
        <v>Medium</v>
      </c>
      <c r="O932" s="6" t="str">
        <f t="shared" si="61"/>
        <v>Low Satisfaction</v>
      </c>
      <c r="P932" s="6" t="str">
        <f>IF(ev_charging_network_usage_!$H932&lt;30,"Short Charging",IF(ev_charging_network_usage_!$H932&lt;=60,"Medium Charging","Long Charging"))</f>
        <v>Medium Charging</v>
      </c>
      <c r="Q932" s="6">
        <f t="shared" si="60"/>
        <v>1</v>
      </c>
      <c r="R932" s="30">
        <f t="shared" si="58"/>
        <v>0.54513888888888884</v>
      </c>
      <c r="S932" s="28">
        <f t="shared" si="59"/>
        <v>45631</v>
      </c>
      <c r="T932" s="28"/>
    </row>
    <row r="933" spans="1:20" ht="13.2" x14ac:dyDescent="0.25">
      <c r="A933" s="3" t="s">
        <v>2099</v>
      </c>
      <c r="B933" s="3" t="s">
        <v>59</v>
      </c>
      <c r="C933" s="3" t="s">
        <v>21</v>
      </c>
      <c r="D933" s="3" t="s">
        <v>16</v>
      </c>
      <c r="E933" s="3" t="s">
        <v>35</v>
      </c>
      <c r="F933" s="3" t="s">
        <v>2100</v>
      </c>
      <c r="G933" s="3" t="s">
        <v>2101</v>
      </c>
      <c r="H933" s="3">
        <v>113</v>
      </c>
      <c r="I933" s="3">
        <v>21.65</v>
      </c>
      <c r="J933" s="3">
        <v>8</v>
      </c>
      <c r="K933" s="3">
        <v>173.2</v>
      </c>
      <c r="L933" s="3" t="s">
        <v>38</v>
      </c>
      <c r="M933" s="5">
        <v>1</v>
      </c>
      <c r="N933" s="6" t="str">
        <f>IF(ev_charging_network_usage_!$I933&lt;=10,"Low",IF(ev_charging_network_usage_!$I933&lt;=30,"Medium","High"))</f>
        <v>Medium</v>
      </c>
      <c r="O933" s="6" t="str">
        <f t="shared" si="61"/>
        <v>Low Satisfaction</v>
      </c>
      <c r="P933" s="6" t="str">
        <f>IF(ev_charging_network_usage_!$H933&lt;30,"Short Charging",IF(ev_charging_network_usage_!$H933&lt;=60,"Medium Charging","Long Charging"))</f>
        <v>Long Charging</v>
      </c>
      <c r="Q933" s="6">
        <f t="shared" si="60"/>
        <v>1</v>
      </c>
      <c r="R933" s="30">
        <f t="shared" si="58"/>
        <v>0.98541666666666672</v>
      </c>
      <c r="S933" s="28">
        <f t="shared" si="59"/>
        <v>45374</v>
      </c>
      <c r="T933" s="28"/>
    </row>
    <row r="934" spans="1:20" ht="13.2" x14ac:dyDescent="0.25">
      <c r="A934" s="7" t="s">
        <v>2102</v>
      </c>
      <c r="B934" s="7" t="s">
        <v>48</v>
      </c>
      <c r="C934" s="7" t="s">
        <v>15</v>
      </c>
      <c r="D934" s="7" t="s">
        <v>16</v>
      </c>
      <c r="E934" s="7" t="s">
        <v>17</v>
      </c>
      <c r="F934" s="7" t="s">
        <v>2103</v>
      </c>
      <c r="G934" s="7" t="s">
        <v>2104</v>
      </c>
      <c r="H934" s="7">
        <v>52</v>
      </c>
      <c r="I934" s="7">
        <v>55.4</v>
      </c>
      <c r="J934" s="7">
        <v>8</v>
      </c>
      <c r="K934" s="7">
        <v>443.2</v>
      </c>
      <c r="L934" s="7" t="s">
        <v>23</v>
      </c>
      <c r="M934" s="9">
        <v>4</v>
      </c>
      <c r="N934" s="6" t="str">
        <f>IF(ev_charging_network_usage_!$I934&lt;=10,"Low",IF(ev_charging_network_usage_!$I934&lt;=30,"Medium","High"))</f>
        <v>High</v>
      </c>
      <c r="O934" s="6" t="str">
        <f t="shared" si="61"/>
        <v>Medium Satisfaction</v>
      </c>
      <c r="P934" s="6" t="str">
        <f>IF(ev_charging_network_usage_!$H934&lt;30,"Short Charging",IF(ev_charging_network_usage_!$H934&lt;=60,"Medium Charging","Long Charging"))</f>
        <v>Medium Charging</v>
      </c>
      <c r="Q934" s="6">
        <f t="shared" si="60"/>
        <v>3</v>
      </c>
      <c r="R934" s="30">
        <f t="shared" si="58"/>
        <v>0.5756944444444444</v>
      </c>
      <c r="S934" s="28">
        <f t="shared" si="59"/>
        <v>45549</v>
      </c>
      <c r="T934" s="28"/>
    </row>
    <row r="935" spans="1:20" ht="13.2" x14ac:dyDescent="0.25">
      <c r="A935" s="3" t="s">
        <v>2105</v>
      </c>
      <c r="B935" s="3" t="s">
        <v>55</v>
      </c>
      <c r="C935" s="3" t="s">
        <v>15</v>
      </c>
      <c r="D935" s="3" t="s">
        <v>34</v>
      </c>
      <c r="E935" s="3" t="s">
        <v>17</v>
      </c>
      <c r="F935" s="3" t="s">
        <v>2106</v>
      </c>
      <c r="G935" s="3" t="s">
        <v>2107</v>
      </c>
      <c r="H935" s="3">
        <v>36</v>
      </c>
      <c r="I935" s="3">
        <v>44.79</v>
      </c>
      <c r="J935" s="3">
        <v>12</v>
      </c>
      <c r="K935" s="3">
        <v>537.48</v>
      </c>
      <c r="L935" s="3" t="s">
        <v>18</v>
      </c>
      <c r="M935" s="5">
        <v>4</v>
      </c>
      <c r="N935" s="6" t="str">
        <f>IF(ev_charging_network_usage_!$I935&lt;=10,"Low",IF(ev_charging_network_usage_!$I935&lt;=30,"Medium","High"))</f>
        <v>High</v>
      </c>
      <c r="O935" s="6" t="str">
        <f t="shared" si="61"/>
        <v>Medium Satisfaction</v>
      </c>
      <c r="P935" s="6" t="str">
        <f>IF(ev_charging_network_usage_!$H935&lt;30,"Short Charging",IF(ev_charging_network_usage_!$H935&lt;=60,"Medium Charging","Long Charging"))</f>
        <v>Medium Charging</v>
      </c>
      <c r="Q935" s="6">
        <f t="shared" si="60"/>
        <v>3</v>
      </c>
      <c r="R935" s="30">
        <f t="shared" si="58"/>
        <v>5.6250000000000001E-2</v>
      </c>
      <c r="S935" s="28">
        <f t="shared" si="59"/>
        <v>45625</v>
      </c>
      <c r="T935" s="28"/>
    </row>
    <row r="936" spans="1:20" ht="13.2" x14ac:dyDescent="0.25">
      <c r="A936" s="7" t="s">
        <v>2108</v>
      </c>
      <c r="B936" s="7" t="s">
        <v>29</v>
      </c>
      <c r="C936" s="7" t="s">
        <v>30</v>
      </c>
      <c r="D936" s="7" t="s">
        <v>34</v>
      </c>
      <c r="E936" s="7" t="s">
        <v>17</v>
      </c>
      <c r="F936" s="8">
        <v>45084.04583333333</v>
      </c>
      <c r="G936" s="8">
        <v>45084.071527777778</v>
      </c>
      <c r="H936" s="7">
        <v>37</v>
      </c>
      <c r="I936" s="7">
        <v>40.78</v>
      </c>
      <c r="J936" s="7">
        <v>10</v>
      </c>
      <c r="K936" s="7">
        <v>407.8</v>
      </c>
      <c r="L936" s="7" t="s">
        <v>18</v>
      </c>
      <c r="M936" s="9">
        <v>3</v>
      </c>
      <c r="N936" s="6" t="str">
        <f>IF(ev_charging_network_usage_!$I936&lt;=10,"Low",IF(ev_charging_network_usage_!$I936&lt;=30,"Medium","High"))</f>
        <v>High</v>
      </c>
      <c r="O936" s="6" t="str">
        <f t="shared" si="61"/>
        <v>Medium Satisfaction</v>
      </c>
      <c r="P936" s="6" t="str">
        <f>IF(ev_charging_network_usage_!$H936&lt;30,"Short Charging",IF(ev_charging_network_usage_!$H936&lt;=60,"Medium Charging","Long Charging"))</f>
        <v>Medium Charging</v>
      </c>
      <c r="Q936" s="6">
        <f t="shared" si="60"/>
        <v>2</v>
      </c>
      <c r="R936" s="30">
        <f t="shared" si="58"/>
        <v>4.583333333333333E-2</v>
      </c>
      <c r="S936" s="28">
        <f t="shared" si="59"/>
        <v>45084</v>
      </c>
      <c r="T936" s="28"/>
    </row>
    <row r="937" spans="1:20" ht="13.2" x14ac:dyDescent="0.25">
      <c r="A937" s="3" t="s">
        <v>2109</v>
      </c>
      <c r="B937" s="3" t="s">
        <v>48</v>
      </c>
      <c r="C937" s="3" t="s">
        <v>21</v>
      </c>
      <c r="D937" s="3" t="s">
        <v>31</v>
      </c>
      <c r="E937" s="3" t="s">
        <v>17</v>
      </c>
      <c r="F937" s="3" t="s">
        <v>2110</v>
      </c>
      <c r="G937" s="3" t="s">
        <v>2111</v>
      </c>
      <c r="H937" s="3">
        <v>32</v>
      </c>
      <c r="I937" s="3">
        <v>6.43</v>
      </c>
      <c r="J937" s="3">
        <v>8</v>
      </c>
      <c r="K937" s="3">
        <v>51.44</v>
      </c>
      <c r="L937" s="3" t="s">
        <v>27</v>
      </c>
      <c r="M937" s="5">
        <v>4</v>
      </c>
      <c r="N937" s="6" t="str">
        <f>IF(ev_charging_network_usage_!$I937&lt;=10,"Low",IF(ev_charging_network_usage_!$I937&lt;=30,"Medium","High"))</f>
        <v>Low</v>
      </c>
      <c r="O937" s="6" t="str">
        <f t="shared" si="61"/>
        <v>Medium Satisfaction</v>
      </c>
      <c r="P937" s="6" t="str">
        <f>IF(ev_charging_network_usage_!$H937&lt;30,"Short Charging",IF(ev_charging_network_usage_!$H937&lt;=60,"Medium Charging","Long Charging"))</f>
        <v>Medium Charging</v>
      </c>
      <c r="Q937" s="6">
        <f t="shared" si="60"/>
        <v>1</v>
      </c>
      <c r="R937" s="30">
        <f t="shared" si="58"/>
        <v>0.47499999999999998</v>
      </c>
      <c r="S937" s="28">
        <f t="shared" si="59"/>
        <v>45492</v>
      </c>
      <c r="T937" s="28"/>
    </row>
    <row r="938" spans="1:20" ht="13.2" x14ac:dyDescent="0.25">
      <c r="A938" s="7" t="s">
        <v>2112</v>
      </c>
      <c r="B938" s="7" t="s">
        <v>78</v>
      </c>
      <c r="C938" s="7" t="s">
        <v>30</v>
      </c>
      <c r="D938" s="7" t="s">
        <v>34</v>
      </c>
      <c r="E938" s="7" t="s">
        <v>35</v>
      </c>
      <c r="F938" s="7" t="s">
        <v>2113</v>
      </c>
      <c r="G938" s="7" t="s">
        <v>2114</v>
      </c>
      <c r="H938" s="7">
        <v>64</v>
      </c>
      <c r="I938" s="7">
        <v>2.09</v>
      </c>
      <c r="J938" s="7">
        <v>12</v>
      </c>
      <c r="K938" s="7">
        <v>25.08</v>
      </c>
      <c r="L938" s="7" t="s">
        <v>38</v>
      </c>
      <c r="M938" s="9">
        <v>4</v>
      </c>
      <c r="N938" s="6" t="str">
        <f>IF(ev_charging_network_usage_!$I938&lt;=10,"Low",IF(ev_charging_network_usage_!$I938&lt;=30,"Medium","High"))</f>
        <v>Low</v>
      </c>
      <c r="O938" s="6" t="str">
        <f t="shared" si="61"/>
        <v>Medium Satisfaction</v>
      </c>
      <c r="P938" s="6" t="str">
        <f>IF(ev_charging_network_usage_!$H938&lt;30,"Short Charging",IF(ev_charging_network_usage_!$H938&lt;=60,"Medium Charging","Long Charging"))</f>
        <v>Long Charging</v>
      </c>
      <c r="Q938" s="6">
        <f t="shared" si="60"/>
        <v>2</v>
      </c>
      <c r="R938" s="30">
        <f t="shared" si="58"/>
        <v>0.14097222222222222</v>
      </c>
      <c r="S938" s="28">
        <f t="shared" si="59"/>
        <v>45308</v>
      </c>
      <c r="T938" s="28"/>
    </row>
    <row r="939" spans="1:20" ht="13.2" x14ac:dyDescent="0.25">
      <c r="A939" s="3" t="s">
        <v>2115</v>
      </c>
      <c r="B939" s="3" t="s">
        <v>29</v>
      </c>
      <c r="C939" s="3" t="s">
        <v>30</v>
      </c>
      <c r="D939" s="3" t="s">
        <v>31</v>
      </c>
      <c r="E939" s="3" t="s">
        <v>35</v>
      </c>
      <c r="F939" s="4">
        <v>45022.974999999999</v>
      </c>
      <c r="G939" s="4">
        <v>45022.98541666667</v>
      </c>
      <c r="H939" s="3">
        <v>15</v>
      </c>
      <c r="I939" s="3">
        <v>37.380000000000003</v>
      </c>
      <c r="J939" s="3">
        <v>10</v>
      </c>
      <c r="K939" s="3">
        <v>373.8</v>
      </c>
      <c r="L939" s="3" t="s">
        <v>27</v>
      </c>
      <c r="M939" s="5">
        <v>1</v>
      </c>
      <c r="N939" s="6" t="str">
        <f>IF(ev_charging_network_usage_!$I939&lt;=10,"Low",IF(ev_charging_network_usage_!$I939&lt;=30,"Medium","High"))</f>
        <v>High</v>
      </c>
      <c r="O939" s="6" t="str">
        <f t="shared" si="61"/>
        <v>Low Satisfaction</v>
      </c>
      <c r="P939" s="6" t="str">
        <f>IF(ev_charging_network_usage_!$H939&lt;30,"Short Charging",IF(ev_charging_network_usage_!$H939&lt;=60,"Medium Charging","Long Charging"))</f>
        <v>Short Charging</v>
      </c>
      <c r="Q939" s="6">
        <f t="shared" si="60"/>
        <v>2</v>
      </c>
      <c r="R939" s="30">
        <f t="shared" si="58"/>
        <v>0.97499999999999998</v>
      </c>
      <c r="S939" s="28">
        <f t="shared" si="59"/>
        <v>45022</v>
      </c>
      <c r="T939" s="28"/>
    </row>
    <row r="940" spans="1:20" ht="13.2" x14ac:dyDescent="0.25">
      <c r="A940" s="7" t="s">
        <v>2116</v>
      </c>
      <c r="B940" s="7" t="s">
        <v>14</v>
      </c>
      <c r="C940" s="7" t="s">
        <v>21</v>
      </c>
      <c r="D940" s="7" t="s">
        <v>22</v>
      </c>
      <c r="E940" s="7" t="s">
        <v>17</v>
      </c>
      <c r="F940" s="7" t="s">
        <v>2117</v>
      </c>
      <c r="G940" s="7" t="s">
        <v>2118</v>
      </c>
      <c r="H940" s="7">
        <v>75</v>
      </c>
      <c r="I940" s="7">
        <v>4.18</v>
      </c>
      <c r="J940" s="7">
        <v>10</v>
      </c>
      <c r="K940" s="7">
        <v>41.8</v>
      </c>
      <c r="L940" s="7" t="s">
        <v>38</v>
      </c>
      <c r="M940" s="9">
        <v>4</v>
      </c>
      <c r="N940" s="6" t="str">
        <f>IF(ev_charging_network_usage_!$I940&lt;=10,"Low",IF(ev_charging_network_usage_!$I940&lt;=30,"Medium","High"))</f>
        <v>Low</v>
      </c>
      <c r="O940" s="6" t="str">
        <f t="shared" si="61"/>
        <v>Medium Satisfaction</v>
      </c>
      <c r="P940" s="6" t="str">
        <f>IF(ev_charging_network_usage_!$H940&lt;30,"Short Charging",IF(ev_charging_network_usage_!$H940&lt;=60,"Medium Charging","Long Charging"))</f>
        <v>Long Charging</v>
      </c>
      <c r="Q940" s="6">
        <f t="shared" si="60"/>
        <v>1</v>
      </c>
      <c r="R940" s="30">
        <f t="shared" si="58"/>
        <v>0.16458333333333333</v>
      </c>
      <c r="S940" s="28">
        <f t="shared" si="59"/>
        <v>45520</v>
      </c>
      <c r="T940" s="28"/>
    </row>
    <row r="941" spans="1:20" ht="13.2" x14ac:dyDescent="0.25">
      <c r="A941" s="3" t="s">
        <v>2119</v>
      </c>
      <c r="B941" s="3" t="s">
        <v>14</v>
      </c>
      <c r="C941" s="3" t="s">
        <v>15</v>
      </c>
      <c r="D941" s="3" t="s">
        <v>34</v>
      </c>
      <c r="E941" s="3" t="s">
        <v>17</v>
      </c>
      <c r="F941" s="4">
        <v>45296.082638888889</v>
      </c>
      <c r="G941" s="4">
        <v>45296.102083333331</v>
      </c>
      <c r="H941" s="3">
        <v>28</v>
      </c>
      <c r="I941" s="3">
        <v>13.39</v>
      </c>
      <c r="J941" s="3">
        <v>15</v>
      </c>
      <c r="K941" s="3">
        <v>200.85</v>
      </c>
      <c r="L941" s="3" t="s">
        <v>23</v>
      </c>
      <c r="M941" s="5">
        <v>4</v>
      </c>
      <c r="N941" s="6" t="str">
        <f>IF(ev_charging_network_usage_!$I941&lt;=10,"Low",IF(ev_charging_network_usage_!$I941&lt;=30,"Medium","High"))</f>
        <v>Medium</v>
      </c>
      <c r="O941" s="6" t="str">
        <f t="shared" si="61"/>
        <v>Medium Satisfaction</v>
      </c>
      <c r="P941" s="6" t="str">
        <f>IF(ev_charging_network_usage_!$H941&lt;30,"Short Charging",IF(ev_charging_network_usage_!$H941&lt;=60,"Medium Charging","Long Charging"))</f>
        <v>Short Charging</v>
      </c>
      <c r="Q941" s="6">
        <f t="shared" si="60"/>
        <v>3</v>
      </c>
      <c r="R941" s="30">
        <f t="shared" si="58"/>
        <v>8.2638888888888887E-2</v>
      </c>
      <c r="S941" s="28">
        <f t="shared" si="59"/>
        <v>45296</v>
      </c>
      <c r="T941" s="28"/>
    </row>
    <row r="942" spans="1:20" ht="13.2" x14ac:dyDescent="0.25">
      <c r="A942" s="7" t="s">
        <v>2120</v>
      </c>
      <c r="B942" s="7" t="s">
        <v>14</v>
      </c>
      <c r="C942" s="7" t="s">
        <v>30</v>
      </c>
      <c r="D942" s="7" t="s">
        <v>31</v>
      </c>
      <c r="E942" s="7" t="s">
        <v>35</v>
      </c>
      <c r="F942" s="7" t="s">
        <v>2121</v>
      </c>
      <c r="G942" s="7" t="s">
        <v>2122</v>
      </c>
      <c r="H942" s="7">
        <v>24</v>
      </c>
      <c r="I942" s="7">
        <v>57.32</v>
      </c>
      <c r="J942" s="7">
        <v>8</v>
      </c>
      <c r="K942" s="7">
        <v>458.56</v>
      </c>
      <c r="L942" s="7" t="s">
        <v>18</v>
      </c>
      <c r="M942" s="9">
        <v>1</v>
      </c>
      <c r="N942" s="6" t="str">
        <f>IF(ev_charging_network_usage_!$I942&lt;=10,"Low",IF(ev_charging_network_usage_!$I942&lt;=30,"Medium","High"))</f>
        <v>High</v>
      </c>
      <c r="O942" s="6" t="str">
        <f t="shared" si="61"/>
        <v>Low Satisfaction</v>
      </c>
      <c r="P942" s="6" t="str">
        <f>IF(ev_charging_network_usage_!$H942&lt;30,"Short Charging",IF(ev_charging_network_usage_!$H942&lt;=60,"Medium Charging","Long Charging"))</f>
        <v>Short Charging</v>
      </c>
      <c r="Q942" s="6">
        <f t="shared" si="60"/>
        <v>2</v>
      </c>
      <c r="R942" s="30">
        <f t="shared" si="58"/>
        <v>0.32777777777777778</v>
      </c>
      <c r="S942" s="28">
        <f t="shared" si="59"/>
        <v>45188</v>
      </c>
      <c r="T942" s="28"/>
    </row>
    <row r="943" spans="1:20" ht="13.2" x14ac:dyDescent="0.25">
      <c r="A943" s="3" t="s">
        <v>2123</v>
      </c>
      <c r="B943" s="3" t="s">
        <v>20</v>
      </c>
      <c r="C943" s="3" t="s">
        <v>15</v>
      </c>
      <c r="D943" s="3" t="s">
        <v>22</v>
      </c>
      <c r="E943" s="3" t="s">
        <v>17</v>
      </c>
      <c r="F943" s="3" t="s">
        <v>2124</v>
      </c>
      <c r="G943" s="3" t="s">
        <v>2125</v>
      </c>
      <c r="H943" s="3">
        <v>94</v>
      </c>
      <c r="I943" s="3">
        <v>46.04</v>
      </c>
      <c r="J943" s="3">
        <v>12</v>
      </c>
      <c r="K943" s="3">
        <v>552.48</v>
      </c>
      <c r="L943" s="3" t="s">
        <v>27</v>
      </c>
      <c r="M943" s="5">
        <v>3</v>
      </c>
      <c r="N943" s="6" t="str">
        <f>IF(ev_charging_network_usage_!$I943&lt;=10,"Low",IF(ev_charging_network_usage_!$I943&lt;=30,"Medium","High"))</f>
        <v>High</v>
      </c>
      <c r="O943" s="6" t="str">
        <f t="shared" si="61"/>
        <v>Medium Satisfaction</v>
      </c>
      <c r="P943" s="6" t="str">
        <f>IF(ev_charging_network_usage_!$H943&lt;30,"Short Charging",IF(ev_charging_network_usage_!$H943&lt;=60,"Medium Charging","Long Charging"))</f>
        <v>Long Charging</v>
      </c>
      <c r="Q943" s="6">
        <f t="shared" si="60"/>
        <v>3</v>
      </c>
      <c r="R943" s="30">
        <f t="shared" si="58"/>
        <v>0.8041666666666667</v>
      </c>
      <c r="S943" s="28">
        <f t="shared" si="59"/>
        <v>44981</v>
      </c>
      <c r="T943" s="28"/>
    </row>
    <row r="944" spans="1:20" ht="13.2" x14ac:dyDescent="0.25">
      <c r="A944" s="7" t="s">
        <v>2126</v>
      </c>
      <c r="B944" s="7" t="s">
        <v>78</v>
      </c>
      <c r="C944" s="7" t="s">
        <v>15</v>
      </c>
      <c r="D944" s="7" t="s">
        <v>34</v>
      </c>
      <c r="E944" s="7" t="s">
        <v>35</v>
      </c>
      <c r="F944" s="8">
        <v>45268.673611111109</v>
      </c>
      <c r="G944" s="8">
        <v>45268.743055555555</v>
      </c>
      <c r="H944" s="7">
        <v>100</v>
      </c>
      <c r="I944" s="7">
        <v>12.37</v>
      </c>
      <c r="J944" s="7">
        <v>8</v>
      </c>
      <c r="K944" s="7">
        <v>98.96</v>
      </c>
      <c r="L944" s="7" t="s">
        <v>23</v>
      </c>
      <c r="M944" s="9">
        <v>1</v>
      </c>
      <c r="N944" s="6" t="str">
        <f>IF(ev_charging_network_usage_!$I944&lt;=10,"Low",IF(ev_charging_network_usage_!$I944&lt;=30,"Medium","High"))</f>
        <v>Medium</v>
      </c>
      <c r="O944" s="6" t="str">
        <f t="shared" si="61"/>
        <v>Low Satisfaction</v>
      </c>
      <c r="P944" s="6" t="str">
        <f>IF(ev_charging_network_usage_!$H944&lt;30,"Short Charging",IF(ev_charging_network_usage_!$H944&lt;=60,"Medium Charging","Long Charging"))</f>
        <v>Long Charging</v>
      </c>
      <c r="Q944" s="6">
        <f t="shared" si="60"/>
        <v>3</v>
      </c>
      <c r="R944" s="30">
        <f t="shared" si="58"/>
        <v>0.67361111111111116</v>
      </c>
      <c r="S944" s="28">
        <f t="shared" si="59"/>
        <v>45268</v>
      </c>
      <c r="T944" s="28"/>
    </row>
    <row r="945" spans="1:20" ht="13.2" x14ac:dyDescent="0.25">
      <c r="A945" s="3" t="s">
        <v>2127</v>
      </c>
      <c r="B945" s="3" t="s">
        <v>48</v>
      </c>
      <c r="C945" s="3" t="s">
        <v>21</v>
      </c>
      <c r="D945" s="3" t="s">
        <v>31</v>
      </c>
      <c r="E945" s="3" t="s">
        <v>17</v>
      </c>
      <c r="F945" s="10">
        <v>45270.460416666669</v>
      </c>
      <c r="G945" s="10">
        <v>45270.503472222219</v>
      </c>
      <c r="H945" s="3">
        <v>62</v>
      </c>
      <c r="I945" s="3">
        <v>3.61</v>
      </c>
      <c r="J945" s="3">
        <v>8</v>
      </c>
      <c r="K945" s="3">
        <v>28.88</v>
      </c>
      <c r="L945" s="3" t="s">
        <v>27</v>
      </c>
      <c r="M945" s="5">
        <v>5</v>
      </c>
      <c r="N945" s="6" t="str">
        <f>IF(ev_charging_network_usage_!$I945&lt;=10,"Low",IF(ev_charging_network_usage_!$I945&lt;=30,"Medium","High"))</f>
        <v>Low</v>
      </c>
      <c r="O945" s="6" t="str">
        <f t="shared" si="61"/>
        <v>High Satisfaction</v>
      </c>
      <c r="P945" s="6" t="str">
        <f>IF(ev_charging_network_usage_!$H945&lt;30,"Short Charging",IF(ev_charging_network_usage_!$H945&lt;=60,"Medium Charging","Long Charging"))</f>
        <v>Long Charging</v>
      </c>
      <c r="Q945" s="6">
        <f t="shared" si="60"/>
        <v>1</v>
      </c>
      <c r="R945" s="30">
        <f t="shared" si="58"/>
        <v>0.46041666666666664</v>
      </c>
      <c r="S945" s="28">
        <f t="shared" si="59"/>
        <v>45270</v>
      </c>
      <c r="T945" s="28"/>
    </row>
    <row r="946" spans="1:20" ht="13.2" x14ac:dyDescent="0.25">
      <c r="A946" s="7" t="s">
        <v>2128</v>
      </c>
      <c r="B946" s="7" t="s">
        <v>48</v>
      </c>
      <c r="C946" s="7" t="s">
        <v>15</v>
      </c>
      <c r="D946" s="7" t="s">
        <v>34</v>
      </c>
      <c r="E946" s="7" t="s">
        <v>17</v>
      </c>
      <c r="F946" s="8">
        <v>44930.247916666667</v>
      </c>
      <c r="G946" s="8">
        <v>44930.326388888891</v>
      </c>
      <c r="H946" s="7">
        <v>113</v>
      </c>
      <c r="I946" s="7">
        <v>57.77</v>
      </c>
      <c r="J946" s="7">
        <v>10</v>
      </c>
      <c r="K946" s="7">
        <v>577.70000000000005</v>
      </c>
      <c r="L946" s="7" t="s">
        <v>27</v>
      </c>
      <c r="M946" s="9">
        <v>4</v>
      </c>
      <c r="N946" s="6" t="str">
        <f>IF(ev_charging_network_usage_!$I946&lt;=10,"Low",IF(ev_charging_network_usage_!$I946&lt;=30,"Medium","High"))</f>
        <v>High</v>
      </c>
      <c r="O946" s="6" t="str">
        <f t="shared" si="61"/>
        <v>Medium Satisfaction</v>
      </c>
      <c r="P946" s="6" t="str">
        <f>IF(ev_charging_network_usage_!$H946&lt;30,"Short Charging",IF(ev_charging_network_usage_!$H946&lt;=60,"Medium Charging","Long Charging"))</f>
        <v>Long Charging</v>
      </c>
      <c r="Q946" s="6">
        <f t="shared" si="60"/>
        <v>3</v>
      </c>
      <c r="R946" s="30">
        <f t="shared" si="58"/>
        <v>0.24791666666666667</v>
      </c>
      <c r="S946" s="28">
        <f t="shared" si="59"/>
        <v>44930</v>
      </c>
      <c r="T946" s="28"/>
    </row>
    <row r="947" spans="1:20" ht="13.2" x14ac:dyDescent="0.25">
      <c r="A947" s="3" t="s">
        <v>2129</v>
      </c>
      <c r="B947" s="3" t="s">
        <v>29</v>
      </c>
      <c r="C947" s="3" t="s">
        <v>15</v>
      </c>
      <c r="D947" s="3" t="s">
        <v>22</v>
      </c>
      <c r="E947" s="3" t="s">
        <v>35</v>
      </c>
      <c r="F947" s="4">
        <v>45021.418749999997</v>
      </c>
      <c r="G947" s="4">
        <v>45021.452777777777</v>
      </c>
      <c r="H947" s="3">
        <v>49</v>
      </c>
      <c r="I947" s="3">
        <v>25.96</v>
      </c>
      <c r="J947" s="3">
        <v>12</v>
      </c>
      <c r="K947" s="3">
        <v>311.52</v>
      </c>
      <c r="L947" s="3" t="s">
        <v>18</v>
      </c>
      <c r="M947" s="5">
        <v>3</v>
      </c>
      <c r="N947" s="6" t="str">
        <f>IF(ev_charging_network_usage_!$I947&lt;=10,"Low",IF(ev_charging_network_usage_!$I947&lt;=30,"Medium","High"))</f>
        <v>Medium</v>
      </c>
      <c r="O947" s="6" t="str">
        <f t="shared" si="61"/>
        <v>Medium Satisfaction</v>
      </c>
      <c r="P947" s="6" t="str">
        <f>IF(ev_charging_network_usage_!$H947&lt;30,"Short Charging",IF(ev_charging_network_usage_!$H947&lt;=60,"Medium Charging","Long Charging"))</f>
        <v>Medium Charging</v>
      </c>
      <c r="Q947" s="6">
        <f t="shared" si="60"/>
        <v>3</v>
      </c>
      <c r="R947" s="30">
        <f t="shared" si="58"/>
        <v>0.41875000000000001</v>
      </c>
      <c r="S947" s="28">
        <f t="shared" si="59"/>
        <v>45021</v>
      </c>
      <c r="T947" s="28"/>
    </row>
    <row r="948" spans="1:20" ht="13.2" x14ac:dyDescent="0.25">
      <c r="A948" s="7" t="s">
        <v>2130</v>
      </c>
      <c r="B948" s="7" t="s">
        <v>59</v>
      </c>
      <c r="C948" s="7" t="s">
        <v>21</v>
      </c>
      <c r="D948" s="7" t="s">
        <v>16</v>
      </c>
      <c r="E948" s="7" t="s">
        <v>35</v>
      </c>
      <c r="F948" s="7" t="s">
        <v>2131</v>
      </c>
      <c r="G948" s="7" t="s">
        <v>2132</v>
      </c>
      <c r="H948" s="7">
        <v>74</v>
      </c>
      <c r="I948" s="7">
        <v>51.02</v>
      </c>
      <c r="J948" s="7">
        <v>10</v>
      </c>
      <c r="K948" s="7">
        <v>510.2</v>
      </c>
      <c r="L948" s="7" t="s">
        <v>18</v>
      </c>
      <c r="M948" s="9">
        <v>4</v>
      </c>
      <c r="N948" s="6" t="str">
        <f>IF(ev_charging_network_usage_!$I948&lt;=10,"Low",IF(ev_charging_network_usage_!$I948&lt;=30,"Medium","High"))</f>
        <v>High</v>
      </c>
      <c r="O948" s="6" t="str">
        <f t="shared" si="61"/>
        <v>Medium Satisfaction</v>
      </c>
      <c r="P948" s="6" t="str">
        <f>IF(ev_charging_network_usage_!$H948&lt;30,"Short Charging",IF(ev_charging_network_usage_!$H948&lt;=60,"Medium Charging","Long Charging"))</f>
        <v>Long Charging</v>
      </c>
      <c r="Q948" s="6">
        <f t="shared" si="60"/>
        <v>1</v>
      </c>
      <c r="R948" s="30">
        <f t="shared" si="58"/>
        <v>0.36527777777777776</v>
      </c>
      <c r="S948" s="28">
        <f t="shared" si="59"/>
        <v>45373</v>
      </c>
      <c r="T948" s="28"/>
    </row>
    <row r="949" spans="1:20" ht="13.2" x14ac:dyDescent="0.25">
      <c r="A949" s="3" t="s">
        <v>2133</v>
      </c>
      <c r="B949" s="3" t="s">
        <v>14</v>
      </c>
      <c r="C949" s="3" t="s">
        <v>21</v>
      </c>
      <c r="D949" s="3" t="s">
        <v>16</v>
      </c>
      <c r="E949" s="3" t="s">
        <v>35</v>
      </c>
      <c r="F949" s="4">
        <v>45629.615972222222</v>
      </c>
      <c r="G949" s="4">
        <v>45629.697916666664</v>
      </c>
      <c r="H949" s="3">
        <v>118</v>
      </c>
      <c r="I949" s="3">
        <v>39.049999999999997</v>
      </c>
      <c r="J949" s="3">
        <v>8</v>
      </c>
      <c r="K949" s="3">
        <v>312.39999999999998</v>
      </c>
      <c r="L949" s="3" t="s">
        <v>38</v>
      </c>
      <c r="M949" s="5">
        <v>5</v>
      </c>
      <c r="N949" s="6" t="str">
        <f>IF(ev_charging_network_usage_!$I949&lt;=10,"Low",IF(ev_charging_network_usage_!$I949&lt;=30,"Medium","High"))</f>
        <v>High</v>
      </c>
      <c r="O949" s="6" t="str">
        <f t="shared" si="61"/>
        <v>High Satisfaction</v>
      </c>
      <c r="P949" s="6" t="str">
        <f>IF(ev_charging_network_usage_!$H949&lt;30,"Short Charging",IF(ev_charging_network_usage_!$H949&lt;=60,"Medium Charging","Long Charging"))</f>
        <v>Long Charging</v>
      </c>
      <c r="Q949" s="6">
        <f t="shared" si="60"/>
        <v>1</v>
      </c>
      <c r="R949" s="30">
        <f t="shared" si="58"/>
        <v>0.61597222222222225</v>
      </c>
      <c r="S949" s="28">
        <f t="shared" si="59"/>
        <v>45629</v>
      </c>
      <c r="T949" s="28"/>
    </row>
    <row r="950" spans="1:20" ht="13.2" x14ac:dyDescent="0.25">
      <c r="A950" s="7" t="s">
        <v>2134</v>
      </c>
      <c r="B950" s="7" t="s">
        <v>20</v>
      </c>
      <c r="C950" s="7" t="s">
        <v>15</v>
      </c>
      <c r="D950" s="7" t="s">
        <v>22</v>
      </c>
      <c r="E950" s="7" t="s">
        <v>35</v>
      </c>
      <c r="F950" s="8">
        <v>45422.938194444447</v>
      </c>
      <c r="G950" s="8">
        <v>45453.011111111111</v>
      </c>
      <c r="H950" s="7">
        <v>105</v>
      </c>
      <c r="I950" s="7">
        <v>48.63</v>
      </c>
      <c r="J950" s="7">
        <v>15</v>
      </c>
      <c r="K950" s="7">
        <v>729.45</v>
      </c>
      <c r="L950" s="7" t="s">
        <v>23</v>
      </c>
      <c r="M950" s="9">
        <v>3</v>
      </c>
      <c r="N950" s="6" t="str">
        <f>IF(ev_charging_network_usage_!$I950&lt;=10,"Low",IF(ev_charging_network_usage_!$I950&lt;=30,"Medium","High"))</f>
        <v>High</v>
      </c>
      <c r="O950" s="6" t="str">
        <f t="shared" si="61"/>
        <v>Medium Satisfaction</v>
      </c>
      <c r="P950" s="6" t="str">
        <f>IF(ev_charging_network_usage_!$H950&lt;30,"Short Charging",IF(ev_charging_network_usage_!$H950&lt;=60,"Medium Charging","Long Charging"))</f>
        <v>Long Charging</v>
      </c>
      <c r="Q950" s="6">
        <f t="shared" si="60"/>
        <v>3</v>
      </c>
      <c r="R950" s="30">
        <f t="shared" si="58"/>
        <v>0.93819444444444444</v>
      </c>
      <c r="S950" s="28">
        <f t="shared" si="59"/>
        <v>45422</v>
      </c>
      <c r="T950" s="28"/>
    </row>
    <row r="951" spans="1:20" ht="13.2" x14ac:dyDescent="0.25">
      <c r="A951" s="3" t="s">
        <v>2135</v>
      </c>
      <c r="B951" s="3" t="s">
        <v>48</v>
      </c>
      <c r="C951" s="3" t="s">
        <v>30</v>
      </c>
      <c r="D951" s="3" t="s">
        <v>22</v>
      </c>
      <c r="E951" s="3" t="s">
        <v>17</v>
      </c>
      <c r="F951" s="4">
        <v>44938.970833333333</v>
      </c>
      <c r="G951" s="4">
        <v>44969.043055555558</v>
      </c>
      <c r="H951" s="3">
        <v>104</v>
      </c>
      <c r="I951" s="3">
        <v>54.31</v>
      </c>
      <c r="J951" s="3">
        <v>15</v>
      </c>
      <c r="K951" s="3">
        <v>814.65</v>
      </c>
      <c r="L951" s="3" t="s">
        <v>27</v>
      </c>
      <c r="M951" s="5">
        <v>2</v>
      </c>
      <c r="N951" s="6" t="str">
        <f>IF(ev_charging_network_usage_!$I951&lt;=10,"Low",IF(ev_charging_network_usage_!$I951&lt;=30,"Medium","High"))</f>
        <v>High</v>
      </c>
      <c r="O951" s="6" t="str">
        <f t="shared" si="61"/>
        <v>Low Satisfaction</v>
      </c>
      <c r="P951" s="6" t="str">
        <f>IF(ev_charging_network_usage_!$H951&lt;30,"Short Charging",IF(ev_charging_network_usage_!$H951&lt;=60,"Medium Charging","Long Charging"))</f>
        <v>Long Charging</v>
      </c>
      <c r="Q951" s="6">
        <f t="shared" si="60"/>
        <v>2</v>
      </c>
      <c r="R951" s="30">
        <f t="shared" si="58"/>
        <v>0.97083333333333333</v>
      </c>
      <c r="S951" s="28">
        <f t="shared" si="59"/>
        <v>44938</v>
      </c>
      <c r="T951" s="28"/>
    </row>
    <row r="952" spans="1:20" ht="13.2" x14ac:dyDescent="0.25">
      <c r="A952" s="7" t="s">
        <v>2136</v>
      </c>
      <c r="B952" s="7" t="s">
        <v>29</v>
      </c>
      <c r="C952" s="7" t="s">
        <v>21</v>
      </c>
      <c r="D952" s="7" t="s">
        <v>16</v>
      </c>
      <c r="E952" s="7" t="s">
        <v>35</v>
      </c>
      <c r="F952" s="7" t="s">
        <v>2137</v>
      </c>
      <c r="G952" s="7" t="s">
        <v>2138</v>
      </c>
      <c r="H952" s="7">
        <v>87</v>
      </c>
      <c r="I952" s="7">
        <v>36.76</v>
      </c>
      <c r="J952" s="7">
        <v>15</v>
      </c>
      <c r="K952" s="7">
        <v>551.4</v>
      </c>
      <c r="L952" s="7" t="s">
        <v>38</v>
      </c>
      <c r="M952" s="9">
        <v>3</v>
      </c>
      <c r="N952" s="6" t="str">
        <f>IF(ev_charging_network_usage_!$I952&lt;=10,"Low",IF(ev_charging_network_usage_!$I952&lt;=30,"Medium","High"))</f>
        <v>High</v>
      </c>
      <c r="O952" s="6" t="str">
        <f t="shared" si="61"/>
        <v>Medium Satisfaction</v>
      </c>
      <c r="P952" s="6" t="str">
        <f>IF(ev_charging_network_usage_!$H952&lt;30,"Short Charging",IF(ev_charging_network_usage_!$H952&lt;=60,"Medium Charging","Long Charging"))</f>
        <v>Long Charging</v>
      </c>
      <c r="Q952" s="6">
        <f t="shared" si="60"/>
        <v>1</v>
      </c>
      <c r="R952" s="30">
        <f t="shared" si="58"/>
        <v>0.4513888888888889</v>
      </c>
      <c r="S952" s="28">
        <f t="shared" si="59"/>
        <v>45493</v>
      </c>
      <c r="T952" s="28"/>
    </row>
    <row r="953" spans="1:20" ht="13.2" x14ac:dyDescent="0.25">
      <c r="A953" s="3" t="s">
        <v>2139</v>
      </c>
      <c r="B953" s="3" t="s">
        <v>78</v>
      </c>
      <c r="C953" s="3" t="s">
        <v>30</v>
      </c>
      <c r="D953" s="3" t="s">
        <v>31</v>
      </c>
      <c r="E953" s="3" t="s">
        <v>17</v>
      </c>
      <c r="F953" s="3" t="s">
        <v>2140</v>
      </c>
      <c r="G953" s="3" t="s">
        <v>2141</v>
      </c>
      <c r="H953" s="3">
        <v>46</v>
      </c>
      <c r="I953" s="3">
        <v>40.08</v>
      </c>
      <c r="J953" s="3">
        <v>8</v>
      </c>
      <c r="K953" s="3">
        <v>320.64</v>
      </c>
      <c r="L953" s="3" t="s">
        <v>18</v>
      </c>
      <c r="M953" s="5">
        <v>3</v>
      </c>
      <c r="N953" s="6" t="str">
        <f>IF(ev_charging_network_usage_!$I953&lt;=10,"Low",IF(ev_charging_network_usage_!$I953&lt;=30,"Medium","High"))</f>
        <v>High</v>
      </c>
      <c r="O953" s="6" t="str">
        <f t="shared" si="61"/>
        <v>Medium Satisfaction</v>
      </c>
      <c r="P953" s="6" t="str">
        <f>IF(ev_charging_network_usage_!$H953&lt;30,"Short Charging",IF(ev_charging_network_usage_!$H953&lt;=60,"Medium Charging","Long Charging"))</f>
        <v>Medium Charging</v>
      </c>
      <c r="Q953" s="6">
        <f t="shared" si="60"/>
        <v>2</v>
      </c>
      <c r="R953" s="30">
        <f t="shared" si="58"/>
        <v>0.19236111111111112</v>
      </c>
      <c r="S953" s="28">
        <f t="shared" si="59"/>
        <v>45429</v>
      </c>
      <c r="T953" s="28"/>
    </row>
    <row r="954" spans="1:20" ht="13.2" x14ac:dyDescent="0.25">
      <c r="A954" s="7" t="s">
        <v>2142</v>
      </c>
      <c r="B954" s="7" t="s">
        <v>55</v>
      </c>
      <c r="C954" s="7" t="s">
        <v>21</v>
      </c>
      <c r="D954" s="7" t="s">
        <v>34</v>
      </c>
      <c r="E954" s="7" t="s">
        <v>35</v>
      </c>
      <c r="F954" s="7" t="s">
        <v>2143</v>
      </c>
      <c r="G954" s="7" t="s">
        <v>2144</v>
      </c>
      <c r="H954" s="7">
        <v>82</v>
      </c>
      <c r="I954" s="7">
        <v>54.86</v>
      </c>
      <c r="J954" s="7">
        <v>15</v>
      </c>
      <c r="K954" s="7">
        <v>822.9</v>
      </c>
      <c r="L954" s="7" t="s">
        <v>23</v>
      </c>
      <c r="M954" s="9">
        <v>4</v>
      </c>
      <c r="N954" s="6" t="str">
        <f>IF(ev_charging_network_usage_!$I954&lt;=10,"Low",IF(ev_charging_network_usage_!$I954&lt;=30,"Medium","High"))</f>
        <v>High</v>
      </c>
      <c r="O954" s="6" t="str">
        <f t="shared" si="61"/>
        <v>Medium Satisfaction</v>
      </c>
      <c r="P954" s="6" t="str">
        <f>IF(ev_charging_network_usage_!$H954&lt;30,"Short Charging",IF(ev_charging_network_usage_!$H954&lt;=60,"Medium Charging","Long Charging"))</f>
        <v>Long Charging</v>
      </c>
      <c r="Q954" s="6">
        <f t="shared" si="60"/>
        <v>1</v>
      </c>
      <c r="R954" s="30">
        <f t="shared" si="58"/>
        <v>0.85138888888888886</v>
      </c>
      <c r="S954" s="28">
        <f t="shared" si="59"/>
        <v>45554</v>
      </c>
      <c r="T954" s="28"/>
    </row>
    <row r="955" spans="1:20" ht="13.2" x14ac:dyDescent="0.25">
      <c r="A955" s="3" t="s">
        <v>2145</v>
      </c>
      <c r="B955" s="3" t="s">
        <v>20</v>
      </c>
      <c r="C955" s="3" t="s">
        <v>15</v>
      </c>
      <c r="D955" s="3" t="s">
        <v>31</v>
      </c>
      <c r="E955" s="3" t="s">
        <v>35</v>
      </c>
      <c r="F955" s="4">
        <v>45476.091666666667</v>
      </c>
      <c r="G955" s="4">
        <v>45476.135416666664</v>
      </c>
      <c r="H955" s="3">
        <v>63</v>
      </c>
      <c r="I955" s="3">
        <v>24.1</v>
      </c>
      <c r="J955" s="3">
        <v>12</v>
      </c>
      <c r="K955" s="3">
        <v>289.2</v>
      </c>
      <c r="L955" s="3" t="s">
        <v>23</v>
      </c>
      <c r="M955" s="5">
        <v>1</v>
      </c>
      <c r="N955" s="6" t="str">
        <f>IF(ev_charging_network_usage_!$I955&lt;=10,"Low",IF(ev_charging_network_usage_!$I955&lt;=30,"Medium","High"))</f>
        <v>Medium</v>
      </c>
      <c r="O955" s="6" t="str">
        <f t="shared" si="61"/>
        <v>Low Satisfaction</v>
      </c>
      <c r="P955" s="6" t="str">
        <f>IF(ev_charging_network_usage_!$H955&lt;30,"Short Charging",IF(ev_charging_network_usage_!$H955&lt;=60,"Medium Charging","Long Charging"))</f>
        <v>Long Charging</v>
      </c>
      <c r="Q955" s="6">
        <f t="shared" si="60"/>
        <v>3</v>
      </c>
      <c r="R955" s="30">
        <f t="shared" si="58"/>
        <v>9.166666666666666E-2</v>
      </c>
      <c r="S955" s="28">
        <f t="shared" si="59"/>
        <v>45476</v>
      </c>
      <c r="T955" s="28"/>
    </row>
    <row r="956" spans="1:20" ht="13.2" x14ac:dyDescent="0.25">
      <c r="A956" s="7" t="s">
        <v>2146</v>
      </c>
      <c r="B956" s="7" t="s">
        <v>14</v>
      </c>
      <c r="C956" s="7" t="s">
        <v>21</v>
      </c>
      <c r="D956" s="7" t="s">
        <v>34</v>
      </c>
      <c r="E956" s="7" t="s">
        <v>35</v>
      </c>
      <c r="F956" s="7" t="s">
        <v>2147</v>
      </c>
      <c r="G956" s="7" t="s">
        <v>2148</v>
      </c>
      <c r="H956" s="7">
        <v>17</v>
      </c>
      <c r="I956" s="7">
        <v>58.43</v>
      </c>
      <c r="J956" s="7">
        <v>10</v>
      </c>
      <c r="K956" s="7">
        <v>584.29999999999995</v>
      </c>
      <c r="L956" s="7" t="s">
        <v>38</v>
      </c>
      <c r="M956" s="9">
        <v>5</v>
      </c>
      <c r="N956" s="6" t="str">
        <f>IF(ev_charging_network_usage_!$I956&lt;=10,"Low",IF(ev_charging_network_usage_!$I956&lt;=30,"Medium","High"))</f>
        <v>High</v>
      </c>
      <c r="O956" s="6" t="str">
        <f t="shared" si="61"/>
        <v>High Satisfaction</v>
      </c>
      <c r="P956" s="6" t="str">
        <f>IF(ev_charging_network_usage_!$H956&lt;30,"Short Charging",IF(ev_charging_network_usage_!$H956&lt;=60,"Medium Charging","Long Charging"))</f>
        <v>Short Charging</v>
      </c>
      <c r="Q956" s="6">
        <f t="shared" si="60"/>
        <v>1</v>
      </c>
      <c r="R956" s="30">
        <f t="shared" si="58"/>
        <v>0.68055555555555558</v>
      </c>
      <c r="S956" s="28">
        <f t="shared" si="59"/>
        <v>45290</v>
      </c>
      <c r="T956" s="28"/>
    </row>
    <row r="957" spans="1:20" ht="13.2" x14ac:dyDescent="0.25">
      <c r="A957" s="3" t="s">
        <v>2149</v>
      </c>
      <c r="B957" s="3" t="s">
        <v>78</v>
      </c>
      <c r="C957" s="3" t="s">
        <v>15</v>
      </c>
      <c r="D957" s="3" t="s">
        <v>22</v>
      </c>
      <c r="E957" s="3" t="s">
        <v>35</v>
      </c>
      <c r="F957" s="4">
        <v>45360.238194444442</v>
      </c>
      <c r="G957" s="4">
        <v>45360.255555555559</v>
      </c>
      <c r="H957" s="3">
        <v>25</v>
      </c>
      <c r="I957" s="3">
        <v>52.06</v>
      </c>
      <c r="J957" s="3">
        <v>8</v>
      </c>
      <c r="K957" s="3">
        <v>416.48</v>
      </c>
      <c r="L957" s="3" t="s">
        <v>23</v>
      </c>
      <c r="M957" s="5">
        <v>5</v>
      </c>
      <c r="N957" s="6" t="str">
        <f>IF(ev_charging_network_usage_!$I957&lt;=10,"Low",IF(ev_charging_network_usage_!$I957&lt;=30,"Medium","High"))</f>
        <v>High</v>
      </c>
      <c r="O957" s="6" t="str">
        <f t="shared" si="61"/>
        <v>High Satisfaction</v>
      </c>
      <c r="P957" s="6" t="str">
        <f>IF(ev_charging_network_usage_!$H957&lt;30,"Short Charging",IF(ev_charging_network_usage_!$H957&lt;=60,"Medium Charging","Long Charging"))</f>
        <v>Short Charging</v>
      </c>
      <c r="Q957" s="6">
        <f t="shared" si="60"/>
        <v>3</v>
      </c>
      <c r="R957" s="30">
        <f t="shared" si="58"/>
        <v>0.23819444444444443</v>
      </c>
      <c r="S957" s="28">
        <f t="shared" si="59"/>
        <v>45360</v>
      </c>
      <c r="T957" s="28"/>
    </row>
    <row r="958" spans="1:20" ht="13.2" x14ac:dyDescent="0.25">
      <c r="A958" s="7" t="s">
        <v>2150</v>
      </c>
      <c r="B958" s="7" t="s">
        <v>59</v>
      </c>
      <c r="C958" s="7" t="s">
        <v>15</v>
      </c>
      <c r="D958" s="7" t="s">
        <v>34</v>
      </c>
      <c r="E958" s="7" t="s">
        <v>17</v>
      </c>
      <c r="F958" s="7" t="s">
        <v>2151</v>
      </c>
      <c r="G958" s="7" t="s">
        <v>2152</v>
      </c>
      <c r="H958" s="7">
        <v>76</v>
      </c>
      <c r="I958" s="7">
        <v>4.68</v>
      </c>
      <c r="J958" s="7">
        <v>15</v>
      </c>
      <c r="K958" s="7">
        <v>70.2</v>
      </c>
      <c r="L958" s="7" t="s">
        <v>38</v>
      </c>
      <c r="M958" s="9">
        <v>4</v>
      </c>
      <c r="N958" s="6" t="str">
        <f>IF(ev_charging_network_usage_!$I958&lt;=10,"Low",IF(ev_charging_network_usage_!$I958&lt;=30,"Medium","High"))</f>
        <v>Low</v>
      </c>
      <c r="O958" s="6" t="str">
        <f t="shared" si="61"/>
        <v>Medium Satisfaction</v>
      </c>
      <c r="P958" s="6" t="str">
        <f>IF(ev_charging_network_usage_!$H958&lt;30,"Short Charging",IF(ev_charging_network_usage_!$H958&lt;=60,"Medium Charging","Long Charging"))</f>
        <v>Long Charging</v>
      </c>
      <c r="Q958" s="6">
        <f t="shared" si="60"/>
        <v>3</v>
      </c>
      <c r="R958" s="30">
        <f t="shared" si="58"/>
        <v>0.69166666666666665</v>
      </c>
      <c r="S958" s="28">
        <f t="shared" si="59"/>
        <v>45191</v>
      </c>
      <c r="T958" s="28"/>
    </row>
    <row r="959" spans="1:20" ht="13.2" x14ac:dyDescent="0.25">
      <c r="A959" s="3" t="s">
        <v>2153</v>
      </c>
      <c r="B959" s="3" t="s">
        <v>78</v>
      </c>
      <c r="C959" s="3" t="s">
        <v>30</v>
      </c>
      <c r="D959" s="3" t="s">
        <v>31</v>
      </c>
      <c r="E959" s="3" t="s">
        <v>17</v>
      </c>
      <c r="F959" s="3" t="s">
        <v>2154</v>
      </c>
      <c r="G959" s="3" t="s">
        <v>2155</v>
      </c>
      <c r="H959" s="3">
        <v>39</v>
      </c>
      <c r="I959" s="3">
        <v>48.26</v>
      </c>
      <c r="J959" s="3">
        <v>15</v>
      </c>
      <c r="K959" s="3">
        <v>723.9</v>
      </c>
      <c r="L959" s="3" t="s">
        <v>18</v>
      </c>
      <c r="M959" s="5">
        <v>5</v>
      </c>
      <c r="N959" s="6" t="str">
        <f>IF(ev_charging_network_usage_!$I959&lt;=10,"Low",IF(ev_charging_network_usage_!$I959&lt;=30,"Medium","High"))</f>
        <v>High</v>
      </c>
      <c r="O959" s="6" t="str">
        <f t="shared" si="61"/>
        <v>High Satisfaction</v>
      </c>
      <c r="P959" s="6" t="str">
        <f>IF(ev_charging_network_usage_!$H959&lt;30,"Short Charging",IF(ev_charging_network_usage_!$H959&lt;=60,"Medium Charging","Long Charging"))</f>
        <v>Medium Charging</v>
      </c>
      <c r="Q959" s="6">
        <f t="shared" si="60"/>
        <v>2</v>
      </c>
      <c r="R959" s="30">
        <f t="shared" si="58"/>
        <v>0.25763888888888886</v>
      </c>
      <c r="S959" s="28">
        <f t="shared" si="59"/>
        <v>45099</v>
      </c>
      <c r="T959" s="28"/>
    </row>
    <row r="960" spans="1:20" ht="13.2" x14ac:dyDescent="0.25">
      <c r="A960" s="7" t="s">
        <v>2156</v>
      </c>
      <c r="B960" s="7" t="s">
        <v>55</v>
      </c>
      <c r="C960" s="7" t="s">
        <v>15</v>
      </c>
      <c r="D960" s="7" t="s">
        <v>31</v>
      </c>
      <c r="E960" s="7" t="s">
        <v>35</v>
      </c>
      <c r="F960" s="8">
        <v>45361.25277777778</v>
      </c>
      <c r="G960" s="8">
        <v>45361.281944444447</v>
      </c>
      <c r="H960" s="7">
        <v>42</v>
      </c>
      <c r="I960" s="7">
        <v>38.18</v>
      </c>
      <c r="J960" s="7">
        <v>12</v>
      </c>
      <c r="K960" s="7">
        <v>458.16</v>
      </c>
      <c r="L960" s="7" t="s">
        <v>38</v>
      </c>
      <c r="M960" s="9">
        <v>1</v>
      </c>
      <c r="N960" s="6" t="str">
        <f>IF(ev_charging_network_usage_!$I960&lt;=10,"Low",IF(ev_charging_network_usage_!$I960&lt;=30,"Medium","High"))</f>
        <v>High</v>
      </c>
      <c r="O960" s="6" t="str">
        <f t="shared" si="61"/>
        <v>Low Satisfaction</v>
      </c>
      <c r="P960" s="6" t="str">
        <f>IF(ev_charging_network_usage_!$H960&lt;30,"Short Charging",IF(ev_charging_network_usage_!$H960&lt;=60,"Medium Charging","Long Charging"))</f>
        <v>Medium Charging</v>
      </c>
      <c r="Q960" s="6">
        <f t="shared" si="60"/>
        <v>3</v>
      </c>
      <c r="R960" s="30">
        <f t="shared" si="58"/>
        <v>0.25277777777777777</v>
      </c>
      <c r="S960" s="28">
        <f t="shared" si="59"/>
        <v>45361</v>
      </c>
      <c r="T960" s="28"/>
    </row>
    <row r="961" spans="1:20" ht="13.2" x14ac:dyDescent="0.25">
      <c r="A961" s="3" t="s">
        <v>2157</v>
      </c>
      <c r="B961" s="3" t="s">
        <v>29</v>
      </c>
      <c r="C961" s="3" t="s">
        <v>21</v>
      </c>
      <c r="D961" s="3" t="s">
        <v>22</v>
      </c>
      <c r="E961" s="3" t="s">
        <v>35</v>
      </c>
      <c r="F961" s="3" t="s">
        <v>2158</v>
      </c>
      <c r="G961" s="3" t="s">
        <v>2159</v>
      </c>
      <c r="H961" s="3">
        <v>21</v>
      </c>
      <c r="I961" s="3">
        <v>9.61</v>
      </c>
      <c r="J961" s="3">
        <v>15</v>
      </c>
      <c r="K961" s="3">
        <v>144.15</v>
      </c>
      <c r="L961" s="3" t="s">
        <v>23</v>
      </c>
      <c r="M961" s="5">
        <v>4</v>
      </c>
      <c r="N961" s="6" t="str">
        <f>IF(ev_charging_network_usage_!$I961&lt;=10,"Low",IF(ev_charging_network_usage_!$I961&lt;=30,"Medium","High"))</f>
        <v>Low</v>
      </c>
      <c r="O961" s="6" t="str">
        <f t="shared" si="61"/>
        <v>Medium Satisfaction</v>
      </c>
      <c r="P961" s="6" t="str">
        <f>IF(ev_charging_network_usage_!$H961&lt;30,"Short Charging",IF(ev_charging_network_usage_!$H961&lt;=60,"Medium Charging","Long Charging"))</f>
        <v>Short Charging</v>
      </c>
      <c r="Q961" s="6">
        <f t="shared" si="60"/>
        <v>1</v>
      </c>
      <c r="R961" s="30">
        <f t="shared" si="58"/>
        <v>0.50208333333333333</v>
      </c>
      <c r="S961" s="28">
        <f t="shared" si="59"/>
        <v>45442</v>
      </c>
      <c r="T961" s="28"/>
    </row>
    <row r="962" spans="1:20" ht="13.2" x14ac:dyDescent="0.25">
      <c r="A962" s="7" t="s">
        <v>2160</v>
      </c>
      <c r="B962" s="7" t="s">
        <v>48</v>
      </c>
      <c r="C962" s="7" t="s">
        <v>21</v>
      </c>
      <c r="D962" s="7" t="s">
        <v>22</v>
      </c>
      <c r="E962" s="7" t="s">
        <v>35</v>
      </c>
      <c r="F962" s="7" t="s">
        <v>2161</v>
      </c>
      <c r="G962" s="7" t="s">
        <v>2162</v>
      </c>
      <c r="H962" s="7">
        <v>110</v>
      </c>
      <c r="I962" s="7">
        <v>59.35</v>
      </c>
      <c r="J962" s="7">
        <v>8</v>
      </c>
      <c r="K962" s="7">
        <v>474.8</v>
      </c>
      <c r="L962" s="7" t="s">
        <v>38</v>
      </c>
      <c r="M962" s="9">
        <v>3</v>
      </c>
      <c r="N962" s="6" t="str">
        <f>IF(ev_charging_network_usage_!$I962&lt;=10,"Low",IF(ev_charging_network_usage_!$I962&lt;=30,"Medium","High"))</f>
        <v>High</v>
      </c>
      <c r="O962" s="6" t="str">
        <f t="shared" si="61"/>
        <v>Medium Satisfaction</v>
      </c>
      <c r="P962" s="6" t="str">
        <f>IF(ev_charging_network_usage_!$H962&lt;30,"Short Charging",IF(ev_charging_network_usage_!$H962&lt;=60,"Medium Charging","Long Charging"))</f>
        <v>Long Charging</v>
      </c>
      <c r="Q962" s="6">
        <f t="shared" si="60"/>
        <v>1</v>
      </c>
      <c r="R962" s="30">
        <f t="shared" ref="R962:R1025" si="62">TIME(HOUR(F962),MINUTE(F962),SECOND(F962))</f>
        <v>6.6666666666666666E-2</v>
      </c>
      <c r="S962" s="28">
        <f t="shared" ref="S962:S1025" si="63">DATE(YEAR(F962),MONTH(F962),DAY(F962))</f>
        <v>45548</v>
      </c>
      <c r="T962" s="28"/>
    </row>
    <row r="963" spans="1:20" ht="13.2" x14ac:dyDescent="0.25">
      <c r="A963" s="3" t="s">
        <v>2163</v>
      </c>
      <c r="B963" s="3" t="s">
        <v>43</v>
      </c>
      <c r="C963" s="3" t="s">
        <v>30</v>
      </c>
      <c r="D963" s="3" t="s">
        <v>31</v>
      </c>
      <c r="E963" s="3" t="s">
        <v>35</v>
      </c>
      <c r="F963" s="3" t="s">
        <v>2164</v>
      </c>
      <c r="G963" s="3" t="s">
        <v>2165</v>
      </c>
      <c r="H963" s="3">
        <v>23</v>
      </c>
      <c r="I963" s="3">
        <v>22.06</v>
      </c>
      <c r="J963" s="3">
        <v>10</v>
      </c>
      <c r="K963" s="3">
        <v>220.6</v>
      </c>
      <c r="L963" s="3" t="s">
        <v>27</v>
      </c>
      <c r="M963" s="5">
        <v>4</v>
      </c>
      <c r="N963" s="6" t="str">
        <f>IF(ev_charging_network_usage_!$I963&lt;=10,"Low",IF(ev_charging_network_usage_!$I963&lt;=30,"Medium","High"))</f>
        <v>Medium</v>
      </c>
      <c r="O963" s="6" t="str">
        <f t="shared" si="61"/>
        <v>Medium Satisfaction</v>
      </c>
      <c r="P963" s="6" t="str">
        <f>IF(ev_charging_network_usage_!$H963&lt;30,"Short Charging",IF(ev_charging_network_usage_!$H963&lt;=60,"Medium Charging","Long Charging"))</f>
        <v>Short Charging</v>
      </c>
      <c r="Q963" s="6">
        <f t="shared" ref="Q963:Q1026" si="64">IF(C963="Fast Charger",1,IF(C963="Standard Charger",2,IF(C963="Super Fast Charger",3,"")))</f>
        <v>2</v>
      </c>
      <c r="R963" s="30">
        <f t="shared" si="62"/>
        <v>0.65347222222222223</v>
      </c>
      <c r="S963" s="28">
        <f t="shared" si="63"/>
        <v>45045</v>
      </c>
      <c r="T963" s="28"/>
    </row>
    <row r="964" spans="1:20" ht="13.2" x14ac:dyDescent="0.25">
      <c r="A964" s="7" t="s">
        <v>2166</v>
      </c>
      <c r="B964" s="7" t="s">
        <v>29</v>
      </c>
      <c r="C964" s="7" t="s">
        <v>21</v>
      </c>
      <c r="D964" s="7" t="s">
        <v>22</v>
      </c>
      <c r="E964" s="7" t="s">
        <v>35</v>
      </c>
      <c r="F964" s="7" t="s">
        <v>2167</v>
      </c>
      <c r="G964" s="7" t="s">
        <v>2168</v>
      </c>
      <c r="H964" s="7">
        <v>65</v>
      </c>
      <c r="I964" s="7">
        <v>45.37</v>
      </c>
      <c r="J964" s="7">
        <v>8</v>
      </c>
      <c r="K964" s="7">
        <v>362.96</v>
      </c>
      <c r="L964" s="7" t="s">
        <v>18</v>
      </c>
      <c r="M964" s="9">
        <v>1</v>
      </c>
      <c r="N964" s="6" t="str">
        <f>IF(ev_charging_network_usage_!$I964&lt;=10,"Low",IF(ev_charging_network_usage_!$I964&lt;=30,"Medium","High"))</f>
        <v>High</v>
      </c>
      <c r="O964" s="6" t="str">
        <f t="shared" ref="O964:O1027" si="65">IF(M964&lt;=2,"Low Satisfaction",IF(M964&lt;=4,"Medium Satisfaction","High Satisfaction"))</f>
        <v>Low Satisfaction</v>
      </c>
      <c r="P964" s="6" t="str">
        <f>IF(ev_charging_network_usage_!$H964&lt;30,"Short Charging",IF(ev_charging_network_usage_!$H964&lt;=60,"Medium Charging","Long Charging"))</f>
        <v>Long Charging</v>
      </c>
      <c r="Q964" s="6">
        <f t="shared" si="64"/>
        <v>1</v>
      </c>
      <c r="R964" s="30">
        <f t="shared" si="62"/>
        <v>0.79652777777777772</v>
      </c>
      <c r="S964" s="28">
        <f t="shared" si="63"/>
        <v>45131</v>
      </c>
      <c r="T964" s="28"/>
    </row>
    <row r="965" spans="1:20" ht="13.2" x14ac:dyDescent="0.25">
      <c r="A965" s="3" t="s">
        <v>2169</v>
      </c>
      <c r="B965" s="3" t="s">
        <v>20</v>
      </c>
      <c r="C965" s="3" t="s">
        <v>21</v>
      </c>
      <c r="D965" s="3" t="s">
        <v>34</v>
      </c>
      <c r="E965" s="3" t="s">
        <v>17</v>
      </c>
      <c r="F965" s="4">
        <v>45139.503472222219</v>
      </c>
      <c r="G965" s="4">
        <v>45139.542361111111</v>
      </c>
      <c r="H965" s="3">
        <v>56</v>
      </c>
      <c r="I965" s="3">
        <v>35.340000000000003</v>
      </c>
      <c r="J965" s="3">
        <v>10</v>
      </c>
      <c r="K965" s="3">
        <v>353.4</v>
      </c>
      <c r="L965" s="3" t="s">
        <v>18</v>
      </c>
      <c r="M965" s="5">
        <v>3</v>
      </c>
      <c r="N965" s="6" t="str">
        <f>IF(ev_charging_network_usage_!$I965&lt;=10,"Low",IF(ev_charging_network_usage_!$I965&lt;=30,"Medium","High"))</f>
        <v>High</v>
      </c>
      <c r="O965" s="6" t="str">
        <f t="shared" si="65"/>
        <v>Medium Satisfaction</v>
      </c>
      <c r="P965" s="6" t="str">
        <f>IF(ev_charging_network_usage_!$H965&lt;30,"Short Charging",IF(ev_charging_network_usage_!$H965&lt;=60,"Medium Charging","Long Charging"))</f>
        <v>Medium Charging</v>
      </c>
      <c r="Q965" s="6">
        <f t="shared" si="64"/>
        <v>1</v>
      </c>
      <c r="R965" s="30">
        <f t="shared" si="62"/>
        <v>0.50347222222222221</v>
      </c>
      <c r="S965" s="28">
        <f t="shared" si="63"/>
        <v>45139</v>
      </c>
      <c r="T965" s="28"/>
    </row>
    <row r="966" spans="1:20" ht="13.2" x14ac:dyDescent="0.25">
      <c r="A966" s="7" t="s">
        <v>2170</v>
      </c>
      <c r="B966" s="7" t="s">
        <v>48</v>
      </c>
      <c r="C966" s="7" t="s">
        <v>30</v>
      </c>
      <c r="D966" s="7" t="s">
        <v>16</v>
      </c>
      <c r="E966" s="7" t="s">
        <v>35</v>
      </c>
      <c r="F966" s="11">
        <v>45211.015972222223</v>
      </c>
      <c r="G966" s="11">
        <v>45211.097222222219</v>
      </c>
      <c r="H966" s="7">
        <v>117</v>
      </c>
      <c r="I966" s="7">
        <v>44.18</v>
      </c>
      <c r="J966" s="7">
        <v>10</v>
      </c>
      <c r="K966" s="7">
        <v>441.8</v>
      </c>
      <c r="L966" s="7" t="s">
        <v>23</v>
      </c>
      <c r="M966" s="9">
        <v>5</v>
      </c>
      <c r="N966" s="6" t="str">
        <f>IF(ev_charging_network_usage_!$I966&lt;=10,"Low",IF(ev_charging_network_usage_!$I966&lt;=30,"Medium","High"))</f>
        <v>High</v>
      </c>
      <c r="O966" s="6" t="str">
        <f t="shared" si="65"/>
        <v>High Satisfaction</v>
      </c>
      <c r="P966" s="6" t="str">
        <f>IF(ev_charging_network_usage_!$H966&lt;30,"Short Charging",IF(ev_charging_network_usage_!$H966&lt;=60,"Medium Charging","Long Charging"))</f>
        <v>Long Charging</v>
      </c>
      <c r="Q966" s="6">
        <f t="shared" si="64"/>
        <v>2</v>
      </c>
      <c r="R966" s="30">
        <f t="shared" si="62"/>
        <v>1.5972222222222221E-2</v>
      </c>
      <c r="S966" s="28">
        <f t="shared" si="63"/>
        <v>45211</v>
      </c>
      <c r="T966" s="28"/>
    </row>
    <row r="967" spans="1:20" ht="13.2" x14ac:dyDescent="0.25">
      <c r="A967" s="3" t="s">
        <v>2171</v>
      </c>
      <c r="B967" s="3" t="s">
        <v>29</v>
      </c>
      <c r="C967" s="3" t="s">
        <v>30</v>
      </c>
      <c r="D967" s="3" t="s">
        <v>16</v>
      </c>
      <c r="E967" s="3" t="s">
        <v>17</v>
      </c>
      <c r="F967" s="3" t="s">
        <v>2172</v>
      </c>
      <c r="G967" s="3" t="s">
        <v>2173</v>
      </c>
      <c r="H967" s="3">
        <v>28</v>
      </c>
      <c r="I967" s="3">
        <v>3.26</v>
      </c>
      <c r="J967" s="3">
        <v>12</v>
      </c>
      <c r="K967" s="3">
        <v>39.119999999999997</v>
      </c>
      <c r="L967" s="3" t="s">
        <v>23</v>
      </c>
      <c r="M967" s="5">
        <v>1</v>
      </c>
      <c r="N967" s="6" t="str">
        <f>IF(ev_charging_network_usage_!$I967&lt;=10,"Low",IF(ev_charging_network_usage_!$I967&lt;=30,"Medium","High"))</f>
        <v>Low</v>
      </c>
      <c r="O967" s="6" t="str">
        <f t="shared" si="65"/>
        <v>Low Satisfaction</v>
      </c>
      <c r="P967" s="6" t="str">
        <f>IF(ev_charging_network_usage_!$H967&lt;30,"Short Charging",IF(ev_charging_network_usage_!$H967&lt;=60,"Medium Charging","Long Charging"))</f>
        <v>Short Charging</v>
      </c>
      <c r="Q967" s="6">
        <f t="shared" si="64"/>
        <v>2</v>
      </c>
      <c r="R967" s="30">
        <f t="shared" si="62"/>
        <v>0.47499999999999998</v>
      </c>
      <c r="S967" s="28">
        <f t="shared" si="63"/>
        <v>45044</v>
      </c>
      <c r="T967" s="28"/>
    </row>
    <row r="968" spans="1:20" ht="13.2" x14ac:dyDescent="0.25">
      <c r="A968" s="7" t="s">
        <v>2174</v>
      </c>
      <c r="B968" s="7" t="s">
        <v>20</v>
      </c>
      <c r="C968" s="7" t="s">
        <v>15</v>
      </c>
      <c r="D968" s="7" t="s">
        <v>34</v>
      </c>
      <c r="E968" s="7" t="s">
        <v>35</v>
      </c>
      <c r="F968" s="8">
        <v>45633.854166666664</v>
      </c>
      <c r="G968" s="8">
        <v>45633.861805555556</v>
      </c>
      <c r="H968" s="7">
        <v>11</v>
      </c>
      <c r="I968" s="7">
        <v>3.77</v>
      </c>
      <c r="J968" s="7">
        <v>10</v>
      </c>
      <c r="K968" s="7">
        <v>37.700000000000003</v>
      </c>
      <c r="L968" s="7" t="s">
        <v>18</v>
      </c>
      <c r="M968" s="9">
        <v>2</v>
      </c>
      <c r="N968" s="6" t="str">
        <f>IF(ev_charging_network_usage_!$I968&lt;=10,"Low",IF(ev_charging_network_usage_!$I968&lt;=30,"Medium","High"))</f>
        <v>Low</v>
      </c>
      <c r="O968" s="6" t="str">
        <f t="shared" si="65"/>
        <v>Low Satisfaction</v>
      </c>
      <c r="P968" s="6" t="str">
        <f>IF(ev_charging_network_usage_!$H968&lt;30,"Short Charging",IF(ev_charging_network_usage_!$H968&lt;=60,"Medium Charging","Long Charging"))</f>
        <v>Short Charging</v>
      </c>
      <c r="Q968" s="6">
        <f t="shared" si="64"/>
        <v>3</v>
      </c>
      <c r="R968" s="30">
        <f t="shared" si="62"/>
        <v>0.85416666666666663</v>
      </c>
      <c r="S968" s="28">
        <f t="shared" si="63"/>
        <v>45633</v>
      </c>
      <c r="T968" s="28"/>
    </row>
    <row r="969" spans="1:20" ht="13.2" x14ac:dyDescent="0.25">
      <c r="A969" s="3" t="s">
        <v>2175</v>
      </c>
      <c r="B969" s="3" t="s">
        <v>48</v>
      </c>
      <c r="C969" s="3" t="s">
        <v>21</v>
      </c>
      <c r="D969" s="3" t="s">
        <v>34</v>
      </c>
      <c r="E969" s="3" t="s">
        <v>17</v>
      </c>
      <c r="F969" s="4">
        <v>45420.089583333334</v>
      </c>
      <c r="G969" s="4">
        <v>45420.099305555559</v>
      </c>
      <c r="H969" s="3">
        <v>14</v>
      </c>
      <c r="I969" s="3">
        <v>17.98</v>
      </c>
      <c r="J969" s="3">
        <v>15</v>
      </c>
      <c r="K969" s="3">
        <v>269.7</v>
      </c>
      <c r="L969" s="3" t="s">
        <v>23</v>
      </c>
      <c r="M969" s="5">
        <v>1</v>
      </c>
      <c r="N969" s="6" t="str">
        <f>IF(ev_charging_network_usage_!$I969&lt;=10,"Low",IF(ev_charging_network_usage_!$I969&lt;=30,"Medium","High"))</f>
        <v>Medium</v>
      </c>
      <c r="O969" s="6" t="str">
        <f t="shared" si="65"/>
        <v>Low Satisfaction</v>
      </c>
      <c r="P969" s="6" t="str">
        <f>IF(ev_charging_network_usage_!$H969&lt;30,"Short Charging",IF(ev_charging_network_usage_!$H969&lt;=60,"Medium Charging","Long Charging"))</f>
        <v>Short Charging</v>
      </c>
      <c r="Q969" s="6">
        <f t="shared" si="64"/>
        <v>1</v>
      </c>
      <c r="R969" s="30">
        <f t="shared" si="62"/>
        <v>8.9583333333333334E-2</v>
      </c>
      <c r="S969" s="28">
        <f t="shared" si="63"/>
        <v>45420</v>
      </c>
      <c r="T969" s="28"/>
    </row>
    <row r="970" spans="1:20" ht="13.2" x14ac:dyDescent="0.25">
      <c r="A970" s="7" t="s">
        <v>2176</v>
      </c>
      <c r="B970" s="7" t="s">
        <v>43</v>
      </c>
      <c r="C970" s="7" t="s">
        <v>30</v>
      </c>
      <c r="D970" s="7" t="s">
        <v>31</v>
      </c>
      <c r="E970" s="7" t="s">
        <v>17</v>
      </c>
      <c r="F970" s="8">
        <v>44930.673611111109</v>
      </c>
      <c r="G970" s="8">
        <v>44930.729166666664</v>
      </c>
      <c r="H970" s="7">
        <v>80</v>
      </c>
      <c r="I970" s="7">
        <v>13.49</v>
      </c>
      <c r="J970" s="7">
        <v>8</v>
      </c>
      <c r="K970" s="7">
        <v>107.92</v>
      </c>
      <c r="L970" s="7" t="s">
        <v>18</v>
      </c>
      <c r="M970" s="9">
        <v>4</v>
      </c>
      <c r="N970" s="6" t="str">
        <f>IF(ev_charging_network_usage_!$I970&lt;=10,"Low",IF(ev_charging_network_usage_!$I970&lt;=30,"Medium","High"))</f>
        <v>Medium</v>
      </c>
      <c r="O970" s="6" t="str">
        <f t="shared" si="65"/>
        <v>Medium Satisfaction</v>
      </c>
      <c r="P970" s="6" t="str">
        <f>IF(ev_charging_network_usage_!$H970&lt;30,"Short Charging",IF(ev_charging_network_usage_!$H970&lt;=60,"Medium Charging","Long Charging"))</f>
        <v>Long Charging</v>
      </c>
      <c r="Q970" s="6">
        <f t="shared" si="64"/>
        <v>2</v>
      </c>
      <c r="R970" s="30">
        <f t="shared" si="62"/>
        <v>0.67361111111111116</v>
      </c>
      <c r="S970" s="28">
        <f t="shared" si="63"/>
        <v>44930</v>
      </c>
      <c r="T970" s="28"/>
    </row>
    <row r="971" spans="1:20" ht="13.2" x14ac:dyDescent="0.25">
      <c r="A971" s="3" t="s">
        <v>2177</v>
      </c>
      <c r="B971" s="3" t="s">
        <v>20</v>
      </c>
      <c r="C971" s="3" t="s">
        <v>15</v>
      </c>
      <c r="D971" s="3" t="s">
        <v>16</v>
      </c>
      <c r="E971" s="3" t="s">
        <v>35</v>
      </c>
      <c r="F971" s="3" t="s">
        <v>2178</v>
      </c>
      <c r="G971" s="3" t="s">
        <v>2179</v>
      </c>
      <c r="H971" s="3">
        <v>74</v>
      </c>
      <c r="I971" s="3">
        <v>45.67</v>
      </c>
      <c r="J971" s="3">
        <v>15</v>
      </c>
      <c r="K971" s="3">
        <v>685.05</v>
      </c>
      <c r="L971" s="3" t="s">
        <v>18</v>
      </c>
      <c r="M971" s="5">
        <v>2</v>
      </c>
      <c r="N971" s="6" t="str">
        <f>IF(ev_charging_network_usage_!$I971&lt;=10,"Low",IF(ev_charging_network_usage_!$I971&lt;=30,"Medium","High"))</f>
        <v>High</v>
      </c>
      <c r="O971" s="6" t="str">
        <f t="shared" si="65"/>
        <v>Low Satisfaction</v>
      </c>
      <c r="P971" s="6" t="str">
        <f>IF(ev_charging_network_usage_!$H971&lt;30,"Short Charging",IF(ev_charging_network_usage_!$H971&lt;=60,"Medium Charging","Long Charging"))</f>
        <v>Long Charging</v>
      </c>
      <c r="Q971" s="6">
        <f t="shared" si="64"/>
        <v>3</v>
      </c>
      <c r="R971" s="30">
        <f t="shared" si="62"/>
        <v>8.8888888888888892E-2</v>
      </c>
      <c r="S971" s="28">
        <f t="shared" si="63"/>
        <v>45503</v>
      </c>
      <c r="T971" s="28"/>
    </row>
    <row r="972" spans="1:20" ht="13.2" x14ac:dyDescent="0.25">
      <c r="A972" s="7" t="s">
        <v>2180</v>
      </c>
      <c r="B972" s="7" t="s">
        <v>29</v>
      </c>
      <c r="C972" s="7" t="s">
        <v>15</v>
      </c>
      <c r="D972" s="7" t="s">
        <v>34</v>
      </c>
      <c r="E972" s="7" t="s">
        <v>35</v>
      </c>
      <c r="F972" s="7" t="s">
        <v>2181</v>
      </c>
      <c r="G972" s="7" t="s">
        <v>2182</v>
      </c>
      <c r="H972" s="7">
        <v>74</v>
      </c>
      <c r="I972" s="7">
        <v>22.98</v>
      </c>
      <c r="J972" s="7">
        <v>15</v>
      </c>
      <c r="K972" s="7">
        <v>344.7</v>
      </c>
      <c r="L972" s="7" t="s">
        <v>38</v>
      </c>
      <c r="M972" s="9">
        <v>2</v>
      </c>
      <c r="N972" s="6" t="str">
        <f>IF(ev_charging_network_usage_!$I972&lt;=10,"Low",IF(ev_charging_network_usage_!$I972&lt;=30,"Medium","High"))</f>
        <v>Medium</v>
      </c>
      <c r="O972" s="6" t="str">
        <f t="shared" si="65"/>
        <v>Low Satisfaction</v>
      </c>
      <c r="P972" s="6" t="str">
        <f>IF(ev_charging_network_usage_!$H972&lt;30,"Short Charging",IF(ev_charging_network_usage_!$H972&lt;=60,"Medium Charging","Long Charging"))</f>
        <v>Long Charging</v>
      </c>
      <c r="Q972" s="6">
        <f t="shared" si="64"/>
        <v>3</v>
      </c>
      <c r="R972" s="30">
        <f t="shared" si="62"/>
        <v>7.1527777777777773E-2</v>
      </c>
      <c r="S972" s="28">
        <f t="shared" si="63"/>
        <v>45121</v>
      </c>
      <c r="T972" s="28"/>
    </row>
    <row r="973" spans="1:20" ht="13.2" x14ac:dyDescent="0.25">
      <c r="A973" s="3" t="s">
        <v>2183</v>
      </c>
      <c r="B973" s="3" t="s">
        <v>43</v>
      </c>
      <c r="C973" s="3" t="s">
        <v>21</v>
      </c>
      <c r="D973" s="3" t="s">
        <v>16</v>
      </c>
      <c r="E973" s="3" t="s">
        <v>35</v>
      </c>
      <c r="F973" s="3" t="s">
        <v>2184</v>
      </c>
      <c r="G973" s="3" t="s">
        <v>2185</v>
      </c>
      <c r="H973" s="3">
        <v>107</v>
      </c>
      <c r="I973" s="3">
        <v>2.82</v>
      </c>
      <c r="J973" s="3">
        <v>15</v>
      </c>
      <c r="K973" s="3">
        <v>42.3</v>
      </c>
      <c r="L973" s="3" t="s">
        <v>18</v>
      </c>
      <c r="M973" s="5">
        <v>2</v>
      </c>
      <c r="N973" s="6" t="str">
        <f>IF(ev_charging_network_usage_!$I973&lt;=10,"Low",IF(ev_charging_network_usage_!$I973&lt;=30,"Medium","High"))</f>
        <v>Low</v>
      </c>
      <c r="O973" s="6" t="str">
        <f t="shared" si="65"/>
        <v>Low Satisfaction</v>
      </c>
      <c r="P973" s="6" t="str">
        <f>IF(ev_charging_network_usage_!$H973&lt;30,"Short Charging",IF(ev_charging_network_usage_!$H973&lt;=60,"Medium Charging","Long Charging"))</f>
        <v>Long Charging</v>
      </c>
      <c r="Q973" s="6">
        <f t="shared" si="64"/>
        <v>1</v>
      </c>
      <c r="R973" s="30">
        <f t="shared" si="62"/>
        <v>0.95625000000000004</v>
      </c>
      <c r="S973" s="28">
        <f t="shared" si="63"/>
        <v>45612</v>
      </c>
      <c r="T973" s="28"/>
    </row>
    <row r="974" spans="1:20" ht="13.2" x14ac:dyDescent="0.25">
      <c r="A974" s="7" t="s">
        <v>2186</v>
      </c>
      <c r="B974" s="7" t="s">
        <v>78</v>
      </c>
      <c r="C974" s="7" t="s">
        <v>30</v>
      </c>
      <c r="D974" s="7" t="s">
        <v>34</v>
      </c>
      <c r="E974" s="7" t="s">
        <v>35</v>
      </c>
      <c r="F974" s="8">
        <v>45476.765972222223</v>
      </c>
      <c r="G974" s="8">
        <v>45476.790972222225</v>
      </c>
      <c r="H974" s="7">
        <v>36</v>
      </c>
      <c r="I974" s="7">
        <v>29.73</v>
      </c>
      <c r="J974" s="7">
        <v>12</v>
      </c>
      <c r="K974" s="7">
        <v>356.76</v>
      </c>
      <c r="L974" s="7" t="s">
        <v>38</v>
      </c>
      <c r="M974" s="9">
        <v>1</v>
      </c>
      <c r="N974" s="6" t="str">
        <f>IF(ev_charging_network_usage_!$I974&lt;=10,"Low",IF(ev_charging_network_usage_!$I974&lt;=30,"Medium","High"))</f>
        <v>Medium</v>
      </c>
      <c r="O974" s="6" t="str">
        <f t="shared" si="65"/>
        <v>Low Satisfaction</v>
      </c>
      <c r="P974" s="6" t="str">
        <f>IF(ev_charging_network_usage_!$H974&lt;30,"Short Charging",IF(ev_charging_network_usage_!$H974&lt;=60,"Medium Charging","Long Charging"))</f>
        <v>Medium Charging</v>
      </c>
      <c r="Q974" s="6">
        <f t="shared" si="64"/>
        <v>2</v>
      </c>
      <c r="R974" s="30">
        <f t="shared" si="62"/>
        <v>0.76597222222222228</v>
      </c>
      <c r="S974" s="28">
        <f t="shared" si="63"/>
        <v>45476</v>
      </c>
      <c r="T974" s="28"/>
    </row>
    <row r="975" spans="1:20" ht="13.2" x14ac:dyDescent="0.25">
      <c r="A975" s="3" t="s">
        <v>2187</v>
      </c>
      <c r="B975" s="3" t="s">
        <v>48</v>
      </c>
      <c r="C975" s="3" t="s">
        <v>30</v>
      </c>
      <c r="D975" s="3" t="s">
        <v>31</v>
      </c>
      <c r="E975" s="3" t="s">
        <v>17</v>
      </c>
      <c r="F975" s="3" t="s">
        <v>2188</v>
      </c>
      <c r="G975" s="3" t="s">
        <v>2189</v>
      </c>
      <c r="H975" s="3">
        <v>116</v>
      </c>
      <c r="I975" s="3">
        <v>58.47</v>
      </c>
      <c r="J975" s="3">
        <v>8</v>
      </c>
      <c r="K975" s="3">
        <v>467.76</v>
      </c>
      <c r="L975" s="3" t="s">
        <v>18</v>
      </c>
      <c r="M975" s="5">
        <v>4</v>
      </c>
      <c r="N975" s="6" t="str">
        <f>IF(ev_charging_network_usage_!$I975&lt;=10,"Low",IF(ev_charging_network_usage_!$I975&lt;=30,"Medium","High"))</f>
        <v>High</v>
      </c>
      <c r="O975" s="6" t="str">
        <f t="shared" si="65"/>
        <v>Medium Satisfaction</v>
      </c>
      <c r="P975" s="6" t="str">
        <f>IF(ev_charging_network_usage_!$H975&lt;30,"Short Charging",IF(ev_charging_network_usage_!$H975&lt;=60,"Medium Charging","Long Charging"))</f>
        <v>Long Charging</v>
      </c>
      <c r="Q975" s="6">
        <f t="shared" si="64"/>
        <v>2</v>
      </c>
      <c r="R975" s="30">
        <f t="shared" si="62"/>
        <v>0.25416666666666665</v>
      </c>
      <c r="S975" s="28">
        <f t="shared" si="63"/>
        <v>45069</v>
      </c>
      <c r="T975" s="28"/>
    </row>
    <row r="976" spans="1:20" ht="13.2" x14ac:dyDescent="0.25">
      <c r="A976" s="7" t="s">
        <v>2190</v>
      </c>
      <c r="B976" s="7" t="s">
        <v>48</v>
      </c>
      <c r="C976" s="7" t="s">
        <v>15</v>
      </c>
      <c r="D976" s="7" t="s">
        <v>31</v>
      </c>
      <c r="E976" s="7" t="s">
        <v>35</v>
      </c>
      <c r="F976" s="7" t="s">
        <v>2191</v>
      </c>
      <c r="G976" s="7" t="s">
        <v>2192</v>
      </c>
      <c r="H976" s="7">
        <v>31</v>
      </c>
      <c r="I976" s="7">
        <v>36.770000000000003</v>
      </c>
      <c r="J976" s="7">
        <v>10</v>
      </c>
      <c r="K976" s="7">
        <v>367.7</v>
      </c>
      <c r="L976" s="7" t="s">
        <v>27</v>
      </c>
      <c r="M976" s="9">
        <v>1</v>
      </c>
      <c r="N976" s="6" t="str">
        <f>IF(ev_charging_network_usage_!$I976&lt;=10,"Low",IF(ev_charging_network_usage_!$I976&lt;=30,"Medium","High"))</f>
        <v>High</v>
      </c>
      <c r="O976" s="6" t="str">
        <f t="shared" si="65"/>
        <v>Low Satisfaction</v>
      </c>
      <c r="P976" s="6" t="str">
        <f>IF(ev_charging_network_usage_!$H976&lt;30,"Short Charging",IF(ev_charging_network_usage_!$H976&lt;=60,"Medium Charging","Long Charging"))</f>
        <v>Medium Charging</v>
      </c>
      <c r="Q976" s="6">
        <f t="shared" si="64"/>
        <v>3</v>
      </c>
      <c r="R976" s="30">
        <f t="shared" si="62"/>
        <v>0.81944444444444442</v>
      </c>
      <c r="S976" s="28">
        <f t="shared" si="63"/>
        <v>45134</v>
      </c>
      <c r="T976" s="28"/>
    </row>
    <row r="977" spans="1:20" ht="13.2" x14ac:dyDescent="0.25">
      <c r="A977" s="3" t="s">
        <v>2193</v>
      </c>
      <c r="B977" s="3" t="s">
        <v>48</v>
      </c>
      <c r="C977" s="3" t="s">
        <v>21</v>
      </c>
      <c r="D977" s="3" t="s">
        <v>22</v>
      </c>
      <c r="E977" s="3" t="s">
        <v>17</v>
      </c>
      <c r="F977" s="4">
        <v>45087.681250000001</v>
      </c>
      <c r="G977" s="4">
        <v>45087.737500000003</v>
      </c>
      <c r="H977" s="3">
        <v>81</v>
      </c>
      <c r="I977" s="3">
        <v>9.9499999999999993</v>
      </c>
      <c r="J977" s="3">
        <v>12</v>
      </c>
      <c r="K977" s="3">
        <v>119.4</v>
      </c>
      <c r="L977" s="3" t="s">
        <v>18</v>
      </c>
      <c r="M977" s="5">
        <v>5</v>
      </c>
      <c r="N977" s="6" t="str">
        <f>IF(ev_charging_network_usage_!$I977&lt;=10,"Low",IF(ev_charging_network_usage_!$I977&lt;=30,"Medium","High"))</f>
        <v>Low</v>
      </c>
      <c r="O977" s="6" t="str">
        <f t="shared" si="65"/>
        <v>High Satisfaction</v>
      </c>
      <c r="P977" s="6" t="str">
        <f>IF(ev_charging_network_usage_!$H977&lt;30,"Short Charging",IF(ev_charging_network_usage_!$H977&lt;=60,"Medium Charging","Long Charging"))</f>
        <v>Long Charging</v>
      </c>
      <c r="Q977" s="6">
        <f t="shared" si="64"/>
        <v>1</v>
      </c>
      <c r="R977" s="30">
        <f t="shared" si="62"/>
        <v>0.68125000000000002</v>
      </c>
      <c r="S977" s="28">
        <f t="shared" si="63"/>
        <v>45087</v>
      </c>
      <c r="T977" s="28"/>
    </row>
    <row r="978" spans="1:20" ht="13.2" x14ac:dyDescent="0.25">
      <c r="A978" s="7" t="s">
        <v>2194</v>
      </c>
      <c r="B978" s="7" t="s">
        <v>59</v>
      </c>
      <c r="C978" s="7" t="s">
        <v>15</v>
      </c>
      <c r="D978" s="7" t="s">
        <v>31</v>
      </c>
      <c r="E978" s="7" t="s">
        <v>35</v>
      </c>
      <c r="F978" s="7" t="s">
        <v>2195</v>
      </c>
      <c r="G978" s="7" t="s">
        <v>2196</v>
      </c>
      <c r="H978" s="7">
        <v>118</v>
      </c>
      <c r="I978" s="7">
        <v>35.619999999999997</v>
      </c>
      <c r="J978" s="7">
        <v>12</v>
      </c>
      <c r="K978" s="7">
        <v>427.44</v>
      </c>
      <c r="L978" s="7" t="s">
        <v>38</v>
      </c>
      <c r="M978" s="9">
        <v>5</v>
      </c>
      <c r="N978" s="6" t="str">
        <f>IF(ev_charging_network_usage_!$I978&lt;=10,"Low",IF(ev_charging_network_usage_!$I978&lt;=30,"Medium","High"))</f>
        <v>High</v>
      </c>
      <c r="O978" s="6" t="str">
        <f t="shared" si="65"/>
        <v>High Satisfaction</v>
      </c>
      <c r="P978" s="6" t="str">
        <f>IF(ev_charging_network_usage_!$H978&lt;30,"Short Charging",IF(ev_charging_network_usage_!$H978&lt;=60,"Medium Charging","Long Charging"))</f>
        <v>Long Charging</v>
      </c>
      <c r="Q978" s="6">
        <f t="shared" si="64"/>
        <v>3</v>
      </c>
      <c r="R978" s="30">
        <f t="shared" si="62"/>
        <v>0.75069444444444444</v>
      </c>
      <c r="S978" s="28">
        <f t="shared" si="63"/>
        <v>45495</v>
      </c>
      <c r="T978" s="28"/>
    </row>
    <row r="979" spans="1:20" ht="13.2" x14ac:dyDescent="0.25">
      <c r="A979" s="3" t="s">
        <v>2197</v>
      </c>
      <c r="B979" s="3" t="s">
        <v>59</v>
      </c>
      <c r="C979" s="3" t="s">
        <v>21</v>
      </c>
      <c r="D979" s="3" t="s">
        <v>31</v>
      </c>
      <c r="E979" s="3" t="s">
        <v>17</v>
      </c>
      <c r="F979" s="4">
        <v>45353.520138888889</v>
      </c>
      <c r="G979" s="4">
        <v>45353.545138888891</v>
      </c>
      <c r="H979" s="3">
        <v>36</v>
      </c>
      <c r="I979" s="3">
        <v>8.84</v>
      </c>
      <c r="J979" s="3">
        <v>10</v>
      </c>
      <c r="K979" s="3">
        <v>88.4</v>
      </c>
      <c r="L979" s="3" t="s">
        <v>38</v>
      </c>
      <c r="M979" s="5">
        <v>3</v>
      </c>
      <c r="N979" s="6" t="str">
        <f>IF(ev_charging_network_usage_!$I979&lt;=10,"Low",IF(ev_charging_network_usage_!$I979&lt;=30,"Medium","High"))</f>
        <v>Low</v>
      </c>
      <c r="O979" s="6" t="str">
        <f t="shared" si="65"/>
        <v>Medium Satisfaction</v>
      </c>
      <c r="P979" s="6" t="str">
        <f>IF(ev_charging_network_usage_!$H979&lt;30,"Short Charging",IF(ev_charging_network_usage_!$H979&lt;=60,"Medium Charging","Long Charging"))</f>
        <v>Medium Charging</v>
      </c>
      <c r="Q979" s="6">
        <f t="shared" si="64"/>
        <v>1</v>
      </c>
      <c r="R979" s="30">
        <f t="shared" si="62"/>
        <v>0.52013888888888893</v>
      </c>
      <c r="S979" s="28">
        <f t="shared" si="63"/>
        <v>45353</v>
      </c>
      <c r="T979" s="28"/>
    </row>
    <row r="980" spans="1:20" ht="13.2" x14ac:dyDescent="0.25">
      <c r="A980" s="7" t="s">
        <v>2198</v>
      </c>
      <c r="B980" s="7" t="s">
        <v>43</v>
      </c>
      <c r="C980" s="7" t="s">
        <v>30</v>
      </c>
      <c r="D980" s="7" t="s">
        <v>16</v>
      </c>
      <c r="E980" s="7" t="s">
        <v>35</v>
      </c>
      <c r="F980" s="8">
        <v>45570.450694444444</v>
      </c>
      <c r="G980" s="8">
        <v>45570.475694444445</v>
      </c>
      <c r="H980" s="7">
        <v>36</v>
      </c>
      <c r="I980" s="7">
        <v>49.33</v>
      </c>
      <c r="J980" s="7">
        <v>10</v>
      </c>
      <c r="K980" s="7">
        <v>493.3</v>
      </c>
      <c r="L980" s="7" t="s">
        <v>18</v>
      </c>
      <c r="M980" s="9">
        <v>4</v>
      </c>
      <c r="N980" s="6" t="str">
        <f>IF(ev_charging_network_usage_!$I980&lt;=10,"Low",IF(ev_charging_network_usage_!$I980&lt;=30,"Medium","High"))</f>
        <v>High</v>
      </c>
      <c r="O980" s="6" t="str">
        <f t="shared" si="65"/>
        <v>Medium Satisfaction</v>
      </c>
      <c r="P980" s="6" t="str">
        <f>IF(ev_charging_network_usage_!$H980&lt;30,"Short Charging",IF(ev_charging_network_usage_!$H980&lt;=60,"Medium Charging","Long Charging"))</f>
        <v>Medium Charging</v>
      </c>
      <c r="Q980" s="6">
        <f t="shared" si="64"/>
        <v>2</v>
      </c>
      <c r="R980" s="30">
        <f t="shared" si="62"/>
        <v>0.45069444444444445</v>
      </c>
      <c r="S980" s="28">
        <f t="shared" si="63"/>
        <v>45570</v>
      </c>
      <c r="T980" s="28"/>
    </row>
    <row r="981" spans="1:20" ht="13.2" x14ac:dyDescent="0.25">
      <c r="A981" s="3" t="s">
        <v>2199</v>
      </c>
      <c r="B981" s="3" t="s">
        <v>59</v>
      </c>
      <c r="C981" s="3" t="s">
        <v>15</v>
      </c>
      <c r="D981" s="3" t="s">
        <v>31</v>
      </c>
      <c r="E981" s="3" t="s">
        <v>17</v>
      </c>
      <c r="F981" s="3" t="s">
        <v>2200</v>
      </c>
      <c r="G981" s="3" t="s">
        <v>2201</v>
      </c>
      <c r="H981" s="3">
        <v>34</v>
      </c>
      <c r="I981" s="3">
        <v>6.86</v>
      </c>
      <c r="J981" s="3">
        <v>12</v>
      </c>
      <c r="K981" s="3">
        <v>82.32</v>
      </c>
      <c r="L981" s="3" t="s">
        <v>27</v>
      </c>
      <c r="M981" s="5">
        <v>2</v>
      </c>
      <c r="N981" s="6" t="str">
        <f>IF(ev_charging_network_usage_!$I981&lt;=10,"Low",IF(ev_charging_network_usage_!$I981&lt;=30,"Medium","High"))</f>
        <v>Low</v>
      </c>
      <c r="O981" s="6" t="str">
        <f t="shared" si="65"/>
        <v>Low Satisfaction</v>
      </c>
      <c r="P981" s="6" t="str">
        <f>IF(ev_charging_network_usage_!$H981&lt;30,"Short Charging",IF(ev_charging_network_usage_!$H981&lt;=60,"Medium Charging","Long Charging"))</f>
        <v>Medium Charging</v>
      </c>
      <c r="Q981" s="6">
        <f t="shared" si="64"/>
        <v>3</v>
      </c>
      <c r="R981" s="30">
        <f t="shared" si="62"/>
        <v>0.58194444444444449</v>
      </c>
      <c r="S981" s="28">
        <f t="shared" si="63"/>
        <v>44942</v>
      </c>
      <c r="T981" s="28"/>
    </row>
    <row r="982" spans="1:20" ht="13.2" x14ac:dyDescent="0.25">
      <c r="A982" s="7" t="s">
        <v>2202</v>
      </c>
      <c r="B982" s="7" t="s">
        <v>55</v>
      </c>
      <c r="C982" s="7" t="s">
        <v>21</v>
      </c>
      <c r="D982" s="7" t="s">
        <v>16</v>
      </c>
      <c r="E982" s="7" t="s">
        <v>17</v>
      </c>
      <c r="F982" s="8">
        <v>45296.28125</v>
      </c>
      <c r="G982" s="8">
        <v>45296.342361111114</v>
      </c>
      <c r="H982" s="7">
        <v>88</v>
      </c>
      <c r="I982" s="7">
        <v>40.53</v>
      </c>
      <c r="J982" s="7">
        <v>10</v>
      </c>
      <c r="K982" s="7">
        <v>405.3</v>
      </c>
      <c r="L982" s="7" t="s">
        <v>38</v>
      </c>
      <c r="M982" s="9">
        <v>1</v>
      </c>
      <c r="N982" s="6" t="str">
        <f>IF(ev_charging_network_usage_!$I982&lt;=10,"Low",IF(ev_charging_network_usage_!$I982&lt;=30,"Medium","High"))</f>
        <v>High</v>
      </c>
      <c r="O982" s="6" t="str">
        <f t="shared" si="65"/>
        <v>Low Satisfaction</v>
      </c>
      <c r="P982" s="6" t="str">
        <f>IF(ev_charging_network_usage_!$H982&lt;30,"Short Charging",IF(ev_charging_network_usage_!$H982&lt;=60,"Medium Charging","Long Charging"))</f>
        <v>Long Charging</v>
      </c>
      <c r="Q982" s="6">
        <f t="shared" si="64"/>
        <v>1</v>
      </c>
      <c r="R982" s="30">
        <f t="shared" si="62"/>
        <v>0.28125</v>
      </c>
      <c r="S982" s="28">
        <f t="shared" si="63"/>
        <v>45296</v>
      </c>
      <c r="T982" s="28"/>
    </row>
    <row r="983" spans="1:20" ht="13.2" x14ac:dyDescent="0.25">
      <c r="A983" s="3" t="s">
        <v>2203</v>
      </c>
      <c r="B983" s="3" t="s">
        <v>43</v>
      </c>
      <c r="C983" s="3" t="s">
        <v>15</v>
      </c>
      <c r="D983" s="3" t="s">
        <v>31</v>
      </c>
      <c r="E983" s="3" t="s">
        <v>35</v>
      </c>
      <c r="F983" s="3" t="s">
        <v>2204</v>
      </c>
      <c r="G983" s="3" t="s">
        <v>2205</v>
      </c>
      <c r="H983" s="3">
        <v>97</v>
      </c>
      <c r="I983" s="3">
        <v>35.869999999999997</v>
      </c>
      <c r="J983" s="3">
        <v>8</v>
      </c>
      <c r="K983" s="3">
        <v>286.95999999999998</v>
      </c>
      <c r="L983" s="3" t="s">
        <v>23</v>
      </c>
      <c r="M983" s="5">
        <v>5</v>
      </c>
      <c r="N983" s="6" t="str">
        <f>IF(ev_charging_network_usage_!$I983&lt;=10,"Low",IF(ev_charging_network_usage_!$I983&lt;=30,"Medium","High"))</f>
        <v>High</v>
      </c>
      <c r="O983" s="6" t="str">
        <f t="shared" si="65"/>
        <v>High Satisfaction</v>
      </c>
      <c r="P983" s="6" t="str">
        <f>IF(ev_charging_network_usage_!$H983&lt;30,"Short Charging",IF(ev_charging_network_usage_!$H983&lt;=60,"Medium Charging","Long Charging"))</f>
        <v>Long Charging</v>
      </c>
      <c r="Q983" s="6">
        <f t="shared" si="64"/>
        <v>3</v>
      </c>
      <c r="R983" s="30">
        <f t="shared" si="62"/>
        <v>0.45277777777777778</v>
      </c>
      <c r="S983" s="28">
        <f t="shared" si="63"/>
        <v>45371</v>
      </c>
      <c r="T983" s="28"/>
    </row>
    <row r="984" spans="1:20" ht="13.2" x14ac:dyDescent="0.25">
      <c r="A984" s="7" t="s">
        <v>2206</v>
      </c>
      <c r="B984" s="7" t="s">
        <v>59</v>
      </c>
      <c r="C984" s="7" t="s">
        <v>15</v>
      </c>
      <c r="D984" s="7" t="s">
        <v>22</v>
      </c>
      <c r="E984" s="7" t="s">
        <v>35</v>
      </c>
      <c r="F984" s="7" t="s">
        <v>2207</v>
      </c>
      <c r="G984" s="7" t="s">
        <v>2208</v>
      </c>
      <c r="H984" s="7">
        <v>104</v>
      </c>
      <c r="I984" s="7">
        <v>46.19</v>
      </c>
      <c r="J984" s="7">
        <v>10</v>
      </c>
      <c r="K984" s="7">
        <v>461.9</v>
      </c>
      <c r="L984" s="7" t="s">
        <v>23</v>
      </c>
      <c r="M984" s="9">
        <v>1</v>
      </c>
      <c r="N984" s="6" t="str">
        <f>IF(ev_charging_network_usage_!$I984&lt;=10,"Low",IF(ev_charging_network_usage_!$I984&lt;=30,"Medium","High"))</f>
        <v>High</v>
      </c>
      <c r="O984" s="6" t="str">
        <f t="shared" si="65"/>
        <v>Low Satisfaction</v>
      </c>
      <c r="P984" s="6" t="str">
        <f>IF(ev_charging_network_usage_!$H984&lt;30,"Short Charging",IF(ev_charging_network_usage_!$H984&lt;=60,"Medium Charging","Long Charging"))</f>
        <v>Long Charging</v>
      </c>
      <c r="Q984" s="6">
        <f t="shared" si="64"/>
        <v>3</v>
      </c>
      <c r="R984" s="30">
        <f t="shared" si="62"/>
        <v>0.21666666666666667</v>
      </c>
      <c r="S984" s="28">
        <f t="shared" si="63"/>
        <v>44985</v>
      </c>
      <c r="T984" s="28"/>
    </row>
    <row r="985" spans="1:20" ht="13.2" x14ac:dyDescent="0.25">
      <c r="A985" s="3" t="s">
        <v>2209</v>
      </c>
      <c r="B985" s="3" t="s">
        <v>14</v>
      </c>
      <c r="C985" s="3" t="s">
        <v>30</v>
      </c>
      <c r="D985" s="3" t="s">
        <v>31</v>
      </c>
      <c r="E985" s="3" t="s">
        <v>35</v>
      </c>
      <c r="F985" s="3" t="s">
        <v>2210</v>
      </c>
      <c r="G985" s="3" t="s">
        <v>2211</v>
      </c>
      <c r="H985" s="3">
        <v>14</v>
      </c>
      <c r="I985" s="3">
        <v>8.8000000000000007</v>
      </c>
      <c r="J985" s="3">
        <v>15</v>
      </c>
      <c r="K985" s="3">
        <v>132</v>
      </c>
      <c r="L985" s="3" t="s">
        <v>23</v>
      </c>
      <c r="M985" s="5">
        <v>4</v>
      </c>
      <c r="N985" s="6" t="str">
        <f>IF(ev_charging_network_usage_!$I985&lt;=10,"Low",IF(ev_charging_network_usage_!$I985&lt;=30,"Medium","High"))</f>
        <v>Low</v>
      </c>
      <c r="O985" s="6" t="str">
        <f t="shared" si="65"/>
        <v>Medium Satisfaction</v>
      </c>
      <c r="P985" s="6" t="str">
        <f>IF(ev_charging_network_usage_!$H985&lt;30,"Short Charging",IF(ev_charging_network_usage_!$H985&lt;=60,"Medium Charging","Long Charging"))</f>
        <v>Short Charging</v>
      </c>
      <c r="Q985" s="6">
        <f t="shared" si="64"/>
        <v>2</v>
      </c>
      <c r="R985" s="30">
        <f t="shared" si="62"/>
        <v>0.15694444444444444</v>
      </c>
      <c r="S985" s="28">
        <f t="shared" si="63"/>
        <v>45432</v>
      </c>
      <c r="T985" s="28"/>
    </row>
    <row r="986" spans="1:20" ht="13.2" x14ac:dyDescent="0.25">
      <c r="A986" s="7" t="s">
        <v>2212</v>
      </c>
      <c r="B986" s="7" t="s">
        <v>20</v>
      </c>
      <c r="C986" s="7" t="s">
        <v>30</v>
      </c>
      <c r="D986" s="7" t="s">
        <v>22</v>
      </c>
      <c r="E986" s="7" t="s">
        <v>17</v>
      </c>
      <c r="F986" s="7" t="s">
        <v>2213</v>
      </c>
      <c r="G986" s="7" t="s">
        <v>2214</v>
      </c>
      <c r="H986" s="7">
        <v>97</v>
      </c>
      <c r="I986" s="7">
        <v>11.9</v>
      </c>
      <c r="J986" s="7">
        <v>8</v>
      </c>
      <c r="K986" s="7">
        <v>95.2</v>
      </c>
      <c r="L986" s="7" t="s">
        <v>23</v>
      </c>
      <c r="M986" s="9">
        <v>1</v>
      </c>
      <c r="N986" s="6" t="str">
        <f>IF(ev_charging_network_usage_!$I986&lt;=10,"Low",IF(ev_charging_network_usage_!$I986&lt;=30,"Medium","High"))</f>
        <v>Medium</v>
      </c>
      <c r="O986" s="6" t="str">
        <f t="shared" si="65"/>
        <v>Low Satisfaction</v>
      </c>
      <c r="P986" s="6" t="str">
        <f>IF(ev_charging_network_usage_!$H986&lt;30,"Short Charging",IF(ev_charging_network_usage_!$H986&lt;=60,"Medium Charging","Long Charging"))</f>
        <v>Long Charging</v>
      </c>
      <c r="Q986" s="6">
        <f t="shared" si="64"/>
        <v>2</v>
      </c>
      <c r="R986" s="30">
        <f t="shared" si="62"/>
        <v>0.18541666666666667</v>
      </c>
      <c r="S986" s="28">
        <f t="shared" si="63"/>
        <v>45458</v>
      </c>
      <c r="T986" s="28"/>
    </row>
    <row r="987" spans="1:20" ht="13.2" x14ac:dyDescent="0.25">
      <c r="A987" s="3" t="s">
        <v>2215</v>
      </c>
      <c r="B987" s="3" t="s">
        <v>43</v>
      </c>
      <c r="C987" s="3" t="s">
        <v>21</v>
      </c>
      <c r="D987" s="3" t="s">
        <v>16</v>
      </c>
      <c r="E987" s="3" t="s">
        <v>35</v>
      </c>
      <c r="F987" s="3" t="s">
        <v>2216</v>
      </c>
      <c r="G987" s="3" t="s">
        <v>2217</v>
      </c>
      <c r="H987" s="3">
        <v>64</v>
      </c>
      <c r="I987" s="3">
        <v>15.23</v>
      </c>
      <c r="J987" s="3">
        <v>10</v>
      </c>
      <c r="K987" s="3">
        <v>152.30000000000001</v>
      </c>
      <c r="L987" s="3" t="s">
        <v>27</v>
      </c>
      <c r="M987" s="5">
        <v>4</v>
      </c>
      <c r="N987" s="6" t="str">
        <f>IF(ev_charging_network_usage_!$I987&lt;=10,"Low",IF(ev_charging_network_usage_!$I987&lt;=30,"Medium","High"))</f>
        <v>Medium</v>
      </c>
      <c r="O987" s="6" t="str">
        <f t="shared" si="65"/>
        <v>Medium Satisfaction</v>
      </c>
      <c r="P987" s="6" t="str">
        <f>IF(ev_charging_network_usage_!$H987&lt;30,"Short Charging",IF(ev_charging_network_usage_!$H987&lt;=60,"Medium Charging","Long Charging"))</f>
        <v>Long Charging</v>
      </c>
      <c r="Q987" s="6">
        <f t="shared" si="64"/>
        <v>1</v>
      </c>
      <c r="R987" s="30">
        <f t="shared" si="62"/>
        <v>0.53680555555555554</v>
      </c>
      <c r="S987" s="28">
        <f t="shared" si="63"/>
        <v>45137</v>
      </c>
      <c r="T987" s="28"/>
    </row>
    <row r="988" spans="1:20" ht="13.2" x14ac:dyDescent="0.25">
      <c r="A988" s="7" t="s">
        <v>2218</v>
      </c>
      <c r="B988" s="7" t="s">
        <v>78</v>
      </c>
      <c r="C988" s="7" t="s">
        <v>21</v>
      </c>
      <c r="D988" s="7" t="s">
        <v>34</v>
      </c>
      <c r="E988" s="7" t="s">
        <v>17</v>
      </c>
      <c r="F988" s="8">
        <v>45113.556250000001</v>
      </c>
      <c r="G988" s="8">
        <v>45113.588194444441</v>
      </c>
      <c r="H988" s="7">
        <v>46</v>
      </c>
      <c r="I988" s="7">
        <v>32.11</v>
      </c>
      <c r="J988" s="7">
        <v>12</v>
      </c>
      <c r="K988" s="7">
        <v>385.32</v>
      </c>
      <c r="L988" s="7" t="s">
        <v>38</v>
      </c>
      <c r="M988" s="9">
        <v>1</v>
      </c>
      <c r="N988" s="6" t="str">
        <f>IF(ev_charging_network_usage_!$I988&lt;=10,"Low",IF(ev_charging_network_usage_!$I988&lt;=30,"Medium","High"))</f>
        <v>High</v>
      </c>
      <c r="O988" s="6" t="str">
        <f t="shared" si="65"/>
        <v>Low Satisfaction</v>
      </c>
      <c r="P988" s="6" t="str">
        <f>IF(ev_charging_network_usage_!$H988&lt;30,"Short Charging",IF(ev_charging_network_usage_!$H988&lt;=60,"Medium Charging","Long Charging"))</f>
        <v>Medium Charging</v>
      </c>
      <c r="Q988" s="6">
        <f t="shared" si="64"/>
        <v>1</v>
      </c>
      <c r="R988" s="30">
        <f t="shared" si="62"/>
        <v>0.55625000000000002</v>
      </c>
      <c r="S988" s="28">
        <f t="shared" si="63"/>
        <v>45113</v>
      </c>
      <c r="T988" s="28"/>
    </row>
    <row r="989" spans="1:20" ht="13.2" x14ac:dyDescent="0.25">
      <c r="A989" s="3" t="s">
        <v>2219</v>
      </c>
      <c r="B989" s="3" t="s">
        <v>59</v>
      </c>
      <c r="C989" s="3" t="s">
        <v>30</v>
      </c>
      <c r="D989" s="3" t="s">
        <v>22</v>
      </c>
      <c r="E989" s="3" t="s">
        <v>35</v>
      </c>
      <c r="F989" s="3" t="s">
        <v>2220</v>
      </c>
      <c r="G989" s="3" t="s">
        <v>2221</v>
      </c>
      <c r="H989" s="3">
        <v>31</v>
      </c>
      <c r="I989" s="3">
        <v>29.01</v>
      </c>
      <c r="J989" s="3">
        <v>15</v>
      </c>
      <c r="K989" s="3">
        <v>435.15</v>
      </c>
      <c r="L989" s="3" t="s">
        <v>38</v>
      </c>
      <c r="M989" s="5">
        <v>5</v>
      </c>
      <c r="N989" s="6" t="str">
        <f>IF(ev_charging_network_usage_!$I989&lt;=10,"Low",IF(ev_charging_network_usage_!$I989&lt;=30,"Medium","High"))</f>
        <v>Medium</v>
      </c>
      <c r="O989" s="6" t="str">
        <f t="shared" si="65"/>
        <v>High Satisfaction</v>
      </c>
      <c r="P989" s="6" t="str">
        <f>IF(ev_charging_network_usage_!$H989&lt;30,"Short Charging",IF(ev_charging_network_usage_!$H989&lt;=60,"Medium Charging","Long Charging"))</f>
        <v>Medium Charging</v>
      </c>
      <c r="Q989" s="6">
        <f t="shared" si="64"/>
        <v>2</v>
      </c>
      <c r="R989" s="30">
        <f t="shared" si="62"/>
        <v>0.50555555555555554</v>
      </c>
      <c r="S989" s="28">
        <f t="shared" si="63"/>
        <v>44998</v>
      </c>
      <c r="T989" s="28"/>
    </row>
    <row r="990" spans="1:20" ht="13.2" x14ac:dyDescent="0.25">
      <c r="A990" s="7" t="s">
        <v>2222</v>
      </c>
      <c r="B990" s="7" t="s">
        <v>43</v>
      </c>
      <c r="C990" s="7" t="s">
        <v>15</v>
      </c>
      <c r="D990" s="7" t="s">
        <v>34</v>
      </c>
      <c r="E990" s="7" t="s">
        <v>35</v>
      </c>
      <c r="F990" s="8">
        <v>45475.787499999999</v>
      </c>
      <c r="G990" s="8">
        <v>45475.845833333333</v>
      </c>
      <c r="H990" s="7">
        <v>84</v>
      </c>
      <c r="I990" s="7">
        <v>39.950000000000003</v>
      </c>
      <c r="J990" s="7">
        <v>10</v>
      </c>
      <c r="K990" s="7">
        <v>399.5</v>
      </c>
      <c r="L990" s="7" t="s">
        <v>18</v>
      </c>
      <c r="M990" s="9">
        <v>1</v>
      </c>
      <c r="N990" s="6" t="str">
        <f>IF(ev_charging_network_usage_!$I990&lt;=10,"Low",IF(ev_charging_network_usage_!$I990&lt;=30,"Medium","High"))</f>
        <v>High</v>
      </c>
      <c r="O990" s="6" t="str">
        <f t="shared" si="65"/>
        <v>Low Satisfaction</v>
      </c>
      <c r="P990" s="6" t="str">
        <f>IF(ev_charging_network_usage_!$H990&lt;30,"Short Charging",IF(ev_charging_network_usage_!$H990&lt;=60,"Medium Charging","Long Charging"))</f>
        <v>Long Charging</v>
      </c>
      <c r="Q990" s="6">
        <f t="shared" si="64"/>
        <v>3</v>
      </c>
      <c r="R990" s="30">
        <f t="shared" si="62"/>
        <v>0.78749999999999998</v>
      </c>
      <c r="S990" s="28">
        <f t="shared" si="63"/>
        <v>45475</v>
      </c>
      <c r="T990" s="28"/>
    </row>
    <row r="991" spans="1:20" ht="13.2" x14ac:dyDescent="0.25">
      <c r="A991" s="3" t="s">
        <v>2223</v>
      </c>
      <c r="B991" s="3" t="s">
        <v>43</v>
      </c>
      <c r="C991" s="3" t="s">
        <v>15</v>
      </c>
      <c r="D991" s="3" t="s">
        <v>34</v>
      </c>
      <c r="E991" s="3" t="s">
        <v>17</v>
      </c>
      <c r="F991" s="3" t="s">
        <v>2224</v>
      </c>
      <c r="G991" s="3" t="s">
        <v>2225</v>
      </c>
      <c r="H991" s="3">
        <v>108</v>
      </c>
      <c r="I991" s="3">
        <v>57.38</v>
      </c>
      <c r="J991" s="3">
        <v>8</v>
      </c>
      <c r="K991" s="3">
        <v>459.04</v>
      </c>
      <c r="L991" s="3" t="s">
        <v>18</v>
      </c>
      <c r="M991" s="5">
        <v>1</v>
      </c>
      <c r="N991" s="6" t="str">
        <f>IF(ev_charging_network_usage_!$I991&lt;=10,"Low",IF(ev_charging_network_usage_!$I991&lt;=30,"Medium","High"))</f>
        <v>High</v>
      </c>
      <c r="O991" s="6" t="str">
        <f t="shared" si="65"/>
        <v>Low Satisfaction</v>
      </c>
      <c r="P991" s="6" t="str">
        <f>IF(ev_charging_network_usage_!$H991&lt;30,"Short Charging",IF(ev_charging_network_usage_!$H991&lt;=60,"Medium Charging","Long Charging"))</f>
        <v>Long Charging</v>
      </c>
      <c r="Q991" s="6">
        <f t="shared" si="64"/>
        <v>3</v>
      </c>
      <c r="R991" s="30">
        <f t="shared" si="62"/>
        <v>0.58680555555555558</v>
      </c>
      <c r="S991" s="28">
        <f t="shared" si="63"/>
        <v>45213</v>
      </c>
      <c r="T991" s="28"/>
    </row>
    <row r="992" spans="1:20" ht="13.2" x14ac:dyDescent="0.25">
      <c r="A992" s="7" t="s">
        <v>2226</v>
      </c>
      <c r="B992" s="7" t="s">
        <v>78</v>
      </c>
      <c r="C992" s="7" t="s">
        <v>15</v>
      </c>
      <c r="D992" s="7" t="s">
        <v>16</v>
      </c>
      <c r="E992" s="7" t="s">
        <v>35</v>
      </c>
      <c r="F992" s="8">
        <v>45445.96597222222</v>
      </c>
      <c r="G992" s="8">
        <v>45475.037499999999</v>
      </c>
      <c r="H992" s="7">
        <v>103</v>
      </c>
      <c r="I992" s="7">
        <v>23.88</v>
      </c>
      <c r="J992" s="7">
        <v>12</v>
      </c>
      <c r="K992" s="7">
        <v>286.56</v>
      </c>
      <c r="L992" s="7" t="s">
        <v>18</v>
      </c>
      <c r="M992" s="9">
        <v>4</v>
      </c>
      <c r="N992" s="6" t="str">
        <f>IF(ev_charging_network_usage_!$I992&lt;=10,"Low",IF(ev_charging_network_usage_!$I992&lt;=30,"Medium","High"))</f>
        <v>Medium</v>
      </c>
      <c r="O992" s="6" t="str">
        <f t="shared" si="65"/>
        <v>Medium Satisfaction</v>
      </c>
      <c r="P992" s="6" t="str">
        <f>IF(ev_charging_network_usage_!$H992&lt;30,"Short Charging",IF(ev_charging_network_usage_!$H992&lt;=60,"Medium Charging","Long Charging"))</f>
        <v>Long Charging</v>
      </c>
      <c r="Q992" s="6">
        <f t="shared" si="64"/>
        <v>3</v>
      </c>
      <c r="R992" s="30">
        <f t="shared" si="62"/>
        <v>0.96597222222222223</v>
      </c>
      <c r="S992" s="28">
        <f t="shared" si="63"/>
        <v>45445</v>
      </c>
      <c r="T992" s="28"/>
    </row>
    <row r="993" spans="1:20" ht="13.2" x14ac:dyDescent="0.25">
      <c r="A993" s="3" t="s">
        <v>2227</v>
      </c>
      <c r="B993" s="3" t="s">
        <v>14</v>
      </c>
      <c r="C993" s="3" t="s">
        <v>30</v>
      </c>
      <c r="D993" s="3" t="s">
        <v>34</v>
      </c>
      <c r="E993" s="3" t="s">
        <v>35</v>
      </c>
      <c r="F993" s="4">
        <v>45540.290972222225</v>
      </c>
      <c r="G993" s="4">
        <v>45540.363888888889</v>
      </c>
      <c r="H993" s="3">
        <v>105</v>
      </c>
      <c r="I993" s="3">
        <v>35.6</v>
      </c>
      <c r="J993" s="3">
        <v>12</v>
      </c>
      <c r="K993" s="3">
        <v>427.2</v>
      </c>
      <c r="L993" s="3" t="s">
        <v>27</v>
      </c>
      <c r="M993" s="5">
        <v>4</v>
      </c>
      <c r="N993" s="6" t="str">
        <f>IF(ev_charging_network_usage_!$I993&lt;=10,"Low",IF(ev_charging_network_usage_!$I993&lt;=30,"Medium","High"))</f>
        <v>High</v>
      </c>
      <c r="O993" s="6" t="str">
        <f t="shared" si="65"/>
        <v>Medium Satisfaction</v>
      </c>
      <c r="P993" s="6" t="str">
        <f>IF(ev_charging_network_usage_!$H993&lt;30,"Short Charging",IF(ev_charging_network_usage_!$H993&lt;=60,"Medium Charging","Long Charging"))</f>
        <v>Long Charging</v>
      </c>
      <c r="Q993" s="6">
        <f t="shared" si="64"/>
        <v>2</v>
      </c>
      <c r="R993" s="30">
        <f t="shared" si="62"/>
        <v>0.29097222222222224</v>
      </c>
      <c r="S993" s="28">
        <f t="shared" si="63"/>
        <v>45540</v>
      </c>
      <c r="T993" s="28"/>
    </row>
    <row r="994" spans="1:20" ht="13.2" x14ac:dyDescent="0.25">
      <c r="A994" s="7" t="s">
        <v>2228</v>
      </c>
      <c r="B994" s="7" t="s">
        <v>59</v>
      </c>
      <c r="C994" s="7" t="s">
        <v>15</v>
      </c>
      <c r="D994" s="7" t="s">
        <v>34</v>
      </c>
      <c r="E994" s="7" t="s">
        <v>17</v>
      </c>
      <c r="F994" s="7" t="s">
        <v>2229</v>
      </c>
      <c r="G994" s="7" t="s">
        <v>2230</v>
      </c>
      <c r="H994" s="7">
        <v>107</v>
      </c>
      <c r="I994" s="7">
        <v>21.83</v>
      </c>
      <c r="J994" s="7">
        <v>15</v>
      </c>
      <c r="K994" s="7">
        <v>327.45</v>
      </c>
      <c r="L994" s="7" t="s">
        <v>38</v>
      </c>
      <c r="M994" s="9">
        <v>5</v>
      </c>
      <c r="N994" s="6" t="str">
        <f>IF(ev_charging_network_usage_!$I994&lt;=10,"Low",IF(ev_charging_network_usage_!$I994&lt;=30,"Medium","High"))</f>
        <v>Medium</v>
      </c>
      <c r="O994" s="6" t="str">
        <f t="shared" si="65"/>
        <v>High Satisfaction</v>
      </c>
      <c r="P994" s="6" t="str">
        <f>IF(ev_charging_network_usage_!$H994&lt;30,"Short Charging",IF(ev_charging_network_usage_!$H994&lt;=60,"Medium Charging","Long Charging"))</f>
        <v>Long Charging</v>
      </c>
      <c r="Q994" s="6">
        <f t="shared" si="64"/>
        <v>3</v>
      </c>
      <c r="R994" s="30">
        <f t="shared" si="62"/>
        <v>3.6805555555555557E-2</v>
      </c>
      <c r="S994" s="28">
        <f t="shared" si="63"/>
        <v>45212</v>
      </c>
      <c r="T994" s="28"/>
    </row>
    <row r="995" spans="1:20" ht="13.2" x14ac:dyDescent="0.25">
      <c r="A995" s="3" t="s">
        <v>2231</v>
      </c>
      <c r="B995" s="3" t="s">
        <v>20</v>
      </c>
      <c r="C995" s="3" t="s">
        <v>21</v>
      </c>
      <c r="D995" s="3" t="s">
        <v>31</v>
      </c>
      <c r="E995" s="3" t="s">
        <v>35</v>
      </c>
      <c r="F995" s="3" t="s">
        <v>2232</v>
      </c>
      <c r="G995" s="3" t="s">
        <v>2233</v>
      </c>
      <c r="H995" s="3">
        <v>98</v>
      </c>
      <c r="I995" s="3">
        <v>29.07</v>
      </c>
      <c r="J995" s="3">
        <v>10</v>
      </c>
      <c r="K995" s="3">
        <v>290.7</v>
      </c>
      <c r="L995" s="3" t="s">
        <v>23</v>
      </c>
      <c r="M995" s="5">
        <v>3</v>
      </c>
      <c r="N995" s="6" t="str">
        <f>IF(ev_charging_network_usage_!$I995&lt;=10,"Low",IF(ev_charging_network_usage_!$I995&lt;=30,"Medium","High"))</f>
        <v>Medium</v>
      </c>
      <c r="O995" s="6" t="str">
        <f t="shared" si="65"/>
        <v>Medium Satisfaction</v>
      </c>
      <c r="P995" s="6" t="str">
        <f>IF(ev_charging_network_usage_!$H995&lt;30,"Short Charging",IF(ev_charging_network_usage_!$H995&lt;=60,"Medium Charging","Long Charging"))</f>
        <v>Long Charging</v>
      </c>
      <c r="Q995" s="6">
        <f t="shared" si="64"/>
        <v>1</v>
      </c>
      <c r="R995" s="30">
        <f t="shared" si="62"/>
        <v>0.24791666666666667</v>
      </c>
      <c r="S995" s="28">
        <f t="shared" si="63"/>
        <v>45442</v>
      </c>
      <c r="T995" s="28"/>
    </row>
    <row r="996" spans="1:20" ht="13.2" x14ac:dyDescent="0.25">
      <c r="A996" s="7" t="s">
        <v>2234</v>
      </c>
      <c r="B996" s="7" t="s">
        <v>59</v>
      </c>
      <c r="C996" s="7" t="s">
        <v>21</v>
      </c>
      <c r="D996" s="7" t="s">
        <v>16</v>
      </c>
      <c r="E996" s="7" t="s">
        <v>17</v>
      </c>
      <c r="F996" s="7" t="s">
        <v>2235</v>
      </c>
      <c r="G996" s="7" t="s">
        <v>2236</v>
      </c>
      <c r="H996" s="7">
        <v>86</v>
      </c>
      <c r="I996" s="7">
        <v>24.7</v>
      </c>
      <c r="J996" s="7">
        <v>8</v>
      </c>
      <c r="K996" s="7">
        <v>197.6</v>
      </c>
      <c r="L996" s="7" t="s">
        <v>23</v>
      </c>
      <c r="M996" s="9">
        <v>3</v>
      </c>
      <c r="N996" s="6" t="str">
        <f>IF(ev_charging_network_usage_!$I996&lt;=10,"Low",IF(ev_charging_network_usage_!$I996&lt;=30,"Medium","High"))</f>
        <v>Medium</v>
      </c>
      <c r="O996" s="6" t="str">
        <f t="shared" si="65"/>
        <v>Medium Satisfaction</v>
      </c>
      <c r="P996" s="6" t="str">
        <f>IF(ev_charging_network_usage_!$H996&lt;30,"Short Charging",IF(ev_charging_network_usage_!$H996&lt;=60,"Medium Charging","Long Charging"))</f>
        <v>Long Charging</v>
      </c>
      <c r="Q996" s="6">
        <f t="shared" si="64"/>
        <v>1</v>
      </c>
      <c r="R996" s="30">
        <f t="shared" si="62"/>
        <v>8.6805555555555552E-2</v>
      </c>
      <c r="S996" s="28">
        <f t="shared" si="63"/>
        <v>45548</v>
      </c>
      <c r="T996" s="28"/>
    </row>
    <row r="997" spans="1:20" ht="13.2" x14ac:dyDescent="0.25">
      <c r="A997" s="3" t="s">
        <v>2237</v>
      </c>
      <c r="B997" s="3" t="s">
        <v>55</v>
      </c>
      <c r="C997" s="3" t="s">
        <v>30</v>
      </c>
      <c r="D997" s="3" t="s">
        <v>34</v>
      </c>
      <c r="E997" s="3" t="s">
        <v>35</v>
      </c>
      <c r="F997" s="4">
        <v>45174.173611111109</v>
      </c>
      <c r="G997" s="4">
        <v>45174.193749999999</v>
      </c>
      <c r="H997" s="3">
        <v>29</v>
      </c>
      <c r="I997" s="3">
        <v>44.38</v>
      </c>
      <c r="J997" s="3">
        <v>12</v>
      </c>
      <c r="K997" s="3">
        <v>532.55999999999995</v>
      </c>
      <c r="L997" s="3" t="s">
        <v>23</v>
      </c>
      <c r="M997" s="5">
        <v>1</v>
      </c>
      <c r="N997" s="6" t="str">
        <f>IF(ev_charging_network_usage_!$I997&lt;=10,"Low",IF(ev_charging_network_usage_!$I997&lt;=30,"Medium","High"))</f>
        <v>High</v>
      </c>
      <c r="O997" s="6" t="str">
        <f t="shared" si="65"/>
        <v>Low Satisfaction</v>
      </c>
      <c r="P997" s="6" t="str">
        <f>IF(ev_charging_network_usage_!$H997&lt;30,"Short Charging",IF(ev_charging_network_usage_!$H997&lt;=60,"Medium Charging","Long Charging"))</f>
        <v>Short Charging</v>
      </c>
      <c r="Q997" s="6">
        <f t="shared" si="64"/>
        <v>2</v>
      </c>
      <c r="R997" s="30">
        <f t="shared" si="62"/>
        <v>0.1736111111111111</v>
      </c>
      <c r="S997" s="28">
        <f t="shared" si="63"/>
        <v>45174</v>
      </c>
      <c r="T997" s="28"/>
    </row>
    <row r="998" spans="1:20" ht="13.2" x14ac:dyDescent="0.25">
      <c r="A998" s="7" t="s">
        <v>2238</v>
      </c>
      <c r="B998" s="7" t="s">
        <v>14</v>
      </c>
      <c r="C998" s="7" t="s">
        <v>30</v>
      </c>
      <c r="D998" s="7" t="s">
        <v>31</v>
      </c>
      <c r="E998" s="7" t="s">
        <v>35</v>
      </c>
      <c r="F998" s="7" t="s">
        <v>2239</v>
      </c>
      <c r="G998" s="7" t="s">
        <v>2240</v>
      </c>
      <c r="H998" s="7">
        <v>102</v>
      </c>
      <c r="I998" s="7">
        <v>21.43</v>
      </c>
      <c r="J998" s="7">
        <v>15</v>
      </c>
      <c r="K998" s="7">
        <v>321.45</v>
      </c>
      <c r="L998" s="7" t="s">
        <v>23</v>
      </c>
      <c r="M998" s="9">
        <v>1</v>
      </c>
      <c r="N998" s="6" t="str">
        <f>IF(ev_charging_network_usage_!$I998&lt;=10,"Low",IF(ev_charging_network_usage_!$I998&lt;=30,"Medium","High"))</f>
        <v>Medium</v>
      </c>
      <c r="O998" s="6" t="str">
        <f t="shared" si="65"/>
        <v>Low Satisfaction</v>
      </c>
      <c r="P998" s="6" t="str">
        <f>IF(ev_charging_network_usage_!$H998&lt;30,"Short Charging",IF(ev_charging_network_usage_!$H998&lt;=60,"Medium Charging","Long Charging"))</f>
        <v>Long Charging</v>
      </c>
      <c r="Q998" s="6">
        <f t="shared" si="64"/>
        <v>2</v>
      </c>
      <c r="R998" s="30">
        <f t="shared" si="62"/>
        <v>0.86875000000000002</v>
      </c>
      <c r="S998" s="28">
        <f t="shared" si="63"/>
        <v>45186</v>
      </c>
      <c r="T998" s="28"/>
    </row>
    <row r="999" spans="1:20" ht="13.2" x14ac:dyDescent="0.25">
      <c r="A999" s="3" t="s">
        <v>2241</v>
      </c>
      <c r="B999" s="3" t="s">
        <v>14</v>
      </c>
      <c r="C999" s="3" t="s">
        <v>21</v>
      </c>
      <c r="D999" s="3" t="s">
        <v>22</v>
      </c>
      <c r="E999" s="3" t="s">
        <v>17</v>
      </c>
      <c r="F999" s="4">
        <v>44988.429861111108</v>
      </c>
      <c r="G999" s="4">
        <v>44988.455555555556</v>
      </c>
      <c r="H999" s="3">
        <v>37</v>
      </c>
      <c r="I999" s="3">
        <v>44.51</v>
      </c>
      <c r="J999" s="3">
        <v>8</v>
      </c>
      <c r="K999" s="3">
        <v>356.08</v>
      </c>
      <c r="L999" s="3" t="s">
        <v>23</v>
      </c>
      <c r="M999" s="5">
        <v>1</v>
      </c>
      <c r="N999" s="6" t="str">
        <f>IF(ev_charging_network_usage_!$I999&lt;=10,"Low",IF(ev_charging_network_usage_!$I999&lt;=30,"Medium","High"))</f>
        <v>High</v>
      </c>
      <c r="O999" s="6" t="str">
        <f t="shared" si="65"/>
        <v>Low Satisfaction</v>
      </c>
      <c r="P999" s="6" t="str">
        <f>IF(ev_charging_network_usage_!$H999&lt;30,"Short Charging",IF(ev_charging_network_usage_!$H999&lt;=60,"Medium Charging","Long Charging"))</f>
        <v>Medium Charging</v>
      </c>
      <c r="Q999" s="6">
        <f t="shared" si="64"/>
        <v>1</v>
      </c>
      <c r="R999" s="30">
        <f t="shared" si="62"/>
        <v>0.42986111111111114</v>
      </c>
      <c r="S999" s="28">
        <f t="shared" si="63"/>
        <v>44988</v>
      </c>
      <c r="T999" s="28"/>
    </row>
    <row r="1000" spans="1:20" ht="13.2" x14ac:dyDescent="0.25">
      <c r="A1000" s="7" t="s">
        <v>2242</v>
      </c>
      <c r="B1000" s="7" t="s">
        <v>78</v>
      </c>
      <c r="C1000" s="7" t="s">
        <v>30</v>
      </c>
      <c r="D1000" s="7" t="s">
        <v>31</v>
      </c>
      <c r="E1000" s="7" t="s">
        <v>35</v>
      </c>
      <c r="F1000" s="7" t="s">
        <v>2243</v>
      </c>
      <c r="G1000" s="7" t="s">
        <v>2244</v>
      </c>
      <c r="H1000" s="7">
        <v>31</v>
      </c>
      <c r="I1000" s="7">
        <v>27.93</v>
      </c>
      <c r="J1000" s="7">
        <v>15</v>
      </c>
      <c r="K1000" s="7">
        <v>418.95</v>
      </c>
      <c r="L1000" s="7" t="s">
        <v>38</v>
      </c>
      <c r="M1000" s="9">
        <v>5</v>
      </c>
      <c r="N1000" s="6" t="str">
        <f>IF(ev_charging_network_usage_!$I1000&lt;=10,"Low",IF(ev_charging_network_usage_!$I1000&lt;=30,"Medium","High"))</f>
        <v>Medium</v>
      </c>
      <c r="O1000" s="6" t="str">
        <f t="shared" si="65"/>
        <v>High Satisfaction</v>
      </c>
      <c r="P1000" s="6" t="str">
        <f>IF(ev_charging_network_usage_!$H1000&lt;30,"Short Charging",IF(ev_charging_network_usage_!$H1000&lt;=60,"Medium Charging","Long Charging"))</f>
        <v>Medium Charging</v>
      </c>
      <c r="Q1000" s="6">
        <f t="shared" si="64"/>
        <v>2</v>
      </c>
      <c r="R1000" s="30">
        <f t="shared" si="62"/>
        <v>0.88055555555555554</v>
      </c>
      <c r="S1000" s="28">
        <f t="shared" si="63"/>
        <v>45346</v>
      </c>
      <c r="T1000" s="28"/>
    </row>
    <row r="1001" spans="1:20" ht="13.2" x14ac:dyDescent="0.25">
      <c r="A1001" s="3" t="s">
        <v>2245</v>
      </c>
      <c r="B1001" s="3" t="s">
        <v>20</v>
      </c>
      <c r="C1001" s="3" t="s">
        <v>30</v>
      </c>
      <c r="D1001" s="3" t="s">
        <v>31</v>
      </c>
      <c r="E1001" s="3" t="s">
        <v>35</v>
      </c>
      <c r="F1001" s="4">
        <v>45293.806944444441</v>
      </c>
      <c r="G1001" s="4">
        <v>45293.827777777777</v>
      </c>
      <c r="H1001" s="3">
        <v>30</v>
      </c>
      <c r="I1001" s="3">
        <v>28.67</v>
      </c>
      <c r="J1001" s="3">
        <v>15</v>
      </c>
      <c r="K1001" s="3">
        <v>430.05</v>
      </c>
      <c r="L1001" s="3" t="s">
        <v>38</v>
      </c>
      <c r="M1001" s="5">
        <v>1</v>
      </c>
      <c r="N1001" s="6" t="str">
        <f>IF(ev_charging_network_usage_!$I1001&lt;=10,"Low",IF(ev_charging_network_usage_!$I1001&lt;=30,"Medium","High"))</f>
        <v>Medium</v>
      </c>
      <c r="O1001" s="6" t="str">
        <f t="shared" si="65"/>
        <v>Low Satisfaction</v>
      </c>
      <c r="P1001" s="6" t="str">
        <f>IF(ev_charging_network_usage_!$H1001&lt;30,"Short Charging",IF(ev_charging_network_usage_!$H1001&lt;=60,"Medium Charging","Long Charging"))</f>
        <v>Medium Charging</v>
      </c>
      <c r="Q1001" s="6">
        <f t="shared" si="64"/>
        <v>2</v>
      </c>
      <c r="R1001" s="30">
        <f t="shared" si="62"/>
        <v>0.80694444444444446</v>
      </c>
      <c r="S1001" s="28">
        <f t="shared" si="63"/>
        <v>45293</v>
      </c>
      <c r="T1001" s="28"/>
    </row>
    <row r="1002" spans="1:20" ht="13.2" x14ac:dyDescent="0.25">
      <c r="A1002" s="7" t="s">
        <v>2246</v>
      </c>
      <c r="B1002" s="7" t="s">
        <v>29</v>
      </c>
      <c r="C1002" s="7" t="s">
        <v>21</v>
      </c>
      <c r="D1002" s="7" t="s">
        <v>31</v>
      </c>
      <c r="E1002" s="7" t="s">
        <v>35</v>
      </c>
      <c r="F1002" s="7" t="s">
        <v>2247</v>
      </c>
      <c r="G1002" s="7" t="s">
        <v>2248</v>
      </c>
      <c r="H1002" s="7">
        <v>11</v>
      </c>
      <c r="I1002" s="7">
        <v>32.24</v>
      </c>
      <c r="J1002" s="7">
        <v>12</v>
      </c>
      <c r="K1002" s="7">
        <v>386.88</v>
      </c>
      <c r="L1002" s="7" t="s">
        <v>18</v>
      </c>
      <c r="M1002" s="9">
        <v>3</v>
      </c>
      <c r="N1002" s="6" t="str">
        <f>IF(ev_charging_network_usage_!$I1002&lt;=10,"Low",IF(ev_charging_network_usage_!$I1002&lt;=30,"Medium","High"))</f>
        <v>High</v>
      </c>
      <c r="O1002" s="6" t="str">
        <f t="shared" si="65"/>
        <v>Medium Satisfaction</v>
      </c>
      <c r="P1002" s="6" t="str">
        <f>IF(ev_charging_network_usage_!$H1002&lt;30,"Short Charging",IF(ev_charging_network_usage_!$H1002&lt;=60,"Medium Charging","Long Charging"))</f>
        <v>Short Charging</v>
      </c>
      <c r="Q1002" s="6">
        <f t="shared" si="64"/>
        <v>1</v>
      </c>
      <c r="R1002" s="30">
        <f t="shared" si="62"/>
        <v>0.77152777777777781</v>
      </c>
      <c r="S1002" s="28">
        <f t="shared" si="63"/>
        <v>45563</v>
      </c>
      <c r="T1002" s="28"/>
    </row>
    <row r="1003" spans="1:20" ht="13.2" x14ac:dyDescent="0.25">
      <c r="A1003" s="3" t="s">
        <v>2249</v>
      </c>
      <c r="B1003" s="3" t="s">
        <v>48</v>
      </c>
      <c r="C1003" s="3" t="s">
        <v>15</v>
      </c>
      <c r="D1003" s="3" t="s">
        <v>16</v>
      </c>
      <c r="E1003" s="3" t="s">
        <v>35</v>
      </c>
      <c r="F1003" s="4">
        <v>45108.136805555558</v>
      </c>
      <c r="G1003" s="4">
        <v>45108.146527777775</v>
      </c>
      <c r="H1003" s="3">
        <v>14</v>
      </c>
      <c r="I1003" s="3">
        <v>8.9</v>
      </c>
      <c r="J1003" s="3">
        <v>10</v>
      </c>
      <c r="K1003" s="3">
        <v>89</v>
      </c>
      <c r="L1003" s="3" t="s">
        <v>23</v>
      </c>
      <c r="M1003" s="5">
        <v>3</v>
      </c>
      <c r="N1003" s="6" t="str">
        <f>IF(ev_charging_network_usage_!$I1003&lt;=10,"Low",IF(ev_charging_network_usage_!$I1003&lt;=30,"Medium","High"))</f>
        <v>Low</v>
      </c>
      <c r="O1003" s="6" t="str">
        <f t="shared" si="65"/>
        <v>Medium Satisfaction</v>
      </c>
      <c r="P1003" s="6" t="str">
        <f>IF(ev_charging_network_usage_!$H1003&lt;30,"Short Charging",IF(ev_charging_network_usage_!$H1003&lt;=60,"Medium Charging","Long Charging"))</f>
        <v>Short Charging</v>
      </c>
      <c r="Q1003" s="6">
        <f t="shared" si="64"/>
        <v>3</v>
      </c>
      <c r="R1003" s="30">
        <f t="shared" si="62"/>
        <v>0.13680555555555557</v>
      </c>
      <c r="S1003" s="28">
        <f t="shared" si="63"/>
        <v>45108</v>
      </c>
      <c r="T1003" s="28"/>
    </row>
    <row r="1004" spans="1:20" ht="13.2" x14ac:dyDescent="0.25">
      <c r="A1004" s="7" t="s">
        <v>2250</v>
      </c>
      <c r="B1004" s="7" t="s">
        <v>20</v>
      </c>
      <c r="C1004" s="7" t="s">
        <v>21</v>
      </c>
      <c r="D1004" s="7" t="s">
        <v>31</v>
      </c>
      <c r="E1004" s="7" t="s">
        <v>35</v>
      </c>
      <c r="F1004" s="7" t="s">
        <v>2251</v>
      </c>
      <c r="G1004" s="7" t="s">
        <v>2252</v>
      </c>
      <c r="H1004" s="7">
        <v>103</v>
      </c>
      <c r="I1004" s="7">
        <v>36.72</v>
      </c>
      <c r="J1004" s="7">
        <v>15</v>
      </c>
      <c r="K1004" s="7">
        <v>550.79999999999995</v>
      </c>
      <c r="L1004" s="7" t="s">
        <v>38</v>
      </c>
      <c r="M1004" s="9">
        <v>1</v>
      </c>
      <c r="N1004" s="6" t="str">
        <f>IF(ev_charging_network_usage_!$I1004&lt;=10,"Low",IF(ev_charging_network_usage_!$I1004&lt;=30,"Medium","High"))</f>
        <v>High</v>
      </c>
      <c r="O1004" s="6" t="str">
        <f t="shared" si="65"/>
        <v>Low Satisfaction</v>
      </c>
      <c r="P1004" s="6" t="str">
        <f>IF(ev_charging_network_usage_!$H1004&lt;30,"Short Charging",IF(ev_charging_network_usage_!$H1004&lt;=60,"Medium Charging","Long Charging"))</f>
        <v>Long Charging</v>
      </c>
      <c r="Q1004" s="6">
        <f t="shared" si="64"/>
        <v>1</v>
      </c>
      <c r="R1004" s="30">
        <f t="shared" si="62"/>
        <v>0.18055555555555555</v>
      </c>
      <c r="S1004" s="28">
        <f t="shared" si="63"/>
        <v>44941</v>
      </c>
      <c r="T1004" s="28"/>
    </row>
    <row r="1005" spans="1:20" ht="13.2" x14ac:dyDescent="0.25">
      <c r="A1005" s="3" t="s">
        <v>2253</v>
      </c>
      <c r="B1005" s="3" t="s">
        <v>78</v>
      </c>
      <c r="C1005" s="3" t="s">
        <v>30</v>
      </c>
      <c r="D1005" s="3" t="s">
        <v>16</v>
      </c>
      <c r="E1005" s="3" t="s">
        <v>17</v>
      </c>
      <c r="F1005" s="4">
        <v>45028.738888888889</v>
      </c>
      <c r="G1005" s="4">
        <v>45028.791666666664</v>
      </c>
      <c r="H1005" s="3">
        <v>76</v>
      </c>
      <c r="I1005" s="3">
        <v>28.89</v>
      </c>
      <c r="J1005" s="3">
        <v>8</v>
      </c>
      <c r="K1005" s="3">
        <v>231.12</v>
      </c>
      <c r="L1005" s="3" t="s">
        <v>18</v>
      </c>
      <c r="M1005" s="5">
        <v>5</v>
      </c>
      <c r="N1005" s="6" t="str">
        <f>IF(ev_charging_network_usage_!$I1005&lt;=10,"Low",IF(ev_charging_network_usage_!$I1005&lt;=30,"Medium","High"))</f>
        <v>Medium</v>
      </c>
      <c r="O1005" s="6" t="str">
        <f t="shared" si="65"/>
        <v>High Satisfaction</v>
      </c>
      <c r="P1005" s="6" t="str">
        <f>IF(ev_charging_network_usage_!$H1005&lt;30,"Short Charging",IF(ev_charging_network_usage_!$H1005&lt;=60,"Medium Charging","Long Charging"))</f>
        <v>Long Charging</v>
      </c>
      <c r="Q1005" s="6">
        <f t="shared" si="64"/>
        <v>2</v>
      </c>
      <c r="R1005" s="30">
        <f t="shared" si="62"/>
        <v>0.73888888888888893</v>
      </c>
      <c r="S1005" s="28">
        <f t="shared" si="63"/>
        <v>45028</v>
      </c>
      <c r="T1005" s="28"/>
    </row>
    <row r="1006" spans="1:20" ht="13.2" x14ac:dyDescent="0.25">
      <c r="A1006" s="7" t="s">
        <v>2254</v>
      </c>
      <c r="B1006" s="7" t="s">
        <v>14</v>
      </c>
      <c r="C1006" s="7" t="s">
        <v>21</v>
      </c>
      <c r="D1006" s="7" t="s">
        <v>34</v>
      </c>
      <c r="E1006" s="7" t="s">
        <v>35</v>
      </c>
      <c r="F1006" s="8">
        <v>44959.355555555558</v>
      </c>
      <c r="G1006" s="8">
        <v>44959.413888888892</v>
      </c>
      <c r="H1006" s="7">
        <v>84</v>
      </c>
      <c r="I1006" s="7">
        <v>30.92</v>
      </c>
      <c r="J1006" s="7">
        <v>15</v>
      </c>
      <c r="K1006" s="7">
        <v>463.8</v>
      </c>
      <c r="L1006" s="7" t="s">
        <v>38</v>
      </c>
      <c r="M1006" s="9">
        <v>4</v>
      </c>
      <c r="N1006" s="6" t="str">
        <f>IF(ev_charging_network_usage_!$I1006&lt;=10,"Low",IF(ev_charging_network_usage_!$I1006&lt;=30,"Medium","High"))</f>
        <v>High</v>
      </c>
      <c r="O1006" s="6" t="str">
        <f t="shared" si="65"/>
        <v>Medium Satisfaction</v>
      </c>
      <c r="P1006" s="6" t="str">
        <f>IF(ev_charging_network_usage_!$H1006&lt;30,"Short Charging",IF(ev_charging_network_usage_!$H1006&lt;=60,"Medium Charging","Long Charging"))</f>
        <v>Long Charging</v>
      </c>
      <c r="Q1006" s="6">
        <f t="shared" si="64"/>
        <v>1</v>
      </c>
      <c r="R1006" s="30">
        <f t="shared" si="62"/>
        <v>0.35555555555555557</v>
      </c>
      <c r="S1006" s="28">
        <f t="shared" si="63"/>
        <v>44959</v>
      </c>
      <c r="T1006" s="28"/>
    </row>
    <row r="1007" spans="1:20" ht="13.2" x14ac:dyDescent="0.25">
      <c r="A1007" s="3" t="s">
        <v>2255</v>
      </c>
      <c r="B1007" s="3" t="s">
        <v>48</v>
      </c>
      <c r="C1007" s="3" t="s">
        <v>15</v>
      </c>
      <c r="D1007" s="3" t="s">
        <v>22</v>
      </c>
      <c r="E1007" s="3" t="s">
        <v>17</v>
      </c>
      <c r="F1007" s="3" t="s">
        <v>2256</v>
      </c>
      <c r="G1007" s="3" t="s">
        <v>2257</v>
      </c>
      <c r="H1007" s="3">
        <v>21</v>
      </c>
      <c r="I1007" s="3">
        <v>16.04</v>
      </c>
      <c r="J1007" s="3">
        <v>12</v>
      </c>
      <c r="K1007" s="3">
        <v>192.48</v>
      </c>
      <c r="L1007" s="3" t="s">
        <v>18</v>
      </c>
      <c r="M1007" s="5">
        <v>1</v>
      </c>
      <c r="N1007" s="6" t="str">
        <f>IF(ev_charging_network_usage_!$I1007&lt;=10,"Low",IF(ev_charging_network_usage_!$I1007&lt;=30,"Medium","High"))</f>
        <v>Medium</v>
      </c>
      <c r="O1007" s="6" t="str">
        <f t="shared" si="65"/>
        <v>Low Satisfaction</v>
      </c>
      <c r="P1007" s="6" t="str">
        <f>IF(ev_charging_network_usage_!$H1007&lt;30,"Short Charging",IF(ev_charging_network_usage_!$H1007&lt;=60,"Medium Charging","Long Charging"))</f>
        <v>Short Charging</v>
      </c>
      <c r="Q1007" s="6">
        <f t="shared" si="64"/>
        <v>3</v>
      </c>
      <c r="R1007" s="30">
        <f t="shared" si="62"/>
        <v>0.71597222222222223</v>
      </c>
      <c r="S1007" s="28">
        <f t="shared" si="63"/>
        <v>45304</v>
      </c>
      <c r="T1007" s="28"/>
    </row>
    <row r="1008" spans="1:20" ht="13.2" x14ac:dyDescent="0.25">
      <c r="A1008" s="7" t="s">
        <v>2258</v>
      </c>
      <c r="B1008" s="7" t="s">
        <v>20</v>
      </c>
      <c r="C1008" s="7" t="s">
        <v>15</v>
      </c>
      <c r="D1008" s="7" t="s">
        <v>22</v>
      </c>
      <c r="E1008" s="7" t="s">
        <v>17</v>
      </c>
      <c r="F1008" s="11">
        <v>45606.368055555555</v>
      </c>
      <c r="G1008" s="11">
        <v>45606.436805555553</v>
      </c>
      <c r="H1008" s="7">
        <v>99</v>
      </c>
      <c r="I1008" s="7">
        <v>9.5</v>
      </c>
      <c r="J1008" s="7">
        <v>12</v>
      </c>
      <c r="K1008" s="7">
        <v>114</v>
      </c>
      <c r="L1008" s="7" t="s">
        <v>18</v>
      </c>
      <c r="M1008" s="9">
        <v>2</v>
      </c>
      <c r="N1008" s="6" t="str">
        <f>IF(ev_charging_network_usage_!$I1008&lt;=10,"Low",IF(ev_charging_network_usage_!$I1008&lt;=30,"Medium","High"))</f>
        <v>Low</v>
      </c>
      <c r="O1008" s="6" t="str">
        <f t="shared" si="65"/>
        <v>Low Satisfaction</v>
      </c>
      <c r="P1008" s="6" t="str">
        <f>IF(ev_charging_network_usage_!$H1008&lt;30,"Short Charging",IF(ev_charging_network_usage_!$H1008&lt;=60,"Medium Charging","Long Charging"))</f>
        <v>Long Charging</v>
      </c>
      <c r="Q1008" s="6">
        <f t="shared" si="64"/>
        <v>3</v>
      </c>
      <c r="R1008" s="30">
        <f t="shared" si="62"/>
        <v>0.36805555555555558</v>
      </c>
      <c r="S1008" s="28">
        <f t="shared" si="63"/>
        <v>45606</v>
      </c>
      <c r="T1008" s="28"/>
    </row>
    <row r="1009" spans="1:20" ht="13.2" x14ac:dyDescent="0.25">
      <c r="A1009" s="3" t="s">
        <v>2259</v>
      </c>
      <c r="B1009" s="3" t="s">
        <v>78</v>
      </c>
      <c r="C1009" s="3" t="s">
        <v>21</v>
      </c>
      <c r="D1009" s="3" t="s">
        <v>22</v>
      </c>
      <c r="E1009" s="3" t="s">
        <v>17</v>
      </c>
      <c r="F1009" s="4">
        <v>44935.508333333331</v>
      </c>
      <c r="G1009" s="4">
        <v>44935.522916666669</v>
      </c>
      <c r="H1009" s="3">
        <v>21</v>
      </c>
      <c r="I1009" s="3">
        <v>22.95</v>
      </c>
      <c r="J1009" s="3">
        <v>15</v>
      </c>
      <c r="K1009" s="3">
        <v>344.25</v>
      </c>
      <c r="L1009" s="3" t="s">
        <v>18</v>
      </c>
      <c r="M1009" s="5">
        <v>2</v>
      </c>
      <c r="N1009" s="6" t="str">
        <f>IF(ev_charging_network_usage_!$I1009&lt;=10,"Low",IF(ev_charging_network_usage_!$I1009&lt;=30,"Medium","High"))</f>
        <v>Medium</v>
      </c>
      <c r="O1009" s="6" t="str">
        <f t="shared" si="65"/>
        <v>Low Satisfaction</v>
      </c>
      <c r="P1009" s="6" t="str">
        <f>IF(ev_charging_network_usage_!$H1009&lt;30,"Short Charging",IF(ev_charging_network_usage_!$H1009&lt;=60,"Medium Charging","Long Charging"))</f>
        <v>Short Charging</v>
      </c>
      <c r="Q1009" s="6">
        <f t="shared" si="64"/>
        <v>1</v>
      </c>
      <c r="R1009" s="30">
        <f t="shared" si="62"/>
        <v>0.5083333333333333</v>
      </c>
      <c r="S1009" s="28">
        <f t="shared" si="63"/>
        <v>44935</v>
      </c>
      <c r="T1009" s="28"/>
    </row>
    <row r="1010" spans="1:20" ht="13.2" x14ac:dyDescent="0.25">
      <c r="A1010" s="7" t="s">
        <v>2260</v>
      </c>
      <c r="B1010" s="7" t="s">
        <v>59</v>
      </c>
      <c r="C1010" s="7" t="s">
        <v>15</v>
      </c>
      <c r="D1010" s="7" t="s">
        <v>16</v>
      </c>
      <c r="E1010" s="7" t="s">
        <v>35</v>
      </c>
      <c r="F1010" s="8">
        <v>45385.13958333333</v>
      </c>
      <c r="G1010" s="8">
        <v>45385.190972222219</v>
      </c>
      <c r="H1010" s="7">
        <v>74</v>
      </c>
      <c r="I1010" s="7">
        <v>23.63</v>
      </c>
      <c r="J1010" s="7">
        <v>12</v>
      </c>
      <c r="K1010" s="7">
        <v>283.56</v>
      </c>
      <c r="L1010" s="7" t="s">
        <v>38</v>
      </c>
      <c r="M1010" s="9">
        <v>5</v>
      </c>
      <c r="N1010" s="6" t="str">
        <f>IF(ev_charging_network_usage_!$I1010&lt;=10,"Low",IF(ev_charging_network_usage_!$I1010&lt;=30,"Medium","High"))</f>
        <v>Medium</v>
      </c>
      <c r="O1010" s="6" t="str">
        <f t="shared" si="65"/>
        <v>High Satisfaction</v>
      </c>
      <c r="P1010" s="6" t="str">
        <f>IF(ev_charging_network_usage_!$H1010&lt;30,"Short Charging",IF(ev_charging_network_usage_!$H1010&lt;=60,"Medium Charging","Long Charging"))</f>
        <v>Long Charging</v>
      </c>
      <c r="Q1010" s="6">
        <f t="shared" si="64"/>
        <v>3</v>
      </c>
      <c r="R1010" s="30">
        <f t="shared" si="62"/>
        <v>0.13958333333333334</v>
      </c>
      <c r="S1010" s="28">
        <f t="shared" si="63"/>
        <v>45385</v>
      </c>
      <c r="T1010" s="28"/>
    </row>
    <row r="1011" spans="1:20" ht="13.2" x14ac:dyDescent="0.25">
      <c r="A1011" s="3" t="s">
        <v>2261</v>
      </c>
      <c r="B1011" s="3" t="s">
        <v>78</v>
      </c>
      <c r="C1011" s="3" t="s">
        <v>21</v>
      </c>
      <c r="D1011" s="3" t="s">
        <v>22</v>
      </c>
      <c r="E1011" s="3" t="s">
        <v>35</v>
      </c>
      <c r="F1011" s="4">
        <v>45143.957638888889</v>
      </c>
      <c r="G1011" s="4">
        <v>45143.974999999999</v>
      </c>
      <c r="H1011" s="3">
        <v>25</v>
      </c>
      <c r="I1011" s="3">
        <v>20.14</v>
      </c>
      <c r="J1011" s="3">
        <v>12</v>
      </c>
      <c r="K1011" s="3">
        <v>241.68</v>
      </c>
      <c r="L1011" s="3" t="s">
        <v>23</v>
      </c>
      <c r="M1011" s="5">
        <v>2</v>
      </c>
      <c r="N1011" s="6" t="str">
        <f>IF(ev_charging_network_usage_!$I1011&lt;=10,"Low",IF(ev_charging_network_usage_!$I1011&lt;=30,"Medium","High"))</f>
        <v>Medium</v>
      </c>
      <c r="O1011" s="6" t="str">
        <f t="shared" si="65"/>
        <v>Low Satisfaction</v>
      </c>
      <c r="P1011" s="6" t="str">
        <f>IF(ev_charging_network_usage_!$H1011&lt;30,"Short Charging",IF(ev_charging_network_usage_!$H1011&lt;=60,"Medium Charging","Long Charging"))</f>
        <v>Short Charging</v>
      </c>
      <c r="Q1011" s="6">
        <f t="shared" si="64"/>
        <v>1</v>
      </c>
      <c r="R1011" s="30">
        <f t="shared" si="62"/>
        <v>0.95763888888888893</v>
      </c>
      <c r="S1011" s="28">
        <f t="shared" si="63"/>
        <v>45143</v>
      </c>
      <c r="T1011" s="28"/>
    </row>
    <row r="1012" spans="1:20" ht="13.2" x14ac:dyDescent="0.25">
      <c r="A1012" s="7" t="s">
        <v>2262</v>
      </c>
      <c r="B1012" s="7" t="s">
        <v>78</v>
      </c>
      <c r="C1012" s="7" t="s">
        <v>30</v>
      </c>
      <c r="D1012" s="7" t="s">
        <v>34</v>
      </c>
      <c r="E1012" s="7" t="s">
        <v>35</v>
      </c>
      <c r="F1012" s="7" t="s">
        <v>2263</v>
      </c>
      <c r="G1012" s="7" t="s">
        <v>2264</v>
      </c>
      <c r="H1012" s="7">
        <v>41</v>
      </c>
      <c r="I1012" s="7">
        <v>25.51</v>
      </c>
      <c r="J1012" s="7">
        <v>8</v>
      </c>
      <c r="K1012" s="7">
        <v>204.08</v>
      </c>
      <c r="L1012" s="7" t="s">
        <v>38</v>
      </c>
      <c r="M1012" s="9">
        <v>3</v>
      </c>
      <c r="N1012" s="6" t="str">
        <f>IF(ev_charging_network_usage_!$I1012&lt;=10,"Low",IF(ev_charging_network_usage_!$I1012&lt;=30,"Medium","High"))</f>
        <v>Medium</v>
      </c>
      <c r="O1012" s="6" t="str">
        <f t="shared" si="65"/>
        <v>Medium Satisfaction</v>
      </c>
      <c r="P1012" s="6" t="str">
        <f>IF(ev_charging_network_usage_!$H1012&lt;30,"Short Charging",IF(ev_charging_network_usage_!$H1012&lt;=60,"Medium Charging","Long Charging"))</f>
        <v>Medium Charging</v>
      </c>
      <c r="Q1012" s="6">
        <f t="shared" si="64"/>
        <v>2</v>
      </c>
      <c r="R1012" s="30">
        <f t="shared" si="62"/>
        <v>0.5444444444444444</v>
      </c>
      <c r="S1012" s="28">
        <f t="shared" si="63"/>
        <v>45009</v>
      </c>
      <c r="T1012" s="28"/>
    </row>
    <row r="1013" spans="1:20" ht="13.2" x14ac:dyDescent="0.25">
      <c r="A1013" s="3" t="s">
        <v>2265</v>
      </c>
      <c r="B1013" s="3" t="s">
        <v>14</v>
      </c>
      <c r="C1013" s="3" t="s">
        <v>21</v>
      </c>
      <c r="D1013" s="3" t="s">
        <v>34</v>
      </c>
      <c r="E1013" s="3" t="s">
        <v>17</v>
      </c>
      <c r="F1013" s="4">
        <v>45052.498611111114</v>
      </c>
      <c r="G1013" s="4">
        <v>45052.511111111111</v>
      </c>
      <c r="H1013" s="3">
        <v>18</v>
      </c>
      <c r="I1013" s="3">
        <v>29.74</v>
      </c>
      <c r="J1013" s="3">
        <v>12</v>
      </c>
      <c r="K1013" s="3">
        <v>356.88</v>
      </c>
      <c r="L1013" s="3" t="s">
        <v>38</v>
      </c>
      <c r="M1013" s="5">
        <v>3</v>
      </c>
      <c r="N1013" s="6" t="str">
        <f>IF(ev_charging_network_usage_!$I1013&lt;=10,"Low",IF(ev_charging_network_usage_!$I1013&lt;=30,"Medium","High"))</f>
        <v>Medium</v>
      </c>
      <c r="O1013" s="6" t="str">
        <f t="shared" si="65"/>
        <v>Medium Satisfaction</v>
      </c>
      <c r="P1013" s="6" t="str">
        <f>IF(ev_charging_network_usage_!$H1013&lt;30,"Short Charging",IF(ev_charging_network_usage_!$H1013&lt;=60,"Medium Charging","Long Charging"))</f>
        <v>Short Charging</v>
      </c>
      <c r="Q1013" s="6">
        <f t="shared" si="64"/>
        <v>1</v>
      </c>
      <c r="R1013" s="30">
        <f t="shared" si="62"/>
        <v>0.49861111111111112</v>
      </c>
      <c r="S1013" s="28">
        <f t="shared" si="63"/>
        <v>45052</v>
      </c>
      <c r="T1013" s="28"/>
    </row>
    <row r="1014" spans="1:20" ht="13.2" x14ac:dyDescent="0.25">
      <c r="A1014" s="7" t="s">
        <v>2266</v>
      </c>
      <c r="B1014" s="7" t="s">
        <v>59</v>
      </c>
      <c r="C1014" s="7" t="s">
        <v>21</v>
      </c>
      <c r="D1014" s="7" t="s">
        <v>31</v>
      </c>
      <c r="E1014" s="7" t="s">
        <v>35</v>
      </c>
      <c r="F1014" s="7" t="s">
        <v>2267</v>
      </c>
      <c r="G1014" s="7" t="s">
        <v>2268</v>
      </c>
      <c r="H1014" s="7">
        <v>95</v>
      </c>
      <c r="I1014" s="7">
        <v>37.25</v>
      </c>
      <c r="J1014" s="7">
        <v>15</v>
      </c>
      <c r="K1014" s="7">
        <v>558.75</v>
      </c>
      <c r="L1014" s="7" t="s">
        <v>27</v>
      </c>
      <c r="M1014" s="9">
        <v>2</v>
      </c>
      <c r="N1014" s="6" t="str">
        <f>IF(ev_charging_network_usage_!$I1014&lt;=10,"Low",IF(ev_charging_network_usage_!$I1014&lt;=30,"Medium","High"))</f>
        <v>High</v>
      </c>
      <c r="O1014" s="6" t="str">
        <f t="shared" si="65"/>
        <v>Low Satisfaction</v>
      </c>
      <c r="P1014" s="6" t="str">
        <f>IF(ev_charging_network_usage_!$H1014&lt;30,"Short Charging",IF(ev_charging_network_usage_!$H1014&lt;=60,"Medium Charging","Long Charging"))</f>
        <v>Long Charging</v>
      </c>
      <c r="Q1014" s="6">
        <f t="shared" si="64"/>
        <v>1</v>
      </c>
      <c r="R1014" s="30">
        <f t="shared" si="62"/>
        <v>0.50138888888888888</v>
      </c>
      <c r="S1014" s="28">
        <f t="shared" si="63"/>
        <v>45195</v>
      </c>
      <c r="T1014" s="28"/>
    </row>
    <row r="1015" spans="1:20" ht="13.2" x14ac:dyDescent="0.25">
      <c r="A1015" s="3" t="s">
        <v>2269</v>
      </c>
      <c r="B1015" s="3" t="s">
        <v>29</v>
      </c>
      <c r="C1015" s="3" t="s">
        <v>30</v>
      </c>
      <c r="D1015" s="3" t="s">
        <v>34</v>
      </c>
      <c r="E1015" s="3" t="s">
        <v>17</v>
      </c>
      <c r="F1015" s="3" t="s">
        <v>2270</v>
      </c>
      <c r="G1015" s="3" t="s">
        <v>2271</v>
      </c>
      <c r="H1015" s="3">
        <v>62</v>
      </c>
      <c r="I1015" s="3">
        <v>35.08</v>
      </c>
      <c r="J1015" s="3">
        <v>8</v>
      </c>
      <c r="K1015" s="3">
        <v>280.64</v>
      </c>
      <c r="L1015" s="3" t="s">
        <v>27</v>
      </c>
      <c r="M1015" s="5">
        <v>1</v>
      </c>
      <c r="N1015" s="6" t="str">
        <f>IF(ev_charging_network_usage_!$I1015&lt;=10,"Low",IF(ev_charging_network_usage_!$I1015&lt;=30,"Medium","High"))</f>
        <v>High</v>
      </c>
      <c r="O1015" s="6" t="str">
        <f t="shared" si="65"/>
        <v>Low Satisfaction</v>
      </c>
      <c r="P1015" s="6" t="str">
        <f>IF(ev_charging_network_usage_!$H1015&lt;30,"Short Charging",IF(ev_charging_network_usage_!$H1015&lt;=60,"Medium Charging","Long Charging"))</f>
        <v>Long Charging</v>
      </c>
      <c r="Q1015" s="6">
        <f t="shared" si="64"/>
        <v>2</v>
      </c>
      <c r="R1015" s="30">
        <f t="shared" si="62"/>
        <v>0.58333333333333337</v>
      </c>
      <c r="S1015" s="28">
        <f t="shared" si="63"/>
        <v>45230</v>
      </c>
      <c r="T1015" s="28"/>
    </row>
    <row r="1016" spans="1:20" ht="13.2" x14ac:dyDescent="0.25">
      <c r="A1016" s="7" t="s">
        <v>2272</v>
      </c>
      <c r="B1016" s="7" t="s">
        <v>48</v>
      </c>
      <c r="C1016" s="7" t="s">
        <v>30</v>
      </c>
      <c r="D1016" s="7" t="s">
        <v>31</v>
      </c>
      <c r="E1016" s="7" t="s">
        <v>17</v>
      </c>
      <c r="F1016" s="8">
        <v>45572.311805555553</v>
      </c>
      <c r="G1016" s="8">
        <v>45572.352083333331</v>
      </c>
      <c r="H1016" s="7">
        <v>58</v>
      </c>
      <c r="I1016" s="7">
        <v>4.18</v>
      </c>
      <c r="J1016" s="7">
        <v>15</v>
      </c>
      <c r="K1016" s="7">
        <v>62.7</v>
      </c>
      <c r="L1016" s="7" t="s">
        <v>27</v>
      </c>
      <c r="M1016" s="9">
        <v>3</v>
      </c>
      <c r="N1016" s="6" t="str">
        <f>IF(ev_charging_network_usage_!$I1016&lt;=10,"Low",IF(ev_charging_network_usage_!$I1016&lt;=30,"Medium","High"))</f>
        <v>Low</v>
      </c>
      <c r="O1016" s="6" t="str">
        <f t="shared" si="65"/>
        <v>Medium Satisfaction</v>
      </c>
      <c r="P1016" s="6" t="str">
        <f>IF(ev_charging_network_usage_!$H1016&lt;30,"Short Charging",IF(ev_charging_network_usage_!$H1016&lt;=60,"Medium Charging","Long Charging"))</f>
        <v>Medium Charging</v>
      </c>
      <c r="Q1016" s="6">
        <f t="shared" si="64"/>
        <v>2</v>
      </c>
      <c r="R1016" s="30">
        <f t="shared" si="62"/>
        <v>0.31180555555555556</v>
      </c>
      <c r="S1016" s="28">
        <f t="shared" si="63"/>
        <v>45572</v>
      </c>
      <c r="T1016" s="28"/>
    </row>
    <row r="1017" spans="1:20" ht="13.2" x14ac:dyDescent="0.25">
      <c r="A1017" s="3" t="s">
        <v>2273</v>
      </c>
      <c r="B1017" s="3" t="s">
        <v>43</v>
      </c>
      <c r="C1017" s="3" t="s">
        <v>30</v>
      </c>
      <c r="D1017" s="3" t="s">
        <v>34</v>
      </c>
      <c r="E1017" s="3" t="s">
        <v>17</v>
      </c>
      <c r="F1017" s="3" t="s">
        <v>2274</v>
      </c>
      <c r="G1017" s="3" t="s">
        <v>2275</v>
      </c>
      <c r="H1017" s="3">
        <v>11</v>
      </c>
      <c r="I1017" s="3">
        <v>51.9</v>
      </c>
      <c r="J1017" s="3">
        <v>10</v>
      </c>
      <c r="K1017" s="3">
        <v>519</v>
      </c>
      <c r="L1017" s="3" t="s">
        <v>18</v>
      </c>
      <c r="M1017" s="5">
        <v>1</v>
      </c>
      <c r="N1017" s="6" t="str">
        <f>IF(ev_charging_network_usage_!$I1017&lt;=10,"Low",IF(ev_charging_network_usage_!$I1017&lt;=30,"Medium","High"))</f>
        <v>High</v>
      </c>
      <c r="O1017" s="6" t="str">
        <f t="shared" si="65"/>
        <v>Low Satisfaction</v>
      </c>
      <c r="P1017" s="6" t="str">
        <f>IF(ev_charging_network_usage_!$H1017&lt;30,"Short Charging",IF(ev_charging_network_usage_!$H1017&lt;=60,"Medium Charging","Long Charging"))</f>
        <v>Short Charging</v>
      </c>
      <c r="Q1017" s="6">
        <f t="shared" si="64"/>
        <v>2</v>
      </c>
      <c r="R1017" s="30">
        <f t="shared" si="62"/>
        <v>9.7222222222222224E-3</v>
      </c>
      <c r="S1017" s="28">
        <f t="shared" si="63"/>
        <v>45151</v>
      </c>
      <c r="T1017" s="28"/>
    </row>
    <row r="1018" spans="1:20" ht="13.2" x14ac:dyDescent="0.25">
      <c r="A1018" s="7" t="s">
        <v>2276</v>
      </c>
      <c r="B1018" s="7" t="s">
        <v>78</v>
      </c>
      <c r="C1018" s="7" t="s">
        <v>21</v>
      </c>
      <c r="D1018" s="7" t="s">
        <v>34</v>
      </c>
      <c r="E1018" s="7" t="s">
        <v>35</v>
      </c>
      <c r="F1018" s="7" t="s">
        <v>2277</v>
      </c>
      <c r="G1018" s="7" t="s">
        <v>2278</v>
      </c>
      <c r="H1018" s="7">
        <v>94</v>
      </c>
      <c r="I1018" s="7">
        <v>10.6</v>
      </c>
      <c r="J1018" s="7">
        <v>15</v>
      </c>
      <c r="K1018" s="7">
        <v>159</v>
      </c>
      <c r="L1018" s="7" t="s">
        <v>18</v>
      </c>
      <c r="M1018" s="9">
        <v>5</v>
      </c>
      <c r="N1018" s="6" t="str">
        <f>IF(ev_charging_network_usage_!$I1018&lt;=10,"Low",IF(ev_charging_network_usage_!$I1018&lt;=30,"Medium","High"))</f>
        <v>Medium</v>
      </c>
      <c r="O1018" s="6" t="str">
        <f t="shared" si="65"/>
        <v>High Satisfaction</v>
      </c>
      <c r="P1018" s="6" t="str">
        <f>IF(ev_charging_network_usage_!$H1018&lt;30,"Short Charging",IF(ev_charging_network_usage_!$H1018&lt;=60,"Medium Charging","Long Charging"))</f>
        <v>Long Charging</v>
      </c>
      <c r="Q1018" s="6">
        <f t="shared" si="64"/>
        <v>1</v>
      </c>
      <c r="R1018" s="30">
        <f t="shared" si="62"/>
        <v>0.51458333333333328</v>
      </c>
      <c r="S1018" s="28">
        <f t="shared" si="63"/>
        <v>45307</v>
      </c>
      <c r="T1018" s="28"/>
    </row>
    <row r="1019" spans="1:20" ht="13.2" x14ac:dyDescent="0.25">
      <c r="A1019" s="3" t="s">
        <v>2279</v>
      </c>
      <c r="B1019" s="3" t="s">
        <v>78</v>
      </c>
      <c r="C1019" s="3" t="s">
        <v>21</v>
      </c>
      <c r="D1019" s="3" t="s">
        <v>22</v>
      </c>
      <c r="E1019" s="3" t="s">
        <v>17</v>
      </c>
      <c r="F1019" s="3" t="s">
        <v>2280</v>
      </c>
      <c r="G1019" s="3" t="s">
        <v>2281</v>
      </c>
      <c r="H1019" s="3">
        <v>98</v>
      </c>
      <c r="I1019" s="3">
        <v>47.61</v>
      </c>
      <c r="J1019" s="3">
        <v>10</v>
      </c>
      <c r="K1019" s="3">
        <v>476.1</v>
      </c>
      <c r="L1019" s="3" t="s">
        <v>18</v>
      </c>
      <c r="M1019" s="5">
        <v>1</v>
      </c>
      <c r="N1019" s="6" t="str">
        <f>IF(ev_charging_network_usage_!$I1019&lt;=10,"Low",IF(ev_charging_network_usage_!$I1019&lt;=30,"Medium","High"))</f>
        <v>High</v>
      </c>
      <c r="O1019" s="6" t="str">
        <f t="shared" si="65"/>
        <v>Low Satisfaction</v>
      </c>
      <c r="P1019" s="6" t="str">
        <f>IF(ev_charging_network_usage_!$H1019&lt;30,"Short Charging",IF(ev_charging_network_usage_!$H1019&lt;=60,"Medium Charging","Long Charging"))</f>
        <v>Long Charging</v>
      </c>
      <c r="Q1019" s="6">
        <f t="shared" si="64"/>
        <v>1</v>
      </c>
      <c r="R1019" s="30">
        <f t="shared" si="62"/>
        <v>0.10208333333333333</v>
      </c>
      <c r="S1019" s="28">
        <f t="shared" si="63"/>
        <v>45495</v>
      </c>
      <c r="T1019" s="28"/>
    </row>
    <row r="1020" spans="1:20" ht="13.2" x14ac:dyDescent="0.25">
      <c r="A1020" s="7" t="s">
        <v>2282</v>
      </c>
      <c r="B1020" s="7" t="s">
        <v>14</v>
      </c>
      <c r="C1020" s="7" t="s">
        <v>15</v>
      </c>
      <c r="D1020" s="7" t="s">
        <v>31</v>
      </c>
      <c r="E1020" s="7" t="s">
        <v>35</v>
      </c>
      <c r="F1020" s="7" t="s">
        <v>2283</v>
      </c>
      <c r="G1020" s="7" t="s">
        <v>2284</v>
      </c>
      <c r="H1020" s="7">
        <v>69</v>
      </c>
      <c r="I1020" s="7">
        <v>34.75</v>
      </c>
      <c r="J1020" s="7">
        <v>10</v>
      </c>
      <c r="K1020" s="7">
        <v>347.5</v>
      </c>
      <c r="L1020" s="7" t="s">
        <v>23</v>
      </c>
      <c r="M1020" s="9">
        <v>4</v>
      </c>
      <c r="N1020" s="6" t="str">
        <f>IF(ev_charging_network_usage_!$I1020&lt;=10,"Low",IF(ev_charging_network_usage_!$I1020&lt;=30,"Medium","High"))</f>
        <v>High</v>
      </c>
      <c r="O1020" s="6" t="str">
        <f t="shared" si="65"/>
        <v>Medium Satisfaction</v>
      </c>
      <c r="P1020" s="6" t="str">
        <f>IF(ev_charging_network_usage_!$H1020&lt;30,"Short Charging",IF(ev_charging_network_usage_!$H1020&lt;=60,"Medium Charging","Long Charging"))</f>
        <v>Long Charging</v>
      </c>
      <c r="Q1020" s="6">
        <f t="shared" si="64"/>
        <v>3</v>
      </c>
      <c r="R1020" s="30">
        <f t="shared" si="62"/>
        <v>0.47222222222222221</v>
      </c>
      <c r="S1020" s="28">
        <f t="shared" si="63"/>
        <v>45064</v>
      </c>
      <c r="T1020" s="28"/>
    </row>
    <row r="1021" spans="1:20" ht="13.2" x14ac:dyDescent="0.25">
      <c r="A1021" s="3" t="s">
        <v>2285</v>
      </c>
      <c r="B1021" s="3" t="s">
        <v>20</v>
      </c>
      <c r="C1021" s="3" t="s">
        <v>30</v>
      </c>
      <c r="D1021" s="3" t="s">
        <v>22</v>
      </c>
      <c r="E1021" s="3" t="s">
        <v>17</v>
      </c>
      <c r="F1021" s="4">
        <v>45352.03125</v>
      </c>
      <c r="G1021" s="4">
        <v>45352.051388888889</v>
      </c>
      <c r="H1021" s="3">
        <v>29</v>
      </c>
      <c r="I1021" s="3">
        <v>11.36</v>
      </c>
      <c r="J1021" s="3">
        <v>12</v>
      </c>
      <c r="K1021" s="3">
        <v>136.32</v>
      </c>
      <c r="L1021" s="3" t="s">
        <v>18</v>
      </c>
      <c r="M1021" s="5">
        <v>3</v>
      </c>
      <c r="N1021" s="6" t="str">
        <f>IF(ev_charging_network_usage_!$I1021&lt;=10,"Low",IF(ev_charging_network_usage_!$I1021&lt;=30,"Medium","High"))</f>
        <v>Medium</v>
      </c>
      <c r="O1021" s="6" t="str">
        <f t="shared" si="65"/>
        <v>Medium Satisfaction</v>
      </c>
      <c r="P1021" s="6" t="str">
        <f>IF(ev_charging_network_usage_!$H1021&lt;30,"Short Charging",IF(ev_charging_network_usage_!$H1021&lt;=60,"Medium Charging","Long Charging"))</f>
        <v>Short Charging</v>
      </c>
      <c r="Q1021" s="6">
        <f t="shared" si="64"/>
        <v>2</v>
      </c>
      <c r="R1021" s="30">
        <f t="shared" si="62"/>
        <v>3.125E-2</v>
      </c>
      <c r="S1021" s="28">
        <f t="shared" si="63"/>
        <v>45352</v>
      </c>
      <c r="T1021" s="28"/>
    </row>
    <row r="1022" spans="1:20" ht="13.2" x14ac:dyDescent="0.25">
      <c r="A1022" s="7" t="s">
        <v>2286</v>
      </c>
      <c r="B1022" s="7" t="s">
        <v>59</v>
      </c>
      <c r="C1022" s="7" t="s">
        <v>15</v>
      </c>
      <c r="D1022" s="7" t="s">
        <v>31</v>
      </c>
      <c r="E1022" s="7" t="s">
        <v>17</v>
      </c>
      <c r="F1022" s="7" t="s">
        <v>2287</v>
      </c>
      <c r="G1022" s="7" t="s">
        <v>2288</v>
      </c>
      <c r="H1022" s="7">
        <v>56</v>
      </c>
      <c r="I1022" s="7">
        <v>35.56</v>
      </c>
      <c r="J1022" s="7">
        <v>10</v>
      </c>
      <c r="K1022" s="7">
        <v>355.6</v>
      </c>
      <c r="L1022" s="7" t="s">
        <v>23</v>
      </c>
      <c r="M1022" s="9">
        <v>2</v>
      </c>
      <c r="N1022" s="6" t="str">
        <f>IF(ev_charging_network_usage_!$I1022&lt;=10,"Low",IF(ev_charging_network_usage_!$I1022&lt;=30,"Medium","High"))</f>
        <v>High</v>
      </c>
      <c r="O1022" s="6" t="str">
        <f t="shared" si="65"/>
        <v>Low Satisfaction</v>
      </c>
      <c r="P1022" s="6" t="str">
        <f>IF(ev_charging_network_usage_!$H1022&lt;30,"Short Charging",IF(ev_charging_network_usage_!$H1022&lt;=60,"Medium Charging","Long Charging"))</f>
        <v>Medium Charging</v>
      </c>
      <c r="Q1022" s="6">
        <f t="shared" si="64"/>
        <v>3</v>
      </c>
      <c r="R1022" s="30">
        <f t="shared" si="62"/>
        <v>0.38819444444444445</v>
      </c>
      <c r="S1022" s="28">
        <f t="shared" si="63"/>
        <v>45304</v>
      </c>
      <c r="T1022" s="28"/>
    </row>
    <row r="1023" spans="1:20" ht="13.2" x14ac:dyDescent="0.25">
      <c r="A1023" s="3" t="s">
        <v>2289</v>
      </c>
      <c r="B1023" s="3" t="s">
        <v>14</v>
      </c>
      <c r="C1023" s="3" t="s">
        <v>30</v>
      </c>
      <c r="D1023" s="3" t="s">
        <v>31</v>
      </c>
      <c r="E1023" s="3" t="s">
        <v>17</v>
      </c>
      <c r="F1023" s="4">
        <v>45451.078472222223</v>
      </c>
      <c r="G1023" s="4">
        <v>45451.126388888886</v>
      </c>
      <c r="H1023" s="3">
        <v>69</v>
      </c>
      <c r="I1023" s="3">
        <v>27.85</v>
      </c>
      <c r="J1023" s="3">
        <v>12</v>
      </c>
      <c r="K1023" s="3">
        <v>334.2</v>
      </c>
      <c r="L1023" s="3" t="s">
        <v>38</v>
      </c>
      <c r="M1023" s="5">
        <v>2</v>
      </c>
      <c r="N1023" s="6" t="str">
        <f>IF(ev_charging_network_usage_!$I1023&lt;=10,"Low",IF(ev_charging_network_usage_!$I1023&lt;=30,"Medium","High"))</f>
        <v>Medium</v>
      </c>
      <c r="O1023" s="6" t="str">
        <f t="shared" si="65"/>
        <v>Low Satisfaction</v>
      </c>
      <c r="P1023" s="6" t="str">
        <f>IF(ev_charging_network_usage_!$H1023&lt;30,"Short Charging",IF(ev_charging_network_usage_!$H1023&lt;=60,"Medium Charging","Long Charging"))</f>
        <v>Long Charging</v>
      </c>
      <c r="Q1023" s="6">
        <f t="shared" si="64"/>
        <v>2</v>
      </c>
      <c r="R1023" s="30">
        <f t="shared" si="62"/>
        <v>7.8472222222222221E-2</v>
      </c>
      <c r="S1023" s="28">
        <f t="shared" si="63"/>
        <v>45451</v>
      </c>
      <c r="T1023" s="28"/>
    </row>
    <row r="1024" spans="1:20" ht="13.2" x14ac:dyDescent="0.25">
      <c r="A1024" s="7" t="s">
        <v>2290</v>
      </c>
      <c r="B1024" s="7" t="s">
        <v>48</v>
      </c>
      <c r="C1024" s="7" t="s">
        <v>30</v>
      </c>
      <c r="D1024" s="7" t="s">
        <v>22</v>
      </c>
      <c r="E1024" s="7" t="s">
        <v>35</v>
      </c>
      <c r="F1024" s="8">
        <v>45298.171527777777</v>
      </c>
      <c r="G1024" s="8">
        <v>45298.24722222222</v>
      </c>
      <c r="H1024" s="7">
        <v>109</v>
      </c>
      <c r="I1024" s="7">
        <v>51.6</v>
      </c>
      <c r="J1024" s="7">
        <v>10</v>
      </c>
      <c r="K1024" s="7">
        <v>516</v>
      </c>
      <c r="L1024" s="7" t="s">
        <v>18</v>
      </c>
      <c r="M1024" s="9">
        <v>1</v>
      </c>
      <c r="N1024" s="6" t="str">
        <f>IF(ev_charging_network_usage_!$I1024&lt;=10,"Low",IF(ev_charging_network_usage_!$I1024&lt;=30,"Medium","High"))</f>
        <v>High</v>
      </c>
      <c r="O1024" s="6" t="str">
        <f t="shared" si="65"/>
        <v>Low Satisfaction</v>
      </c>
      <c r="P1024" s="6" t="str">
        <f>IF(ev_charging_network_usage_!$H1024&lt;30,"Short Charging",IF(ev_charging_network_usage_!$H1024&lt;=60,"Medium Charging","Long Charging"))</f>
        <v>Long Charging</v>
      </c>
      <c r="Q1024" s="6">
        <f t="shared" si="64"/>
        <v>2</v>
      </c>
      <c r="R1024" s="30">
        <f t="shared" si="62"/>
        <v>0.17152777777777778</v>
      </c>
      <c r="S1024" s="28">
        <f t="shared" si="63"/>
        <v>45298</v>
      </c>
      <c r="T1024" s="28"/>
    </row>
    <row r="1025" spans="1:20" ht="13.2" x14ac:dyDescent="0.25">
      <c r="A1025" s="3" t="s">
        <v>2291</v>
      </c>
      <c r="B1025" s="3" t="s">
        <v>14</v>
      </c>
      <c r="C1025" s="3" t="s">
        <v>15</v>
      </c>
      <c r="D1025" s="3" t="s">
        <v>31</v>
      </c>
      <c r="E1025" s="3" t="s">
        <v>17</v>
      </c>
      <c r="F1025" s="4">
        <v>45119.182638888888</v>
      </c>
      <c r="G1025" s="4">
        <v>45119.20416666667</v>
      </c>
      <c r="H1025" s="3">
        <v>31</v>
      </c>
      <c r="I1025" s="3">
        <v>25.08</v>
      </c>
      <c r="J1025" s="3">
        <v>15</v>
      </c>
      <c r="K1025" s="3">
        <v>376.2</v>
      </c>
      <c r="L1025" s="3" t="s">
        <v>18</v>
      </c>
      <c r="M1025" s="5">
        <v>4</v>
      </c>
      <c r="N1025" s="6" t="str">
        <f>IF(ev_charging_network_usage_!$I1025&lt;=10,"Low",IF(ev_charging_network_usage_!$I1025&lt;=30,"Medium","High"))</f>
        <v>Medium</v>
      </c>
      <c r="O1025" s="6" t="str">
        <f t="shared" si="65"/>
        <v>Medium Satisfaction</v>
      </c>
      <c r="P1025" s="6" t="str">
        <f>IF(ev_charging_network_usage_!$H1025&lt;30,"Short Charging",IF(ev_charging_network_usage_!$H1025&lt;=60,"Medium Charging","Long Charging"))</f>
        <v>Medium Charging</v>
      </c>
      <c r="Q1025" s="6">
        <f t="shared" si="64"/>
        <v>3</v>
      </c>
      <c r="R1025" s="30">
        <f t="shared" si="62"/>
        <v>0.18263888888888888</v>
      </c>
      <c r="S1025" s="28">
        <f t="shared" si="63"/>
        <v>45119</v>
      </c>
      <c r="T1025" s="28"/>
    </row>
    <row r="1026" spans="1:20" ht="13.2" x14ac:dyDescent="0.25">
      <c r="A1026" s="7" t="s">
        <v>2292</v>
      </c>
      <c r="B1026" s="7" t="s">
        <v>20</v>
      </c>
      <c r="C1026" s="7" t="s">
        <v>21</v>
      </c>
      <c r="D1026" s="7" t="s">
        <v>16</v>
      </c>
      <c r="E1026" s="7" t="s">
        <v>17</v>
      </c>
      <c r="F1026" s="8">
        <v>45017.17083333333</v>
      </c>
      <c r="G1026" s="8">
        <v>45017.249305555553</v>
      </c>
      <c r="H1026" s="7">
        <v>113</v>
      </c>
      <c r="I1026" s="7">
        <v>11.45</v>
      </c>
      <c r="J1026" s="7">
        <v>10</v>
      </c>
      <c r="K1026" s="7">
        <v>114.5</v>
      </c>
      <c r="L1026" s="7" t="s">
        <v>27</v>
      </c>
      <c r="M1026" s="9">
        <v>2</v>
      </c>
      <c r="N1026" s="6" t="str">
        <f>IF(ev_charging_network_usage_!$I1026&lt;=10,"Low",IF(ev_charging_network_usage_!$I1026&lt;=30,"Medium","High"))</f>
        <v>Medium</v>
      </c>
      <c r="O1026" s="6" t="str">
        <f t="shared" si="65"/>
        <v>Low Satisfaction</v>
      </c>
      <c r="P1026" s="6" t="str">
        <f>IF(ev_charging_network_usage_!$H1026&lt;30,"Short Charging",IF(ev_charging_network_usage_!$H1026&lt;=60,"Medium Charging","Long Charging"))</f>
        <v>Long Charging</v>
      </c>
      <c r="Q1026" s="6">
        <f t="shared" si="64"/>
        <v>1</v>
      </c>
      <c r="R1026" s="30">
        <f t="shared" ref="R1026:R1089" si="66">TIME(HOUR(F1026),MINUTE(F1026),SECOND(F1026))</f>
        <v>0.17083333333333334</v>
      </c>
      <c r="S1026" s="28">
        <f t="shared" ref="S1026:S1089" si="67">DATE(YEAR(F1026),MONTH(F1026),DAY(F1026))</f>
        <v>45017</v>
      </c>
      <c r="T1026" s="28"/>
    </row>
    <row r="1027" spans="1:20" ht="13.2" x14ac:dyDescent="0.25">
      <c r="A1027" s="3" t="s">
        <v>2293</v>
      </c>
      <c r="B1027" s="3" t="s">
        <v>20</v>
      </c>
      <c r="C1027" s="3" t="s">
        <v>21</v>
      </c>
      <c r="D1027" s="3" t="s">
        <v>31</v>
      </c>
      <c r="E1027" s="3" t="s">
        <v>17</v>
      </c>
      <c r="F1027" s="3" t="s">
        <v>2294</v>
      </c>
      <c r="G1027" s="3" t="s">
        <v>2295</v>
      </c>
      <c r="H1027" s="3">
        <v>100</v>
      </c>
      <c r="I1027" s="3">
        <v>30.18</v>
      </c>
      <c r="J1027" s="3">
        <v>12</v>
      </c>
      <c r="K1027" s="3">
        <v>362.16</v>
      </c>
      <c r="L1027" s="3" t="s">
        <v>27</v>
      </c>
      <c r="M1027" s="5">
        <v>2</v>
      </c>
      <c r="N1027" s="6" t="str">
        <f>IF(ev_charging_network_usage_!$I1027&lt;=10,"Low",IF(ev_charging_network_usage_!$I1027&lt;=30,"Medium","High"))</f>
        <v>High</v>
      </c>
      <c r="O1027" s="6" t="str">
        <f t="shared" si="65"/>
        <v>Low Satisfaction</v>
      </c>
      <c r="P1027" s="6" t="str">
        <f>IF(ev_charging_network_usage_!$H1027&lt;30,"Short Charging",IF(ev_charging_network_usage_!$H1027&lt;=60,"Medium Charging","Long Charging"))</f>
        <v>Long Charging</v>
      </c>
      <c r="Q1027" s="6">
        <f t="shared" ref="Q1027:Q1090" si="68">IF(C1027="Fast Charger",1,IF(C1027="Standard Charger",2,IF(C1027="Super Fast Charger",3,"")))</f>
        <v>1</v>
      </c>
      <c r="R1027" s="30">
        <f t="shared" si="66"/>
        <v>0.43680555555555556</v>
      </c>
      <c r="S1027" s="28">
        <f t="shared" si="67"/>
        <v>45219</v>
      </c>
      <c r="T1027" s="28"/>
    </row>
    <row r="1028" spans="1:20" ht="13.2" x14ac:dyDescent="0.25">
      <c r="A1028" s="7" t="s">
        <v>2296</v>
      </c>
      <c r="B1028" s="7" t="s">
        <v>78</v>
      </c>
      <c r="C1028" s="7" t="s">
        <v>30</v>
      </c>
      <c r="D1028" s="7" t="s">
        <v>16</v>
      </c>
      <c r="E1028" s="7" t="s">
        <v>35</v>
      </c>
      <c r="F1028" s="7" t="s">
        <v>2297</v>
      </c>
      <c r="G1028" s="7" t="s">
        <v>2298</v>
      </c>
      <c r="H1028" s="7">
        <v>25</v>
      </c>
      <c r="I1028" s="7">
        <v>3.53</v>
      </c>
      <c r="J1028" s="7">
        <v>15</v>
      </c>
      <c r="K1028" s="7">
        <v>52.95</v>
      </c>
      <c r="L1028" s="7" t="s">
        <v>23</v>
      </c>
      <c r="M1028" s="9">
        <v>5</v>
      </c>
      <c r="N1028" s="6" t="str">
        <f>IF(ev_charging_network_usage_!$I1028&lt;=10,"Low",IF(ev_charging_network_usage_!$I1028&lt;=30,"Medium","High"))</f>
        <v>Low</v>
      </c>
      <c r="O1028" s="6" t="str">
        <f t="shared" ref="O1028:O1091" si="69">IF(M1028&lt;=2,"Low Satisfaction",IF(M1028&lt;=4,"Medium Satisfaction","High Satisfaction"))</f>
        <v>High Satisfaction</v>
      </c>
      <c r="P1028" s="6" t="str">
        <f>IF(ev_charging_network_usage_!$H1028&lt;30,"Short Charging",IF(ev_charging_network_usage_!$H1028&lt;=60,"Medium Charging","Long Charging"))</f>
        <v>Short Charging</v>
      </c>
      <c r="Q1028" s="6">
        <f t="shared" si="68"/>
        <v>2</v>
      </c>
      <c r="R1028" s="30">
        <f t="shared" si="66"/>
        <v>0.54861111111111116</v>
      </c>
      <c r="S1028" s="28">
        <f t="shared" si="67"/>
        <v>45008</v>
      </c>
      <c r="T1028" s="28"/>
    </row>
    <row r="1029" spans="1:20" ht="13.2" x14ac:dyDescent="0.25">
      <c r="A1029" s="3" t="s">
        <v>2299</v>
      </c>
      <c r="B1029" s="3" t="s">
        <v>55</v>
      </c>
      <c r="C1029" s="3" t="s">
        <v>21</v>
      </c>
      <c r="D1029" s="3" t="s">
        <v>31</v>
      </c>
      <c r="E1029" s="3" t="s">
        <v>17</v>
      </c>
      <c r="F1029" s="4">
        <v>45444.225694444445</v>
      </c>
      <c r="G1029" s="4">
        <v>45444.282638888886</v>
      </c>
      <c r="H1029" s="3">
        <v>82</v>
      </c>
      <c r="I1029" s="3">
        <v>31.13</v>
      </c>
      <c r="J1029" s="3">
        <v>15</v>
      </c>
      <c r="K1029" s="3">
        <v>466.95</v>
      </c>
      <c r="L1029" s="3" t="s">
        <v>38</v>
      </c>
      <c r="M1029" s="5">
        <v>5</v>
      </c>
      <c r="N1029" s="6" t="str">
        <f>IF(ev_charging_network_usage_!$I1029&lt;=10,"Low",IF(ev_charging_network_usage_!$I1029&lt;=30,"Medium","High"))</f>
        <v>High</v>
      </c>
      <c r="O1029" s="6" t="str">
        <f t="shared" si="69"/>
        <v>High Satisfaction</v>
      </c>
      <c r="P1029" s="6" t="str">
        <f>IF(ev_charging_network_usage_!$H1029&lt;30,"Short Charging",IF(ev_charging_network_usage_!$H1029&lt;=60,"Medium Charging","Long Charging"))</f>
        <v>Long Charging</v>
      </c>
      <c r="Q1029" s="6">
        <f t="shared" si="68"/>
        <v>1</v>
      </c>
      <c r="R1029" s="30">
        <f t="shared" si="66"/>
        <v>0.22569444444444445</v>
      </c>
      <c r="S1029" s="28">
        <f t="shared" si="67"/>
        <v>45444</v>
      </c>
      <c r="T1029" s="28"/>
    </row>
    <row r="1030" spans="1:20" ht="13.2" x14ac:dyDescent="0.25">
      <c r="A1030" s="7" t="s">
        <v>2300</v>
      </c>
      <c r="B1030" s="7" t="s">
        <v>78</v>
      </c>
      <c r="C1030" s="7" t="s">
        <v>15</v>
      </c>
      <c r="D1030" s="7" t="s">
        <v>31</v>
      </c>
      <c r="E1030" s="7" t="s">
        <v>17</v>
      </c>
      <c r="F1030" s="7" t="s">
        <v>2301</v>
      </c>
      <c r="G1030" s="7" t="s">
        <v>2302</v>
      </c>
      <c r="H1030" s="7">
        <v>88</v>
      </c>
      <c r="I1030" s="7">
        <v>26.79</v>
      </c>
      <c r="J1030" s="7">
        <v>10</v>
      </c>
      <c r="K1030" s="7">
        <v>267.89999999999998</v>
      </c>
      <c r="L1030" s="7" t="s">
        <v>23</v>
      </c>
      <c r="M1030" s="9">
        <v>1</v>
      </c>
      <c r="N1030" s="6" t="str">
        <f>IF(ev_charging_network_usage_!$I1030&lt;=10,"Low",IF(ev_charging_network_usage_!$I1030&lt;=30,"Medium","High"))</f>
        <v>Medium</v>
      </c>
      <c r="O1030" s="6" t="str">
        <f t="shared" si="69"/>
        <v>Low Satisfaction</v>
      </c>
      <c r="P1030" s="6" t="str">
        <f>IF(ev_charging_network_usage_!$H1030&lt;30,"Short Charging",IF(ev_charging_network_usage_!$H1030&lt;=60,"Medium Charging","Long Charging"))</f>
        <v>Long Charging</v>
      </c>
      <c r="Q1030" s="6">
        <f t="shared" si="68"/>
        <v>3</v>
      </c>
      <c r="R1030" s="30">
        <f t="shared" si="66"/>
        <v>0.95277777777777772</v>
      </c>
      <c r="S1030" s="28">
        <f t="shared" si="67"/>
        <v>45038</v>
      </c>
      <c r="T1030" s="28"/>
    </row>
    <row r="1031" spans="1:20" ht="13.2" x14ac:dyDescent="0.25">
      <c r="A1031" s="3" t="s">
        <v>2303</v>
      </c>
      <c r="B1031" s="3" t="s">
        <v>14</v>
      </c>
      <c r="C1031" s="3" t="s">
        <v>15</v>
      </c>
      <c r="D1031" s="3" t="s">
        <v>22</v>
      </c>
      <c r="E1031" s="3" t="s">
        <v>35</v>
      </c>
      <c r="F1031" s="4">
        <v>45449.811805555553</v>
      </c>
      <c r="G1031" s="4">
        <v>45449.854861111111</v>
      </c>
      <c r="H1031" s="3">
        <v>62</v>
      </c>
      <c r="I1031" s="3">
        <v>8.17</v>
      </c>
      <c r="J1031" s="3">
        <v>8</v>
      </c>
      <c r="K1031" s="3">
        <v>65.36</v>
      </c>
      <c r="L1031" s="3" t="s">
        <v>18</v>
      </c>
      <c r="M1031" s="5">
        <v>4</v>
      </c>
      <c r="N1031" s="6" t="str">
        <f>IF(ev_charging_network_usage_!$I1031&lt;=10,"Low",IF(ev_charging_network_usage_!$I1031&lt;=30,"Medium","High"))</f>
        <v>Low</v>
      </c>
      <c r="O1031" s="6" t="str">
        <f t="shared" si="69"/>
        <v>Medium Satisfaction</v>
      </c>
      <c r="P1031" s="6" t="str">
        <f>IF(ev_charging_network_usage_!$H1031&lt;30,"Short Charging",IF(ev_charging_network_usage_!$H1031&lt;=60,"Medium Charging","Long Charging"))</f>
        <v>Long Charging</v>
      </c>
      <c r="Q1031" s="6">
        <f t="shared" si="68"/>
        <v>3</v>
      </c>
      <c r="R1031" s="30">
        <f t="shared" si="66"/>
        <v>0.81180555555555556</v>
      </c>
      <c r="S1031" s="28">
        <f t="shared" si="67"/>
        <v>45449</v>
      </c>
      <c r="T1031" s="28"/>
    </row>
    <row r="1032" spans="1:20" ht="13.2" x14ac:dyDescent="0.25">
      <c r="A1032" s="7" t="s">
        <v>2304</v>
      </c>
      <c r="B1032" s="7" t="s">
        <v>29</v>
      </c>
      <c r="C1032" s="7" t="s">
        <v>21</v>
      </c>
      <c r="D1032" s="7" t="s">
        <v>22</v>
      </c>
      <c r="E1032" s="7" t="s">
        <v>17</v>
      </c>
      <c r="F1032" s="7" t="s">
        <v>2305</v>
      </c>
      <c r="G1032" s="7" t="s">
        <v>2306</v>
      </c>
      <c r="H1032" s="7">
        <v>105</v>
      </c>
      <c r="I1032" s="7">
        <v>14.78</v>
      </c>
      <c r="J1032" s="7">
        <v>15</v>
      </c>
      <c r="K1032" s="7">
        <v>221.7</v>
      </c>
      <c r="L1032" s="7" t="s">
        <v>27</v>
      </c>
      <c r="M1032" s="9">
        <v>4</v>
      </c>
      <c r="N1032" s="6" t="str">
        <f>IF(ev_charging_network_usage_!$I1032&lt;=10,"Low",IF(ev_charging_network_usage_!$I1032&lt;=30,"Medium","High"))</f>
        <v>Medium</v>
      </c>
      <c r="O1032" s="6" t="str">
        <f t="shared" si="69"/>
        <v>Medium Satisfaction</v>
      </c>
      <c r="P1032" s="6" t="str">
        <f>IF(ev_charging_network_usage_!$H1032&lt;30,"Short Charging",IF(ev_charging_network_usage_!$H1032&lt;=60,"Medium Charging","Long Charging"))</f>
        <v>Long Charging</v>
      </c>
      <c r="Q1032" s="6">
        <f t="shared" si="68"/>
        <v>1</v>
      </c>
      <c r="R1032" s="30">
        <f t="shared" si="66"/>
        <v>0.99722222222222223</v>
      </c>
      <c r="S1032" s="28">
        <f t="shared" si="67"/>
        <v>45609</v>
      </c>
      <c r="T1032" s="28"/>
    </row>
    <row r="1033" spans="1:20" ht="13.2" x14ac:dyDescent="0.25">
      <c r="A1033" s="3" t="s">
        <v>2307</v>
      </c>
      <c r="B1033" s="3" t="s">
        <v>78</v>
      </c>
      <c r="C1033" s="3" t="s">
        <v>15</v>
      </c>
      <c r="D1033" s="3" t="s">
        <v>22</v>
      </c>
      <c r="E1033" s="3" t="s">
        <v>35</v>
      </c>
      <c r="F1033" s="4">
        <v>45150.354166666664</v>
      </c>
      <c r="G1033" s="4">
        <v>45150.361805555556</v>
      </c>
      <c r="H1033" s="3">
        <v>11</v>
      </c>
      <c r="I1033" s="3">
        <v>20.03</v>
      </c>
      <c r="J1033" s="3">
        <v>8</v>
      </c>
      <c r="K1033" s="3">
        <v>160.24</v>
      </c>
      <c r="L1033" s="3" t="s">
        <v>27</v>
      </c>
      <c r="M1033" s="5">
        <v>2</v>
      </c>
      <c r="N1033" s="6" t="str">
        <f>IF(ev_charging_network_usage_!$I1033&lt;=10,"Low",IF(ev_charging_network_usage_!$I1033&lt;=30,"Medium","High"))</f>
        <v>Medium</v>
      </c>
      <c r="O1033" s="6" t="str">
        <f t="shared" si="69"/>
        <v>Low Satisfaction</v>
      </c>
      <c r="P1033" s="6" t="str">
        <f>IF(ev_charging_network_usage_!$H1033&lt;30,"Short Charging",IF(ev_charging_network_usage_!$H1033&lt;=60,"Medium Charging","Long Charging"))</f>
        <v>Short Charging</v>
      </c>
      <c r="Q1033" s="6">
        <f t="shared" si="68"/>
        <v>3</v>
      </c>
      <c r="R1033" s="30">
        <f t="shared" si="66"/>
        <v>0.35416666666666669</v>
      </c>
      <c r="S1033" s="28">
        <f t="shared" si="67"/>
        <v>45150</v>
      </c>
      <c r="T1033" s="28"/>
    </row>
    <row r="1034" spans="1:20" ht="13.2" x14ac:dyDescent="0.25">
      <c r="A1034" s="7" t="s">
        <v>2308</v>
      </c>
      <c r="B1034" s="7" t="s">
        <v>20</v>
      </c>
      <c r="C1034" s="7" t="s">
        <v>30</v>
      </c>
      <c r="D1034" s="7" t="s">
        <v>31</v>
      </c>
      <c r="E1034" s="7" t="s">
        <v>17</v>
      </c>
      <c r="F1034" s="8">
        <v>45629.885416666664</v>
      </c>
      <c r="G1034" s="8">
        <v>45629.930555555555</v>
      </c>
      <c r="H1034" s="7">
        <v>65</v>
      </c>
      <c r="I1034" s="7">
        <v>29.78</v>
      </c>
      <c r="J1034" s="7">
        <v>8</v>
      </c>
      <c r="K1034" s="7">
        <v>238.24</v>
      </c>
      <c r="L1034" s="7" t="s">
        <v>23</v>
      </c>
      <c r="M1034" s="9">
        <v>5</v>
      </c>
      <c r="N1034" s="6" t="str">
        <f>IF(ev_charging_network_usage_!$I1034&lt;=10,"Low",IF(ev_charging_network_usage_!$I1034&lt;=30,"Medium","High"))</f>
        <v>Medium</v>
      </c>
      <c r="O1034" s="6" t="str">
        <f t="shared" si="69"/>
        <v>High Satisfaction</v>
      </c>
      <c r="P1034" s="6" t="str">
        <f>IF(ev_charging_network_usage_!$H1034&lt;30,"Short Charging",IF(ev_charging_network_usage_!$H1034&lt;=60,"Medium Charging","Long Charging"))</f>
        <v>Long Charging</v>
      </c>
      <c r="Q1034" s="6">
        <f t="shared" si="68"/>
        <v>2</v>
      </c>
      <c r="R1034" s="30">
        <f t="shared" si="66"/>
        <v>0.88541666666666663</v>
      </c>
      <c r="S1034" s="28">
        <f t="shared" si="67"/>
        <v>45629</v>
      </c>
      <c r="T1034" s="28"/>
    </row>
    <row r="1035" spans="1:20" ht="13.2" x14ac:dyDescent="0.25">
      <c r="A1035" s="3" t="s">
        <v>2309</v>
      </c>
      <c r="B1035" s="3" t="s">
        <v>43</v>
      </c>
      <c r="C1035" s="3" t="s">
        <v>21</v>
      </c>
      <c r="D1035" s="3" t="s">
        <v>22</v>
      </c>
      <c r="E1035" s="3" t="s">
        <v>17</v>
      </c>
      <c r="F1035" s="4">
        <v>45118.546527777777</v>
      </c>
      <c r="G1035" s="4">
        <v>45118.563888888886</v>
      </c>
      <c r="H1035" s="3">
        <v>25</v>
      </c>
      <c r="I1035" s="3">
        <v>5.09</v>
      </c>
      <c r="J1035" s="3">
        <v>10</v>
      </c>
      <c r="K1035" s="3">
        <v>50.9</v>
      </c>
      <c r="L1035" s="3" t="s">
        <v>23</v>
      </c>
      <c r="M1035" s="5">
        <v>4</v>
      </c>
      <c r="N1035" s="6" t="str">
        <f>IF(ev_charging_network_usage_!$I1035&lt;=10,"Low",IF(ev_charging_network_usage_!$I1035&lt;=30,"Medium","High"))</f>
        <v>Low</v>
      </c>
      <c r="O1035" s="6" t="str">
        <f t="shared" si="69"/>
        <v>Medium Satisfaction</v>
      </c>
      <c r="P1035" s="6" t="str">
        <f>IF(ev_charging_network_usage_!$H1035&lt;30,"Short Charging",IF(ev_charging_network_usage_!$H1035&lt;=60,"Medium Charging","Long Charging"))</f>
        <v>Short Charging</v>
      </c>
      <c r="Q1035" s="6">
        <f t="shared" si="68"/>
        <v>1</v>
      </c>
      <c r="R1035" s="30">
        <f t="shared" si="66"/>
        <v>0.54652777777777772</v>
      </c>
      <c r="S1035" s="28">
        <f t="shared" si="67"/>
        <v>45118</v>
      </c>
      <c r="T1035" s="28"/>
    </row>
    <row r="1036" spans="1:20" ht="13.2" x14ac:dyDescent="0.25">
      <c r="A1036" s="7" t="s">
        <v>2310</v>
      </c>
      <c r="B1036" s="7" t="s">
        <v>20</v>
      </c>
      <c r="C1036" s="7" t="s">
        <v>30</v>
      </c>
      <c r="D1036" s="7" t="s">
        <v>22</v>
      </c>
      <c r="E1036" s="7" t="s">
        <v>35</v>
      </c>
      <c r="F1036" s="7" t="s">
        <v>2311</v>
      </c>
      <c r="G1036" s="7" t="s">
        <v>2312</v>
      </c>
      <c r="H1036" s="7">
        <v>85</v>
      </c>
      <c r="I1036" s="7">
        <v>58.98</v>
      </c>
      <c r="J1036" s="7">
        <v>12</v>
      </c>
      <c r="K1036" s="7">
        <v>707.76</v>
      </c>
      <c r="L1036" s="7" t="s">
        <v>18</v>
      </c>
      <c r="M1036" s="9">
        <v>4</v>
      </c>
      <c r="N1036" s="6" t="str">
        <f>IF(ev_charging_network_usage_!$I1036&lt;=10,"Low",IF(ev_charging_network_usage_!$I1036&lt;=30,"Medium","High"))</f>
        <v>High</v>
      </c>
      <c r="O1036" s="6" t="str">
        <f t="shared" si="69"/>
        <v>Medium Satisfaction</v>
      </c>
      <c r="P1036" s="6" t="str">
        <f>IF(ev_charging_network_usage_!$H1036&lt;30,"Short Charging",IF(ev_charging_network_usage_!$H1036&lt;=60,"Medium Charging","Long Charging"))</f>
        <v>Long Charging</v>
      </c>
      <c r="Q1036" s="6">
        <f t="shared" si="68"/>
        <v>2</v>
      </c>
      <c r="R1036" s="30">
        <f t="shared" si="66"/>
        <v>0.47638888888888886</v>
      </c>
      <c r="S1036" s="28">
        <f t="shared" si="67"/>
        <v>45166</v>
      </c>
      <c r="T1036" s="28"/>
    </row>
    <row r="1037" spans="1:20" ht="13.2" x14ac:dyDescent="0.25">
      <c r="A1037" s="3" t="s">
        <v>2313</v>
      </c>
      <c r="B1037" s="3" t="s">
        <v>20</v>
      </c>
      <c r="C1037" s="3" t="s">
        <v>21</v>
      </c>
      <c r="D1037" s="3" t="s">
        <v>34</v>
      </c>
      <c r="E1037" s="3" t="s">
        <v>17</v>
      </c>
      <c r="F1037" s="3" t="s">
        <v>2314</v>
      </c>
      <c r="G1037" s="3" t="s">
        <v>2315</v>
      </c>
      <c r="H1037" s="3">
        <v>70</v>
      </c>
      <c r="I1037" s="3">
        <v>59.45</v>
      </c>
      <c r="J1037" s="3">
        <v>10</v>
      </c>
      <c r="K1037" s="3">
        <v>594.5</v>
      </c>
      <c r="L1037" s="3" t="s">
        <v>23</v>
      </c>
      <c r="M1037" s="5">
        <v>3</v>
      </c>
      <c r="N1037" s="6" t="str">
        <f>IF(ev_charging_network_usage_!$I1037&lt;=10,"Low",IF(ev_charging_network_usage_!$I1037&lt;=30,"Medium","High"))</f>
        <v>High</v>
      </c>
      <c r="O1037" s="6" t="str">
        <f t="shared" si="69"/>
        <v>Medium Satisfaction</v>
      </c>
      <c r="P1037" s="6" t="str">
        <f>IF(ev_charging_network_usage_!$H1037&lt;30,"Short Charging",IF(ev_charging_network_usage_!$H1037&lt;=60,"Medium Charging","Long Charging"))</f>
        <v>Long Charging</v>
      </c>
      <c r="Q1037" s="6">
        <f t="shared" si="68"/>
        <v>1</v>
      </c>
      <c r="R1037" s="30">
        <f t="shared" si="66"/>
        <v>0.19652777777777777</v>
      </c>
      <c r="S1037" s="28">
        <f t="shared" si="67"/>
        <v>45212</v>
      </c>
      <c r="T1037" s="28"/>
    </row>
    <row r="1038" spans="1:20" ht="13.2" x14ac:dyDescent="0.25">
      <c r="A1038" s="7" t="s">
        <v>2316</v>
      </c>
      <c r="B1038" s="7" t="s">
        <v>59</v>
      </c>
      <c r="C1038" s="7" t="s">
        <v>21</v>
      </c>
      <c r="D1038" s="7" t="s">
        <v>34</v>
      </c>
      <c r="E1038" s="7" t="s">
        <v>35</v>
      </c>
      <c r="F1038" s="8">
        <v>44938.963888888888</v>
      </c>
      <c r="G1038" s="8">
        <v>44969.043749999997</v>
      </c>
      <c r="H1038" s="7">
        <v>115</v>
      </c>
      <c r="I1038" s="7">
        <v>41.45</v>
      </c>
      <c r="J1038" s="7">
        <v>12</v>
      </c>
      <c r="K1038" s="7">
        <v>497.4</v>
      </c>
      <c r="L1038" s="7" t="s">
        <v>38</v>
      </c>
      <c r="M1038" s="9">
        <v>4</v>
      </c>
      <c r="N1038" s="6" t="str">
        <f>IF(ev_charging_network_usage_!$I1038&lt;=10,"Low",IF(ev_charging_network_usage_!$I1038&lt;=30,"Medium","High"))</f>
        <v>High</v>
      </c>
      <c r="O1038" s="6" t="str">
        <f t="shared" si="69"/>
        <v>Medium Satisfaction</v>
      </c>
      <c r="P1038" s="6" t="str">
        <f>IF(ev_charging_network_usage_!$H1038&lt;30,"Short Charging",IF(ev_charging_network_usage_!$H1038&lt;=60,"Medium Charging","Long Charging"))</f>
        <v>Long Charging</v>
      </c>
      <c r="Q1038" s="6">
        <f t="shared" si="68"/>
        <v>1</v>
      </c>
      <c r="R1038" s="30">
        <f t="shared" si="66"/>
        <v>0.96388888888888891</v>
      </c>
      <c r="S1038" s="28">
        <f t="shared" si="67"/>
        <v>44938</v>
      </c>
      <c r="T1038" s="28"/>
    </row>
    <row r="1039" spans="1:20" ht="13.2" x14ac:dyDescent="0.25">
      <c r="A1039" s="3" t="s">
        <v>2317</v>
      </c>
      <c r="B1039" s="3" t="s">
        <v>48</v>
      </c>
      <c r="C1039" s="3" t="s">
        <v>21</v>
      </c>
      <c r="D1039" s="3" t="s">
        <v>16</v>
      </c>
      <c r="E1039" s="3" t="s">
        <v>17</v>
      </c>
      <c r="F1039" s="3" t="s">
        <v>2318</v>
      </c>
      <c r="G1039" s="3" t="s">
        <v>2319</v>
      </c>
      <c r="H1039" s="3">
        <v>74</v>
      </c>
      <c r="I1039" s="3">
        <v>4.5999999999999996</v>
      </c>
      <c r="J1039" s="3">
        <v>8</v>
      </c>
      <c r="K1039" s="3">
        <v>36.799999999999997</v>
      </c>
      <c r="L1039" s="3" t="s">
        <v>27</v>
      </c>
      <c r="M1039" s="5">
        <v>2</v>
      </c>
      <c r="N1039" s="6" t="str">
        <f>IF(ev_charging_network_usage_!$I1039&lt;=10,"Low",IF(ev_charging_network_usage_!$I1039&lt;=30,"Medium","High"))</f>
        <v>Low</v>
      </c>
      <c r="O1039" s="6" t="str">
        <f t="shared" si="69"/>
        <v>Low Satisfaction</v>
      </c>
      <c r="P1039" s="6" t="str">
        <f>IF(ev_charging_network_usage_!$H1039&lt;30,"Short Charging",IF(ev_charging_network_usage_!$H1039&lt;=60,"Medium Charging","Long Charging"))</f>
        <v>Long Charging</v>
      </c>
      <c r="Q1039" s="6">
        <f t="shared" si="68"/>
        <v>1</v>
      </c>
      <c r="R1039" s="30">
        <f t="shared" si="66"/>
        <v>0.49722222222222223</v>
      </c>
      <c r="S1039" s="28">
        <f t="shared" si="67"/>
        <v>45320</v>
      </c>
      <c r="T1039" s="28"/>
    </row>
    <row r="1040" spans="1:20" ht="13.2" x14ac:dyDescent="0.25">
      <c r="A1040" s="7" t="s">
        <v>2320</v>
      </c>
      <c r="B1040" s="7" t="s">
        <v>29</v>
      </c>
      <c r="C1040" s="7" t="s">
        <v>30</v>
      </c>
      <c r="D1040" s="7" t="s">
        <v>34</v>
      </c>
      <c r="E1040" s="7" t="s">
        <v>17</v>
      </c>
      <c r="F1040" s="8">
        <v>45384.929861111108</v>
      </c>
      <c r="G1040" s="8">
        <v>45384.991666666669</v>
      </c>
      <c r="H1040" s="7">
        <v>89</v>
      </c>
      <c r="I1040" s="7">
        <v>25.78</v>
      </c>
      <c r="J1040" s="7">
        <v>8</v>
      </c>
      <c r="K1040" s="7">
        <v>206.24</v>
      </c>
      <c r="L1040" s="7" t="s">
        <v>38</v>
      </c>
      <c r="M1040" s="9">
        <v>5</v>
      </c>
      <c r="N1040" s="6" t="str">
        <f>IF(ev_charging_network_usage_!$I1040&lt;=10,"Low",IF(ev_charging_network_usage_!$I1040&lt;=30,"Medium","High"))</f>
        <v>Medium</v>
      </c>
      <c r="O1040" s="6" t="str">
        <f t="shared" si="69"/>
        <v>High Satisfaction</v>
      </c>
      <c r="P1040" s="6" t="str">
        <f>IF(ev_charging_network_usage_!$H1040&lt;30,"Short Charging",IF(ev_charging_network_usage_!$H1040&lt;=60,"Medium Charging","Long Charging"))</f>
        <v>Long Charging</v>
      </c>
      <c r="Q1040" s="6">
        <f t="shared" si="68"/>
        <v>2</v>
      </c>
      <c r="R1040" s="30">
        <f t="shared" si="66"/>
        <v>0.92986111111111114</v>
      </c>
      <c r="S1040" s="28">
        <f t="shared" si="67"/>
        <v>45384</v>
      </c>
      <c r="T1040" s="28"/>
    </row>
    <row r="1041" spans="1:20" ht="13.2" x14ac:dyDescent="0.25">
      <c r="A1041" s="3" t="s">
        <v>2321</v>
      </c>
      <c r="B1041" s="3" t="s">
        <v>29</v>
      </c>
      <c r="C1041" s="3" t="s">
        <v>30</v>
      </c>
      <c r="D1041" s="3" t="s">
        <v>16</v>
      </c>
      <c r="E1041" s="3" t="s">
        <v>17</v>
      </c>
      <c r="F1041" s="3" t="s">
        <v>2322</v>
      </c>
      <c r="G1041" s="3" t="s">
        <v>2323</v>
      </c>
      <c r="H1041" s="3">
        <v>37</v>
      </c>
      <c r="I1041" s="3">
        <v>34.42</v>
      </c>
      <c r="J1041" s="3">
        <v>8</v>
      </c>
      <c r="K1041" s="3">
        <v>275.36</v>
      </c>
      <c r="L1041" s="3" t="s">
        <v>23</v>
      </c>
      <c r="M1041" s="5">
        <v>5</v>
      </c>
      <c r="N1041" s="6" t="str">
        <f>IF(ev_charging_network_usage_!$I1041&lt;=10,"Low",IF(ev_charging_network_usage_!$I1041&lt;=30,"Medium","High"))</f>
        <v>High</v>
      </c>
      <c r="O1041" s="6" t="str">
        <f t="shared" si="69"/>
        <v>High Satisfaction</v>
      </c>
      <c r="P1041" s="6" t="str">
        <f>IF(ev_charging_network_usage_!$H1041&lt;30,"Short Charging",IF(ev_charging_network_usage_!$H1041&lt;=60,"Medium Charging","Long Charging"))</f>
        <v>Medium Charging</v>
      </c>
      <c r="Q1041" s="6">
        <f t="shared" si="68"/>
        <v>2</v>
      </c>
      <c r="R1041" s="30">
        <f t="shared" si="66"/>
        <v>2.5000000000000001E-2</v>
      </c>
      <c r="S1041" s="28">
        <f t="shared" si="67"/>
        <v>45008</v>
      </c>
      <c r="T1041" s="28"/>
    </row>
    <row r="1042" spans="1:20" ht="13.2" x14ac:dyDescent="0.25">
      <c r="A1042" s="7" t="s">
        <v>2324</v>
      </c>
      <c r="B1042" s="7" t="s">
        <v>14</v>
      </c>
      <c r="C1042" s="7" t="s">
        <v>15</v>
      </c>
      <c r="D1042" s="7" t="s">
        <v>16</v>
      </c>
      <c r="E1042" s="7" t="s">
        <v>17</v>
      </c>
      <c r="F1042" s="8">
        <v>45536.632638888892</v>
      </c>
      <c r="G1042" s="8">
        <v>45536.688194444447</v>
      </c>
      <c r="H1042" s="7">
        <v>80</v>
      </c>
      <c r="I1042" s="7">
        <v>34.61</v>
      </c>
      <c r="J1042" s="7">
        <v>10</v>
      </c>
      <c r="K1042" s="7">
        <v>346.1</v>
      </c>
      <c r="L1042" s="7" t="s">
        <v>18</v>
      </c>
      <c r="M1042" s="9">
        <v>5</v>
      </c>
      <c r="N1042" s="6" t="str">
        <f>IF(ev_charging_network_usage_!$I1042&lt;=10,"Low",IF(ev_charging_network_usage_!$I1042&lt;=30,"Medium","High"))</f>
        <v>High</v>
      </c>
      <c r="O1042" s="6" t="str">
        <f t="shared" si="69"/>
        <v>High Satisfaction</v>
      </c>
      <c r="P1042" s="6" t="str">
        <f>IF(ev_charging_network_usage_!$H1042&lt;30,"Short Charging",IF(ev_charging_network_usage_!$H1042&lt;=60,"Medium Charging","Long Charging"))</f>
        <v>Long Charging</v>
      </c>
      <c r="Q1042" s="6">
        <f t="shared" si="68"/>
        <v>3</v>
      </c>
      <c r="R1042" s="30">
        <f t="shared" si="66"/>
        <v>0.63263888888888886</v>
      </c>
      <c r="S1042" s="28">
        <f t="shared" si="67"/>
        <v>45536</v>
      </c>
      <c r="T1042" s="28"/>
    </row>
    <row r="1043" spans="1:20" ht="13.2" x14ac:dyDescent="0.25">
      <c r="A1043" s="3" t="s">
        <v>2325</v>
      </c>
      <c r="B1043" s="3" t="s">
        <v>20</v>
      </c>
      <c r="C1043" s="3" t="s">
        <v>15</v>
      </c>
      <c r="D1043" s="3" t="s">
        <v>34</v>
      </c>
      <c r="E1043" s="3" t="s">
        <v>17</v>
      </c>
      <c r="F1043" s="4">
        <v>45629.168055555558</v>
      </c>
      <c r="G1043" s="4">
        <v>45629.248611111114</v>
      </c>
      <c r="H1043" s="3">
        <v>116</v>
      </c>
      <c r="I1043" s="3">
        <v>37.21</v>
      </c>
      <c r="J1043" s="3">
        <v>15</v>
      </c>
      <c r="K1043" s="3">
        <v>558.15</v>
      </c>
      <c r="L1043" s="3" t="s">
        <v>27</v>
      </c>
      <c r="M1043" s="5">
        <v>3</v>
      </c>
      <c r="N1043" s="6" t="str">
        <f>IF(ev_charging_network_usage_!$I1043&lt;=10,"Low",IF(ev_charging_network_usage_!$I1043&lt;=30,"Medium","High"))</f>
        <v>High</v>
      </c>
      <c r="O1043" s="6" t="str">
        <f t="shared" si="69"/>
        <v>Medium Satisfaction</v>
      </c>
      <c r="P1043" s="6" t="str">
        <f>IF(ev_charging_network_usage_!$H1043&lt;30,"Short Charging",IF(ev_charging_network_usage_!$H1043&lt;=60,"Medium Charging","Long Charging"))</f>
        <v>Long Charging</v>
      </c>
      <c r="Q1043" s="6">
        <f t="shared" si="68"/>
        <v>3</v>
      </c>
      <c r="R1043" s="30">
        <f t="shared" si="66"/>
        <v>0.16805555555555557</v>
      </c>
      <c r="S1043" s="28">
        <f t="shared" si="67"/>
        <v>45629</v>
      </c>
      <c r="T1043" s="28"/>
    </row>
    <row r="1044" spans="1:20" ht="13.2" x14ac:dyDescent="0.25">
      <c r="A1044" s="7" t="s">
        <v>2326</v>
      </c>
      <c r="B1044" s="7" t="s">
        <v>43</v>
      </c>
      <c r="C1044" s="7" t="s">
        <v>15</v>
      </c>
      <c r="D1044" s="7" t="s">
        <v>31</v>
      </c>
      <c r="E1044" s="7" t="s">
        <v>35</v>
      </c>
      <c r="F1044" s="7" t="s">
        <v>2327</v>
      </c>
      <c r="G1044" s="7" t="s">
        <v>2328</v>
      </c>
      <c r="H1044" s="7">
        <v>52</v>
      </c>
      <c r="I1044" s="7">
        <v>47.44</v>
      </c>
      <c r="J1044" s="7">
        <v>15</v>
      </c>
      <c r="K1044" s="7">
        <v>711.6</v>
      </c>
      <c r="L1044" s="7" t="s">
        <v>18</v>
      </c>
      <c r="M1044" s="9">
        <v>5</v>
      </c>
      <c r="N1044" s="6" t="str">
        <f>IF(ev_charging_network_usage_!$I1044&lt;=10,"Low",IF(ev_charging_network_usage_!$I1044&lt;=30,"Medium","High"))</f>
        <v>High</v>
      </c>
      <c r="O1044" s="6" t="str">
        <f t="shared" si="69"/>
        <v>High Satisfaction</v>
      </c>
      <c r="P1044" s="6" t="str">
        <f>IF(ev_charging_network_usage_!$H1044&lt;30,"Short Charging",IF(ev_charging_network_usage_!$H1044&lt;=60,"Medium Charging","Long Charging"))</f>
        <v>Medium Charging</v>
      </c>
      <c r="Q1044" s="6">
        <f t="shared" si="68"/>
        <v>3</v>
      </c>
      <c r="R1044" s="30">
        <f t="shared" si="66"/>
        <v>0.52916666666666667</v>
      </c>
      <c r="S1044" s="28">
        <f t="shared" si="67"/>
        <v>44948</v>
      </c>
      <c r="T1044" s="28"/>
    </row>
    <row r="1045" spans="1:20" ht="13.2" x14ac:dyDescent="0.25">
      <c r="A1045" s="3" t="s">
        <v>2329</v>
      </c>
      <c r="B1045" s="3" t="s">
        <v>43</v>
      </c>
      <c r="C1045" s="3" t="s">
        <v>15</v>
      </c>
      <c r="D1045" s="3" t="s">
        <v>34</v>
      </c>
      <c r="E1045" s="3" t="s">
        <v>17</v>
      </c>
      <c r="F1045" s="3" t="s">
        <v>2330</v>
      </c>
      <c r="G1045" s="3" t="s">
        <v>2331</v>
      </c>
      <c r="H1045" s="3">
        <v>43</v>
      </c>
      <c r="I1045" s="3">
        <v>31.16</v>
      </c>
      <c r="J1045" s="3">
        <v>8</v>
      </c>
      <c r="K1045" s="3">
        <v>249.28</v>
      </c>
      <c r="L1045" s="3" t="s">
        <v>18</v>
      </c>
      <c r="M1045" s="5">
        <v>5</v>
      </c>
      <c r="N1045" s="6" t="str">
        <f>IF(ev_charging_network_usage_!$I1045&lt;=10,"Low",IF(ev_charging_network_usage_!$I1045&lt;=30,"Medium","High"))</f>
        <v>High</v>
      </c>
      <c r="O1045" s="6" t="str">
        <f t="shared" si="69"/>
        <v>High Satisfaction</v>
      </c>
      <c r="P1045" s="6" t="str">
        <f>IF(ev_charging_network_usage_!$H1045&lt;30,"Short Charging",IF(ev_charging_network_usage_!$H1045&lt;=60,"Medium Charging","Long Charging"))</f>
        <v>Medium Charging</v>
      </c>
      <c r="Q1045" s="6">
        <f t="shared" si="68"/>
        <v>3</v>
      </c>
      <c r="R1045" s="30">
        <f t="shared" si="66"/>
        <v>0.84652777777777777</v>
      </c>
      <c r="S1045" s="28">
        <f t="shared" si="67"/>
        <v>44976</v>
      </c>
      <c r="T1045" s="28"/>
    </row>
    <row r="1046" spans="1:20" ht="13.2" x14ac:dyDescent="0.25">
      <c r="A1046" s="7" t="s">
        <v>2332</v>
      </c>
      <c r="B1046" s="7" t="s">
        <v>59</v>
      </c>
      <c r="C1046" s="7" t="s">
        <v>30</v>
      </c>
      <c r="D1046" s="7" t="s">
        <v>34</v>
      </c>
      <c r="E1046" s="7" t="s">
        <v>17</v>
      </c>
      <c r="F1046" s="7" t="s">
        <v>2333</v>
      </c>
      <c r="G1046" s="7" t="s">
        <v>2334</v>
      </c>
      <c r="H1046" s="7">
        <v>98</v>
      </c>
      <c r="I1046" s="7">
        <v>9.0399999999999991</v>
      </c>
      <c r="J1046" s="7">
        <v>12</v>
      </c>
      <c r="K1046" s="7">
        <v>108.48</v>
      </c>
      <c r="L1046" s="7" t="s">
        <v>27</v>
      </c>
      <c r="M1046" s="9">
        <v>5</v>
      </c>
      <c r="N1046" s="6" t="str">
        <f>IF(ev_charging_network_usage_!$I1046&lt;=10,"Low",IF(ev_charging_network_usage_!$I1046&lt;=30,"Medium","High"))</f>
        <v>Low</v>
      </c>
      <c r="O1046" s="6" t="str">
        <f t="shared" si="69"/>
        <v>High Satisfaction</v>
      </c>
      <c r="P1046" s="6" t="str">
        <f>IF(ev_charging_network_usage_!$H1046&lt;30,"Short Charging",IF(ev_charging_network_usage_!$H1046&lt;=60,"Medium Charging","Long Charging"))</f>
        <v>Long Charging</v>
      </c>
      <c r="Q1046" s="6">
        <f t="shared" si="68"/>
        <v>2</v>
      </c>
      <c r="R1046" s="30">
        <f t="shared" si="66"/>
        <v>0.1076388888888889</v>
      </c>
      <c r="S1046" s="28">
        <f t="shared" si="67"/>
        <v>44972</v>
      </c>
      <c r="T1046" s="28"/>
    </row>
    <row r="1047" spans="1:20" ht="13.2" x14ac:dyDescent="0.25">
      <c r="A1047" s="3" t="s">
        <v>2335</v>
      </c>
      <c r="B1047" s="3" t="s">
        <v>55</v>
      </c>
      <c r="C1047" s="3" t="s">
        <v>21</v>
      </c>
      <c r="D1047" s="3" t="s">
        <v>31</v>
      </c>
      <c r="E1047" s="3" t="s">
        <v>17</v>
      </c>
      <c r="F1047" s="4">
        <v>45484.27847222222</v>
      </c>
      <c r="G1047" s="4">
        <v>45484.29583333333</v>
      </c>
      <c r="H1047" s="3">
        <v>25</v>
      </c>
      <c r="I1047" s="3">
        <v>43.88</v>
      </c>
      <c r="J1047" s="3">
        <v>10</v>
      </c>
      <c r="K1047" s="3">
        <v>438.8</v>
      </c>
      <c r="L1047" s="3" t="s">
        <v>27</v>
      </c>
      <c r="M1047" s="5">
        <v>2</v>
      </c>
      <c r="N1047" s="6" t="str">
        <f>IF(ev_charging_network_usage_!$I1047&lt;=10,"Low",IF(ev_charging_network_usage_!$I1047&lt;=30,"Medium","High"))</f>
        <v>High</v>
      </c>
      <c r="O1047" s="6" t="str">
        <f t="shared" si="69"/>
        <v>Low Satisfaction</v>
      </c>
      <c r="P1047" s="6" t="str">
        <f>IF(ev_charging_network_usage_!$H1047&lt;30,"Short Charging",IF(ev_charging_network_usage_!$H1047&lt;=60,"Medium Charging","Long Charging"))</f>
        <v>Short Charging</v>
      </c>
      <c r="Q1047" s="6">
        <f t="shared" si="68"/>
        <v>1</v>
      </c>
      <c r="R1047" s="30">
        <f t="shared" si="66"/>
        <v>0.27847222222222223</v>
      </c>
      <c r="S1047" s="28">
        <f t="shared" si="67"/>
        <v>45484</v>
      </c>
      <c r="T1047" s="28"/>
    </row>
    <row r="1048" spans="1:20" ht="13.2" x14ac:dyDescent="0.25">
      <c r="A1048" s="7" t="s">
        <v>2336</v>
      </c>
      <c r="B1048" s="7" t="s">
        <v>29</v>
      </c>
      <c r="C1048" s="7" t="s">
        <v>30</v>
      </c>
      <c r="D1048" s="7" t="s">
        <v>34</v>
      </c>
      <c r="E1048" s="7" t="s">
        <v>17</v>
      </c>
      <c r="F1048" s="8">
        <v>45630.434027777781</v>
      </c>
      <c r="G1048" s="8">
        <v>45630.486805555556</v>
      </c>
      <c r="H1048" s="7">
        <v>76</v>
      </c>
      <c r="I1048" s="7">
        <v>33.21</v>
      </c>
      <c r="J1048" s="7">
        <v>15</v>
      </c>
      <c r="K1048" s="7">
        <v>498.15</v>
      </c>
      <c r="L1048" s="7" t="s">
        <v>23</v>
      </c>
      <c r="M1048" s="9">
        <v>3</v>
      </c>
      <c r="N1048" s="6" t="str">
        <f>IF(ev_charging_network_usage_!$I1048&lt;=10,"Low",IF(ev_charging_network_usage_!$I1048&lt;=30,"Medium","High"))</f>
        <v>High</v>
      </c>
      <c r="O1048" s="6" t="str">
        <f t="shared" si="69"/>
        <v>Medium Satisfaction</v>
      </c>
      <c r="P1048" s="6" t="str">
        <f>IF(ev_charging_network_usage_!$H1048&lt;30,"Short Charging",IF(ev_charging_network_usage_!$H1048&lt;=60,"Medium Charging","Long Charging"))</f>
        <v>Long Charging</v>
      </c>
      <c r="Q1048" s="6">
        <f t="shared" si="68"/>
        <v>2</v>
      </c>
      <c r="R1048" s="30">
        <f t="shared" si="66"/>
        <v>0.43402777777777779</v>
      </c>
      <c r="S1048" s="28">
        <f t="shared" si="67"/>
        <v>45630</v>
      </c>
      <c r="T1048" s="28"/>
    </row>
    <row r="1049" spans="1:20" ht="13.2" x14ac:dyDescent="0.25">
      <c r="A1049" s="3" t="s">
        <v>2337</v>
      </c>
      <c r="B1049" s="3" t="s">
        <v>78</v>
      </c>
      <c r="C1049" s="3" t="s">
        <v>21</v>
      </c>
      <c r="D1049" s="3" t="s">
        <v>34</v>
      </c>
      <c r="E1049" s="3" t="s">
        <v>35</v>
      </c>
      <c r="F1049" s="4">
        <v>45419.833333333336</v>
      </c>
      <c r="G1049" s="4">
        <v>45419.847222222219</v>
      </c>
      <c r="H1049" s="3">
        <v>20</v>
      </c>
      <c r="I1049" s="3">
        <v>2.27</v>
      </c>
      <c r="J1049" s="3">
        <v>8</v>
      </c>
      <c r="K1049" s="3">
        <v>18.16</v>
      </c>
      <c r="L1049" s="3" t="s">
        <v>27</v>
      </c>
      <c r="M1049" s="5">
        <v>1</v>
      </c>
      <c r="N1049" s="6" t="str">
        <f>IF(ev_charging_network_usage_!$I1049&lt;=10,"Low",IF(ev_charging_network_usage_!$I1049&lt;=30,"Medium","High"))</f>
        <v>Low</v>
      </c>
      <c r="O1049" s="6" t="str">
        <f t="shared" si="69"/>
        <v>Low Satisfaction</v>
      </c>
      <c r="P1049" s="6" t="str">
        <f>IF(ev_charging_network_usage_!$H1049&lt;30,"Short Charging",IF(ev_charging_network_usage_!$H1049&lt;=60,"Medium Charging","Long Charging"))</f>
        <v>Short Charging</v>
      </c>
      <c r="Q1049" s="6">
        <f t="shared" si="68"/>
        <v>1</v>
      </c>
      <c r="R1049" s="30">
        <f t="shared" si="66"/>
        <v>0.83333333333333337</v>
      </c>
      <c r="S1049" s="28">
        <f t="shared" si="67"/>
        <v>45419</v>
      </c>
      <c r="T1049" s="28"/>
    </row>
    <row r="1050" spans="1:20" ht="13.2" x14ac:dyDescent="0.25">
      <c r="A1050" s="7" t="s">
        <v>2338</v>
      </c>
      <c r="B1050" s="7" t="s">
        <v>48</v>
      </c>
      <c r="C1050" s="7" t="s">
        <v>30</v>
      </c>
      <c r="D1050" s="7" t="s">
        <v>22</v>
      </c>
      <c r="E1050" s="7" t="s">
        <v>35</v>
      </c>
      <c r="F1050" s="7" t="s">
        <v>2339</v>
      </c>
      <c r="G1050" s="7" t="s">
        <v>2340</v>
      </c>
      <c r="H1050" s="7">
        <v>36</v>
      </c>
      <c r="I1050" s="7">
        <v>48.25</v>
      </c>
      <c r="J1050" s="7">
        <v>15</v>
      </c>
      <c r="K1050" s="7">
        <v>723.75</v>
      </c>
      <c r="L1050" s="7" t="s">
        <v>38</v>
      </c>
      <c r="M1050" s="9">
        <v>2</v>
      </c>
      <c r="N1050" s="6" t="str">
        <f>IF(ev_charging_network_usage_!$I1050&lt;=10,"Low",IF(ev_charging_network_usage_!$I1050&lt;=30,"Medium","High"))</f>
        <v>High</v>
      </c>
      <c r="O1050" s="6" t="str">
        <f t="shared" si="69"/>
        <v>Low Satisfaction</v>
      </c>
      <c r="P1050" s="6" t="str">
        <f>IF(ev_charging_network_usage_!$H1050&lt;30,"Short Charging",IF(ev_charging_network_usage_!$H1050&lt;=60,"Medium Charging","Long Charging"))</f>
        <v>Medium Charging</v>
      </c>
      <c r="Q1050" s="6">
        <f t="shared" si="68"/>
        <v>2</v>
      </c>
      <c r="R1050" s="30">
        <f t="shared" si="66"/>
        <v>0.55763888888888891</v>
      </c>
      <c r="S1050" s="28">
        <f t="shared" si="67"/>
        <v>45438</v>
      </c>
      <c r="T1050" s="28"/>
    </row>
    <row r="1051" spans="1:20" ht="13.2" x14ac:dyDescent="0.25">
      <c r="A1051" s="3" t="s">
        <v>2341</v>
      </c>
      <c r="B1051" s="3" t="s">
        <v>59</v>
      </c>
      <c r="C1051" s="3" t="s">
        <v>21</v>
      </c>
      <c r="D1051" s="3" t="s">
        <v>16</v>
      </c>
      <c r="E1051" s="3" t="s">
        <v>17</v>
      </c>
      <c r="F1051" s="4">
        <v>45508.956944444442</v>
      </c>
      <c r="G1051" s="4">
        <v>45508.994444444441</v>
      </c>
      <c r="H1051" s="3">
        <v>54</v>
      </c>
      <c r="I1051" s="3">
        <v>56.85</v>
      </c>
      <c r="J1051" s="3">
        <v>8</v>
      </c>
      <c r="K1051" s="3">
        <v>454.8</v>
      </c>
      <c r="L1051" s="3" t="s">
        <v>18</v>
      </c>
      <c r="M1051" s="5">
        <v>1</v>
      </c>
      <c r="N1051" s="6" t="str">
        <f>IF(ev_charging_network_usage_!$I1051&lt;=10,"Low",IF(ev_charging_network_usage_!$I1051&lt;=30,"Medium","High"))</f>
        <v>High</v>
      </c>
      <c r="O1051" s="6" t="str">
        <f t="shared" si="69"/>
        <v>Low Satisfaction</v>
      </c>
      <c r="P1051" s="6" t="str">
        <f>IF(ev_charging_network_usage_!$H1051&lt;30,"Short Charging",IF(ev_charging_network_usage_!$H1051&lt;=60,"Medium Charging","Long Charging"))</f>
        <v>Medium Charging</v>
      </c>
      <c r="Q1051" s="6">
        <f t="shared" si="68"/>
        <v>1</v>
      </c>
      <c r="R1051" s="30">
        <f t="shared" si="66"/>
        <v>0.95694444444444449</v>
      </c>
      <c r="S1051" s="28">
        <f t="shared" si="67"/>
        <v>45508</v>
      </c>
      <c r="T1051" s="28"/>
    </row>
    <row r="1052" spans="1:20" ht="13.2" x14ac:dyDescent="0.25">
      <c r="A1052" s="7" t="s">
        <v>2342</v>
      </c>
      <c r="B1052" s="7" t="s">
        <v>55</v>
      </c>
      <c r="C1052" s="7" t="s">
        <v>30</v>
      </c>
      <c r="D1052" s="7" t="s">
        <v>34</v>
      </c>
      <c r="E1052" s="7" t="s">
        <v>35</v>
      </c>
      <c r="F1052" s="8">
        <v>45597.513194444444</v>
      </c>
      <c r="G1052" s="8">
        <v>45597.578472222223</v>
      </c>
      <c r="H1052" s="7">
        <v>94</v>
      </c>
      <c r="I1052" s="7">
        <v>13.72</v>
      </c>
      <c r="J1052" s="7">
        <v>8</v>
      </c>
      <c r="K1052" s="7">
        <v>109.76</v>
      </c>
      <c r="L1052" s="7" t="s">
        <v>23</v>
      </c>
      <c r="M1052" s="9">
        <v>3</v>
      </c>
      <c r="N1052" s="6" t="str">
        <f>IF(ev_charging_network_usage_!$I1052&lt;=10,"Low",IF(ev_charging_network_usage_!$I1052&lt;=30,"Medium","High"))</f>
        <v>Medium</v>
      </c>
      <c r="O1052" s="6" t="str">
        <f t="shared" si="69"/>
        <v>Medium Satisfaction</v>
      </c>
      <c r="P1052" s="6" t="str">
        <f>IF(ev_charging_network_usage_!$H1052&lt;30,"Short Charging",IF(ev_charging_network_usage_!$H1052&lt;=60,"Medium Charging","Long Charging"))</f>
        <v>Long Charging</v>
      </c>
      <c r="Q1052" s="6">
        <f t="shared" si="68"/>
        <v>2</v>
      </c>
      <c r="R1052" s="30">
        <f t="shared" si="66"/>
        <v>0.5131944444444444</v>
      </c>
      <c r="S1052" s="28">
        <f t="shared" si="67"/>
        <v>45597</v>
      </c>
      <c r="T1052" s="28"/>
    </row>
    <row r="1053" spans="1:20" ht="13.2" x14ac:dyDescent="0.25">
      <c r="A1053" s="3" t="s">
        <v>2343</v>
      </c>
      <c r="B1053" s="3" t="s">
        <v>48</v>
      </c>
      <c r="C1053" s="3" t="s">
        <v>15</v>
      </c>
      <c r="D1053" s="3" t="s">
        <v>22</v>
      </c>
      <c r="E1053" s="3" t="s">
        <v>35</v>
      </c>
      <c r="F1053" s="3" t="s">
        <v>2344</v>
      </c>
      <c r="G1053" s="3" t="s">
        <v>2345</v>
      </c>
      <c r="H1053" s="3">
        <v>116</v>
      </c>
      <c r="I1053" s="3">
        <v>41.31</v>
      </c>
      <c r="J1053" s="3">
        <v>10</v>
      </c>
      <c r="K1053" s="3">
        <v>413.1</v>
      </c>
      <c r="L1053" s="3" t="s">
        <v>23</v>
      </c>
      <c r="M1053" s="5">
        <v>4</v>
      </c>
      <c r="N1053" s="6" t="str">
        <f>IF(ev_charging_network_usage_!$I1053&lt;=10,"Low",IF(ev_charging_network_usage_!$I1053&lt;=30,"Medium","High"))</f>
        <v>High</v>
      </c>
      <c r="O1053" s="6" t="str">
        <f t="shared" si="69"/>
        <v>Medium Satisfaction</v>
      </c>
      <c r="P1053" s="6" t="str">
        <f>IF(ev_charging_network_usage_!$H1053&lt;30,"Short Charging",IF(ev_charging_network_usage_!$H1053&lt;=60,"Medium Charging","Long Charging"))</f>
        <v>Long Charging</v>
      </c>
      <c r="Q1053" s="6">
        <f t="shared" si="68"/>
        <v>3</v>
      </c>
      <c r="R1053" s="30">
        <f t="shared" si="66"/>
        <v>0.23541666666666666</v>
      </c>
      <c r="S1053" s="28">
        <f t="shared" si="67"/>
        <v>45259</v>
      </c>
      <c r="T1053" s="28"/>
    </row>
    <row r="1054" spans="1:20" ht="13.2" x14ac:dyDescent="0.25">
      <c r="A1054" s="7" t="s">
        <v>2346</v>
      </c>
      <c r="B1054" s="7" t="s">
        <v>43</v>
      </c>
      <c r="C1054" s="7" t="s">
        <v>21</v>
      </c>
      <c r="D1054" s="7" t="s">
        <v>31</v>
      </c>
      <c r="E1054" s="7" t="s">
        <v>35</v>
      </c>
      <c r="F1054" s="7" t="s">
        <v>2347</v>
      </c>
      <c r="G1054" s="7" t="s">
        <v>2348</v>
      </c>
      <c r="H1054" s="7">
        <v>89</v>
      </c>
      <c r="I1054" s="7">
        <v>15.17</v>
      </c>
      <c r="J1054" s="7">
        <v>12</v>
      </c>
      <c r="K1054" s="7">
        <v>182.04</v>
      </c>
      <c r="L1054" s="7" t="s">
        <v>27</v>
      </c>
      <c r="M1054" s="9">
        <v>4</v>
      </c>
      <c r="N1054" s="6" t="str">
        <f>IF(ev_charging_network_usage_!$I1054&lt;=10,"Low",IF(ev_charging_network_usage_!$I1054&lt;=30,"Medium","High"))</f>
        <v>Medium</v>
      </c>
      <c r="O1054" s="6" t="str">
        <f t="shared" si="69"/>
        <v>Medium Satisfaction</v>
      </c>
      <c r="P1054" s="6" t="str">
        <f>IF(ev_charging_network_usage_!$H1054&lt;30,"Short Charging",IF(ev_charging_network_usage_!$H1054&lt;=60,"Medium Charging","Long Charging"))</f>
        <v>Long Charging</v>
      </c>
      <c r="Q1054" s="6">
        <f t="shared" si="68"/>
        <v>1</v>
      </c>
      <c r="R1054" s="30">
        <f t="shared" si="66"/>
        <v>0.30625000000000002</v>
      </c>
      <c r="S1054" s="28">
        <f t="shared" si="67"/>
        <v>45589</v>
      </c>
      <c r="T1054" s="28"/>
    </row>
    <row r="1055" spans="1:20" ht="13.2" x14ac:dyDescent="0.25">
      <c r="A1055" s="3" t="s">
        <v>2349</v>
      </c>
      <c r="B1055" s="3" t="s">
        <v>29</v>
      </c>
      <c r="C1055" s="3" t="s">
        <v>21</v>
      </c>
      <c r="D1055" s="3" t="s">
        <v>34</v>
      </c>
      <c r="E1055" s="3" t="s">
        <v>35</v>
      </c>
      <c r="F1055" s="3" t="s">
        <v>2350</v>
      </c>
      <c r="G1055" s="3" t="s">
        <v>2351</v>
      </c>
      <c r="H1055" s="3">
        <v>45</v>
      </c>
      <c r="I1055" s="3">
        <v>59.32</v>
      </c>
      <c r="J1055" s="3">
        <v>12</v>
      </c>
      <c r="K1055" s="3">
        <v>711.84</v>
      </c>
      <c r="L1055" s="3" t="s">
        <v>27</v>
      </c>
      <c r="M1055" s="5">
        <v>3</v>
      </c>
      <c r="N1055" s="6" t="str">
        <f>IF(ev_charging_network_usage_!$I1055&lt;=10,"Low",IF(ev_charging_network_usage_!$I1055&lt;=30,"Medium","High"))</f>
        <v>High</v>
      </c>
      <c r="O1055" s="6" t="str">
        <f t="shared" si="69"/>
        <v>Medium Satisfaction</v>
      </c>
      <c r="P1055" s="6" t="str">
        <f>IF(ev_charging_network_usage_!$H1055&lt;30,"Short Charging",IF(ev_charging_network_usage_!$H1055&lt;=60,"Medium Charging","Long Charging"))</f>
        <v>Medium Charging</v>
      </c>
      <c r="Q1055" s="6">
        <f t="shared" si="68"/>
        <v>1</v>
      </c>
      <c r="R1055" s="30">
        <f t="shared" si="66"/>
        <v>0.24930555555555556</v>
      </c>
      <c r="S1055" s="28">
        <f t="shared" si="67"/>
        <v>44998</v>
      </c>
      <c r="T1055" s="28"/>
    </row>
    <row r="1056" spans="1:20" ht="13.2" x14ac:dyDescent="0.25">
      <c r="A1056" s="7" t="s">
        <v>2352</v>
      </c>
      <c r="B1056" s="7" t="s">
        <v>29</v>
      </c>
      <c r="C1056" s="7" t="s">
        <v>21</v>
      </c>
      <c r="D1056" s="7" t="s">
        <v>16</v>
      </c>
      <c r="E1056" s="7" t="s">
        <v>17</v>
      </c>
      <c r="F1056" s="7" t="s">
        <v>2353</v>
      </c>
      <c r="G1056" s="7" t="s">
        <v>2354</v>
      </c>
      <c r="H1056" s="7">
        <v>15</v>
      </c>
      <c r="I1056" s="7">
        <v>39.659999999999997</v>
      </c>
      <c r="J1056" s="7">
        <v>15</v>
      </c>
      <c r="K1056" s="7">
        <v>594.9</v>
      </c>
      <c r="L1056" s="7" t="s">
        <v>27</v>
      </c>
      <c r="M1056" s="9">
        <v>1</v>
      </c>
      <c r="N1056" s="6" t="str">
        <f>IF(ev_charging_network_usage_!$I1056&lt;=10,"Low",IF(ev_charging_network_usage_!$I1056&lt;=30,"Medium","High"))</f>
        <v>High</v>
      </c>
      <c r="O1056" s="6" t="str">
        <f t="shared" si="69"/>
        <v>Low Satisfaction</v>
      </c>
      <c r="P1056" s="6" t="str">
        <f>IF(ev_charging_network_usage_!$H1056&lt;30,"Short Charging",IF(ev_charging_network_usage_!$H1056&lt;=60,"Medium Charging","Long Charging"))</f>
        <v>Short Charging</v>
      </c>
      <c r="Q1056" s="6">
        <f t="shared" si="68"/>
        <v>1</v>
      </c>
      <c r="R1056" s="30">
        <f t="shared" si="66"/>
        <v>0.6430555555555556</v>
      </c>
      <c r="S1056" s="28">
        <f t="shared" si="67"/>
        <v>45182</v>
      </c>
      <c r="T1056" s="28"/>
    </row>
    <row r="1057" spans="1:20" ht="13.2" x14ac:dyDescent="0.25">
      <c r="A1057" s="3" t="s">
        <v>2355</v>
      </c>
      <c r="B1057" s="3" t="s">
        <v>29</v>
      </c>
      <c r="C1057" s="3" t="s">
        <v>21</v>
      </c>
      <c r="D1057" s="3" t="s">
        <v>16</v>
      </c>
      <c r="E1057" s="3" t="s">
        <v>35</v>
      </c>
      <c r="F1057" s="4">
        <v>45293.393750000003</v>
      </c>
      <c r="G1057" s="4">
        <v>45293.463888888888</v>
      </c>
      <c r="H1057" s="3">
        <v>101</v>
      </c>
      <c r="I1057" s="3">
        <v>35.950000000000003</v>
      </c>
      <c r="J1057" s="3">
        <v>8</v>
      </c>
      <c r="K1057" s="3">
        <v>287.60000000000002</v>
      </c>
      <c r="L1057" s="3" t="s">
        <v>23</v>
      </c>
      <c r="M1057" s="5">
        <v>2</v>
      </c>
      <c r="N1057" s="6" t="str">
        <f>IF(ev_charging_network_usage_!$I1057&lt;=10,"Low",IF(ev_charging_network_usage_!$I1057&lt;=30,"Medium","High"))</f>
        <v>High</v>
      </c>
      <c r="O1057" s="6" t="str">
        <f t="shared" si="69"/>
        <v>Low Satisfaction</v>
      </c>
      <c r="P1057" s="6" t="str">
        <f>IF(ev_charging_network_usage_!$H1057&lt;30,"Short Charging",IF(ev_charging_network_usage_!$H1057&lt;=60,"Medium Charging","Long Charging"))</f>
        <v>Long Charging</v>
      </c>
      <c r="Q1057" s="6">
        <f t="shared" si="68"/>
        <v>1</v>
      </c>
      <c r="R1057" s="30">
        <f t="shared" si="66"/>
        <v>0.39374999999999999</v>
      </c>
      <c r="S1057" s="28">
        <f t="shared" si="67"/>
        <v>45293</v>
      </c>
      <c r="T1057" s="28"/>
    </row>
    <row r="1058" spans="1:20" ht="13.2" x14ac:dyDescent="0.25">
      <c r="A1058" s="7" t="s">
        <v>2356</v>
      </c>
      <c r="B1058" s="7" t="s">
        <v>48</v>
      </c>
      <c r="C1058" s="7" t="s">
        <v>15</v>
      </c>
      <c r="D1058" s="7" t="s">
        <v>34</v>
      </c>
      <c r="E1058" s="7" t="s">
        <v>17</v>
      </c>
      <c r="F1058" s="7" t="s">
        <v>2357</v>
      </c>
      <c r="G1058" s="7" t="s">
        <v>2358</v>
      </c>
      <c r="H1058" s="7">
        <v>23</v>
      </c>
      <c r="I1058" s="7">
        <v>7.48</v>
      </c>
      <c r="J1058" s="7">
        <v>10</v>
      </c>
      <c r="K1058" s="7">
        <v>74.8</v>
      </c>
      <c r="L1058" s="7" t="s">
        <v>23</v>
      </c>
      <c r="M1058" s="9">
        <v>3</v>
      </c>
      <c r="N1058" s="6" t="str">
        <f>IF(ev_charging_network_usage_!$I1058&lt;=10,"Low",IF(ev_charging_network_usage_!$I1058&lt;=30,"Medium","High"))</f>
        <v>Low</v>
      </c>
      <c r="O1058" s="6" t="str">
        <f t="shared" si="69"/>
        <v>Medium Satisfaction</v>
      </c>
      <c r="P1058" s="6" t="str">
        <f>IF(ev_charging_network_usage_!$H1058&lt;30,"Short Charging",IF(ev_charging_network_usage_!$H1058&lt;=60,"Medium Charging","Long Charging"))</f>
        <v>Short Charging</v>
      </c>
      <c r="Q1058" s="6">
        <f t="shared" si="68"/>
        <v>3</v>
      </c>
      <c r="R1058" s="30">
        <f t="shared" si="66"/>
        <v>8.1250000000000003E-2</v>
      </c>
      <c r="S1058" s="28">
        <f t="shared" si="67"/>
        <v>45469</v>
      </c>
      <c r="T1058" s="28"/>
    </row>
    <row r="1059" spans="1:20" ht="13.2" x14ac:dyDescent="0.25">
      <c r="A1059" s="3" t="s">
        <v>2359</v>
      </c>
      <c r="B1059" s="3" t="s">
        <v>14</v>
      </c>
      <c r="C1059" s="3" t="s">
        <v>21</v>
      </c>
      <c r="D1059" s="3" t="s">
        <v>22</v>
      </c>
      <c r="E1059" s="3" t="s">
        <v>17</v>
      </c>
      <c r="F1059" s="3" t="s">
        <v>2360</v>
      </c>
      <c r="G1059" s="3" t="s">
        <v>2361</v>
      </c>
      <c r="H1059" s="3">
        <v>118</v>
      </c>
      <c r="I1059" s="3">
        <v>13.77</v>
      </c>
      <c r="J1059" s="3">
        <v>12</v>
      </c>
      <c r="K1059" s="3">
        <v>165.24</v>
      </c>
      <c r="L1059" s="3" t="s">
        <v>23</v>
      </c>
      <c r="M1059" s="5">
        <v>5</v>
      </c>
      <c r="N1059" s="6" t="str">
        <f>IF(ev_charging_network_usage_!$I1059&lt;=10,"Low",IF(ev_charging_network_usage_!$I1059&lt;=30,"Medium","High"))</f>
        <v>Medium</v>
      </c>
      <c r="O1059" s="6" t="str">
        <f t="shared" si="69"/>
        <v>High Satisfaction</v>
      </c>
      <c r="P1059" s="6" t="str">
        <f>IF(ev_charging_network_usage_!$H1059&lt;30,"Short Charging",IF(ev_charging_network_usage_!$H1059&lt;=60,"Medium Charging","Long Charging"))</f>
        <v>Long Charging</v>
      </c>
      <c r="Q1059" s="6">
        <f t="shared" si="68"/>
        <v>1</v>
      </c>
      <c r="R1059" s="30">
        <f t="shared" si="66"/>
        <v>0.62986111111111109</v>
      </c>
      <c r="S1059" s="28">
        <f t="shared" si="67"/>
        <v>45490</v>
      </c>
      <c r="T1059" s="28"/>
    </row>
    <row r="1060" spans="1:20" ht="13.2" x14ac:dyDescent="0.25">
      <c r="A1060" s="7" t="s">
        <v>2362</v>
      </c>
      <c r="B1060" s="7" t="s">
        <v>14</v>
      </c>
      <c r="C1060" s="7" t="s">
        <v>21</v>
      </c>
      <c r="D1060" s="7" t="s">
        <v>22</v>
      </c>
      <c r="E1060" s="7" t="s">
        <v>17</v>
      </c>
      <c r="F1060" s="8">
        <v>45510.90347222222</v>
      </c>
      <c r="G1060" s="8">
        <v>45510.981249999997</v>
      </c>
      <c r="H1060" s="7">
        <v>112</v>
      </c>
      <c r="I1060" s="7">
        <v>46.76</v>
      </c>
      <c r="J1060" s="7">
        <v>15</v>
      </c>
      <c r="K1060" s="7">
        <v>701.4</v>
      </c>
      <c r="L1060" s="7" t="s">
        <v>18</v>
      </c>
      <c r="M1060" s="9">
        <v>5</v>
      </c>
      <c r="N1060" s="6" t="str">
        <f>IF(ev_charging_network_usage_!$I1060&lt;=10,"Low",IF(ev_charging_network_usage_!$I1060&lt;=30,"Medium","High"))</f>
        <v>High</v>
      </c>
      <c r="O1060" s="6" t="str">
        <f t="shared" si="69"/>
        <v>High Satisfaction</v>
      </c>
      <c r="P1060" s="6" t="str">
        <f>IF(ev_charging_network_usage_!$H1060&lt;30,"Short Charging",IF(ev_charging_network_usage_!$H1060&lt;=60,"Medium Charging","Long Charging"))</f>
        <v>Long Charging</v>
      </c>
      <c r="Q1060" s="6">
        <f t="shared" si="68"/>
        <v>1</v>
      </c>
      <c r="R1060" s="30">
        <f t="shared" si="66"/>
        <v>0.90347222222222223</v>
      </c>
      <c r="S1060" s="28">
        <f t="shared" si="67"/>
        <v>45510</v>
      </c>
      <c r="T1060" s="28"/>
    </row>
    <row r="1061" spans="1:20" ht="13.2" x14ac:dyDescent="0.25">
      <c r="A1061" s="3" t="s">
        <v>2363</v>
      </c>
      <c r="B1061" s="3" t="s">
        <v>55</v>
      </c>
      <c r="C1061" s="3" t="s">
        <v>30</v>
      </c>
      <c r="D1061" s="3" t="s">
        <v>34</v>
      </c>
      <c r="E1061" s="3" t="s">
        <v>35</v>
      </c>
      <c r="F1061" s="4">
        <v>44929.322916666664</v>
      </c>
      <c r="G1061" s="4">
        <v>44929.352777777778</v>
      </c>
      <c r="H1061" s="3">
        <v>43</v>
      </c>
      <c r="I1061" s="3">
        <v>12.75</v>
      </c>
      <c r="J1061" s="3">
        <v>12</v>
      </c>
      <c r="K1061" s="3">
        <v>153</v>
      </c>
      <c r="L1061" s="3" t="s">
        <v>38</v>
      </c>
      <c r="M1061" s="5">
        <v>2</v>
      </c>
      <c r="N1061" s="6" t="str">
        <f>IF(ev_charging_network_usage_!$I1061&lt;=10,"Low",IF(ev_charging_network_usage_!$I1061&lt;=30,"Medium","High"))</f>
        <v>Medium</v>
      </c>
      <c r="O1061" s="6" t="str">
        <f t="shared" si="69"/>
        <v>Low Satisfaction</v>
      </c>
      <c r="P1061" s="6" t="str">
        <f>IF(ev_charging_network_usage_!$H1061&lt;30,"Short Charging",IF(ev_charging_network_usage_!$H1061&lt;=60,"Medium Charging","Long Charging"))</f>
        <v>Medium Charging</v>
      </c>
      <c r="Q1061" s="6">
        <f t="shared" si="68"/>
        <v>2</v>
      </c>
      <c r="R1061" s="30">
        <f t="shared" si="66"/>
        <v>0.32291666666666669</v>
      </c>
      <c r="S1061" s="28">
        <f t="shared" si="67"/>
        <v>44929</v>
      </c>
      <c r="T1061" s="28"/>
    </row>
    <row r="1062" spans="1:20" ht="13.2" x14ac:dyDescent="0.25">
      <c r="A1062" s="7" t="s">
        <v>2364</v>
      </c>
      <c r="B1062" s="7" t="s">
        <v>43</v>
      </c>
      <c r="C1062" s="7" t="s">
        <v>30</v>
      </c>
      <c r="D1062" s="7" t="s">
        <v>22</v>
      </c>
      <c r="E1062" s="7" t="s">
        <v>17</v>
      </c>
      <c r="F1062" s="7" t="s">
        <v>2365</v>
      </c>
      <c r="G1062" s="7" t="s">
        <v>2366</v>
      </c>
      <c r="H1062" s="7">
        <v>48</v>
      </c>
      <c r="I1062" s="7">
        <v>51.32</v>
      </c>
      <c r="J1062" s="7">
        <v>15</v>
      </c>
      <c r="K1062" s="7">
        <v>769.8</v>
      </c>
      <c r="L1062" s="7" t="s">
        <v>23</v>
      </c>
      <c r="M1062" s="9">
        <v>5</v>
      </c>
      <c r="N1062" s="6" t="str">
        <f>IF(ev_charging_network_usage_!$I1062&lt;=10,"Low",IF(ev_charging_network_usage_!$I1062&lt;=30,"Medium","High"))</f>
        <v>High</v>
      </c>
      <c r="O1062" s="6" t="str">
        <f t="shared" si="69"/>
        <v>High Satisfaction</v>
      </c>
      <c r="P1062" s="6" t="str">
        <f>IF(ev_charging_network_usage_!$H1062&lt;30,"Short Charging",IF(ev_charging_network_usage_!$H1062&lt;=60,"Medium Charging","Long Charging"))</f>
        <v>Medium Charging</v>
      </c>
      <c r="Q1062" s="6">
        <f t="shared" si="68"/>
        <v>2</v>
      </c>
      <c r="R1062" s="30">
        <f t="shared" si="66"/>
        <v>5.5555555555555552E-2</v>
      </c>
      <c r="S1062" s="28">
        <f t="shared" si="67"/>
        <v>45128</v>
      </c>
      <c r="T1062" s="28"/>
    </row>
    <row r="1063" spans="1:20" ht="13.2" x14ac:dyDescent="0.25">
      <c r="A1063" s="3" t="s">
        <v>2367</v>
      </c>
      <c r="B1063" s="3" t="s">
        <v>43</v>
      </c>
      <c r="C1063" s="3" t="s">
        <v>15</v>
      </c>
      <c r="D1063" s="3" t="s">
        <v>34</v>
      </c>
      <c r="E1063" s="3" t="s">
        <v>17</v>
      </c>
      <c r="F1063" s="3" t="s">
        <v>2368</v>
      </c>
      <c r="G1063" s="3" t="s">
        <v>2369</v>
      </c>
      <c r="H1063" s="3">
        <v>35</v>
      </c>
      <c r="I1063" s="3">
        <v>32.369999999999997</v>
      </c>
      <c r="J1063" s="3">
        <v>15</v>
      </c>
      <c r="K1063" s="3">
        <v>485.55</v>
      </c>
      <c r="L1063" s="3" t="s">
        <v>18</v>
      </c>
      <c r="M1063" s="5">
        <v>1</v>
      </c>
      <c r="N1063" s="6" t="str">
        <f>IF(ev_charging_network_usage_!$I1063&lt;=10,"Low",IF(ev_charging_network_usage_!$I1063&lt;=30,"Medium","High"))</f>
        <v>High</v>
      </c>
      <c r="O1063" s="6" t="str">
        <f t="shared" si="69"/>
        <v>Low Satisfaction</v>
      </c>
      <c r="P1063" s="6" t="str">
        <f>IF(ev_charging_network_usage_!$H1063&lt;30,"Short Charging",IF(ev_charging_network_usage_!$H1063&lt;=60,"Medium Charging","Long Charging"))</f>
        <v>Medium Charging</v>
      </c>
      <c r="Q1063" s="6">
        <f t="shared" si="68"/>
        <v>3</v>
      </c>
      <c r="R1063" s="30">
        <f t="shared" si="66"/>
        <v>0.41944444444444445</v>
      </c>
      <c r="S1063" s="28">
        <f t="shared" si="67"/>
        <v>45067</v>
      </c>
      <c r="T1063" s="28"/>
    </row>
    <row r="1064" spans="1:20" ht="13.2" x14ac:dyDescent="0.25">
      <c r="A1064" s="7" t="s">
        <v>2370</v>
      </c>
      <c r="B1064" s="7" t="s">
        <v>14</v>
      </c>
      <c r="C1064" s="7" t="s">
        <v>15</v>
      </c>
      <c r="D1064" s="7" t="s">
        <v>34</v>
      </c>
      <c r="E1064" s="7" t="s">
        <v>35</v>
      </c>
      <c r="F1064" s="7" t="s">
        <v>2371</v>
      </c>
      <c r="G1064" s="7" t="s">
        <v>2372</v>
      </c>
      <c r="H1064" s="7">
        <v>66</v>
      </c>
      <c r="I1064" s="7">
        <v>35.9</v>
      </c>
      <c r="J1064" s="7">
        <v>10</v>
      </c>
      <c r="K1064" s="7">
        <v>359</v>
      </c>
      <c r="L1064" s="7" t="s">
        <v>27</v>
      </c>
      <c r="M1064" s="9">
        <v>3</v>
      </c>
      <c r="N1064" s="6" t="str">
        <f>IF(ev_charging_network_usage_!$I1064&lt;=10,"Low",IF(ev_charging_network_usage_!$I1064&lt;=30,"Medium","High"))</f>
        <v>High</v>
      </c>
      <c r="O1064" s="6" t="str">
        <f t="shared" si="69"/>
        <v>Medium Satisfaction</v>
      </c>
      <c r="P1064" s="6" t="str">
        <f>IF(ev_charging_network_usage_!$H1064&lt;30,"Short Charging",IF(ev_charging_network_usage_!$H1064&lt;=60,"Medium Charging","Long Charging"))</f>
        <v>Long Charging</v>
      </c>
      <c r="Q1064" s="6">
        <f t="shared" si="68"/>
        <v>3</v>
      </c>
      <c r="R1064" s="30">
        <f t="shared" si="66"/>
        <v>0.95625000000000004</v>
      </c>
      <c r="S1064" s="28">
        <f t="shared" si="67"/>
        <v>45164</v>
      </c>
      <c r="T1064" s="28"/>
    </row>
    <row r="1065" spans="1:20" ht="13.2" x14ac:dyDescent="0.25">
      <c r="A1065" s="3" t="s">
        <v>2373</v>
      </c>
      <c r="B1065" s="3" t="s">
        <v>48</v>
      </c>
      <c r="C1065" s="3" t="s">
        <v>21</v>
      </c>
      <c r="D1065" s="3" t="s">
        <v>22</v>
      </c>
      <c r="E1065" s="3" t="s">
        <v>17</v>
      </c>
      <c r="F1065" s="3" t="s">
        <v>2374</v>
      </c>
      <c r="G1065" s="3" t="s">
        <v>2375</v>
      </c>
      <c r="H1065" s="3">
        <v>110</v>
      </c>
      <c r="I1065" s="3">
        <v>53.74</v>
      </c>
      <c r="J1065" s="3">
        <v>10</v>
      </c>
      <c r="K1065" s="3">
        <v>537.4</v>
      </c>
      <c r="L1065" s="3" t="s">
        <v>23</v>
      </c>
      <c r="M1065" s="5">
        <v>2</v>
      </c>
      <c r="N1065" s="6" t="str">
        <f>IF(ev_charging_network_usage_!$I1065&lt;=10,"Low",IF(ev_charging_network_usage_!$I1065&lt;=30,"Medium","High"))</f>
        <v>High</v>
      </c>
      <c r="O1065" s="6" t="str">
        <f t="shared" si="69"/>
        <v>Low Satisfaction</v>
      </c>
      <c r="P1065" s="6" t="str">
        <f>IF(ev_charging_network_usage_!$H1065&lt;30,"Short Charging",IF(ev_charging_network_usage_!$H1065&lt;=60,"Medium Charging","Long Charging"))</f>
        <v>Long Charging</v>
      </c>
      <c r="Q1065" s="6">
        <f t="shared" si="68"/>
        <v>1</v>
      </c>
      <c r="R1065" s="30">
        <f t="shared" si="66"/>
        <v>0.90069444444444446</v>
      </c>
      <c r="S1065" s="28">
        <f t="shared" si="67"/>
        <v>45060</v>
      </c>
      <c r="T1065" s="28"/>
    </row>
    <row r="1066" spans="1:20" ht="13.2" x14ac:dyDescent="0.25">
      <c r="A1066" s="7" t="s">
        <v>2376</v>
      </c>
      <c r="B1066" s="7" t="s">
        <v>48</v>
      </c>
      <c r="C1066" s="7" t="s">
        <v>30</v>
      </c>
      <c r="D1066" s="7" t="s">
        <v>22</v>
      </c>
      <c r="E1066" s="7" t="s">
        <v>17</v>
      </c>
      <c r="F1066" s="7" t="s">
        <v>2377</v>
      </c>
      <c r="G1066" s="7" t="s">
        <v>2378</v>
      </c>
      <c r="H1066" s="7">
        <v>60</v>
      </c>
      <c r="I1066" s="7">
        <v>20.53</v>
      </c>
      <c r="J1066" s="7">
        <v>8</v>
      </c>
      <c r="K1066" s="7">
        <v>164.24</v>
      </c>
      <c r="L1066" s="7" t="s">
        <v>23</v>
      </c>
      <c r="M1066" s="9">
        <v>2</v>
      </c>
      <c r="N1066" s="6" t="str">
        <f>IF(ev_charging_network_usage_!$I1066&lt;=10,"Low",IF(ev_charging_network_usage_!$I1066&lt;=30,"Medium","High"))</f>
        <v>Medium</v>
      </c>
      <c r="O1066" s="6" t="str">
        <f t="shared" si="69"/>
        <v>Low Satisfaction</v>
      </c>
      <c r="P1066" s="6" t="str">
        <f>IF(ev_charging_network_usage_!$H1066&lt;30,"Short Charging",IF(ev_charging_network_usage_!$H1066&lt;=60,"Medium Charging","Long Charging"))</f>
        <v>Medium Charging</v>
      </c>
      <c r="Q1066" s="6">
        <f t="shared" si="68"/>
        <v>2</v>
      </c>
      <c r="R1066" s="30">
        <f t="shared" si="66"/>
        <v>0.93958333333333333</v>
      </c>
      <c r="S1066" s="28">
        <f t="shared" si="67"/>
        <v>45276</v>
      </c>
      <c r="T1066" s="28"/>
    </row>
    <row r="1067" spans="1:20" ht="13.2" x14ac:dyDescent="0.25">
      <c r="A1067" s="3" t="s">
        <v>2379</v>
      </c>
      <c r="B1067" s="3" t="s">
        <v>29</v>
      </c>
      <c r="C1067" s="3" t="s">
        <v>30</v>
      </c>
      <c r="D1067" s="3" t="s">
        <v>22</v>
      </c>
      <c r="E1067" s="3" t="s">
        <v>35</v>
      </c>
      <c r="F1067" s="3" t="s">
        <v>2380</v>
      </c>
      <c r="G1067" s="3" t="s">
        <v>2381</v>
      </c>
      <c r="H1067" s="3">
        <v>31</v>
      </c>
      <c r="I1067" s="3">
        <v>14.21</v>
      </c>
      <c r="J1067" s="3">
        <v>12</v>
      </c>
      <c r="K1067" s="3">
        <v>170.52</v>
      </c>
      <c r="L1067" s="3" t="s">
        <v>23</v>
      </c>
      <c r="M1067" s="5">
        <v>1</v>
      </c>
      <c r="N1067" s="6" t="str">
        <f>IF(ev_charging_network_usage_!$I1067&lt;=10,"Low",IF(ev_charging_network_usage_!$I1067&lt;=30,"Medium","High"))</f>
        <v>Medium</v>
      </c>
      <c r="O1067" s="6" t="str">
        <f t="shared" si="69"/>
        <v>Low Satisfaction</v>
      </c>
      <c r="P1067" s="6" t="str">
        <f>IF(ev_charging_network_usage_!$H1067&lt;30,"Short Charging",IF(ev_charging_network_usage_!$H1067&lt;=60,"Medium Charging","Long Charging"))</f>
        <v>Medium Charging</v>
      </c>
      <c r="Q1067" s="6">
        <f t="shared" si="68"/>
        <v>2</v>
      </c>
      <c r="R1067" s="30">
        <f t="shared" si="66"/>
        <v>0.73472222222222228</v>
      </c>
      <c r="S1067" s="28">
        <f t="shared" si="67"/>
        <v>45379</v>
      </c>
      <c r="T1067" s="28"/>
    </row>
    <row r="1068" spans="1:20" ht="13.2" x14ac:dyDescent="0.25">
      <c r="A1068" s="7" t="s">
        <v>2382</v>
      </c>
      <c r="B1068" s="7" t="s">
        <v>43</v>
      </c>
      <c r="C1068" s="7" t="s">
        <v>30</v>
      </c>
      <c r="D1068" s="7" t="s">
        <v>16</v>
      </c>
      <c r="E1068" s="7" t="s">
        <v>35</v>
      </c>
      <c r="F1068" s="8">
        <v>44996.804861111108</v>
      </c>
      <c r="G1068" s="8">
        <v>44996.847916666666</v>
      </c>
      <c r="H1068" s="7">
        <v>62</v>
      </c>
      <c r="I1068" s="7">
        <v>18.89</v>
      </c>
      <c r="J1068" s="7">
        <v>8</v>
      </c>
      <c r="K1068" s="7">
        <v>151.12</v>
      </c>
      <c r="L1068" s="7" t="s">
        <v>23</v>
      </c>
      <c r="M1068" s="9">
        <v>4</v>
      </c>
      <c r="N1068" s="6" t="str">
        <f>IF(ev_charging_network_usage_!$I1068&lt;=10,"Low",IF(ev_charging_network_usage_!$I1068&lt;=30,"Medium","High"))</f>
        <v>Medium</v>
      </c>
      <c r="O1068" s="6" t="str">
        <f t="shared" si="69"/>
        <v>Medium Satisfaction</v>
      </c>
      <c r="P1068" s="6" t="str">
        <f>IF(ev_charging_network_usage_!$H1068&lt;30,"Short Charging",IF(ev_charging_network_usage_!$H1068&lt;=60,"Medium Charging","Long Charging"))</f>
        <v>Long Charging</v>
      </c>
      <c r="Q1068" s="6">
        <f t="shared" si="68"/>
        <v>2</v>
      </c>
      <c r="R1068" s="30">
        <f t="shared" si="66"/>
        <v>0.80486111111111114</v>
      </c>
      <c r="S1068" s="28">
        <f t="shared" si="67"/>
        <v>44996</v>
      </c>
      <c r="T1068" s="28"/>
    </row>
    <row r="1069" spans="1:20" ht="13.2" x14ac:dyDescent="0.25">
      <c r="A1069" s="3" t="s">
        <v>2383</v>
      </c>
      <c r="B1069" s="3" t="s">
        <v>14</v>
      </c>
      <c r="C1069" s="3" t="s">
        <v>21</v>
      </c>
      <c r="D1069" s="3" t="s">
        <v>31</v>
      </c>
      <c r="E1069" s="3" t="s">
        <v>35</v>
      </c>
      <c r="F1069" s="4">
        <v>45117.524305555555</v>
      </c>
      <c r="G1069" s="4">
        <v>45117.581250000003</v>
      </c>
      <c r="H1069" s="3">
        <v>82</v>
      </c>
      <c r="I1069" s="3">
        <v>40.130000000000003</v>
      </c>
      <c r="J1069" s="3">
        <v>15</v>
      </c>
      <c r="K1069" s="3">
        <v>601.95000000000005</v>
      </c>
      <c r="L1069" s="3" t="s">
        <v>38</v>
      </c>
      <c r="M1069" s="5">
        <v>1</v>
      </c>
      <c r="N1069" s="6" t="str">
        <f>IF(ev_charging_network_usage_!$I1069&lt;=10,"Low",IF(ev_charging_network_usage_!$I1069&lt;=30,"Medium","High"))</f>
        <v>High</v>
      </c>
      <c r="O1069" s="6" t="str">
        <f t="shared" si="69"/>
        <v>Low Satisfaction</v>
      </c>
      <c r="P1069" s="6" t="str">
        <f>IF(ev_charging_network_usage_!$H1069&lt;30,"Short Charging",IF(ev_charging_network_usage_!$H1069&lt;=60,"Medium Charging","Long Charging"))</f>
        <v>Long Charging</v>
      </c>
      <c r="Q1069" s="6">
        <f t="shared" si="68"/>
        <v>1</v>
      </c>
      <c r="R1069" s="30">
        <f t="shared" si="66"/>
        <v>0.52430555555555558</v>
      </c>
      <c r="S1069" s="28">
        <f t="shared" si="67"/>
        <v>45117</v>
      </c>
      <c r="T1069" s="28"/>
    </row>
    <row r="1070" spans="1:20" ht="13.2" x14ac:dyDescent="0.25">
      <c r="A1070" s="7" t="s">
        <v>2384</v>
      </c>
      <c r="B1070" s="7" t="s">
        <v>55</v>
      </c>
      <c r="C1070" s="7" t="s">
        <v>30</v>
      </c>
      <c r="D1070" s="7" t="s">
        <v>34</v>
      </c>
      <c r="E1070" s="7" t="s">
        <v>35</v>
      </c>
      <c r="F1070" s="7" t="s">
        <v>2385</v>
      </c>
      <c r="G1070" s="7" t="s">
        <v>2386</v>
      </c>
      <c r="H1070" s="7">
        <v>59</v>
      </c>
      <c r="I1070" s="7">
        <v>24.01</v>
      </c>
      <c r="J1070" s="7">
        <v>15</v>
      </c>
      <c r="K1070" s="7">
        <v>360.15</v>
      </c>
      <c r="L1070" s="7" t="s">
        <v>18</v>
      </c>
      <c r="M1070" s="9">
        <v>1</v>
      </c>
      <c r="N1070" s="6" t="str">
        <f>IF(ev_charging_network_usage_!$I1070&lt;=10,"Low",IF(ev_charging_network_usage_!$I1070&lt;=30,"Medium","High"))</f>
        <v>Medium</v>
      </c>
      <c r="O1070" s="6" t="str">
        <f t="shared" si="69"/>
        <v>Low Satisfaction</v>
      </c>
      <c r="P1070" s="6" t="str">
        <f>IF(ev_charging_network_usage_!$H1070&lt;30,"Short Charging",IF(ev_charging_network_usage_!$H1070&lt;=60,"Medium Charging","Long Charging"))</f>
        <v>Medium Charging</v>
      </c>
      <c r="Q1070" s="6">
        <f t="shared" si="68"/>
        <v>2</v>
      </c>
      <c r="R1070" s="30">
        <f t="shared" si="66"/>
        <v>0.82499999999999996</v>
      </c>
      <c r="S1070" s="28">
        <f t="shared" si="67"/>
        <v>45400</v>
      </c>
      <c r="T1070" s="28"/>
    </row>
    <row r="1071" spans="1:20" ht="13.2" x14ac:dyDescent="0.25">
      <c r="A1071" s="3" t="s">
        <v>2387</v>
      </c>
      <c r="B1071" s="3" t="s">
        <v>55</v>
      </c>
      <c r="C1071" s="3" t="s">
        <v>30</v>
      </c>
      <c r="D1071" s="3" t="s">
        <v>34</v>
      </c>
      <c r="E1071" s="3" t="s">
        <v>35</v>
      </c>
      <c r="F1071" s="3" t="s">
        <v>2388</v>
      </c>
      <c r="G1071" s="3" t="s">
        <v>2389</v>
      </c>
      <c r="H1071" s="3">
        <v>42</v>
      </c>
      <c r="I1071" s="3">
        <v>14.06</v>
      </c>
      <c r="J1071" s="3">
        <v>10</v>
      </c>
      <c r="K1071" s="3">
        <v>140.6</v>
      </c>
      <c r="L1071" s="3" t="s">
        <v>27</v>
      </c>
      <c r="M1071" s="5">
        <v>4</v>
      </c>
      <c r="N1071" s="6" t="str">
        <f>IF(ev_charging_network_usage_!$I1071&lt;=10,"Low",IF(ev_charging_network_usage_!$I1071&lt;=30,"Medium","High"))</f>
        <v>Medium</v>
      </c>
      <c r="O1071" s="6" t="str">
        <f t="shared" si="69"/>
        <v>Medium Satisfaction</v>
      </c>
      <c r="P1071" s="6" t="str">
        <f>IF(ev_charging_network_usage_!$H1071&lt;30,"Short Charging",IF(ev_charging_network_usage_!$H1071&lt;=60,"Medium Charging","Long Charging"))</f>
        <v>Medium Charging</v>
      </c>
      <c r="Q1071" s="6">
        <f t="shared" si="68"/>
        <v>2</v>
      </c>
      <c r="R1071" s="30">
        <f t="shared" si="66"/>
        <v>0.15972222222222221</v>
      </c>
      <c r="S1071" s="28">
        <f t="shared" si="67"/>
        <v>45169</v>
      </c>
      <c r="T1071" s="28"/>
    </row>
    <row r="1072" spans="1:20" ht="13.2" x14ac:dyDescent="0.25">
      <c r="A1072" s="7" t="s">
        <v>2390</v>
      </c>
      <c r="B1072" s="7" t="s">
        <v>59</v>
      </c>
      <c r="C1072" s="7" t="s">
        <v>21</v>
      </c>
      <c r="D1072" s="7" t="s">
        <v>16</v>
      </c>
      <c r="E1072" s="7" t="s">
        <v>35</v>
      </c>
      <c r="F1072" s="7" t="s">
        <v>2391</v>
      </c>
      <c r="G1072" s="7" t="s">
        <v>2392</v>
      </c>
      <c r="H1072" s="7">
        <v>18</v>
      </c>
      <c r="I1072" s="7">
        <v>48.8</v>
      </c>
      <c r="J1072" s="7">
        <v>10</v>
      </c>
      <c r="K1072" s="7">
        <v>488</v>
      </c>
      <c r="L1072" s="7" t="s">
        <v>23</v>
      </c>
      <c r="M1072" s="9">
        <v>2</v>
      </c>
      <c r="N1072" s="6" t="str">
        <f>IF(ev_charging_network_usage_!$I1072&lt;=10,"Low",IF(ev_charging_network_usage_!$I1072&lt;=30,"Medium","High"))</f>
        <v>High</v>
      </c>
      <c r="O1072" s="6" t="str">
        <f t="shared" si="69"/>
        <v>Low Satisfaction</v>
      </c>
      <c r="P1072" s="6" t="str">
        <f>IF(ev_charging_network_usage_!$H1072&lt;30,"Short Charging",IF(ev_charging_network_usage_!$H1072&lt;=60,"Medium Charging","Long Charging"))</f>
        <v>Short Charging</v>
      </c>
      <c r="Q1072" s="6">
        <f t="shared" si="68"/>
        <v>1</v>
      </c>
      <c r="R1072" s="30">
        <f t="shared" si="66"/>
        <v>0.57291666666666663</v>
      </c>
      <c r="S1072" s="28">
        <f t="shared" si="67"/>
        <v>45522</v>
      </c>
      <c r="T1072" s="28"/>
    </row>
    <row r="1073" spans="1:20" ht="13.2" x14ac:dyDescent="0.25">
      <c r="A1073" s="3" t="s">
        <v>2393</v>
      </c>
      <c r="B1073" s="3" t="s">
        <v>29</v>
      </c>
      <c r="C1073" s="3" t="s">
        <v>15</v>
      </c>
      <c r="D1073" s="3" t="s">
        <v>31</v>
      </c>
      <c r="E1073" s="3" t="s">
        <v>17</v>
      </c>
      <c r="F1073" s="4">
        <v>45567.213194444441</v>
      </c>
      <c r="G1073" s="4">
        <v>45567.224999999999</v>
      </c>
      <c r="H1073" s="3">
        <v>17</v>
      </c>
      <c r="I1073" s="3">
        <v>42.05</v>
      </c>
      <c r="J1073" s="3">
        <v>10</v>
      </c>
      <c r="K1073" s="3">
        <v>420.5</v>
      </c>
      <c r="L1073" s="3" t="s">
        <v>27</v>
      </c>
      <c r="M1073" s="5">
        <v>4</v>
      </c>
      <c r="N1073" s="6" t="str">
        <f>IF(ev_charging_network_usage_!$I1073&lt;=10,"Low",IF(ev_charging_network_usage_!$I1073&lt;=30,"Medium","High"))</f>
        <v>High</v>
      </c>
      <c r="O1073" s="6" t="str">
        <f t="shared" si="69"/>
        <v>Medium Satisfaction</v>
      </c>
      <c r="P1073" s="6" t="str">
        <f>IF(ev_charging_network_usage_!$H1073&lt;30,"Short Charging",IF(ev_charging_network_usage_!$H1073&lt;=60,"Medium Charging","Long Charging"))</f>
        <v>Short Charging</v>
      </c>
      <c r="Q1073" s="6">
        <f t="shared" si="68"/>
        <v>3</v>
      </c>
      <c r="R1073" s="30">
        <f t="shared" si="66"/>
        <v>0.21319444444444444</v>
      </c>
      <c r="S1073" s="28">
        <f t="shared" si="67"/>
        <v>45567</v>
      </c>
      <c r="T1073" s="28"/>
    </row>
    <row r="1074" spans="1:20" ht="13.2" x14ac:dyDescent="0.25">
      <c r="A1074" s="7" t="s">
        <v>2394</v>
      </c>
      <c r="B1074" s="7" t="s">
        <v>20</v>
      </c>
      <c r="C1074" s="7" t="s">
        <v>30</v>
      </c>
      <c r="D1074" s="7" t="s">
        <v>34</v>
      </c>
      <c r="E1074" s="7" t="s">
        <v>35</v>
      </c>
      <c r="F1074" s="8">
        <v>45207.311805555553</v>
      </c>
      <c r="G1074" s="8">
        <v>45207.386111111111</v>
      </c>
      <c r="H1074" s="7">
        <v>107</v>
      </c>
      <c r="I1074" s="7">
        <v>4.32</v>
      </c>
      <c r="J1074" s="7">
        <v>8</v>
      </c>
      <c r="K1074" s="7">
        <v>34.56</v>
      </c>
      <c r="L1074" s="7" t="s">
        <v>38</v>
      </c>
      <c r="M1074" s="9">
        <v>4</v>
      </c>
      <c r="N1074" s="6" t="str">
        <f>IF(ev_charging_network_usage_!$I1074&lt;=10,"Low",IF(ev_charging_network_usage_!$I1074&lt;=30,"Medium","High"))</f>
        <v>Low</v>
      </c>
      <c r="O1074" s="6" t="str">
        <f t="shared" si="69"/>
        <v>Medium Satisfaction</v>
      </c>
      <c r="P1074" s="6" t="str">
        <f>IF(ev_charging_network_usage_!$H1074&lt;30,"Short Charging",IF(ev_charging_network_usage_!$H1074&lt;=60,"Medium Charging","Long Charging"))</f>
        <v>Long Charging</v>
      </c>
      <c r="Q1074" s="6">
        <f t="shared" si="68"/>
        <v>2</v>
      </c>
      <c r="R1074" s="30">
        <f t="shared" si="66"/>
        <v>0.31180555555555556</v>
      </c>
      <c r="S1074" s="28">
        <f t="shared" si="67"/>
        <v>45207</v>
      </c>
      <c r="T1074" s="28"/>
    </row>
    <row r="1075" spans="1:20" ht="13.2" x14ac:dyDescent="0.25">
      <c r="A1075" s="3" t="s">
        <v>2395</v>
      </c>
      <c r="B1075" s="3" t="s">
        <v>43</v>
      </c>
      <c r="C1075" s="3" t="s">
        <v>30</v>
      </c>
      <c r="D1075" s="3" t="s">
        <v>31</v>
      </c>
      <c r="E1075" s="3" t="s">
        <v>17</v>
      </c>
      <c r="F1075" s="3" t="s">
        <v>2396</v>
      </c>
      <c r="G1075" s="3" t="s">
        <v>2397</v>
      </c>
      <c r="H1075" s="3">
        <v>52</v>
      </c>
      <c r="I1075" s="3">
        <v>53.83</v>
      </c>
      <c r="J1075" s="3">
        <v>8</v>
      </c>
      <c r="K1075" s="3">
        <v>430.64</v>
      </c>
      <c r="L1075" s="3" t="s">
        <v>38</v>
      </c>
      <c r="M1075" s="5">
        <v>4</v>
      </c>
      <c r="N1075" s="6" t="str">
        <f>IF(ev_charging_network_usage_!$I1075&lt;=10,"Low",IF(ev_charging_network_usage_!$I1075&lt;=30,"Medium","High"))</f>
        <v>High</v>
      </c>
      <c r="O1075" s="6" t="str">
        <f t="shared" si="69"/>
        <v>Medium Satisfaction</v>
      </c>
      <c r="P1075" s="6" t="str">
        <f>IF(ev_charging_network_usage_!$H1075&lt;30,"Short Charging",IF(ev_charging_network_usage_!$H1075&lt;=60,"Medium Charging","Long Charging"))</f>
        <v>Medium Charging</v>
      </c>
      <c r="Q1075" s="6">
        <f t="shared" si="68"/>
        <v>2</v>
      </c>
      <c r="R1075" s="30">
        <f t="shared" si="66"/>
        <v>0.62638888888888888</v>
      </c>
      <c r="S1075" s="28">
        <f t="shared" si="67"/>
        <v>45044</v>
      </c>
      <c r="T1075" s="28"/>
    </row>
    <row r="1076" spans="1:20" ht="13.2" x14ac:dyDescent="0.25">
      <c r="A1076" s="7" t="s">
        <v>2398</v>
      </c>
      <c r="B1076" s="7" t="s">
        <v>48</v>
      </c>
      <c r="C1076" s="7" t="s">
        <v>21</v>
      </c>
      <c r="D1076" s="7" t="s">
        <v>16</v>
      </c>
      <c r="E1076" s="7" t="s">
        <v>17</v>
      </c>
      <c r="F1076" s="7" t="s">
        <v>2399</v>
      </c>
      <c r="G1076" s="7" t="s">
        <v>2400</v>
      </c>
      <c r="H1076" s="7">
        <v>53</v>
      </c>
      <c r="I1076" s="7">
        <v>33.07</v>
      </c>
      <c r="J1076" s="7">
        <v>10</v>
      </c>
      <c r="K1076" s="7">
        <v>330.7</v>
      </c>
      <c r="L1076" s="7" t="s">
        <v>27</v>
      </c>
      <c r="M1076" s="9">
        <v>5</v>
      </c>
      <c r="N1076" s="6" t="str">
        <f>IF(ev_charging_network_usage_!$I1076&lt;=10,"Low",IF(ev_charging_network_usage_!$I1076&lt;=30,"Medium","High"))</f>
        <v>High</v>
      </c>
      <c r="O1076" s="6" t="str">
        <f t="shared" si="69"/>
        <v>High Satisfaction</v>
      </c>
      <c r="P1076" s="6" t="str">
        <f>IF(ev_charging_network_usage_!$H1076&lt;30,"Short Charging",IF(ev_charging_network_usage_!$H1076&lt;=60,"Medium Charging","Long Charging"))</f>
        <v>Medium Charging</v>
      </c>
      <c r="Q1076" s="6">
        <f t="shared" si="68"/>
        <v>1</v>
      </c>
      <c r="R1076" s="30">
        <f t="shared" si="66"/>
        <v>0.63749999999999996</v>
      </c>
      <c r="S1076" s="28">
        <f t="shared" si="67"/>
        <v>44985</v>
      </c>
      <c r="T1076" s="28"/>
    </row>
    <row r="1077" spans="1:20" ht="13.2" x14ac:dyDescent="0.25">
      <c r="A1077" s="3" t="s">
        <v>2401</v>
      </c>
      <c r="B1077" s="3" t="s">
        <v>78</v>
      </c>
      <c r="C1077" s="3" t="s">
        <v>30</v>
      </c>
      <c r="D1077" s="3" t="s">
        <v>22</v>
      </c>
      <c r="E1077" s="3" t="s">
        <v>17</v>
      </c>
      <c r="F1077" s="3" t="s">
        <v>2402</v>
      </c>
      <c r="G1077" s="3" t="s">
        <v>2403</v>
      </c>
      <c r="H1077" s="3">
        <v>74</v>
      </c>
      <c r="I1077" s="3">
        <v>37.33</v>
      </c>
      <c r="J1077" s="3">
        <v>8</v>
      </c>
      <c r="K1077" s="3">
        <v>298.64</v>
      </c>
      <c r="L1077" s="3" t="s">
        <v>23</v>
      </c>
      <c r="M1077" s="5">
        <v>5</v>
      </c>
      <c r="N1077" s="6" t="str">
        <f>IF(ev_charging_network_usage_!$I1077&lt;=10,"Low",IF(ev_charging_network_usage_!$I1077&lt;=30,"Medium","High"))</f>
        <v>High</v>
      </c>
      <c r="O1077" s="6" t="str">
        <f t="shared" si="69"/>
        <v>High Satisfaction</v>
      </c>
      <c r="P1077" s="6" t="str">
        <f>IF(ev_charging_network_usage_!$H1077&lt;30,"Short Charging",IF(ev_charging_network_usage_!$H1077&lt;=60,"Medium Charging","Long Charging"))</f>
        <v>Long Charging</v>
      </c>
      <c r="Q1077" s="6">
        <f t="shared" si="68"/>
        <v>2</v>
      </c>
      <c r="R1077" s="30">
        <f t="shared" si="66"/>
        <v>0.75138888888888888</v>
      </c>
      <c r="S1077" s="28">
        <f t="shared" si="67"/>
        <v>45625</v>
      </c>
      <c r="T1077" s="28"/>
    </row>
    <row r="1078" spans="1:20" ht="13.2" x14ac:dyDescent="0.25">
      <c r="A1078" s="7" t="s">
        <v>2404</v>
      </c>
      <c r="B1078" s="7" t="s">
        <v>59</v>
      </c>
      <c r="C1078" s="7" t="s">
        <v>21</v>
      </c>
      <c r="D1078" s="7" t="s">
        <v>16</v>
      </c>
      <c r="E1078" s="7" t="s">
        <v>17</v>
      </c>
      <c r="F1078" s="11">
        <v>45241.643055555556</v>
      </c>
      <c r="G1078" s="11">
        <v>45241.665972222225</v>
      </c>
      <c r="H1078" s="7">
        <v>33</v>
      </c>
      <c r="I1078" s="7">
        <v>31.31</v>
      </c>
      <c r="J1078" s="7">
        <v>12</v>
      </c>
      <c r="K1078" s="7">
        <v>375.72</v>
      </c>
      <c r="L1078" s="7" t="s">
        <v>27</v>
      </c>
      <c r="M1078" s="9">
        <v>1</v>
      </c>
      <c r="N1078" s="6" t="str">
        <f>IF(ev_charging_network_usage_!$I1078&lt;=10,"Low",IF(ev_charging_network_usage_!$I1078&lt;=30,"Medium","High"))</f>
        <v>High</v>
      </c>
      <c r="O1078" s="6" t="str">
        <f t="shared" si="69"/>
        <v>Low Satisfaction</v>
      </c>
      <c r="P1078" s="6" t="str">
        <f>IF(ev_charging_network_usage_!$H1078&lt;30,"Short Charging",IF(ev_charging_network_usage_!$H1078&lt;=60,"Medium Charging","Long Charging"))</f>
        <v>Medium Charging</v>
      </c>
      <c r="Q1078" s="6">
        <f t="shared" si="68"/>
        <v>1</v>
      </c>
      <c r="R1078" s="30">
        <f t="shared" si="66"/>
        <v>0.6430555555555556</v>
      </c>
      <c r="S1078" s="28">
        <f t="shared" si="67"/>
        <v>45241</v>
      </c>
      <c r="T1078" s="28"/>
    </row>
    <row r="1079" spans="1:20" ht="13.2" x14ac:dyDescent="0.25">
      <c r="A1079" s="3" t="s">
        <v>2405</v>
      </c>
      <c r="B1079" s="3" t="s">
        <v>78</v>
      </c>
      <c r="C1079" s="3" t="s">
        <v>21</v>
      </c>
      <c r="D1079" s="3" t="s">
        <v>34</v>
      </c>
      <c r="E1079" s="3" t="s">
        <v>35</v>
      </c>
      <c r="F1079" s="4">
        <v>45017.787499999999</v>
      </c>
      <c r="G1079" s="4">
        <v>45017.8</v>
      </c>
      <c r="H1079" s="3">
        <v>18</v>
      </c>
      <c r="I1079" s="3">
        <v>11.06</v>
      </c>
      <c r="J1079" s="3">
        <v>10</v>
      </c>
      <c r="K1079" s="3">
        <v>110.6</v>
      </c>
      <c r="L1079" s="3" t="s">
        <v>23</v>
      </c>
      <c r="M1079" s="5">
        <v>2</v>
      </c>
      <c r="N1079" s="6" t="str">
        <f>IF(ev_charging_network_usage_!$I1079&lt;=10,"Low",IF(ev_charging_network_usage_!$I1079&lt;=30,"Medium","High"))</f>
        <v>Medium</v>
      </c>
      <c r="O1079" s="6" t="str">
        <f t="shared" si="69"/>
        <v>Low Satisfaction</v>
      </c>
      <c r="P1079" s="6" t="str">
        <f>IF(ev_charging_network_usage_!$H1079&lt;30,"Short Charging",IF(ev_charging_network_usage_!$H1079&lt;=60,"Medium Charging","Long Charging"))</f>
        <v>Short Charging</v>
      </c>
      <c r="Q1079" s="6">
        <f t="shared" si="68"/>
        <v>1</v>
      </c>
      <c r="R1079" s="30">
        <f t="shared" si="66"/>
        <v>0.78749999999999998</v>
      </c>
      <c r="S1079" s="28">
        <f t="shared" si="67"/>
        <v>45017</v>
      </c>
      <c r="T1079" s="28"/>
    </row>
    <row r="1080" spans="1:20" ht="13.2" x14ac:dyDescent="0.25">
      <c r="A1080" s="7" t="s">
        <v>2406</v>
      </c>
      <c r="B1080" s="7" t="s">
        <v>78</v>
      </c>
      <c r="C1080" s="7" t="s">
        <v>15</v>
      </c>
      <c r="D1080" s="7" t="s">
        <v>31</v>
      </c>
      <c r="E1080" s="7" t="s">
        <v>17</v>
      </c>
      <c r="F1080" s="7" t="s">
        <v>2407</v>
      </c>
      <c r="G1080" s="7" t="s">
        <v>2408</v>
      </c>
      <c r="H1080" s="7">
        <v>10</v>
      </c>
      <c r="I1080" s="7">
        <v>13.76</v>
      </c>
      <c r="J1080" s="7">
        <v>8</v>
      </c>
      <c r="K1080" s="7">
        <v>110.08</v>
      </c>
      <c r="L1080" s="7" t="s">
        <v>27</v>
      </c>
      <c r="M1080" s="9">
        <v>2</v>
      </c>
      <c r="N1080" s="6" t="str">
        <f>IF(ev_charging_network_usage_!$I1080&lt;=10,"Low",IF(ev_charging_network_usage_!$I1080&lt;=30,"Medium","High"))</f>
        <v>Medium</v>
      </c>
      <c r="O1080" s="6" t="str">
        <f t="shared" si="69"/>
        <v>Low Satisfaction</v>
      </c>
      <c r="P1080" s="6" t="str">
        <f>IF(ev_charging_network_usage_!$H1080&lt;30,"Short Charging",IF(ev_charging_network_usage_!$H1080&lt;=60,"Medium Charging","Long Charging"))</f>
        <v>Short Charging</v>
      </c>
      <c r="Q1080" s="6">
        <f t="shared" si="68"/>
        <v>3</v>
      </c>
      <c r="R1080" s="30">
        <f t="shared" si="66"/>
        <v>0.97222222222222221</v>
      </c>
      <c r="S1080" s="28">
        <f t="shared" si="67"/>
        <v>45250</v>
      </c>
      <c r="T1080" s="28"/>
    </row>
    <row r="1081" spans="1:20" ht="13.2" x14ac:dyDescent="0.25">
      <c r="A1081" s="3" t="s">
        <v>2409</v>
      </c>
      <c r="B1081" s="3" t="s">
        <v>20</v>
      </c>
      <c r="C1081" s="3" t="s">
        <v>15</v>
      </c>
      <c r="D1081" s="3" t="s">
        <v>34</v>
      </c>
      <c r="E1081" s="3" t="s">
        <v>17</v>
      </c>
      <c r="F1081" s="4">
        <v>45181.392361111109</v>
      </c>
      <c r="G1081" s="4">
        <v>45181.421527777777</v>
      </c>
      <c r="H1081" s="3">
        <v>42</v>
      </c>
      <c r="I1081" s="3">
        <v>34.72</v>
      </c>
      <c r="J1081" s="3">
        <v>12</v>
      </c>
      <c r="K1081" s="3">
        <v>416.64</v>
      </c>
      <c r="L1081" s="3" t="s">
        <v>27</v>
      </c>
      <c r="M1081" s="5">
        <v>5</v>
      </c>
      <c r="N1081" s="6" t="str">
        <f>IF(ev_charging_network_usage_!$I1081&lt;=10,"Low",IF(ev_charging_network_usage_!$I1081&lt;=30,"Medium","High"))</f>
        <v>High</v>
      </c>
      <c r="O1081" s="6" t="str">
        <f t="shared" si="69"/>
        <v>High Satisfaction</v>
      </c>
      <c r="P1081" s="6" t="str">
        <f>IF(ev_charging_network_usage_!$H1081&lt;30,"Short Charging",IF(ev_charging_network_usage_!$H1081&lt;=60,"Medium Charging","Long Charging"))</f>
        <v>Medium Charging</v>
      </c>
      <c r="Q1081" s="6">
        <f t="shared" si="68"/>
        <v>3</v>
      </c>
      <c r="R1081" s="30">
        <f t="shared" si="66"/>
        <v>0.3923611111111111</v>
      </c>
      <c r="S1081" s="28">
        <f t="shared" si="67"/>
        <v>45181</v>
      </c>
      <c r="T1081" s="28"/>
    </row>
    <row r="1082" spans="1:20" ht="13.2" x14ac:dyDescent="0.25">
      <c r="A1082" s="7" t="s">
        <v>2410</v>
      </c>
      <c r="B1082" s="7" t="s">
        <v>43</v>
      </c>
      <c r="C1082" s="7" t="s">
        <v>15</v>
      </c>
      <c r="D1082" s="7" t="s">
        <v>34</v>
      </c>
      <c r="E1082" s="7" t="s">
        <v>17</v>
      </c>
      <c r="F1082" s="8">
        <v>45352.40347222222</v>
      </c>
      <c r="G1082" s="8">
        <v>45352.432638888888</v>
      </c>
      <c r="H1082" s="7">
        <v>42</v>
      </c>
      <c r="I1082" s="7">
        <v>52.98</v>
      </c>
      <c r="J1082" s="7">
        <v>15</v>
      </c>
      <c r="K1082" s="7">
        <v>794.7</v>
      </c>
      <c r="L1082" s="7" t="s">
        <v>27</v>
      </c>
      <c r="M1082" s="9">
        <v>5</v>
      </c>
      <c r="N1082" s="6" t="str">
        <f>IF(ev_charging_network_usage_!$I1082&lt;=10,"Low",IF(ev_charging_network_usage_!$I1082&lt;=30,"Medium","High"))</f>
        <v>High</v>
      </c>
      <c r="O1082" s="6" t="str">
        <f t="shared" si="69"/>
        <v>High Satisfaction</v>
      </c>
      <c r="P1082" s="6" t="str">
        <f>IF(ev_charging_network_usage_!$H1082&lt;30,"Short Charging",IF(ev_charging_network_usage_!$H1082&lt;=60,"Medium Charging","Long Charging"))</f>
        <v>Medium Charging</v>
      </c>
      <c r="Q1082" s="6">
        <f t="shared" si="68"/>
        <v>3</v>
      </c>
      <c r="R1082" s="30">
        <f t="shared" si="66"/>
        <v>0.40347222222222223</v>
      </c>
      <c r="S1082" s="28">
        <f t="shared" si="67"/>
        <v>45352</v>
      </c>
      <c r="T1082" s="28"/>
    </row>
    <row r="1083" spans="1:20" ht="13.2" x14ac:dyDescent="0.25">
      <c r="A1083" s="3" t="s">
        <v>2411</v>
      </c>
      <c r="B1083" s="3" t="s">
        <v>59</v>
      </c>
      <c r="C1083" s="3" t="s">
        <v>30</v>
      </c>
      <c r="D1083" s="3" t="s">
        <v>16</v>
      </c>
      <c r="E1083" s="3" t="s">
        <v>17</v>
      </c>
      <c r="F1083" s="4">
        <v>44994.841666666667</v>
      </c>
      <c r="G1083" s="4">
        <v>44994.893055555556</v>
      </c>
      <c r="H1083" s="3">
        <v>74</v>
      </c>
      <c r="I1083" s="3">
        <v>51.81</v>
      </c>
      <c r="J1083" s="3">
        <v>12</v>
      </c>
      <c r="K1083" s="3">
        <v>621.72</v>
      </c>
      <c r="L1083" s="3" t="s">
        <v>27</v>
      </c>
      <c r="M1083" s="5">
        <v>1</v>
      </c>
      <c r="N1083" s="6" t="str">
        <f>IF(ev_charging_network_usage_!$I1083&lt;=10,"Low",IF(ev_charging_network_usage_!$I1083&lt;=30,"Medium","High"))</f>
        <v>High</v>
      </c>
      <c r="O1083" s="6" t="str">
        <f t="shared" si="69"/>
        <v>Low Satisfaction</v>
      </c>
      <c r="P1083" s="6" t="str">
        <f>IF(ev_charging_network_usage_!$H1083&lt;30,"Short Charging",IF(ev_charging_network_usage_!$H1083&lt;=60,"Medium Charging","Long Charging"))</f>
        <v>Long Charging</v>
      </c>
      <c r="Q1083" s="6">
        <f t="shared" si="68"/>
        <v>2</v>
      </c>
      <c r="R1083" s="30">
        <f t="shared" si="66"/>
        <v>0.84166666666666667</v>
      </c>
      <c r="S1083" s="28">
        <f t="shared" si="67"/>
        <v>44994</v>
      </c>
      <c r="T1083" s="28"/>
    </row>
    <row r="1084" spans="1:20" ht="13.2" x14ac:dyDescent="0.25">
      <c r="A1084" s="7" t="s">
        <v>2412</v>
      </c>
      <c r="B1084" s="7" t="s">
        <v>14</v>
      </c>
      <c r="C1084" s="7" t="s">
        <v>30</v>
      </c>
      <c r="D1084" s="7" t="s">
        <v>16</v>
      </c>
      <c r="E1084" s="7" t="s">
        <v>17</v>
      </c>
      <c r="F1084" s="7" t="s">
        <v>2413</v>
      </c>
      <c r="G1084" s="7" t="s">
        <v>2414</v>
      </c>
      <c r="H1084" s="7">
        <v>96</v>
      </c>
      <c r="I1084" s="7">
        <v>54.81</v>
      </c>
      <c r="J1084" s="7">
        <v>15</v>
      </c>
      <c r="K1084" s="7">
        <v>822.15</v>
      </c>
      <c r="L1084" s="7" t="s">
        <v>27</v>
      </c>
      <c r="M1084" s="9">
        <v>1</v>
      </c>
      <c r="N1084" s="6" t="str">
        <f>IF(ev_charging_network_usage_!$I1084&lt;=10,"Low",IF(ev_charging_network_usage_!$I1084&lt;=30,"Medium","High"))</f>
        <v>High</v>
      </c>
      <c r="O1084" s="6" t="str">
        <f t="shared" si="69"/>
        <v>Low Satisfaction</v>
      </c>
      <c r="P1084" s="6" t="str">
        <f>IF(ev_charging_network_usage_!$H1084&lt;30,"Short Charging",IF(ev_charging_network_usage_!$H1084&lt;=60,"Medium Charging","Long Charging"))</f>
        <v>Long Charging</v>
      </c>
      <c r="Q1084" s="6">
        <f t="shared" si="68"/>
        <v>2</v>
      </c>
      <c r="R1084" s="30">
        <f t="shared" si="66"/>
        <v>0.6694444444444444</v>
      </c>
      <c r="S1084" s="28">
        <f t="shared" si="67"/>
        <v>45375</v>
      </c>
      <c r="T1084" s="28"/>
    </row>
    <row r="1085" spans="1:20" ht="13.2" x14ac:dyDescent="0.25">
      <c r="A1085" s="3" t="s">
        <v>2415</v>
      </c>
      <c r="B1085" s="3" t="s">
        <v>43</v>
      </c>
      <c r="C1085" s="3" t="s">
        <v>15</v>
      </c>
      <c r="D1085" s="3" t="s">
        <v>34</v>
      </c>
      <c r="E1085" s="3" t="s">
        <v>35</v>
      </c>
      <c r="F1085" s="3" t="s">
        <v>2416</v>
      </c>
      <c r="G1085" s="3" t="s">
        <v>2417</v>
      </c>
      <c r="H1085" s="3">
        <v>28</v>
      </c>
      <c r="I1085" s="3">
        <v>3.62</v>
      </c>
      <c r="J1085" s="3">
        <v>10</v>
      </c>
      <c r="K1085" s="3">
        <v>36.200000000000003</v>
      </c>
      <c r="L1085" s="3" t="s">
        <v>38</v>
      </c>
      <c r="M1085" s="5">
        <v>4</v>
      </c>
      <c r="N1085" s="6" t="str">
        <f>IF(ev_charging_network_usage_!$I1085&lt;=10,"Low",IF(ev_charging_network_usage_!$I1085&lt;=30,"Medium","High"))</f>
        <v>Low</v>
      </c>
      <c r="O1085" s="6" t="str">
        <f t="shared" si="69"/>
        <v>Medium Satisfaction</v>
      </c>
      <c r="P1085" s="6" t="str">
        <f>IF(ev_charging_network_usage_!$H1085&lt;30,"Short Charging",IF(ev_charging_network_usage_!$H1085&lt;=60,"Medium Charging","Long Charging"))</f>
        <v>Short Charging</v>
      </c>
      <c r="Q1085" s="6">
        <f t="shared" si="68"/>
        <v>3</v>
      </c>
      <c r="R1085" s="30">
        <f t="shared" si="66"/>
        <v>0.64861111111111114</v>
      </c>
      <c r="S1085" s="28">
        <f t="shared" si="67"/>
        <v>45588</v>
      </c>
      <c r="T1085" s="28"/>
    </row>
    <row r="1086" spans="1:20" ht="13.2" x14ac:dyDescent="0.25">
      <c r="A1086" s="7" t="s">
        <v>2418</v>
      </c>
      <c r="B1086" s="7" t="s">
        <v>59</v>
      </c>
      <c r="C1086" s="7" t="s">
        <v>30</v>
      </c>
      <c r="D1086" s="7" t="s">
        <v>34</v>
      </c>
      <c r="E1086" s="7" t="s">
        <v>17</v>
      </c>
      <c r="F1086" s="8">
        <v>44988.93472222222</v>
      </c>
      <c r="G1086" s="8">
        <v>44988.988888888889</v>
      </c>
      <c r="H1086" s="7">
        <v>78</v>
      </c>
      <c r="I1086" s="7">
        <v>26.55</v>
      </c>
      <c r="J1086" s="7">
        <v>10</v>
      </c>
      <c r="K1086" s="7">
        <v>265.5</v>
      </c>
      <c r="L1086" s="7" t="s">
        <v>23</v>
      </c>
      <c r="M1086" s="9">
        <v>4</v>
      </c>
      <c r="N1086" s="6" t="str">
        <f>IF(ev_charging_network_usage_!$I1086&lt;=10,"Low",IF(ev_charging_network_usage_!$I1086&lt;=30,"Medium","High"))</f>
        <v>Medium</v>
      </c>
      <c r="O1086" s="6" t="str">
        <f t="shared" si="69"/>
        <v>Medium Satisfaction</v>
      </c>
      <c r="P1086" s="6" t="str">
        <f>IF(ev_charging_network_usage_!$H1086&lt;30,"Short Charging",IF(ev_charging_network_usage_!$H1086&lt;=60,"Medium Charging","Long Charging"))</f>
        <v>Long Charging</v>
      </c>
      <c r="Q1086" s="6">
        <f t="shared" si="68"/>
        <v>2</v>
      </c>
      <c r="R1086" s="30">
        <f t="shared" si="66"/>
        <v>0.93472222222222223</v>
      </c>
      <c r="S1086" s="28">
        <f t="shared" si="67"/>
        <v>44988</v>
      </c>
      <c r="T1086" s="28"/>
    </row>
    <row r="1087" spans="1:20" ht="13.2" x14ac:dyDescent="0.25">
      <c r="A1087" s="3" t="s">
        <v>2419</v>
      </c>
      <c r="B1087" s="3" t="s">
        <v>14</v>
      </c>
      <c r="C1087" s="3" t="s">
        <v>21</v>
      </c>
      <c r="D1087" s="3" t="s">
        <v>16</v>
      </c>
      <c r="E1087" s="3" t="s">
        <v>35</v>
      </c>
      <c r="F1087" s="3" t="s">
        <v>2420</v>
      </c>
      <c r="G1087" s="3" t="s">
        <v>2421</v>
      </c>
      <c r="H1087" s="3">
        <v>90</v>
      </c>
      <c r="I1087" s="3">
        <v>49.14</v>
      </c>
      <c r="J1087" s="3">
        <v>15</v>
      </c>
      <c r="K1087" s="3">
        <v>737.1</v>
      </c>
      <c r="L1087" s="3" t="s">
        <v>27</v>
      </c>
      <c r="M1087" s="5">
        <v>1</v>
      </c>
      <c r="N1087" s="6" t="str">
        <f>IF(ev_charging_network_usage_!$I1087&lt;=10,"Low",IF(ev_charging_network_usage_!$I1087&lt;=30,"Medium","High"))</f>
        <v>High</v>
      </c>
      <c r="O1087" s="6" t="str">
        <f t="shared" si="69"/>
        <v>Low Satisfaction</v>
      </c>
      <c r="P1087" s="6" t="str">
        <f>IF(ev_charging_network_usage_!$H1087&lt;30,"Short Charging",IF(ev_charging_network_usage_!$H1087&lt;=60,"Medium Charging","Long Charging"))</f>
        <v>Long Charging</v>
      </c>
      <c r="Q1087" s="6">
        <f t="shared" si="68"/>
        <v>1</v>
      </c>
      <c r="R1087" s="30">
        <f t="shared" si="66"/>
        <v>0.3347222222222222</v>
      </c>
      <c r="S1087" s="28">
        <f t="shared" si="67"/>
        <v>45370</v>
      </c>
      <c r="T1087" s="28"/>
    </row>
    <row r="1088" spans="1:20" ht="13.2" x14ac:dyDescent="0.25">
      <c r="A1088" s="7" t="s">
        <v>2422</v>
      </c>
      <c r="B1088" s="7" t="s">
        <v>20</v>
      </c>
      <c r="C1088" s="7" t="s">
        <v>15</v>
      </c>
      <c r="D1088" s="7" t="s">
        <v>22</v>
      </c>
      <c r="E1088" s="7" t="s">
        <v>35</v>
      </c>
      <c r="F1088" s="7" t="s">
        <v>2423</v>
      </c>
      <c r="G1088" s="7" t="s">
        <v>2424</v>
      </c>
      <c r="H1088" s="7">
        <v>30</v>
      </c>
      <c r="I1088" s="7">
        <v>3.8</v>
      </c>
      <c r="J1088" s="7">
        <v>8</v>
      </c>
      <c r="K1088" s="7">
        <v>30.4</v>
      </c>
      <c r="L1088" s="7" t="s">
        <v>18</v>
      </c>
      <c r="M1088" s="9">
        <v>4</v>
      </c>
      <c r="N1088" s="6" t="str">
        <f>IF(ev_charging_network_usage_!$I1088&lt;=10,"Low",IF(ev_charging_network_usage_!$I1088&lt;=30,"Medium","High"))</f>
        <v>Low</v>
      </c>
      <c r="O1088" s="6" t="str">
        <f t="shared" si="69"/>
        <v>Medium Satisfaction</v>
      </c>
      <c r="P1088" s="6" t="str">
        <f>IF(ev_charging_network_usage_!$H1088&lt;30,"Short Charging",IF(ev_charging_network_usage_!$H1088&lt;=60,"Medium Charging","Long Charging"))</f>
        <v>Medium Charging</v>
      </c>
      <c r="Q1088" s="6">
        <f t="shared" si="68"/>
        <v>3</v>
      </c>
      <c r="R1088" s="30">
        <f t="shared" si="66"/>
        <v>0.73888888888888893</v>
      </c>
      <c r="S1088" s="28">
        <f t="shared" si="67"/>
        <v>45406</v>
      </c>
      <c r="T1088" s="28"/>
    </row>
    <row r="1089" spans="1:20" ht="13.2" x14ac:dyDescent="0.25">
      <c r="A1089" s="3" t="s">
        <v>2425</v>
      </c>
      <c r="B1089" s="3" t="s">
        <v>43</v>
      </c>
      <c r="C1089" s="3" t="s">
        <v>21</v>
      </c>
      <c r="D1089" s="3" t="s">
        <v>22</v>
      </c>
      <c r="E1089" s="3" t="s">
        <v>35</v>
      </c>
      <c r="F1089" s="4">
        <v>45085.304166666669</v>
      </c>
      <c r="G1089" s="4">
        <v>45085.344444444447</v>
      </c>
      <c r="H1089" s="3">
        <v>58</v>
      </c>
      <c r="I1089" s="3">
        <v>51.98</v>
      </c>
      <c r="J1089" s="3">
        <v>10</v>
      </c>
      <c r="K1089" s="3">
        <v>519.79999999999995</v>
      </c>
      <c r="L1089" s="3" t="s">
        <v>27</v>
      </c>
      <c r="M1089" s="5">
        <v>3</v>
      </c>
      <c r="N1089" s="6" t="str">
        <f>IF(ev_charging_network_usage_!$I1089&lt;=10,"Low",IF(ev_charging_network_usage_!$I1089&lt;=30,"Medium","High"))</f>
        <v>High</v>
      </c>
      <c r="O1089" s="6" t="str">
        <f t="shared" si="69"/>
        <v>Medium Satisfaction</v>
      </c>
      <c r="P1089" s="6" t="str">
        <f>IF(ev_charging_network_usage_!$H1089&lt;30,"Short Charging",IF(ev_charging_network_usage_!$H1089&lt;=60,"Medium Charging","Long Charging"))</f>
        <v>Medium Charging</v>
      </c>
      <c r="Q1089" s="6">
        <f t="shared" si="68"/>
        <v>1</v>
      </c>
      <c r="R1089" s="30">
        <f t="shared" si="66"/>
        <v>0.30416666666666664</v>
      </c>
      <c r="S1089" s="28">
        <f t="shared" si="67"/>
        <v>45085</v>
      </c>
      <c r="T1089" s="28"/>
    </row>
    <row r="1090" spans="1:20" ht="13.2" x14ac:dyDescent="0.25">
      <c r="A1090" s="7" t="s">
        <v>2426</v>
      </c>
      <c r="B1090" s="7" t="s">
        <v>78</v>
      </c>
      <c r="C1090" s="7" t="s">
        <v>15</v>
      </c>
      <c r="D1090" s="7" t="s">
        <v>16</v>
      </c>
      <c r="E1090" s="7" t="s">
        <v>35</v>
      </c>
      <c r="F1090" s="8">
        <v>45265.290972222225</v>
      </c>
      <c r="G1090" s="8">
        <v>45265.343055555553</v>
      </c>
      <c r="H1090" s="7">
        <v>75</v>
      </c>
      <c r="I1090" s="7">
        <v>34.69</v>
      </c>
      <c r="J1090" s="7">
        <v>10</v>
      </c>
      <c r="K1090" s="7">
        <v>346.9</v>
      </c>
      <c r="L1090" s="7" t="s">
        <v>23</v>
      </c>
      <c r="M1090" s="9">
        <v>3</v>
      </c>
      <c r="N1090" s="6" t="str">
        <f>IF(ev_charging_network_usage_!$I1090&lt;=10,"Low",IF(ev_charging_network_usage_!$I1090&lt;=30,"Medium","High"))</f>
        <v>High</v>
      </c>
      <c r="O1090" s="6" t="str">
        <f t="shared" si="69"/>
        <v>Medium Satisfaction</v>
      </c>
      <c r="P1090" s="6" t="str">
        <f>IF(ev_charging_network_usage_!$H1090&lt;30,"Short Charging",IF(ev_charging_network_usage_!$H1090&lt;=60,"Medium Charging","Long Charging"))</f>
        <v>Long Charging</v>
      </c>
      <c r="Q1090" s="6">
        <f t="shared" si="68"/>
        <v>3</v>
      </c>
      <c r="R1090" s="30">
        <f t="shared" ref="R1090:R1153" si="70">TIME(HOUR(F1090),MINUTE(F1090),SECOND(F1090))</f>
        <v>0.29097222222222224</v>
      </c>
      <c r="S1090" s="28">
        <f t="shared" ref="S1090:S1153" si="71">DATE(YEAR(F1090),MONTH(F1090),DAY(F1090))</f>
        <v>45265</v>
      </c>
      <c r="T1090" s="28"/>
    </row>
    <row r="1091" spans="1:20" ht="13.2" x14ac:dyDescent="0.25">
      <c r="A1091" s="3" t="s">
        <v>2427</v>
      </c>
      <c r="B1091" s="3" t="s">
        <v>20</v>
      </c>
      <c r="C1091" s="3" t="s">
        <v>30</v>
      </c>
      <c r="D1091" s="3" t="s">
        <v>34</v>
      </c>
      <c r="E1091" s="3" t="s">
        <v>35</v>
      </c>
      <c r="F1091" s="3" t="s">
        <v>2428</v>
      </c>
      <c r="G1091" s="3" t="s">
        <v>2429</v>
      </c>
      <c r="H1091" s="3">
        <v>75</v>
      </c>
      <c r="I1091" s="3">
        <v>16.260000000000002</v>
      </c>
      <c r="J1091" s="3">
        <v>15</v>
      </c>
      <c r="K1091" s="3">
        <v>243.9</v>
      </c>
      <c r="L1091" s="3" t="s">
        <v>23</v>
      </c>
      <c r="M1091" s="5">
        <v>2</v>
      </c>
      <c r="N1091" s="6" t="str">
        <f>IF(ev_charging_network_usage_!$I1091&lt;=10,"Low",IF(ev_charging_network_usage_!$I1091&lt;=30,"Medium","High"))</f>
        <v>Medium</v>
      </c>
      <c r="O1091" s="6" t="str">
        <f t="shared" si="69"/>
        <v>Low Satisfaction</v>
      </c>
      <c r="P1091" s="6" t="str">
        <f>IF(ev_charging_network_usage_!$H1091&lt;30,"Short Charging",IF(ev_charging_network_usage_!$H1091&lt;=60,"Medium Charging","Long Charging"))</f>
        <v>Long Charging</v>
      </c>
      <c r="Q1091" s="6">
        <f t="shared" ref="Q1091:Q1154" si="72">IF(C1091="Fast Charger",1,IF(C1091="Standard Charger",2,IF(C1091="Super Fast Charger",3,"")))</f>
        <v>2</v>
      </c>
      <c r="R1091" s="30">
        <f t="shared" si="70"/>
        <v>0.10972222222222222</v>
      </c>
      <c r="S1091" s="28">
        <f t="shared" si="71"/>
        <v>45346</v>
      </c>
      <c r="T1091" s="28"/>
    </row>
    <row r="1092" spans="1:20" ht="13.2" x14ac:dyDescent="0.25">
      <c r="A1092" s="7" t="s">
        <v>2430</v>
      </c>
      <c r="B1092" s="7" t="s">
        <v>55</v>
      </c>
      <c r="C1092" s="7" t="s">
        <v>15</v>
      </c>
      <c r="D1092" s="7" t="s">
        <v>34</v>
      </c>
      <c r="E1092" s="7" t="s">
        <v>17</v>
      </c>
      <c r="F1092" s="8">
        <v>45296.805555555555</v>
      </c>
      <c r="G1092" s="8">
        <v>45296.861111111109</v>
      </c>
      <c r="H1092" s="7">
        <v>80</v>
      </c>
      <c r="I1092" s="7">
        <v>58.01</v>
      </c>
      <c r="J1092" s="7">
        <v>12</v>
      </c>
      <c r="K1092" s="7">
        <v>696.12</v>
      </c>
      <c r="L1092" s="7" t="s">
        <v>27</v>
      </c>
      <c r="M1092" s="9">
        <v>2</v>
      </c>
      <c r="N1092" s="6" t="str">
        <f>IF(ev_charging_network_usage_!$I1092&lt;=10,"Low",IF(ev_charging_network_usage_!$I1092&lt;=30,"Medium","High"))</f>
        <v>High</v>
      </c>
      <c r="O1092" s="6" t="str">
        <f t="shared" ref="O1092:O1155" si="73">IF(M1092&lt;=2,"Low Satisfaction",IF(M1092&lt;=4,"Medium Satisfaction","High Satisfaction"))</f>
        <v>Low Satisfaction</v>
      </c>
      <c r="P1092" s="6" t="str">
        <f>IF(ev_charging_network_usage_!$H1092&lt;30,"Short Charging",IF(ev_charging_network_usage_!$H1092&lt;=60,"Medium Charging","Long Charging"))</f>
        <v>Long Charging</v>
      </c>
      <c r="Q1092" s="6">
        <f t="shared" si="72"/>
        <v>3</v>
      </c>
      <c r="R1092" s="30">
        <f t="shared" si="70"/>
        <v>0.80555555555555558</v>
      </c>
      <c r="S1092" s="28">
        <f t="shared" si="71"/>
        <v>45296</v>
      </c>
      <c r="T1092" s="28"/>
    </row>
    <row r="1093" spans="1:20" ht="13.2" x14ac:dyDescent="0.25">
      <c r="A1093" s="3" t="s">
        <v>2431</v>
      </c>
      <c r="B1093" s="3" t="s">
        <v>78</v>
      </c>
      <c r="C1093" s="3" t="s">
        <v>21</v>
      </c>
      <c r="D1093" s="3" t="s">
        <v>22</v>
      </c>
      <c r="E1093" s="3" t="s">
        <v>17</v>
      </c>
      <c r="F1093" s="4">
        <v>45149.896527777775</v>
      </c>
      <c r="G1093" s="4">
        <v>45149.944444444445</v>
      </c>
      <c r="H1093" s="3">
        <v>69</v>
      </c>
      <c r="I1093" s="3">
        <v>11.8</v>
      </c>
      <c r="J1093" s="3">
        <v>8</v>
      </c>
      <c r="K1093" s="3">
        <v>94.4</v>
      </c>
      <c r="L1093" s="3" t="s">
        <v>38</v>
      </c>
      <c r="M1093" s="5">
        <v>5</v>
      </c>
      <c r="N1093" s="6" t="str">
        <f>IF(ev_charging_network_usage_!$I1093&lt;=10,"Low",IF(ev_charging_network_usage_!$I1093&lt;=30,"Medium","High"))</f>
        <v>Medium</v>
      </c>
      <c r="O1093" s="6" t="str">
        <f t="shared" si="73"/>
        <v>High Satisfaction</v>
      </c>
      <c r="P1093" s="6" t="str">
        <f>IF(ev_charging_network_usage_!$H1093&lt;30,"Short Charging",IF(ev_charging_network_usage_!$H1093&lt;=60,"Medium Charging","Long Charging"))</f>
        <v>Long Charging</v>
      </c>
      <c r="Q1093" s="6">
        <f t="shared" si="72"/>
        <v>1</v>
      </c>
      <c r="R1093" s="30">
        <f t="shared" si="70"/>
        <v>0.89652777777777781</v>
      </c>
      <c r="S1093" s="28">
        <f t="shared" si="71"/>
        <v>45149</v>
      </c>
      <c r="T1093" s="28"/>
    </row>
    <row r="1094" spans="1:20" ht="13.2" x14ac:dyDescent="0.25">
      <c r="A1094" s="7" t="s">
        <v>2432</v>
      </c>
      <c r="B1094" s="7" t="s">
        <v>43</v>
      </c>
      <c r="C1094" s="7" t="s">
        <v>15</v>
      </c>
      <c r="D1094" s="7" t="s">
        <v>16</v>
      </c>
      <c r="E1094" s="7" t="s">
        <v>35</v>
      </c>
      <c r="F1094" s="7" t="s">
        <v>2433</v>
      </c>
      <c r="G1094" s="7" t="s">
        <v>2434</v>
      </c>
      <c r="H1094" s="7">
        <v>28</v>
      </c>
      <c r="I1094" s="7">
        <v>55.73</v>
      </c>
      <c r="J1094" s="7">
        <v>10</v>
      </c>
      <c r="K1094" s="7">
        <v>557.29999999999995</v>
      </c>
      <c r="L1094" s="7" t="s">
        <v>27</v>
      </c>
      <c r="M1094" s="9">
        <v>5</v>
      </c>
      <c r="N1094" s="6" t="str">
        <f>IF(ev_charging_network_usage_!$I1094&lt;=10,"Low",IF(ev_charging_network_usage_!$I1094&lt;=30,"Medium","High"))</f>
        <v>High</v>
      </c>
      <c r="O1094" s="6" t="str">
        <f t="shared" si="73"/>
        <v>High Satisfaction</v>
      </c>
      <c r="P1094" s="6" t="str">
        <f>IF(ev_charging_network_usage_!$H1094&lt;30,"Short Charging",IF(ev_charging_network_usage_!$H1094&lt;=60,"Medium Charging","Long Charging"))</f>
        <v>Short Charging</v>
      </c>
      <c r="Q1094" s="6">
        <f t="shared" si="72"/>
        <v>3</v>
      </c>
      <c r="R1094" s="30">
        <f t="shared" si="70"/>
        <v>0.51111111111111107</v>
      </c>
      <c r="S1094" s="28">
        <f t="shared" si="71"/>
        <v>45519</v>
      </c>
      <c r="T1094" s="28"/>
    </row>
    <row r="1095" spans="1:20" ht="13.2" x14ac:dyDescent="0.25">
      <c r="A1095" s="3" t="s">
        <v>2435</v>
      </c>
      <c r="B1095" s="3" t="s">
        <v>43</v>
      </c>
      <c r="C1095" s="3" t="s">
        <v>21</v>
      </c>
      <c r="D1095" s="3" t="s">
        <v>16</v>
      </c>
      <c r="E1095" s="3" t="s">
        <v>35</v>
      </c>
      <c r="F1095" s="3" t="s">
        <v>2436</v>
      </c>
      <c r="G1095" s="3" t="s">
        <v>2437</v>
      </c>
      <c r="H1095" s="3">
        <v>107</v>
      </c>
      <c r="I1095" s="3">
        <v>40.58</v>
      </c>
      <c r="J1095" s="3">
        <v>10</v>
      </c>
      <c r="K1095" s="3">
        <v>405.8</v>
      </c>
      <c r="L1095" s="3" t="s">
        <v>23</v>
      </c>
      <c r="M1095" s="5">
        <v>3</v>
      </c>
      <c r="N1095" s="6" t="str">
        <f>IF(ev_charging_network_usage_!$I1095&lt;=10,"Low",IF(ev_charging_network_usage_!$I1095&lt;=30,"Medium","High"))</f>
        <v>High</v>
      </c>
      <c r="O1095" s="6" t="str">
        <f t="shared" si="73"/>
        <v>Medium Satisfaction</v>
      </c>
      <c r="P1095" s="6" t="str">
        <f>IF(ev_charging_network_usage_!$H1095&lt;30,"Short Charging",IF(ev_charging_network_usage_!$H1095&lt;=60,"Medium Charging","Long Charging"))</f>
        <v>Long Charging</v>
      </c>
      <c r="Q1095" s="6">
        <f t="shared" si="72"/>
        <v>1</v>
      </c>
      <c r="R1095" s="30">
        <f t="shared" si="70"/>
        <v>0.58819444444444446</v>
      </c>
      <c r="S1095" s="28">
        <f t="shared" si="71"/>
        <v>45626</v>
      </c>
      <c r="T1095" s="28"/>
    </row>
    <row r="1096" spans="1:20" ht="13.2" x14ac:dyDescent="0.25">
      <c r="A1096" s="7" t="s">
        <v>2438</v>
      </c>
      <c r="B1096" s="7" t="s">
        <v>29</v>
      </c>
      <c r="C1096" s="7" t="s">
        <v>21</v>
      </c>
      <c r="D1096" s="7" t="s">
        <v>16</v>
      </c>
      <c r="E1096" s="7" t="s">
        <v>35</v>
      </c>
      <c r="F1096" s="7" t="s">
        <v>2439</v>
      </c>
      <c r="G1096" s="7" t="s">
        <v>2440</v>
      </c>
      <c r="H1096" s="7">
        <v>88</v>
      </c>
      <c r="I1096" s="7">
        <v>26.41</v>
      </c>
      <c r="J1096" s="7">
        <v>12</v>
      </c>
      <c r="K1096" s="7">
        <v>316.92</v>
      </c>
      <c r="L1096" s="7" t="s">
        <v>18</v>
      </c>
      <c r="M1096" s="9">
        <v>4</v>
      </c>
      <c r="N1096" s="6" t="str">
        <f>IF(ev_charging_network_usage_!$I1096&lt;=10,"Low",IF(ev_charging_network_usage_!$I1096&lt;=30,"Medium","High"))</f>
        <v>Medium</v>
      </c>
      <c r="O1096" s="6" t="str">
        <f t="shared" si="73"/>
        <v>Medium Satisfaction</v>
      </c>
      <c r="P1096" s="6" t="str">
        <f>IF(ev_charging_network_usage_!$H1096&lt;30,"Short Charging",IF(ev_charging_network_usage_!$H1096&lt;=60,"Medium Charging","Long Charging"))</f>
        <v>Long Charging</v>
      </c>
      <c r="Q1096" s="6">
        <f t="shared" si="72"/>
        <v>1</v>
      </c>
      <c r="R1096" s="30">
        <f t="shared" si="70"/>
        <v>0.63402777777777775</v>
      </c>
      <c r="S1096" s="28">
        <f t="shared" si="71"/>
        <v>45247</v>
      </c>
      <c r="T1096" s="28"/>
    </row>
    <row r="1097" spans="1:20" ht="13.2" x14ac:dyDescent="0.25">
      <c r="A1097" s="3" t="s">
        <v>2441</v>
      </c>
      <c r="B1097" s="3" t="s">
        <v>29</v>
      </c>
      <c r="C1097" s="3" t="s">
        <v>15</v>
      </c>
      <c r="D1097" s="3" t="s">
        <v>16</v>
      </c>
      <c r="E1097" s="3" t="s">
        <v>35</v>
      </c>
      <c r="F1097" s="3" t="s">
        <v>2442</v>
      </c>
      <c r="G1097" s="3" t="s">
        <v>2443</v>
      </c>
      <c r="H1097" s="3">
        <v>58</v>
      </c>
      <c r="I1097" s="3">
        <v>5.29</v>
      </c>
      <c r="J1097" s="3">
        <v>8</v>
      </c>
      <c r="K1097" s="3">
        <v>42.32</v>
      </c>
      <c r="L1097" s="3" t="s">
        <v>23</v>
      </c>
      <c r="M1097" s="5">
        <v>4</v>
      </c>
      <c r="N1097" s="6" t="str">
        <f>IF(ev_charging_network_usage_!$I1097&lt;=10,"Low",IF(ev_charging_network_usage_!$I1097&lt;=30,"Medium","High"))</f>
        <v>Low</v>
      </c>
      <c r="O1097" s="6" t="str">
        <f t="shared" si="73"/>
        <v>Medium Satisfaction</v>
      </c>
      <c r="P1097" s="6" t="str">
        <f>IF(ev_charging_network_usage_!$H1097&lt;30,"Short Charging",IF(ev_charging_network_usage_!$H1097&lt;=60,"Medium Charging","Long Charging"))</f>
        <v>Medium Charging</v>
      </c>
      <c r="Q1097" s="6">
        <f t="shared" si="72"/>
        <v>3</v>
      </c>
      <c r="R1097" s="30">
        <f t="shared" si="70"/>
        <v>4.583333333333333E-2</v>
      </c>
      <c r="S1097" s="28">
        <f t="shared" si="71"/>
        <v>45009</v>
      </c>
      <c r="T1097" s="28"/>
    </row>
    <row r="1098" spans="1:20" ht="13.2" x14ac:dyDescent="0.25">
      <c r="A1098" s="7" t="s">
        <v>2444</v>
      </c>
      <c r="B1098" s="7" t="s">
        <v>55</v>
      </c>
      <c r="C1098" s="7" t="s">
        <v>21</v>
      </c>
      <c r="D1098" s="7" t="s">
        <v>34</v>
      </c>
      <c r="E1098" s="7" t="s">
        <v>35</v>
      </c>
      <c r="F1098" s="7" t="s">
        <v>2445</v>
      </c>
      <c r="G1098" s="7" t="s">
        <v>2446</v>
      </c>
      <c r="H1098" s="7">
        <v>104</v>
      </c>
      <c r="I1098" s="7">
        <v>51.84</v>
      </c>
      <c r="J1098" s="7">
        <v>12</v>
      </c>
      <c r="K1098" s="7">
        <v>622.08000000000004</v>
      </c>
      <c r="L1098" s="7" t="s">
        <v>23</v>
      </c>
      <c r="M1098" s="9">
        <v>4</v>
      </c>
      <c r="N1098" s="6" t="str">
        <f>IF(ev_charging_network_usage_!$I1098&lt;=10,"Low",IF(ev_charging_network_usage_!$I1098&lt;=30,"Medium","High"))</f>
        <v>High</v>
      </c>
      <c r="O1098" s="6" t="str">
        <f t="shared" si="73"/>
        <v>Medium Satisfaction</v>
      </c>
      <c r="P1098" s="6" t="str">
        <f>IF(ev_charging_network_usage_!$H1098&lt;30,"Short Charging",IF(ev_charging_network_usage_!$H1098&lt;=60,"Medium Charging","Long Charging"))</f>
        <v>Long Charging</v>
      </c>
      <c r="Q1098" s="6">
        <f t="shared" si="72"/>
        <v>1</v>
      </c>
      <c r="R1098" s="30">
        <f t="shared" si="70"/>
        <v>0.74861111111111112</v>
      </c>
      <c r="S1098" s="28">
        <f t="shared" si="71"/>
        <v>45397</v>
      </c>
      <c r="T1098" s="28"/>
    </row>
    <row r="1099" spans="1:20" ht="13.2" x14ac:dyDescent="0.25">
      <c r="A1099" s="3" t="s">
        <v>2447</v>
      </c>
      <c r="B1099" s="3" t="s">
        <v>48</v>
      </c>
      <c r="C1099" s="3" t="s">
        <v>15</v>
      </c>
      <c r="D1099" s="3" t="s">
        <v>34</v>
      </c>
      <c r="E1099" s="3" t="s">
        <v>17</v>
      </c>
      <c r="F1099" s="4">
        <v>45605.748611111114</v>
      </c>
      <c r="G1099" s="4">
        <v>45605.785416666666</v>
      </c>
      <c r="H1099" s="3">
        <v>53</v>
      </c>
      <c r="I1099" s="3">
        <v>27.72</v>
      </c>
      <c r="J1099" s="3">
        <v>12</v>
      </c>
      <c r="K1099" s="3">
        <v>332.64</v>
      </c>
      <c r="L1099" s="3" t="s">
        <v>18</v>
      </c>
      <c r="M1099" s="5">
        <v>4</v>
      </c>
      <c r="N1099" s="6" t="str">
        <f>IF(ev_charging_network_usage_!$I1099&lt;=10,"Low",IF(ev_charging_network_usage_!$I1099&lt;=30,"Medium","High"))</f>
        <v>Medium</v>
      </c>
      <c r="O1099" s="6" t="str">
        <f t="shared" si="73"/>
        <v>Medium Satisfaction</v>
      </c>
      <c r="P1099" s="6" t="str">
        <f>IF(ev_charging_network_usage_!$H1099&lt;30,"Short Charging",IF(ev_charging_network_usage_!$H1099&lt;=60,"Medium Charging","Long Charging"))</f>
        <v>Medium Charging</v>
      </c>
      <c r="Q1099" s="6">
        <f t="shared" si="72"/>
        <v>3</v>
      </c>
      <c r="R1099" s="30">
        <f t="shared" si="70"/>
        <v>0.74861111111111112</v>
      </c>
      <c r="S1099" s="28">
        <f t="shared" si="71"/>
        <v>45605</v>
      </c>
      <c r="T1099" s="28"/>
    </row>
    <row r="1100" spans="1:20" ht="13.2" x14ac:dyDescent="0.25">
      <c r="A1100" s="7" t="s">
        <v>2448</v>
      </c>
      <c r="B1100" s="7" t="s">
        <v>55</v>
      </c>
      <c r="C1100" s="7" t="s">
        <v>15</v>
      </c>
      <c r="D1100" s="7" t="s">
        <v>16</v>
      </c>
      <c r="E1100" s="7" t="s">
        <v>17</v>
      </c>
      <c r="F1100" s="7" t="s">
        <v>2449</v>
      </c>
      <c r="G1100" s="7" t="s">
        <v>2450</v>
      </c>
      <c r="H1100" s="7">
        <v>28</v>
      </c>
      <c r="I1100" s="7">
        <v>57.7</v>
      </c>
      <c r="J1100" s="7">
        <v>15</v>
      </c>
      <c r="K1100" s="7">
        <v>865.5</v>
      </c>
      <c r="L1100" s="7" t="s">
        <v>38</v>
      </c>
      <c r="M1100" s="9">
        <v>2</v>
      </c>
      <c r="N1100" s="6" t="str">
        <f>IF(ev_charging_network_usage_!$I1100&lt;=10,"Low",IF(ev_charging_network_usage_!$I1100&lt;=30,"Medium","High"))</f>
        <v>High</v>
      </c>
      <c r="O1100" s="6" t="str">
        <f t="shared" si="73"/>
        <v>Low Satisfaction</v>
      </c>
      <c r="P1100" s="6" t="str">
        <f>IF(ev_charging_network_usage_!$H1100&lt;30,"Short Charging",IF(ev_charging_network_usage_!$H1100&lt;=60,"Medium Charging","Long Charging"))</f>
        <v>Short Charging</v>
      </c>
      <c r="Q1100" s="6">
        <f t="shared" si="72"/>
        <v>3</v>
      </c>
      <c r="R1100" s="30">
        <f t="shared" si="70"/>
        <v>0.28958333333333336</v>
      </c>
      <c r="S1100" s="28">
        <f t="shared" si="71"/>
        <v>45428</v>
      </c>
      <c r="T1100" s="28"/>
    </row>
    <row r="1101" spans="1:20" ht="13.2" x14ac:dyDescent="0.25">
      <c r="A1101" s="3" t="s">
        <v>2451</v>
      </c>
      <c r="B1101" s="3" t="s">
        <v>59</v>
      </c>
      <c r="C1101" s="3" t="s">
        <v>15</v>
      </c>
      <c r="D1101" s="3" t="s">
        <v>22</v>
      </c>
      <c r="E1101" s="3" t="s">
        <v>17</v>
      </c>
      <c r="F1101" s="4">
        <v>45476.340277777781</v>
      </c>
      <c r="G1101" s="4">
        <v>45476.397222222222</v>
      </c>
      <c r="H1101" s="3">
        <v>82</v>
      </c>
      <c r="I1101" s="3">
        <v>42.27</v>
      </c>
      <c r="J1101" s="3">
        <v>8</v>
      </c>
      <c r="K1101" s="3">
        <v>338.16</v>
      </c>
      <c r="L1101" s="3" t="s">
        <v>18</v>
      </c>
      <c r="M1101" s="5">
        <v>3</v>
      </c>
      <c r="N1101" s="6" t="str">
        <f>IF(ev_charging_network_usage_!$I1101&lt;=10,"Low",IF(ev_charging_network_usage_!$I1101&lt;=30,"Medium","High"))</f>
        <v>High</v>
      </c>
      <c r="O1101" s="6" t="str">
        <f t="shared" si="73"/>
        <v>Medium Satisfaction</v>
      </c>
      <c r="P1101" s="6" t="str">
        <f>IF(ev_charging_network_usage_!$H1101&lt;30,"Short Charging",IF(ev_charging_network_usage_!$H1101&lt;=60,"Medium Charging","Long Charging"))</f>
        <v>Long Charging</v>
      </c>
      <c r="Q1101" s="6">
        <f t="shared" si="72"/>
        <v>3</v>
      </c>
      <c r="R1101" s="30">
        <f t="shared" si="70"/>
        <v>0.34027777777777779</v>
      </c>
      <c r="S1101" s="28">
        <f t="shared" si="71"/>
        <v>45476</v>
      </c>
      <c r="T1101" s="28"/>
    </row>
    <row r="1102" spans="1:20" ht="13.2" x14ac:dyDescent="0.25">
      <c r="A1102" s="7" t="s">
        <v>2452</v>
      </c>
      <c r="B1102" s="7" t="s">
        <v>48</v>
      </c>
      <c r="C1102" s="7" t="s">
        <v>21</v>
      </c>
      <c r="D1102" s="7" t="s">
        <v>22</v>
      </c>
      <c r="E1102" s="7" t="s">
        <v>35</v>
      </c>
      <c r="F1102" s="7" t="s">
        <v>2453</v>
      </c>
      <c r="G1102" s="7" t="s">
        <v>2454</v>
      </c>
      <c r="H1102" s="7">
        <v>54</v>
      </c>
      <c r="I1102" s="7">
        <v>57.12</v>
      </c>
      <c r="J1102" s="7">
        <v>12</v>
      </c>
      <c r="K1102" s="7">
        <v>685.44</v>
      </c>
      <c r="L1102" s="7" t="s">
        <v>23</v>
      </c>
      <c r="M1102" s="9">
        <v>1</v>
      </c>
      <c r="N1102" s="6" t="str">
        <f>IF(ev_charging_network_usage_!$I1102&lt;=10,"Low",IF(ev_charging_network_usage_!$I1102&lt;=30,"Medium","High"))</f>
        <v>High</v>
      </c>
      <c r="O1102" s="6" t="str">
        <f t="shared" si="73"/>
        <v>Low Satisfaction</v>
      </c>
      <c r="P1102" s="6" t="str">
        <f>IF(ev_charging_network_usage_!$H1102&lt;30,"Short Charging",IF(ev_charging_network_usage_!$H1102&lt;=60,"Medium Charging","Long Charging"))</f>
        <v>Medium Charging</v>
      </c>
      <c r="Q1102" s="6">
        <f t="shared" si="72"/>
        <v>1</v>
      </c>
      <c r="R1102" s="30">
        <f t="shared" si="70"/>
        <v>0.9145833333333333</v>
      </c>
      <c r="S1102" s="28">
        <f t="shared" si="71"/>
        <v>45314</v>
      </c>
      <c r="T1102" s="28"/>
    </row>
    <row r="1103" spans="1:20" ht="13.2" x14ac:dyDescent="0.25">
      <c r="A1103" s="3" t="s">
        <v>2455</v>
      </c>
      <c r="B1103" s="3" t="s">
        <v>43</v>
      </c>
      <c r="C1103" s="3" t="s">
        <v>21</v>
      </c>
      <c r="D1103" s="3" t="s">
        <v>22</v>
      </c>
      <c r="E1103" s="3" t="s">
        <v>35</v>
      </c>
      <c r="F1103" s="4">
        <v>45179.548611111109</v>
      </c>
      <c r="G1103" s="4">
        <v>45179.592361111114</v>
      </c>
      <c r="H1103" s="3">
        <v>63</v>
      </c>
      <c r="I1103" s="3">
        <v>47.59</v>
      </c>
      <c r="J1103" s="3">
        <v>10</v>
      </c>
      <c r="K1103" s="3">
        <v>475.9</v>
      </c>
      <c r="L1103" s="3" t="s">
        <v>23</v>
      </c>
      <c r="M1103" s="5">
        <v>1</v>
      </c>
      <c r="N1103" s="6" t="str">
        <f>IF(ev_charging_network_usage_!$I1103&lt;=10,"Low",IF(ev_charging_network_usage_!$I1103&lt;=30,"Medium","High"))</f>
        <v>High</v>
      </c>
      <c r="O1103" s="6" t="str">
        <f t="shared" si="73"/>
        <v>Low Satisfaction</v>
      </c>
      <c r="P1103" s="6" t="str">
        <f>IF(ev_charging_network_usage_!$H1103&lt;30,"Short Charging",IF(ev_charging_network_usage_!$H1103&lt;=60,"Medium Charging","Long Charging"))</f>
        <v>Long Charging</v>
      </c>
      <c r="Q1103" s="6">
        <f t="shared" si="72"/>
        <v>1</v>
      </c>
      <c r="R1103" s="30">
        <f t="shared" si="70"/>
        <v>0.54861111111111116</v>
      </c>
      <c r="S1103" s="28">
        <f t="shared" si="71"/>
        <v>45179</v>
      </c>
      <c r="T1103" s="28"/>
    </row>
    <row r="1104" spans="1:20" ht="13.2" x14ac:dyDescent="0.25">
      <c r="A1104" s="7" t="s">
        <v>2456</v>
      </c>
      <c r="B1104" s="7" t="s">
        <v>59</v>
      </c>
      <c r="C1104" s="7" t="s">
        <v>21</v>
      </c>
      <c r="D1104" s="7" t="s">
        <v>22</v>
      </c>
      <c r="E1104" s="7" t="s">
        <v>17</v>
      </c>
      <c r="F1104" s="7" t="s">
        <v>2457</v>
      </c>
      <c r="G1104" s="7" t="s">
        <v>2458</v>
      </c>
      <c r="H1104" s="7">
        <v>104</v>
      </c>
      <c r="I1104" s="7">
        <v>40.869999999999997</v>
      </c>
      <c r="J1104" s="7">
        <v>8</v>
      </c>
      <c r="K1104" s="7">
        <v>326.95999999999998</v>
      </c>
      <c r="L1104" s="7" t="s">
        <v>23</v>
      </c>
      <c r="M1104" s="9">
        <v>5</v>
      </c>
      <c r="N1104" s="6" t="str">
        <f>IF(ev_charging_network_usage_!$I1104&lt;=10,"Low",IF(ev_charging_network_usage_!$I1104&lt;=30,"Medium","High"))</f>
        <v>High</v>
      </c>
      <c r="O1104" s="6" t="str">
        <f t="shared" si="73"/>
        <v>High Satisfaction</v>
      </c>
      <c r="P1104" s="6" t="str">
        <f>IF(ev_charging_network_usage_!$H1104&lt;30,"Short Charging",IF(ev_charging_network_usage_!$H1104&lt;=60,"Medium Charging","Long Charging"))</f>
        <v>Long Charging</v>
      </c>
      <c r="Q1104" s="6">
        <f t="shared" si="72"/>
        <v>1</v>
      </c>
      <c r="R1104" s="30">
        <f t="shared" si="70"/>
        <v>0.72083333333333333</v>
      </c>
      <c r="S1104" s="28">
        <f t="shared" si="71"/>
        <v>45135</v>
      </c>
      <c r="T1104" s="28"/>
    </row>
    <row r="1105" spans="1:20" ht="13.2" x14ac:dyDescent="0.25">
      <c r="A1105" s="3" t="s">
        <v>2459</v>
      </c>
      <c r="B1105" s="3" t="s">
        <v>20</v>
      </c>
      <c r="C1105" s="3" t="s">
        <v>30</v>
      </c>
      <c r="D1105" s="3" t="s">
        <v>16</v>
      </c>
      <c r="E1105" s="3" t="s">
        <v>17</v>
      </c>
      <c r="F1105" s="3" t="s">
        <v>2460</v>
      </c>
      <c r="G1105" s="3" t="s">
        <v>2461</v>
      </c>
      <c r="H1105" s="3">
        <v>24</v>
      </c>
      <c r="I1105" s="3">
        <v>50.3</v>
      </c>
      <c r="J1105" s="3">
        <v>12</v>
      </c>
      <c r="K1105" s="3">
        <v>603.6</v>
      </c>
      <c r="L1105" s="3" t="s">
        <v>27</v>
      </c>
      <c r="M1105" s="5">
        <v>5</v>
      </c>
      <c r="N1105" s="6" t="str">
        <f>IF(ev_charging_network_usage_!$I1105&lt;=10,"Low",IF(ev_charging_network_usage_!$I1105&lt;=30,"Medium","High"))</f>
        <v>High</v>
      </c>
      <c r="O1105" s="6" t="str">
        <f t="shared" si="73"/>
        <v>High Satisfaction</v>
      </c>
      <c r="P1105" s="6" t="str">
        <f>IF(ev_charging_network_usage_!$H1105&lt;30,"Short Charging",IF(ev_charging_network_usage_!$H1105&lt;=60,"Medium Charging","Long Charging"))</f>
        <v>Short Charging</v>
      </c>
      <c r="Q1105" s="6">
        <f t="shared" si="72"/>
        <v>2</v>
      </c>
      <c r="R1105" s="30">
        <f t="shared" si="70"/>
        <v>0.19097222222222221</v>
      </c>
      <c r="S1105" s="28">
        <f t="shared" si="71"/>
        <v>45070</v>
      </c>
      <c r="T1105" s="28"/>
    </row>
    <row r="1106" spans="1:20" ht="13.2" x14ac:dyDescent="0.25">
      <c r="A1106" s="7" t="s">
        <v>2462</v>
      </c>
      <c r="B1106" s="7" t="s">
        <v>29</v>
      </c>
      <c r="C1106" s="7" t="s">
        <v>30</v>
      </c>
      <c r="D1106" s="7" t="s">
        <v>34</v>
      </c>
      <c r="E1106" s="7" t="s">
        <v>35</v>
      </c>
      <c r="F1106" s="8">
        <v>45119.847916666666</v>
      </c>
      <c r="G1106" s="8">
        <v>45119.927083333336</v>
      </c>
      <c r="H1106" s="7">
        <v>114</v>
      </c>
      <c r="I1106" s="7">
        <v>34.54</v>
      </c>
      <c r="J1106" s="7">
        <v>12</v>
      </c>
      <c r="K1106" s="7">
        <v>414.48</v>
      </c>
      <c r="L1106" s="7" t="s">
        <v>38</v>
      </c>
      <c r="M1106" s="9">
        <v>5</v>
      </c>
      <c r="N1106" s="6" t="str">
        <f>IF(ev_charging_network_usage_!$I1106&lt;=10,"Low",IF(ev_charging_network_usage_!$I1106&lt;=30,"Medium","High"))</f>
        <v>High</v>
      </c>
      <c r="O1106" s="6" t="str">
        <f t="shared" si="73"/>
        <v>High Satisfaction</v>
      </c>
      <c r="P1106" s="6" t="str">
        <f>IF(ev_charging_network_usage_!$H1106&lt;30,"Short Charging",IF(ev_charging_network_usage_!$H1106&lt;=60,"Medium Charging","Long Charging"))</f>
        <v>Long Charging</v>
      </c>
      <c r="Q1106" s="6">
        <f t="shared" si="72"/>
        <v>2</v>
      </c>
      <c r="R1106" s="30">
        <f t="shared" si="70"/>
        <v>0.84791666666666665</v>
      </c>
      <c r="S1106" s="28">
        <f t="shared" si="71"/>
        <v>45119</v>
      </c>
      <c r="T1106" s="28"/>
    </row>
    <row r="1107" spans="1:20" ht="13.2" x14ac:dyDescent="0.25">
      <c r="A1107" s="3" t="s">
        <v>2463</v>
      </c>
      <c r="B1107" s="3" t="s">
        <v>14</v>
      </c>
      <c r="C1107" s="3" t="s">
        <v>15</v>
      </c>
      <c r="D1107" s="3" t="s">
        <v>22</v>
      </c>
      <c r="E1107" s="3" t="s">
        <v>17</v>
      </c>
      <c r="F1107" s="4">
        <v>45056.490972222222</v>
      </c>
      <c r="G1107" s="4">
        <v>45056.523611111108</v>
      </c>
      <c r="H1107" s="3">
        <v>47</v>
      </c>
      <c r="I1107" s="3">
        <v>58.57</v>
      </c>
      <c r="J1107" s="3">
        <v>10</v>
      </c>
      <c r="K1107" s="3">
        <v>585.70000000000005</v>
      </c>
      <c r="L1107" s="3" t="s">
        <v>27</v>
      </c>
      <c r="M1107" s="5">
        <v>2</v>
      </c>
      <c r="N1107" s="6" t="str">
        <f>IF(ev_charging_network_usage_!$I1107&lt;=10,"Low",IF(ev_charging_network_usage_!$I1107&lt;=30,"Medium","High"))</f>
        <v>High</v>
      </c>
      <c r="O1107" s="6" t="str">
        <f t="shared" si="73"/>
        <v>Low Satisfaction</v>
      </c>
      <c r="P1107" s="6" t="str">
        <f>IF(ev_charging_network_usage_!$H1107&lt;30,"Short Charging",IF(ev_charging_network_usage_!$H1107&lt;=60,"Medium Charging","Long Charging"))</f>
        <v>Medium Charging</v>
      </c>
      <c r="Q1107" s="6">
        <f t="shared" si="72"/>
        <v>3</v>
      </c>
      <c r="R1107" s="30">
        <f t="shared" si="70"/>
        <v>0.4909722222222222</v>
      </c>
      <c r="S1107" s="28">
        <f t="shared" si="71"/>
        <v>45056</v>
      </c>
      <c r="T1107" s="28"/>
    </row>
    <row r="1108" spans="1:20" ht="13.2" x14ac:dyDescent="0.25">
      <c r="A1108" s="7" t="s">
        <v>2464</v>
      </c>
      <c r="B1108" s="7" t="s">
        <v>78</v>
      </c>
      <c r="C1108" s="7" t="s">
        <v>15</v>
      </c>
      <c r="D1108" s="7" t="s">
        <v>31</v>
      </c>
      <c r="E1108" s="7" t="s">
        <v>17</v>
      </c>
      <c r="F1108" s="7" t="s">
        <v>2465</v>
      </c>
      <c r="G1108" s="7" t="s">
        <v>2466</v>
      </c>
      <c r="H1108" s="7">
        <v>41</v>
      </c>
      <c r="I1108" s="7">
        <v>5.37</v>
      </c>
      <c r="J1108" s="7">
        <v>10</v>
      </c>
      <c r="K1108" s="7">
        <v>53.7</v>
      </c>
      <c r="L1108" s="7" t="s">
        <v>38</v>
      </c>
      <c r="M1108" s="9">
        <v>3</v>
      </c>
      <c r="N1108" s="6" t="str">
        <f>IF(ev_charging_network_usage_!$I1108&lt;=10,"Low",IF(ev_charging_network_usage_!$I1108&lt;=30,"Medium","High"))</f>
        <v>Low</v>
      </c>
      <c r="O1108" s="6" t="str">
        <f t="shared" si="73"/>
        <v>Medium Satisfaction</v>
      </c>
      <c r="P1108" s="6" t="str">
        <f>IF(ev_charging_network_usage_!$H1108&lt;30,"Short Charging",IF(ev_charging_network_usage_!$H1108&lt;=60,"Medium Charging","Long Charging"))</f>
        <v>Medium Charging</v>
      </c>
      <c r="Q1108" s="6">
        <f t="shared" si="72"/>
        <v>3</v>
      </c>
      <c r="R1108" s="30">
        <f t="shared" si="70"/>
        <v>0.52083333333333337</v>
      </c>
      <c r="S1108" s="28">
        <f t="shared" si="71"/>
        <v>45095</v>
      </c>
      <c r="T1108" s="28"/>
    </row>
    <row r="1109" spans="1:20" ht="13.2" x14ac:dyDescent="0.25">
      <c r="A1109" s="3" t="s">
        <v>2467</v>
      </c>
      <c r="B1109" s="3" t="s">
        <v>55</v>
      </c>
      <c r="C1109" s="3" t="s">
        <v>30</v>
      </c>
      <c r="D1109" s="3" t="s">
        <v>31</v>
      </c>
      <c r="E1109" s="3" t="s">
        <v>35</v>
      </c>
      <c r="F1109" s="3" t="s">
        <v>2468</v>
      </c>
      <c r="G1109" s="3" t="s">
        <v>2469</v>
      </c>
      <c r="H1109" s="3">
        <v>37</v>
      </c>
      <c r="I1109" s="3">
        <v>44.37</v>
      </c>
      <c r="J1109" s="3">
        <v>15</v>
      </c>
      <c r="K1109" s="3">
        <v>665.55</v>
      </c>
      <c r="L1109" s="3" t="s">
        <v>27</v>
      </c>
      <c r="M1109" s="5">
        <v>5</v>
      </c>
      <c r="N1109" s="6" t="str">
        <f>IF(ev_charging_network_usage_!$I1109&lt;=10,"Low",IF(ev_charging_network_usage_!$I1109&lt;=30,"Medium","High"))</f>
        <v>High</v>
      </c>
      <c r="O1109" s="6" t="str">
        <f t="shared" si="73"/>
        <v>High Satisfaction</v>
      </c>
      <c r="P1109" s="6" t="str">
        <f>IF(ev_charging_network_usage_!$H1109&lt;30,"Short Charging",IF(ev_charging_network_usage_!$H1109&lt;=60,"Medium Charging","Long Charging"))</f>
        <v>Medium Charging</v>
      </c>
      <c r="Q1109" s="6">
        <f t="shared" si="72"/>
        <v>2</v>
      </c>
      <c r="R1109" s="30">
        <f t="shared" si="70"/>
        <v>0.84305555555555556</v>
      </c>
      <c r="S1109" s="28">
        <f t="shared" si="71"/>
        <v>45564</v>
      </c>
      <c r="T1109" s="28"/>
    </row>
    <row r="1110" spans="1:20" ht="13.2" x14ac:dyDescent="0.25">
      <c r="A1110" s="7" t="s">
        <v>2470</v>
      </c>
      <c r="B1110" s="7" t="s">
        <v>43</v>
      </c>
      <c r="C1110" s="7" t="s">
        <v>21</v>
      </c>
      <c r="D1110" s="7" t="s">
        <v>34</v>
      </c>
      <c r="E1110" s="7" t="s">
        <v>17</v>
      </c>
      <c r="F1110" s="7" t="s">
        <v>2471</v>
      </c>
      <c r="G1110" s="7" t="s">
        <v>2472</v>
      </c>
      <c r="H1110" s="7">
        <v>53</v>
      </c>
      <c r="I1110" s="7">
        <v>48.35</v>
      </c>
      <c r="J1110" s="7">
        <v>8</v>
      </c>
      <c r="K1110" s="7">
        <v>386.8</v>
      </c>
      <c r="L1110" s="7" t="s">
        <v>23</v>
      </c>
      <c r="M1110" s="9">
        <v>4</v>
      </c>
      <c r="N1110" s="6" t="str">
        <f>IF(ev_charging_network_usage_!$I1110&lt;=10,"Low",IF(ev_charging_network_usage_!$I1110&lt;=30,"Medium","High"))</f>
        <v>High</v>
      </c>
      <c r="O1110" s="6" t="str">
        <f t="shared" si="73"/>
        <v>Medium Satisfaction</v>
      </c>
      <c r="P1110" s="6" t="str">
        <f>IF(ev_charging_network_usage_!$H1110&lt;30,"Short Charging",IF(ev_charging_network_usage_!$H1110&lt;=60,"Medium Charging","Long Charging"))</f>
        <v>Medium Charging</v>
      </c>
      <c r="Q1110" s="6">
        <f t="shared" si="72"/>
        <v>1</v>
      </c>
      <c r="R1110" s="30">
        <f t="shared" si="70"/>
        <v>0.69930555555555551</v>
      </c>
      <c r="S1110" s="28">
        <f t="shared" si="71"/>
        <v>45365</v>
      </c>
      <c r="T1110" s="28"/>
    </row>
    <row r="1111" spans="1:20" ht="13.2" x14ac:dyDescent="0.25">
      <c r="A1111" s="3" t="s">
        <v>2473</v>
      </c>
      <c r="B1111" s="3" t="s">
        <v>20</v>
      </c>
      <c r="C1111" s="3" t="s">
        <v>30</v>
      </c>
      <c r="D1111" s="3" t="s">
        <v>31</v>
      </c>
      <c r="E1111" s="3" t="s">
        <v>17</v>
      </c>
      <c r="F1111" s="3" t="s">
        <v>2474</v>
      </c>
      <c r="G1111" s="3" t="s">
        <v>2475</v>
      </c>
      <c r="H1111" s="3">
        <v>68</v>
      </c>
      <c r="I1111" s="3">
        <v>55.28</v>
      </c>
      <c r="J1111" s="3">
        <v>10</v>
      </c>
      <c r="K1111" s="3">
        <v>552.79999999999995</v>
      </c>
      <c r="L1111" s="3" t="s">
        <v>23</v>
      </c>
      <c r="M1111" s="5">
        <v>2</v>
      </c>
      <c r="N1111" s="6" t="str">
        <f>IF(ev_charging_network_usage_!$I1111&lt;=10,"Low",IF(ev_charging_network_usage_!$I1111&lt;=30,"Medium","High"))</f>
        <v>High</v>
      </c>
      <c r="O1111" s="6" t="str">
        <f t="shared" si="73"/>
        <v>Low Satisfaction</v>
      </c>
      <c r="P1111" s="6" t="str">
        <f>IF(ev_charging_network_usage_!$H1111&lt;30,"Short Charging",IF(ev_charging_network_usage_!$H1111&lt;=60,"Medium Charging","Long Charging"))</f>
        <v>Long Charging</v>
      </c>
      <c r="Q1111" s="6">
        <f t="shared" si="72"/>
        <v>2</v>
      </c>
      <c r="R1111" s="30">
        <f t="shared" si="70"/>
        <v>0.80208333333333337</v>
      </c>
      <c r="S1111" s="28">
        <f t="shared" si="71"/>
        <v>45613</v>
      </c>
      <c r="T1111" s="28"/>
    </row>
    <row r="1112" spans="1:20" ht="13.2" x14ac:dyDescent="0.25">
      <c r="A1112" s="7" t="s">
        <v>2476</v>
      </c>
      <c r="B1112" s="7" t="s">
        <v>48</v>
      </c>
      <c r="C1112" s="7" t="s">
        <v>30</v>
      </c>
      <c r="D1112" s="7" t="s">
        <v>22</v>
      </c>
      <c r="E1112" s="7" t="s">
        <v>35</v>
      </c>
      <c r="F1112" s="8">
        <v>45208.884027777778</v>
      </c>
      <c r="G1112" s="8">
        <v>45208.911805555559</v>
      </c>
      <c r="H1112" s="7">
        <v>40</v>
      </c>
      <c r="I1112" s="7">
        <v>41.14</v>
      </c>
      <c r="J1112" s="7">
        <v>8</v>
      </c>
      <c r="K1112" s="7">
        <v>329.12</v>
      </c>
      <c r="L1112" s="7" t="s">
        <v>23</v>
      </c>
      <c r="M1112" s="9">
        <v>4</v>
      </c>
      <c r="N1112" s="6" t="str">
        <f>IF(ev_charging_network_usage_!$I1112&lt;=10,"Low",IF(ev_charging_network_usage_!$I1112&lt;=30,"Medium","High"))</f>
        <v>High</v>
      </c>
      <c r="O1112" s="6" t="str">
        <f t="shared" si="73"/>
        <v>Medium Satisfaction</v>
      </c>
      <c r="P1112" s="6" t="str">
        <f>IF(ev_charging_network_usage_!$H1112&lt;30,"Short Charging",IF(ev_charging_network_usage_!$H1112&lt;=60,"Medium Charging","Long Charging"))</f>
        <v>Medium Charging</v>
      </c>
      <c r="Q1112" s="6">
        <f t="shared" si="72"/>
        <v>2</v>
      </c>
      <c r="R1112" s="30">
        <f t="shared" si="70"/>
        <v>0.88402777777777775</v>
      </c>
      <c r="S1112" s="28">
        <f t="shared" si="71"/>
        <v>45208</v>
      </c>
      <c r="T1112" s="28"/>
    </row>
    <row r="1113" spans="1:20" ht="13.2" x14ac:dyDescent="0.25">
      <c r="A1113" s="3" t="s">
        <v>2477</v>
      </c>
      <c r="B1113" s="3" t="s">
        <v>29</v>
      </c>
      <c r="C1113" s="3" t="s">
        <v>15</v>
      </c>
      <c r="D1113" s="3" t="s">
        <v>22</v>
      </c>
      <c r="E1113" s="3" t="s">
        <v>35</v>
      </c>
      <c r="F1113" s="3" t="s">
        <v>2478</v>
      </c>
      <c r="G1113" s="3" t="s">
        <v>2479</v>
      </c>
      <c r="H1113" s="3">
        <v>100</v>
      </c>
      <c r="I1113" s="3">
        <v>26.78</v>
      </c>
      <c r="J1113" s="3">
        <v>10</v>
      </c>
      <c r="K1113" s="3">
        <v>267.8</v>
      </c>
      <c r="L1113" s="3" t="s">
        <v>38</v>
      </c>
      <c r="M1113" s="5">
        <v>3</v>
      </c>
      <c r="N1113" s="6" t="str">
        <f>IF(ev_charging_network_usage_!$I1113&lt;=10,"Low",IF(ev_charging_network_usage_!$I1113&lt;=30,"Medium","High"))</f>
        <v>Medium</v>
      </c>
      <c r="O1113" s="6" t="str">
        <f t="shared" si="73"/>
        <v>Medium Satisfaction</v>
      </c>
      <c r="P1113" s="6" t="str">
        <f>IF(ev_charging_network_usage_!$H1113&lt;30,"Short Charging",IF(ev_charging_network_usage_!$H1113&lt;=60,"Medium Charging","Long Charging"))</f>
        <v>Long Charging</v>
      </c>
      <c r="Q1113" s="6">
        <f t="shared" si="72"/>
        <v>3</v>
      </c>
      <c r="R1113" s="30">
        <f t="shared" si="70"/>
        <v>0.47847222222222224</v>
      </c>
      <c r="S1113" s="28">
        <f t="shared" si="71"/>
        <v>45403</v>
      </c>
      <c r="T1113" s="28"/>
    </row>
    <row r="1114" spans="1:20" ht="13.2" x14ac:dyDescent="0.25">
      <c r="A1114" s="7" t="s">
        <v>2480</v>
      </c>
      <c r="B1114" s="7" t="s">
        <v>55</v>
      </c>
      <c r="C1114" s="7" t="s">
        <v>21</v>
      </c>
      <c r="D1114" s="7" t="s">
        <v>31</v>
      </c>
      <c r="E1114" s="7" t="s">
        <v>35</v>
      </c>
      <c r="F1114" s="7" t="s">
        <v>2481</v>
      </c>
      <c r="G1114" s="7" t="s">
        <v>2482</v>
      </c>
      <c r="H1114" s="7">
        <v>62</v>
      </c>
      <c r="I1114" s="7">
        <v>47.28</v>
      </c>
      <c r="J1114" s="7">
        <v>12</v>
      </c>
      <c r="K1114" s="7">
        <v>567.36</v>
      </c>
      <c r="L1114" s="7" t="s">
        <v>18</v>
      </c>
      <c r="M1114" s="9">
        <v>1</v>
      </c>
      <c r="N1114" s="6" t="str">
        <f>IF(ev_charging_network_usage_!$I1114&lt;=10,"Low",IF(ev_charging_network_usage_!$I1114&lt;=30,"Medium","High"))</f>
        <v>High</v>
      </c>
      <c r="O1114" s="6" t="str">
        <f t="shared" si="73"/>
        <v>Low Satisfaction</v>
      </c>
      <c r="P1114" s="6" t="str">
        <f>IF(ev_charging_network_usage_!$H1114&lt;30,"Short Charging",IF(ev_charging_network_usage_!$H1114&lt;=60,"Medium Charging","Long Charging"))</f>
        <v>Long Charging</v>
      </c>
      <c r="Q1114" s="6">
        <f t="shared" si="72"/>
        <v>1</v>
      </c>
      <c r="R1114" s="30">
        <f t="shared" si="70"/>
        <v>0.40625</v>
      </c>
      <c r="S1114" s="28">
        <f t="shared" si="71"/>
        <v>45595</v>
      </c>
      <c r="T1114" s="28"/>
    </row>
    <row r="1115" spans="1:20" ht="13.2" x14ac:dyDescent="0.25">
      <c r="A1115" s="3" t="s">
        <v>2483</v>
      </c>
      <c r="B1115" s="3" t="s">
        <v>55</v>
      </c>
      <c r="C1115" s="3" t="s">
        <v>21</v>
      </c>
      <c r="D1115" s="3" t="s">
        <v>22</v>
      </c>
      <c r="E1115" s="3" t="s">
        <v>17</v>
      </c>
      <c r="F1115" s="3" t="s">
        <v>2484</v>
      </c>
      <c r="G1115" s="3" t="s">
        <v>2485</v>
      </c>
      <c r="H1115" s="3">
        <v>26</v>
      </c>
      <c r="I1115" s="3">
        <v>20.02</v>
      </c>
      <c r="J1115" s="3">
        <v>8</v>
      </c>
      <c r="K1115" s="3">
        <v>160.16</v>
      </c>
      <c r="L1115" s="3" t="s">
        <v>38</v>
      </c>
      <c r="M1115" s="5">
        <v>4</v>
      </c>
      <c r="N1115" s="6" t="str">
        <f>IF(ev_charging_network_usage_!$I1115&lt;=10,"Low",IF(ev_charging_network_usage_!$I1115&lt;=30,"Medium","High"))</f>
        <v>Medium</v>
      </c>
      <c r="O1115" s="6" t="str">
        <f t="shared" si="73"/>
        <v>Medium Satisfaction</v>
      </c>
      <c r="P1115" s="6" t="str">
        <f>IF(ev_charging_network_usage_!$H1115&lt;30,"Short Charging",IF(ev_charging_network_usage_!$H1115&lt;=60,"Medium Charging","Long Charging"))</f>
        <v>Short Charging</v>
      </c>
      <c r="Q1115" s="6">
        <f t="shared" si="72"/>
        <v>1</v>
      </c>
      <c r="R1115" s="30">
        <f t="shared" si="70"/>
        <v>1.5972222222222221E-2</v>
      </c>
      <c r="S1115" s="28">
        <f t="shared" si="71"/>
        <v>45014</v>
      </c>
      <c r="T1115" s="28"/>
    </row>
    <row r="1116" spans="1:20" ht="13.2" x14ac:dyDescent="0.25">
      <c r="A1116" s="7" t="s">
        <v>2486</v>
      </c>
      <c r="B1116" s="7" t="s">
        <v>48</v>
      </c>
      <c r="C1116" s="7" t="s">
        <v>15</v>
      </c>
      <c r="D1116" s="7" t="s">
        <v>16</v>
      </c>
      <c r="E1116" s="7" t="s">
        <v>17</v>
      </c>
      <c r="F1116" s="7" t="s">
        <v>2487</v>
      </c>
      <c r="G1116" s="7" t="s">
        <v>2488</v>
      </c>
      <c r="H1116" s="7">
        <v>51</v>
      </c>
      <c r="I1116" s="7">
        <v>36.840000000000003</v>
      </c>
      <c r="J1116" s="7">
        <v>12</v>
      </c>
      <c r="K1116" s="7">
        <v>442.08</v>
      </c>
      <c r="L1116" s="7" t="s">
        <v>23</v>
      </c>
      <c r="M1116" s="9">
        <v>5</v>
      </c>
      <c r="N1116" s="6" t="str">
        <f>IF(ev_charging_network_usage_!$I1116&lt;=10,"Low",IF(ev_charging_network_usage_!$I1116&lt;=30,"Medium","High"))</f>
        <v>High</v>
      </c>
      <c r="O1116" s="6" t="str">
        <f t="shared" si="73"/>
        <v>High Satisfaction</v>
      </c>
      <c r="P1116" s="6" t="str">
        <f>IF(ev_charging_network_usage_!$H1116&lt;30,"Short Charging",IF(ev_charging_network_usage_!$H1116&lt;=60,"Medium Charging","Long Charging"))</f>
        <v>Medium Charging</v>
      </c>
      <c r="Q1116" s="6">
        <f t="shared" si="72"/>
        <v>3</v>
      </c>
      <c r="R1116" s="30">
        <f t="shared" si="70"/>
        <v>0.48333333333333334</v>
      </c>
      <c r="S1116" s="28">
        <f t="shared" si="71"/>
        <v>45061</v>
      </c>
      <c r="T1116" s="28"/>
    </row>
    <row r="1117" spans="1:20" ht="13.2" x14ac:dyDescent="0.25">
      <c r="A1117" s="3" t="s">
        <v>2489</v>
      </c>
      <c r="B1117" s="3" t="s">
        <v>78</v>
      </c>
      <c r="C1117" s="3" t="s">
        <v>21</v>
      </c>
      <c r="D1117" s="3" t="s">
        <v>31</v>
      </c>
      <c r="E1117" s="3" t="s">
        <v>35</v>
      </c>
      <c r="F1117" s="4">
        <v>45513.099305555559</v>
      </c>
      <c r="G1117" s="4">
        <v>45513.165277777778</v>
      </c>
      <c r="H1117" s="3">
        <v>95</v>
      </c>
      <c r="I1117" s="3">
        <v>50.72</v>
      </c>
      <c r="J1117" s="3">
        <v>10</v>
      </c>
      <c r="K1117" s="3">
        <v>507.2</v>
      </c>
      <c r="L1117" s="3" t="s">
        <v>38</v>
      </c>
      <c r="M1117" s="5">
        <v>3</v>
      </c>
      <c r="N1117" s="6" t="str">
        <f>IF(ev_charging_network_usage_!$I1117&lt;=10,"Low",IF(ev_charging_network_usage_!$I1117&lt;=30,"Medium","High"))</f>
        <v>High</v>
      </c>
      <c r="O1117" s="6" t="str">
        <f t="shared" si="73"/>
        <v>Medium Satisfaction</v>
      </c>
      <c r="P1117" s="6" t="str">
        <f>IF(ev_charging_network_usage_!$H1117&lt;30,"Short Charging",IF(ev_charging_network_usage_!$H1117&lt;=60,"Medium Charging","Long Charging"))</f>
        <v>Long Charging</v>
      </c>
      <c r="Q1117" s="6">
        <f t="shared" si="72"/>
        <v>1</v>
      </c>
      <c r="R1117" s="30">
        <f t="shared" si="70"/>
        <v>9.930555555555555E-2</v>
      </c>
      <c r="S1117" s="28">
        <f t="shared" si="71"/>
        <v>45513</v>
      </c>
      <c r="T1117" s="28"/>
    </row>
    <row r="1118" spans="1:20" ht="13.2" x14ac:dyDescent="0.25">
      <c r="A1118" s="7" t="s">
        <v>2490</v>
      </c>
      <c r="B1118" s="7" t="s">
        <v>43</v>
      </c>
      <c r="C1118" s="7" t="s">
        <v>21</v>
      </c>
      <c r="D1118" s="7" t="s">
        <v>34</v>
      </c>
      <c r="E1118" s="7" t="s">
        <v>35</v>
      </c>
      <c r="F1118" s="8">
        <v>45265.339583333334</v>
      </c>
      <c r="G1118" s="8">
        <v>45265.377083333333</v>
      </c>
      <c r="H1118" s="7">
        <v>54</v>
      </c>
      <c r="I1118" s="7">
        <v>51.63</v>
      </c>
      <c r="J1118" s="7">
        <v>15</v>
      </c>
      <c r="K1118" s="7">
        <v>774.45</v>
      </c>
      <c r="L1118" s="7" t="s">
        <v>18</v>
      </c>
      <c r="M1118" s="9">
        <v>3</v>
      </c>
      <c r="N1118" s="6" t="str">
        <f>IF(ev_charging_network_usage_!$I1118&lt;=10,"Low",IF(ev_charging_network_usage_!$I1118&lt;=30,"Medium","High"))</f>
        <v>High</v>
      </c>
      <c r="O1118" s="6" t="str">
        <f t="shared" si="73"/>
        <v>Medium Satisfaction</v>
      </c>
      <c r="P1118" s="6" t="str">
        <f>IF(ev_charging_network_usage_!$H1118&lt;30,"Short Charging",IF(ev_charging_network_usage_!$H1118&lt;=60,"Medium Charging","Long Charging"))</f>
        <v>Medium Charging</v>
      </c>
      <c r="Q1118" s="6">
        <f t="shared" si="72"/>
        <v>1</v>
      </c>
      <c r="R1118" s="30">
        <f t="shared" si="70"/>
        <v>0.33958333333333335</v>
      </c>
      <c r="S1118" s="28">
        <f t="shared" si="71"/>
        <v>45265</v>
      </c>
      <c r="T1118" s="28"/>
    </row>
    <row r="1119" spans="1:20" ht="13.2" x14ac:dyDescent="0.25">
      <c r="A1119" s="3" t="s">
        <v>2491</v>
      </c>
      <c r="B1119" s="3" t="s">
        <v>29</v>
      </c>
      <c r="C1119" s="3" t="s">
        <v>21</v>
      </c>
      <c r="D1119" s="3" t="s">
        <v>34</v>
      </c>
      <c r="E1119" s="3" t="s">
        <v>17</v>
      </c>
      <c r="F1119" s="3" t="s">
        <v>2492</v>
      </c>
      <c r="G1119" s="3" t="s">
        <v>2493</v>
      </c>
      <c r="H1119" s="3">
        <v>119</v>
      </c>
      <c r="I1119" s="3">
        <v>43.59</v>
      </c>
      <c r="J1119" s="3">
        <v>10</v>
      </c>
      <c r="K1119" s="3">
        <v>435.9</v>
      </c>
      <c r="L1119" s="3" t="s">
        <v>23</v>
      </c>
      <c r="M1119" s="5">
        <v>3</v>
      </c>
      <c r="N1119" s="6" t="str">
        <f>IF(ev_charging_network_usage_!$I1119&lt;=10,"Low",IF(ev_charging_network_usage_!$I1119&lt;=30,"Medium","High"))</f>
        <v>High</v>
      </c>
      <c r="O1119" s="6" t="str">
        <f t="shared" si="73"/>
        <v>Medium Satisfaction</v>
      </c>
      <c r="P1119" s="6" t="str">
        <f>IF(ev_charging_network_usage_!$H1119&lt;30,"Short Charging",IF(ev_charging_network_usage_!$H1119&lt;=60,"Medium Charging","Long Charging"))</f>
        <v>Long Charging</v>
      </c>
      <c r="Q1119" s="6">
        <f t="shared" si="72"/>
        <v>1</v>
      </c>
      <c r="R1119" s="30">
        <f t="shared" si="70"/>
        <v>0.96180555555555558</v>
      </c>
      <c r="S1119" s="28">
        <f t="shared" si="71"/>
        <v>45487</v>
      </c>
      <c r="T1119" s="28"/>
    </row>
    <row r="1120" spans="1:20" ht="13.2" x14ac:dyDescent="0.25">
      <c r="A1120" s="7" t="s">
        <v>2494</v>
      </c>
      <c r="B1120" s="7" t="s">
        <v>29</v>
      </c>
      <c r="C1120" s="7" t="s">
        <v>30</v>
      </c>
      <c r="D1120" s="7" t="s">
        <v>34</v>
      </c>
      <c r="E1120" s="7" t="s">
        <v>35</v>
      </c>
      <c r="F1120" s="7" t="s">
        <v>2495</v>
      </c>
      <c r="G1120" s="7" t="s">
        <v>2496</v>
      </c>
      <c r="H1120" s="7">
        <v>111</v>
      </c>
      <c r="I1120" s="7">
        <v>39.69</v>
      </c>
      <c r="J1120" s="7">
        <v>12</v>
      </c>
      <c r="K1120" s="7">
        <v>476.28</v>
      </c>
      <c r="L1120" s="7" t="s">
        <v>38</v>
      </c>
      <c r="M1120" s="9">
        <v>2</v>
      </c>
      <c r="N1120" s="6" t="str">
        <f>IF(ev_charging_network_usage_!$I1120&lt;=10,"Low",IF(ev_charging_network_usage_!$I1120&lt;=30,"Medium","High"))</f>
        <v>High</v>
      </c>
      <c r="O1120" s="6" t="str">
        <f t="shared" si="73"/>
        <v>Low Satisfaction</v>
      </c>
      <c r="P1120" s="6" t="str">
        <f>IF(ev_charging_network_usage_!$H1120&lt;30,"Short Charging",IF(ev_charging_network_usage_!$H1120&lt;=60,"Medium Charging","Long Charging"))</f>
        <v>Long Charging</v>
      </c>
      <c r="Q1120" s="6">
        <f t="shared" si="72"/>
        <v>2</v>
      </c>
      <c r="R1120" s="30">
        <f t="shared" si="70"/>
        <v>0.31041666666666667</v>
      </c>
      <c r="S1120" s="28">
        <f t="shared" si="71"/>
        <v>45258</v>
      </c>
      <c r="T1120" s="28"/>
    </row>
    <row r="1121" spans="1:20" ht="13.2" x14ac:dyDescent="0.25">
      <c r="A1121" s="3" t="s">
        <v>2497</v>
      </c>
      <c r="B1121" s="3" t="s">
        <v>14</v>
      </c>
      <c r="C1121" s="3" t="s">
        <v>21</v>
      </c>
      <c r="D1121" s="3" t="s">
        <v>16</v>
      </c>
      <c r="E1121" s="3" t="s">
        <v>17</v>
      </c>
      <c r="F1121" s="3" t="s">
        <v>2498</v>
      </c>
      <c r="G1121" s="3" t="s">
        <v>2499</v>
      </c>
      <c r="H1121" s="3">
        <v>78</v>
      </c>
      <c r="I1121" s="3">
        <v>6.37</v>
      </c>
      <c r="J1121" s="3">
        <v>15</v>
      </c>
      <c r="K1121" s="3">
        <v>95.55</v>
      </c>
      <c r="L1121" s="3" t="s">
        <v>18</v>
      </c>
      <c r="M1121" s="5">
        <v>2</v>
      </c>
      <c r="N1121" s="6" t="str">
        <f>IF(ev_charging_network_usage_!$I1121&lt;=10,"Low",IF(ev_charging_network_usage_!$I1121&lt;=30,"Medium","High"))</f>
        <v>Low</v>
      </c>
      <c r="O1121" s="6" t="str">
        <f t="shared" si="73"/>
        <v>Low Satisfaction</v>
      </c>
      <c r="P1121" s="6" t="str">
        <f>IF(ev_charging_network_usage_!$H1121&lt;30,"Short Charging",IF(ev_charging_network_usage_!$H1121&lt;=60,"Medium Charging","Long Charging"))</f>
        <v>Long Charging</v>
      </c>
      <c r="Q1121" s="6">
        <f t="shared" si="72"/>
        <v>1</v>
      </c>
      <c r="R1121" s="30">
        <f t="shared" si="70"/>
        <v>6.7361111111111108E-2</v>
      </c>
      <c r="S1121" s="28">
        <f t="shared" si="71"/>
        <v>45585</v>
      </c>
      <c r="T1121" s="28"/>
    </row>
    <row r="1122" spans="1:20" ht="13.2" x14ac:dyDescent="0.25">
      <c r="A1122" s="7" t="s">
        <v>2500</v>
      </c>
      <c r="B1122" s="7" t="s">
        <v>55</v>
      </c>
      <c r="C1122" s="7" t="s">
        <v>15</v>
      </c>
      <c r="D1122" s="7" t="s">
        <v>34</v>
      </c>
      <c r="E1122" s="7" t="s">
        <v>35</v>
      </c>
      <c r="F1122" s="8">
        <v>45302.818055555559</v>
      </c>
      <c r="G1122" s="8">
        <v>45302.89166666667</v>
      </c>
      <c r="H1122" s="7">
        <v>106</v>
      </c>
      <c r="I1122" s="7">
        <v>30.53</v>
      </c>
      <c r="J1122" s="7">
        <v>8</v>
      </c>
      <c r="K1122" s="7">
        <v>244.24</v>
      </c>
      <c r="L1122" s="7" t="s">
        <v>38</v>
      </c>
      <c r="M1122" s="9">
        <v>2</v>
      </c>
      <c r="N1122" s="6" t="str">
        <f>IF(ev_charging_network_usage_!$I1122&lt;=10,"Low",IF(ev_charging_network_usage_!$I1122&lt;=30,"Medium","High"))</f>
        <v>High</v>
      </c>
      <c r="O1122" s="6" t="str">
        <f t="shared" si="73"/>
        <v>Low Satisfaction</v>
      </c>
      <c r="P1122" s="6" t="str">
        <f>IF(ev_charging_network_usage_!$H1122&lt;30,"Short Charging",IF(ev_charging_network_usage_!$H1122&lt;=60,"Medium Charging","Long Charging"))</f>
        <v>Long Charging</v>
      </c>
      <c r="Q1122" s="6">
        <f t="shared" si="72"/>
        <v>3</v>
      </c>
      <c r="R1122" s="30">
        <f t="shared" si="70"/>
        <v>0.81805555555555554</v>
      </c>
      <c r="S1122" s="28">
        <f t="shared" si="71"/>
        <v>45302</v>
      </c>
      <c r="T1122" s="28"/>
    </row>
    <row r="1123" spans="1:20" ht="13.2" x14ac:dyDescent="0.25">
      <c r="A1123" s="3" t="s">
        <v>2501</v>
      </c>
      <c r="B1123" s="3" t="s">
        <v>55</v>
      </c>
      <c r="C1123" s="3" t="s">
        <v>30</v>
      </c>
      <c r="D1123" s="3" t="s">
        <v>22</v>
      </c>
      <c r="E1123" s="3" t="s">
        <v>17</v>
      </c>
      <c r="F1123" s="3" t="s">
        <v>2502</v>
      </c>
      <c r="G1123" s="3" t="s">
        <v>2503</v>
      </c>
      <c r="H1123" s="3">
        <v>96</v>
      </c>
      <c r="I1123" s="3">
        <v>7.83</v>
      </c>
      <c r="J1123" s="3">
        <v>12</v>
      </c>
      <c r="K1123" s="3">
        <v>93.96</v>
      </c>
      <c r="L1123" s="3" t="s">
        <v>23</v>
      </c>
      <c r="M1123" s="5">
        <v>5</v>
      </c>
      <c r="N1123" s="6" t="str">
        <f>IF(ev_charging_network_usage_!$I1123&lt;=10,"Low",IF(ev_charging_network_usage_!$I1123&lt;=30,"Medium","High"))</f>
        <v>Low</v>
      </c>
      <c r="O1123" s="6" t="str">
        <f t="shared" si="73"/>
        <v>High Satisfaction</v>
      </c>
      <c r="P1123" s="6" t="str">
        <f>IF(ev_charging_network_usage_!$H1123&lt;30,"Short Charging",IF(ev_charging_network_usage_!$H1123&lt;=60,"Medium Charging","Long Charging"))</f>
        <v>Long Charging</v>
      </c>
      <c r="Q1123" s="6">
        <f t="shared" si="72"/>
        <v>2</v>
      </c>
      <c r="R1123" s="30">
        <f t="shared" si="70"/>
        <v>0.33680555555555558</v>
      </c>
      <c r="S1123" s="28">
        <f t="shared" si="71"/>
        <v>45258</v>
      </c>
      <c r="T1123" s="28"/>
    </row>
    <row r="1124" spans="1:20" ht="13.2" x14ac:dyDescent="0.25">
      <c r="A1124" s="7" t="s">
        <v>2504</v>
      </c>
      <c r="B1124" s="7" t="s">
        <v>14</v>
      </c>
      <c r="C1124" s="7" t="s">
        <v>30</v>
      </c>
      <c r="D1124" s="7" t="s">
        <v>22</v>
      </c>
      <c r="E1124" s="7" t="s">
        <v>17</v>
      </c>
      <c r="F1124" s="7" t="s">
        <v>2505</v>
      </c>
      <c r="G1124" s="7" t="s">
        <v>2506</v>
      </c>
      <c r="H1124" s="7">
        <v>103</v>
      </c>
      <c r="I1124" s="7">
        <v>48.93</v>
      </c>
      <c r="J1124" s="7">
        <v>8</v>
      </c>
      <c r="K1124" s="7">
        <v>391.44</v>
      </c>
      <c r="L1124" s="7" t="s">
        <v>38</v>
      </c>
      <c r="M1124" s="9">
        <v>5</v>
      </c>
      <c r="N1124" s="6" t="str">
        <f>IF(ev_charging_network_usage_!$I1124&lt;=10,"Low",IF(ev_charging_network_usage_!$I1124&lt;=30,"Medium","High"))</f>
        <v>High</v>
      </c>
      <c r="O1124" s="6" t="str">
        <f t="shared" si="73"/>
        <v>High Satisfaction</v>
      </c>
      <c r="P1124" s="6" t="str">
        <f>IF(ev_charging_network_usage_!$H1124&lt;30,"Short Charging",IF(ev_charging_network_usage_!$H1124&lt;=60,"Medium Charging","Long Charging"))</f>
        <v>Long Charging</v>
      </c>
      <c r="Q1124" s="6">
        <f t="shared" si="72"/>
        <v>2</v>
      </c>
      <c r="R1124" s="30">
        <f t="shared" si="70"/>
        <v>0.94374999999999998</v>
      </c>
      <c r="S1124" s="28">
        <f t="shared" si="71"/>
        <v>45258</v>
      </c>
      <c r="T1124" s="28"/>
    </row>
    <row r="1125" spans="1:20" ht="13.2" x14ac:dyDescent="0.25">
      <c r="A1125" s="3" t="s">
        <v>2507</v>
      </c>
      <c r="B1125" s="3" t="s">
        <v>20</v>
      </c>
      <c r="C1125" s="3" t="s">
        <v>15</v>
      </c>
      <c r="D1125" s="3" t="s">
        <v>31</v>
      </c>
      <c r="E1125" s="3" t="s">
        <v>17</v>
      </c>
      <c r="F1125" s="4">
        <v>45111.713888888888</v>
      </c>
      <c r="G1125" s="4">
        <v>45111.789583333331</v>
      </c>
      <c r="H1125" s="3">
        <v>109</v>
      </c>
      <c r="I1125" s="3">
        <v>12.99</v>
      </c>
      <c r="J1125" s="3">
        <v>10</v>
      </c>
      <c r="K1125" s="3">
        <v>129.9</v>
      </c>
      <c r="L1125" s="3" t="s">
        <v>38</v>
      </c>
      <c r="M1125" s="5">
        <v>1</v>
      </c>
      <c r="N1125" s="6" t="str">
        <f>IF(ev_charging_network_usage_!$I1125&lt;=10,"Low",IF(ev_charging_network_usage_!$I1125&lt;=30,"Medium","High"))</f>
        <v>Medium</v>
      </c>
      <c r="O1125" s="6" t="str">
        <f t="shared" si="73"/>
        <v>Low Satisfaction</v>
      </c>
      <c r="P1125" s="6" t="str">
        <f>IF(ev_charging_network_usage_!$H1125&lt;30,"Short Charging",IF(ev_charging_network_usage_!$H1125&lt;=60,"Medium Charging","Long Charging"))</f>
        <v>Long Charging</v>
      </c>
      <c r="Q1125" s="6">
        <f t="shared" si="72"/>
        <v>3</v>
      </c>
      <c r="R1125" s="30">
        <f t="shared" si="70"/>
        <v>0.71388888888888891</v>
      </c>
      <c r="S1125" s="28">
        <f t="shared" si="71"/>
        <v>45111</v>
      </c>
      <c r="T1125" s="28"/>
    </row>
    <row r="1126" spans="1:20" ht="13.2" x14ac:dyDescent="0.25">
      <c r="A1126" s="7" t="s">
        <v>2508</v>
      </c>
      <c r="B1126" s="7" t="s">
        <v>14</v>
      </c>
      <c r="C1126" s="7" t="s">
        <v>21</v>
      </c>
      <c r="D1126" s="7" t="s">
        <v>16</v>
      </c>
      <c r="E1126" s="7" t="s">
        <v>17</v>
      </c>
      <c r="F1126" s="7" t="s">
        <v>2509</v>
      </c>
      <c r="G1126" s="7" t="s">
        <v>2510</v>
      </c>
      <c r="H1126" s="7">
        <v>89</v>
      </c>
      <c r="I1126" s="7">
        <v>49.79</v>
      </c>
      <c r="J1126" s="7">
        <v>12</v>
      </c>
      <c r="K1126" s="7">
        <v>597.48</v>
      </c>
      <c r="L1126" s="7" t="s">
        <v>23</v>
      </c>
      <c r="M1126" s="9">
        <v>4</v>
      </c>
      <c r="N1126" s="6" t="str">
        <f>IF(ev_charging_network_usage_!$I1126&lt;=10,"Low",IF(ev_charging_network_usage_!$I1126&lt;=30,"Medium","High"))</f>
        <v>High</v>
      </c>
      <c r="O1126" s="6" t="str">
        <f t="shared" si="73"/>
        <v>Medium Satisfaction</v>
      </c>
      <c r="P1126" s="6" t="str">
        <f>IF(ev_charging_network_usage_!$H1126&lt;30,"Short Charging",IF(ev_charging_network_usage_!$H1126&lt;=60,"Medium Charging","Long Charging"))</f>
        <v>Long Charging</v>
      </c>
      <c r="Q1126" s="6">
        <f t="shared" si="72"/>
        <v>1</v>
      </c>
      <c r="R1126" s="30">
        <f t="shared" si="70"/>
        <v>0.52986111111111112</v>
      </c>
      <c r="S1126" s="28">
        <f t="shared" si="71"/>
        <v>45091</v>
      </c>
      <c r="T1126" s="28"/>
    </row>
    <row r="1127" spans="1:20" ht="13.2" x14ac:dyDescent="0.25">
      <c r="A1127" s="3" t="s">
        <v>2511</v>
      </c>
      <c r="B1127" s="3" t="s">
        <v>55</v>
      </c>
      <c r="C1127" s="3" t="s">
        <v>30</v>
      </c>
      <c r="D1127" s="3" t="s">
        <v>16</v>
      </c>
      <c r="E1127" s="3" t="s">
        <v>17</v>
      </c>
      <c r="F1127" s="4">
        <v>45081.794444444444</v>
      </c>
      <c r="G1127" s="4">
        <v>45081.811805555553</v>
      </c>
      <c r="H1127" s="3">
        <v>25</v>
      </c>
      <c r="I1127" s="3">
        <v>40.299999999999997</v>
      </c>
      <c r="J1127" s="3">
        <v>15</v>
      </c>
      <c r="K1127" s="3">
        <v>604.5</v>
      </c>
      <c r="L1127" s="3" t="s">
        <v>23</v>
      </c>
      <c r="M1127" s="5">
        <v>4</v>
      </c>
      <c r="N1127" s="6" t="str">
        <f>IF(ev_charging_network_usage_!$I1127&lt;=10,"Low",IF(ev_charging_network_usage_!$I1127&lt;=30,"Medium","High"))</f>
        <v>High</v>
      </c>
      <c r="O1127" s="6" t="str">
        <f t="shared" si="73"/>
        <v>Medium Satisfaction</v>
      </c>
      <c r="P1127" s="6" t="str">
        <f>IF(ev_charging_network_usage_!$H1127&lt;30,"Short Charging",IF(ev_charging_network_usage_!$H1127&lt;=60,"Medium Charging","Long Charging"))</f>
        <v>Short Charging</v>
      </c>
      <c r="Q1127" s="6">
        <f t="shared" si="72"/>
        <v>2</v>
      </c>
      <c r="R1127" s="30">
        <f t="shared" si="70"/>
        <v>0.7944444444444444</v>
      </c>
      <c r="S1127" s="28">
        <f t="shared" si="71"/>
        <v>45081</v>
      </c>
      <c r="T1127" s="28"/>
    </row>
    <row r="1128" spans="1:20" ht="13.2" x14ac:dyDescent="0.25">
      <c r="A1128" s="7" t="s">
        <v>2512</v>
      </c>
      <c r="B1128" s="7" t="s">
        <v>59</v>
      </c>
      <c r="C1128" s="7" t="s">
        <v>15</v>
      </c>
      <c r="D1128" s="7" t="s">
        <v>34</v>
      </c>
      <c r="E1128" s="7" t="s">
        <v>35</v>
      </c>
      <c r="F1128" s="7" t="s">
        <v>2513</v>
      </c>
      <c r="G1128" s="7" t="s">
        <v>2514</v>
      </c>
      <c r="H1128" s="7">
        <v>82</v>
      </c>
      <c r="I1128" s="7">
        <v>21.31</v>
      </c>
      <c r="J1128" s="7">
        <v>15</v>
      </c>
      <c r="K1128" s="7">
        <v>319.64999999999998</v>
      </c>
      <c r="L1128" s="7" t="s">
        <v>18</v>
      </c>
      <c r="M1128" s="9">
        <v>5</v>
      </c>
      <c r="N1128" s="6" t="str">
        <f>IF(ev_charging_network_usage_!$I1128&lt;=10,"Low",IF(ev_charging_network_usage_!$I1128&lt;=30,"Medium","High"))</f>
        <v>Medium</v>
      </c>
      <c r="O1128" s="6" t="str">
        <f t="shared" si="73"/>
        <v>High Satisfaction</v>
      </c>
      <c r="P1128" s="6" t="str">
        <f>IF(ev_charging_network_usage_!$H1128&lt;30,"Short Charging",IF(ev_charging_network_usage_!$H1128&lt;=60,"Medium Charging","Long Charging"))</f>
        <v>Long Charging</v>
      </c>
      <c r="Q1128" s="6">
        <f t="shared" si="72"/>
        <v>3</v>
      </c>
      <c r="R1128" s="30">
        <f t="shared" si="70"/>
        <v>2.5000000000000001E-2</v>
      </c>
      <c r="S1128" s="28">
        <f t="shared" si="71"/>
        <v>44970</v>
      </c>
      <c r="T1128" s="28"/>
    </row>
    <row r="1129" spans="1:20" ht="13.2" x14ac:dyDescent="0.25">
      <c r="A1129" s="3" t="s">
        <v>2515</v>
      </c>
      <c r="B1129" s="3" t="s">
        <v>48</v>
      </c>
      <c r="C1129" s="3" t="s">
        <v>21</v>
      </c>
      <c r="D1129" s="3" t="s">
        <v>16</v>
      </c>
      <c r="E1129" s="3" t="s">
        <v>17</v>
      </c>
      <c r="F1129" s="4">
        <v>45293.45416666667</v>
      </c>
      <c r="G1129" s="4">
        <v>45293.536111111112</v>
      </c>
      <c r="H1129" s="3">
        <v>118</v>
      </c>
      <c r="I1129" s="3">
        <v>31.62</v>
      </c>
      <c r="J1129" s="3">
        <v>15</v>
      </c>
      <c r="K1129" s="3">
        <v>474.3</v>
      </c>
      <c r="L1129" s="3" t="s">
        <v>38</v>
      </c>
      <c r="M1129" s="5">
        <v>4</v>
      </c>
      <c r="N1129" s="6" t="str">
        <f>IF(ev_charging_network_usage_!$I1129&lt;=10,"Low",IF(ev_charging_network_usage_!$I1129&lt;=30,"Medium","High"))</f>
        <v>High</v>
      </c>
      <c r="O1129" s="6" t="str">
        <f t="shared" si="73"/>
        <v>Medium Satisfaction</v>
      </c>
      <c r="P1129" s="6" t="str">
        <f>IF(ev_charging_network_usage_!$H1129&lt;30,"Short Charging",IF(ev_charging_network_usage_!$H1129&lt;=60,"Medium Charging","Long Charging"))</f>
        <v>Long Charging</v>
      </c>
      <c r="Q1129" s="6">
        <f t="shared" si="72"/>
        <v>1</v>
      </c>
      <c r="R1129" s="30">
        <f t="shared" si="70"/>
        <v>0.45416666666666666</v>
      </c>
      <c r="S1129" s="28">
        <f t="shared" si="71"/>
        <v>45293</v>
      </c>
      <c r="T1129" s="28"/>
    </row>
    <row r="1130" spans="1:20" ht="13.2" x14ac:dyDescent="0.25">
      <c r="A1130" s="7" t="s">
        <v>2516</v>
      </c>
      <c r="B1130" s="7" t="s">
        <v>20</v>
      </c>
      <c r="C1130" s="7" t="s">
        <v>30</v>
      </c>
      <c r="D1130" s="7" t="s">
        <v>34</v>
      </c>
      <c r="E1130" s="7" t="s">
        <v>35</v>
      </c>
      <c r="F1130" s="8">
        <v>45050.443055555559</v>
      </c>
      <c r="G1130" s="8">
        <v>45050.51666666667</v>
      </c>
      <c r="H1130" s="7">
        <v>106</v>
      </c>
      <c r="I1130" s="7">
        <v>45.16</v>
      </c>
      <c r="J1130" s="7">
        <v>10</v>
      </c>
      <c r="K1130" s="7">
        <v>451.6</v>
      </c>
      <c r="L1130" s="7" t="s">
        <v>18</v>
      </c>
      <c r="M1130" s="9">
        <v>3</v>
      </c>
      <c r="N1130" s="6" t="str">
        <f>IF(ev_charging_network_usage_!$I1130&lt;=10,"Low",IF(ev_charging_network_usage_!$I1130&lt;=30,"Medium","High"))</f>
        <v>High</v>
      </c>
      <c r="O1130" s="6" t="str">
        <f t="shared" si="73"/>
        <v>Medium Satisfaction</v>
      </c>
      <c r="P1130" s="6" t="str">
        <f>IF(ev_charging_network_usage_!$H1130&lt;30,"Short Charging",IF(ev_charging_network_usage_!$H1130&lt;=60,"Medium Charging","Long Charging"))</f>
        <v>Long Charging</v>
      </c>
      <c r="Q1130" s="6">
        <f t="shared" si="72"/>
        <v>2</v>
      </c>
      <c r="R1130" s="30">
        <f t="shared" si="70"/>
        <v>0.44305555555555554</v>
      </c>
      <c r="S1130" s="28">
        <f t="shared" si="71"/>
        <v>45050</v>
      </c>
      <c r="T1130" s="28"/>
    </row>
    <row r="1131" spans="1:20" ht="13.2" x14ac:dyDescent="0.25">
      <c r="A1131" s="3" t="s">
        <v>2517</v>
      </c>
      <c r="B1131" s="3" t="s">
        <v>48</v>
      </c>
      <c r="C1131" s="3" t="s">
        <v>21</v>
      </c>
      <c r="D1131" s="3" t="s">
        <v>16</v>
      </c>
      <c r="E1131" s="3" t="s">
        <v>35</v>
      </c>
      <c r="F1131" s="4">
        <v>45546.5</v>
      </c>
      <c r="G1131" s="4">
        <v>45546.568749999999</v>
      </c>
      <c r="H1131" s="3">
        <v>99</v>
      </c>
      <c r="I1131" s="3">
        <v>15.14</v>
      </c>
      <c r="J1131" s="3">
        <v>8</v>
      </c>
      <c r="K1131" s="3">
        <v>121.12</v>
      </c>
      <c r="L1131" s="3" t="s">
        <v>23</v>
      </c>
      <c r="M1131" s="5">
        <v>4</v>
      </c>
      <c r="N1131" s="6" t="str">
        <f>IF(ev_charging_network_usage_!$I1131&lt;=10,"Low",IF(ev_charging_network_usage_!$I1131&lt;=30,"Medium","High"))</f>
        <v>Medium</v>
      </c>
      <c r="O1131" s="6" t="str">
        <f t="shared" si="73"/>
        <v>Medium Satisfaction</v>
      </c>
      <c r="P1131" s="6" t="str">
        <f>IF(ev_charging_network_usage_!$H1131&lt;30,"Short Charging",IF(ev_charging_network_usage_!$H1131&lt;=60,"Medium Charging","Long Charging"))</f>
        <v>Long Charging</v>
      </c>
      <c r="Q1131" s="6">
        <f t="shared" si="72"/>
        <v>1</v>
      </c>
      <c r="R1131" s="30">
        <f t="shared" si="70"/>
        <v>0.5</v>
      </c>
      <c r="S1131" s="28">
        <f t="shared" si="71"/>
        <v>45546</v>
      </c>
      <c r="T1131" s="28"/>
    </row>
    <row r="1132" spans="1:20" ht="13.2" x14ac:dyDescent="0.25">
      <c r="A1132" s="7" t="s">
        <v>2518</v>
      </c>
      <c r="B1132" s="7" t="s">
        <v>55</v>
      </c>
      <c r="C1132" s="7" t="s">
        <v>21</v>
      </c>
      <c r="D1132" s="7" t="s">
        <v>31</v>
      </c>
      <c r="E1132" s="7" t="s">
        <v>35</v>
      </c>
      <c r="F1132" s="7" t="s">
        <v>2519</v>
      </c>
      <c r="G1132" s="7" t="s">
        <v>2520</v>
      </c>
      <c r="H1132" s="7">
        <v>10</v>
      </c>
      <c r="I1132" s="7">
        <v>53.22</v>
      </c>
      <c r="J1132" s="7">
        <v>12</v>
      </c>
      <c r="K1132" s="7">
        <v>638.64</v>
      </c>
      <c r="L1132" s="7" t="s">
        <v>27</v>
      </c>
      <c r="M1132" s="9">
        <v>5</v>
      </c>
      <c r="N1132" s="6" t="str">
        <f>IF(ev_charging_network_usage_!$I1132&lt;=10,"Low",IF(ev_charging_network_usage_!$I1132&lt;=30,"Medium","High"))</f>
        <v>High</v>
      </c>
      <c r="O1132" s="6" t="str">
        <f t="shared" si="73"/>
        <v>High Satisfaction</v>
      </c>
      <c r="P1132" s="6" t="str">
        <f>IF(ev_charging_network_usage_!$H1132&lt;30,"Short Charging",IF(ev_charging_network_usage_!$H1132&lt;=60,"Medium Charging","Long Charging"))</f>
        <v>Short Charging</v>
      </c>
      <c r="Q1132" s="6">
        <f t="shared" si="72"/>
        <v>1</v>
      </c>
      <c r="R1132" s="30">
        <f t="shared" si="70"/>
        <v>0.14652777777777778</v>
      </c>
      <c r="S1132" s="28">
        <f t="shared" si="71"/>
        <v>45040</v>
      </c>
      <c r="T1132" s="28"/>
    </row>
    <row r="1133" spans="1:20" ht="13.2" x14ac:dyDescent="0.25">
      <c r="A1133" s="3" t="s">
        <v>2521</v>
      </c>
      <c r="B1133" s="3" t="s">
        <v>43</v>
      </c>
      <c r="C1133" s="3" t="s">
        <v>15</v>
      </c>
      <c r="D1133" s="3" t="s">
        <v>16</v>
      </c>
      <c r="E1133" s="3" t="s">
        <v>17</v>
      </c>
      <c r="F1133" s="3" t="s">
        <v>2522</v>
      </c>
      <c r="G1133" s="3" t="s">
        <v>2523</v>
      </c>
      <c r="H1133" s="3">
        <v>99</v>
      </c>
      <c r="I1133" s="3">
        <v>4.8499999999999996</v>
      </c>
      <c r="J1133" s="3">
        <v>12</v>
      </c>
      <c r="K1133" s="3">
        <v>58.2</v>
      </c>
      <c r="L1133" s="3" t="s">
        <v>38</v>
      </c>
      <c r="M1133" s="5">
        <v>5</v>
      </c>
      <c r="N1133" s="6" t="str">
        <f>IF(ev_charging_network_usage_!$I1133&lt;=10,"Low",IF(ev_charging_network_usage_!$I1133&lt;=30,"Medium","High"))</f>
        <v>Low</v>
      </c>
      <c r="O1133" s="6" t="str">
        <f t="shared" si="73"/>
        <v>High Satisfaction</v>
      </c>
      <c r="P1133" s="6" t="str">
        <f>IF(ev_charging_network_usage_!$H1133&lt;30,"Short Charging",IF(ev_charging_network_usage_!$H1133&lt;=60,"Medium Charging","Long Charging"))</f>
        <v>Long Charging</v>
      </c>
      <c r="Q1133" s="6">
        <f t="shared" si="72"/>
        <v>3</v>
      </c>
      <c r="R1133" s="30">
        <f t="shared" si="70"/>
        <v>0.80069444444444449</v>
      </c>
      <c r="S1133" s="28">
        <f t="shared" si="71"/>
        <v>45564</v>
      </c>
      <c r="T1133" s="28"/>
    </row>
    <row r="1134" spans="1:20" ht="13.2" x14ac:dyDescent="0.25">
      <c r="A1134" s="7" t="s">
        <v>2524</v>
      </c>
      <c r="B1134" s="7" t="s">
        <v>78</v>
      </c>
      <c r="C1134" s="7" t="s">
        <v>15</v>
      </c>
      <c r="D1134" s="7" t="s">
        <v>31</v>
      </c>
      <c r="E1134" s="7" t="s">
        <v>35</v>
      </c>
      <c r="F1134" s="7" t="s">
        <v>2525</v>
      </c>
      <c r="G1134" s="7" t="s">
        <v>2526</v>
      </c>
      <c r="H1134" s="7">
        <v>27</v>
      </c>
      <c r="I1134" s="7">
        <v>18.739999999999998</v>
      </c>
      <c r="J1134" s="7">
        <v>12</v>
      </c>
      <c r="K1134" s="7">
        <v>224.88</v>
      </c>
      <c r="L1134" s="7" t="s">
        <v>23</v>
      </c>
      <c r="M1134" s="9">
        <v>5</v>
      </c>
      <c r="N1134" s="6" t="str">
        <f>IF(ev_charging_network_usage_!$I1134&lt;=10,"Low",IF(ev_charging_network_usage_!$I1134&lt;=30,"Medium","High"))</f>
        <v>Medium</v>
      </c>
      <c r="O1134" s="6" t="str">
        <f t="shared" si="73"/>
        <v>High Satisfaction</v>
      </c>
      <c r="P1134" s="6" t="str">
        <f>IF(ev_charging_network_usage_!$H1134&lt;30,"Short Charging",IF(ev_charging_network_usage_!$H1134&lt;=60,"Medium Charging","Long Charging"))</f>
        <v>Short Charging</v>
      </c>
      <c r="Q1134" s="6">
        <f t="shared" si="72"/>
        <v>3</v>
      </c>
      <c r="R1134" s="30">
        <f t="shared" si="70"/>
        <v>0.30972222222222223</v>
      </c>
      <c r="S1134" s="28">
        <f t="shared" si="71"/>
        <v>44954</v>
      </c>
      <c r="T1134" s="28"/>
    </row>
    <row r="1135" spans="1:20" ht="13.2" x14ac:dyDescent="0.25">
      <c r="A1135" s="3" t="s">
        <v>2527</v>
      </c>
      <c r="B1135" s="3" t="s">
        <v>29</v>
      </c>
      <c r="C1135" s="3" t="s">
        <v>15</v>
      </c>
      <c r="D1135" s="3" t="s">
        <v>16</v>
      </c>
      <c r="E1135" s="3" t="s">
        <v>35</v>
      </c>
      <c r="F1135" s="3" t="s">
        <v>2528</v>
      </c>
      <c r="G1135" s="3" t="s">
        <v>2529</v>
      </c>
      <c r="H1135" s="3">
        <v>48</v>
      </c>
      <c r="I1135" s="3">
        <v>38.03</v>
      </c>
      <c r="J1135" s="3">
        <v>15</v>
      </c>
      <c r="K1135" s="3">
        <v>570.45000000000005</v>
      </c>
      <c r="L1135" s="3" t="s">
        <v>18</v>
      </c>
      <c r="M1135" s="5">
        <v>5</v>
      </c>
      <c r="N1135" s="6" t="str">
        <f>IF(ev_charging_network_usage_!$I1135&lt;=10,"Low",IF(ev_charging_network_usage_!$I1135&lt;=30,"Medium","High"))</f>
        <v>High</v>
      </c>
      <c r="O1135" s="6" t="str">
        <f t="shared" si="73"/>
        <v>High Satisfaction</v>
      </c>
      <c r="P1135" s="6" t="str">
        <f>IF(ev_charging_network_usage_!$H1135&lt;30,"Short Charging",IF(ev_charging_network_usage_!$H1135&lt;=60,"Medium Charging","Long Charging"))</f>
        <v>Medium Charging</v>
      </c>
      <c r="Q1135" s="6">
        <f t="shared" si="72"/>
        <v>3</v>
      </c>
      <c r="R1135" s="30">
        <f t="shared" si="70"/>
        <v>0.94513888888888886</v>
      </c>
      <c r="S1135" s="28">
        <f t="shared" si="71"/>
        <v>45098</v>
      </c>
      <c r="T1135" s="28"/>
    </row>
    <row r="1136" spans="1:20" ht="13.2" x14ac:dyDescent="0.25">
      <c r="A1136" s="7" t="s">
        <v>2530</v>
      </c>
      <c r="B1136" s="7" t="s">
        <v>14</v>
      </c>
      <c r="C1136" s="7" t="s">
        <v>15</v>
      </c>
      <c r="D1136" s="7" t="s">
        <v>22</v>
      </c>
      <c r="E1136" s="7" t="s">
        <v>35</v>
      </c>
      <c r="F1136" s="11">
        <v>45242.750694444447</v>
      </c>
      <c r="G1136" s="11">
        <v>45242.763888888891</v>
      </c>
      <c r="H1136" s="7">
        <v>19</v>
      </c>
      <c r="I1136" s="7">
        <v>21.73</v>
      </c>
      <c r="J1136" s="7">
        <v>15</v>
      </c>
      <c r="K1136" s="7">
        <v>325.95</v>
      </c>
      <c r="L1136" s="7" t="s">
        <v>23</v>
      </c>
      <c r="M1136" s="9">
        <v>5</v>
      </c>
      <c r="N1136" s="6" t="str">
        <f>IF(ev_charging_network_usage_!$I1136&lt;=10,"Low",IF(ev_charging_network_usage_!$I1136&lt;=30,"Medium","High"))</f>
        <v>Medium</v>
      </c>
      <c r="O1136" s="6" t="str">
        <f t="shared" si="73"/>
        <v>High Satisfaction</v>
      </c>
      <c r="P1136" s="6" t="str">
        <f>IF(ev_charging_network_usage_!$H1136&lt;30,"Short Charging",IF(ev_charging_network_usage_!$H1136&lt;=60,"Medium Charging","Long Charging"))</f>
        <v>Short Charging</v>
      </c>
      <c r="Q1136" s="6">
        <f t="shared" si="72"/>
        <v>3</v>
      </c>
      <c r="R1136" s="30">
        <f t="shared" si="70"/>
        <v>0.75069444444444444</v>
      </c>
      <c r="S1136" s="28">
        <f t="shared" si="71"/>
        <v>45242</v>
      </c>
      <c r="T1136" s="28"/>
    </row>
    <row r="1137" spans="1:20" ht="13.2" x14ac:dyDescent="0.25">
      <c r="A1137" s="3" t="s">
        <v>2531</v>
      </c>
      <c r="B1137" s="3" t="s">
        <v>14</v>
      </c>
      <c r="C1137" s="3" t="s">
        <v>21</v>
      </c>
      <c r="D1137" s="3" t="s">
        <v>22</v>
      </c>
      <c r="E1137" s="3" t="s">
        <v>35</v>
      </c>
      <c r="F1137" s="4">
        <v>45545.679166666669</v>
      </c>
      <c r="G1137" s="4">
        <v>45545.688194444447</v>
      </c>
      <c r="H1137" s="3">
        <v>13</v>
      </c>
      <c r="I1137" s="3">
        <v>51.22</v>
      </c>
      <c r="J1137" s="3">
        <v>12</v>
      </c>
      <c r="K1137" s="3">
        <v>614.64</v>
      </c>
      <c r="L1137" s="3" t="s">
        <v>27</v>
      </c>
      <c r="M1137" s="5">
        <v>2</v>
      </c>
      <c r="N1137" s="6" t="str">
        <f>IF(ev_charging_network_usage_!$I1137&lt;=10,"Low",IF(ev_charging_network_usage_!$I1137&lt;=30,"Medium","High"))</f>
        <v>High</v>
      </c>
      <c r="O1137" s="6" t="str">
        <f t="shared" si="73"/>
        <v>Low Satisfaction</v>
      </c>
      <c r="P1137" s="6" t="str">
        <f>IF(ev_charging_network_usage_!$H1137&lt;30,"Short Charging",IF(ev_charging_network_usage_!$H1137&lt;=60,"Medium Charging","Long Charging"))</f>
        <v>Short Charging</v>
      </c>
      <c r="Q1137" s="6">
        <f t="shared" si="72"/>
        <v>1</v>
      </c>
      <c r="R1137" s="30">
        <f t="shared" si="70"/>
        <v>0.6791666666666667</v>
      </c>
      <c r="S1137" s="28">
        <f t="shared" si="71"/>
        <v>45545</v>
      </c>
      <c r="T1137" s="28"/>
    </row>
    <row r="1138" spans="1:20" ht="13.2" x14ac:dyDescent="0.25">
      <c r="A1138" s="7" t="s">
        <v>2532</v>
      </c>
      <c r="B1138" s="7" t="s">
        <v>43</v>
      </c>
      <c r="C1138" s="7" t="s">
        <v>21</v>
      </c>
      <c r="D1138" s="7" t="s">
        <v>34</v>
      </c>
      <c r="E1138" s="7" t="s">
        <v>17</v>
      </c>
      <c r="F1138" s="7" t="s">
        <v>2533</v>
      </c>
      <c r="G1138" s="7" t="s">
        <v>2534</v>
      </c>
      <c r="H1138" s="7">
        <v>22</v>
      </c>
      <c r="I1138" s="7">
        <v>38.630000000000003</v>
      </c>
      <c r="J1138" s="7">
        <v>10</v>
      </c>
      <c r="K1138" s="7">
        <v>386.3</v>
      </c>
      <c r="L1138" s="7" t="s">
        <v>38</v>
      </c>
      <c r="M1138" s="9">
        <v>3</v>
      </c>
      <c r="N1138" s="6" t="str">
        <f>IF(ev_charging_network_usage_!$I1138&lt;=10,"Low",IF(ev_charging_network_usage_!$I1138&lt;=30,"Medium","High"))</f>
        <v>High</v>
      </c>
      <c r="O1138" s="6" t="str">
        <f t="shared" si="73"/>
        <v>Medium Satisfaction</v>
      </c>
      <c r="P1138" s="6" t="str">
        <f>IF(ev_charging_network_usage_!$H1138&lt;30,"Short Charging",IF(ev_charging_network_usage_!$H1138&lt;=60,"Medium Charging","Long Charging"))</f>
        <v>Short Charging</v>
      </c>
      <c r="Q1138" s="6">
        <f t="shared" si="72"/>
        <v>1</v>
      </c>
      <c r="R1138" s="30">
        <f t="shared" si="70"/>
        <v>0.39027777777777778</v>
      </c>
      <c r="S1138" s="28">
        <f t="shared" si="71"/>
        <v>45552</v>
      </c>
      <c r="T1138" s="28"/>
    </row>
    <row r="1139" spans="1:20" ht="13.2" x14ac:dyDescent="0.25">
      <c r="A1139" s="3" t="s">
        <v>2535</v>
      </c>
      <c r="B1139" s="3" t="s">
        <v>14</v>
      </c>
      <c r="C1139" s="3" t="s">
        <v>15</v>
      </c>
      <c r="D1139" s="3" t="s">
        <v>31</v>
      </c>
      <c r="E1139" s="3" t="s">
        <v>17</v>
      </c>
      <c r="F1139" s="3" t="s">
        <v>2536</v>
      </c>
      <c r="G1139" s="3" t="s">
        <v>2537</v>
      </c>
      <c r="H1139" s="3">
        <v>39</v>
      </c>
      <c r="I1139" s="3">
        <v>12.79</v>
      </c>
      <c r="J1139" s="3">
        <v>8</v>
      </c>
      <c r="K1139" s="3">
        <v>102.32</v>
      </c>
      <c r="L1139" s="3" t="s">
        <v>27</v>
      </c>
      <c r="M1139" s="5">
        <v>2</v>
      </c>
      <c r="N1139" s="6" t="str">
        <f>IF(ev_charging_network_usage_!$I1139&lt;=10,"Low",IF(ev_charging_network_usage_!$I1139&lt;=30,"Medium","High"))</f>
        <v>Medium</v>
      </c>
      <c r="O1139" s="6" t="str">
        <f t="shared" si="73"/>
        <v>Low Satisfaction</v>
      </c>
      <c r="P1139" s="6" t="str">
        <f>IF(ev_charging_network_usage_!$H1139&lt;30,"Short Charging",IF(ev_charging_network_usage_!$H1139&lt;=60,"Medium Charging","Long Charging"))</f>
        <v>Medium Charging</v>
      </c>
      <c r="Q1139" s="6">
        <f t="shared" si="72"/>
        <v>3</v>
      </c>
      <c r="R1139" s="30">
        <f t="shared" si="70"/>
        <v>0.77500000000000002</v>
      </c>
      <c r="S1139" s="28">
        <f t="shared" si="71"/>
        <v>45229</v>
      </c>
      <c r="T1139" s="28"/>
    </row>
    <row r="1140" spans="1:20" ht="13.2" x14ac:dyDescent="0.25">
      <c r="A1140" s="7" t="s">
        <v>2538</v>
      </c>
      <c r="B1140" s="7" t="s">
        <v>78</v>
      </c>
      <c r="C1140" s="7" t="s">
        <v>21</v>
      </c>
      <c r="D1140" s="7" t="s">
        <v>22</v>
      </c>
      <c r="E1140" s="7" t="s">
        <v>17</v>
      </c>
      <c r="F1140" s="8">
        <v>45474.340277777781</v>
      </c>
      <c r="G1140" s="8">
        <v>45474.397222222222</v>
      </c>
      <c r="H1140" s="7">
        <v>82</v>
      </c>
      <c r="I1140" s="7">
        <v>26.98</v>
      </c>
      <c r="J1140" s="7">
        <v>10</v>
      </c>
      <c r="K1140" s="7">
        <v>269.8</v>
      </c>
      <c r="L1140" s="7" t="s">
        <v>38</v>
      </c>
      <c r="M1140" s="9">
        <v>2</v>
      </c>
      <c r="N1140" s="6" t="str">
        <f>IF(ev_charging_network_usage_!$I1140&lt;=10,"Low",IF(ev_charging_network_usage_!$I1140&lt;=30,"Medium","High"))</f>
        <v>Medium</v>
      </c>
      <c r="O1140" s="6" t="str">
        <f t="shared" si="73"/>
        <v>Low Satisfaction</v>
      </c>
      <c r="P1140" s="6" t="str">
        <f>IF(ev_charging_network_usage_!$H1140&lt;30,"Short Charging",IF(ev_charging_network_usage_!$H1140&lt;=60,"Medium Charging","Long Charging"))</f>
        <v>Long Charging</v>
      </c>
      <c r="Q1140" s="6">
        <f t="shared" si="72"/>
        <v>1</v>
      </c>
      <c r="R1140" s="30">
        <f t="shared" si="70"/>
        <v>0.34027777777777779</v>
      </c>
      <c r="S1140" s="28">
        <f t="shared" si="71"/>
        <v>45474</v>
      </c>
      <c r="T1140" s="28"/>
    </row>
    <row r="1141" spans="1:20" ht="13.2" x14ac:dyDescent="0.25">
      <c r="A1141" s="3" t="s">
        <v>2539</v>
      </c>
      <c r="B1141" s="3" t="s">
        <v>14</v>
      </c>
      <c r="C1141" s="3" t="s">
        <v>15</v>
      </c>
      <c r="D1141" s="3" t="s">
        <v>31</v>
      </c>
      <c r="E1141" s="3" t="s">
        <v>17</v>
      </c>
      <c r="F1141" s="3" t="s">
        <v>2540</v>
      </c>
      <c r="G1141" s="3" t="s">
        <v>2541</v>
      </c>
      <c r="H1141" s="3">
        <v>96</v>
      </c>
      <c r="I1141" s="3">
        <v>9.32</v>
      </c>
      <c r="J1141" s="3">
        <v>12</v>
      </c>
      <c r="K1141" s="3">
        <v>111.84</v>
      </c>
      <c r="L1141" s="3" t="s">
        <v>18</v>
      </c>
      <c r="M1141" s="5">
        <v>1</v>
      </c>
      <c r="N1141" s="6" t="str">
        <f>IF(ev_charging_network_usage_!$I1141&lt;=10,"Low",IF(ev_charging_network_usage_!$I1141&lt;=30,"Medium","High"))</f>
        <v>Low</v>
      </c>
      <c r="O1141" s="6" t="str">
        <f t="shared" si="73"/>
        <v>Low Satisfaction</v>
      </c>
      <c r="P1141" s="6" t="str">
        <f>IF(ev_charging_network_usage_!$H1141&lt;30,"Short Charging",IF(ev_charging_network_usage_!$H1141&lt;=60,"Medium Charging","Long Charging"))</f>
        <v>Long Charging</v>
      </c>
      <c r="Q1141" s="6">
        <f t="shared" si="72"/>
        <v>3</v>
      </c>
      <c r="R1141" s="30">
        <f t="shared" si="70"/>
        <v>0.1673611111111111</v>
      </c>
      <c r="S1141" s="28">
        <f t="shared" si="71"/>
        <v>45343</v>
      </c>
      <c r="T1141" s="28"/>
    </row>
    <row r="1142" spans="1:20" ht="13.2" x14ac:dyDescent="0.25">
      <c r="A1142" s="7" t="s">
        <v>2542</v>
      </c>
      <c r="B1142" s="7" t="s">
        <v>14</v>
      </c>
      <c r="C1142" s="7" t="s">
        <v>30</v>
      </c>
      <c r="D1142" s="7" t="s">
        <v>16</v>
      </c>
      <c r="E1142" s="7" t="s">
        <v>17</v>
      </c>
      <c r="F1142" s="7" t="s">
        <v>2543</v>
      </c>
      <c r="G1142" s="7" t="s">
        <v>2544</v>
      </c>
      <c r="H1142" s="7">
        <v>98</v>
      </c>
      <c r="I1142" s="7">
        <v>21.99</v>
      </c>
      <c r="J1142" s="7">
        <v>15</v>
      </c>
      <c r="K1142" s="7">
        <v>329.85</v>
      </c>
      <c r="L1142" s="7" t="s">
        <v>23</v>
      </c>
      <c r="M1142" s="9">
        <v>2</v>
      </c>
      <c r="N1142" s="6" t="str">
        <f>IF(ev_charging_network_usage_!$I1142&lt;=10,"Low",IF(ev_charging_network_usage_!$I1142&lt;=30,"Medium","High"))</f>
        <v>Medium</v>
      </c>
      <c r="O1142" s="6" t="str">
        <f t="shared" si="73"/>
        <v>Low Satisfaction</v>
      </c>
      <c r="P1142" s="6" t="str">
        <f>IF(ev_charging_network_usage_!$H1142&lt;30,"Short Charging",IF(ev_charging_network_usage_!$H1142&lt;=60,"Medium Charging","Long Charging"))</f>
        <v>Long Charging</v>
      </c>
      <c r="Q1142" s="6">
        <f t="shared" si="72"/>
        <v>2</v>
      </c>
      <c r="R1142" s="30">
        <f t="shared" si="70"/>
        <v>3.3333333333333333E-2</v>
      </c>
      <c r="S1142" s="28">
        <f t="shared" si="71"/>
        <v>45460</v>
      </c>
      <c r="T1142" s="28"/>
    </row>
    <row r="1143" spans="1:20" ht="13.2" x14ac:dyDescent="0.25">
      <c r="A1143" s="3" t="s">
        <v>2545</v>
      </c>
      <c r="B1143" s="3" t="s">
        <v>78</v>
      </c>
      <c r="C1143" s="3" t="s">
        <v>15</v>
      </c>
      <c r="D1143" s="3" t="s">
        <v>22</v>
      </c>
      <c r="E1143" s="3" t="s">
        <v>17</v>
      </c>
      <c r="F1143" s="3" t="s">
        <v>2546</v>
      </c>
      <c r="G1143" s="3" t="s">
        <v>2547</v>
      </c>
      <c r="H1143" s="3">
        <v>29</v>
      </c>
      <c r="I1143" s="3">
        <v>59.46</v>
      </c>
      <c r="J1143" s="3">
        <v>15</v>
      </c>
      <c r="K1143" s="3">
        <v>891.9</v>
      </c>
      <c r="L1143" s="3" t="s">
        <v>27</v>
      </c>
      <c r="M1143" s="5">
        <v>1</v>
      </c>
      <c r="N1143" s="6" t="str">
        <f>IF(ev_charging_network_usage_!$I1143&lt;=10,"Low",IF(ev_charging_network_usage_!$I1143&lt;=30,"Medium","High"))</f>
        <v>High</v>
      </c>
      <c r="O1143" s="6" t="str">
        <f t="shared" si="73"/>
        <v>Low Satisfaction</v>
      </c>
      <c r="P1143" s="6" t="str">
        <f>IF(ev_charging_network_usage_!$H1143&lt;30,"Short Charging",IF(ev_charging_network_usage_!$H1143&lt;=60,"Medium Charging","Long Charging"))</f>
        <v>Short Charging</v>
      </c>
      <c r="Q1143" s="6">
        <f t="shared" si="72"/>
        <v>3</v>
      </c>
      <c r="R1143" s="30">
        <f t="shared" si="70"/>
        <v>0.68819444444444444</v>
      </c>
      <c r="S1143" s="28">
        <f t="shared" si="71"/>
        <v>45489</v>
      </c>
      <c r="T1143" s="28"/>
    </row>
    <row r="1144" spans="1:20" ht="13.2" x14ac:dyDescent="0.25">
      <c r="A1144" s="7" t="s">
        <v>2548</v>
      </c>
      <c r="B1144" s="7" t="s">
        <v>48</v>
      </c>
      <c r="C1144" s="7" t="s">
        <v>15</v>
      </c>
      <c r="D1144" s="7" t="s">
        <v>22</v>
      </c>
      <c r="E1144" s="7" t="s">
        <v>35</v>
      </c>
      <c r="F1144" s="8">
        <v>45088.250694444447</v>
      </c>
      <c r="G1144" s="8">
        <v>45088.292361111111</v>
      </c>
      <c r="H1144" s="7">
        <v>60</v>
      </c>
      <c r="I1144" s="7">
        <v>20.51</v>
      </c>
      <c r="J1144" s="7">
        <v>10</v>
      </c>
      <c r="K1144" s="7">
        <v>205.1</v>
      </c>
      <c r="L1144" s="7" t="s">
        <v>18</v>
      </c>
      <c r="M1144" s="9">
        <v>5</v>
      </c>
      <c r="N1144" s="6" t="str">
        <f>IF(ev_charging_network_usage_!$I1144&lt;=10,"Low",IF(ev_charging_network_usage_!$I1144&lt;=30,"Medium","High"))</f>
        <v>Medium</v>
      </c>
      <c r="O1144" s="6" t="str">
        <f t="shared" si="73"/>
        <v>High Satisfaction</v>
      </c>
      <c r="P1144" s="6" t="str">
        <f>IF(ev_charging_network_usage_!$H1144&lt;30,"Short Charging",IF(ev_charging_network_usage_!$H1144&lt;=60,"Medium Charging","Long Charging"))</f>
        <v>Medium Charging</v>
      </c>
      <c r="Q1144" s="6">
        <f t="shared" si="72"/>
        <v>3</v>
      </c>
      <c r="R1144" s="30">
        <f t="shared" si="70"/>
        <v>0.25069444444444444</v>
      </c>
      <c r="S1144" s="28">
        <f t="shared" si="71"/>
        <v>45088</v>
      </c>
      <c r="T1144" s="28"/>
    </row>
    <row r="1145" spans="1:20" ht="13.2" x14ac:dyDescent="0.25">
      <c r="A1145" s="3" t="s">
        <v>2549</v>
      </c>
      <c r="B1145" s="3" t="s">
        <v>43</v>
      </c>
      <c r="C1145" s="3" t="s">
        <v>15</v>
      </c>
      <c r="D1145" s="3" t="s">
        <v>31</v>
      </c>
      <c r="E1145" s="3" t="s">
        <v>35</v>
      </c>
      <c r="F1145" s="3" t="s">
        <v>2550</v>
      </c>
      <c r="G1145" s="3" t="s">
        <v>2551</v>
      </c>
      <c r="H1145" s="3">
        <v>51</v>
      </c>
      <c r="I1145" s="3">
        <v>51.41</v>
      </c>
      <c r="J1145" s="3">
        <v>12</v>
      </c>
      <c r="K1145" s="3">
        <v>616.91999999999996</v>
      </c>
      <c r="L1145" s="3" t="s">
        <v>38</v>
      </c>
      <c r="M1145" s="5">
        <v>1</v>
      </c>
      <c r="N1145" s="6" t="str">
        <f>IF(ev_charging_network_usage_!$I1145&lt;=10,"Low",IF(ev_charging_network_usage_!$I1145&lt;=30,"Medium","High"))</f>
        <v>High</v>
      </c>
      <c r="O1145" s="6" t="str">
        <f t="shared" si="73"/>
        <v>Low Satisfaction</v>
      </c>
      <c r="P1145" s="6" t="str">
        <f>IF(ev_charging_network_usage_!$H1145&lt;30,"Short Charging",IF(ev_charging_network_usage_!$H1145&lt;=60,"Medium Charging","Long Charging"))</f>
        <v>Medium Charging</v>
      </c>
      <c r="Q1145" s="6">
        <f t="shared" si="72"/>
        <v>3</v>
      </c>
      <c r="R1145" s="30">
        <f t="shared" si="70"/>
        <v>0.40347222222222223</v>
      </c>
      <c r="S1145" s="28">
        <f t="shared" si="71"/>
        <v>45582</v>
      </c>
      <c r="T1145" s="28"/>
    </row>
    <row r="1146" spans="1:20" ht="13.2" x14ac:dyDescent="0.25">
      <c r="A1146" s="7" t="s">
        <v>2552</v>
      </c>
      <c r="B1146" s="7" t="s">
        <v>20</v>
      </c>
      <c r="C1146" s="7" t="s">
        <v>30</v>
      </c>
      <c r="D1146" s="7" t="s">
        <v>22</v>
      </c>
      <c r="E1146" s="7" t="s">
        <v>17</v>
      </c>
      <c r="F1146" s="7" t="s">
        <v>2553</v>
      </c>
      <c r="G1146" s="7" t="s">
        <v>2554</v>
      </c>
      <c r="H1146" s="7">
        <v>39</v>
      </c>
      <c r="I1146" s="7">
        <v>33.31</v>
      </c>
      <c r="J1146" s="7">
        <v>15</v>
      </c>
      <c r="K1146" s="7">
        <v>499.65</v>
      </c>
      <c r="L1146" s="7" t="s">
        <v>23</v>
      </c>
      <c r="M1146" s="9">
        <v>2</v>
      </c>
      <c r="N1146" s="6" t="str">
        <f>IF(ev_charging_network_usage_!$I1146&lt;=10,"Low",IF(ev_charging_network_usage_!$I1146&lt;=30,"Medium","High"))</f>
        <v>High</v>
      </c>
      <c r="O1146" s="6" t="str">
        <f t="shared" si="73"/>
        <v>Low Satisfaction</v>
      </c>
      <c r="P1146" s="6" t="str">
        <f>IF(ev_charging_network_usage_!$H1146&lt;30,"Short Charging",IF(ev_charging_network_usage_!$H1146&lt;=60,"Medium Charging","Long Charging"))</f>
        <v>Medium Charging</v>
      </c>
      <c r="Q1146" s="6">
        <f t="shared" si="72"/>
        <v>2</v>
      </c>
      <c r="R1146" s="30">
        <f t="shared" si="70"/>
        <v>0.6381944444444444</v>
      </c>
      <c r="S1146" s="28">
        <f t="shared" si="71"/>
        <v>45129</v>
      </c>
      <c r="T1146" s="28"/>
    </row>
    <row r="1147" spans="1:20" ht="13.2" x14ac:dyDescent="0.25">
      <c r="A1147" s="3" t="s">
        <v>2555</v>
      </c>
      <c r="B1147" s="3" t="s">
        <v>59</v>
      </c>
      <c r="C1147" s="3" t="s">
        <v>15</v>
      </c>
      <c r="D1147" s="3" t="s">
        <v>16</v>
      </c>
      <c r="E1147" s="3" t="s">
        <v>17</v>
      </c>
      <c r="F1147" s="3" t="s">
        <v>2556</v>
      </c>
      <c r="G1147" s="3" t="s">
        <v>2557</v>
      </c>
      <c r="H1147" s="3">
        <v>117</v>
      </c>
      <c r="I1147" s="3">
        <v>13.27</v>
      </c>
      <c r="J1147" s="3">
        <v>12</v>
      </c>
      <c r="K1147" s="3">
        <v>159.24</v>
      </c>
      <c r="L1147" s="3" t="s">
        <v>38</v>
      </c>
      <c r="M1147" s="5">
        <v>1</v>
      </c>
      <c r="N1147" s="6" t="str">
        <f>IF(ev_charging_network_usage_!$I1147&lt;=10,"Low",IF(ev_charging_network_usage_!$I1147&lt;=30,"Medium","High"))</f>
        <v>Medium</v>
      </c>
      <c r="O1147" s="6" t="str">
        <f t="shared" si="73"/>
        <v>Low Satisfaction</v>
      </c>
      <c r="P1147" s="6" t="str">
        <f>IF(ev_charging_network_usage_!$H1147&lt;30,"Short Charging",IF(ev_charging_network_usage_!$H1147&lt;=60,"Medium Charging","Long Charging"))</f>
        <v>Long Charging</v>
      </c>
      <c r="Q1147" s="6">
        <f t="shared" si="72"/>
        <v>3</v>
      </c>
      <c r="R1147" s="30">
        <f t="shared" si="70"/>
        <v>0.12708333333333333</v>
      </c>
      <c r="S1147" s="28">
        <f t="shared" si="71"/>
        <v>45381</v>
      </c>
      <c r="T1147" s="28"/>
    </row>
    <row r="1148" spans="1:20" ht="13.2" x14ac:dyDescent="0.25">
      <c r="A1148" s="7" t="s">
        <v>2558</v>
      </c>
      <c r="B1148" s="7" t="s">
        <v>59</v>
      </c>
      <c r="C1148" s="7" t="s">
        <v>15</v>
      </c>
      <c r="D1148" s="7" t="s">
        <v>34</v>
      </c>
      <c r="E1148" s="7" t="s">
        <v>17</v>
      </c>
      <c r="F1148" s="7" t="s">
        <v>2559</v>
      </c>
      <c r="G1148" s="7" t="s">
        <v>2560</v>
      </c>
      <c r="H1148" s="7">
        <v>118</v>
      </c>
      <c r="I1148" s="7">
        <v>24.21</v>
      </c>
      <c r="J1148" s="7">
        <v>8</v>
      </c>
      <c r="K1148" s="7">
        <v>193.68</v>
      </c>
      <c r="L1148" s="7" t="s">
        <v>27</v>
      </c>
      <c r="M1148" s="9">
        <v>4</v>
      </c>
      <c r="N1148" s="6" t="str">
        <f>IF(ev_charging_network_usage_!$I1148&lt;=10,"Low",IF(ev_charging_network_usage_!$I1148&lt;=30,"Medium","High"))</f>
        <v>Medium</v>
      </c>
      <c r="O1148" s="6" t="str">
        <f t="shared" si="73"/>
        <v>Medium Satisfaction</v>
      </c>
      <c r="P1148" s="6" t="str">
        <f>IF(ev_charging_network_usage_!$H1148&lt;30,"Short Charging",IF(ev_charging_network_usage_!$H1148&lt;=60,"Medium Charging","Long Charging"))</f>
        <v>Long Charging</v>
      </c>
      <c r="Q1148" s="6">
        <f t="shared" si="72"/>
        <v>3</v>
      </c>
      <c r="R1148" s="30">
        <f t="shared" si="70"/>
        <v>0.99791666666666667</v>
      </c>
      <c r="S1148" s="28">
        <f t="shared" si="71"/>
        <v>45061</v>
      </c>
      <c r="T1148" s="28"/>
    </row>
    <row r="1149" spans="1:20" ht="13.2" x14ac:dyDescent="0.25">
      <c r="A1149" s="3" t="s">
        <v>2561</v>
      </c>
      <c r="B1149" s="3" t="s">
        <v>59</v>
      </c>
      <c r="C1149" s="3" t="s">
        <v>30</v>
      </c>
      <c r="D1149" s="3" t="s">
        <v>16</v>
      </c>
      <c r="E1149" s="3" t="s">
        <v>35</v>
      </c>
      <c r="F1149" s="3" t="s">
        <v>2562</v>
      </c>
      <c r="G1149" s="3" t="s">
        <v>2563</v>
      </c>
      <c r="H1149" s="3">
        <v>51</v>
      </c>
      <c r="I1149" s="3">
        <v>23.49</v>
      </c>
      <c r="J1149" s="3">
        <v>15</v>
      </c>
      <c r="K1149" s="3">
        <v>352.35</v>
      </c>
      <c r="L1149" s="3" t="s">
        <v>18</v>
      </c>
      <c r="M1149" s="5">
        <v>2</v>
      </c>
      <c r="N1149" s="6" t="str">
        <f>IF(ev_charging_network_usage_!$I1149&lt;=10,"Low",IF(ev_charging_network_usage_!$I1149&lt;=30,"Medium","High"))</f>
        <v>Medium</v>
      </c>
      <c r="O1149" s="6" t="str">
        <f t="shared" si="73"/>
        <v>Low Satisfaction</v>
      </c>
      <c r="P1149" s="6" t="str">
        <f>IF(ev_charging_network_usage_!$H1149&lt;30,"Short Charging",IF(ev_charging_network_usage_!$H1149&lt;=60,"Medium Charging","Long Charging"))</f>
        <v>Medium Charging</v>
      </c>
      <c r="Q1149" s="6">
        <f t="shared" si="72"/>
        <v>2</v>
      </c>
      <c r="R1149" s="30">
        <f t="shared" si="70"/>
        <v>0.50763888888888886</v>
      </c>
      <c r="S1149" s="28">
        <f t="shared" si="71"/>
        <v>45468</v>
      </c>
      <c r="T1149" s="28"/>
    </row>
    <row r="1150" spans="1:20" ht="13.2" x14ac:dyDescent="0.25">
      <c r="A1150" s="7" t="s">
        <v>2564</v>
      </c>
      <c r="B1150" s="7" t="s">
        <v>55</v>
      </c>
      <c r="C1150" s="7" t="s">
        <v>30</v>
      </c>
      <c r="D1150" s="7" t="s">
        <v>16</v>
      </c>
      <c r="E1150" s="7" t="s">
        <v>17</v>
      </c>
      <c r="F1150" s="8">
        <v>45571.817361111112</v>
      </c>
      <c r="G1150" s="8">
        <v>45571.886805555558</v>
      </c>
      <c r="H1150" s="7">
        <v>100</v>
      </c>
      <c r="I1150" s="7">
        <v>9.8000000000000007</v>
      </c>
      <c r="J1150" s="7">
        <v>15</v>
      </c>
      <c r="K1150" s="7">
        <v>147</v>
      </c>
      <c r="L1150" s="7" t="s">
        <v>27</v>
      </c>
      <c r="M1150" s="9">
        <v>5</v>
      </c>
      <c r="N1150" s="6" t="str">
        <f>IF(ev_charging_network_usage_!$I1150&lt;=10,"Low",IF(ev_charging_network_usage_!$I1150&lt;=30,"Medium","High"))</f>
        <v>Low</v>
      </c>
      <c r="O1150" s="6" t="str">
        <f t="shared" si="73"/>
        <v>High Satisfaction</v>
      </c>
      <c r="P1150" s="6" t="str">
        <f>IF(ev_charging_network_usage_!$H1150&lt;30,"Short Charging",IF(ev_charging_network_usage_!$H1150&lt;=60,"Medium Charging","Long Charging"))</f>
        <v>Long Charging</v>
      </c>
      <c r="Q1150" s="6">
        <f t="shared" si="72"/>
        <v>2</v>
      </c>
      <c r="R1150" s="30">
        <f t="shared" si="70"/>
        <v>0.81736111111111109</v>
      </c>
      <c r="S1150" s="28">
        <f t="shared" si="71"/>
        <v>45571</v>
      </c>
      <c r="T1150" s="28"/>
    </row>
    <row r="1151" spans="1:20" ht="13.2" x14ac:dyDescent="0.25">
      <c r="A1151" s="3" t="s">
        <v>2565</v>
      </c>
      <c r="B1151" s="3" t="s">
        <v>20</v>
      </c>
      <c r="C1151" s="3" t="s">
        <v>30</v>
      </c>
      <c r="D1151" s="3" t="s">
        <v>16</v>
      </c>
      <c r="E1151" s="3" t="s">
        <v>17</v>
      </c>
      <c r="F1151" s="4">
        <v>45538.805555555555</v>
      </c>
      <c r="G1151" s="4">
        <v>45538.85</v>
      </c>
      <c r="H1151" s="3">
        <v>64</v>
      </c>
      <c r="I1151" s="3">
        <v>54.22</v>
      </c>
      <c r="J1151" s="3">
        <v>15</v>
      </c>
      <c r="K1151" s="3">
        <v>813.3</v>
      </c>
      <c r="L1151" s="3" t="s">
        <v>23</v>
      </c>
      <c r="M1151" s="5">
        <v>4</v>
      </c>
      <c r="N1151" s="6" t="str">
        <f>IF(ev_charging_network_usage_!$I1151&lt;=10,"Low",IF(ev_charging_network_usage_!$I1151&lt;=30,"Medium","High"))</f>
        <v>High</v>
      </c>
      <c r="O1151" s="6" t="str">
        <f t="shared" si="73"/>
        <v>Medium Satisfaction</v>
      </c>
      <c r="P1151" s="6" t="str">
        <f>IF(ev_charging_network_usage_!$H1151&lt;30,"Short Charging",IF(ev_charging_network_usage_!$H1151&lt;=60,"Medium Charging","Long Charging"))</f>
        <v>Long Charging</v>
      </c>
      <c r="Q1151" s="6">
        <f t="shared" si="72"/>
        <v>2</v>
      </c>
      <c r="R1151" s="30">
        <f t="shared" si="70"/>
        <v>0.80555555555555558</v>
      </c>
      <c r="S1151" s="28">
        <f t="shared" si="71"/>
        <v>45538</v>
      </c>
      <c r="T1151" s="28"/>
    </row>
    <row r="1152" spans="1:20" ht="13.2" x14ac:dyDescent="0.25">
      <c r="A1152" s="7" t="s">
        <v>2566</v>
      </c>
      <c r="B1152" s="7" t="s">
        <v>43</v>
      </c>
      <c r="C1152" s="7" t="s">
        <v>21</v>
      </c>
      <c r="D1152" s="7" t="s">
        <v>22</v>
      </c>
      <c r="E1152" s="7" t="s">
        <v>35</v>
      </c>
      <c r="F1152" s="7" t="s">
        <v>2567</v>
      </c>
      <c r="G1152" s="7" t="s">
        <v>2568</v>
      </c>
      <c r="H1152" s="7">
        <v>51</v>
      </c>
      <c r="I1152" s="7">
        <v>49.96</v>
      </c>
      <c r="J1152" s="7">
        <v>12</v>
      </c>
      <c r="K1152" s="7">
        <v>599.52</v>
      </c>
      <c r="L1152" s="7" t="s">
        <v>23</v>
      </c>
      <c r="M1152" s="9">
        <v>5</v>
      </c>
      <c r="N1152" s="6" t="str">
        <f>IF(ev_charging_network_usage_!$I1152&lt;=10,"Low",IF(ev_charging_network_usage_!$I1152&lt;=30,"Medium","High"))</f>
        <v>High</v>
      </c>
      <c r="O1152" s="6" t="str">
        <f t="shared" si="73"/>
        <v>High Satisfaction</v>
      </c>
      <c r="P1152" s="6" t="str">
        <f>IF(ev_charging_network_usage_!$H1152&lt;30,"Short Charging",IF(ev_charging_network_usage_!$H1152&lt;=60,"Medium Charging","Long Charging"))</f>
        <v>Medium Charging</v>
      </c>
      <c r="Q1152" s="6">
        <f t="shared" si="72"/>
        <v>1</v>
      </c>
      <c r="R1152" s="30">
        <f t="shared" si="70"/>
        <v>0.85833333333333328</v>
      </c>
      <c r="S1152" s="28">
        <f t="shared" si="71"/>
        <v>45617</v>
      </c>
      <c r="T1152" s="28"/>
    </row>
    <row r="1153" spans="1:20" ht="13.2" x14ac:dyDescent="0.25">
      <c r="A1153" s="3" t="s">
        <v>2569</v>
      </c>
      <c r="B1153" s="3" t="s">
        <v>29</v>
      </c>
      <c r="C1153" s="3" t="s">
        <v>15</v>
      </c>
      <c r="D1153" s="3" t="s">
        <v>31</v>
      </c>
      <c r="E1153" s="3" t="s">
        <v>17</v>
      </c>
      <c r="F1153" s="3" t="s">
        <v>2570</v>
      </c>
      <c r="G1153" s="3" t="s">
        <v>2571</v>
      </c>
      <c r="H1153" s="3">
        <v>34</v>
      </c>
      <c r="I1153" s="3">
        <v>32.58</v>
      </c>
      <c r="J1153" s="3">
        <v>15</v>
      </c>
      <c r="K1153" s="3">
        <v>488.7</v>
      </c>
      <c r="L1153" s="3" t="s">
        <v>27</v>
      </c>
      <c r="M1153" s="5">
        <v>1</v>
      </c>
      <c r="N1153" s="6" t="str">
        <f>IF(ev_charging_network_usage_!$I1153&lt;=10,"Low",IF(ev_charging_network_usage_!$I1153&lt;=30,"Medium","High"))</f>
        <v>High</v>
      </c>
      <c r="O1153" s="6" t="str">
        <f t="shared" si="73"/>
        <v>Low Satisfaction</v>
      </c>
      <c r="P1153" s="6" t="str">
        <f>IF(ev_charging_network_usage_!$H1153&lt;30,"Short Charging",IF(ev_charging_network_usage_!$H1153&lt;=60,"Medium Charging","Long Charging"))</f>
        <v>Medium Charging</v>
      </c>
      <c r="Q1153" s="6">
        <f t="shared" si="72"/>
        <v>3</v>
      </c>
      <c r="R1153" s="30">
        <f t="shared" si="70"/>
        <v>0.27916666666666667</v>
      </c>
      <c r="S1153" s="28">
        <f t="shared" si="71"/>
        <v>45010</v>
      </c>
      <c r="T1153" s="28"/>
    </row>
    <row r="1154" spans="1:20" ht="13.2" x14ac:dyDescent="0.25">
      <c r="A1154" s="7" t="s">
        <v>2572</v>
      </c>
      <c r="B1154" s="7" t="s">
        <v>78</v>
      </c>
      <c r="C1154" s="7" t="s">
        <v>30</v>
      </c>
      <c r="D1154" s="7" t="s">
        <v>22</v>
      </c>
      <c r="E1154" s="7" t="s">
        <v>35</v>
      </c>
      <c r="F1154" s="8">
        <v>44965.339583333334</v>
      </c>
      <c r="G1154" s="8">
        <v>44965.365972222222</v>
      </c>
      <c r="H1154" s="7">
        <v>38</v>
      </c>
      <c r="I1154" s="7">
        <v>27.87</v>
      </c>
      <c r="J1154" s="7">
        <v>10</v>
      </c>
      <c r="K1154" s="7">
        <v>278.7</v>
      </c>
      <c r="L1154" s="7" t="s">
        <v>38</v>
      </c>
      <c r="M1154" s="9">
        <v>2</v>
      </c>
      <c r="N1154" s="6" t="str">
        <f>IF(ev_charging_network_usage_!$I1154&lt;=10,"Low",IF(ev_charging_network_usage_!$I1154&lt;=30,"Medium","High"))</f>
        <v>Medium</v>
      </c>
      <c r="O1154" s="6" t="str">
        <f t="shared" si="73"/>
        <v>Low Satisfaction</v>
      </c>
      <c r="P1154" s="6" t="str">
        <f>IF(ev_charging_network_usage_!$H1154&lt;30,"Short Charging",IF(ev_charging_network_usage_!$H1154&lt;=60,"Medium Charging","Long Charging"))</f>
        <v>Medium Charging</v>
      </c>
      <c r="Q1154" s="6">
        <f t="shared" si="72"/>
        <v>2</v>
      </c>
      <c r="R1154" s="30">
        <f t="shared" ref="R1154:R1217" si="74">TIME(HOUR(F1154),MINUTE(F1154),SECOND(F1154))</f>
        <v>0.33958333333333335</v>
      </c>
      <c r="S1154" s="28">
        <f t="shared" ref="S1154:S1217" si="75">DATE(YEAR(F1154),MONTH(F1154),DAY(F1154))</f>
        <v>44965</v>
      </c>
      <c r="T1154" s="28"/>
    </row>
    <row r="1155" spans="1:20" ht="13.2" x14ac:dyDescent="0.25">
      <c r="A1155" s="3" t="s">
        <v>2573</v>
      </c>
      <c r="B1155" s="3" t="s">
        <v>20</v>
      </c>
      <c r="C1155" s="3" t="s">
        <v>30</v>
      </c>
      <c r="D1155" s="3" t="s">
        <v>34</v>
      </c>
      <c r="E1155" s="3" t="s">
        <v>17</v>
      </c>
      <c r="F1155" s="3" t="s">
        <v>2574</v>
      </c>
      <c r="G1155" s="3" t="s">
        <v>2575</v>
      </c>
      <c r="H1155" s="3">
        <v>82</v>
      </c>
      <c r="I1155" s="3">
        <v>23.52</v>
      </c>
      <c r="J1155" s="3">
        <v>8</v>
      </c>
      <c r="K1155" s="3">
        <v>188.16</v>
      </c>
      <c r="L1155" s="3" t="s">
        <v>23</v>
      </c>
      <c r="M1155" s="5">
        <v>5</v>
      </c>
      <c r="N1155" s="6" t="str">
        <f>IF(ev_charging_network_usage_!$I1155&lt;=10,"Low",IF(ev_charging_network_usage_!$I1155&lt;=30,"Medium","High"))</f>
        <v>Medium</v>
      </c>
      <c r="O1155" s="6" t="str">
        <f t="shared" si="73"/>
        <v>High Satisfaction</v>
      </c>
      <c r="P1155" s="6" t="str">
        <f>IF(ev_charging_network_usage_!$H1155&lt;30,"Short Charging",IF(ev_charging_network_usage_!$H1155&lt;=60,"Medium Charging","Long Charging"))</f>
        <v>Long Charging</v>
      </c>
      <c r="Q1155" s="6">
        <f t="shared" ref="Q1155:Q1218" si="76">IF(C1155="Fast Charger",1,IF(C1155="Standard Charger",2,IF(C1155="Super Fast Charger",3,"")))</f>
        <v>2</v>
      </c>
      <c r="R1155" s="30">
        <f t="shared" si="74"/>
        <v>0.79166666666666663</v>
      </c>
      <c r="S1155" s="28">
        <f t="shared" si="75"/>
        <v>45320</v>
      </c>
      <c r="T1155" s="28"/>
    </row>
    <row r="1156" spans="1:20" ht="13.2" x14ac:dyDescent="0.25">
      <c r="A1156" s="7" t="s">
        <v>2576</v>
      </c>
      <c r="B1156" s="7" t="s">
        <v>43</v>
      </c>
      <c r="C1156" s="7" t="s">
        <v>15</v>
      </c>
      <c r="D1156" s="7" t="s">
        <v>22</v>
      </c>
      <c r="E1156" s="7" t="s">
        <v>17</v>
      </c>
      <c r="F1156" s="7" t="s">
        <v>2577</v>
      </c>
      <c r="G1156" s="7" t="s">
        <v>2578</v>
      </c>
      <c r="H1156" s="7">
        <v>39</v>
      </c>
      <c r="I1156" s="7">
        <v>5.78</v>
      </c>
      <c r="J1156" s="7">
        <v>12</v>
      </c>
      <c r="K1156" s="7">
        <v>69.36</v>
      </c>
      <c r="L1156" s="7" t="s">
        <v>18</v>
      </c>
      <c r="M1156" s="9">
        <v>2</v>
      </c>
      <c r="N1156" s="6" t="str">
        <f>IF(ev_charging_network_usage_!$I1156&lt;=10,"Low",IF(ev_charging_network_usage_!$I1156&lt;=30,"Medium","High"))</f>
        <v>Low</v>
      </c>
      <c r="O1156" s="6" t="str">
        <f t="shared" ref="O1156:O1219" si="77">IF(M1156&lt;=2,"Low Satisfaction",IF(M1156&lt;=4,"Medium Satisfaction","High Satisfaction"))</f>
        <v>Low Satisfaction</v>
      </c>
      <c r="P1156" s="6" t="str">
        <f>IF(ev_charging_network_usage_!$H1156&lt;30,"Short Charging",IF(ev_charging_network_usage_!$H1156&lt;=60,"Medium Charging","Long Charging"))</f>
        <v>Medium Charging</v>
      </c>
      <c r="Q1156" s="6">
        <f t="shared" si="76"/>
        <v>3</v>
      </c>
      <c r="R1156" s="30">
        <f t="shared" si="74"/>
        <v>0.23680555555555555</v>
      </c>
      <c r="S1156" s="28">
        <f t="shared" si="75"/>
        <v>45288</v>
      </c>
      <c r="T1156" s="28"/>
    </row>
    <row r="1157" spans="1:20" ht="13.2" x14ac:dyDescent="0.25">
      <c r="A1157" s="3" t="s">
        <v>2579</v>
      </c>
      <c r="B1157" s="3" t="s">
        <v>48</v>
      </c>
      <c r="C1157" s="3" t="s">
        <v>30</v>
      </c>
      <c r="D1157" s="3" t="s">
        <v>22</v>
      </c>
      <c r="E1157" s="3" t="s">
        <v>35</v>
      </c>
      <c r="F1157" s="3" t="s">
        <v>2580</v>
      </c>
      <c r="G1157" s="3" t="s">
        <v>2581</v>
      </c>
      <c r="H1157" s="3">
        <v>50</v>
      </c>
      <c r="I1157" s="3">
        <v>42.63</v>
      </c>
      <c r="J1157" s="3">
        <v>12</v>
      </c>
      <c r="K1157" s="3">
        <v>511.56</v>
      </c>
      <c r="L1157" s="3" t="s">
        <v>23</v>
      </c>
      <c r="M1157" s="5">
        <v>1</v>
      </c>
      <c r="N1157" s="6" t="str">
        <f>IF(ev_charging_network_usage_!$I1157&lt;=10,"Low",IF(ev_charging_network_usage_!$I1157&lt;=30,"Medium","High"))</f>
        <v>High</v>
      </c>
      <c r="O1157" s="6" t="str">
        <f t="shared" si="77"/>
        <v>Low Satisfaction</v>
      </c>
      <c r="P1157" s="6" t="str">
        <f>IF(ev_charging_network_usage_!$H1157&lt;30,"Short Charging",IF(ev_charging_network_usage_!$H1157&lt;=60,"Medium Charging","Long Charging"))</f>
        <v>Medium Charging</v>
      </c>
      <c r="Q1157" s="6">
        <f t="shared" si="76"/>
        <v>2</v>
      </c>
      <c r="R1157" s="30">
        <f t="shared" si="74"/>
        <v>0.91041666666666665</v>
      </c>
      <c r="S1157" s="28">
        <f t="shared" si="75"/>
        <v>44942</v>
      </c>
      <c r="T1157" s="28"/>
    </row>
    <row r="1158" spans="1:20" ht="13.2" x14ac:dyDescent="0.25">
      <c r="A1158" s="7" t="s">
        <v>2582</v>
      </c>
      <c r="B1158" s="7" t="s">
        <v>14</v>
      </c>
      <c r="C1158" s="7" t="s">
        <v>30</v>
      </c>
      <c r="D1158" s="7" t="s">
        <v>16</v>
      </c>
      <c r="E1158" s="7" t="s">
        <v>17</v>
      </c>
      <c r="F1158" s="8">
        <v>44960.4</v>
      </c>
      <c r="G1158" s="8">
        <v>44960.447916666664</v>
      </c>
      <c r="H1158" s="7">
        <v>69</v>
      </c>
      <c r="I1158" s="7">
        <v>18.75</v>
      </c>
      <c r="J1158" s="7">
        <v>15</v>
      </c>
      <c r="K1158" s="7">
        <v>281.25</v>
      </c>
      <c r="L1158" s="7" t="s">
        <v>27</v>
      </c>
      <c r="M1158" s="9">
        <v>2</v>
      </c>
      <c r="N1158" s="6" t="str">
        <f>IF(ev_charging_network_usage_!$I1158&lt;=10,"Low",IF(ev_charging_network_usage_!$I1158&lt;=30,"Medium","High"))</f>
        <v>Medium</v>
      </c>
      <c r="O1158" s="6" t="str">
        <f t="shared" si="77"/>
        <v>Low Satisfaction</v>
      </c>
      <c r="P1158" s="6" t="str">
        <f>IF(ev_charging_network_usage_!$H1158&lt;30,"Short Charging",IF(ev_charging_network_usage_!$H1158&lt;=60,"Medium Charging","Long Charging"))</f>
        <v>Long Charging</v>
      </c>
      <c r="Q1158" s="6">
        <f t="shared" si="76"/>
        <v>2</v>
      </c>
      <c r="R1158" s="30">
        <f t="shared" si="74"/>
        <v>0.4</v>
      </c>
      <c r="S1158" s="28">
        <f t="shared" si="75"/>
        <v>44960</v>
      </c>
      <c r="T1158" s="28"/>
    </row>
    <row r="1159" spans="1:20" ht="13.2" x14ac:dyDescent="0.25">
      <c r="A1159" s="3" t="s">
        <v>2583</v>
      </c>
      <c r="B1159" s="3" t="s">
        <v>14</v>
      </c>
      <c r="C1159" s="3" t="s">
        <v>21</v>
      </c>
      <c r="D1159" s="3" t="s">
        <v>34</v>
      </c>
      <c r="E1159" s="3" t="s">
        <v>17</v>
      </c>
      <c r="F1159" s="3" t="s">
        <v>2584</v>
      </c>
      <c r="G1159" s="3" t="s">
        <v>2585</v>
      </c>
      <c r="H1159" s="3">
        <v>23</v>
      </c>
      <c r="I1159" s="3">
        <v>41.87</v>
      </c>
      <c r="J1159" s="3">
        <v>10</v>
      </c>
      <c r="K1159" s="3">
        <v>418.7</v>
      </c>
      <c r="L1159" s="3" t="s">
        <v>23</v>
      </c>
      <c r="M1159" s="5">
        <v>4</v>
      </c>
      <c r="N1159" s="6" t="str">
        <f>IF(ev_charging_network_usage_!$I1159&lt;=10,"Low",IF(ev_charging_network_usage_!$I1159&lt;=30,"Medium","High"))</f>
        <v>High</v>
      </c>
      <c r="O1159" s="6" t="str">
        <f t="shared" si="77"/>
        <v>Medium Satisfaction</v>
      </c>
      <c r="P1159" s="6" t="str">
        <f>IF(ev_charging_network_usage_!$H1159&lt;30,"Short Charging",IF(ev_charging_network_usage_!$H1159&lt;=60,"Medium Charging","Long Charging"))</f>
        <v>Short Charging</v>
      </c>
      <c r="Q1159" s="6">
        <f t="shared" si="76"/>
        <v>1</v>
      </c>
      <c r="R1159" s="30">
        <f t="shared" si="74"/>
        <v>0.64097222222222228</v>
      </c>
      <c r="S1159" s="28">
        <f t="shared" si="75"/>
        <v>45461</v>
      </c>
      <c r="T1159" s="28"/>
    </row>
    <row r="1160" spans="1:20" ht="13.2" x14ac:dyDescent="0.25">
      <c r="A1160" s="7" t="s">
        <v>2586</v>
      </c>
      <c r="B1160" s="7" t="s">
        <v>14</v>
      </c>
      <c r="C1160" s="7" t="s">
        <v>30</v>
      </c>
      <c r="D1160" s="7" t="s">
        <v>31</v>
      </c>
      <c r="E1160" s="7" t="s">
        <v>17</v>
      </c>
      <c r="F1160" s="8">
        <v>44986.880555555559</v>
      </c>
      <c r="G1160" s="8">
        <v>44986.890972222223</v>
      </c>
      <c r="H1160" s="7">
        <v>15</v>
      </c>
      <c r="I1160" s="7">
        <v>2.29</v>
      </c>
      <c r="J1160" s="7">
        <v>8</v>
      </c>
      <c r="K1160" s="7">
        <v>18.32</v>
      </c>
      <c r="L1160" s="7" t="s">
        <v>18</v>
      </c>
      <c r="M1160" s="9">
        <v>4</v>
      </c>
      <c r="N1160" s="6" t="str">
        <f>IF(ev_charging_network_usage_!$I1160&lt;=10,"Low",IF(ev_charging_network_usage_!$I1160&lt;=30,"Medium","High"))</f>
        <v>Low</v>
      </c>
      <c r="O1160" s="6" t="str">
        <f t="shared" si="77"/>
        <v>Medium Satisfaction</v>
      </c>
      <c r="P1160" s="6" t="str">
        <f>IF(ev_charging_network_usage_!$H1160&lt;30,"Short Charging",IF(ev_charging_network_usage_!$H1160&lt;=60,"Medium Charging","Long Charging"))</f>
        <v>Short Charging</v>
      </c>
      <c r="Q1160" s="6">
        <f t="shared" si="76"/>
        <v>2</v>
      </c>
      <c r="R1160" s="30">
        <f t="shared" si="74"/>
        <v>0.88055555555555554</v>
      </c>
      <c r="S1160" s="28">
        <f t="shared" si="75"/>
        <v>44986</v>
      </c>
      <c r="T1160" s="28"/>
    </row>
    <row r="1161" spans="1:20" ht="13.2" x14ac:dyDescent="0.25">
      <c r="A1161" s="3" t="s">
        <v>2587</v>
      </c>
      <c r="B1161" s="3" t="s">
        <v>78</v>
      </c>
      <c r="C1161" s="3" t="s">
        <v>15</v>
      </c>
      <c r="D1161" s="3" t="s">
        <v>22</v>
      </c>
      <c r="E1161" s="3" t="s">
        <v>17</v>
      </c>
      <c r="F1161" s="3" t="s">
        <v>2588</v>
      </c>
      <c r="G1161" s="3" t="s">
        <v>2589</v>
      </c>
      <c r="H1161" s="3">
        <v>61</v>
      </c>
      <c r="I1161" s="3">
        <v>56.1</v>
      </c>
      <c r="J1161" s="3">
        <v>8</v>
      </c>
      <c r="K1161" s="3">
        <v>448.8</v>
      </c>
      <c r="L1161" s="3" t="s">
        <v>23</v>
      </c>
      <c r="M1161" s="5">
        <v>4</v>
      </c>
      <c r="N1161" s="6" t="str">
        <f>IF(ev_charging_network_usage_!$I1161&lt;=10,"Low",IF(ev_charging_network_usage_!$I1161&lt;=30,"Medium","High"))</f>
        <v>High</v>
      </c>
      <c r="O1161" s="6" t="str">
        <f t="shared" si="77"/>
        <v>Medium Satisfaction</v>
      </c>
      <c r="P1161" s="6" t="str">
        <f>IF(ev_charging_network_usage_!$H1161&lt;30,"Short Charging",IF(ev_charging_network_usage_!$H1161&lt;=60,"Medium Charging","Long Charging"))</f>
        <v>Long Charging</v>
      </c>
      <c r="Q1161" s="6">
        <f t="shared" si="76"/>
        <v>3</v>
      </c>
      <c r="R1161" s="30">
        <f t="shared" si="74"/>
        <v>0.33402777777777776</v>
      </c>
      <c r="S1161" s="28">
        <f t="shared" si="75"/>
        <v>45090</v>
      </c>
      <c r="T1161" s="28"/>
    </row>
    <row r="1162" spans="1:20" ht="13.2" x14ac:dyDescent="0.25">
      <c r="A1162" s="7" t="s">
        <v>2590</v>
      </c>
      <c r="B1162" s="7" t="s">
        <v>43</v>
      </c>
      <c r="C1162" s="7" t="s">
        <v>21</v>
      </c>
      <c r="D1162" s="7" t="s">
        <v>16</v>
      </c>
      <c r="E1162" s="7" t="s">
        <v>17</v>
      </c>
      <c r="F1162" s="7" t="s">
        <v>2591</v>
      </c>
      <c r="G1162" s="7" t="s">
        <v>2592</v>
      </c>
      <c r="H1162" s="7">
        <v>17</v>
      </c>
      <c r="I1162" s="7">
        <v>44.2</v>
      </c>
      <c r="J1162" s="7">
        <v>10</v>
      </c>
      <c r="K1162" s="7">
        <v>442</v>
      </c>
      <c r="L1162" s="7" t="s">
        <v>27</v>
      </c>
      <c r="M1162" s="9">
        <v>1</v>
      </c>
      <c r="N1162" s="6" t="str">
        <f>IF(ev_charging_network_usage_!$I1162&lt;=10,"Low",IF(ev_charging_network_usage_!$I1162&lt;=30,"Medium","High"))</f>
        <v>High</v>
      </c>
      <c r="O1162" s="6" t="str">
        <f t="shared" si="77"/>
        <v>Low Satisfaction</v>
      </c>
      <c r="P1162" s="6" t="str">
        <f>IF(ev_charging_network_usage_!$H1162&lt;30,"Short Charging",IF(ev_charging_network_usage_!$H1162&lt;=60,"Medium Charging","Long Charging"))</f>
        <v>Short Charging</v>
      </c>
      <c r="Q1162" s="6">
        <f t="shared" si="76"/>
        <v>1</v>
      </c>
      <c r="R1162" s="30">
        <f t="shared" si="74"/>
        <v>0.16944444444444445</v>
      </c>
      <c r="S1162" s="28">
        <f t="shared" si="75"/>
        <v>44978</v>
      </c>
      <c r="T1162" s="28"/>
    </row>
    <row r="1163" spans="1:20" ht="13.2" x14ac:dyDescent="0.25">
      <c r="A1163" s="3" t="s">
        <v>2593</v>
      </c>
      <c r="B1163" s="3" t="s">
        <v>78</v>
      </c>
      <c r="C1163" s="3" t="s">
        <v>21</v>
      </c>
      <c r="D1163" s="3" t="s">
        <v>16</v>
      </c>
      <c r="E1163" s="3" t="s">
        <v>35</v>
      </c>
      <c r="F1163" s="4">
        <v>45569.427083333336</v>
      </c>
      <c r="G1163" s="4">
        <v>45569.488888888889</v>
      </c>
      <c r="H1163" s="3">
        <v>89</v>
      </c>
      <c r="I1163" s="3">
        <v>23.6</v>
      </c>
      <c r="J1163" s="3">
        <v>12</v>
      </c>
      <c r="K1163" s="3">
        <v>283.2</v>
      </c>
      <c r="L1163" s="3" t="s">
        <v>23</v>
      </c>
      <c r="M1163" s="5">
        <v>3</v>
      </c>
      <c r="N1163" s="6" t="str">
        <f>IF(ev_charging_network_usage_!$I1163&lt;=10,"Low",IF(ev_charging_network_usage_!$I1163&lt;=30,"Medium","High"))</f>
        <v>Medium</v>
      </c>
      <c r="O1163" s="6" t="str">
        <f t="shared" si="77"/>
        <v>Medium Satisfaction</v>
      </c>
      <c r="P1163" s="6" t="str">
        <f>IF(ev_charging_network_usage_!$H1163&lt;30,"Short Charging",IF(ev_charging_network_usage_!$H1163&lt;=60,"Medium Charging","Long Charging"))</f>
        <v>Long Charging</v>
      </c>
      <c r="Q1163" s="6">
        <f t="shared" si="76"/>
        <v>1</v>
      </c>
      <c r="R1163" s="30">
        <f t="shared" si="74"/>
        <v>0.42708333333333331</v>
      </c>
      <c r="S1163" s="28">
        <f t="shared" si="75"/>
        <v>45569</v>
      </c>
      <c r="T1163" s="28"/>
    </row>
    <row r="1164" spans="1:20" ht="13.2" x14ac:dyDescent="0.25">
      <c r="A1164" s="7" t="s">
        <v>2594</v>
      </c>
      <c r="B1164" s="7" t="s">
        <v>78</v>
      </c>
      <c r="C1164" s="7" t="s">
        <v>15</v>
      </c>
      <c r="D1164" s="7" t="s">
        <v>31</v>
      </c>
      <c r="E1164" s="7" t="s">
        <v>35</v>
      </c>
      <c r="F1164" s="7" t="s">
        <v>2595</v>
      </c>
      <c r="G1164" s="7" t="s">
        <v>2596</v>
      </c>
      <c r="H1164" s="7">
        <v>24</v>
      </c>
      <c r="I1164" s="7">
        <v>51.89</v>
      </c>
      <c r="J1164" s="7">
        <v>8</v>
      </c>
      <c r="K1164" s="7">
        <v>415.12</v>
      </c>
      <c r="L1164" s="7" t="s">
        <v>27</v>
      </c>
      <c r="M1164" s="9">
        <v>3</v>
      </c>
      <c r="N1164" s="6" t="str">
        <f>IF(ev_charging_network_usage_!$I1164&lt;=10,"Low",IF(ev_charging_network_usage_!$I1164&lt;=30,"Medium","High"))</f>
        <v>High</v>
      </c>
      <c r="O1164" s="6" t="str">
        <f t="shared" si="77"/>
        <v>Medium Satisfaction</v>
      </c>
      <c r="P1164" s="6" t="str">
        <f>IF(ev_charging_network_usage_!$H1164&lt;30,"Short Charging",IF(ev_charging_network_usage_!$H1164&lt;=60,"Medium Charging","Long Charging"))</f>
        <v>Short Charging</v>
      </c>
      <c r="Q1164" s="6">
        <f t="shared" si="76"/>
        <v>3</v>
      </c>
      <c r="R1164" s="30">
        <f t="shared" si="74"/>
        <v>0.20902777777777778</v>
      </c>
      <c r="S1164" s="28">
        <f t="shared" si="75"/>
        <v>44948</v>
      </c>
      <c r="T1164" s="28"/>
    </row>
    <row r="1165" spans="1:20" ht="13.2" x14ac:dyDescent="0.25">
      <c r="A1165" s="3" t="s">
        <v>2597</v>
      </c>
      <c r="B1165" s="3" t="s">
        <v>43</v>
      </c>
      <c r="C1165" s="3" t="s">
        <v>21</v>
      </c>
      <c r="D1165" s="3" t="s">
        <v>22</v>
      </c>
      <c r="E1165" s="3" t="s">
        <v>35</v>
      </c>
      <c r="F1165" s="4">
        <v>45048.901388888888</v>
      </c>
      <c r="G1165" s="4">
        <v>45048.947916666664</v>
      </c>
      <c r="H1165" s="3">
        <v>67</v>
      </c>
      <c r="I1165" s="3">
        <v>7.57</v>
      </c>
      <c r="J1165" s="3">
        <v>15</v>
      </c>
      <c r="K1165" s="3">
        <v>113.55</v>
      </c>
      <c r="L1165" s="3" t="s">
        <v>18</v>
      </c>
      <c r="M1165" s="5">
        <v>1</v>
      </c>
      <c r="N1165" s="6" t="str">
        <f>IF(ev_charging_network_usage_!$I1165&lt;=10,"Low",IF(ev_charging_network_usage_!$I1165&lt;=30,"Medium","High"))</f>
        <v>Low</v>
      </c>
      <c r="O1165" s="6" t="str">
        <f t="shared" si="77"/>
        <v>Low Satisfaction</v>
      </c>
      <c r="P1165" s="6" t="str">
        <f>IF(ev_charging_network_usage_!$H1165&lt;30,"Short Charging",IF(ev_charging_network_usage_!$H1165&lt;=60,"Medium Charging","Long Charging"))</f>
        <v>Long Charging</v>
      </c>
      <c r="Q1165" s="6">
        <f t="shared" si="76"/>
        <v>1</v>
      </c>
      <c r="R1165" s="30">
        <f t="shared" si="74"/>
        <v>0.90138888888888891</v>
      </c>
      <c r="S1165" s="28">
        <f t="shared" si="75"/>
        <v>45048</v>
      </c>
      <c r="T1165" s="28"/>
    </row>
    <row r="1166" spans="1:20" ht="13.2" x14ac:dyDescent="0.25">
      <c r="A1166" s="7" t="s">
        <v>2598</v>
      </c>
      <c r="B1166" s="7" t="s">
        <v>48</v>
      </c>
      <c r="C1166" s="7" t="s">
        <v>30</v>
      </c>
      <c r="D1166" s="7" t="s">
        <v>34</v>
      </c>
      <c r="E1166" s="7" t="s">
        <v>17</v>
      </c>
      <c r="F1166" s="7" t="s">
        <v>2599</v>
      </c>
      <c r="G1166" s="7" t="s">
        <v>2600</v>
      </c>
      <c r="H1166" s="7">
        <v>54</v>
      </c>
      <c r="I1166" s="7">
        <v>33.520000000000003</v>
      </c>
      <c r="J1166" s="7">
        <v>12</v>
      </c>
      <c r="K1166" s="7">
        <v>402.24</v>
      </c>
      <c r="L1166" s="7" t="s">
        <v>23</v>
      </c>
      <c r="M1166" s="9">
        <v>3</v>
      </c>
      <c r="N1166" s="6" t="str">
        <f>IF(ev_charging_network_usage_!$I1166&lt;=10,"Low",IF(ev_charging_network_usage_!$I1166&lt;=30,"Medium","High"))</f>
        <v>High</v>
      </c>
      <c r="O1166" s="6" t="str">
        <f t="shared" si="77"/>
        <v>Medium Satisfaction</v>
      </c>
      <c r="P1166" s="6" t="str">
        <f>IF(ev_charging_network_usage_!$H1166&lt;30,"Short Charging",IF(ev_charging_network_usage_!$H1166&lt;=60,"Medium Charging","Long Charging"))</f>
        <v>Medium Charging</v>
      </c>
      <c r="Q1166" s="6">
        <f t="shared" si="76"/>
        <v>2</v>
      </c>
      <c r="R1166" s="30">
        <f t="shared" si="74"/>
        <v>0.67847222222222225</v>
      </c>
      <c r="S1166" s="28">
        <f t="shared" si="75"/>
        <v>45045</v>
      </c>
      <c r="T1166" s="28"/>
    </row>
    <row r="1167" spans="1:20" ht="13.2" x14ac:dyDescent="0.25">
      <c r="A1167" s="3" t="s">
        <v>2601</v>
      </c>
      <c r="B1167" s="3" t="s">
        <v>29</v>
      </c>
      <c r="C1167" s="3" t="s">
        <v>15</v>
      </c>
      <c r="D1167" s="3" t="s">
        <v>31</v>
      </c>
      <c r="E1167" s="3" t="s">
        <v>35</v>
      </c>
      <c r="F1167" s="3" t="s">
        <v>2602</v>
      </c>
      <c r="G1167" s="3" t="s">
        <v>2603</v>
      </c>
      <c r="H1167" s="3">
        <v>43</v>
      </c>
      <c r="I1167" s="3">
        <v>21.03</v>
      </c>
      <c r="J1167" s="3">
        <v>15</v>
      </c>
      <c r="K1167" s="3">
        <v>315.45</v>
      </c>
      <c r="L1167" s="3" t="s">
        <v>27</v>
      </c>
      <c r="M1167" s="5">
        <v>5</v>
      </c>
      <c r="N1167" s="6" t="str">
        <f>IF(ev_charging_network_usage_!$I1167&lt;=10,"Low",IF(ev_charging_network_usage_!$I1167&lt;=30,"Medium","High"))</f>
        <v>Medium</v>
      </c>
      <c r="O1167" s="6" t="str">
        <f t="shared" si="77"/>
        <v>High Satisfaction</v>
      </c>
      <c r="P1167" s="6" t="str">
        <f>IF(ev_charging_network_usage_!$H1167&lt;30,"Short Charging",IF(ev_charging_network_usage_!$H1167&lt;=60,"Medium Charging","Long Charging"))</f>
        <v>Medium Charging</v>
      </c>
      <c r="Q1167" s="6">
        <f t="shared" si="76"/>
        <v>3</v>
      </c>
      <c r="R1167" s="30">
        <f t="shared" si="74"/>
        <v>0.99444444444444446</v>
      </c>
      <c r="S1167" s="28">
        <f t="shared" si="75"/>
        <v>45523</v>
      </c>
      <c r="T1167" s="28"/>
    </row>
    <row r="1168" spans="1:20" ht="13.2" x14ac:dyDescent="0.25">
      <c r="A1168" s="7" t="s">
        <v>2604</v>
      </c>
      <c r="B1168" s="7" t="s">
        <v>59</v>
      </c>
      <c r="C1168" s="7" t="s">
        <v>21</v>
      </c>
      <c r="D1168" s="7" t="s">
        <v>16</v>
      </c>
      <c r="E1168" s="7" t="s">
        <v>17</v>
      </c>
      <c r="F1168" s="7" t="s">
        <v>2605</v>
      </c>
      <c r="G1168" s="7" t="s">
        <v>2606</v>
      </c>
      <c r="H1168" s="7">
        <v>87</v>
      </c>
      <c r="I1168" s="7">
        <v>47.02</v>
      </c>
      <c r="J1168" s="7">
        <v>8</v>
      </c>
      <c r="K1168" s="7">
        <v>376.16</v>
      </c>
      <c r="L1168" s="7" t="s">
        <v>23</v>
      </c>
      <c r="M1168" s="9">
        <v>3</v>
      </c>
      <c r="N1168" s="6" t="str">
        <f>IF(ev_charging_network_usage_!$I1168&lt;=10,"Low",IF(ev_charging_network_usage_!$I1168&lt;=30,"Medium","High"))</f>
        <v>High</v>
      </c>
      <c r="O1168" s="6" t="str">
        <f t="shared" si="77"/>
        <v>Medium Satisfaction</v>
      </c>
      <c r="P1168" s="6" t="str">
        <f>IF(ev_charging_network_usage_!$H1168&lt;30,"Short Charging",IF(ev_charging_network_usage_!$H1168&lt;=60,"Medium Charging","Long Charging"))</f>
        <v>Long Charging</v>
      </c>
      <c r="Q1168" s="6">
        <f t="shared" si="76"/>
        <v>1</v>
      </c>
      <c r="R1168" s="30">
        <f t="shared" si="74"/>
        <v>0.27152777777777776</v>
      </c>
      <c r="S1168" s="28">
        <f t="shared" si="75"/>
        <v>45370</v>
      </c>
      <c r="T1168" s="28"/>
    </row>
    <row r="1169" spans="1:20" ht="13.2" x14ac:dyDescent="0.25">
      <c r="A1169" s="3" t="s">
        <v>2607</v>
      </c>
      <c r="B1169" s="3" t="s">
        <v>55</v>
      </c>
      <c r="C1169" s="3" t="s">
        <v>21</v>
      </c>
      <c r="D1169" s="3" t="s">
        <v>34</v>
      </c>
      <c r="E1169" s="3" t="s">
        <v>17</v>
      </c>
      <c r="F1169" s="4">
        <v>45083.970138888886</v>
      </c>
      <c r="G1169" s="4">
        <v>45083.980555555558</v>
      </c>
      <c r="H1169" s="3">
        <v>15</v>
      </c>
      <c r="I1169" s="3">
        <v>46.36</v>
      </c>
      <c r="J1169" s="3">
        <v>12</v>
      </c>
      <c r="K1169" s="3">
        <v>556.32000000000005</v>
      </c>
      <c r="L1169" s="3" t="s">
        <v>23</v>
      </c>
      <c r="M1169" s="5">
        <v>4</v>
      </c>
      <c r="N1169" s="6" t="str">
        <f>IF(ev_charging_network_usage_!$I1169&lt;=10,"Low",IF(ev_charging_network_usage_!$I1169&lt;=30,"Medium","High"))</f>
        <v>High</v>
      </c>
      <c r="O1169" s="6" t="str">
        <f t="shared" si="77"/>
        <v>Medium Satisfaction</v>
      </c>
      <c r="P1169" s="6" t="str">
        <f>IF(ev_charging_network_usage_!$H1169&lt;30,"Short Charging",IF(ev_charging_network_usage_!$H1169&lt;=60,"Medium Charging","Long Charging"))</f>
        <v>Short Charging</v>
      </c>
      <c r="Q1169" s="6">
        <f t="shared" si="76"/>
        <v>1</v>
      </c>
      <c r="R1169" s="30">
        <f t="shared" si="74"/>
        <v>0.97013888888888888</v>
      </c>
      <c r="S1169" s="28">
        <f t="shared" si="75"/>
        <v>45083</v>
      </c>
      <c r="T1169" s="28"/>
    </row>
    <row r="1170" spans="1:20" ht="13.2" x14ac:dyDescent="0.25">
      <c r="A1170" s="7" t="s">
        <v>2608</v>
      </c>
      <c r="B1170" s="7" t="s">
        <v>55</v>
      </c>
      <c r="C1170" s="7" t="s">
        <v>15</v>
      </c>
      <c r="D1170" s="7" t="s">
        <v>34</v>
      </c>
      <c r="E1170" s="7" t="s">
        <v>35</v>
      </c>
      <c r="F1170" s="7" t="s">
        <v>2609</v>
      </c>
      <c r="G1170" s="7" t="s">
        <v>2610</v>
      </c>
      <c r="H1170" s="7">
        <v>27</v>
      </c>
      <c r="I1170" s="7">
        <v>11.75</v>
      </c>
      <c r="J1170" s="7">
        <v>12</v>
      </c>
      <c r="K1170" s="7">
        <v>141</v>
      </c>
      <c r="L1170" s="7" t="s">
        <v>27</v>
      </c>
      <c r="M1170" s="9">
        <v>4</v>
      </c>
      <c r="N1170" s="6" t="str">
        <f>IF(ev_charging_network_usage_!$I1170&lt;=10,"Low",IF(ev_charging_network_usage_!$I1170&lt;=30,"Medium","High"))</f>
        <v>Medium</v>
      </c>
      <c r="O1170" s="6" t="str">
        <f t="shared" si="77"/>
        <v>Medium Satisfaction</v>
      </c>
      <c r="P1170" s="6" t="str">
        <f>IF(ev_charging_network_usage_!$H1170&lt;30,"Short Charging",IF(ev_charging_network_usage_!$H1170&lt;=60,"Medium Charging","Long Charging"))</f>
        <v>Short Charging</v>
      </c>
      <c r="Q1170" s="6">
        <f t="shared" si="76"/>
        <v>3</v>
      </c>
      <c r="R1170" s="30">
        <f t="shared" si="74"/>
        <v>0.98611111111111116</v>
      </c>
      <c r="S1170" s="28">
        <f t="shared" si="75"/>
        <v>45486</v>
      </c>
      <c r="T1170" s="28"/>
    </row>
    <row r="1171" spans="1:20" ht="13.2" x14ac:dyDescent="0.25">
      <c r="A1171" s="3" t="s">
        <v>2611</v>
      </c>
      <c r="B1171" s="3" t="s">
        <v>48</v>
      </c>
      <c r="C1171" s="3" t="s">
        <v>21</v>
      </c>
      <c r="D1171" s="3" t="s">
        <v>22</v>
      </c>
      <c r="E1171" s="3" t="s">
        <v>17</v>
      </c>
      <c r="F1171" s="4">
        <v>45178.775694444441</v>
      </c>
      <c r="G1171" s="4">
        <v>45178.85833333333</v>
      </c>
      <c r="H1171" s="3">
        <v>119</v>
      </c>
      <c r="I1171" s="3">
        <v>25.34</v>
      </c>
      <c r="J1171" s="3">
        <v>12</v>
      </c>
      <c r="K1171" s="3">
        <v>304.08</v>
      </c>
      <c r="L1171" s="3" t="s">
        <v>18</v>
      </c>
      <c r="M1171" s="5">
        <v>2</v>
      </c>
      <c r="N1171" s="6" t="str">
        <f>IF(ev_charging_network_usage_!$I1171&lt;=10,"Low",IF(ev_charging_network_usage_!$I1171&lt;=30,"Medium","High"))</f>
        <v>Medium</v>
      </c>
      <c r="O1171" s="6" t="str">
        <f t="shared" si="77"/>
        <v>Low Satisfaction</v>
      </c>
      <c r="P1171" s="6" t="str">
        <f>IF(ev_charging_network_usage_!$H1171&lt;30,"Short Charging",IF(ev_charging_network_usage_!$H1171&lt;=60,"Medium Charging","Long Charging"))</f>
        <v>Long Charging</v>
      </c>
      <c r="Q1171" s="6">
        <f t="shared" si="76"/>
        <v>1</v>
      </c>
      <c r="R1171" s="30">
        <f t="shared" si="74"/>
        <v>0.77569444444444446</v>
      </c>
      <c r="S1171" s="28">
        <f t="shared" si="75"/>
        <v>45178</v>
      </c>
      <c r="T1171" s="28"/>
    </row>
    <row r="1172" spans="1:20" ht="13.2" x14ac:dyDescent="0.25">
      <c r="A1172" s="7" t="s">
        <v>2612</v>
      </c>
      <c r="B1172" s="7" t="s">
        <v>55</v>
      </c>
      <c r="C1172" s="7" t="s">
        <v>21</v>
      </c>
      <c r="D1172" s="7" t="s">
        <v>31</v>
      </c>
      <c r="E1172" s="7" t="s">
        <v>35</v>
      </c>
      <c r="F1172" s="7" t="s">
        <v>2613</v>
      </c>
      <c r="G1172" s="7" t="s">
        <v>2614</v>
      </c>
      <c r="H1172" s="7">
        <v>82</v>
      </c>
      <c r="I1172" s="7">
        <v>51.97</v>
      </c>
      <c r="J1172" s="7">
        <v>10</v>
      </c>
      <c r="K1172" s="7">
        <v>519.70000000000005</v>
      </c>
      <c r="L1172" s="7" t="s">
        <v>23</v>
      </c>
      <c r="M1172" s="9">
        <v>5</v>
      </c>
      <c r="N1172" s="6" t="str">
        <f>IF(ev_charging_network_usage_!$I1172&lt;=10,"Low",IF(ev_charging_network_usage_!$I1172&lt;=30,"Medium","High"))</f>
        <v>High</v>
      </c>
      <c r="O1172" s="6" t="str">
        <f t="shared" si="77"/>
        <v>High Satisfaction</v>
      </c>
      <c r="P1172" s="6" t="str">
        <f>IF(ev_charging_network_usage_!$H1172&lt;30,"Short Charging",IF(ev_charging_network_usage_!$H1172&lt;=60,"Medium Charging","Long Charging"))</f>
        <v>Long Charging</v>
      </c>
      <c r="Q1172" s="6">
        <f t="shared" si="76"/>
        <v>1</v>
      </c>
      <c r="R1172" s="30">
        <f t="shared" si="74"/>
        <v>0.68402777777777779</v>
      </c>
      <c r="S1172" s="28">
        <f t="shared" si="75"/>
        <v>45066</v>
      </c>
      <c r="T1172" s="28"/>
    </row>
    <row r="1173" spans="1:20" ht="13.2" x14ac:dyDescent="0.25">
      <c r="A1173" s="3" t="s">
        <v>2615</v>
      </c>
      <c r="B1173" s="3" t="s">
        <v>48</v>
      </c>
      <c r="C1173" s="3" t="s">
        <v>30</v>
      </c>
      <c r="D1173" s="3" t="s">
        <v>31</v>
      </c>
      <c r="E1173" s="3" t="s">
        <v>35</v>
      </c>
      <c r="F1173" s="3" t="s">
        <v>2616</v>
      </c>
      <c r="G1173" s="3" t="s">
        <v>2617</v>
      </c>
      <c r="H1173" s="3">
        <v>102</v>
      </c>
      <c r="I1173" s="3">
        <v>34.85</v>
      </c>
      <c r="J1173" s="3">
        <v>15</v>
      </c>
      <c r="K1173" s="3">
        <v>522.75</v>
      </c>
      <c r="L1173" s="3" t="s">
        <v>38</v>
      </c>
      <c r="M1173" s="5">
        <v>5</v>
      </c>
      <c r="N1173" s="6" t="str">
        <f>IF(ev_charging_network_usage_!$I1173&lt;=10,"Low",IF(ev_charging_network_usage_!$I1173&lt;=30,"Medium","High"))</f>
        <v>High</v>
      </c>
      <c r="O1173" s="6" t="str">
        <f t="shared" si="77"/>
        <v>High Satisfaction</v>
      </c>
      <c r="P1173" s="6" t="str">
        <f>IF(ev_charging_network_usage_!$H1173&lt;30,"Short Charging",IF(ev_charging_network_usage_!$H1173&lt;=60,"Medium Charging","Long Charging"))</f>
        <v>Long Charging</v>
      </c>
      <c r="Q1173" s="6">
        <f t="shared" si="76"/>
        <v>2</v>
      </c>
      <c r="R1173" s="30">
        <f t="shared" si="74"/>
        <v>0.51388888888888884</v>
      </c>
      <c r="S1173" s="28">
        <f t="shared" si="75"/>
        <v>45340</v>
      </c>
      <c r="T1173" s="28"/>
    </row>
    <row r="1174" spans="1:20" ht="13.2" x14ac:dyDescent="0.25">
      <c r="A1174" s="7" t="s">
        <v>2618</v>
      </c>
      <c r="B1174" s="7" t="s">
        <v>78</v>
      </c>
      <c r="C1174" s="7" t="s">
        <v>21</v>
      </c>
      <c r="D1174" s="7" t="s">
        <v>22</v>
      </c>
      <c r="E1174" s="7" t="s">
        <v>35</v>
      </c>
      <c r="F1174" s="7" t="s">
        <v>2619</v>
      </c>
      <c r="G1174" s="7" t="s">
        <v>2620</v>
      </c>
      <c r="H1174" s="7">
        <v>93</v>
      </c>
      <c r="I1174" s="7">
        <v>29.35</v>
      </c>
      <c r="J1174" s="7">
        <v>12</v>
      </c>
      <c r="K1174" s="7">
        <v>352.2</v>
      </c>
      <c r="L1174" s="7" t="s">
        <v>23</v>
      </c>
      <c r="M1174" s="9">
        <v>5</v>
      </c>
      <c r="N1174" s="6" t="str">
        <f>IF(ev_charging_network_usage_!$I1174&lt;=10,"Low",IF(ev_charging_network_usage_!$I1174&lt;=30,"Medium","High"))</f>
        <v>Medium</v>
      </c>
      <c r="O1174" s="6" t="str">
        <f t="shared" si="77"/>
        <v>High Satisfaction</v>
      </c>
      <c r="P1174" s="6" t="str">
        <f>IF(ev_charging_network_usage_!$H1174&lt;30,"Short Charging",IF(ev_charging_network_usage_!$H1174&lt;=60,"Medium Charging","Long Charging"))</f>
        <v>Long Charging</v>
      </c>
      <c r="Q1174" s="6">
        <f t="shared" si="76"/>
        <v>1</v>
      </c>
      <c r="R1174" s="30">
        <f t="shared" si="74"/>
        <v>0.93680555555555556</v>
      </c>
      <c r="S1174" s="28">
        <f t="shared" si="75"/>
        <v>45287</v>
      </c>
      <c r="T1174" s="28"/>
    </row>
    <row r="1175" spans="1:20" ht="13.2" x14ac:dyDescent="0.25">
      <c r="A1175" s="3" t="s">
        <v>2621</v>
      </c>
      <c r="B1175" s="3" t="s">
        <v>20</v>
      </c>
      <c r="C1175" s="3" t="s">
        <v>21</v>
      </c>
      <c r="D1175" s="3" t="s">
        <v>22</v>
      </c>
      <c r="E1175" s="3" t="s">
        <v>17</v>
      </c>
      <c r="F1175" s="3" t="s">
        <v>2622</v>
      </c>
      <c r="G1175" s="3" t="s">
        <v>2623</v>
      </c>
      <c r="H1175" s="3">
        <v>76</v>
      </c>
      <c r="I1175" s="3">
        <v>5.19</v>
      </c>
      <c r="J1175" s="3">
        <v>8</v>
      </c>
      <c r="K1175" s="3">
        <v>41.52</v>
      </c>
      <c r="L1175" s="3" t="s">
        <v>27</v>
      </c>
      <c r="M1175" s="5">
        <v>4</v>
      </c>
      <c r="N1175" s="6" t="str">
        <f>IF(ev_charging_network_usage_!$I1175&lt;=10,"Low",IF(ev_charging_network_usage_!$I1175&lt;=30,"Medium","High"))</f>
        <v>Low</v>
      </c>
      <c r="O1175" s="6" t="str">
        <f t="shared" si="77"/>
        <v>Medium Satisfaction</v>
      </c>
      <c r="P1175" s="6" t="str">
        <f>IF(ev_charging_network_usage_!$H1175&lt;30,"Short Charging",IF(ev_charging_network_usage_!$H1175&lt;=60,"Medium Charging","Long Charging"))</f>
        <v>Long Charging</v>
      </c>
      <c r="Q1175" s="6">
        <f t="shared" si="76"/>
        <v>1</v>
      </c>
      <c r="R1175" s="30">
        <f t="shared" si="74"/>
        <v>0.61041666666666672</v>
      </c>
      <c r="S1175" s="28">
        <f t="shared" si="75"/>
        <v>45104</v>
      </c>
      <c r="T1175" s="28"/>
    </row>
    <row r="1176" spans="1:20" ht="13.2" x14ac:dyDescent="0.25">
      <c r="A1176" s="7" t="s">
        <v>2624</v>
      </c>
      <c r="B1176" s="7" t="s">
        <v>20</v>
      </c>
      <c r="C1176" s="7" t="s">
        <v>15</v>
      </c>
      <c r="D1176" s="7" t="s">
        <v>22</v>
      </c>
      <c r="E1176" s="7" t="s">
        <v>17</v>
      </c>
      <c r="F1176" s="8">
        <v>45327.09375</v>
      </c>
      <c r="G1176" s="8">
        <v>45327.142361111109</v>
      </c>
      <c r="H1176" s="7">
        <v>70</v>
      </c>
      <c r="I1176" s="7">
        <v>30.72</v>
      </c>
      <c r="J1176" s="7">
        <v>15</v>
      </c>
      <c r="K1176" s="7">
        <v>460.8</v>
      </c>
      <c r="L1176" s="7" t="s">
        <v>23</v>
      </c>
      <c r="M1176" s="9">
        <v>3</v>
      </c>
      <c r="N1176" s="6" t="str">
        <f>IF(ev_charging_network_usage_!$I1176&lt;=10,"Low",IF(ev_charging_network_usage_!$I1176&lt;=30,"Medium","High"))</f>
        <v>High</v>
      </c>
      <c r="O1176" s="6" t="str">
        <f t="shared" si="77"/>
        <v>Medium Satisfaction</v>
      </c>
      <c r="P1176" s="6" t="str">
        <f>IF(ev_charging_network_usage_!$H1176&lt;30,"Short Charging",IF(ev_charging_network_usage_!$H1176&lt;=60,"Medium Charging","Long Charging"))</f>
        <v>Long Charging</v>
      </c>
      <c r="Q1176" s="6">
        <f t="shared" si="76"/>
        <v>3</v>
      </c>
      <c r="R1176" s="30">
        <f t="shared" si="74"/>
        <v>9.375E-2</v>
      </c>
      <c r="S1176" s="28">
        <f t="shared" si="75"/>
        <v>45327</v>
      </c>
      <c r="T1176" s="28"/>
    </row>
    <row r="1177" spans="1:20" ht="13.2" x14ac:dyDescent="0.25">
      <c r="A1177" s="3" t="s">
        <v>2625</v>
      </c>
      <c r="B1177" s="3" t="s">
        <v>14</v>
      </c>
      <c r="C1177" s="3" t="s">
        <v>21</v>
      </c>
      <c r="D1177" s="3" t="s">
        <v>22</v>
      </c>
      <c r="E1177" s="3" t="s">
        <v>35</v>
      </c>
      <c r="F1177" s="3" t="s">
        <v>2626</v>
      </c>
      <c r="G1177" s="3" t="s">
        <v>2627</v>
      </c>
      <c r="H1177" s="3">
        <v>48</v>
      </c>
      <c r="I1177" s="3">
        <v>51.32</v>
      </c>
      <c r="J1177" s="3">
        <v>10</v>
      </c>
      <c r="K1177" s="3">
        <v>513.20000000000005</v>
      </c>
      <c r="L1177" s="3" t="s">
        <v>27</v>
      </c>
      <c r="M1177" s="5">
        <v>4</v>
      </c>
      <c r="N1177" s="6" t="str">
        <f>IF(ev_charging_network_usage_!$I1177&lt;=10,"Low",IF(ev_charging_network_usage_!$I1177&lt;=30,"Medium","High"))</f>
        <v>High</v>
      </c>
      <c r="O1177" s="6" t="str">
        <f t="shared" si="77"/>
        <v>Medium Satisfaction</v>
      </c>
      <c r="P1177" s="6" t="str">
        <f>IF(ev_charging_network_usage_!$H1177&lt;30,"Short Charging",IF(ev_charging_network_usage_!$H1177&lt;=60,"Medium Charging","Long Charging"))</f>
        <v>Medium Charging</v>
      </c>
      <c r="Q1177" s="6">
        <f t="shared" si="76"/>
        <v>1</v>
      </c>
      <c r="R1177" s="30">
        <f t="shared" si="74"/>
        <v>0.77500000000000002</v>
      </c>
      <c r="S1177" s="28">
        <f t="shared" si="75"/>
        <v>44942</v>
      </c>
      <c r="T1177" s="28"/>
    </row>
    <row r="1178" spans="1:20" ht="13.2" x14ac:dyDescent="0.25">
      <c r="A1178" s="7" t="s">
        <v>2628</v>
      </c>
      <c r="B1178" s="7" t="s">
        <v>78</v>
      </c>
      <c r="C1178" s="7" t="s">
        <v>30</v>
      </c>
      <c r="D1178" s="7" t="s">
        <v>22</v>
      </c>
      <c r="E1178" s="7" t="s">
        <v>35</v>
      </c>
      <c r="F1178" s="7" t="s">
        <v>2629</v>
      </c>
      <c r="G1178" s="7" t="s">
        <v>2630</v>
      </c>
      <c r="H1178" s="7">
        <v>22</v>
      </c>
      <c r="I1178" s="7">
        <v>35.729999999999997</v>
      </c>
      <c r="J1178" s="7">
        <v>12</v>
      </c>
      <c r="K1178" s="7">
        <v>428.76</v>
      </c>
      <c r="L1178" s="7" t="s">
        <v>38</v>
      </c>
      <c r="M1178" s="9">
        <v>3</v>
      </c>
      <c r="N1178" s="6" t="str">
        <f>IF(ev_charging_network_usage_!$I1178&lt;=10,"Low",IF(ev_charging_network_usage_!$I1178&lt;=30,"Medium","High"))</f>
        <v>High</v>
      </c>
      <c r="O1178" s="6" t="str">
        <f t="shared" si="77"/>
        <v>Medium Satisfaction</v>
      </c>
      <c r="P1178" s="6" t="str">
        <f>IF(ev_charging_network_usage_!$H1178&lt;30,"Short Charging",IF(ev_charging_network_usage_!$H1178&lt;=60,"Medium Charging","Long Charging"))</f>
        <v>Short Charging</v>
      </c>
      <c r="Q1178" s="6">
        <f t="shared" si="76"/>
        <v>2</v>
      </c>
      <c r="R1178" s="30">
        <f t="shared" si="74"/>
        <v>0.88194444444444442</v>
      </c>
      <c r="S1178" s="28">
        <f t="shared" si="75"/>
        <v>44977</v>
      </c>
      <c r="T1178" s="28"/>
    </row>
    <row r="1179" spans="1:20" ht="13.2" x14ac:dyDescent="0.25">
      <c r="A1179" s="3" t="s">
        <v>2631</v>
      </c>
      <c r="B1179" s="3" t="s">
        <v>14</v>
      </c>
      <c r="C1179" s="3" t="s">
        <v>30</v>
      </c>
      <c r="D1179" s="3" t="s">
        <v>34</v>
      </c>
      <c r="E1179" s="3" t="s">
        <v>17</v>
      </c>
      <c r="F1179" s="3" t="s">
        <v>2632</v>
      </c>
      <c r="G1179" s="3" t="s">
        <v>2633</v>
      </c>
      <c r="H1179" s="3">
        <v>100</v>
      </c>
      <c r="I1179" s="3">
        <v>58.06</v>
      </c>
      <c r="J1179" s="3">
        <v>8</v>
      </c>
      <c r="K1179" s="3">
        <v>464.48</v>
      </c>
      <c r="L1179" s="3" t="s">
        <v>23</v>
      </c>
      <c r="M1179" s="5">
        <v>4</v>
      </c>
      <c r="N1179" s="6" t="str">
        <f>IF(ev_charging_network_usage_!$I1179&lt;=10,"Low",IF(ev_charging_network_usage_!$I1179&lt;=30,"Medium","High"))</f>
        <v>High</v>
      </c>
      <c r="O1179" s="6" t="str">
        <f t="shared" si="77"/>
        <v>Medium Satisfaction</v>
      </c>
      <c r="P1179" s="6" t="str">
        <f>IF(ev_charging_network_usage_!$H1179&lt;30,"Short Charging",IF(ev_charging_network_usage_!$H1179&lt;=60,"Medium Charging","Long Charging"))</f>
        <v>Long Charging</v>
      </c>
      <c r="Q1179" s="6">
        <f t="shared" si="76"/>
        <v>2</v>
      </c>
      <c r="R1179" s="30">
        <f t="shared" si="74"/>
        <v>0.12083333333333333</v>
      </c>
      <c r="S1179" s="28">
        <f t="shared" si="75"/>
        <v>45404</v>
      </c>
      <c r="T1179" s="28"/>
    </row>
    <row r="1180" spans="1:20" ht="13.2" x14ac:dyDescent="0.25">
      <c r="A1180" s="7" t="s">
        <v>2634</v>
      </c>
      <c r="B1180" s="7" t="s">
        <v>43</v>
      </c>
      <c r="C1180" s="7" t="s">
        <v>15</v>
      </c>
      <c r="D1180" s="7" t="s">
        <v>34</v>
      </c>
      <c r="E1180" s="7" t="s">
        <v>35</v>
      </c>
      <c r="F1180" s="8">
        <v>45179.993055555555</v>
      </c>
      <c r="G1180" s="11">
        <v>45209.01458333333</v>
      </c>
      <c r="H1180" s="7">
        <v>31</v>
      </c>
      <c r="I1180" s="7">
        <v>58.33</v>
      </c>
      <c r="J1180" s="7">
        <v>12</v>
      </c>
      <c r="K1180" s="7">
        <v>699.96</v>
      </c>
      <c r="L1180" s="7" t="s">
        <v>23</v>
      </c>
      <c r="M1180" s="9">
        <v>1</v>
      </c>
      <c r="N1180" s="6" t="str">
        <f>IF(ev_charging_network_usage_!$I1180&lt;=10,"Low",IF(ev_charging_network_usage_!$I1180&lt;=30,"Medium","High"))</f>
        <v>High</v>
      </c>
      <c r="O1180" s="6" t="str">
        <f t="shared" si="77"/>
        <v>Low Satisfaction</v>
      </c>
      <c r="P1180" s="6" t="str">
        <f>IF(ev_charging_network_usage_!$H1180&lt;30,"Short Charging",IF(ev_charging_network_usage_!$H1180&lt;=60,"Medium Charging","Long Charging"))</f>
        <v>Medium Charging</v>
      </c>
      <c r="Q1180" s="6">
        <f t="shared" si="76"/>
        <v>3</v>
      </c>
      <c r="R1180" s="30">
        <f t="shared" si="74"/>
        <v>0.99305555555555558</v>
      </c>
      <c r="S1180" s="28">
        <f t="shared" si="75"/>
        <v>45179</v>
      </c>
      <c r="T1180" s="28"/>
    </row>
    <row r="1181" spans="1:20" ht="13.2" x14ac:dyDescent="0.25">
      <c r="A1181" s="3" t="s">
        <v>2635</v>
      </c>
      <c r="B1181" s="3" t="s">
        <v>55</v>
      </c>
      <c r="C1181" s="3" t="s">
        <v>15</v>
      </c>
      <c r="D1181" s="3" t="s">
        <v>31</v>
      </c>
      <c r="E1181" s="3" t="s">
        <v>17</v>
      </c>
      <c r="F1181" s="3" t="s">
        <v>2636</v>
      </c>
      <c r="G1181" s="3" t="s">
        <v>2637</v>
      </c>
      <c r="H1181" s="3">
        <v>30</v>
      </c>
      <c r="I1181" s="3">
        <v>40.01</v>
      </c>
      <c r="J1181" s="3">
        <v>12</v>
      </c>
      <c r="K1181" s="3">
        <v>480.12</v>
      </c>
      <c r="L1181" s="3" t="s">
        <v>38</v>
      </c>
      <c r="M1181" s="5">
        <v>3</v>
      </c>
      <c r="N1181" s="6" t="str">
        <f>IF(ev_charging_network_usage_!$I1181&lt;=10,"Low",IF(ev_charging_network_usage_!$I1181&lt;=30,"Medium","High"))</f>
        <v>High</v>
      </c>
      <c r="O1181" s="6" t="str">
        <f t="shared" si="77"/>
        <v>Medium Satisfaction</v>
      </c>
      <c r="P1181" s="6" t="str">
        <f>IF(ev_charging_network_usage_!$H1181&lt;30,"Short Charging",IF(ev_charging_network_usage_!$H1181&lt;=60,"Medium Charging","Long Charging"))</f>
        <v>Medium Charging</v>
      </c>
      <c r="Q1181" s="6">
        <f t="shared" si="76"/>
        <v>3</v>
      </c>
      <c r="R1181" s="30">
        <f t="shared" si="74"/>
        <v>0.25972222222222224</v>
      </c>
      <c r="S1181" s="28">
        <f t="shared" si="75"/>
        <v>45312</v>
      </c>
      <c r="T1181" s="28"/>
    </row>
    <row r="1182" spans="1:20" ht="13.2" x14ac:dyDescent="0.25">
      <c r="A1182" s="7" t="s">
        <v>2638</v>
      </c>
      <c r="B1182" s="7" t="s">
        <v>20</v>
      </c>
      <c r="C1182" s="7" t="s">
        <v>30</v>
      </c>
      <c r="D1182" s="7" t="s">
        <v>34</v>
      </c>
      <c r="E1182" s="7" t="s">
        <v>17</v>
      </c>
      <c r="F1182" s="7" t="s">
        <v>2639</v>
      </c>
      <c r="G1182" s="7" t="s">
        <v>2640</v>
      </c>
      <c r="H1182" s="7">
        <v>107</v>
      </c>
      <c r="I1182" s="7">
        <v>50.75</v>
      </c>
      <c r="J1182" s="7">
        <v>15</v>
      </c>
      <c r="K1182" s="7">
        <v>761.25</v>
      </c>
      <c r="L1182" s="7" t="s">
        <v>23</v>
      </c>
      <c r="M1182" s="9">
        <v>4</v>
      </c>
      <c r="N1182" s="6" t="str">
        <f>IF(ev_charging_network_usage_!$I1182&lt;=10,"Low",IF(ev_charging_network_usage_!$I1182&lt;=30,"Medium","High"))</f>
        <v>High</v>
      </c>
      <c r="O1182" s="6" t="str">
        <f t="shared" si="77"/>
        <v>Medium Satisfaction</v>
      </c>
      <c r="P1182" s="6" t="str">
        <f>IF(ev_charging_network_usage_!$H1182&lt;30,"Short Charging",IF(ev_charging_network_usage_!$H1182&lt;=60,"Medium Charging","Long Charging"))</f>
        <v>Long Charging</v>
      </c>
      <c r="Q1182" s="6">
        <f t="shared" si="76"/>
        <v>2</v>
      </c>
      <c r="R1182" s="30">
        <f t="shared" si="74"/>
        <v>0.44930555555555557</v>
      </c>
      <c r="S1182" s="28">
        <f t="shared" si="75"/>
        <v>44952</v>
      </c>
      <c r="T1182" s="28"/>
    </row>
    <row r="1183" spans="1:20" ht="13.2" x14ac:dyDescent="0.25">
      <c r="A1183" s="3" t="s">
        <v>2641</v>
      </c>
      <c r="B1183" s="3" t="s">
        <v>20</v>
      </c>
      <c r="C1183" s="3" t="s">
        <v>21</v>
      </c>
      <c r="D1183" s="3" t="s">
        <v>22</v>
      </c>
      <c r="E1183" s="3" t="s">
        <v>35</v>
      </c>
      <c r="F1183" s="3" t="s">
        <v>2642</v>
      </c>
      <c r="G1183" s="3" t="s">
        <v>2643</v>
      </c>
      <c r="H1183" s="3">
        <v>53</v>
      </c>
      <c r="I1183" s="3">
        <v>17.3</v>
      </c>
      <c r="J1183" s="3">
        <v>8</v>
      </c>
      <c r="K1183" s="3">
        <v>138.4</v>
      </c>
      <c r="L1183" s="3" t="s">
        <v>38</v>
      </c>
      <c r="M1183" s="5">
        <v>3</v>
      </c>
      <c r="N1183" s="6" t="str">
        <f>IF(ev_charging_network_usage_!$I1183&lt;=10,"Low",IF(ev_charging_network_usage_!$I1183&lt;=30,"Medium","High"))</f>
        <v>Medium</v>
      </c>
      <c r="O1183" s="6" t="str">
        <f t="shared" si="77"/>
        <v>Medium Satisfaction</v>
      </c>
      <c r="P1183" s="6" t="str">
        <f>IF(ev_charging_network_usage_!$H1183&lt;30,"Short Charging",IF(ev_charging_network_usage_!$H1183&lt;=60,"Medium Charging","Long Charging"))</f>
        <v>Medium Charging</v>
      </c>
      <c r="Q1183" s="6">
        <f t="shared" si="76"/>
        <v>1</v>
      </c>
      <c r="R1183" s="30">
        <f t="shared" si="74"/>
        <v>0.38819444444444445</v>
      </c>
      <c r="S1183" s="28">
        <f t="shared" si="75"/>
        <v>45562</v>
      </c>
      <c r="T1183" s="28"/>
    </row>
    <row r="1184" spans="1:20" ht="13.2" x14ac:dyDescent="0.25">
      <c r="A1184" s="7" t="s">
        <v>2644</v>
      </c>
      <c r="B1184" s="7" t="s">
        <v>14</v>
      </c>
      <c r="C1184" s="7" t="s">
        <v>30</v>
      </c>
      <c r="D1184" s="7" t="s">
        <v>34</v>
      </c>
      <c r="E1184" s="7" t="s">
        <v>17</v>
      </c>
      <c r="F1184" s="7" t="s">
        <v>2645</v>
      </c>
      <c r="G1184" s="7" t="s">
        <v>2646</v>
      </c>
      <c r="H1184" s="7">
        <v>99</v>
      </c>
      <c r="I1184" s="7">
        <v>11.04</v>
      </c>
      <c r="J1184" s="7">
        <v>8</v>
      </c>
      <c r="K1184" s="7">
        <v>88.32</v>
      </c>
      <c r="L1184" s="7" t="s">
        <v>38</v>
      </c>
      <c r="M1184" s="9">
        <v>1</v>
      </c>
      <c r="N1184" s="6" t="str">
        <f>IF(ev_charging_network_usage_!$I1184&lt;=10,"Low",IF(ev_charging_network_usage_!$I1184&lt;=30,"Medium","High"))</f>
        <v>Medium</v>
      </c>
      <c r="O1184" s="6" t="str">
        <f t="shared" si="77"/>
        <v>Low Satisfaction</v>
      </c>
      <c r="P1184" s="6" t="str">
        <f>IF(ev_charging_network_usage_!$H1184&lt;30,"Short Charging",IF(ev_charging_network_usage_!$H1184&lt;=60,"Medium Charging","Long Charging"))</f>
        <v>Long Charging</v>
      </c>
      <c r="Q1184" s="6">
        <f t="shared" si="76"/>
        <v>2</v>
      </c>
      <c r="R1184" s="30">
        <f t="shared" si="74"/>
        <v>0.27291666666666664</v>
      </c>
      <c r="S1184" s="28">
        <f t="shared" si="75"/>
        <v>45190</v>
      </c>
      <c r="T1184" s="28"/>
    </row>
    <row r="1185" spans="1:20" ht="13.2" x14ac:dyDescent="0.25">
      <c r="A1185" s="3" t="s">
        <v>2647</v>
      </c>
      <c r="B1185" s="3" t="s">
        <v>29</v>
      </c>
      <c r="C1185" s="3" t="s">
        <v>21</v>
      </c>
      <c r="D1185" s="3" t="s">
        <v>34</v>
      </c>
      <c r="E1185" s="3" t="s">
        <v>35</v>
      </c>
      <c r="F1185" s="3" t="s">
        <v>2648</v>
      </c>
      <c r="G1185" s="3" t="s">
        <v>2649</v>
      </c>
      <c r="H1185" s="3">
        <v>81</v>
      </c>
      <c r="I1185" s="3">
        <v>30.74</v>
      </c>
      <c r="J1185" s="3">
        <v>15</v>
      </c>
      <c r="K1185" s="3">
        <v>461.1</v>
      </c>
      <c r="L1185" s="3" t="s">
        <v>27</v>
      </c>
      <c r="M1185" s="5">
        <v>2</v>
      </c>
      <c r="N1185" s="6" t="str">
        <f>IF(ev_charging_network_usage_!$I1185&lt;=10,"Low",IF(ev_charging_network_usage_!$I1185&lt;=30,"Medium","High"))</f>
        <v>High</v>
      </c>
      <c r="O1185" s="6" t="str">
        <f t="shared" si="77"/>
        <v>Low Satisfaction</v>
      </c>
      <c r="P1185" s="6" t="str">
        <f>IF(ev_charging_network_usage_!$H1185&lt;30,"Short Charging",IF(ev_charging_network_usage_!$H1185&lt;=60,"Medium Charging","Long Charging"))</f>
        <v>Long Charging</v>
      </c>
      <c r="Q1185" s="6">
        <f t="shared" si="76"/>
        <v>1</v>
      </c>
      <c r="R1185" s="30">
        <f t="shared" si="74"/>
        <v>1.0416666666666666E-2</v>
      </c>
      <c r="S1185" s="28">
        <f t="shared" si="75"/>
        <v>45274</v>
      </c>
      <c r="T1185" s="28"/>
    </row>
    <row r="1186" spans="1:20" ht="13.2" x14ac:dyDescent="0.25">
      <c r="A1186" s="7" t="s">
        <v>2650</v>
      </c>
      <c r="B1186" s="7" t="s">
        <v>78</v>
      </c>
      <c r="C1186" s="7" t="s">
        <v>30</v>
      </c>
      <c r="D1186" s="7" t="s">
        <v>31</v>
      </c>
      <c r="E1186" s="7" t="s">
        <v>17</v>
      </c>
      <c r="F1186" s="7" t="s">
        <v>2651</v>
      </c>
      <c r="G1186" s="7" t="s">
        <v>2652</v>
      </c>
      <c r="H1186" s="7">
        <v>58</v>
      </c>
      <c r="I1186" s="7">
        <v>11.38</v>
      </c>
      <c r="J1186" s="7">
        <v>12</v>
      </c>
      <c r="K1186" s="7">
        <v>136.56</v>
      </c>
      <c r="L1186" s="7" t="s">
        <v>27</v>
      </c>
      <c r="M1186" s="9">
        <v>4</v>
      </c>
      <c r="N1186" s="6" t="str">
        <f>IF(ev_charging_network_usage_!$I1186&lt;=10,"Low",IF(ev_charging_network_usage_!$I1186&lt;=30,"Medium","High"))</f>
        <v>Medium</v>
      </c>
      <c r="O1186" s="6" t="str">
        <f t="shared" si="77"/>
        <v>Medium Satisfaction</v>
      </c>
      <c r="P1186" s="6" t="str">
        <f>IF(ev_charging_network_usage_!$H1186&lt;30,"Short Charging",IF(ev_charging_network_usage_!$H1186&lt;=60,"Medium Charging","Long Charging"))</f>
        <v>Medium Charging</v>
      </c>
      <c r="Q1186" s="6">
        <f t="shared" si="76"/>
        <v>2</v>
      </c>
      <c r="R1186" s="30">
        <f t="shared" si="74"/>
        <v>0.66180555555555554</v>
      </c>
      <c r="S1186" s="28">
        <f t="shared" si="75"/>
        <v>45107</v>
      </c>
      <c r="T1186" s="28"/>
    </row>
    <row r="1187" spans="1:20" ht="13.2" x14ac:dyDescent="0.25">
      <c r="A1187" s="3" t="s">
        <v>2653</v>
      </c>
      <c r="B1187" s="3" t="s">
        <v>14</v>
      </c>
      <c r="C1187" s="3" t="s">
        <v>21</v>
      </c>
      <c r="D1187" s="3" t="s">
        <v>34</v>
      </c>
      <c r="E1187" s="3" t="s">
        <v>17</v>
      </c>
      <c r="F1187" s="4">
        <v>45449.909722222219</v>
      </c>
      <c r="G1187" s="4">
        <v>45449.965277777781</v>
      </c>
      <c r="H1187" s="3">
        <v>80</v>
      </c>
      <c r="I1187" s="3">
        <v>4.0599999999999996</v>
      </c>
      <c r="J1187" s="3">
        <v>15</v>
      </c>
      <c r="K1187" s="3">
        <v>60.9</v>
      </c>
      <c r="L1187" s="3" t="s">
        <v>23</v>
      </c>
      <c r="M1187" s="5">
        <v>2</v>
      </c>
      <c r="N1187" s="6" t="str">
        <f>IF(ev_charging_network_usage_!$I1187&lt;=10,"Low",IF(ev_charging_network_usage_!$I1187&lt;=30,"Medium","High"))</f>
        <v>Low</v>
      </c>
      <c r="O1187" s="6" t="str">
        <f t="shared" si="77"/>
        <v>Low Satisfaction</v>
      </c>
      <c r="P1187" s="6" t="str">
        <f>IF(ev_charging_network_usage_!$H1187&lt;30,"Short Charging",IF(ev_charging_network_usage_!$H1187&lt;=60,"Medium Charging","Long Charging"))</f>
        <v>Long Charging</v>
      </c>
      <c r="Q1187" s="6">
        <f t="shared" si="76"/>
        <v>1</v>
      </c>
      <c r="R1187" s="30">
        <f t="shared" si="74"/>
        <v>0.90972222222222221</v>
      </c>
      <c r="S1187" s="28">
        <f t="shared" si="75"/>
        <v>45449</v>
      </c>
      <c r="T1187" s="28"/>
    </row>
    <row r="1188" spans="1:20" ht="13.2" x14ac:dyDescent="0.25">
      <c r="A1188" s="7" t="s">
        <v>2654</v>
      </c>
      <c r="B1188" s="7" t="s">
        <v>20</v>
      </c>
      <c r="C1188" s="7" t="s">
        <v>15</v>
      </c>
      <c r="D1188" s="7" t="s">
        <v>31</v>
      </c>
      <c r="E1188" s="7" t="s">
        <v>17</v>
      </c>
      <c r="F1188" s="7" t="s">
        <v>2655</v>
      </c>
      <c r="G1188" s="7" t="s">
        <v>2656</v>
      </c>
      <c r="H1188" s="7">
        <v>38</v>
      </c>
      <c r="I1188" s="7">
        <v>41.38</v>
      </c>
      <c r="J1188" s="7">
        <v>12</v>
      </c>
      <c r="K1188" s="7">
        <v>496.56</v>
      </c>
      <c r="L1188" s="7" t="s">
        <v>23</v>
      </c>
      <c r="M1188" s="9">
        <v>2</v>
      </c>
      <c r="N1188" s="6" t="str">
        <f>IF(ev_charging_network_usage_!$I1188&lt;=10,"Low",IF(ev_charging_network_usage_!$I1188&lt;=30,"Medium","High"))</f>
        <v>High</v>
      </c>
      <c r="O1188" s="6" t="str">
        <f t="shared" si="77"/>
        <v>Low Satisfaction</v>
      </c>
      <c r="P1188" s="6" t="str">
        <f>IF(ev_charging_network_usage_!$H1188&lt;30,"Short Charging",IF(ev_charging_network_usage_!$H1188&lt;=60,"Medium Charging","Long Charging"))</f>
        <v>Medium Charging</v>
      </c>
      <c r="Q1188" s="6">
        <f t="shared" si="76"/>
        <v>3</v>
      </c>
      <c r="R1188" s="30">
        <f t="shared" si="74"/>
        <v>0.52569444444444446</v>
      </c>
      <c r="S1188" s="28">
        <f t="shared" si="75"/>
        <v>45456</v>
      </c>
      <c r="T1188" s="28"/>
    </row>
    <row r="1189" spans="1:20" ht="13.2" x14ac:dyDescent="0.25">
      <c r="A1189" s="3" t="s">
        <v>2657</v>
      </c>
      <c r="B1189" s="3" t="s">
        <v>55</v>
      </c>
      <c r="C1189" s="3" t="s">
        <v>30</v>
      </c>
      <c r="D1189" s="3" t="s">
        <v>22</v>
      </c>
      <c r="E1189" s="3" t="s">
        <v>35</v>
      </c>
      <c r="F1189" s="4">
        <v>45515.932638888888</v>
      </c>
      <c r="G1189" s="4">
        <v>45515.998611111114</v>
      </c>
      <c r="H1189" s="3">
        <v>95</v>
      </c>
      <c r="I1189" s="3">
        <v>18.61</v>
      </c>
      <c r="J1189" s="3">
        <v>8</v>
      </c>
      <c r="K1189" s="3">
        <v>148.88</v>
      </c>
      <c r="L1189" s="3" t="s">
        <v>38</v>
      </c>
      <c r="M1189" s="5">
        <v>3</v>
      </c>
      <c r="N1189" s="6" t="str">
        <f>IF(ev_charging_network_usage_!$I1189&lt;=10,"Low",IF(ev_charging_network_usage_!$I1189&lt;=30,"Medium","High"))</f>
        <v>Medium</v>
      </c>
      <c r="O1189" s="6" t="str">
        <f t="shared" si="77"/>
        <v>Medium Satisfaction</v>
      </c>
      <c r="P1189" s="6" t="str">
        <f>IF(ev_charging_network_usage_!$H1189&lt;30,"Short Charging",IF(ev_charging_network_usage_!$H1189&lt;=60,"Medium Charging","Long Charging"))</f>
        <v>Long Charging</v>
      </c>
      <c r="Q1189" s="6">
        <f t="shared" si="76"/>
        <v>2</v>
      </c>
      <c r="R1189" s="30">
        <f t="shared" si="74"/>
        <v>0.93263888888888891</v>
      </c>
      <c r="S1189" s="28">
        <f t="shared" si="75"/>
        <v>45515</v>
      </c>
      <c r="T1189" s="28"/>
    </row>
    <row r="1190" spans="1:20" ht="13.2" x14ac:dyDescent="0.25">
      <c r="A1190" s="7" t="s">
        <v>2658</v>
      </c>
      <c r="B1190" s="7" t="s">
        <v>14</v>
      </c>
      <c r="C1190" s="7" t="s">
        <v>30</v>
      </c>
      <c r="D1190" s="7" t="s">
        <v>16</v>
      </c>
      <c r="E1190" s="7" t="s">
        <v>17</v>
      </c>
      <c r="F1190" s="8">
        <v>45449.820833333331</v>
      </c>
      <c r="G1190" s="8">
        <v>45449.871527777781</v>
      </c>
      <c r="H1190" s="7">
        <v>73</v>
      </c>
      <c r="I1190" s="7">
        <v>16.52</v>
      </c>
      <c r="J1190" s="7">
        <v>10</v>
      </c>
      <c r="K1190" s="7">
        <v>165.2</v>
      </c>
      <c r="L1190" s="7" t="s">
        <v>23</v>
      </c>
      <c r="M1190" s="9">
        <v>1</v>
      </c>
      <c r="N1190" s="6" t="str">
        <f>IF(ev_charging_network_usage_!$I1190&lt;=10,"Low",IF(ev_charging_network_usage_!$I1190&lt;=30,"Medium","High"))</f>
        <v>Medium</v>
      </c>
      <c r="O1190" s="6" t="str">
        <f t="shared" si="77"/>
        <v>Low Satisfaction</v>
      </c>
      <c r="P1190" s="6" t="str">
        <f>IF(ev_charging_network_usage_!$H1190&lt;30,"Short Charging",IF(ev_charging_network_usage_!$H1190&lt;=60,"Medium Charging","Long Charging"))</f>
        <v>Long Charging</v>
      </c>
      <c r="Q1190" s="6">
        <f t="shared" si="76"/>
        <v>2</v>
      </c>
      <c r="R1190" s="30">
        <f t="shared" si="74"/>
        <v>0.8208333333333333</v>
      </c>
      <c r="S1190" s="28">
        <f t="shared" si="75"/>
        <v>45449</v>
      </c>
      <c r="T1190" s="28"/>
    </row>
    <row r="1191" spans="1:20" ht="13.2" x14ac:dyDescent="0.25">
      <c r="A1191" s="3" t="s">
        <v>2659</v>
      </c>
      <c r="B1191" s="3" t="s">
        <v>29</v>
      </c>
      <c r="C1191" s="3" t="s">
        <v>15</v>
      </c>
      <c r="D1191" s="3" t="s">
        <v>16</v>
      </c>
      <c r="E1191" s="3" t="s">
        <v>17</v>
      </c>
      <c r="F1191" s="10">
        <v>45242.870138888888</v>
      </c>
      <c r="G1191" s="10">
        <v>45242.900694444441</v>
      </c>
      <c r="H1191" s="3">
        <v>44</v>
      </c>
      <c r="I1191" s="3">
        <v>10.79</v>
      </c>
      <c r="J1191" s="3">
        <v>12</v>
      </c>
      <c r="K1191" s="3">
        <v>129.47999999999999</v>
      </c>
      <c r="L1191" s="3" t="s">
        <v>18</v>
      </c>
      <c r="M1191" s="5">
        <v>1</v>
      </c>
      <c r="N1191" s="6" t="str">
        <f>IF(ev_charging_network_usage_!$I1191&lt;=10,"Low",IF(ev_charging_network_usage_!$I1191&lt;=30,"Medium","High"))</f>
        <v>Medium</v>
      </c>
      <c r="O1191" s="6" t="str">
        <f t="shared" si="77"/>
        <v>Low Satisfaction</v>
      </c>
      <c r="P1191" s="6" t="str">
        <f>IF(ev_charging_network_usage_!$H1191&lt;30,"Short Charging",IF(ev_charging_network_usage_!$H1191&lt;=60,"Medium Charging","Long Charging"))</f>
        <v>Medium Charging</v>
      </c>
      <c r="Q1191" s="6">
        <f t="shared" si="76"/>
        <v>3</v>
      </c>
      <c r="R1191" s="30">
        <f t="shared" si="74"/>
        <v>0.87013888888888891</v>
      </c>
      <c r="S1191" s="28">
        <f t="shared" si="75"/>
        <v>45242</v>
      </c>
      <c r="T1191" s="28"/>
    </row>
    <row r="1192" spans="1:20" ht="13.2" x14ac:dyDescent="0.25">
      <c r="A1192" s="7" t="s">
        <v>2660</v>
      </c>
      <c r="B1192" s="7" t="s">
        <v>14</v>
      </c>
      <c r="C1192" s="7" t="s">
        <v>15</v>
      </c>
      <c r="D1192" s="7" t="s">
        <v>22</v>
      </c>
      <c r="E1192" s="7" t="s">
        <v>35</v>
      </c>
      <c r="F1192" s="7" t="s">
        <v>2661</v>
      </c>
      <c r="G1192" s="7" t="s">
        <v>2662</v>
      </c>
      <c r="H1192" s="7">
        <v>80</v>
      </c>
      <c r="I1192" s="7">
        <v>16.61</v>
      </c>
      <c r="J1192" s="7">
        <v>12</v>
      </c>
      <c r="K1192" s="7">
        <v>199.32</v>
      </c>
      <c r="L1192" s="7" t="s">
        <v>38</v>
      </c>
      <c r="M1192" s="9">
        <v>5</v>
      </c>
      <c r="N1192" s="6" t="str">
        <f>IF(ev_charging_network_usage_!$I1192&lt;=10,"Low",IF(ev_charging_network_usage_!$I1192&lt;=30,"Medium","High"))</f>
        <v>Medium</v>
      </c>
      <c r="O1192" s="6" t="str">
        <f t="shared" si="77"/>
        <v>High Satisfaction</v>
      </c>
      <c r="P1192" s="6" t="str">
        <f>IF(ev_charging_network_usage_!$H1192&lt;30,"Short Charging",IF(ev_charging_network_usage_!$H1192&lt;=60,"Medium Charging","Long Charging"))</f>
        <v>Long Charging</v>
      </c>
      <c r="Q1192" s="6">
        <f t="shared" si="76"/>
        <v>3</v>
      </c>
      <c r="R1192" s="30">
        <f t="shared" si="74"/>
        <v>0.29583333333333334</v>
      </c>
      <c r="S1192" s="28">
        <f t="shared" si="75"/>
        <v>45460</v>
      </c>
      <c r="T1192" s="28"/>
    </row>
    <row r="1193" spans="1:20" ht="13.2" x14ac:dyDescent="0.25">
      <c r="A1193" s="3" t="s">
        <v>2663</v>
      </c>
      <c r="B1193" s="3" t="s">
        <v>29</v>
      </c>
      <c r="C1193" s="3" t="s">
        <v>30</v>
      </c>
      <c r="D1193" s="3" t="s">
        <v>31</v>
      </c>
      <c r="E1193" s="3" t="s">
        <v>35</v>
      </c>
      <c r="F1193" s="4">
        <v>45422.709722222222</v>
      </c>
      <c r="G1193" s="4">
        <v>45422.745138888888</v>
      </c>
      <c r="H1193" s="3">
        <v>51</v>
      </c>
      <c r="I1193" s="3">
        <v>38.200000000000003</v>
      </c>
      <c r="J1193" s="3">
        <v>8</v>
      </c>
      <c r="K1193" s="3">
        <v>305.60000000000002</v>
      </c>
      <c r="L1193" s="3" t="s">
        <v>23</v>
      </c>
      <c r="M1193" s="5">
        <v>2</v>
      </c>
      <c r="N1193" s="6" t="str">
        <f>IF(ev_charging_network_usage_!$I1193&lt;=10,"Low",IF(ev_charging_network_usage_!$I1193&lt;=30,"Medium","High"))</f>
        <v>High</v>
      </c>
      <c r="O1193" s="6" t="str">
        <f t="shared" si="77"/>
        <v>Low Satisfaction</v>
      </c>
      <c r="P1193" s="6" t="str">
        <f>IF(ev_charging_network_usage_!$H1193&lt;30,"Short Charging",IF(ev_charging_network_usage_!$H1193&lt;=60,"Medium Charging","Long Charging"))</f>
        <v>Medium Charging</v>
      </c>
      <c r="Q1193" s="6">
        <f t="shared" si="76"/>
        <v>2</v>
      </c>
      <c r="R1193" s="30">
        <f t="shared" si="74"/>
        <v>0.70972222222222225</v>
      </c>
      <c r="S1193" s="28">
        <f t="shared" si="75"/>
        <v>45422</v>
      </c>
      <c r="T1193" s="28"/>
    </row>
    <row r="1194" spans="1:20" ht="13.2" x14ac:dyDescent="0.25">
      <c r="A1194" s="7" t="s">
        <v>2664</v>
      </c>
      <c r="B1194" s="7" t="s">
        <v>29</v>
      </c>
      <c r="C1194" s="7" t="s">
        <v>30</v>
      </c>
      <c r="D1194" s="7" t="s">
        <v>16</v>
      </c>
      <c r="E1194" s="7" t="s">
        <v>35</v>
      </c>
      <c r="F1194" s="7" t="s">
        <v>2665</v>
      </c>
      <c r="G1194" s="7" t="s">
        <v>2666</v>
      </c>
      <c r="H1194" s="7">
        <v>69</v>
      </c>
      <c r="I1194" s="7">
        <v>19.5</v>
      </c>
      <c r="J1194" s="7">
        <v>8</v>
      </c>
      <c r="K1194" s="7">
        <v>156</v>
      </c>
      <c r="L1194" s="7" t="s">
        <v>23</v>
      </c>
      <c r="M1194" s="9">
        <v>2</v>
      </c>
      <c r="N1194" s="6" t="str">
        <f>IF(ev_charging_network_usage_!$I1194&lt;=10,"Low",IF(ev_charging_network_usage_!$I1194&lt;=30,"Medium","High"))</f>
        <v>Medium</v>
      </c>
      <c r="O1194" s="6" t="str">
        <f t="shared" si="77"/>
        <v>Low Satisfaction</v>
      </c>
      <c r="P1194" s="6" t="str">
        <f>IF(ev_charging_network_usage_!$H1194&lt;30,"Short Charging",IF(ev_charging_network_usage_!$H1194&lt;=60,"Medium Charging","Long Charging"))</f>
        <v>Long Charging</v>
      </c>
      <c r="Q1194" s="6">
        <f t="shared" si="76"/>
        <v>2</v>
      </c>
      <c r="R1194" s="30">
        <f t="shared" si="74"/>
        <v>0.4548611111111111</v>
      </c>
      <c r="S1194" s="28">
        <f t="shared" si="75"/>
        <v>45090</v>
      </c>
      <c r="T1194" s="28"/>
    </row>
    <row r="1195" spans="1:20" ht="13.2" x14ac:dyDescent="0.25">
      <c r="A1195" s="3" t="s">
        <v>2667</v>
      </c>
      <c r="B1195" s="3" t="s">
        <v>43</v>
      </c>
      <c r="C1195" s="3" t="s">
        <v>15</v>
      </c>
      <c r="D1195" s="3" t="s">
        <v>34</v>
      </c>
      <c r="E1195" s="3" t="s">
        <v>17</v>
      </c>
      <c r="F1195" s="3" t="s">
        <v>2668</v>
      </c>
      <c r="G1195" s="3" t="s">
        <v>2669</v>
      </c>
      <c r="H1195" s="3">
        <v>98</v>
      </c>
      <c r="I1195" s="3">
        <v>34.340000000000003</v>
      </c>
      <c r="J1195" s="3">
        <v>8</v>
      </c>
      <c r="K1195" s="3">
        <v>274.72000000000003</v>
      </c>
      <c r="L1195" s="3" t="s">
        <v>38</v>
      </c>
      <c r="M1195" s="5">
        <v>3</v>
      </c>
      <c r="N1195" s="6" t="str">
        <f>IF(ev_charging_network_usage_!$I1195&lt;=10,"Low",IF(ev_charging_network_usage_!$I1195&lt;=30,"Medium","High"))</f>
        <v>High</v>
      </c>
      <c r="O1195" s="6" t="str">
        <f t="shared" si="77"/>
        <v>Medium Satisfaction</v>
      </c>
      <c r="P1195" s="6" t="str">
        <f>IF(ev_charging_network_usage_!$H1195&lt;30,"Short Charging",IF(ev_charging_network_usage_!$H1195&lt;=60,"Medium Charging","Long Charging"))</f>
        <v>Long Charging</v>
      </c>
      <c r="Q1195" s="6">
        <f t="shared" si="76"/>
        <v>3</v>
      </c>
      <c r="R1195" s="30">
        <f t="shared" si="74"/>
        <v>0.67500000000000004</v>
      </c>
      <c r="S1195" s="28">
        <f t="shared" si="75"/>
        <v>44954</v>
      </c>
      <c r="T1195" s="28"/>
    </row>
    <row r="1196" spans="1:20" ht="13.2" x14ac:dyDescent="0.25">
      <c r="A1196" s="7" t="s">
        <v>2670</v>
      </c>
      <c r="B1196" s="7" t="s">
        <v>59</v>
      </c>
      <c r="C1196" s="7" t="s">
        <v>30</v>
      </c>
      <c r="D1196" s="7" t="s">
        <v>22</v>
      </c>
      <c r="E1196" s="7" t="s">
        <v>17</v>
      </c>
      <c r="F1196" s="7" t="s">
        <v>2671</v>
      </c>
      <c r="G1196" s="7" t="s">
        <v>2672</v>
      </c>
      <c r="H1196" s="7">
        <v>55</v>
      </c>
      <c r="I1196" s="7">
        <v>18.66</v>
      </c>
      <c r="J1196" s="7">
        <v>8</v>
      </c>
      <c r="K1196" s="7">
        <v>149.28</v>
      </c>
      <c r="L1196" s="7" t="s">
        <v>23</v>
      </c>
      <c r="M1196" s="9">
        <v>5</v>
      </c>
      <c r="N1196" s="6" t="str">
        <f>IF(ev_charging_network_usage_!$I1196&lt;=10,"Low",IF(ev_charging_network_usage_!$I1196&lt;=30,"Medium","High"))</f>
        <v>Medium</v>
      </c>
      <c r="O1196" s="6" t="str">
        <f t="shared" si="77"/>
        <v>High Satisfaction</v>
      </c>
      <c r="P1196" s="6" t="str">
        <f>IF(ev_charging_network_usage_!$H1196&lt;30,"Short Charging",IF(ev_charging_network_usage_!$H1196&lt;=60,"Medium Charging","Long Charging"))</f>
        <v>Medium Charging</v>
      </c>
      <c r="Q1196" s="6">
        <f t="shared" si="76"/>
        <v>2</v>
      </c>
      <c r="R1196" s="30">
        <f t="shared" si="74"/>
        <v>0.41249999999999998</v>
      </c>
      <c r="S1196" s="28">
        <f t="shared" si="75"/>
        <v>45132</v>
      </c>
      <c r="T1196" s="28"/>
    </row>
    <row r="1197" spans="1:20" ht="13.2" x14ac:dyDescent="0.25">
      <c r="A1197" s="3" t="s">
        <v>2673</v>
      </c>
      <c r="B1197" s="3" t="s">
        <v>14</v>
      </c>
      <c r="C1197" s="3" t="s">
        <v>30</v>
      </c>
      <c r="D1197" s="3" t="s">
        <v>34</v>
      </c>
      <c r="E1197" s="3" t="s">
        <v>35</v>
      </c>
      <c r="F1197" s="3" t="s">
        <v>2674</v>
      </c>
      <c r="G1197" s="3" t="s">
        <v>2675</v>
      </c>
      <c r="H1197" s="3">
        <v>87</v>
      </c>
      <c r="I1197" s="3">
        <v>37.92</v>
      </c>
      <c r="J1197" s="3">
        <v>12</v>
      </c>
      <c r="K1197" s="3">
        <v>455.04</v>
      </c>
      <c r="L1197" s="3" t="s">
        <v>27</v>
      </c>
      <c r="M1197" s="5">
        <v>1</v>
      </c>
      <c r="N1197" s="6" t="str">
        <f>IF(ev_charging_network_usage_!$I1197&lt;=10,"Low",IF(ev_charging_network_usage_!$I1197&lt;=30,"Medium","High"))</f>
        <v>High</v>
      </c>
      <c r="O1197" s="6" t="str">
        <f t="shared" si="77"/>
        <v>Low Satisfaction</v>
      </c>
      <c r="P1197" s="6" t="str">
        <f>IF(ev_charging_network_usage_!$H1197&lt;30,"Short Charging",IF(ev_charging_network_usage_!$H1197&lt;=60,"Medium Charging","Long Charging"))</f>
        <v>Long Charging</v>
      </c>
      <c r="Q1197" s="6">
        <f t="shared" si="76"/>
        <v>2</v>
      </c>
      <c r="R1197" s="30">
        <f t="shared" si="74"/>
        <v>0.91388888888888886</v>
      </c>
      <c r="S1197" s="28">
        <f t="shared" si="75"/>
        <v>45281</v>
      </c>
      <c r="T1197" s="28"/>
    </row>
    <row r="1198" spans="1:20" ht="13.2" x14ac:dyDescent="0.25">
      <c r="A1198" s="7" t="s">
        <v>2676</v>
      </c>
      <c r="B1198" s="7" t="s">
        <v>29</v>
      </c>
      <c r="C1198" s="7" t="s">
        <v>15</v>
      </c>
      <c r="D1198" s="7" t="s">
        <v>31</v>
      </c>
      <c r="E1198" s="7" t="s">
        <v>17</v>
      </c>
      <c r="F1198" s="7" t="s">
        <v>2677</v>
      </c>
      <c r="G1198" s="7" t="s">
        <v>2678</v>
      </c>
      <c r="H1198" s="7">
        <v>74</v>
      </c>
      <c r="I1198" s="7">
        <v>48.45</v>
      </c>
      <c r="J1198" s="7">
        <v>10</v>
      </c>
      <c r="K1198" s="7">
        <v>484.5</v>
      </c>
      <c r="L1198" s="7" t="s">
        <v>38</v>
      </c>
      <c r="M1198" s="9">
        <v>2</v>
      </c>
      <c r="N1198" s="6" t="str">
        <f>IF(ev_charging_network_usage_!$I1198&lt;=10,"Low",IF(ev_charging_network_usage_!$I1198&lt;=30,"Medium","High"))</f>
        <v>High</v>
      </c>
      <c r="O1198" s="6" t="str">
        <f t="shared" si="77"/>
        <v>Low Satisfaction</v>
      </c>
      <c r="P1198" s="6" t="str">
        <f>IF(ev_charging_network_usage_!$H1198&lt;30,"Short Charging",IF(ev_charging_network_usage_!$H1198&lt;=60,"Medium Charging","Long Charging"))</f>
        <v>Long Charging</v>
      </c>
      <c r="Q1198" s="6">
        <f t="shared" si="76"/>
        <v>3</v>
      </c>
      <c r="R1198" s="30">
        <f t="shared" si="74"/>
        <v>0.86597222222222225</v>
      </c>
      <c r="S1198" s="28">
        <f t="shared" si="75"/>
        <v>44949</v>
      </c>
      <c r="T1198" s="28"/>
    </row>
    <row r="1199" spans="1:20" ht="13.2" x14ac:dyDescent="0.25">
      <c r="A1199" s="3" t="s">
        <v>2679</v>
      </c>
      <c r="B1199" s="3" t="s">
        <v>78</v>
      </c>
      <c r="C1199" s="3" t="s">
        <v>30</v>
      </c>
      <c r="D1199" s="3" t="s">
        <v>16</v>
      </c>
      <c r="E1199" s="3" t="s">
        <v>17</v>
      </c>
      <c r="F1199" s="3" t="s">
        <v>2680</v>
      </c>
      <c r="G1199" s="3" t="s">
        <v>2681</v>
      </c>
      <c r="H1199" s="3">
        <v>19</v>
      </c>
      <c r="I1199" s="3">
        <v>14.24</v>
      </c>
      <c r="J1199" s="3">
        <v>15</v>
      </c>
      <c r="K1199" s="3">
        <v>213.6</v>
      </c>
      <c r="L1199" s="3" t="s">
        <v>38</v>
      </c>
      <c r="M1199" s="5">
        <v>1</v>
      </c>
      <c r="N1199" s="6" t="str">
        <f>IF(ev_charging_network_usage_!$I1199&lt;=10,"Low",IF(ev_charging_network_usage_!$I1199&lt;=30,"Medium","High"))</f>
        <v>Medium</v>
      </c>
      <c r="O1199" s="6" t="str">
        <f t="shared" si="77"/>
        <v>Low Satisfaction</v>
      </c>
      <c r="P1199" s="6" t="str">
        <f>IF(ev_charging_network_usage_!$H1199&lt;30,"Short Charging",IF(ev_charging_network_usage_!$H1199&lt;=60,"Medium Charging","Long Charging"))</f>
        <v>Short Charging</v>
      </c>
      <c r="Q1199" s="6">
        <f t="shared" si="76"/>
        <v>2</v>
      </c>
      <c r="R1199" s="30">
        <f t="shared" si="74"/>
        <v>0.40069444444444446</v>
      </c>
      <c r="S1199" s="28">
        <f t="shared" si="75"/>
        <v>45090</v>
      </c>
      <c r="T1199" s="28"/>
    </row>
    <row r="1200" spans="1:20" ht="13.2" x14ac:dyDescent="0.25">
      <c r="A1200" s="7" t="s">
        <v>2682</v>
      </c>
      <c r="B1200" s="7" t="s">
        <v>14</v>
      </c>
      <c r="C1200" s="7" t="s">
        <v>30</v>
      </c>
      <c r="D1200" s="7" t="s">
        <v>22</v>
      </c>
      <c r="E1200" s="7" t="s">
        <v>35</v>
      </c>
      <c r="F1200" s="8">
        <v>45019.393055555556</v>
      </c>
      <c r="G1200" s="8">
        <v>45019.447916666664</v>
      </c>
      <c r="H1200" s="7">
        <v>79</v>
      </c>
      <c r="I1200" s="7">
        <v>14.39</v>
      </c>
      <c r="J1200" s="7">
        <v>8</v>
      </c>
      <c r="K1200" s="7">
        <v>115.12</v>
      </c>
      <c r="L1200" s="7" t="s">
        <v>18</v>
      </c>
      <c r="M1200" s="9">
        <v>5</v>
      </c>
      <c r="N1200" s="6" t="str">
        <f>IF(ev_charging_network_usage_!$I1200&lt;=10,"Low",IF(ev_charging_network_usage_!$I1200&lt;=30,"Medium","High"))</f>
        <v>Medium</v>
      </c>
      <c r="O1200" s="6" t="str">
        <f t="shared" si="77"/>
        <v>High Satisfaction</v>
      </c>
      <c r="P1200" s="6" t="str">
        <f>IF(ev_charging_network_usage_!$H1200&lt;30,"Short Charging",IF(ev_charging_network_usage_!$H1200&lt;=60,"Medium Charging","Long Charging"))</f>
        <v>Long Charging</v>
      </c>
      <c r="Q1200" s="6">
        <f t="shared" si="76"/>
        <v>2</v>
      </c>
      <c r="R1200" s="30">
        <f t="shared" si="74"/>
        <v>0.39305555555555555</v>
      </c>
      <c r="S1200" s="28">
        <f t="shared" si="75"/>
        <v>45019</v>
      </c>
      <c r="T1200" s="28"/>
    </row>
    <row r="1201" spans="1:20" ht="13.2" x14ac:dyDescent="0.25">
      <c r="A1201" s="3" t="s">
        <v>2683</v>
      </c>
      <c r="B1201" s="3" t="s">
        <v>20</v>
      </c>
      <c r="C1201" s="3" t="s">
        <v>30</v>
      </c>
      <c r="D1201" s="3" t="s">
        <v>22</v>
      </c>
      <c r="E1201" s="3" t="s">
        <v>35</v>
      </c>
      <c r="F1201" s="4">
        <v>45109.074999999997</v>
      </c>
      <c r="G1201" s="4">
        <v>45109.148611111108</v>
      </c>
      <c r="H1201" s="3">
        <v>106</v>
      </c>
      <c r="I1201" s="3">
        <v>3.17</v>
      </c>
      <c r="J1201" s="3">
        <v>10</v>
      </c>
      <c r="K1201" s="3">
        <v>31.7</v>
      </c>
      <c r="L1201" s="3" t="s">
        <v>27</v>
      </c>
      <c r="M1201" s="5">
        <v>4</v>
      </c>
      <c r="N1201" s="6" t="str">
        <f>IF(ev_charging_network_usage_!$I1201&lt;=10,"Low",IF(ev_charging_network_usage_!$I1201&lt;=30,"Medium","High"))</f>
        <v>Low</v>
      </c>
      <c r="O1201" s="6" t="str">
        <f t="shared" si="77"/>
        <v>Medium Satisfaction</v>
      </c>
      <c r="P1201" s="6" t="str">
        <f>IF(ev_charging_network_usage_!$H1201&lt;30,"Short Charging",IF(ev_charging_network_usage_!$H1201&lt;=60,"Medium Charging","Long Charging"))</f>
        <v>Long Charging</v>
      </c>
      <c r="Q1201" s="6">
        <f t="shared" si="76"/>
        <v>2</v>
      </c>
      <c r="R1201" s="30">
        <f t="shared" si="74"/>
        <v>7.4999999999999997E-2</v>
      </c>
      <c r="S1201" s="28">
        <f t="shared" si="75"/>
        <v>45109</v>
      </c>
      <c r="T1201" s="28"/>
    </row>
    <row r="1202" spans="1:20" ht="13.2" x14ac:dyDescent="0.25">
      <c r="A1202" s="7" t="s">
        <v>2684</v>
      </c>
      <c r="B1202" s="7" t="s">
        <v>20</v>
      </c>
      <c r="C1202" s="7" t="s">
        <v>21</v>
      </c>
      <c r="D1202" s="7" t="s">
        <v>16</v>
      </c>
      <c r="E1202" s="7" t="s">
        <v>35</v>
      </c>
      <c r="F1202" s="8">
        <v>45202.506249999999</v>
      </c>
      <c r="G1202" s="8">
        <v>45202.576388888891</v>
      </c>
      <c r="H1202" s="7">
        <v>101</v>
      </c>
      <c r="I1202" s="7">
        <v>16.2</v>
      </c>
      <c r="J1202" s="7">
        <v>15</v>
      </c>
      <c r="K1202" s="7">
        <v>243</v>
      </c>
      <c r="L1202" s="7" t="s">
        <v>27</v>
      </c>
      <c r="M1202" s="9">
        <v>2</v>
      </c>
      <c r="N1202" s="6" t="str">
        <f>IF(ev_charging_network_usage_!$I1202&lt;=10,"Low",IF(ev_charging_network_usage_!$I1202&lt;=30,"Medium","High"))</f>
        <v>Medium</v>
      </c>
      <c r="O1202" s="6" t="str">
        <f t="shared" si="77"/>
        <v>Low Satisfaction</v>
      </c>
      <c r="P1202" s="6" t="str">
        <f>IF(ev_charging_network_usage_!$H1202&lt;30,"Short Charging",IF(ev_charging_network_usage_!$H1202&lt;=60,"Medium Charging","Long Charging"))</f>
        <v>Long Charging</v>
      </c>
      <c r="Q1202" s="6">
        <f t="shared" si="76"/>
        <v>1</v>
      </c>
      <c r="R1202" s="30">
        <f t="shared" si="74"/>
        <v>0.50624999999999998</v>
      </c>
      <c r="S1202" s="28">
        <f t="shared" si="75"/>
        <v>45202</v>
      </c>
      <c r="T1202" s="28"/>
    </row>
    <row r="1203" spans="1:20" ht="13.2" x14ac:dyDescent="0.25">
      <c r="A1203" s="3" t="s">
        <v>2685</v>
      </c>
      <c r="B1203" s="3" t="s">
        <v>43</v>
      </c>
      <c r="C1203" s="3" t="s">
        <v>21</v>
      </c>
      <c r="D1203" s="3" t="s">
        <v>34</v>
      </c>
      <c r="E1203" s="3" t="s">
        <v>35</v>
      </c>
      <c r="F1203" s="3" t="s">
        <v>2686</v>
      </c>
      <c r="G1203" s="3" t="s">
        <v>2687</v>
      </c>
      <c r="H1203" s="3">
        <v>11</v>
      </c>
      <c r="I1203" s="3">
        <v>10.84</v>
      </c>
      <c r="J1203" s="3">
        <v>10</v>
      </c>
      <c r="K1203" s="3">
        <v>108.4</v>
      </c>
      <c r="L1203" s="3" t="s">
        <v>23</v>
      </c>
      <c r="M1203" s="5">
        <v>2</v>
      </c>
      <c r="N1203" s="6" t="str">
        <f>IF(ev_charging_network_usage_!$I1203&lt;=10,"Low",IF(ev_charging_network_usage_!$I1203&lt;=30,"Medium","High"))</f>
        <v>Medium</v>
      </c>
      <c r="O1203" s="6" t="str">
        <f t="shared" si="77"/>
        <v>Low Satisfaction</v>
      </c>
      <c r="P1203" s="6" t="str">
        <f>IF(ev_charging_network_usage_!$H1203&lt;30,"Short Charging",IF(ev_charging_network_usage_!$H1203&lt;=60,"Medium Charging","Long Charging"))</f>
        <v>Short Charging</v>
      </c>
      <c r="Q1203" s="6">
        <f t="shared" si="76"/>
        <v>1</v>
      </c>
      <c r="R1203" s="30">
        <f t="shared" si="74"/>
        <v>0.13055555555555556</v>
      </c>
      <c r="S1203" s="28">
        <f t="shared" si="75"/>
        <v>45096</v>
      </c>
      <c r="T1203" s="28"/>
    </row>
    <row r="1204" spans="1:20" ht="13.2" x14ac:dyDescent="0.25">
      <c r="A1204" s="7" t="s">
        <v>2688</v>
      </c>
      <c r="B1204" s="7" t="s">
        <v>78</v>
      </c>
      <c r="C1204" s="7" t="s">
        <v>30</v>
      </c>
      <c r="D1204" s="7" t="s">
        <v>22</v>
      </c>
      <c r="E1204" s="7" t="s">
        <v>17</v>
      </c>
      <c r="F1204" s="8">
        <v>45083.81527777778</v>
      </c>
      <c r="G1204" s="8">
        <v>45083.840277777781</v>
      </c>
      <c r="H1204" s="7">
        <v>36</v>
      </c>
      <c r="I1204" s="7">
        <v>57.18</v>
      </c>
      <c r="J1204" s="7">
        <v>12</v>
      </c>
      <c r="K1204" s="7">
        <v>686.16</v>
      </c>
      <c r="L1204" s="7" t="s">
        <v>23</v>
      </c>
      <c r="M1204" s="9">
        <v>2</v>
      </c>
      <c r="N1204" s="6" t="str">
        <f>IF(ev_charging_network_usage_!$I1204&lt;=10,"Low",IF(ev_charging_network_usage_!$I1204&lt;=30,"Medium","High"))</f>
        <v>High</v>
      </c>
      <c r="O1204" s="6" t="str">
        <f t="shared" si="77"/>
        <v>Low Satisfaction</v>
      </c>
      <c r="P1204" s="6" t="str">
        <f>IF(ev_charging_network_usage_!$H1204&lt;30,"Short Charging",IF(ev_charging_network_usage_!$H1204&lt;=60,"Medium Charging","Long Charging"))</f>
        <v>Medium Charging</v>
      </c>
      <c r="Q1204" s="6">
        <f t="shared" si="76"/>
        <v>2</v>
      </c>
      <c r="R1204" s="30">
        <f t="shared" si="74"/>
        <v>0.81527777777777777</v>
      </c>
      <c r="S1204" s="28">
        <f t="shared" si="75"/>
        <v>45083</v>
      </c>
      <c r="T1204" s="28"/>
    </row>
    <row r="1205" spans="1:20" ht="13.2" x14ac:dyDescent="0.25">
      <c r="A1205" s="3" t="s">
        <v>2689</v>
      </c>
      <c r="B1205" s="3" t="s">
        <v>20</v>
      </c>
      <c r="C1205" s="3" t="s">
        <v>30</v>
      </c>
      <c r="D1205" s="3" t="s">
        <v>16</v>
      </c>
      <c r="E1205" s="3" t="s">
        <v>17</v>
      </c>
      <c r="F1205" s="4">
        <v>45628.161805555559</v>
      </c>
      <c r="G1205" s="4">
        <v>45628.183333333334</v>
      </c>
      <c r="H1205" s="3">
        <v>31</v>
      </c>
      <c r="I1205" s="3">
        <v>13.54</v>
      </c>
      <c r="J1205" s="3">
        <v>8</v>
      </c>
      <c r="K1205" s="3">
        <v>108.32</v>
      </c>
      <c r="L1205" s="3" t="s">
        <v>18</v>
      </c>
      <c r="M1205" s="5">
        <v>1</v>
      </c>
      <c r="N1205" s="6" t="str">
        <f>IF(ev_charging_network_usage_!$I1205&lt;=10,"Low",IF(ev_charging_network_usage_!$I1205&lt;=30,"Medium","High"))</f>
        <v>Medium</v>
      </c>
      <c r="O1205" s="6" t="str">
        <f t="shared" si="77"/>
        <v>Low Satisfaction</v>
      </c>
      <c r="P1205" s="6" t="str">
        <f>IF(ev_charging_network_usage_!$H1205&lt;30,"Short Charging",IF(ev_charging_network_usage_!$H1205&lt;=60,"Medium Charging","Long Charging"))</f>
        <v>Medium Charging</v>
      </c>
      <c r="Q1205" s="6">
        <f t="shared" si="76"/>
        <v>2</v>
      </c>
      <c r="R1205" s="30">
        <f t="shared" si="74"/>
        <v>0.16180555555555556</v>
      </c>
      <c r="S1205" s="28">
        <f t="shared" si="75"/>
        <v>45628</v>
      </c>
      <c r="T1205" s="28"/>
    </row>
    <row r="1206" spans="1:20" ht="13.2" x14ac:dyDescent="0.25">
      <c r="A1206" s="7" t="s">
        <v>2690</v>
      </c>
      <c r="B1206" s="7" t="s">
        <v>48</v>
      </c>
      <c r="C1206" s="7" t="s">
        <v>21</v>
      </c>
      <c r="D1206" s="7" t="s">
        <v>31</v>
      </c>
      <c r="E1206" s="7" t="s">
        <v>35</v>
      </c>
      <c r="F1206" s="8">
        <v>45356.681944444441</v>
      </c>
      <c r="G1206" s="8">
        <v>45356.7</v>
      </c>
      <c r="H1206" s="7">
        <v>26</v>
      </c>
      <c r="I1206" s="7">
        <v>36.32</v>
      </c>
      <c r="J1206" s="7">
        <v>10</v>
      </c>
      <c r="K1206" s="7">
        <v>363.2</v>
      </c>
      <c r="L1206" s="7" t="s">
        <v>38</v>
      </c>
      <c r="M1206" s="9">
        <v>3</v>
      </c>
      <c r="N1206" s="6" t="str">
        <f>IF(ev_charging_network_usage_!$I1206&lt;=10,"Low",IF(ev_charging_network_usage_!$I1206&lt;=30,"Medium","High"))</f>
        <v>High</v>
      </c>
      <c r="O1206" s="6" t="str">
        <f t="shared" si="77"/>
        <v>Medium Satisfaction</v>
      </c>
      <c r="P1206" s="6" t="str">
        <f>IF(ev_charging_network_usage_!$H1206&lt;30,"Short Charging",IF(ev_charging_network_usage_!$H1206&lt;=60,"Medium Charging","Long Charging"))</f>
        <v>Short Charging</v>
      </c>
      <c r="Q1206" s="6">
        <f t="shared" si="76"/>
        <v>1</v>
      </c>
      <c r="R1206" s="30">
        <f t="shared" si="74"/>
        <v>0.68194444444444446</v>
      </c>
      <c r="S1206" s="28">
        <f t="shared" si="75"/>
        <v>45356</v>
      </c>
      <c r="T1206" s="28"/>
    </row>
    <row r="1207" spans="1:20" ht="13.2" x14ac:dyDescent="0.25">
      <c r="A1207" s="3" t="s">
        <v>2691</v>
      </c>
      <c r="B1207" s="3" t="s">
        <v>14</v>
      </c>
      <c r="C1207" s="3" t="s">
        <v>15</v>
      </c>
      <c r="D1207" s="3" t="s">
        <v>22</v>
      </c>
      <c r="E1207" s="3" t="s">
        <v>35</v>
      </c>
      <c r="F1207" s="3" t="s">
        <v>2692</v>
      </c>
      <c r="G1207" s="3" t="s">
        <v>2693</v>
      </c>
      <c r="H1207" s="3">
        <v>53</v>
      </c>
      <c r="I1207" s="3">
        <v>33.25</v>
      </c>
      <c r="J1207" s="3">
        <v>10</v>
      </c>
      <c r="K1207" s="3">
        <v>332.5</v>
      </c>
      <c r="L1207" s="3" t="s">
        <v>18</v>
      </c>
      <c r="M1207" s="5">
        <v>2</v>
      </c>
      <c r="N1207" s="6" t="str">
        <f>IF(ev_charging_network_usage_!$I1207&lt;=10,"Low",IF(ev_charging_network_usage_!$I1207&lt;=30,"Medium","High"))</f>
        <v>High</v>
      </c>
      <c r="O1207" s="6" t="str">
        <f t="shared" si="77"/>
        <v>Low Satisfaction</v>
      </c>
      <c r="P1207" s="6" t="str">
        <f>IF(ev_charging_network_usage_!$H1207&lt;30,"Short Charging",IF(ev_charging_network_usage_!$H1207&lt;=60,"Medium Charging","Long Charging"))</f>
        <v>Medium Charging</v>
      </c>
      <c r="Q1207" s="6">
        <f t="shared" si="76"/>
        <v>3</v>
      </c>
      <c r="R1207" s="30">
        <f t="shared" si="74"/>
        <v>0.69444444444444442</v>
      </c>
      <c r="S1207" s="28">
        <f t="shared" si="75"/>
        <v>45212</v>
      </c>
      <c r="T1207" s="28"/>
    </row>
    <row r="1208" spans="1:20" ht="13.2" x14ac:dyDescent="0.25">
      <c r="A1208" s="7" t="s">
        <v>2694</v>
      </c>
      <c r="B1208" s="7" t="s">
        <v>55</v>
      </c>
      <c r="C1208" s="7" t="s">
        <v>30</v>
      </c>
      <c r="D1208" s="7" t="s">
        <v>31</v>
      </c>
      <c r="E1208" s="7" t="s">
        <v>35</v>
      </c>
      <c r="F1208" s="7" t="s">
        <v>2695</v>
      </c>
      <c r="G1208" s="7" t="s">
        <v>2696</v>
      </c>
      <c r="H1208" s="7">
        <v>30</v>
      </c>
      <c r="I1208" s="7">
        <v>31.31</v>
      </c>
      <c r="J1208" s="7">
        <v>8</v>
      </c>
      <c r="K1208" s="7">
        <v>250.48</v>
      </c>
      <c r="L1208" s="7" t="s">
        <v>18</v>
      </c>
      <c r="M1208" s="9">
        <v>3</v>
      </c>
      <c r="N1208" s="6" t="str">
        <f>IF(ev_charging_network_usage_!$I1208&lt;=10,"Low",IF(ev_charging_network_usage_!$I1208&lt;=30,"Medium","High"))</f>
        <v>High</v>
      </c>
      <c r="O1208" s="6" t="str">
        <f t="shared" si="77"/>
        <v>Medium Satisfaction</v>
      </c>
      <c r="P1208" s="6" t="str">
        <f>IF(ev_charging_network_usage_!$H1208&lt;30,"Short Charging",IF(ev_charging_network_usage_!$H1208&lt;=60,"Medium Charging","Long Charging"))</f>
        <v>Medium Charging</v>
      </c>
      <c r="Q1208" s="6">
        <f t="shared" si="76"/>
        <v>2</v>
      </c>
      <c r="R1208" s="30">
        <f t="shared" si="74"/>
        <v>0.16944444444444445</v>
      </c>
      <c r="S1208" s="28">
        <f t="shared" si="75"/>
        <v>45284</v>
      </c>
      <c r="T1208" s="28"/>
    </row>
    <row r="1209" spans="1:20" ht="13.2" x14ac:dyDescent="0.25">
      <c r="A1209" s="3" t="s">
        <v>2697</v>
      </c>
      <c r="B1209" s="3" t="s">
        <v>59</v>
      </c>
      <c r="C1209" s="3" t="s">
        <v>21</v>
      </c>
      <c r="D1209" s="3" t="s">
        <v>31</v>
      </c>
      <c r="E1209" s="3" t="s">
        <v>35</v>
      </c>
      <c r="F1209" s="3" t="s">
        <v>2698</v>
      </c>
      <c r="G1209" s="3" t="s">
        <v>2699</v>
      </c>
      <c r="H1209" s="3">
        <v>32</v>
      </c>
      <c r="I1209" s="3">
        <v>52.03</v>
      </c>
      <c r="J1209" s="3">
        <v>15</v>
      </c>
      <c r="K1209" s="3">
        <v>780.45</v>
      </c>
      <c r="L1209" s="3" t="s">
        <v>38</v>
      </c>
      <c r="M1209" s="5">
        <v>5</v>
      </c>
      <c r="N1209" s="6" t="str">
        <f>IF(ev_charging_network_usage_!$I1209&lt;=10,"Low",IF(ev_charging_network_usage_!$I1209&lt;=30,"Medium","High"))</f>
        <v>High</v>
      </c>
      <c r="O1209" s="6" t="str">
        <f t="shared" si="77"/>
        <v>High Satisfaction</v>
      </c>
      <c r="P1209" s="6" t="str">
        <f>IF(ev_charging_network_usage_!$H1209&lt;30,"Short Charging",IF(ev_charging_network_usage_!$H1209&lt;=60,"Medium Charging","Long Charging"))</f>
        <v>Medium Charging</v>
      </c>
      <c r="Q1209" s="6">
        <f t="shared" si="76"/>
        <v>1</v>
      </c>
      <c r="R1209" s="30">
        <f t="shared" si="74"/>
        <v>0.10555555555555556</v>
      </c>
      <c r="S1209" s="28">
        <f t="shared" si="75"/>
        <v>45412</v>
      </c>
      <c r="T1209" s="28"/>
    </row>
    <row r="1210" spans="1:20" ht="13.2" x14ac:dyDescent="0.25">
      <c r="A1210" s="7" t="s">
        <v>2700</v>
      </c>
      <c r="B1210" s="7" t="s">
        <v>48</v>
      </c>
      <c r="C1210" s="7" t="s">
        <v>15</v>
      </c>
      <c r="D1210" s="7" t="s">
        <v>16</v>
      </c>
      <c r="E1210" s="7" t="s">
        <v>35</v>
      </c>
      <c r="F1210" s="7" t="s">
        <v>2701</v>
      </c>
      <c r="G1210" s="7" t="s">
        <v>2702</v>
      </c>
      <c r="H1210" s="7">
        <v>107</v>
      </c>
      <c r="I1210" s="7">
        <v>59.86</v>
      </c>
      <c r="J1210" s="7">
        <v>12</v>
      </c>
      <c r="K1210" s="7">
        <v>718.32</v>
      </c>
      <c r="L1210" s="7" t="s">
        <v>18</v>
      </c>
      <c r="M1210" s="9">
        <v>2</v>
      </c>
      <c r="N1210" s="6" t="str">
        <f>IF(ev_charging_network_usage_!$I1210&lt;=10,"Low",IF(ev_charging_network_usage_!$I1210&lt;=30,"Medium","High"))</f>
        <v>High</v>
      </c>
      <c r="O1210" s="6" t="str">
        <f t="shared" si="77"/>
        <v>Low Satisfaction</v>
      </c>
      <c r="P1210" s="6" t="str">
        <f>IF(ev_charging_network_usage_!$H1210&lt;30,"Short Charging",IF(ev_charging_network_usage_!$H1210&lt;=60,"Medium Charging","Long Charging"))</f>
        <v>Long Charging</v>
      </c>
      <c r="Q1210" s="6">
        <f t="shared" si="76"/>
        <v>3</v>
      </c>
      <c r="R1210" s="30">
        <f t="shared" si="74"/>
        <v>0.84583333333333333</v>
      </c>
      <c r="S1210" s="28">
        <f t="shared" si="75"/>
        <v>44956</v>
      </c>
      <c r="T1210" s="28"/>
    </row>
    <row r="1211" spans="1:20" ht="13.2" x14ac:dyDescent="0.25">
      <c r="A1211" s="3" t="s">
        <v>2703</v>
      </c>
      <c r="B1211" s="3" t="s">
        <v>55</v>
      </c>
      <c r="C1211" s="3" t="s">
        <v>30</v>
      </c>
      <c r="D1211" s="3" t="s">
        <v>16</v>
      </c>
      <c r="E1211" s="3" t="s">
        <v>17</v>
      </c>
      <c r="F1211" s="3" t="s">
        <v>2704</v>
      </c>
      <c r="G1211" s="3" t="s">
        <v>2705</v>
      </c>
      <c r="H1211" s="3">
        <v>64</v>
      </c>
      <c r="I1211" s="3">
        <v>52.13</v>
      </c>
      <c r="J1211" s="3">
        <v>8</v>
      </c>
      <c r="K1211" s="3">
        <v>417.04</v>
      </c>
      <c r="L1211" s="3" t="s">
        <v>23</v>
      </c>
      <c r="M1211" s="5">
        <v>4</v>
      </c>
      <c r="N1211" s="6" t="str">
        <f>IF(ev_charging_network_usage_!$I1211&lt;=10,"Low",IF(ev_charging_network_usage_!$I1211&lt;=30,"Medium","High"))</f>
        <v>High</v>
      </c>
      <c r="O1211" s="6" t="str">
        <f t="shared" si="77"/>
        <v>Medium Satisfaction</v>
      </c>
      <c r="P1211" s="6" t="str">
        <f>IF(ev_charging_network_usage_!$H1211&lt;30,"Short Charging",IF(ev_charging_network_usage_!$H1211&lt;=60,"Medium Charging","Long Charging"))</f>
        <v>Long Charging</v>
      </c>
      <c r="Q1211" s="6">
        <f t="shared" si="76"/>
        <v>2</v>
      </c>
      <c r="R1211" s="30">
        <f t="shared" si="74"/>
        <v>0.3923611111111111</v>
      </c>
      <c r="S1211" s="28">
        <f t="shared" si="75"/>
        <v>45106</v>
      </c>
      <c r="T1211" s="28"/>
    </row>
    <row r="1212" spans="1:20" ht="13.2" x14ac:dyDescent="0.25">
      <c r="A1212" s="7" t="s">
        <v>2706</v>
      </c>
      <c r="B1212" s="7" t="s">
        <v>20</v>
      </c>
      <c r="C1212" s="7" t="s">
        <v>30</v>
      </c>
      <c r="D1212" s="7" t="s">
        <v>31</v>
      </c>
      <c r="E1212" s="7" t="s">
        <v>35</v>
      </c>
      <c r="F1212" s="7" t="s">
        <v>2707</v>
      </c>
      <c r="G1212" s="7" t="s">
        <v>2708</v>
      </c>
      <c r="H1212" s="7">
        <v>89</v>
      </c>
      <c r="I1212" s="7">
        <v>7.74</v>
      </c>
      <c r="J1212" s="7">
        <v>12</v>
      </c>
      <c r="K1212" s="7">
        <v>92.88</v>
      </c>
      <c r="L1212" s="7" t="s">
        <v>23</v>
      </c>
      <c r="M1212" s="9">
        <v>3</v>
      </c>
      <c r="N1212" s="6" t="str">
        <f>IF(ev_charging_network_usage_!$I1212&lt;=10,"Low",IF(ev_charging_network_usage_!$I1212&lt;=30,"Medium","High"))</f>
        <v>Low</v>
      </c>
      <c r="O1212" s="6" t="str">
        <f t="shared" si="77"/>
        <v>Medium Satisfaction</v>
      </c>
      <c r="P1212" s="6" t="str">
        <f>IF(ev_charging_network_usage_!$H1212&lt;30,"Short Charging",IF(ev_charging_network_usage_!$H1212&lt;=60,"Medium Charging","Long Charging"))</f>
        <v>Long Charging</v>
      </c>
      <c r="Q1212" s="6">
        <f t="shared" si="76"/>
        <v>2</v>
      </c>
      <c r="R1212" s="30">
        <f t="shared" si="74"/>
        <v>0.10486111111111111</v>
      </c>
      <c r="S1212" s="28">
        <f t="shared" si="75"/>
        <v>45425</v>
      </c>
      <c r="T1212" s="28"/>
    </row>
    <row r="1213" spans="1:20" ht="13.2" x14ac:dyDescent="0.25">
      <c r="A1213" s="3" t="s">
        <v>2709</v>
      </c>
      <c r="B1213" s="3" t="s">
        <v>43</v>
      </c>
      <c r="C1213" s="3" t="s">
        <v>15</v>
      </c>
      <c r="D1213" s="3" t="s">
        <v>22</v>
      </c>
      <c r="E1213" s="3" t="s">
        <v>35</v>
      </c>
      <c r="F1213" s="3" t="s">
        <v>2710</v>
      </c>
      <c r="G1213" s="3" t="s">
        <v>2711</v>
      </c>
      <c r="H1213" s="3">
        <v>15</v>
      </c>
      <c r="I1213" s="3">
        <v>19.55</v>
      </c>
      <c r="J1213" s="3">
        <v>8</v>
      </c>
      <c r="K1213" s="3">
        <v>156.4</v>
      </c>
      <c r="L1213" s="3" t="s">
        <v>38</v>
      </c>
      <c r="M1213" s="5">
        <v>1</v>
      </c>
      <c r="N1213" s="6" t="str">
        <f>IF(ev_charging_network_usage_!$I1213&lt;=10,"Low",IF(ev_charging_network_usage_!$I1213&lt;=30,"Medium","High"))</f>
        <v>Medium</v>
      </c>
      <c r="O1213" s="6" t="str">
        <f t="shared" si="77"/>
        <v>Low Satisfaction</v>
      </c>
      <c r="P1213" s="6" t="str">
        <f>IF(ev_charging_network_usage_!$H1213&lt;30,"Short Charging",IF(ev_charging_network_usage_!$H1213&lt;=60,"Medium Charging","Long Charging"))</f>
        <v>Short Charging</v>
      </c>
      <c r="Q1213" s="6">
        <f t="shared" si="76"/>
        <v>3</v>
      </c>
      <c r="R1213" s="30">
        <f t="shared" si="74"/>
        <v>8.7499999999999994E-2</v>
      </c>
      <c r="S1213" s="28">
        <f t="shared" si="75"/>
        <v>45501</v>
      </c>
      <c r="T1213" s="28"/>
    </row>
    <row r="1214" spans="1:20" ht="13.2" x14ac:dyDescent="0.25">
      <c r="A1214" s="7" t="s">
        <v>2712</v>
      </c>
      <c r="B1214" s="7" t="s">
        <v>78</v>
      </c>
      <c r="C1214" s="7" t="s">
        <v>21</v>
      </c>
      <c r="D1214" s="7" t="s">
        <v>22</v>
      </c>
      <c r="E1214" s="7" t="s">
        <v>35</v>
      </c>
      <c r="F1214" s="7" t="s">
        <v>2713</v>
      </c>
      <c r="G1214" s="7" t="s">
        <v>2714</v>
      </c>
      <c r="H1214" s="7">
        <v>115</v>
      </c>
      <c r="I1214" s="7">
        <v>14.65</v>
      </c>
      <c r="J1214" s="7">
        <v>8</v>
      </c>
      <c r="K1214" s="7">
        <v>117.2</v>
      </c>
      <c r="L1214" s="7" t="s">
        <v>38</v>
      </c>
      <c r="M1214" s="9">
        <v>1</v>
      </c>
      <c r="N1214" s="6" t="str">
        <f>IF(ev_charging_network_usage_!$I1214&lt;=10,"Low",IF(ev_charging_network_usage_!$I1214&lt;=30,"Medium","High"))</f>
        <v>Medium</v>
      </c>
      <c r="O1214" s="6" t="str">
        <f t="shared" si="77"/>
        <v>Low Satisfaction</v>
      </c>
      <c r="P1214" s="6" t="str">
        <f>IF(ev_charging_network_usage_!$H1214&lt;30,"Short Charging",IF(ev_charging_network_usage_!$H1214&lt;=60,"Medium Charging","Long Charging"))</f>
        <v>Long Charging</v>
      </c>
      <c r="Q1214" s="6">
        <f t="shared" si="76"/>
        <v>1</v>
      </c>
      <c r="R1214" s="30">
        <f t="shared" si="74"/>
        <v>0.9868055555555556</v>
      </c>
      <c r="S1214" s="28">
        <f t="shared" si="75"/>
        <v>45133</v>
      </c>
      <c r="T1214" s="28"/>
    </row>
    <row r="1215" spans="1:20" ht="13.2" x14ac:dyDescent="0.25">
      <c r="A1215" s="3" t="s">
        <v>2715</v>
      </c>
      <c r="B1215" s="3" t="s">
        <v>20</v>
      </c>
      <c r="C1215" s="3" t="s">
        <v>21</v>
      </c>
      <c r="D1215" s="3" t="s">
        <v>22</v>
      </c>
      <c r="E1215" s="3" t="s">
        <v>17</v>
      </c>
      <c r="F1215" s="4">
        <v>44990.317361111112</v>
      </c>
      <c r="G1215" s="4">
        <v>44990.324305555558</v>
      </c>
      <c r="H1215" s="3">
        <v>10</v>
      </c>
      <c r="I1215" s="3">
        <v>4.26</v>
      </c>
      <c r="J1215" s="3">
        <v>10</v>
      </c>
      <c r="K1215" s="3">
        <v>42.6</v>
      </c>
      <c r="L1215" s="3" t="s">
        <v>23</v>
      </c>
      <c r="M1215" s="5">
        <v>4</v>
      </c>
      <c r="N1215" s="6" t="str">
        <f>IF(ev_charging_network_usage_!$I1215&lt;=10,"Low",IF(ev_charging_network_usage_!$I1215&lt;=30,"Medium","High"))</f>
        <v>Low</v>
      </c>
      <c r="O1215" s="6" t="str">
        <f t="shared" si="77"/>
        <v>Medium Satisfaction</v>
      </c>
      <c r="P1215" s="6" t="str">
        <f>IF(ev_charging_network_usage_!$H1215&lt;30,"Short Charging",IF(ev_charging_network_usage_!$H1215&lt;=60,"Medium Charging","Long Charging"))</f>
        <v>Short Charging</v>
      </c>
      <c r="Q1215" s="6">
        <f t="shared" si="76"/>
        <v>1</v>
      </c>
      <c r="R1215" s="30">
        <f t="shared" si="74"/>
        <v>0.31736111111111109</v>
      </c>
      <c r="S1215" s="28">
        <f t="shared" si="75"/>
        <v>44990</v>
      </c>
      <c r="T1215" s="28"/>
    </row>
    <row r="1216" spans="1:20" ht="13.2" x14ac:dyDescent="0.25">
      <c r="A1216" s="7" t="s">
        <v>2716</v>
      </c>
      <c r="B1216" s="7" t="s">
        <v>43</v>
      </c>
      <c r="C1216" s="7" t="s">
        <v>30</v>
      </c>
      <c r="D1216" s="7" t="s">
        <v>22</v>
      </c>
      <c r="E1216" s="7" t="s">
        <v>35</v>
      </c>
      <c r="F1216" s="7" t="s">
        <v>2717</v>
      </c>
      <c r="G1216" s="7" t="s">
        <v>2718</v>
      </c>
      <c r="H1216" s="7">
        <v>74</v>
      </c>
      <c r="I1216" s="7">
        <v>46.51</v>
      </c>
      <c r="J1216" s="7">
        <v>8</v>
      </c>
      <c r="K1216" s="7">
        <v>372.08</v>
      </c>
      <c r="L1216" s="7" t="s">
        <v>18</v>
      </c>
      <c r="M1216" s="9">
        <v>5</v>
      </c>
      <c r="N1216" s="6" t="str">
        <f>IF(ev_charging_network_usage_!$I1216&lt;=10,"Low",IF(ev_charging_network_usage_!$I1216&lt;=30,"Medium","High"))</f>
        <v>High</v>
      </c>
      <c r="O1216" s="6" t="str">
        <f t="shared" si="77"/>
        <v>High Satisfaction</v>
      </c>
      <c r="P1216" s="6" t="str">
        <f>IF(ev_charging_network_usage_!$H1216&lt;30,"Short Charging",IF(ev_charging_network_usage_!$H1216&lt;=60,"Medium Charging","Long Charging"))</f>
        <v>Long Charging</v>
      </c>
      <c r="Q1216" s="6">
        <f t="shared" si="76"/>
        <v>2</v>
      </c>
      <c r="R1216" s="30">
        <f t="shared" si="74"/>
        <v>0.75347222222222221</v>
      </c>
      <c r="S1216" s="28">
        <f t="shared" si="75"/>
        <v>45070</v>
      </c>
      <c r="T1216" s="28"/>
    </row>
    <row r="1217" spans="1:20" ht="13.2" x14ac:dyDescent="0.25">
      <c r="A1217" s="3" t="s">
        <v>2719</v>
      </c>
      <c r="B1217" s="3" t="s">
        <v>43</v>
      </c>
      <c r="C1217" s="3" t="s">
        <v>21</v>
      </c>
      <c r="D1217" s="3" t="s">
        <v>34</v>
      </c>
      <c r="E1217" s="3" t="s">
        <v>17</v>
      </c>
      <c r="F1217" s="3" t="s">
        <v>2720</v>
      </c>
      <c r="G1217" s="3" t="s">
        <v>2721</v>
      </c>
      <c r="H1217" s="3">
        <v>83</v>
      </c>
      <c r="I1217" s="3">
        <v>32.58</v>
      </c>
      <c r="J1217" s="3">
        <v>10</v>
      </c>
      <c r="K1217" s="3">
        <v>325.8</v>
      </c>
      <c r="L1217" s="3" t="s">
        <v>18</v>
      </c>
      <c r="M1217" s="5">
        <v>4</v>
      </c>
      <c r="N1217" s="6" t="str">
        <f>IF(ev_charging_network_usage_!$I1217&lt;=10,"Low",IF(ev_charging_network_usage_!$I1217&lt;=30,"Medium","High"))</f>
        <v>High</v>
      </c>
      <c r="O1217" s="6" t="str">
        <f t="shared" si="77"/>
        <v>Medium Satisfaction</v>
      </c>
      <c r="P1217" s="6" t="str">
        <f>IF(ev_charging_network_usage_!$H1217&lt;30,"Short Charging",IF(ev_charging_network_usage_!$H1217&lt;=60,"Medium Charging","Long Charging"))</f>
        <v>Long Charging</v>
      </c>
      <c r="Q1217" s="6">
        <f t="shared" si="76"/>
        <v>1</v>
      </c>
      <c r="R1217" s="30">
        <f t="shared" si="74"/>
        <v>0.59652777777777777</v>
      </c>
      <c r="S1217" s="28">
        <f t="shared" si="75"/>
        <v>44976</v>
      </c>
      <c r="T1217" s="28"/>
    </row>
    <row r="1218" spans="1:20" ht="13.2" x14ac:dyDescent="0.25">
      <c r="A1218" s="7" t="s">
        <v>2722</v>
      </c>
      <c r="B1218" s="7" t="s">
        <v>14</v>
      </c>
      <c r="C1218" s="7" t="s">
        <v>30</v>
      </c>
      <c r="D1218" s="7" t="s">
        <v>34</v>
      </c>
      <c r="E1218" s="7" t="s">
        <v>35</v>
      </c>
      <c r="F1218" s="8">
        <v>45053.627083333333</v>
      </c>
      <c r="G1218" s="8">
        <v>45053.679166666669</v>
      </c>
      <c r="H1218" s="7">
        <v>75</v>
      </c>
      <c r="I1218" s="7">
        <v>13.4</v>
      </c>
      <c r="J1218" s="7">
        <v>15</v>
      </c>
      <c r="K1218" s="7">
        <v>201</v>
      </c>
      <c r="L1218" s="7" t="s">
        <v>38</v>
      </c>
      <c r="M1218" s="9">
        <v>1</v>
      </c>
      <c r="N1218" s="6" t="str">
        <f>IF(ev_charging_network_usage_!$I1218&lt;=10,"Low",IF(ev_charging_network_usage_!$I1218&lt;=30,"Medium","High"))</f>
        <v>Medium</v>
      </c>
      <c r="O1218" s="6" t="str">
        <f t="shared" si="77"/>
        <v>Low Satisfaction</v>
      </c>
      <c r="P1218" s="6" t="str">
        <f>IF(ev_charging_network_usage_!$H1218&lt;30,"Short Charging",IF(ev_charging_network_usage_!$H1218&lt;=60,"Medium Charging","Long Charging"))</f>
        <v>Long Charging</v>
      </c>
      <c r="Q1218" s="6">
        <f t="shared" si="76"/>
        <v>2</v>
      </c>
      <c r="R1218" s="30">
        <f t="shared" ref="R1218:R1281" si="78">TIME(HOUR(F1218),MINUTE(F1218),SECOND(F1218))</f>
        <v>0.62708333333333333</v>
      </c>
      <c r="S1218" s="28">
        <f t="shared" ref="S1218:S1281" si="79">DATE(YEAR(F1218),MONTH(F1218),DAY(F1218))</f>
        <v>45053</v>
      </c>
      <c r="T1218" s="28"/>
    </row>
    <row r="1219" spans="1:20" ht="13.2" x14ac:dyDescent="0.25">
      <c r="A1219" s="3" t="s">
        <v>2723</v>
      </c>
      <c r="B1219" s="3" t="s">
        <v>14</v>
      </c>
      <c r="C1219" s="3" t="s">
        <v>21</v>
      </c>
      <c r="D1219" s="3" t="s">
        <v>34</v>
      </c>
      <c r="E1219" s="3" t="s">
        <v>17</v>
      </c>
      <c r="F1219" s="4">
        <v>45050.330555555556</v>
      </c>
      <c r="G1219" s="4">
        <v>45050.345138888886</v>
      </c>
      <c r="H1219" s="3">
        <v>21</v>
      </c>
      <c r="I1219" s="3">
        <v>14.36</v>
      </c>
      <c r="J1219" s="3">
        <v>8</v>
      </c>
      <c r="K1219" s="3">
        <v>114.88</v>
      </c>
      <c r="L1219" s="3" t="s">
        <v>23</v>
      </c>
      <c r="M1219" s="5">
        <v>5</v>
      </c>
      <c r="N1219" s="6" t="str">
        <f>IF(ev_charging_network_usage_!$I1219&lt;=10,"Low",IF(ev_charging_network_usage_!$I1219&lt;=30,"Medium","High"))</f>
        <v>Medium</v>
      </c>
      <c r="O1219" s="6" t="str">
        <f t="shared" si="77"/>
        <v>High Satisfaction</v>
      </c>
      <c r="P1219" s="6" t="str">
        <f>IF(ev_charging_network_usage_!$H1219&lt;30,"Short Charging",IF(ev_charging_network_usage_!$H1219&lt;=60,"Medium Charging","Long Charging"))</f>
        <v>Short Charging</v>
      </c>
      <c r="Q1219" s="6">
        <f t="shared" ref="Q1219:Q1282" si="80">IF(C1219="Fast Charger",1,IF(C1219="Standard Charger",2,IF(C1219="Super Fast Charger",3,"")))</f>
        <v>1</v>
      </c>
      <c r="R1219" s="30">
        <f t="shared" si="78"/>
        <v>0.33055555555555555</v>
      </c>
      <c r="S1219" s="28">
        <f t="shared" si="79"/>
        <v>45050</v>
      </c>
      <c r="T1219" s="28"/>
    </row>
    <row r="1220" spans="1:20" ht="13.2" x14ac:dyDescent="0.25">
      <c r="A1220" s="7" t="s">
        <v>2724</v>
      </c>
      <c r="B1220" s="7" t="s">
        <v>20</v>
      </c>
      <c r="C1220" s="7" t="s">
        <v>21</v>
      </c>
      <c r="D1220" s="7" t="s">
        <v>34</v>
      </c>
      <c r="E1220" s="7" t="s">
        <v>17</v>
      </c>
      <c r="F1220" s="8">
        <v>45605.74722222222</v>
      </c>
      <c r="G1220" s="8">
        <v>45605.786805555559</v>
      </c>
      <c r="H1220" s="7">
        <v>57</v>
      </c>
      <c r="I1220" s="7">
        <v>47.78</v>
      </c>
      <c r="J1220" s="7">
        <v>8</v>
      </c>
      <c r="K1220" s="7">
        <v>382.24</v>
      </c>
      <c r="L1220" s="7" t="s">
        <v>23</v>
      </c>
      <c r="M1220" s="9">
        <v>4</v>
      </c>
      <c r="N1220" s="6" t="str">
        <f>IF(ev_charging_network_usage_!$I1220&lt;=10,"Low",IF(ev_charging_network_usage_!$I1220&lt;=30,"Medium","High"))</f>
        <v>High</v>
      </c>
      <c r="O1220" s="6" t="str">
        <f t="shared" ref="O1220:O1283" si="81">IF(M1220&lt;=2,"Low Satisfaction",IF(M1220&lt;=4,"Medium Satisfaction","High Satisfaction"))</f>
        <v>Medium Satisfaction</v>
      </c>
      <c r="P1220" s="6" t="str">
        <f>IF(ev_charging_network_usage_!$H1220&lt;30,"Short Charging",IF(ev_charging_network_usage_!$H1220&lt;=60,"Medium Charging","Long Charging"))</f>
        <v>Medium Charging</v>
      </c>
      <c r="Q1220" s="6">
        <f t="shared" si="80"/>
        <v>1</v>
      </c>
      <c r="R1220" s="30">
        <f t="shared" si="78"/>
        <v>0.74722222222222223</v>
      </c>
      <c r="S1220" s="28">
        <f t="shared" si="79"/>
        <v>45605</v>
      </c>
      <c r="T1220" s="28"/>
    </row>
    <row r="1221" spans="1:20" ht="13.2" x14ac:dyDescent="0.25">
      <c r="A1221" s="3" t="s">
        <v>2725</v>
      </c>
      <c r="B1221" s="3" t="s">
        <v>78</v>
      </c>
      <c r="C1221" s="3" t="s">
        <v>21</v>
      </c>
      <c r="D1221" s="3" t="s">
        <v>34</v>
      </c>
      <c r="E1221" s="3" t="s">
        <v>17</v>
      </c>
      <c r="F1221" s="4">
        <v>45079.041666666664</v>
      </c>
      <c r="G1221" s="4">
        <v>45079.064583333333</v>
      </c>
      <c r="H1221" s="3">
        <v>33</v>
      </c>
      <c r="I1221" s="3">
        <v>57.61</v>
      </c>
      <c r="J1221" s="3">
        <v>10</v>
      </c>
      <c r="K1221" s="3">
        <v>576.1</v>
      </c>
      <c r="L1221" s="3" t="s">
        <v>38</v>
      </c>
      <c r="M1221" s="5">
        <v>1</v>
      </c>
      <c r="N1221" s="6" t="str">
        <f>IF(ev_charging_network_usage_!$I1221&lt;=10,"Low",IF(ev_charging_network_usage_!$I1221&lt;=30,"Medium","High"))</f>
        <v>High</v>
      </c>
      <c r="O1221" s="6" t="str">
        <f t="shared" si="81"/>
        <v>Low Satisfaction</v>
      </c>
      <c r="P1221" s="6" t="str">
        <f>IF(ev_charging_network_usage_!$H1221&lt;30,"Short Charging",IF(ev_charging_network_usage_!$H1221&lt;=60,"Medium Charging","Long Charging"))</f>
        <v>Medium Charging</v>
      </c>
      <c r="Q1221" s="6">
        <f t="shared" si="80"/>
        <v>1</v>
      </c>
      <c r="R1221" s="30">
        <f t="shared" si="78"/>
        <v>4.1666666666666664E-2</v>
      </c>
      <c r="S1221" s="28">
        <f t="shared" si="79"/>
        <v>45079</v>
      </c>
      <c r="T1221" s="28"/>
    </row>
    <row r="1222" spans="1:20" ht="13.2" x14ac:dyDescent="0.25">
      <c r="A1222" s="7" t="s">
        <v>2726</v>
      </c>
      <c r="B1222" s="7" t="s">
        <v>48</v>
      </c>
      <c r="C1222" s="7" t="s">
        <v>30</v>
      </c>
      <c r="D1222" s="7" t="s">
        <v>34</v>
      </c>
      <c r="E1222" s="7" t="s">
        <v>35</v>
      </c>
      <c r="F1222" s="8">
        <v>45110.017361111109</v>
      </c>
      <c r="G1222" s="8">
        <v>45110.075694444444</v>
      </c>
      <c r="H1222" s="7">
        <v>84</v>
      </c>
      <c r="I1222" s="7">
        <v>36.26</v>
      </c>
      <c r="J1222" s="7">
        <v>15</v>
      </c>
      <c r="K1222" s="7">
        <v>543.9</v>
      </c>
      <c r="L1222" s="7" t="s">
        <v>38</v>
      </c>
      <c r="M1222" s="9">
        <v>4</v>
      </c>
      <c r="N1222" s="6" t="str">
        <f>IF(ev_charging_network_usage_!$I1222&lt;=10,"Low",IF(ev_charging_network_usage_!$I1222&lt;=30,"Medium","High"))</f>
        <v>High</v>
      </c>
      <c r="O1222" s="6" t="str">
        <f t="shared" si="81"/>
        <v>Medium Satisfaction</v>
      </c>
      <c r="P1222" s="6" t="str">
        <f>IF(ev_charging_network_usage_!$H1222&lt;30,"Short Charging",IF(ev_charging_network_usage_!$H1222&lt;=60,"Medium Charging","Long Charging"))</f>
        <v>Long Charging</v>
      </c>
      <c r="Q1222" s="6">
        <f t="shared" si="80"/>
        <v>2</v>
      </c>
      <c r="R1222" s="30">
        <f t="shared" si="78"/>
        <v>1.7361111111111112E-2</v>
      </c>
      <c r="S1222" s="28">
        <f t="shared" si="79"/>
        <v>45110</v>
      </c>
      <c r="T1222" s="28"/>
    </row>
    <row r="1223" spans="1:20" ht="13.2" x14ac:dyDescent="0.25">
      <c r="A1223" s="3" t="s">
        <v>2727</v>
      </c>
      <c r="B1223" s="3" t="s">
        <v>59</v>
      </c>
      <c r="C1223" s="3" t="s">
        <v>30</v>
      </c>
      <c r="D1223" s="3" t="s">
        <v>22</v>
      </c>
      <c r="E1223" s="3" t="s">
        <v>35</v>
      </c>
      <c r="F1223" s="4">
        <v>44937.205555555556</v>
      </c>
      <c r="G1223" s="4">
        <v>44937.214583333334</v>
      </c>
      <c r="H1223" s="3">
        <v>13</v>
      </c>
      <c r="I1223" s="3">
        <v>19.510000000000002</v>
      </c>
      <c r="J1223" s="3">
        <v>12</v>
      </c>
      <c r="K1223" s="3">
        <v>234.12</v>
      </c>
      <c r="L1223" s="3" t="s">
        <v>27</v>
      </c>
      <c r="M1223" s="5">
        <v>2</v>
      </c>
      <c r="N1223" s="6" t="str">
        <f>IF(ev_charging_network_usage_!$I1223&lt;=10,"Low",IF(ev_charging_network_usage_!$I1223&lt;=30,"Medium","High"))</f>
        <v>Medium</v>
      </c>
      <c r="O1223" s="6" t="str">
        <f t="shared" si="81"/>
        <v>Low Satisfaction</v>
      </c>
      <c r="P1223" s="6" t="str">
        <f>IF(ev_charging_network_usage_!$H1223&lt;30,"Short Charging",IF(ev_charging_network_usage_!$H1223&lt;=60,"Medium Charging","Long Charging"))</f>
        <v>Short Charging</v>
      </c>
      <c r="Q1223" s="6">
        <f t="shared" si="80"/>
        <v>2</v>
      </c>
      <c r="R1223" s="30">
        <f t="shared" si="78"/>
        <v>0.20555555555555555</v>
      </c>
      <c r="S1223" s="28">
        <f t="shared" si="79"/>
        <v>44937</v>
      </c>
      <c r="T1223" s="28"/>
    </row>
    <row r="1224" spans="1:20" ht="13.2" x14ac:dyDescent="0.25">
      <c r="A1224" s="7" t="s">
        <v>2728</v>
      </c>
      <c r="B1224" s="7" t="s">
        <v>78</v>
      </c>
      <c r="C1224" s="7" t="s">
        <v>15</v>
      </c>
      <c r="D1224" s="7" t="s">
        <v>31</v>
      </c>
      <c r="E1224" s="7" t="s">
        <v>35</v>
      </c>
      <c r="F1224" s="7" t="s">
        <v>2729</v>
      </c>
      <c r="G1224" s="7" t="s">
        <v>2730</v>
      </c>
      <c r="H1224" s="7">
        <v>85</v>
      </c>
      <c r="I1224" s="7">
        <v>31.32</v>
      </c>
      <c r="J1224" s="7">
        <v>10</v>
      </c>
      <c r="K1224" s="7">
        <v>313.2</v>
      </c>
      <c r="L1224" s="7" t="s">
        <v>38</v>
      </c>
      <c r="M1224" s="9">
        <v>1</v>
      </c>
      <c r="N1224" s="6" t="str">
        <f>IF(ev_charging_network_usage_!$I1224&lt;=10,"Low",IF(ev_charging_network_usage_!$I1224&lt;=30,"Medium","High"))</f>
        <v>High</v>
      </c>
      <c r="O1224" s="6" t="str">
        <f t="shared" si="81"/>
        <v>Low Satisfaction</v>
      </c>
      <c r="P1224" s="6" t="str">
        <f>IF(ev_charging_network_usage_!$H1224&lt;30,"Short Charging",IF(ev_charging_network_usage_!$H1224&lt;=60,"Medium Charging","Long Charging"))</f>
        <v>Long Charging</v>
      </c>
      <c r="Q1224" s="6">
        <f t="shared" si="80"/>
        <v>3</v>
      </c>
      <c r="R1224" s="30">
        <f t="shared" si="78"/>
        <v>0.30069444444444443</v>
      </c>
      <c r="S1224" s="28">
        <f t="shared" si="79"/>
        <v>45551</v>
      </c>
      <c r="T1224" s="28"/>
    </row>
    <row r="1225" spans="1:20" ht="13.2" x14ac:dyDescent="0.25">
      <c r="A1225" s="3" t="s">
        <v>2731</v>
      </c>
      <c r="B1225" s="3" t="s">
        <v>55</v>
      </c>
      <c r="C1225" s="3" t="s">
        <v>21</v>
      </c>
      <c r="D1225" s="3" t="s">
        <v>31</v>
      </c>
      <c r="E1225" s="3" t="s">
        <v>35</v>
      </c>
      <c r="F1225" s="4">
        <v>45333.587500000001</v>
      </c>
      <c r="G1225" s="4">
        <v>45333.666666666664</v>
      </c>
      <c r="H1225" s="3">
        <v>114</v>
      </c>
      <c r="I1225" s="3">
        <v>14.09</v>
      </c>
      <c r="J1225" s="3">
        <v>12</v>
      </c>
      <c r="K1225" s="3">
        <v>169.08</v>
      </c>
      <c r="L1225" s="3" t="s">
        <v>18</v>
      </c>
      <c r="M1225" s="5">
        <v>5</v>
      </c>
      <c r="N1225" s="6" t="str">
        <f>IF(ev_charging_network_usage_!$I1225&lt;=10,"Low",IF(ev_charging_network_usage_!$I1225&lt;=30,"Medium","High"))</f>
        <v>Medium</v>
      </c>
      <c r="O1225" s="6" t="str">
        <f t="shared" si="81"/>
        <v>High Satisfaction</v>
      </c>
      <c r="P1225" s="6" t="str">
        <f>IF(ev_charging_network_usage_!$H1225&lt;30,"Short Charging",IF(ev_charging_network_usage_!$H1225&lt;=60,"Medium Charging","Long Charging"))</f>
        <v>Long Charging</v>
      </c>
      <c r="Q1225" s="6">
        <f t="shared" si="80"/>
        <v>1</v>
      </c>
      <c r="R1225" s="30">
        <f t="shared" si="78"/>
        <v>0.58750000000000002</v>
      </c>
      <c r="S1225" s="28">
        <f t="shared" si="79"/>
        <v>45333</v>
      </c>
      <c r="T1225" s="28"/>
    </row>
    <row r="1226" spans="1:20" ht="13.2" x14ac:dyDescent="0.25">
      <c r="A1226" s="7" t="s">
        <v>2732</v>
      </c>
      <c r="B1226" s="7" t="s">
        <v>59</v>
      </c>
      <c r="C1226" s="7" t="s">
        <v>21</v>
      </c>
      <c r="D1226" s="7" t="s">
        <v>31</v>
      </c>
      <c r="E1226" s="7" t="s">
        <v>17</v>
      </c>
      <c r="F1226" s="8">
        <v>44966.039583333331</v>
      </c>
      <c r="G1226" s="8">
        <v>44966.068749999999</v>
      </c>
      <c r="H1226" s="7">
        <v>42</v>
      </c>
      <c r="I1226" s="7">
        <v>30.26</v>
      </c>
      <c r="J1226" s="7">
        <v>12</v>
      </c>
      <c r="K1226" s="7">
        <v>363.12</v>
      </c>
      <c r="L1226" s="7" t="s">
        <v>38</v>
      </c>
      <c r="M1226" s="9">
        <v>2</v>
      </c>
      <c r="N1226" s="6" t="str">
        <f>IF(ev_charging_network_usage_!$I1226&lt;=10,"Low",IF(ev_charging_network_usage_!$I1226&lt;=30,"Medium","High"))</f>
        <v>High</v>
      </c>
      <c r="O1226" s="6" t="str">
        <f t="shared" si="81"/>
        <v>Low Satisfaction</v>
      </c>
      <c r="P1226" s="6" t="str">
        <f>IF(ev_charging_network_usage_!$H1226&lt;30,"Short Charging",IF(ev_charging_network_usage_!$H1226&lt;=60,"Medium Charging","Long Charging"))</f>
        <v>Medium Charging</v>
      </c>
      <c r="Q1226" s="6">
        <f t="shared" si="80"/>
        <v>1</v>
      </c>
      <c r="R1226" s="30">
        <f t="shared" si="78"/>
        <v>3.9583333333333331E-2</v>
      </c>
      <c r="S1226" s="28">
        <f t="shared" si="79"/>
        <v>44966</v>
      </c>
      <c r="T1226" s="28"/>
    </row>
    <row r="1227" spans="1:20" ht="13.2" x14ac:dyDescent="0.25">
      <c r="A1227" s="3" t="s">
        <v>2733</v>
      </c>
      <c r="B1227" s="3" t="s">
        <v>43</v>
      </c>
      <c r="C1227" s="3" t="s">
        <v>21</v>
      </c>
      <c r="D1227" s="3" t="s">
        <v>22</v>
      </c>
      <c r="E1227" s="3" t="s">
        <v>35</v>
      </c>
      <c r="F1227" s="3" t="s">
        <v>2734</v>
      </c>
      <c r="G1227" s="3" t="s">
        <v>2735</v>
      </c>
      <c r="H1227" s="3">
        <v>79</v>
      </c>
      <c r="I1227" s="3">
        <v>36.659999999999997</v>
      </c>
      <c r="J1227" s="3">
        <v>8</v>
      </c>
      <c r="K1227" s="3">
        <v>293.27999999999997</v>
      </c>
      <c r="L1227" s="3" t="s">
        <v>38</v>
      </c>
      <c r="M1227" s="5">
        <v>2</v>
      </c>
      <c r="N1227" s="6" t="str">
        <f>IF(ev_charging_network_usage_!$I1227&lt;=10,"Low",IF(ev_charging_network_usage_!$I1227&lt;=30,"Medium","High"))</f>
        <v>High</v>
      </c>
      <c r="O1227" s="6" t="str">
        <f t="shared" si="81"/>
        <v>Low Satisfaction</v>
      </c>
      <c r="P1227" s="6" t="str">
        <f>IF(ev_charging_network_usage_!$H1227&lt;30,"Short Charging",IF(ev_charging_network_usage_!$H1227&lt;=60,"Medium Charging","Long Charging"))</f>
        <v>Long Charging</v>
      </c>
      <c r="Q1227" s="6">
        <f t="shared" si="80"/>
        <v>1</v>
      </c>
      <c r="R1227" s="30">
        <f t="shared" si="78"/>
        <v>0.4826388888888889</v>
      </c>
      <c r="S1227" s="28">
        <f t="shared" si="79"/>
        <v>45284</v>
      </c>
      <c r="T1227" s="28"/>
    </row>
    <row r="1228" spans="1:20" ht="13.2" x14ac:dyDescent="0.25">
      <c r="A1228" s="7" t="s">
        <v>2736</v>
      </c>
      <c r="B1228" s="7" t="s">
        <v>78</v>
      </c>
      <c r="C1228" s="7" t="s">
        <v>30</v>
      </c>
      <c r="D1228" s="7" t="s">
        <v>16</v>
      </c>
      <c r="E1228" s="7" t="s">
        <v>35</v>
      </c>
      <c r="F1228" s="8">
        <v>45389.192361111112</v>
      </c>
      <c r="G1228" s="8">
        <v>45389.269444444442</v>
      </c>
      <c r="H1228" s="7">
        <v>111</v>
      </c>
      <c r="I1228" s="7">
        <v>30.9</v>
      </c>
      <c r="J1228" s="7">
        <v>15</v>
      </c>
      <c r="K1228" s="7">
        <v>463.5</v>
      </c>
      <c r="L1228" s="7" t="s">
        <v>27</v>
      </c>
      <c r="M1228" s="9">
        <v>2</v>
      </c>
      <c r="N1228" s="6" t="str">
        <f>IF(ev_charging_network_usage_!$I1228&lt;=10,"Low",IF(ev_charging_network_usage_!$I1228&lt;=30,"Medium","High"))</f>
        <v>High</v>
      </c>
      <c r="O1228" s="6" t="str">
        <f t="shared" si="81"/>
        <v>Low Satisfaction</v>
      </c>
      <c r="P1228" s="6" t="str">
        <f>IF(ev_charging_network_usage_!$H1228&lt;30,"Short Charging",IF(ev_charging_network_usage_!$H1228&lt;=60,"Medium Charging","Long Charging"))</f>
        <v>Long Charging</v>
      </c>
      <c r="Q1228" s="6">
        <f t="shared" si="80"/>
        <v>2</v>
      </c>
      <c r="R1228" s="30">
        <f t="shared" si="78"/>
        <v>0.19236111111111112</v>
      </c>
      <c r="S1228" s="28">
        <f t="shared" si="79"/>
        <v>45389</v>
      </c>
      <c r="T1228" s="28"/>
    </row>
    <row r="1229" spans="1:20" ht="13.2" x14ac:dyDescent="0.25">
      <c r="A1229" s="3" t="s">
        <v>2737</v>
      </c>
      <c r="B1229" s="3" t="s">
        <v>78</v>
      </c>
      <c r="C1229" s="3" t="s">
        <v>15</v>
      </c>
      <c r="D1229" s="3" t="s">
        <v>16</v>
      </c>
      <c r="E1229" s="3" t="s">
        <v>17</v>
      </c>
      <c r="F1229" s="3" t="s">
        <v>2738</v>
      </c>
      <c r="G1229" s="3" t="s">
        <v>2739</v>
      </c>
      <c r="H1229" s="3">
        <v>39</v>
      </c>
      <c r="I1229" s="3">
        <v>9.5500000000000007</v>
      </c>
      <c r="J1229" s="3">
        <v>12</v>
      </c>
      <c r="K1229" s="3">
        <v>114.6</v>
      </c>
      <c r="L1229" s="3" t="s">
        <v>38</v>
      </c>
      <c r="M1229" s="5">
        <v>4</v>
      </c>
      <c r="N1229" s="6" t="str">
        <f>IF(ev_charging_network_usage_!$I1229&lt;=10,"Low",IF(ev_charging_network_usage_!$I1229&lt;=30,"Medium","High"))</f>
        <v>Low</v>
      </c>
      <c r="O1229" s="6" t="str">
        <f t="shared" si="81"/>
        <v>Medium Satisfaction</v>
      </c>
      <c r="P1229" s="6" t="str">
        <f>IF(ev_charging_network_usage_!$H1229&lt;30,"Short Charging",IF(ev_charging_network_usage_!$H1229&lt;=60,"Medium Charging","Long Charging"))</f>
        <v>Medium Charging</v>
      </c>
      <c r="Q1229" s="6">
        <f t="shared" si="80"/>
        <v>3</v>
      </c>
      <c r="R1229" s="30">
        <f t="shared" si="78"/>
        <v>0.34375</v>
      </c>
      <c r="S1229" s="28">
        <f t="shared" si="79"/>
        <v>44944</v>
      </c>
      <c r="T1229" s="28"/>
    </row>
    <row r="1230" spans="1:20" ht="13.2" x14ac:dyDescent="0.25">
      <c r="A1230" s="7" t="s">
        <v>2740</v>
      </c>
      <c r="B1230" s="7" t="s">
        <v>55</v>
      </c>
      <c r="C1230" s="7" t="s">
        <v>21</v>
      </c>
      <c r="D1230" s="7" t="s">
        <v>31</v>
      </c>
      <c r="E1230" s="7" t="s">
        <v>17</v>
      </c>
      <c r="F1230" s="7" t="s">
        <v>2741</v>
      </c>
      <c r="G1230" s="7" t="s">
        <v>2742</v>
      </c>
      <c r="H1230" s="7">
        <v>30</v>
      </c>
      <c r="I1230" s="7">
        <v>10.86</v>
      </c>
      <c r="J1230" s="7">
        <v>10</v>
      </c>
      <c r="K1230" s="7">
        <v>108.6</v>
      </c>
      <c r="L1230" s="7" t="s">
        <v>23</v>
      </c>
      <c r="M1230" s="9">
        <v>3</v>
      </c>
      <c r="N1230" s="6" t="str">
        <f>IF(ev_charging_network_usage_!$I1230&lt;=10,"Low",IF(ev_charging_network_usage_!$I1230&lt;=30,"Medium","High"))</f>
        <v>Medium</v>
      </c>
      <c r="O1230" s="6" t="str">
        <f t="shared" si="81"/>
        <v>Medium Satisfaction</v>
      </c>
      <c r="P1230" s="6" t="str">
        <f>IF(ev_charging_network_usage_!$H1230&lt;30,"Short Charging",IF(ev_charging_network_usage_!$H1230&lt;=60,"Medium Charging","Long Charging"))</f>
        <v>Medium Charging</v>
      </c>
      <c r="Q1230" s="6">
        <f t="shared" si="80"/>
        <v>1</v>
      </c>
      <c r="R1230" s="30">
        <f t="shared" si="78"/>
        <v>7.7777777777777779E-2</v>
      </c>
      <c r="S1230" s="28">
        <f t="shared" si="79"/>
        <v>45163</v>
      </c>
      <c r="T1230" s="28"/>
    </row>
    <row r="1231" spans="1:20" ht="13.2" x14ac:dyDescent="0.25">
      <c r="A1231" s="3" t="s">
        <v>2743</v>
      </c>
      <c r="B1231" s="3" t="s">
        <v>20</v>
      </c>
      <c r="C1231" s="3" t="s">
        <v>21</v>
      </c>
      <c r="D1231" s="3" t="s">
        <v>34</v>
      </c>
      <c r="E1231" s="3" t="s">
        <v>35</v>
      </c>
      <c r="F1231" s="3" t="s">
        <v>2744</v>
      </c>
      <c r="G1231" s="3" t="s">
        <v>2745</v>
      </c>
      <c r="H1231" s="3">
        <v>14</v>
      </c>
      <c r="I1231" s="3">
        <v>35.380000000000003</v>
      </c>
      <c r="J1231" s="3">
        <v>15</v>
      </c>
      <c r="K1231" s="3">
        <v>530.70000000000005</v>
      </c>
      <c r="L1231" s="3" t="s">
        <v>27</v>
      </c>
      <c r="M1231" s="5">
        <v>4</v>
      </c>
      <c r="N1231" s="6" t="str">
        <f>IF(ev_charging_network_usage_!$I1231&lt;=10,"Low",IF(ev_charging_network_usage_!$I1231&lt;=30,"Medium","High"))</f>
        <v>High</v>
      </c>
      <c r="O1231" s="6" t="str">
        <f t="shared" si="81"/>
        <v>Medium Satisfaction</v>
      </c>
      <c r="P1231" s="6" t="str">
        <f>IF(ev_charging_network_usage_!$H1231&lt;30,"Short Charging",IF(ev_charging_network_usage_!$H1231&lt;=60,"Medium Charging","Long Charging"))</f>
        <v>Short Charging</v>
      </c>
      <c r="Q1231" s="6">
        <f t="shared" si="80"/>
        <v>1</v>
      </c>
      <c r="R1231" s="30">
        <f t="shared" si="78"/>
        <v>0.49652777777777779</v>
      </c>
      <c r="S1231" s="28">
        <f t="shared" si="79"/>
        <v>45040</v>
      </c>
      <c r="T1231" s="28"/>
    </row>
    <row r="1232" spans="1:20" ht="13.2" x14ac:dyDescent="0.25">
      <c r="A1232" s="7" t="s">
        <v>2746</v>
      </c>
      <c r="B1232" s="7" t="s">
        <v>43</v>
      </c>
      <c r="C1232" s="7" t="s">
        <v>15</v>
      </c>
      <c r="D1232" s="7" t="s">
        <v>34</v>
      </c>
      <c r="E1232" s="7" t="s">
        <v>17</v>
      </c>
      <c r="F1232" s="7" t="s">
        <v>2747</v>
      </c>
      <c r="G1232" s="7" t="s">
        <v>2748</v>
      </c>
      <c r="H1232" s="7">
        <v>31</v>
      </c>
      <c r="I1232" s="7">
        <v>24.95</v>
      </c>
      <c r="J1232" s="7">
        <v>12</v>
      </c>
      <c r="K1232" s="7">
        <v>299.39999999999998</v>
      </c>
      <c r="L1232" s="7" t="s">
        <v>27</v>
      </c>
      <c r="M1232" s="9">
        <v>5</v>
      </c>
      <c r="N1232" s="6" t="str">
        <f>IF(ev_charging_network_usage_!$I1232&lt;=10,"Low",IF(ev_charging_network_usage_!$I1232&lt;=30,"Medium","High"))</f>
        <v>Medium</v>
      </c>
      <c r="O1232" s="6" t="str">
        <f t="shared" si="81"/>
        <v>High Satisfaction</v>
      </c>
      <c r="P1232" s="6" t="str">
        <f>IF(ev_charging_network_usage_!$H1232&lt;30,"Short Charging",IF(ev_charging_network_usage_!$H1232&lt;=60,"Medium Charging","Long Charging"))</f>
        <v>Medium Charging</v>
      </c>
      <c r="Q1232" s="6">
        <f t="shared" si="80"/>
        <v>3</v>
      </c>
      <c r="R1232" s="30">
        <f t="shared" si="78"/>
        <v>0.3923611111111111</v>
      </c>
      <c r="S1232" s="28">
        <f t="shared" si="79"/>
        <v>45492</v>
      </c>
      <c r="T1232" s="28"/>
    </row>
    <row r="1233" spans="1:20" ht="13.2" x14ac:dyDescent="0.25">
      <c r="A1233" s="3" t="s">
        <v>2749</v>
      </c>
      <c r="B1233" s="3" t="s">
        <v>14</v>
      </c>
      <c r="C1233" s="3" t="s">
        <v>15</v>
      </c>
      <c r="D1233" s="3" t="s">
        <v>34</v>
      </c>
      <c r="E1233" s="3" t="s">
        <v>17</v>
      </c>
      <c r="F1233" s="3" t="s">
        <v>2750</v>
      </c>
      <c r="G1233" s="3" t="s">
        <v>2751</v>
      </c>
      <c r="H1233" s="3">
        <v>107</v>
      </c>
      <c r="I1233" s="3">
        <v>6.94</v>
      </c>
      <c r="J1233" s="3">
        <v>12</v>
      </c>
      <c r="K1233" s="3">
        <v>83.28</v>
      </c>
      <c r="L1233" s="3" t="s">
        <v>18</v>
      </c>
      <c r="M1233" s="5">
        <v>3</v>
      </c>
      <c r="N1233" s="6" t="str">
        <f>IF(ev_charging_network_usage_!$I1233&lt;=10,"Low",IF(ev_charging_network_usage_!$I1233&lt;=30,"Medium","High"))</f>
        <v>Low</v>
      </c>
      <c r="O1233" s="6" t="str">
        <f t="shared" si="81"/>
        <v>Medium Satisfaction</v>
      </c>
      <c r="P1233" s="6" t="str">
        <f>IF(ev_charging_network_usage_!$H1233&lt;30,"Short Charging",IF(ev_charging_network_usage_!$H1233&lt;=60,"Medium Charging","Long Charging"))</f>
        <v>Long Charging</v>
      </c>
      <c r="Q1233" s="6">
        <f t="shared" si="80"/>
        <v>3</v>
      </c>
      <c r="R1233" s="30">
        <f t="shared" si="78"/>
        <v>0.11944444444444445</v>
      </c>
      <c r="S1233" s="28">
        <f t="shared" si="79"/>
        <v>45488</v>
      </c>
      <c r="T1233" s="28"/>
    </row>
    <row r="1234" spans="1:20" ht="13.2" x14ac:dyDescent="0.25">
      <c r="A1234" s="7" t="s">
        <v>2752</v>
      </c>
      <c r="B1234" s="7" t="s">
        <v>43</v>
      </c>
      <c r="C1234" s="7" t="s">
        <v>30</v>
      </c>
      <c r="D1234" s="7" t="s">
        <v>16</v>
      </c>
      <c r="E1234" s="7" t="s">
        <v>35</v>
      </c>
      <c r="F1234" s="7" t="s">
        <v>2753</v>
      </c>
      <c r="G1234" s="7" t="s">
        <v>2754</v>
      </c>
      <c r="H1234" s="7">
        <v>30</v>
      </c>
      <c r="I1234" s="7">
        <v>38.270000000000003</v>
      </c>
      <c r="J1234" s="7">
        <v>15</v>
      </c>
      <c r="K1234" s="7">
        <v>574.04999999999995</v>
      </c>
      <c r="L1234" s="7" t="s">
        <v>27</v>
      </c>
      <c r="M1234" s="9">
        <v>4</v>
      </c>
      <c r="N1234" s="6" t="str">
        <f>IF(ev_charging_network_usage_!$I1234&lt;=10,"Low",IF(ev_charging_network_usage_!$I1234&lt;=30,"Medium","High"))</f>
        <v>High</v>
      </c>
      <c r="O1234" s="6" t="str">
        <f t="shared" si="81"/>
        <v>Medium Satisfaction</v>
      </c>
      <c r="P1234" s="6" t="str">
        <f>IF(ev_charging_network_usage_!$H1234&lt;30,"Short Charging",IF(ev_charging_network_usage_!$H1234&lt;=60,"Medium Charging","Long Charging"))</f>
        <v>Medium Charging</v>
      </c>
      <c r="Q1234" s="6">
        <f t="shared" si="80"/>
        <v>2</v>
      </c>
      <c r="R1234" s="30">
        <f t="shared" si="78"/>
        <v>0.7319444444444444</v>
      </c>
      <c r="S1234" s="28">
        <f t="shared" si="79"/>
        <v>45280</v>
      </c>
      <c r="T1234" s="28"/>
    </row>
    <row r="1235" spans="1:20" ht="13.2" x14ac:dyDescent="0.25">
      <c r="A1235" s="3" t="s">
        <v>2755</v>
      </c>
      <c r="B1235" s="3" t="s">
        <v>14</v>
      </c>
      <c r="C1235" s="3" t="s">
        <v>21</v>
      </c>
      <c r="D1235" s="3" t="s">
        <v>16</v>
      </c>
      <c r="E1235" s="3" t="s">
        <v>17</v>
      </c>
      <c r="F1235" s="3" t="s">
        <v>2756</v>
      </c>
      <c r="G1235" s="3" t="s">
        <v>2757</v>
      </c>
      <c r="H1235" s="3">
        <v>116</v>
      </c>
      <c r="I1235" s="3">
        <v>8.77</v>
      </c>
      <c r="J1235" s="3">
        <v>10</v>
      </c>
      <c r="K1235" s="3">
        <v>87.7</v>
      </c>
      <c r="L1235" s="3" t="s">
        <v>38</v>
      </c>
      <c r="M1235" s="5">
        <v>3</v>
      </c>
      <c r="N1235" s="6" t="str">
        <f>IF(ev_charging_network_usage_!$I1235&lt;=10,"Low",IF(ev_charging_network_usage_!$I1235&lt;=30,"Medium","High"))</f>
        <v>Low</v>
      </c>
      <c r="O1235" s="6" t="str">
        <f t="shared" si="81"/>
        <v>Medium Satisfaction</v>
      </c>
      <c r="P1235" s="6" t="str">
        <f>IF(ev_charging_network_usage_!$H1235&lt;30,"Short Charging",IF(ev_charging_network_usage_!$H1235&lt;=60,"Medium Charging","Long Charging"))</f>
        <v>Long Charging</v>
      </c>
      <c r="Q1235" s="6">
        <f t="shared" si="80"/>
        <v>1</v>
      </c>
      <c r="R1235" s="30">
        <f t="shared" si="78"/>
        <v>0.47291666666666665</v>
      </c>
      <c r="S1235" s="28">
        <f t="shared" si="79"/>
        <v>45438</v>
      </c>
      <c r="T1235" s="28"/>
    </row>
    <row r="1236" spans="1:20" ht="13.2" x14ac:dyDescent="0.25">
      <c r="A1236" s="7" t="s">
        <v>2758</v>
      </c>
      <c r="B1236" s="7" t="s">
        <v>59</v>
      </c>
      <c r="C1236" s="7" t="s">
        <v>30</v>
      </c>
      <c r="D1236" s="7" t="s">
        <v>34</v>
      </c>
      <c r="E1236" s="7" t="s">
        <v>17</v>
      </c>
      <c r="F1236" s="7" t="s">
        <v>2759</v>
      </c>
      <c r="G1236" s="7" t="s">
        <v>2760</v>
      </c>
      <c r="H1236" s="7">
        <v>52</v>
      </c>
      <c r="I1236" s="7">
        <v>41.96</v>
      </c>
      <c r="J1236" s="7">
        <v>8</v>
      </c>
      <c r="K1236" s="7">
        <v>335.68</v>
      </c>
      <c r="L1236" s="7" t="s">
        <v>23</v>
      </c>
      <c r="M1236" s="9">
        <v>4</v>
      </c>
      <c r="N1236" s="6" t="str">
        <f>IF(ev_charging_network_usage_!$I1236&lt;=10,"Low",IF(ev_charging_network_usage_!$I1236&lt;=30,"Medium","High"))</f>
        <v>High</v>
      </c>
      <c r="O1236" s="6" t="str">
        <f t="shared" si="81"/>
        <v>Medium Satisfaction</v>
      </c>
      <c r="P1236" s="6" t="str">
        <f>IF(ev_charging_network_usage_!$H1236&lt;30,"Short Charging",IF(ev_charging_network_usage_!$H1236&lt;=60,"Medium Charging","Long Charging"))</f>
        <v>Medium Charging</v>
      </c>
      <c r="Q1236" s="6">
        <f t="shared" si="80"/>
        <v>2</v>
      </c>
      <c r="R1236" s="30">
        <f t="shared" si="78"/>
        <v>9.8611111111111108E-2</v>
      </c>
      <c r="S1236" s="28">
        <f t="shared" si="79"/>
        <v>45012</v>
      </c>
      <c r="T1236" s="28"/>
    </row>
    <row r="1237" spans="1:20" ht="13.2" x14ac:dyDescent="0.25">
      <c r="A1237" s="3" t="s">
        <v>2761</v>
      </c>
      <c r="B1237" s="3" t="s">
        <v>20</v>
      </c>
      <c r="C1237" s="3" t="s">
        <v>21</v>
      </c>
      <c r="D1237" s="3" t="s">
        <v>31</v>
      </c>
      <c r="E1237" s="3" t="s">
        <v>35</v>
      </c>
      <c r="F1237" s="4">
        <v>45353.501388888886</v>
      </c>
      <c r="G1237" s="4">
        <v>45353.551388888889</v>
      </c>
      <c r="H1237" s="3">
        <v>72</v>
      </c>
      <c r="I1237" s="3">
        <v>2.97</v>
      </c>
      <c r="J1237" s="3">
        <v>8</v>
      </c>
      <c r="K1237" s="3">
        <v>23.76</v>
      </c>
      <c r="L1237" s="3" t="s">
        <v>27</v>
      </c>
      <c r="M1237" s="5">
        <v>2</v>
      </c>
      <c r="N1237" s="6" t="str">
        <f>IF(ev_charging_network_usage_!$I1237&lt;=10,"Low",IF(ev_charging_network_usage_!$I1237&lt;=30,"Medium","High"))</f>
        <v>Low</v>
      </c>
      <c r="O1237" s="6" t="str">
        <f t="shared" si="81"/>
        <v>Low Satisfaction</v>
      </c>
      <c r="P1237" s="6" t="str">
        <f>IF(ev_charging_network_usage_!$H1237&lt;30,"Short Charging",IF(ev_charging_network_usage_!$H1237&lt;=60,"Medium Charging","Long Charging"))</f>
        <v>Long Charging</v>
      </c>
      <c r="Q1237" s="6">
        <f t="shared" si="80"/>
        <v>1</v>
      </c>
      <c r="R1237" s="30">
        <f t="shared" si="78"/>
        <v>0.50138888888888888</v>
      </c>
      <c r="S1237" s="28">
        <f t="shared" si="79"/>
        <v>45353</v>
      </c>
      <c r="T1237" s="28"/>
    </row>
    <row r="1238" spans="1:20" ht="13.2" x14ac:dyDescent="0.25">
      <c r="A1238" s="7" t="s">
        <v>2762</v>
      </c>
      <c r="B1238" s="7" t="s">
        <v>59</v>
      </c>
      <c r="C1238" s="7" t="s">
        <v>15</v>
      </c>
      <c r="D1238" s="7" t="s">
        <v>31</v>
      </c>
      <c r="E1238" s="7" t="s">
        <v>17</v>
      </c>
      <c r="F1238" s="8">
        <v>45056.47152777778</v>
      </c>
      <c r="G1238" s="8">
        <v>45056.533333333333</v>
      </c>
      <c r="H1238" s="7">
        <v>89</v>
      </c>
      <c r="I1238" s="7">
        <v>56.21</v>
      </c>
      <c r="J1238" s="7">
        <v>12</v>
      </c>
      <c r="K1238" s="7">
        <v>674.52</v>
      </c>
      <c r="L1238" s="7" t="s">
        <v>18</v>
      </c>
      <c r="M1238" s="9">
        <v>4</v>
      </c>
      <c r="N1238" s="6" t="str">
        <f>IF(ev_charging_network_usage_!$I1238&lt;=10,"Low",IF(ev_charging_network_usage_!$I1238&lt;=30,"Medium","High"))</f>
        <v>High</v>
      </c>
      <c r="O1238" s="6" t="str">
        <f t="shared" si="81"/>
        <v>Medium Satisfaction</v>
      </c>
      <c r="P1238" s="6" t="str">
        <f>IF(ev_charging_network_usage_!$H1238&lt;30,"Short Charging",IF(ev_charging_network_usage_!$H1238&lt;=60,"Medium Charging","Long Charging"))</f>
        <v>Long Charging</v>
      </c>
      <c r="Q1238" s="6">
        <f t="shared" si="80"/>
        <v>3</v>
      </c>
      <c r="R1238" s="30">
        <f t="shared" si="78"/>
        <v>0.47152777777777777</v>
      </c>
      <c r="S1238" s="28">
        <f t="shared" si="79"/>
        <v>45056</v>
      </c>
      <c r="T1238" s="28"/>
    </row>
    <row r="1239" spans="1:20" ht="13.2" x14ac:dyDescent="0.25">
      <c r="A1239" s="3" t="s">
        <v>2763</v>
      </c>
      <c r="B1239" s="3" t="s">
        <v>14</v>
      </c>
      <c r="C1239" s="3" t="s">
        <v>21</v>
      </c>
      <c r="D1239" s="3" t="s">
        <v>22</v>
      </c>
      <c r="E1239" s="3" t="s">
        <v>35</v>
      </c>
      <c r="F1239" s="3" t="s">
        <v>2764</v>
      </c>
      <c r="G1239" s="3" t="s">
        <v>2765</v>
      </c>
      <c r="H1239" s="3">
        <v>113</v>
      </c>
      <c r="I1239" s="3">
        <v>37.99</v>
      </c>
      <c r="J1239" s="3">
        <v>15</v>
      </c>
      <c r="K1239" s="3">
        <v>569.85</v>
      </c>
      <c r="L1239" s="3" t="s">
        <v>18</v>
      </c>
      <c r="M1239" s="5">
        <v>2</v>
      </c>
      <c r="N1239" s="6" t="str">
        <f>IF(ev_charging_network_usage_!$I1239&lt;=10,"Low",IF(ev_charging_network_usage_!$I1239&lt;=30,"Medium","High"))</f>
        <v>High</v>
      </c>
      <c r="O1239" s="6" t="str">
        <f t="shared" si="81"/>
        <v>Low Satisfaction</v>
      </c>
      <c r="P1239" s="6" t="str">
        <f>IF(ev_charging_network_usage_!$H1239&lt;30,"Short Charging",IF(ev_charging_network_usage_!$H1239&lt;=60,"Medium Charging","Long Charging"))</f>
        <v>Long Charging</v>
      </c>
      <c r="Q1239" s="6">
        <f t="shared" si="80"/>
        <v>1</v>
      </c>
      <c r="R1239" s="30">
        <f t="shared" si="78"/>
        <v>0.66736111111111107</v>
      </c>
      <c r="S1239" s="28">
        <f t="shared" si="79"/>
        <v>45320</v>
      </c>
      <c r="T1239" s="28"/>
    </row>
    <row r="1240" spans="1:20" ht="13.2" x14ac:dyDescent="0.25">
      <c r="A1240" s="7" t="s">
        <v>2766</v>
      </c>
      <c r="B1240" s="7" t="s">
        <v>48</v>
      </c>
      <c r="C1240" s="7" t="s">
        <v>21</v>
      </c>
      <c r="D1240" s="7" t="s">
        <v>31</v>
      </c>
      <c r="E1240" s="7" t="s">
        <v>35</v>
      </c>
      <c r="F1240" s="7" t="s">
        <v>2767</v>
      </c>
      <c r="G1240" s="7" t="s">
        <v>2768</v>
      </c>
      <c r="H1240" s="7">
        <v>103</v>
      </c>
      <c r="I1240" s="7">
        <v>11.61</v>
      </c>
      <c r="J1240" s="7">
        <v>8</v>
      </c>
      <c r="K1240" s="7">
        <v>92.88</v>
      </c>
      <c r="L1240" s="7" t="s">
        <v>23</v>
      </c>
      <c r="M1240" s="9">
        <v>3</v>
      </c>
      <c r="N1240" s="6" t="str">
        <f>IF(ev_charging_network_usage_!$I1240&lt;=10,"Low",IF(ev_charging_network_usage_!$I1240&lt;=30,"Medium","High"))</f>
        <v>Medium</v>
      </c>
      <c r="O1240" s="6" t="str">
        <f t="shared" si="81"/>
        <v>Medium Satisfaction</v>
      </c>
      <c r="P1240" s="6" t="str">
        <f>IF(ev_charging_network_usage_!$H1240&lt;30,"Short Charging",IF(ev_charging_network_usage_!$H1240&lt;=60,"Medium Charging","Long Charging"))</f>
        <v>Long Charging</v>
      </c>
      <c r="Q1240" s="6">
        <f t="shared" si="80"/>
        <v>1</v>
      </c>
      <c r="R1240" s="30">
        <f t="shared" si="78"/>
        <v>0.24791666666666667</v>
      </c>
      <c r="S1240" s="28">
        <f t="shared" si="79"/>
        <v>45581</v>
      </c>
      <c r="T1240" s="28"/>
    </row>
    <row r="1241" spans="1:20" ht="13.2" x14ac:dyDescent="0.25">
      <c r="A1241" s="3" t="s">
        <v>2769</v>
      </c>
      <c r="B1241" s="3" t="s">
        <v>43</v>
      </c>
      <c r="C1241" s="3" t="s">
        <v>15</v>
      </c>
      <c r="D1241" s="3" t="s">
        <v>22</v>
      </c>
      <c r="E1241" s="3" t="s">
        <v>35</v>
      </c>
      <c r="F1241" s="3" t="s">
        <v>2770</v>
      </c>
      <c r="G1241" s="3" t="s">
        <v>2771</v>
      </c>
      <c r="H1241" s="3">
        <v>32</v>
      </c>
      <c r="I1241" s="3">
        <v>10.64</v>
      </c>
      <c r="J1241" s="3">
        <v>10</v>
      </c>
      <c r="K1241" s="3">
        <v>106.4</v>
      </c>
      <c r="L1241" s="3" t="s">
        <v>27</v>
      </c>
      <c r="M1241" s="5">
        <v>5</v>
      </c>
      <c r="N1241" s="6" t="str">
        <f>IF(ev_charging_network_usage_!$I1241&lt;=10,"Low",IF(ev_charging_network_usage_!$I1241&lt;=30,"Medium","High"))</f>
        <v>Medium</v>
      </c>
      <c r="O1241" s="6" t="str">
        <f t="shared" si="81"/>
        <v>High Satisfaction</v>
      </c>
      <c r="P1241" s="6" t="str">
        <f>IF(ev_charging_network_usage_!$H1241&lt;30,"Short Charging",IF(ev_charging_network_usage_!$H1241&lt;=60,"Medium Charging","Long Charging"))</f>
        <v>Medium Charging</v>
      </c>
      <c r="Q1241" s="6">
        <f t="shared" si="80"/>
        <v>3</v>
      </c>
      <c r="R1241" s="30">
        <f t="shared" si="78"/>
        <v>0.38611111111111113</v>
      </c>
      <c r="S1241" s="28">
        <f t="shared" si="79"/>
        <v>45133</v>
      </c>
      <c r="T1241" s="28"/>
    </row>
    <row r="1242" spans="1:20" ht="13.2" x14ac:dyDescent="0.25">
      <c r="A1242" s="7" t="s">
        <v>2772</v>
      </c>
      <c r="B1242" s="7" t="s">
        <v>78</v>
      </c>
      <c r="C1242" s="7" t="s">
        <v>21</v>
      </c>
      <c r="D1242" s="7" t="s">
        <v>31</v>
      </c>
      <c r="E1242" s="7" t="s">
        <v>17</v>
      </c>
      <c r="F1242" s="8">
        <v>45175.145833333336</v>
      </c>
      <c r="G1242" s="8">
        <v>45175.205555555556</v>
      </c>
      <c r="H1242" s="7">
        <v>86</v>
      </c>
      <c r="I1242" s="7">
        <v>28.6</v>
      </c>
      <c r="J1242" s="7">
        <v>15</v>
      </c>
      <c r="K1242" s="7">
        <v>429</v>
      </c>
      <c r="L1242" s="7" t="s">
        <v>27</v>
      </c>
      <c r="M1242" s="9">
        <v>4</v>
      </c>
      <c r="N1242" s="6" t="str">
        <f>IF(ev_charging_network_usage_!$I1242&lt;=10,"Low",IF(ev_charging_network_usage_!$I1242&lt;=30,"Medium","High"))</f>
        <v>Medium</v>
      </c>
      <c r="O1242" s="6" t="str">
        <f t="shared" si="81"/>
        <v>Medium Satisfaction</v>
      </c>
      <c r="P1242" s="6" t="str">
        <f>IF(ev_charging_network_usage_!$H1242&lt;30,"Short Charging",IF(ev_charging_network_usage_!$H1242&lt;=60,"Medium Charging","Long Charging"))</f>
        <v>Long Charging</v>
      </c>
      <c r="Q1242" s="6">
        <f t="shared" si="80"/>
        <v>1</v>
      </c>
      <c r="R1242" s="30">
        <f t="shared" si="78"/>
        <v>0.14583333333333334</v>
      </c>
      <c r="S1242" s="28">
        <f t="shared" si="79"/>
        <v>45175</v>
      </c>
      <c r="T1242" s="28"/>
    </row>
    <row r="1243" spans="1:20" ht="13.2" x14ac:dyDescent="0.25">
      <c r="A1243" s="3" t="s">
        <v>2773</v>
      </c>
      <c r="B1243" s="3" t="s">
        <v>14</v>
      </c>
      <c r="C1243" s="3" t="s">
        <v>21</v>
      </c>
      <c r="D1243" s="3" t="s">
        <v>34</v>
      </c>
      <c r="E1243" s="3" t="s">
        <v>17</v>
      </c>
      <c r="F1243" s="3" t="s">
        <v>2774</v>
      </c>
      <c r="G1243" s="3" t="s">
        <v>2775</v>
      </c>
      <c r="H1243" s="3">
        <v>51</v>
      </c>
      <c r="I1243" s="3">
        <v>42.04</v>
      </c>
      <c r="J1243" s="3">
        <v>10</v>
      </c>
      <c r="K1243" s="3">
        <v>420.4</v>
      </c>
      <c r="L1243" s="3" t="s">
        <v>38</v>
      </c>
      <c r="M1243" s="5">
        <v>2</v>
      </c>
      <c r="N1243" s="6" t="str">
        <f>IF(ev_charging_network_usage_!$I1243&lt;=10,"Low",IF(ev_charging_network_usage_!$I1243&lt;=30,"Medium","High"))</f>
        <v>High</v>
      </c>
      <c r="O1243" s="6" t="str">
        <f t="shared" si="81"/>
        <v>Low Satisfaction</v>
      </c>
      <c r="P1243" s="6" t="str">
        <f>IF(ev_charging_network_usage_!$H1243&lt;30,"Short Charging",IF(ev_charging_network_usage_!$H1243&lt;=60,"Medium Charging","Long Charging"))</f>
        <v>Medium Charging</v>
      </c>
      <c r="Q1243" s="6">
        <f t="shared" si="80"/>
        <v>1</v>
      </c>
      <c r="R1243" s="30">
        <f t="shared" si="78"/>
        <v>0.81527777777777777</v>
      </c>
      <c r="S1243" s="28">
        <f t="shared" si="79"/>
        <v>45379</v>
      </c>
      <c r="T1243" s="28"/>
    </row>
    <row r="1244" spans="1:20" ht="13.2" x14ac:dyDescent="0.25">
      <c r="A1244" s="7" t="s">
        <v>2776</v>
      </c>
      <c r="B1244" s="7" t="s">
        <v>14</v>
      </c>
      <c r="C1244" s="7" t="s">
        <v>30</v>
      </c>
      <c r="D1244" s="7" t="s">
        <v>31</v>
      </c>
      <c r="E1244" s="7" t="s">
        <v>17</v>
      </c>
      <c r="F1244" s="7" t="s">
        <v>2777</v>
      </c>
      <c r="G1244" s="7" t="s">
        <v>2778</v>
      </c>
      <c r="H1244" s="7">
        <v>31</v>
      </c>
      <c r="I1244" s="7">
        <v>49.35</v>
      </c>
      <c r="J1244" s="7">
        <v>10</v>
      </c>
      <c r="K1244" s="7">
        <v>493.5</v>
      </c>
      <c r="L1244" s="7" t="s">
        <v>18</v>
      </c>
      <c r="M1244" s="9">
        <v>5</v>
      </c>
      <c r="N1244" s="6" t="str">
        <f>IF(ev_charging_network_usage_!$I1244&lt;=10,"Low",IF(ev_charging_network_usage_!$I1244&lt;=30,"Medium","High"))</f>
        <v>High</v>
      </c>
      <c r="O1244" s="6" t="str">
        <f t="shared" si="81"/>
        <v>High Satisfaction</v>
      </c>
      <c r="P1244" s="6" t="str">
        <f>IF(ev_charging_network_usage_!$H1244&lt;30,"Short Charging",IF(ev_charging_network_usage_!$H1244&lt;=60,"Medium Charging","Long Charging"))</f>
        <v>Medium Charging</v>
      </c>
      <c r="Q1244" s="6">
        <f t="shared" si="80"/>
        <v>2</v>
      </c>
      <c r="R1244" s="30">
        <f t="shared" si="78"/>
        <v>0.8881944444444444</v>
      </c>
      <c r="S1244" s="28">
        <f t="shared" si="79"/>
        <v>45105</v>
      </c>
      <c r="T1244" s="28"/>
    </row>
    <row r="1245" spans="1:20" ht="13.2" x14ac:dyDescent="0.25">
      <c r="A1245" s="3" t="s">
        <v>2779</v>
      </c>
      <c r="B1245" s="3" t="s">
        <v>20</v>
      </c>
      <c r="C1245" s="3" t="s">
        <v>21</v>
      </c>
      <c r="D1245" s="3" t="s">
        <v>22</v>
      </c>
      <c r="E1245" s="3" t="s">
        <v>35</v>
      </c>
      <c r="F1245" s="4">
        <v>45414.392361111109</v>
      </c>
      <c r="G1245" s="4">
        <v>45414.443055555559</v>
      </c>
      <c r="H1245" s="3">
        <v>73</v>
      </c>
      <c r="I1245" s="3">
        <v>4.71</v>
      </c>
      <c r="J1245" s="3">
        <v>8</v>
      </c>
      <c r="K1245" s="3">
        <v>37.68</v>
      </c>
      <c r="L1245" s="3" t="s">
        <v>18</v>
      </c>
      <c r="M1245" s="5">
        <v>4</v>
      </c>
      <c r="N1245" s="6" t="str">
        <f>IF(ev_charging_network_usage_!$I1245&lt;=10,"Low",IF(ev_charging_network_usage_!$I1245&lt;=30,"Medium","High"))</f>
        <v>Low</v>
      </c>
      <c r="O1245" s="6" t="str">
        <f t="shared" si="81"/>
        <v>Medium Satisfaction</v>
      </c>
      <c r="P1245" s="6" t="str">
        <f>IF(ev_charging_network_usage_!$H1245&lt;30,"Short Charging",IF(ev_charging_network_usage_!$H1245&lt;=60,"Medium Charging","Long Charging"))</f>
        <v>Long Charging</v>
      </c>
      <c r="Q1245" s="6">
        <f t="shared" si="80"/>
        <v>1</v>
      </c>
      <c r="R1245" s="30">
        <f t="shared" si="78"/>
        <v>0.3923611111111111</v>
      </c>
      <c r="S1245" s="28">
        <f t="shared" si="79"/>
        <v>45414</v>
      </c>
      <c r="T1245" s="28"/>
    </row>
    <row r="1246" spans="1:20" ht="13.2" x14ac:dyDescent="0.25">
      <c r="A1246" s="7" t="s">
        <v>2780</v>
      </c>
      <c r="B1246" s="7" t="s">
        <v>59</v>
      </c>
      <c r="C1246" s="7" t="s">
        <v>15</v>
      </c>
      <c r="D1246" s="7" t="s">
        <v>34</v>
      </c>
      <c r="E1246" s="7" t="s">
        <v>35</v>
      </c>
      <c r="F1246" s="8">
        <v>45325.481249999997</v>
      </c>
      <c r="G1246" s="8">
        <v>45325.543749999997</v>
      </c>
      <c r="H1246" s="7">
        <v>90</v>
      </c>
      <c r="I1246" s="7">
        <v>33.53</v>
      </c>
      <c r="J1246" s="7">
        <v>12</v>
      </c>
      <c r="K1246" s="7">
        <v>402.36</v>
      </c>
      <c r="L1246" s="7" t="s">
        <v>18</v>
      </c>
      <c r="M1246" s="9">
        <v>3</v>
      </c>
      <c r="N1246" s="6" t="str">
        <f>IF(ev_charging_network_usage_!$I1246&lt;=10,"Low",IF(ev_charging_network_usage_!$I1246&lt;=30,"Medium","High"))</f>
        <v>High</v>
      </c>
      <c r="O1246" s="6" t="str">
        <f t="shared" si="81"/>
        <v>Medium Satisfaction</v>
      </c>
      <c r="P1246" s="6" t="str">
        <f>IF(ev_charging_network_usage_!$H1246&lt;30,"Short Charging",IF(ev_charging_network_usage_!$H1246&lt;=60,"Medium Charging","Long Charging"))</f>
        <v>Long Charging</v>
      </c>
      <c r="Q1246" s="6">
        <f t="shared" si="80"/>
        <v>3</v>
      </c>
      <c r="R1246" s="30">
        <f t="shared" si="78"/>
        <v>0.48125000000000001</v>
      </c>
      <c r="S1246" s="28">
        <f t="shared" si="79"/>
        <v>45325</v>
      </c>
      <c r="T1246" s="28"/>
    </row>
    <row r="1247" spans="1:20" ht="13.2" x14ac:dyDescent="0.25">
      <c r="A1247" s="3" t="s">
        <v>2781</v>
      </c>
      <c r="B1247" s="3" t="s">
        <v>78</v>
      </c>
      <c r="C1247" s="3" t="s">
        <v>21</v>
      </c>
      <c r="D1247" s="3" t="s">
        <v>34</v>
      </c>
      <c r="E1247" s="3" t="s">
        <v>17</v>
      </c>
      <c r="F1247" s="3" t="s">
        <v>2782</v>
      </c>
      <c r="G1247" s="3" t="s">
        <v>2783</v>
      </c>
      <c r="H1247" s="3">
        <v>29</v>
      </c>
      <c r="I1247" s="3">
        <v>16.88</v>
      </c>
      <c r="J1247" s="3">
        <v>8</v>
      </c>
      <c r="K1247" s="3">
        <v>135.04</v>
      </c>
      <c r="L1247" s="3" t="s">
        <v>38</v>
      </c>
      <c r="M1247" s="5">
        <v>2</v>
      </c>
      <c r="N1247" s="6" t="str">
        <f>IF(ev_charging_network_usage_!$I1247&lt;=10,"Low",IF(ev_charging_network_usage_!$I1247&lt;=30,"Medium","High"))</f>
        <v>Medium</v>
      </c>
      <c r="O1247" s="6" t="str">
        <f t="shared" si="81"/>
        <v>Low Satisfaction</v>
      </c>
      <c r="P1247" s="6" t="str">
        <f>IF(ev_charging_network_usage_!$H1247&lt;30,"Short Charging",IF(ev_charging_network_usage_!$H1247&lt;=60,"Medium Charging","Long Charging"))</f>
        <v>Short Charging</v>
      </c>
      <c r="Q1247" s="6">
        <f t="shared" si="80"/>
        <v>1</v>
      </c>
      <c r="R1247" s="30">
        <f t="shared" si="78"/>
        <v>0.28402777777777777</v>
      </c>
      <c r="S1247" s="28">
        <f t="shared" si="79"/>
        <v>45562</v>
      </c>
      <c r="T1247" s="28"/>
    </row>
    <row r="1248" spans="1:20" ht="13.2" x14ac:dyDescent="0.25">
      <c r="A1248" s="7" t="s">
        <v>2784</v>
      </c>
      <c r="B1248" s="7" t="s">
        <v>59</v>
      </c>
      <c r="C1248" s="7" t="s">
        <v>21</v>
      </c>
      <c r="D1248" s="7" t="s">
        <v>16</v>
      </c>
      <c r="E1248" s="7" t="s">
        <v>17</v>
      </c>
      <c r="F1248" s="8">
        <v>45207.143055555556</v>
      </c>
      <c r="G1248" s="8">
        <v>45207.212500000001</v>
      </c>
      <c r="H1248" s="7">
        <v>100</v>
      </c>
      <c r="I1248" s="7">
        <v>59.8</v>
      </c>
      <c r="J1248" s="7">
        <v>8</v>
      </c>
      <c r="K1248" s="7">
        <v>478.4</v>
      </c>
      <c r="L1248" s="7" t="s">
        <v>18</v>
      </c>
      <c r="M1248" s="9">
        <v>5</v>
      </c>
      <c r="N1248" s="6" t="str">
        <f>IF(ev_charging_network_usage_!$I1248&lt;=10,"Low",IF(ev_charging_network_usage_!$I1248&lt;=30,"Medium","High"))</f>
        <v>High</v>
      </c>
      <c r="O1248" s="6" t="str">
        <f t="shared" si="81"/>
        <v>High Satisfaction</v>
      </c>
      <c r="P1248" s="6" t="str">
        <f>IF(ev_charging_network_usage_!$H1248&lt;30,"Short Charging",IF(ev_charging_network_usage_!$H1248&lt;=60,"Medium Charging","Long Charging"))</f>
        <v>Long Charging</v>
      </c>
      <c r="Q1248" s="6">
        <f t="shared" si="80"/>
        <v>1</v>
      </c>
      <c r="R1248" s="30">
        <f t="shared" si="78"/>
        <v>0.14305555555555555</v>
      </c>
      <c r="S1248" s="28">
        <f t="shared" si="79"/>
        <v>45207</v>
      </c>
      <c r="T1248" s="28"/>
    </row>
    <row r="1249" spans="1:20" ht="13.2" x14ac:dyDescent="0.25">
      <c r="A1249" s="3" t="s">
        <v>2785</v>
      </c>
      <c r="B1249" s="3" t="s">
        <v>43</v>
      </c>
      <c r="C1249" s="3" t="s">
        <v>21</v>
      </c>
      <c r="D1249" s="3" t="s">
        <v>22</v>
      </c>
      <c r="E1249" s="3" t="s">
        <v>17</v>
      </c>
      <c r="F1249" s="3" t="s">
        <v>2786</v>
      </c>
      <c r="G1249" s="3" t="s">
        <v>2787</v>
      </c>
      <c r="H1249" s="3">
        <v>80</v>
      </c>
      <c r="I1249" s="3">
        <v>21.71</v>
      </c>
      <c r="J1249" s="3">
        <v>8</v>
      </c>
      <c r="K1249" s="3">
        <v>173.68</v>
      </c>
      <c r="L1249" s="3" t="s">
        <v>23</v>
      </c>
      <c r="M1249" s="5">
        <v>5</v>
      </c>
      <c r="N1249" s="6" t="str">
        <f>IF(ev_charging_network_usage_!$I1249&lt;=10,"Low",IF(ev_charging_network_usage_!$I1249&lt;=30,"Medium","High"))</f>
        <v>Medium</v>
      </c>
      <c r="O1249" s="6" t="str">
        <f t="shared" si="81"/>
        <v>High Satisfaction</v>
      </c>
      <c r="P1249" s="6" t="str">
        <f>IF(ev_charging_network_usage_!$H1249&lt;30,"Short Charging",IF(ev_charging_network_usage_!$H1249&lt;=60,"Medium Charging","Long Charging"))</f>
        <v>Long Charging</v>
      </c>
      <c r="Q1249" s="6">
        <f t="shared" si="80"/>
        <v>1</v>
      </c>
      <c r="R1249" s="30">
        <f t="shared" si="78"/>
        <v>0.1076388888888889</v>
      </c>
      <c r="S1249" s="28">
        <f t="shared" si="79"/>
        <v>45367</v>
      </c>
      <c r="T1249" s="28"/>
    </row>
    <row r="1250" spans="1:20" ht="13.2" x14ac:dyDescent="0.25">
      <c r="A1250" s="7" t="s">
        <v>2788</v>
      </c>
      <c r="B1250" s="7" t="s">
        <v>14</v>
      </c>
      <c r="C1250" s="7" t="s">
        <v>21</v>
      </c>
      <c r="D1250" s="7" t="s">
        <v>22</v>
      </c>
      <c r="E1250" s="7" t="s">
        <v>17</v>
      </c>
      <c r="F1250" s="7" t="s">
        <v>2789</v>
      </c>
      <c r="G1250" s="7" t="s">
        <v>2790</v>
      </c>
      <c r="H1250" s="7">
        <v>14</v>
      </c>
      <c r="I1250" s="7">
        <v>46.83</v>
      </c>
      <c r="J1250" s="7">
        <v>12</v>
      </c>
      <c r="K1250" s="7">
        <v>561.96</v>
      </c>
      <c r="L1250" s="7" t="s">
        <v>23</v>
      </c>
      <c r="M1250" s="9">
        <v>3</v>
      </c>
      <c r="N1250" s="6" t="str">
        <f>IF(ev_charging_network_usage_!$I1250&lt;=10,"Low",IF(ev_charging_network_usage_!$I1250&lt;=30,"Medium","High"))</f>
        <v>High</v>
      </c>
      <c r="O1250" s="6" t="str">
        <f t="shared" si="81"/>
        <v>Medium Satisfaction</v>
      </c>
      <c r="P1250" s="6" t="str">
        <f>IF(ev_charging_network_usage_!$H1250&lt;30,"Short Charging",IF(ev_charging_network_usage_!$H1250&lt;=60,"Medium Charging","Long Charging"))</f>
        <v>Short Charging</v>
      </c>
      <c r="Q1250" s="6">
        <f t="shared" si="80"/>
        <v>1</v>
      </c>
      <c r="R1250" s="30">
        <f t="shared" si="78"/>
        <v>0.76527777777777772</v>
      </c>
      <c r="S1250" s="28">
        <f t="shared" si="79"/>
        <v>45611</v>
      </c>
      <c r="T1250" s="28"/>
    </row>
    <row r="1251" spans="1:20" ht="13.2" x14ac:dyDescent="0.25">
      <c r="A1251" s="3" t="s">
        <v>2791</v>
      </c>
      <c r="B1251" s="3" t="s">
        <v>59</v>
      </c>
      <c r="C1251" s="3" t="s">
        <v>21</v>
      </c>
      <c r="D1251" s="3" t="s">
        <v>16</v>
      </c>
      <c r="E1251" s="3" t="s">
        <v>17</v>
      </c>
      <c r="F1251" s="3" t="s">
        <v>2792</v>
      </c>
      <c r="G1251" s="3" t="s">
        <v>2793</v>
      </c>
      <c r="H1251" s="3">
        <v>64</v>
      </c>
      <c r="I1251" s="3">
        <v>50.53</v>
      </c>
      <c r="J1251" s="3">
        <v>12</v>
      </c>
      <c r="K1251" s="3">
        <v>606.36</v>
      </c>
      <c r="L1251" s="3" t="s">
        <v>27</v>
      </c>
      <c r="M1251" s="5">
        <v>4</v>
      </c>
      <c r="N1251" s="6" t="str">
        <f>IF(ev_charging_network_usage_!$I1251&lt;=10,"Low",IF(ev_charging_network_usage_!$I1251&lt;=30,"Medium","High"))</f>
        <v>High</v>
      </c>
      <c r="O1251" s="6" t="str">
        <f t="shared" si="81"/>
        <v>Medium Satisfaction</v>
      </c>
      <c r="P1251" s="6" t="str">
        <f>IF(ev_charging_network_usage_!$H1251&lt;30,"Short Charging",IF(ev_charging_network_usage_!$H1251&lt;=60,"Medium Charging","Long Charging"))</f>
        <v>Long Charging</v>
      </c>
      <c r="Q1251" s="6">
        <f t="shared" si="80"/>
        <v>1</v>
      </c>
      <c r="R1251" s="30">
        <f t="shared" si="78"/>
        <v>0.89027777777777772</v>
      </c>
      <c r="S1251" s="28">
        <f t="shared" si="79"/>
        <v>45010</v>
      </c>
      <c r="T1251" s="28"/>
    </row>
    <row r="1252" spans="1:20" ht="13.2" x14ac:dyDescent="0.25">
      <c r="A1252" s="7" t="s">
        <v>2794</v>
      </c>
      <c r="B1252" s="7" t="s">
        <v>29</v>
      </c>
      <c r="C1252" s="7" t="s">
        <v>15</v>
      </c>
      <c r="D1252" s="7" t="s">
        <v>34</v>
      </c>
      <c r="E1252" s="7" t="s">
        <v>35</v>
      </c>
      <c r="F1252" s="8">
        <v>45413.164583333331</v>
      </c>
      <c r="G1252" s="8">
        <v>45413.208333333336</v>
      </c>
      <c r="H1252" s="7">
        <v>63</v>
      </c>
      <c r="I1252" s="7">
        <v>47.77</v>
      </c>
      <c r="J1252" s="7">
        <v>15</v>
      </c>
      <c r="K1252" s="7">
        <v>716.55</v>
      </c>
      <c r="L1252" s="7" t="s">
        <v>18</v>
      </c>
      <c r="M1252" s="9">
        <v>1</v>
      </c>
      <c r="N1252" s="6" t="str">
        <f>IF(ev_charging_network_usage_!$I1252&lt;=10,"Low",IF(ev_charging_network_usage_!$I1252&lt;=30,"Medium","High"))</f>
        <v>High</v>
      </c>
      <c r="O1252" s="6" t="str">
        <f t="shared" si="81"/>
        <v>Low Satisfaction</v>
      </c>
      <c r="P1252" s="6" t="str">
        <f>IF(ev_charging_network_usage_!$H1252&lt;30,"Short Charging",IF(ev_charging_network_usage_!$H1252&lt;=60,"Medium Charging","Long Charging"))</f>
        <v>Long Charging</v>
      </c>
      <c r="Q1252" s="6">
        <f t="shared" si="80"/>
        <v>3</v>
      </c>
      <c r="R1252" s="30">
        <f t="shared" si="78"/>
        <v>0.16458333333333333</v>
      </c>
      <c r="S1252" s="28">
        <f t="shared" si="79"/>
        <v>45413</v>
      </c>
      <c r="T1252" s="28"/>
    </row>
    <row r="1253" spans="1:20" ht="13.2" x14ac:dyDescent="0.25">
      <c r="A1253" s="3" t="s">
        <v>2795</v>
      </c>
      <c r="B1253" s="3" t="s">
        <v>59</v>
      </c>
      <c r="C1253" s="3" t="s">
        <v>30</v>
      </c>
      <c r="D1253" s="3" t="s">
        <v>34</v>
      </c>
      <c r="E1253" s="3" t="s">
        <v>35</v>
      </c>
      <c r="F1253" s="4">
        <v>45602.620138888888</v>
      </c>
      <c r="G1253" s="4">
        <v>45602.646527777775</v>
      </c>
      <c r="H1253" s="3">
        <v>38</v>
      </c>
      <c r="I1253" s="3">
        <v>6.3</v>
      </c>
      <c r="J1253" s="3">
        <v>10</v>
      </c>
      <c r="K1253" s="3">
        <v>63</v>
      </c>
      <c r="L1253" s="3" t="s">
        <v>18</v>
      </c>
      <c r="M1253" s="5">
        <v>3</v>
      </c>
      <c r="N1253" s="6" t="str">
        <f>IF(ev_charging_network_usage_!$I1253&lt;=10,"Low",IF(ev_charging_network_usage_!$I1253&lt;=30,"Medium","High"))</f>
        <v>Low</v>
      </c>
      <c r="O1253" s="6" t="str">
        <f t="shared" si="81"/>
        <v>Medium Satisfaction</v>
      </c>
      <c r="P1253" s="6" t="str">
        <f>IF(ev_charging_network_usage_!$H1253&lt;30,"Short Charging",IF(ev_charging_network_usage_!$H1253&lt;=60,"Medium Charging","Long Charging"))</f>
        <v>Medium Charging</v>
      </c>
      <c r="Q1253" s="6">
        <f t="shared" si="80"/>
        <v>2</v>
      </c>
      <c r="R1253" s="30">
        <f t="shared" si="78"/>
        <v>0.62013888888888891</v>
      </c>
      <c r="S1253" s="28">
        <f t="shared" si="79"/>
        <v>45602</v>
      </c>
      <c r="T1253" s="28"/>
    </row>
    <row r="1254" spans="1:20" ht="13.2" x14ac:dyDescent="0.25">
      <c r="A1254" s="7" t="s">
        <v>2796</v>
      </c>
      <c r="B1254" s="7" t="s">
        <v>14</v>
      </c>
      <c r="C1254" s="7" t="s">
        <v>15</v>
      </c>
      <c r="D1254" s="7" t="s">
        <v>31</v>
      </c>
      <c r="E1254" s="7" t="s">
        <v>35</v>
      </c>
      <c r="F1254" s="8">
        <v>45413.083333333336</v>
      </c>
      <c r="G1254" s="8">
        <v>45413.131944444445</v>
      </c>
      <c r="H1254" s="7">
        <v>70</v>
      </c>
      <c r="I1254" s="7">
        <v>3.1</v>
      </c>
      <c r="J1254" s="7">
        <v>15</v>
      </c>
      <c r="K1254" s="7">
        <v>46.5</v>
      </c>
      <c r="L1254" s="7" t="s">
        <v>23</v>
      </c>
      <c r="M1254" s="9">
        <v>4</v>
      </c>
      <c r="N1254" s="6" t="str">
        <f>IF(ev_charging_network_usage_!$I1254&lt;=10,"Low",IF(ev_charging_network_usage_!$I1254&lt;=30,"Medium","High"))</f>
        <v>Low</v>
      </c>
      <c r="O1254" s="6" t="str">
        <f t="shared" si="81"/>
        <v>Medium Satisfaction</v>
      </c>
      <c r="P1254" s="6" t="str">
        <f>IF(ev_charging_network_usage_!$H1254&lt;30,"Short Charging",IF(ev_charging_network_usage_!$H1254&lt;=60,"Medium Charging","Long Charging"))</f>
        <v>Long Charging</v>
      </c>
      <c r="Q1254" s="6">
        <f t="shared" si="80"/>
        <v>3</v>
      </c>
      <c r="R1254" s="30">
        <f t="shared" si="78"/>
        <v>8.3333333333333329E-2</v>
      </c>
      <c r="S1254" s="28">
        <f t="shared" si="79"/>
        <v>45413</v>
      </c>
      <c r="T1254" s="28"/>
    </row>
    <row r="1255" spans="1:20" ht="13.2" x14ac:dyDescent="0.25">
      <c r="A1255" s="3" t="s">
        <v>2797</v>
      </c>
      <c r="B1255" s="3" t="s">
        <v>55</v>
      </c>
      <c r="C1255" s="3" t="s">
        <v>15</v>
      </c>
      <c r="D1255" s="3" t="s">
        <v>16</v>
      </c>
      <c r="E1255" s="3" t="s">
        <v>35</v>
      </c>
      <c r="F1255" s="4">
        <v>45445.90902777778</v>
      </c>
      <c r="G1255" s="4">
        <v>45445.970833333333</v>
      </c>
      <c r="H1255" s="3">
        <v>89</v>
      </c>
      <c r="I1255" s="3">
        <v>38.909999999999997</v>
      </c>
      <c r="J1255" s="3">
        <v>10</v>
      </c>
      <c r="K1255" s="3">
        <v>389.1</v>
      </c>
      <c r="L1255" s="3" t="s">
        <v>18</v>
      </c>
      <c r="M1255" s="5">
        <v>1</v>
      </c>
      <c r="N1255" s="6" t="str">
        <f>IF(ev_charging_network_usage_!$I1255&lt;=10,"Low",IF(ev_charging_network_usage_!$I1255&lt;=30,"Medium","High"))</f>
        <v>High</v>
      </c>
      <c r="O1255" s="6" t="str">
        <f t="shared" si="81"/>
        <v>Low Satisfaction</v>
      </c>
      <c r="P1255" s="6" t="str">
        <f>IF(ev_charging_network_usage_!$H1255&lt;30,"Short Charging",IF(ev_charging_network_usage_!$H1255&lt;=60,"Medium Charging","Long Charging"))</f>
        <v>Long Charging</v>
      </c>
      <c r="Q1255" s="6">
        <f t="shared" si="80"/>
        <v>3</v>
      </c>
      <c r="R1255" s="30">
        <f t="shared" si="78"/>
        <v>0.90902777777777777</v>
      </c>
      <c r="S1255" s="28">
        <f t="shared" si="79"/>
        <v>45445</v>
      </c>
      <c r="T1255" s="28"/>
    </row>
    <row r="1256" spans="1:20" ht="13.2" x14ac:dyDescent="0.25">
      <c r="A1256" s="7" t="s">
        <v>2798</v>
      </c>
      <c r="B1256" s="7" t="s">
        <v>29</v>
      </c>
      <c r="C1256" s="7" t="s">
        <v>30</v>
      </c>
      <c r="D1256" s="7" t="s">
        <v>31</v>
      </c>
      <c r="E1256" s="7" t="s">
        <v>35</v>
      </c>
      <c r="F1256" s="8">
        <v>45146.568749999999</v>
      </c>
      <c r="G1256" s="8">
        <v>45146.640972222223</v>
      </c>
      <c r="H1256" s="7">
        <v>104</v>
      </c>
      <c r="I1256" s="7">
        <v>44.83</v>
      </c>
      <c r="J1256" s="7">
        <v>8</v>
      </c>
      <c r="K1256" s="7">
        <v>358.64</v>
      </c>
      <c r="L1256" s="7" t="s">
        <v>18</v>
      </c>
      <c r="M1256" s="9">
        <v>1</v>
      </c>
      <c r="N1256" s="6" t="str">
        <f>IF(ev_charging_network_usage_!$I1256&lt;=10,"Low",IF(ev_charging_network_usage_!$I1256&lt;=30,"Medium","High"))</f>
        <v>High</v>
      </c>
      <c r="O1256" s="6" t="str">
        <f t="shared" si="81"/>
        <v>Low Satisfaction</v>
      </c>
      <c r="P1256" s="6" t="str">
        <f>IF(ev_charging_network_usage_!$H1256&lt;30,"Short Charging",IF(ev_charging_network_usage_!$H1256&lt;=60,"Medium Charging","Long Charging"))</f>
        <v>Long Charging</v>
      </c>
      <c r="Q1256" s="6">
        <f t="shared" si="80"/>
        <v>2</v>
      </c>
      <c r="R1256" s="30">
        <f t="shared" si="78"/>
        <v>0.56874999999999998</v>
      </c>
      <c r="S1256" s="28">
        <f t="shared" si="79"/>
        <v>45146</v>
      </c>
      <c r="T1256" s="28"/>
    </row>
    <row r="1257" spans="1:20" ht="13.2" x14ac:dyDescent="0.25">
      <c r="A1257" s="3" t="s">
        <v>2799</v>
      </c>
      <c r="B1257" s="3" t="s">
        <v>78</v>
      </c>
      <c r="C1257" s="3" t="s">
        <v>30</v>
      </c>
      <c r="D1257" s="3" t="s">
        <v>31</v>
      </c>
      <c r="E1257" s="3" t="s">
        <v>17</v>
      </c>
      <c r="F1257" s="3" t="s">
        <v>2800</v>
      </c>
      <c r="G1257" s="3" t="s">
        <v>2801</v>
      </c>
      <c r="H1257" s="3">
        <v>11</v>
      </c>
      <c r="I1257" s="3">
        <v>36.65</v>
      </c>
      <c r="J1257" s="3">
        <v>15</v>
      </c>
      <c r="K1257" s="3">
        <v>549.75</v>
      </c>
      <c r="L1257" s="3" t="s">
        <v>18</v>
      </c>
      <c r="M1257" s="5">
        <v>5</v>
      </c>
      <c r="N1257" s="6" t="str">
        <f>IF(ev_charging_network_usage_!$I1257&lt;=10,"Low",IF(ev_charging_network_usage_!$I1257&lt;=30,"Medium","High"))</f>
        <v>High</v>
      </c>
      <c r="O1257" s="6" t="str">
        <f t="shared" si="81"/>
        <v>High Satisfaction</v>
      </c>
      <c r="P1257" s="6" t="str">
        <f>IF(ev_charging_network_usage_!$H1257&lt;30,"Short Charging",IF(ev_charging_network_usage_!$H1257&lt;=60,"Medium Charging","Long Charging"))</f>
        <v>Short Charging</v>
      </c>
      <c r="Q1257" s="6">
        <f t="shared" si="80"/>
        <v>2</v>
      </c>
      <c r="R1257" s="30">
        <f t="shared" si="78"/>
        <v>0.79374999999999996</v>
      </c>
      <c r="S1257" s="28">
        <f t="shared" si="79"/>
        <v>45169</v>
      </c>
      <c r="T1257" s="28"/>
    </row>
    <row r="1258" spans="1:20" ht="13.2" x14ac:dyDescent="0.25">
      <c r="A1258" s="7" t="s">
        <v>2802</v>
      </c>
      <c r="B1258" s="7" t="s">
        <v>14</v>
      </c>
      <c r="C1258" s="7" t="s">
        <v>15</v>
      </c>
      <c r="D1258" s="7" t="s">
        <v>31</v>
      </c>
      <c r="E1258" s="7" t="s">
        <v>17</v>
      </c>
      <c r="F1258" s="7" t="s">
        <v>2803</v>
      </c>
      <c r="G1258" s="7" t="s">
        <v>2804</v>
      </c>
      <c r="H1258" s="7">
        <v>106</v>
      </c>
      <c r="I1258" s="7">
        <v>10.17</v>
      </c>
      <c r="J1258" s="7">
        <v>12</v>
      </c>
      <c r="K1258" s="7">
        <v>122.04</v>
      </c>
      <c r="L1258" s="7" t="s">
        <v>38</v>
      </c>
      <c r="M1258" s="9">
        <v>5</v>
      </c>
      <c r="N1258" s="6" t="str">
        <f>IF(ev_charging_network_usage_!$I1258&lt;=10,"Low",IF(ev_charging_network_usage_!$I1258&lt;=30,"Medium","High"))</f>
        <v>Medium</v>
      </c>
      <c r="O1258" s="6" t="str">
        <f t="shared" si="81"/>
        <v>High Satisfaction</v>
      </c>
      <c r="P1258" s="6" t="str">
        <f>IF(ev_charging_network_usage_!$H1258&lt;30,"Short Charging",IF(ev_charging_network_usage_!$H1258&lt;=60,"Medium Charging","Long Charging"))</f>
        <v>Long Charging</v>
      </c>
      <c r="Q1258" s="6">
        <f t="shared" si="80"/>
        <v>3</v>
      </c>
      <c r="R1258" s="30">
        <f t="shared" si="78"/>
        <v>0.64166666666666672</v>
      </c>
      <c r="S1258" s="28">
        <f t="shared" si="79"/>
        <v>45076</v>
      </c>
      <c r="T1258" s="28"/>
    </row>
    <row r="1259" spans="1:20" ht="13.2" x14ac:dyDescent="0.25">
      <c r="A1259" s="3" t="s">
        <v>2805</v>
      </c>
      <c r="B1259" s="3" t="s">
        <v>29</v>
      </c>
      <c r="C1259" s="3" t="s">
        <v>21</v>
      </c>
      <c r="D1259" s="3" t="s">
        <v>22</v>
      </c>
      <c r="E1259" s="3" t="s">
        <v>17</v>
      </c>
      <c r="F1259" s="3" t="s">
        <v>2806</v>
      </c>
      <c r="G1259" s="3" t="s">
        <v>2807</v>
      </c>
      <c r="H1259" s="3">
        <v>41</v>
      </c>
      <c r="I1259" s="3">
        <v>39.79</v>
      </c>
      <c r="J1259" s="3">
        <v>15</v>
      </c>
      <c r="K1259" s="3">
        <v>596.85</v>
      </c>
      <c r="L1259" s="3" t="s">
        <v>18</v>
      </c>
      <c r="M1259" s="5">
        <v>5</v>
      </c>
      <c r="N1259" s="6" t="str">
        <f>IF(ev_charging_network_usage_!$I1259&lt;=10,"Low",IF(ev_charging_network_usage_!$I1259&lt;=30,"Medium","High"))</f>
        <v>High</v>
      </c>
      <c r="O1259" s="6" t="str">
        <f t="shared" si="81"/>
        <v>High Satisfaction</v>
      </c>
      <c r="P1259" s="6" t="str">
        <f>IF(ev_charging_network_usage_!$H1259&lt;30,"Short Charging",IF(ev_charging_network_usage_!$H1259&lt;=60,"Medium Charging","Long Charging"))</f>
        <v>Medium Charging</v>
      </c>
      <c r="Q1259" s="6">
        <f t="shared" si="80"/>
        <v>1</v>
      </c>
      <c r="R1259" s="30">
        <f t="shared" si="78"/>
        <v>0.6020833333333333</v>
      </c>
      <c r="S1259" s="28">
        <f t="shared" si="79"/>
        <v>45151</v>
      </c>
      <c r="T1259" s="28"/>
    </row>
    <row r="1260" spans="1:20" ht="13.2" x14ac:dyDescent="0.25">
      <c r="A1260" s="7" t="s">
        <v>2808</v>
      </c>
      <c r="B1260" s="7" t="s">
        <v>14</v>
      </c>
      <c r="C1260" s="7" t="s">
        <v>21</v>
      </c>
      <c r="D1260" s="7" t="s">
        <v>22</v>
      </c>
      <c r="E1260" s="7" t="s">
        <v>35</v>
      </c>
      <c r="F1260" s="8">
        <v>45515.436111111114</v>
      </c>
      <c r="G1260" s="8">
        <v>45515.509027777778</v>
      </c>
      <c r="H1260" s="7">
        <v>105</v>
      </c>
      <c r="I1260" s="7">
        <v>47.36</v>
      </c>
      <c r="J1260" s="7">
        <v>12</v>
      </c>
      <c r="K1260" s="7">
        <v>568.32000000000005</v>
      </c>
      <c r="L1260" s="7" t="s">
        <v>38</v>
      </c>
      <c r="M1260" s="9">
        <v>2</v>
      </c>
      <c r="N1260" s="6" t="str">
        <f>IF(ev_charging_network_usage_!$I1260&lt;=10,"Low",IF(ev_charging_network_usage_!$I1260&lt;=30,"Medium","High"))</f>
        <v>High</v>
      </c>
      <c r="O1260" s="6" t="str">
        <f t="shared" si="81"/>
        <v>Low Satisfaction</v>
      </c>
      <c r="P1260" s="6" t="str">
        <f>IF(ev_charging_network_usage_!$H1260&lt;30,"Short Charging",IF(ev_charging_network_usage_!$H1260&lt;=60,"Medium Charging","Long Charging"))</f>
        <v>Long Charging</v>
      </c>
      <c r="Q1260" s="6">
        <f t="shared" si="80"/>
        <v>1</v>
      </c>
      <c r="R1260" s="30">
        <f t="shared" si="78"/>
        <v>0.43611111111111112</v>
      </c>
      <c r="S1260" s="28">
        <f t="shared" si="79"/>
        <v>45515</v>
      </c>
      <c r="T1260" s="28"/>
    </row>
    <row r="1261" spans="1:20" ht="13.2" x14ac:dyDescent="0.25">
      <c r="A1261" s="3" t="s">
        <v>2809</v>
      </c>
      <c r="B1261" s="3" t="s">
        <v>43</v>
      </c>
      <c r="C1261" s="3" t="s">
        <v>30</v>
      </c>
      <c r="D1261" s="3" t="s">
        <v>34</v>
      </c>
      <c r="E1261" s="3" t="s">
        <v>17</v>
      </c>
      <c r="F1261" s="3" t="s">
        <v>2810</v>
      </c>
      <c r="G1261" s="3" t="s">
        <v>2811</v>
      </c>
      <c r="H1261" s="3">
        <v>15</v>
      </c>
      <c r="I1261" s="3">
        <v>6.77</v>
      </c>
      <c r="J1261" s="3">
        <v>15</v>
      </c>
      <c r="K1261" s="3">
        <v>101.55</v>
      </c>
      <c r="L1261" s="3" t="s">
        <v>38</v>
      </c>
      <c r="M1261" s="5">
        <v>2</v>
      </c>
      <c r="N1261" s="6" t="str">
        <f>IF(ev_charging_network_usage_!$I1261&lt;=10,"Low",IF(ev_charging_network_usage_!$I1261&lt;=30,"Medium","High"))</f>
        <v>Low</v>
      </c>
      <c r="O1261" s="6" t="str">
        <f t="shared" si="81"/>
        <v>Low Satisfaction</v>
      </c>
      <c r="P1261" s="6" t="str">
        <f>IF(ev_charging_network_usage_!$H1261&lt;30,"Short Charging",IF(ev_charging_network_usage_!$H1261&lt;=60,"Medium Charging","Long Charging"))</f>
        <v>Short Charging</v>
      </c>
      <c r="Q1261" s="6">
        <f t="shared" si="80"/>
        <v>2</v>
      </c>
      <c r="R1261" s="30">
        <f t="shared" si="78"/>
        <v>0.51875000000000004</v>
      </c>
      <c r="S1261" s="28">
        <f t="shared" si="79"/>
        <v>45439</v>
      </c>
      <c r="T1261" s="28"/>
    </row>
    <row r="1262" spans="1:20" ht="13.2" x14ac:dyDescent="0.25">
      <c r="A1262" s="7" t="s">
        <v>2812</v>
      </c>
      <c r="B1262" s="7" t="s">
        <v>55</v>
      </c>
      <c r="C1262" s="7" t="s">
        <v>30</v>
      </c>
      <c r="D1262" s="7" t="s">
        <v>16</v>
      </c>
      <c r="E1262" s="7" t="s">
        <v>17</v>
      </c>
      <c r="F1262" s="8">
        <v>45545.248611111114</v>
      </c>
      <c r="G1262" s="8">
        <v>45545.323611111111</v>
      </c>
      <c r="H1262" s="7">
        <v>108</v>
      </c>
      <c r="I1262" s="7">
        <v>45.53</v>
      </c>
      <c r="J1262" s="7">
        <v>12</v>
      </c>
      <c r="K1262" s="7">
        <v>546.36</v>
      </c>
      <c r="L1262" s="7" t="s">
        <v>38</v>
      </c>
      <c r="M1262" s="9">
        <v>2</v>
      </c>
      <c r="N1262" s="6" t="str">
        <f>IF(ev_charging_network_usage_!$I1262&lt;=10,"Low",IF(ev_charging_network_usage_!$I1262&lt;=30,"Medium","High"))</f>
        <v>High</v>
      </c>
      <c r="O1262" s="6" t="str">
        <f t="shared" si="81"/>
        <v>Low Satisfaction</v>
      </c>
      <c r="P1262" s="6" t="str">
        <f>IF(ev_charging_network_usage_!$H1262&lt;30,"Short Charging",IF(ev_charging_network_usage_!$H1262&lt;=60,"Medium Charging","Long Charging"))</f>
        <v>Long Charging</v>
      </c>
      <c r="Q1262" s="6">
        <f t="shared" si="80"/>
        <v>2</v>
      </c>
      <c r="R1262" s="30">
        <f t="shared" si="78"/>
        <v>0.24861111111111112</v>
      </c>
      <c r="S1262" s="28">
        <f t="shared" si="79"/>
        <v>45545</v>
      </c>
      <c r="T1262" s="28"/>
    </row>
    <row r="1263" spans="1:20" ht="13.2" x14ac:dyDescent="0.25">
      <c r="A1263" s="3" t="s">
        <v>2813</v>
      </c>
      <c r="B1263" s="3" t="s">
        <v>55</v>
      </c>
      <c r="C1263" s="3" t="s">
        <v>15</v>
      </c>
      <c r="D1263" s="3" t="s">
        <v>34</v>
      </c>
      <c r="E1263" s="3" t="s">
        <v>17</v>
      </c>
      <c r="F1263" s="3" t="s">
        <v>2814</v>
      </c>
      <c r="G1263" s="3" t="s">
        <v>2815</v>
      </c>
      <c r="H1263" s="3">
        <v>61</v>
      </c>
      <c r="I1263" s="3">
        <v>33.159999999999997</v>
      </c>
      <c r="J1263" s="3">
        <v>15</v>
      </c>
      <c r="K1263" s="3">
        <v>497.4</v>
      </c>
      <c r="L1263" s="3" t="s">
        <v>18</v>
      </c>
      <c r="M1263" s="5">
        <v>2</v>
      </c>
      <c r="N1263" s="6" t="str">
        <f>IF(ev_charging_network_usage_!$I1263&lt;=10,"Low",IF(ev_charging_network_usage_!$I1263&lt;=30,"Medium","High"))</f>
        <v>High</v>
      </c>
      <c r="O1263" s="6" t="str">
        <f t="shared" si="81"/>
        <v>Low Satisfaction</v>
      </c>
      <c r="P1263" s="6" t="str">
        <f>IF(ev_charging_network_usage_!$H1263&lt;30,"Short Charging",IF(ev_charging_network_usage_!$H1263&lt;=60,"Medium Charging","Long Charging"))</f>
        <v>Long Charging</v>
      </c>
      <c r="Q1263" s="6">
        <f t="shared" si="80"/>
        <v>3</v>
      </c>
      <c r="R1263" s="30">
        <f t="shared" si="78"/>
        <v>0.72986111111111107</v>
      </c>
      <c r="S1263" s="28">
        <f t="shared" si="79"/>
        <v>45528</v>
      </c>
      <c r="T1263" s="28"/>
    </row>
    <row r="1264" spans="1:20" ht="13.2" x14ac:dyDescent="0.25">
      <c r="A1264" s="7" t="s">
        <v>2816</v>
      </c>
      <c r="B1264" s="7" t="s">
        <v>55</v>
      </c>
      <c r="C1264" s="7" t="s">
        <v>15</v>
      </c>
      <c r="D1264" s="7" t="s">
        <v>16</v>
      </c>
      <c r="E1264" s="7" t="s">
        <v>17</v>
      </c>
      <c r="F1264" s="7" t="s">
        <v>2817</v>
      </c>
      <c r="G1264" s="7" t="s">
        <v>2818</v>
      </c>
      <c r="H1264" s="7">
        <v>88</v>
      </c>
      <c r="I1264" s="7">
        <v>45.53</v>
      </c>
      <c r="J1264" s="7">
        <v>10</v>
      </c>
      <c r="K1264" s="7">
        <v>455.3</v>
      </c>
      <c r="L1264" s="7" t="s">
        <v>38</v>
      </c>
      <c r="M1264" s="9">
        <v>2</v>
      </c>
      <c r="N1264" s="6" t="str">
        <f>IF(ev_charging_network_usage_!$I1264&lt;=10,"Low",IF(ev_charging_network_usage_!$I1264&lt;=30,"Medium","High"))</f>
        <v>High</v>
      </c>
      <c r="O1264" s="6" t="str">
        <f t="shared" si="81"/>
        <v>Low Satisfaction</v>
      </c>
      <c r="P1264" s="6" t="str">
        <f>IF(ev_charging_network_usage_!$H1264&lt;30,"Short Charging",IF(ev_charging_network_usage_!$H1264&lt;=60,"Medium Charging","Long Charging"))</f>
        <v>Long Charging</v>
      </c>
      <c r="Q1264" s="6">
        <f t="shared" si="80"/>
        <v>3</v>
      </c>
      <c r="R1264" s="30">
        <f t="shared" si="78"/>
        <v>0.12222222222222222</v>
      </c>
      <c r="S1264" s="28">
        <f t="shared" si="79"/>
        <v>45609</v>
      </c>
      <c r="T1264" s="28"/>
    </row>
    <row r="1265" spans="1:20" ht="13.2" x14ac:dyDescent="0.25">
      <c r="A1265" s="3" t="s">
        <v>2819</v>
      </c>
      <c r="B1265" s="3" t="s">
        <v>43</v>
      </c>
      <c r="C1265" s="3" t="s">
        <v>30</v>
      </c>
      <c r="D1265" s="3" t="s">
        <v>16</v>
      </c>
      <c r="E1265" s="3" t="s">
        <v>17</v>
      </c>
      <c r="F1265" s="3" t="s">
        <v>2820</v>
      </c>
      <c r="G1265" s="3" t="s">
        <v>2821</v>
      </c>
      <c r="H1265" s="3">
        <v>43</v>
      </c>
      <c r="I1265" s="3">
        <v>49.06</v>
      </c>
      <c r="J1265" s="3">
        <v>10</v>
      </c>
      <c r="K1265" s="3">
        <v>490.6</v>
      </c>
      <c r="L1265" s="3" t="s">
        <v>38</v>
      </c>
      <c r="M1265" s="5">
        <v>5</v>
      </c>
      <c r="N1265" s="6" t="str">
        <f>IF(ev_charging_network_usage_!$I1265&lt;=10,"Low",IF(ev_charging_network_usage_!$I1265&lt;=30,"Medium","High"))</f>
        <v>High</v>
      </c>
      <c r="O1265" s="6" t="str">
        <f t="shared" si="81"/>
        <v>High Satisfaction</v>
      </c>
      <c r="P1265" s="6" t="str">
        <f>IF(ev_charging_network_usage_!$H1265&lt;30,"Short Charging",IF(ev_charging_network_usage_!$H1265&lt;=60,"Medium Charging","Long Charging"))</f>
        <v>Medium Charging</v>
      </c>
      <c r="Q1265" s="6">
        <f t="shared" si="80"/>
        <v>2</v>
      </c>
      <c r="R1265" s="30">
        <f t="shared" si="78"/>
        <v>0.11180555555555556</v>
      </c>
      <c r="S1265" s="28">
        <f t="shared" si="79"/>
        <v>45626</v>
      </c>
      <c r="T1265" s="28"/>
    </row>
    <row r="1266" spans="1:20" ht="13.2" x14ac:dyDescent="0.25">
      <c r="A1266" s="7" t="s">
        <v>2822</v>
      </c>
      <c r="B1266" s="7" t="s">
        <v>29</v>
      </c>
      <c r="C1266" s="7" t="s">
        <v>15</v>
      </c>
      <c r="D1266" s="7" t="s">
        <v>31</v>
      </c>
      <c r="E1266" s="7" t="s">
        <v>35</v>
      </c>
      <c r="F1266" s="7" t="s">
        <v>2823</v>
      </c>
      <c r="G1266" s="7" t="s">
        <v>2824</v>
      </c>
      <c r="H1266" s="7">
        <v>26</v>
      </c>
      <c r="I1266" s="7">
        <v>31.44</v>
      </c>
      <c r="J1266" s="7">
        <v>8</v>
      </c>
      <c r="K1266" s="7">
        <v>251.52</v>
      </c>
      <c r="L1266" s="7" t="s">
        <v>23</v>
      </c>
      <c r="M1266" s="9">
        <v>1</v>
      </c>
      <c r="N1266" s="6" t="str">
        <f>IF(ev_charging_network_usage_!$I1266&lt;=10,"Low",IF(ev_charging_network_usage_!$I1266&lt;=30,"Medium","High"))</f>
        <v>High</v>
      </c>
      <c r="O1266" s="6" t="str">
        <f t="shared" si="81"/>
        <v>Low Satisfaction</v>
      </c>
      <c r="P1266" s="6" t="str">
        <f>IF(ev_charging_network_usage_!$H1266&lt;30,"Short Charging",IF(ev_charging_network_usage_!$H1266&lt;=60,"Medium Charging","Long Charging"))</f>
        <v>Short Charging</v>
      </c>
      <c r="Q1266" s="6">
        <f t="shared" si="80"/>
        <v>3</v>
      </c>
      <c r="R1266" s="30">
        <f t="shared" si="78"/>
        <v>0.45069444444444445</v>
      </c>
      <c r="S1266" s="28">
        <f t="shared" si="79"/>
        <v>45093</v>
      </c>
      <c r="T1266" s="28"/>
    </row>
    <row r="1267" spans="1:20" ht="13.2" x14ac:dyDescent="0.25">
      <c r="A1267" s="3" t="s">
        <v>2825</v>
      </c>
      <c r="B1267" s="3" t="s">
        <v>78</v>
      </c>
      <c r="C1267" s="3" t="s">
        <v>30</v>
      </c>
      <c r="D1267" s="3" t="s">
        <v>16</v>
      </c>
      <c r="E1267" s="3" t="s">
        <v>35</v>
      </c>
      <c r="F1267" s="3" t="s">
        <v>2826</v>
      </c>
      <c r="G1267" s="3" t="s">
        <v>2827</v>
      </c>
      <c r="H1267" s="3">
        <v>100</v>
      </c>
      <c r="I1267" s="3">
        <v>16.940000000000001</v>
      </c>
      <c r="J1267" s="3">
        <v>10</v>
      </c>
      <c r="K1267" s="3">
        <v>169.4</v>
      </c>
      <c r="L1267" s="3" t="s">
        <v>23</v>
      </c>
      <c r="M1267" s="5">
        <v>5</v>
      </c>
      <c r="N1267" s="6" t="str">
        <f>IF(ev_charging_network_usage_!$I1267&lt;=10,"Low",IF(ev_charging_network_usage_!$I1267&lt;=30,"Medium","High"))</f>
        <v>Medium</v>
      </c>
      <c r="O1267" s="6" t="str">
        <f t="shared" si="81"/>
        <v>High Satisfaction</v>
      </c>
      <c r="P1267" s="6" t="str">
        <f>IF(ev_charging_network_usage_!$H1267&lt;30,"Short Charging",IF(ev_charging_network_usage_!$H1267&lt;=60,"Medium Charging","Long Charging"))</f>
        <v>Long Charging</v>
      </c>
      <c r="Q1267" s="6">
        <f t="shared" si="80"/>
        <v>2</v>
      </c>
      <c r="R1267" s="30">
        <f t="shared" si="78"/>
        <v>0.26041666666666669</v>
      </c>
      <c r="S1267" s="28">
        <f t="shared" si="79"/>
        <v>45034</v>
      </c>
      <c r="T1267" s="28"/>
    </row>
    <row r="1268" spans="1:20" ht="13.2" x14ac:dyDescent="0.25">
      <c r="A1268" s="7" t="s">
        <v>2828</v>
      </c>
      <c r="B1268" s="7" t="s">
        <v>29</v>
      </c>
      <c r="C1268" s="7" t="s">
        <v>30</v>
      </c>
      <c r="D1268" s="7" t="s">
        <v>31</v>
      </c>
      <c r="E1268" s="7" t="s">
        <v>17</v>
      </c>
      <c r="F1268" s="8">
        <v>45359.125694444447</v>
      </c>
      <c r="G1268" s="8">
        <v>45359.190972222219</v>
      </c>
      <c r="H1268" s="7">
        <v>94</v>
      </c>
      <c r="I1268" s="7">
        <v>46.63</v>
      </c>
      <c r="J1268" s="7">
        <v>10</v>
      </c>
      <c r="K1268" s="7">
        <v>466.3</v>
      </c>
      <c r="L1268" s="7" t="s">
        <v>23</v>
      </c>
      <c r="M1268" s="9">
        <v>1</v>
      </c>
      <c r="N1268" s="6" t="str">
        <f>IF(ev_charging_network_usage_!$I1268&lt;=10,"Low",IF(ev_charging_network_usage_!$I1268&lt;=30,"Medium","High"))</f>
        <v>High</v>
      </c>
      <c r="O1268" s="6" t="str">
        <f t="shared" si="81"/>
        <v>Low Satisfaction</v>
      </c>
      <c r="P1268" s="6" t="str">
        <f>IF(ev_charging_network_usage_!$H1268&lt;30,"Short Charging",IF(ev_charging_network_usage_!$H1268&lt;=60,"Medium Charging","Long Charging"))</f>
        <v>Long Charging</v>
      </c>
      <c r="Q1268" s="6">
        <f t="shared" si="80"/>
        <v>2</v>
      </c>
      <c r="R1268" s="30">
        <f t="shared" si="78"/>
        <v>0.12569444444444444</v>
      </c>
      <c r="S1268" s="28">
        <f t="shared" si="79"/>
        <v>45359</v>
      </c>
      <c r="T1268" s="28"/>
    </row>
    <row r="1269" spans="1:20" ht="13.2" x14ac:dyDescent="0.25">
      <c r="A1269" s="3" t="s">
        <v>2829</v>
      </c>
      <c r="B1269" s="3" t="s">
        <v>20</v>
      </c>
      <c r="C1269" s="3" t="s">
        <v>15</v>
      </c>
      <c r="D1269" s="3" t="s">
        <v>22</v>
      </c>
      <c r="E1269" s="3" t="s">
        <v>17</v>
      </c>
      <c r="F1269" s="4">
        <v>45176.551388888889</v>
      </c>
      <c r="G1269" s="4">
        <v>45176.576388888891</v>
      </c>
      <c r="H1269" s="3">
        <v>36</v>
      </c>
      <c r="I1269" s="3">
        <v>59.1</v>
      </c>
      <c r="J1269" s="3">
        <v>15</v>
      </c>
      <c r="K1269" s="3">
        <v>886.5</v>
      </c>
      <c r="L1269" s="3" t="s">
        <v>38</v>
      </c>
      <c r="M1269" s="5">
        <v>4</v>
      </c>
      <c r="N1269" s="6" t="str">
        <f>IF(ev_charging_network_usage_!$I1269&lt;=10,"Low",IF(ev_charging_network_usage_!$I1269&lt;=30,"Medium","High"))</f>
        <v>High</v>
      </c>
      <c r="O1269" s="6" t="str">
        <f t="shared" si="81"/>
        <v>Medium Satisfaction</v>
      </c>
      <c r="P1269" s="6" t="str">
        <f>IF(ev_charging_network_usage_!$H1269&lt;30,"Short Charging",IF(ev_charging_network_usage_!$H1269&lt;=60,"Medium Charging","Long Charging"))</f>
        <v>Medium Charging</v>
      </c>
      <c r="Q1269" s="6">
        <f t="shared" si="80"/>
        <v>3</v>
      </c>
      <c r="R1269" s="30">
        <f t="shared" si="78"/>
        <v>0.55138888888888893</v>
      </c>
      <c r="S1269" s="28">
        <f t="shared" si="79"/>
        <v>45176</v>
      </c>
      <c r="T1269" s="28"/>
    </row>
    <row r="1270" spans="1:20" ht="13.2" x14ac:dyDescent="0.25">
      <c r="A1270" s="7" t="s">
        <v>2830</v>
      </c>
      <c r="B1270" s="7" t="s">
        <v>20</v>
      </c>
      <c r="C1270" s="7" t="s">
        <v>15</v>
      </c>
      <c r="D1270" s="7" t="s">
        <v>16</v>
      </c>
      <c r="E1270" s="7" t="s">
        <v>17</v>
      </c>
      <c r="F1270" s="7" t="s">
        <v>2831</v>
      </c>
      <c r="G1270" s="7" t="s">
        <v>2832</v>
      </c>
      <c r="H1270" s="7">
        <v>24</v>
      </c>
      <c r="I1270" s="7">
        <v>14.07</v>
      </c>
      <c r="J1270" s="7">
        <v>8</v>
      </c>
      <c r="K1270" s="7">
        <v>112.56</v>
      </c>
      <c r="L1270" s="7" t="s">
        <v>23</v>
      </c>
      <c r="M1270" s="9">
        <v>1</v>
      </c>
      <c r="N1270" s="6" t="str">
        <f>IF(ev_charging_network_usage_!$I1270&lt;=10,"Low",IF(ev_charging_network_usage_!$I1270&lt;=30,"Medium","High"))</f>
        <v>Medium</v>
      </c>
      <c r="O1270" s="6" t="str">
        <f t="shared" si="81"/>
        <v>Low Satisfaction</v>
      </c>
      <c r="P1270" s="6" t="str">
        <f>IF(ev_charging_network_usage_!$H1270&lt;30,"Short Charging",IF(ev_charging_network_usage_!$H1270&lt;=60,"Medium Charging","Long Charging"))</f>
        <v>Short Charging</v>
      </c>
      <c r="Q1270" s="6">
        <f t="shared" si="80"/>
        <v>3</v>
      </c>
      <c r="R1270" s="30">
        <f t="shared" si="78"/>
        <v>0.69861111111111107</v>
      </c>
      <c r="S1270" s="28">
        <f t="shared" si="79"/>
        <v>45406</v>
      </c>
      <c r="T1270" s="28"/>
    </row>
    <row r="1271" spans="1:20" ht="13.2" x14ac:dyDescent="0.25">
      <c r="A1271" s="3" t="s">
        <v>2833</v>
      </c>
      <c r="B1271" s="3" t="s">
        <v>59</v>
      </c>
      <c r="C1271" s="3" t="s">
        <v>30</v>
      </c>
      <c r="D1271" s="3" t="s">
        <v>34</v>
      </c>
      <c r="E1271" s="3" t="s">
        <v>17</v>
      </c>
      <c r="F1271" s="3" t="s">
        <v>2834</v>
      </c>
      <c r="G1271" s="3" t="s">
        <v>2835</v>
      </c>
      <c r="H1271" s="3">
        <v>25</v>
      </c>
      <c r="I1271" s="3">
        <v>34.47</v>
      </c>
      <c r="J1271" s="3">
        <v>15</v>
      </c>
      <c r="K1271" s="3">
        <v>517.04999999999995</v>
      </c>
      <c r="L1271" s="3" t="s">
        <v>27</v>
      </c>
      <c r="M1271" s="5">
        <v>3</v>
      </c>
      <c r="N1271" s="6" t="str">
        <f>IF(ev_charging_network_usage_!$I1271&lt;=10,"Low",IF(ev_charging_network_usage_!$I1271&lt;=30,"Medium","High"))</f>
        <v>High</v>
      </c>
      <c r="O1271" s="6" t="str">
        <f t="shared" si="81"/>
        <v>Medium Satisfaction</v>
      </c>
      <c r="P1271" s="6" t="str">
        <f>IF(ev_charging_network_usage_!$H1271&lt;30,"Short Charging",IF(ev_charging_network_usage_!$H1271&lt;=60,"Medium Charging","Long Charging"))</f>
        <v>Short Charging</v>
      </c>
      <c r="Q1271" s="6">
        <f t="shared" si="80"/>
        <v>2</v>
      </c>
      <c r="R1271" s="30">
        <f t="shared" si="78"/>
        <v>0.93402777777777779</v>
      </c>
      <c r="S1271" s="28">
        <f t="shared" si="79"/>
        <v>45495</v>
      </c>
      <c r="T1271" s="28"/>
    </row>
    <row r="1272" spans="1:20" ht="13.2" x14ac:dyDescent="0.25">
      <c r="A1272" s="7" t="s">
        <v>2836</v>
      </c>
      <c r="B1272" s="7" t="s">
        <v>43</v>
      </c>
      <c r="C1272" s="7" t="s">
        <v>30</v>
      </c>
      <c r="D1272" s="7" t="s">
        <v>16</v>
      </c>
      <c r="E1272" s="7" t="s">
        <v>17</v>
      </c>
      <c r="F1272" s="11">
        <v>45607.086805555555</v>
      </c>
      <c r="G1272" s="11">
        <v>45607.114583333336</v>
      </c>
      <c r="H1272" s="7">
        <v>40</v>
      </c>
      <c r="I1272" s="7">
        <v>35.57</v>
      </c>
      <c r="J1272" s="7">
        <v>15</v>
      </c>
      <c r="K1272" s="7">
        <v>533.54999999999995</v>
      </c>
      <c r="L1272" s="7" t="s">
        <v>38</v>
      </c>
      <c r="M1272" s="9">
        <v>1</v>
      </c>
      <c r="N1272" s="6" t="str">
        <f>IF(ev_charging_network_usage_!$I1272&lt;=10,"Low",IF(ev_charging_network_usage_!$I1272&lt;=30,"Medium","High"))</f>
        <v>High</v>
      </c>
      <c r="O1272" s="6" t="str">
        <f t="shared" si="81"/>
        <v>Low Satisfaction</v>
      </c>
      <c r="P1272" s="6" t="str">
        <f>IF(ev_charging_network_usage_!$H1272&lt;30,"Short Charging",IF(ev_charging_network_usage_!$H1272&lt;=60,"Medium Charging","Long Charging"))</f>
        <v>Medium Charging</v>
      </c>
      <c r="Q1272" s="6">
        <f t="shared" si="80"/>
        <v>2</v>
      </c>
      <c r="R1272" s="30">
        <f t="shared" si="78"/>
        <v>8.6805555555555552E-2</v>
      </c>
      <c r="S1272" s="28">
        <f t="shared" si="79"/>
        <v>45607</v>
      </c>
      <c r="T1272" s="28"/>
    </row>
    <row r="1273" spans="1:20" ht="13.2" x14ac:dyDescent="0.25">
      <c r="A1273" s="3" t="s">
        <v>2837</v>
      </c>
      <c r="B1273" s="3" t="s">
        <v>20</v>
      </c>
      <c r="C1273" s="3" t="s">
        <v>30</v>
      </c>
      <c r="D1273" s="3" t="s">
        <v>22</v>
      </c>
      <c r="E1273" s="3" t="s">
        <v>17</v>
      </c>
      <c r="F1273" s="3" t="s">
        <v>2838</v>
      </c>
      <c r="G1273" s="3" t="s">
        <v>2839</v>
      </c>
      <c r="H1273" s="3">
        <v>69</v>
      </c>
      <c r="I1273" s="3">
        <v>23.09</v>
      </c>
      <c r="J1273" s="3">
        <v>15</v>
      </c>
      <c r="K1273" s="3">
        <v>346.35</v>
      </c>
      <c r="L1273" s="3" t="s">
        <v>27</v>
      </c>
      <c r="M1273" s="5">
        <v>2</v>
      </c>
      <c r="N1273" s="6" t="str">
        <f>IF(ev_charging_network_usage_!$I1273&lt;=10,"Low",IF(ev_charging_network_usage_!$I1273&lt;=30,"Medium","High"))</f>
        <v>Medium</v>
      </c>
      <c r="O1273" s="6" t="str">
        <f t="shared" si="81"/>
        <v>Low Satisfaction</v>
      </c>
      <c r="P1273" s="6" t="str">
        <f>IF(ev_charging_network_usage_!$H1273&lt;30,"Short Charging",IF(ev_charging_network_usage_!$H1273&lt;=60,"Medium Charging","Long Charging"))</f>
        <v>Long Charging</v>
      </c>
      <c r="Q1273" s="6">
        <f t="shared" si="80"/>
        <v>2</v>
      </c>
      <c r="R1273" s="30">
        <f t="shared" si="78"/>
        <v>0.68472222222222223</v>
      </c>
      <c r="S1273" s="28">
        <f t="shared" si="79"/>
        <v>45471</v>
      </c>
      <c r="T1273" s="28"/>
    </row>
    <row r="1274" spans="1:20" ht="13.2" x14ac:dyDescent="0.25">
      <c r="A1274" s="7" t="s">
        <v>2840</v>
      </c>
      <c r="B1274" s="7" t="s">
        <v>55</v>
      </c>
      <c r="C1274" s="7" t="s">
        <v>21</v>
      </c>
      <c r="D1274" s="7" t="s">
        <v>22</v>
      </c>
      <c r="E1274" s="7" t="s">
        <v>35</v>
      </c>
      <c r="F1274" s="7" t="s">
        <v>2841</v>
      </c>
      <c r="G1274" s="8">
        <v>45298.040972222225</v>
      </c>
      <c r="H1274" s="7">
        <v>81</v>
      </c>
      <c r="I1274" s="7">
        <v>12.51</v>
      </c>
      <c r="J1274" s="7">
        <v>10</v>
      </c>
      <c r="K1274" s="7">
        <v>125.1</v>
      </c>
      <c r="L1274" s="7" t="s">
        <v>27</v>
      </c>
      <c r="M1274" s="9">
        <v>2</v>
      </c>
      <c r="N1274" s="6" t="str">
        <f>IF(ev_charging_network_usage_!$I1274&lt;=10,"Low",IF(ev_charging_network_usage_!$I1274&lt;=30,"Medium","High"))</f>
        <v>Medium</v>
      </c>
      <c r="O1274" s="6" t="str">
        <f t="shared" si="81"/>
        <v>Low Satisfaction</v>
      </c>
      <c r="P1274" s="6" t="str">
        <f>IF(ev_charging_network_usage_!$H1274&lt;30,"Short Charging",IF(ev_charging_network_usage_!$H1274&lt;=60,"Medium Charging","Long Charging"))</f>
        <v>Long Charging</v>
      </c>
      <c r="Q1274" s="6">
        <f t="shared" si="80"/>
        <v>1</v>
      </c>
      <c r="R1274" s="30">
        <f t="shared" si="78"/>
        <v>0.98472222222222228</v>
      </c>
      <c r="S1274" s="28">
        <f t="shared" si="79"/>
        <v>45473</v>
      </c>
      <c r="T1274" s="28"/>
    </row>
    <row r="1275" spans="1:20" ht="13.2" x14ac:dyDescent="0.25">
      <c r="A1275" s="3" t="s">
        <v>2842</v>
      </c>
      <c r="B1275" s="3" t="s">
        <v>78</v>
      </c>
      <c r="C1275" s="3" t="s">
        <v>21</v>
      </c>
      <c r="D1275" s="3" t="s">
        <v>34</v>
      </c>
      <c r="E1275" s="3" t="s">
        <v>17</v>
      </c>
      <c r="F1275" s="3" t="s">
        <v>2843</v>
      </c>
      <c r="G1275" s="3" t="s">
        <v>2844</v>
      </c>
      <c r="H1275" s="3">
        <v>54</v>
      </c>
      <c r="I1275" s="3">
        <v>40.869999999999997</v>
      </c>
      <c r="J1275" s="3">
        <v>15</v>
      </c>
      <c r="K1275" s="3">
        <v>613.04999999999995</v>
      </c>
      <c r="L1275" s="3" t="s">
        <v>27</v>
      </c>
      <c r="M1275" s="5">
        <v>1</v>
      </c>
      <c r="N1275" s="6" t="str">
        <f>IF(ev_charging_network_usage_!$I1275&lt;=10,"Low",IF(ev_charging_network_usage_!$I1275&lt;=30,"Medium","High"))</f>
        <v>High</v>
      </c>
      <c r="O1275" s="6" t="str">
        <f t="shared" si="81"/>
        <v>Low Satisfaction</v>
      </c>
      <c r="P1275" s="6" t="str">
        <f>IF(ev_charging_network_usage_!$H1275&lt;30,"Short Charging",IF(ev_charging_network_usage_!$H1275&lt;=60,"Medium Charging","Long Charging"))</f>
        <v>Medium Charging</v>
      </c>
      <c r="Q1275" s="6">
        <f t="shared" si="80"/>
        <v>1</v>
      </c>
      <c r="R1275" s="30">
        <f t="shared" si="78"/>
        <v>0.36527777777777776</v>
      </c>
      <c r="S1275" s="28">
        <f t="shared" si="79"/>
        <v>45167</v>
      </c>
      <c r="T1275" s="28"/>
    </row>
    <row r="1276" spans="1:20" ht="13.2" x14ac:dyDescent="0.25">
      <c r="A1276" s="7" t="s">
        <v>2845</v>
      </c>
      <c r="B1276" s="7" t="s">
        <v>20</v>
      </c>
      <c r="C1276" s="7" t="s">
        <v>30</v>
      </c>
      <c r="D1276" s="7" t="s">
        <v>22</v>
      </c>
      <c r="E1276" s="7" t="s">
        <v>17</v>
      </c>
      <c r="F1276" s="11">
        <v>45210.96597222222</v>
      </c>
      <c r="G1276" s="11">
        <v>45241.010416666664</v>
      </c>
      <c r="H1276" s="7">
        <v>64</v>
      </c>
      <c r="I1276" s="7">
        <v>44.34</v>
      </c>
      <c r="J1276" s="7">
        <v>8</v>
      </c>
      <c r="K1276" s="7">
        <v>354.72</v>
      </c>
      <c r="L1276" s="7" t="s">
        <v>18</v>
      </c>
      <c r="M1276" s="9">
        <v>5</v>
      </c>
      <c r="N1276" s="6" t="str">
        <f>IF(ev_charging_network_usage_!$I1276&lt;=10,"Low",IF(ev_charging_network_usage_!$I1276&lt;=30,"Medium","High"))</f>
        <v>High</v>
      </c>
      <c r="O1276" s="6" t="str">
        <f t="shared" si="81"/>
        <v>High Satisfaction</v>
      </c>
      <c r="P1276" s="6" t="str">
        <f>IF(ev_charging_network_usage_!$H1276&lt;30,"Short Charging",IF(ev_charging_network_usage_!$H1276&lt;=60,"Medium Charging","Long Charging"))</f>
        <v>Long Charging</v>
      </c>
      <c r="Q1276" s="6">
        <f t="shared" si="80"/>
        <v>2</v>
      </c>
      <c r="R1276" s="30">
        <f t="shared" si="78"/>
        <v>0.96597222222222223</v>
      </c>
      <c r="S1276" s="28">
        <f t="shared" si="79"/>
        <v>45210</v>
      </c>
      <c r="T1276" s="28"/>
    </row>
    <row r="1277" spans="1:20" ht="13.2" x14ac:dyDescent="0.25">
      <c r="A1277" s="3" t="s">
        <v>2846</v>
      </c>
      <c r="B1277" s="3" t="s">
        <v>48</v>
      </c>
      <c r="C1277" s="3" t="s">
        <v>15</v>
      </c>
      <c r="D1277" s="3" t="s">
        <v>22</v>
      </c>
      <c r="E1277" s="3" t="s">
        <v>35</v>
      </c>
      <c r="F1277" s="4">
        <v>44990.275694444441</v>
      </c>
      <c r="G1277" s="4">
        <v>44990.331944444442</v>
      </c>
      <c r="H1277" s="3">
        <v>81</v>
      </c>
      <c r="I1277" s="3">
        <v>24.16</v>
      </c>
      <c r="J1277" s="3">
        <v>12</v>
      </c>
      <c r="K1277" s="3">
        <v>289.92</v>
      </c>
      <c r="L1277" s="3" t="s">
        <v>18</v>
      </c>
      <c r="M1277" s="5">
        <v>4</v>
      </c>
      <c r="N1277" s="6" t="str">
        <f>IF(ev_charging_network_usage_!$I1277&lt;=10,"Low",IF(ev_charging_network_usage_!$I1277&lt;=30,"Medium","High"))</f>
        <v>Medium</v>
      </c>
      <c r="O1277" s="6" t="str">
        <f t="shared" si="81"/>
        <v>Medium Satisfaction</v>
      </c>
      <c r="P1277" s="6" t="str">
        <f>IF(ev_charging_network_usage_!$H1277&lt;30,"Short Charging",IF(ev_charging_network_usage_!$H1277&lt;=60,"Medium Charging","Long Charging"))</f>
        <v>Long Charging</v>
      </c>
      <c r="Q1277" s="6">
        <f t="shared" si="80"/>
        <v>3</v>
      </c>
      <c r="R1277" s="30">
        <f t="shared" si="78"/>
        <v>0.27569444444444446</v>
      </c>
      <c r="S1277" s="28">
        <f t="shared" si="79"/>
        <v>44990</v>
      </c>
      <c r="T1277" s="28"/>
    </row>
    <row r="1278" spans="1:20" ht="13.2" x14ac:dyDescent="0.25">
      <c r="A1278" s="7" t="s">
        <v>2847</v>
      </c>
      <c r="B1278" s="7" t="s">
        <v>55</v>
      </c>
      <c r="C1278" s="7" t="s">
        <v>15</v>
      </c>
      <c r="D1278" s="7" t="s">
        <v>22</v>
      </c>
      <c r="E1278" s="7" t="s">
        <v>17</v>
      </c>
      <c r="F1278" s="7" t="s">
        <v>2848</v>
      </c>
      <c r="G1278" s="7" t="s">
        <v>2849</v>
      </c>
      <c r="H1278" s="7">
        <v>39</v>
      </c>
      <c r="I1278" s="7">
        <v>36.549999999999997</v>
      </c>
      <c r="J1278" s="7">
        <v>10</v>
      </c>
      <c r="K1278" s="7">
        <v>365.5</v>
      </c>
      <c r="L1278" s="7" t="s">
        <v>23</v>
      </c>
      <c r="M1278" s="9">
        <v>1</v>
      </c>
      <c r="N1278" s="6" t="str">
        <f>IF(ev_charging_network_usage_!$I1278&lt;=10,"Low",IF(ev_charging_network_usage_!$I1278&lt;=30,"Medium","High"))</f>
        <v>High</v>
      </c>
      <c r="O1278" s="6" t="str">
        <f t="shared" si="81"/>
        <v>Low Satisfaction</v>
      </c>
      <c r="P1278" s="6" t="str">
        <f>IF(ev_charging_network_usage_!$H1278&lt;30,"Short Charging",IF(ev_charging_network_usage_!$H1278&lt;=60,"Medium Charging","Long Charging"))</f>
        <v>Medium Charging</v>
      </c>
      <c r="Q1278" s="6">
        <f t="shared" si="80"/>
        <v>3</v>
      </c>
      <c r="R1278" s="30">
        <f t="shared" si="78"/>
        <v>0.20555555555555555</v>
      </c>
      <c r="S1278" s="28">
        <f t="shared" si="79"/>
        <v>44970</v>
      </c>
      <c r="T1278" s="28"/>
    </row>
    <row r="1279" spans="1:20" ht="13.2" x14ac:dyDescent="0.25">
      <c r="A1279" s="3" t="s">
        <v>2850</v>
      </c>
      <c r="B1279" s="3" t="s">
        <v>55</v>
      </c>
      <c r="C1279" s="3" t="s">
        <v>15</v>
      </c>
      <c r="D1279" s="3" t="s">
        <v>31</v>
      </c>
      <c r="E1279" s="3" t="s">
        <v>35</v>
      </c>
      <c r="F1279" s="3" t="s">
        <v>2851</v>
      </c>
      <c r="G1279" s="3" t="s">
        <v>2852</v>
      </c>
      <c r="H1279" s="3">
        <v>111</v>
      </c>
      <c r="I1279" s="3">
        <v>58.18</v>
      </c>
      <c r="J1279" s="3">
        <v>12</v>
      </c>
      <c r="K1279" s="3">
        <v>698.16</v>
      </c>
      <c r="L1279" s="3" t="s">
        <v>18</v>
      </c>
      <c r="M1279" s="5">
        <v>1</v>
      </c>
      <c r="N1279" s="6" t="str">
        <f>IF(ev_charging_network_usage_!$I1279&lt;=10,"Low",IF(ev_charging_network_usage_!$I1279&lt;=30,"Medium","High"))</f>
        <v>High</v>
      </c>
      <c r="O1279" s="6" t="str">
        <f t="shared" si="81"/>
        <v>Low Satisfaction</v>
      </c>
      <c r="P1279" s="6" t="str">
        <f>IF(ev_charging_network_usage_!$H1279&lt;30,"Short Charging",IF(ev_charging_network_usage_!$H1279&lt;=60,"Medium Charging","Long Charging"))</f>
        <v>Long Charging</v>
      </c>
      <c r="Q1279" s="6">
        <f t="shared" si="80"/>
        <v>3</v>
      </c>
      <c r="R1279" s="30">
        <f t="shared" si="78"/>
        <v>0.61875000000000002</v>
      </c>
      <c r="S1279" s="28">
        <f t="shared" si="79"/>
        <v>45437</v>
      </c>
      <c r="T1279" s="28"/>
    </row>
    <row r="1280" spans="1:20" ht="13.2" x14ac:dyDescent="0.25">
      <c r="A1280" s="7" t="s">
        <v>2853</v>
      </c>
      <c r="B1280" s="7" t="s">
        <v>43</v>
      </c>
      <c r="C1280" s="7" t="s">
        <v>15</v>
      </c>
      <c r="D1280" s="7" t="s">
        <v>31</v>
      </c>
      <c r="E1280" s="7" t="s">
        <v>17</v>
      </c>
      <c r="F1280" s="7" t="s">
        <v>2854</v>
      </c>
      <c r="G1280" s="7" t="s">
        <v>2855</v>
      </c>
      <c r="H1280" s="7">
        <v>97</v>
      </c>
      <c r="I1280" s="7">
        <v>59.87</v>
      </c>
      <c r="J1280" s="7">
        <v>8</v>
      </c>
      <c r="K1280" s="7">
        <v>478.96</v>
      </c>
      <c r="L1280" s="7" t="s">
        <v>38</v>
      </c>
      <c r="M1280" s="9">
        <v>1</v>
      </c>
      <c r="N1280" s="6" t="str">
        <f>IF(ev_charging_network_usage_!$I1280&lt;=10,"Low",IF(ev_charging_network_usage_!$I1280&lt;=30,"Medium","High"))</f>
        <v>High</v>
      </c>
      <c r="O1280" s="6" t="str">
        <f t="shared" si="81"/>
        <v>Low Satisfaction</v>
      </c>
      <c r="P1280" s="6" t="str">
        <f>IF(ev_charging_network_usage_!$H1280&lt;30,"Short Charging",IF(ev_charging_network_usage_!$H1280&lt;=60,"Medium Charging","Long Charging"))</f>
        <v>Long Charging</v>
      </c>
      <c r="Q1280" s="6">
        <f t="shared" si="80"/>
        <v>3</v>
      </c>
      <c r="R1280" s="30">
        <f t="shared" si="78"/>
        <v>0.68472222222222223</v>
      </c>
      <c r="S1280" s="28">
        <f t="shared" si="79"/>
        <v>45132</v>
      </c>
      <c r="T1280" s="28"/>
    </row>
    <row r="1281" spans="1:20" ht="13.2" x14ac:dyDescent="0.25">
      <c r="A1281" s="3" t="s">
        <v>2856</v>
      </c>
      <c r="B1281" s="3" t="s">
        <v>43</v>
      </c>
      <c r="C1281" s="3" t="s">
        <v>30</v>
      </c>
      <c r="D1281" s="3" t="s">
        <v>22</v>
      </c>
      <c r="E1281" s="3" t="s">
        <v>17</v>
      </c>
      <c r="F1281" s="3" t="s">
        <v>2857</v>
      </c>
      <c r="G1281" s="3" t="s">
        <v>2858</v>
      </c>
      <c r="H1281" s="3">
        <v>38</v>
      </c>
      <c r="I1281" s="3">
        <v>33.39</v>
      </c>
      <c r="J1281" s="3">
        <v>10</v>
      </c>
      <c r="K1281" s="3">
        <v>333.9</v>
      </c>
      <c r="L1281" s="3" t="s">
        <v>18</v>
      </c>
      <c r="M1281" s="5">
        <v>1</v>
      </c>
      <c r="N1281" s="6" t="str">
        <f>IF(ev_charging_network_usage_!$I1281&lt;=10,"Low",IF(ev_charging_network_usage_!$I1281&lt;=30,"Medium","High"))</f>
        <v>High</v>
      </c>
      <c r="O1281" s="6" t="str">
        <f t="shared" si="81"/>
        <v>Low Satisfaction</v>
      </c>
      <c r="P1281" s="6" t="str">
        <f>IF(ev_charging_network_usage_!$H1281&lt;30,"Short Charging",IF(ev_charging_network_usage_!$H1281&lt;=60,"Medium Charging","Long Charging"))</f>
        <v>Medium Charging</v>
      </c>
      <c r="Q1281" s="6">
        <f t="shared" si="80"/>
        <v>2</v>
      </c>
      <c r="R1281" s="30">
        <f t="shared" si="78"/>
        <v>0.49166666666666664</v>
      </c>
      <c r="S1281" s="28">
        <f t="shared" si="79"/>
        <v>45007</v>
      </c>
      <c r="T1281" s="28"/>
    </row>
    <row r="1282" spans="1:20" ht="13.2" x14ac:dyDescent="0.25">
      <c r="A1282" s="7" t="s">
        <v>2859</v>
      </c>
      <c r="B1282" s="7" t="s">
        <v>14</v>
      </c>
      <c r="C1282" s="7" t="s">
        <v>15</v>
      </c>
      <c r="D1282" s="7" t="s">
        <v>22</v>
      </c>
      <c r="E1282" s="7" t="s">
        <v>35</v>
      </c>
      <c r="F1282" s="7" t="s">
        <v>2860</v>
      </c>
      <c r="G1282" s="7" t="s">
        <v>2861</v>
      </c>
      <c r="H1282" s="7">
        <v>75</v>
      </c>
      <c r="I1282" s="7">
        <v>36.56</v>
      </c>
      <c r="J1282" s="7">
        <v>12</v>
      </c>
      <c r="K1282" s="7">
        <v>438.72</v>
      </c>
      <c r="L1282" s="7" t="s">
        <v>27</v>
      </c>
      <c r="M1282" s="9">
        <v>4</v>
      </c>
      <c r="N1282" s="6" t="str">
        <f>IF(ev_charging_network_usage_!$I1282&lt;=10,"Low",IF(ev_charging_network_usage_!$I1282&lt;=30,"Medium","High"))</f>
        <v>High</v>
      </c>
      <c r="O1282" s="6" t="str">
        <f t="shared" si="81"/>
        <v>Medium Satisfaction</v>
      </c>
      <c r="P1282" s="6" t="str">
        <f>IF(ev_charging_network_usage_!$H1282&lt;30,"Short Charging",IF(ev_charging_network_usage_!$H1282&lt;=60,"Medium Charging","Long Charging"))</f>
        <v>Long Charging</v>
      </c>
      <c r="Q1282" s="6">
        <f t="shared" si="80"/>
        <v>3</v>
      </c>
      <c r="R1282" s="30">
        <f t="shared" ref="R1282:R1345" si="82">TIME(HOUR(F1282),MINUTE(F1282),SECOND(F1282))</f>
        <v>0.42152777777777778</v>
      </c>
      <c r="S1282" s="28">
        <f t="shared" ref="S1282:S1345" si="83">DATE(YEAR(F1282),MONTH(F1282),DAY(F1282))</f>
        <v>45090</v>
      </c>
      <c r="T1282" s="28"/>
    </row>
    <row r="1283" spans="1:20" ht="13.2" x14ac:dyDescent="0.25">
      <c r="A1283" s="3" t="s">
        <v>2862</v>
      </c>
      <c r="B1283" s="3" t="s">
        <v>55</v>
      </c>
      <c r="C1283" s="3" t="s">
        <v>15</v>
      </c>
      <c r="D1283" s="3" t="s">
        <v>16</v>
      </c>
      <c r="E1283" s="3" t="s">
        <v>17</v>
      </c>
      <c r="F1283" s="4">
        <v>44963.589583333334</v>
      </c>
      <c r="G1283" s="4">
        <v>44963.628472222219</v>
      </c>
      <c r="H1283" s="3">
        <v>56</v>
      </c>
      <c r="I1283" s="3">
        <v>27.7</v>
      </c>
      <c r="J1283" s="3">
        <v>12</v>
      </c>
      <c r="K1283" s="3">
        <v>332.4</v>
      </c>
      <c r="L1283" s="3" t="s">
        <v>23</v>
      </c>
      <c r="M1283" s="5">
        <v>3</v>
      </c>
      <c r="N1283" s="6" t="str">
        <f>IF(ev_charging_network_usage_!$I1283&lt;=10,"Low",IF(ev_charging_network_usage_!$I1283&lt;=30,"Medium","High"))</f>
        <v>Medium</v>
      </c>
      <c r="O1283" s="6" t="str">
        <f t="shared" si="81"/>
        <v>Medium Satisfaction</v>
      </c>
      <c r="P1283" s="6" t="str">
        <f>IF(ev_charging_network_usage_!$H1283&lt;30,"Short Charging",IF(ev_charging_network_usage_!$H1283&lt;=60,"Medium Charging","Long Charging"))</f>
        <v>Medium Charging</v>
      </c>
      <c r="Q1283" s="6">
        <f t="shared" ref="Q1283:Q1346" si="84">IF(C1283="Fast Charger",1,IF(C1283="Standard Charger",2,IF(C1283="Super Fast Charger",3,"")))</f>
        <v>3</v>
      </c>
      <c r="R1283" s="30">
        <f t="shared" si="82"/>
        <v>0.58958333333333335</v>
      </c>
      <c r="S1283" s="28">
        <f t="shared" si="83"/>
        <v>44963</v>
      </c>
      <c r="T1283" s="28"/>
    </row>
    <row r="1284" spans="1:20" ht="13.2" x14ac:dyDescent="0.25">
      <c r="A1284" s="7" t="s">
        <v>2863</v>
      </c>
      <c r="B1284" s="7" t="s">
        <v>20</v>
      </c>
      <c r="C1284" s="7" t="s">
        <v>21</v>
      </c>
      <c r="D1284" s="7" t="s">
        <v>34</v>
      </c>
      <c r="E1284" s="7" t="s">
        <v>17</v>
      </c>
      <c r="F1284" s="7" t="s">
        <v>2864</v>
      </c>
      <c r="G1284" s="7" t="s">
        <v>2865</v>
      </c>
      <c r="H1284" s="7">
        <v>34</v>
      </c>
      <c r="I1284" s="7">
        <v>15.15</v>
      </c>
      <c r="J1284" s="7">
        <v>12</v>
      </c>
      <c r="K1284" s="7">
        <v>181.8</v>
      </c>
      <c r="L1284" s="7" t="s">
        <v>27</v>
      </c>
      <c r="M1284" s="9">
        <v>2</v>
      </c>
      <c r="N1284" s="6" t="str">
        <f>IF(ev_charging_network_usage_!$I1284&lt;=10,"Low",IF(ev_charging_network_usage_!$I1284&lt;=30,"Medium","High"))</f>
        <v>Medium</v>
      </c>
      <c r="O1284" s="6" t="str">
        <f t="shared" ref="O1284:O1347" si="85">IF(M1284&lt;=2,"Low Satisfaction",IF(M1284&lt;=4,"Medium Satisfaction","High Satisfaction"))</f>
        <v>Low Satisfaction</v>
      </c>
      <c r="P1284" s="6" t="str">
        <f>IF(ev_charging_network_usage_!$H1284&lt;30,"Short Charging",IF(ev_charging_network_usage_!$H1284&lt;=60,"Medium Charging","Long Charging"))</f>
        <v>Medium Charging</v>
      </c>
      <c r="Q1284" s="6">
        <f t="shared" si="84"/>
        <v>1</v>
      </c>
      <c r="R1284" s="30">
        <f t="shared" si="82"/>
        <v>0.62430555555555556</v>
      </c>
      <c r="S1284" s="28">
        <f t="shared" si="83"/>
        <v>45157</v>
      </c>
      <c r="T1284" s="28"/>
    </row>
    <row r="1285" spans="1:20" ht="13.2" x14ac:dyDescent="0.25">
      <c r="A1285" s="3" t="s">
        <v>2866</v>
      </c>
      <c r="B1285" s="3" t="s">
        <v>43</v>
      </c>
      <c r="C1285" s="3" t="s">
        <v>15</v>
      </c>
      <c r="D1285" s="3" t="s">
        <v>34</v>
      </c>
      <c r="E1285" s="3" t="s">
        <v>35</v>
      </c>
      <c r="F1285" s="3" t="s">
        <v>2867</v>
      </c>
      <c r="G1285" s="3" t="s">
        <v>2868</v>
      </c>
      <c r="H1285" s="3">
        <v>106</v>
      </c>
      <c r="I1285" s="3">
        <v>11.63</v>
      </c>
      <c r="J1285" s="3">
        <v>8</v>
      </c>
      <c r="K1285" s="3">
        <v>93.04</v>
      </c>
      <c r="L1285" s="3" t="s">
        <v>23</v>
      </c>
      <c r="M1285" s="5">
        <v>5</v>
      </c>
      <c r="N1285" s="6" t="str">
        <f>IF(ev_charging_network_usage_!$I1285&lt;=10,"Low",IF(ev_charging_network_usage_!$I1285&lt;=30,"Medium","High"))</f>
        <v>Medium</v>
      </c>
      <c r="O1285" s="6" t="str">
        <f t="shared" si="85"/>
        <v>High Satisfaction</v>
      </c>
      <c r="P1285" s="6" t="str">
        <f>IF(ev_charging_network_usage_!$H1285&lt;30,"Short Charging",IF(ev_charging_network_usage_!$H1285&lt;=60,"Medium Charging","Long Charging"))</f>
        <v>Long Charging</v>
      </c>
      <c r="Q1285" s="6">
        <f t="shared" si="84"/>
        <v>3</v>
      </c>
      <c r="R1285" s="30">
        <f t="shared" si="82"/>
        <v>0.1986111111111111</v>
      </c>
      <c r="S1285" s="28">
        <f t="shared" si="83"/>
        <v>45550</v>
      </c>
      <c r="T1285" s="28"/>
    </row>
    <row r="1286" spans="1:20" ht="13.2" x14ac:dyDescent="0.25">
      <c r="A1286" s="7" t="s">
        <v>2869</v>
      </c>
      <c r="B1286" s="7" t="s">
        <v>59</v>
      </c>
      <c r="C1286" s="7" t="s">
        <v>21</v>
      </c>
      <c r="D1286" s="7" t="s">
        <v>16</v>
      </c>
      <c r="E1286" s="7" t="s">
        <v>17</v>
      </c>
      <c r="F1286" s="8">
        <v>45080.234722222223</v>
      </c>
      <c r="G1286" s="8">
        <v>45080.275000000001</v>
      </c>
      <c r="H1286" s="7">
        <v>58</v>
      </c>
      <c r="I1286" s="7">
        <v>32.6</v>
      </c>
      <c r="J1286" s="7">
        <v>15</v>
      </c>
      <c r="K1286" s="7">
        <v>489</v>
      </c>
      <c r="L1286" s="7" t="s">
        <v>18</v>
      </c>
      <c r="M1286" s="9">
        <v>5</v>
      </c>
      <c r="N1286" s="6" t="str">
        <f>IF(ev_charging_network_usage_!$I1286&lt;=10,"Low",IF(ev_charging_network_usage_!$I1286&lt;=30,"Medium","High"))</f>
        <v>High</v>
      </c>
      <c r="O1286" s="6" t="str">
        <f t="shared" si="85"/>
        <v>High Satisfaction</v>
      </c>
      <c r="P1286" s="6" t="str">
        <f>IF(ev_charging_network_usage_!$H1286&lt;30,"Short Charging",IF(ev_charging_network_usage_!$H1286&lt;=60,"Medium Charging","Long Charging"))</f>
        <v>Medium Charging</v>
      </c>
      <c r="Q1286" s="6">
        <f t="shared" si="84"/>
        <v>1</v>
      </c>
      <c r="R1286" s="30">
        <f t="shared" si="82"/>
        <v>0.23472222222222222</v>
      </c>
      <c r="S1286" s="28">
        <f t="shared" si="83"/>
        <v>45080</v>
      </c>
      <c r="T1286" s="28"/>
    </row>
    <row r="1287" spans="1:20" ht="13.2" x14ac:dyDescent="0.25">
      <c r="A1287" s="3" t="s">
        <v>2870</v>
      </c>
      <c r="B1287" s="3" t="s">
        <v>59</v>
      </c>
      <c r="C1287" s="3" t="s">
        <v>30</v>
      </c>
      <c r="D1287" s="3" t="s">
        <v>22</v>
      </c>
      <c r="E1287" s="3" t="s">
        <v>17</v>
      </c>
      <c r="F1287" s="3" t="s">
        <v>2871</v>
      </c>
      <c r="G1287" s="3" t="s">
        <v>2872</v>
      </c>
      <c r="H1287" s="3">
        <v>82</v>
      </c>
      <c r="I1287" s="3">
        <v>46.45</v>
      </c>
      <c r="J1287" s="3">
        <v>10</v>
      </c>
      <c r="K1287" s="3">
        <v>464.5</v>
      </c>
      <c r="L1287" s="3" t="s">
        <v>27</v>
      </c>
      <c r="M1287" s="5">
        <v>1</v>
      </c>
      <c r="N1287" s="6" t="str">
        <f>IF(ev_charging_network_usage_!$I1287&lt;=10,"Low",IF(ev_charging_network_usage_!$I1287&lt;=30,"Medium","High"))</f>
        <v>High</v>
      </c>
      <c r="O1287" s="6" t="str">
        <f t="shared" si="85"/>
        <v>Low Satisfaction</v>
      </c>
      <c r="P1287" s="6" t="str">
        <f>IF(ev_charging_network_usage_!$H1287&lt;30,"Short Charging",IF(ev_charging_network_usage_!$H1287&lt;=60,"Medium Charging","Long Charging"))</f>
        <v>Long Charging</v>
      </c>
      <c r="Q1287" s="6">
        <f t="shared" si="84"/>
        <v>2</v>
      </c>
      <c r="R1287" s="30">
        <f t="shared" si="82"/>
        <v>0.73333333333333328</v>
      </c>
      <c r="S1287" s="28">
        <f t="shared" si="83"/>
        <v>45381</v>
      </c>
      <c r="T1287" s="28"/>
    </row>
    <row r="1288" spans="1:20" ht="13.2" x14ac:dyDescent="0.25">
      <c r="A1288" s="7" t="s">
        <v>2873</v>
      </c>
      <c r="B1288" s="7" t="s">
        <v>20</v>
      </c>
      <c r="C1288" s="7" t="s">
        <v>21</v>
      </c>
      <c r="D1288" s="7" t="s">
        <v>16</v>
      </c>
      <c r="E1288" s="7" t="s">
        <v>17</v>
      </c>
      <c r="F1288" s="7" t="s">
        <v>2874</v>
      </c>
      <c r="G1288" s="7" t="s">
        <v>2875</v>
      </c>
      <c r="H1288" s="7">
        <v>100</v>
      </c>
      <c r="I1288" s="7">
        <v>9.81</v>
      </c>
      <c r="J1288" s="7">
        <v>8</v>
      </c>
      <c r="K1288" s="7">
        <v>78.48</v>
      </c>
      <c r="L1288" s="7" t="s">
        <v>18</v>
      </c>
      <c r="M1288" s="9">
        <v>5</v>
      </c>
      <c r="N1288" s="6" t="str">
        <f>IF(ev_charging_network_usage_!$I1288&lt;=10,"Low",IF(ev_charging_network_usage_!$I1288&lt;=30,"Medium","High"))</f>
        <v>Low</v>
      </c>
      <c r="O1288" s="6" t="str">
        <f t="shared" si="85"/>
        <v>High Satisfaction</v>
      </c>
      <c r="P1288" s="6" t="str">
        <f>IF(ev_charging_network_usage_!$H1288&lt;30,"Short Charging",IF(ev_charging_network_usage_!$H1288&lt;=60,"Medium Charging","Long Charging"))</f>
        <v>Long Charging</v>
      </c>
      <c r="Q1288" s="6">
        <f t="shared" si="84"/>
        <v>1</v>
      </c>
      <c r="R1288" s="30">
        <f t="shared" si="82"/>
        <v>0.82638888888888884</v>
      </c>
      <c r="S1288" s="28">
        <f t="shared" si="83"/>
        <v>45591</v>
      </c>
      <c r="T1288" s="28"/>
    </row>
    <row r="1289" spans="1:20" ht="13.2" x14ac:dyDescent="0.25">
      <c r="A1289" s="3" t="s">
        <v>2876</v>
      </c>
      <c r="B1289" s="3" t="s">
        <v>20</v>
      </c>
      <c r="C1289" s="3" t="s">
        <v>30</v>
      </c>
      <c r="D1289" s="3" t="s">
        <v>31</v>
      </c>
      <c r="E1289" s="3" t="s">
        <v>35</v>
      </c>
      <c r="F1289" s="10">
        <v>45210.126388888886</v>
      </c>
      <c r="G1289" s="10">
        <v>45210.152777777781</v>
      </c>
      <c r="H1289" s="3">
        <v>38</v>
      </c>
      <c r="I1289" s="3">
        <v>22.76</v>
      </c>
      <c r="J1289" s="3">
        <v>10</v>
      </c>
      <c r="K1289" s="3">
        <v>227.6</v>
      </c>
      <c r="L1289" s="3" t="s">
        <v>27</v>
      </c>
      <c r="M1289" s="5">
        <v>5</v>
      </c>
      <c r="N1289" s="6" t="str">
        <f>IF(ev_charging_network_usage_!$I1289&lt;=10,"Low",IF(ev_charging_network_usage_!$I1289&lt;=30,"Medium","High"))</f>
        <v>Medium</v>
      </c>
      <c r="O1289" s="6" t="str">
        <f t="shared" si="85"/>
        <v>High Satisfaction</v>
      </c>
      <c r="P1289" s="6" t="str">
        <f>IF(ev_charging_network_usage_!$H1289&lt;30,"Short Charging",IF(ev_charging_network_usage_!$H1289&lt;=60,"Medium Charging","Long Charging"))</f>
        <v>Medium Charging</v>
      </c>
      <c r="Q1289" s="6">
        <f t="shared" si="84"/>
        <v>2</v>
      </c>
      <c r="R1289" s="30">
        <f t="shared" si="82"/>
        <v>0.12638888888888888</v>
      </c>
      <c r="S1289" s="28">
        <f t="shared" si="83"/>
        <v>45210</v>
      </c>
      <c r="T1289" s="28"/>
    </row>
    <row r="1290" spans="1:20" ht="13.2" x14ac:dyDescent="0.25">
      <c r="A1290" s="7" t="s">
        <v>2877</v>
      </c>
      <c r="B1290" s="7" t="s">
        <v>29</v>
      </c>
      <c r="C1290" s="7" t="s">
        <v>21</v>
      </c>
      <c r="D1290" s="7" t="s">
        <v>31</v>
      </c>
      <c r="E1290" s="7" t="s">
        <v>35</v>
      </c>
      <c r="F1290" s="7" t="s">
        <v>2878</v>
      </c>
      <c r="G1290" s="7" t="s">
        <v>2879</v>
      </c>
      <c r="H1290" s="7">
        <v>47</v>
      </c>
      <c r="I1290" s="7">
        <v>55.93</v>
      </c>
      <c r="J1290" s="7">
        <v>8</v>
      </c>
      <c r="K1290" s="7">
        <v>447.44</v>
      </c>
      <c r="L1290" s="7" t="s">
        <v>38</v>
      </c>
      <c r="M1290" s="9">
        <v>5</v>
      </c>
      <c r="N1290" s="6" t="str">
        <f>IF(ev_charging_network_usage_!$I1290&lt;=10,"Low",IF(ev_charging_network_usage_!$I1290&lt;=30,"Medium","High"))</f>
        <v>High</v>
      </c>
      <c r="O1290" s="6" t="str">
        <f t="shared" si="85"/>
        <v>High Satisfaction</v>
      </c>
      <c r="P1290" s="6" t="str">
        <f>IF(ev_charging_network_usage_!$H1290&lt;30,"Short Charging",IF(ev_charging_network_usage_!$H1290&lt;=60,"Medium Charging","Long Charging"))</f>
        <v>Medium Charging</v>
      </c>
      <c r="Q1290" s="6">
        <f t="shared" si="84"/>
        <v>1</v>
      </c>
      <c r="R1290" s="30">
        <f t="shared" si="82"/>
        <v>0.25277777777777777</v>
      </c>
      <c r="S1290" s="28">
        <f t="shared" si="83"/>
        <v>45559</v>
      </c>
      <c r="T1290" s="28"/>
    </row>
    <row r="1291" spans="1:20" ht="13.2" x14ac:dyDescent="0.25">
      <c r="A1291" s="3" t="s">
        <v>2880</v>
      </c>
      <c r="B1291" s="3" t="s">
        <v>55</v>
      </c>
      <c r="C1291" s="3" t="s">
        <v>30</v>
      </c>
      <c r="D1291" s="3" t="s">
        <v>31</v>
      </c>
      <c r="E1291" s="3" t="s">
        <v>17</v>
      </c>
      <c r="F1291" s="3" t="s">
        <v>2881</v>
      </c>
      <c r="G1291" s="3" t="s">
        <v>2882</v>
      </c>
      <c r="H1291" s="3">
        <v>23</v>
      </c>
      <c r="I1291" s="3">
        <v>25.42</v>
      </c>
      <c r="J1291" s="3">
        <v>15</v>
      </c>
      <c r="K1291" s="3">
        <v>381.3</v>
      </c>
      <c r="L1291" s="3" t="s">
        <v>18</v>
      </c>
      <c r="M1291" s="5">
        <v>4</v>
      </c>
      <c r="N1291" s="6" t="str">
        <f>IF(ev_charging_network_usage_!$I1291&lt;=10,"Low",IF(ev_charging_network_usage_!$I1291&lt;=30,"Medium","High"))</f>
        <v>Medium</v>
      </c>
      <c r="O1291" s="6" t="str">
        <f t="shared" si="85"/>
        <v>Medium Satisfaction</v>
      </c>
      <c r="P1291" s="6" t="str">
        <f>IF(ev_charging_network_usage_!$H1291&lt;30,"Short Charging",IF(ev_charging_network_usage_!$H1291&lt;=60,"Medium Charging","Long Charging"))</f>
        <v>Short Charging</v>
      </c>
      <c r="Q1291" s="6">
        <f t="shared" si="84"/>
        <v>2</v>
      </c>
      <c r="R1291" s="30">
        <f t="shared" si="82"/>
        <v>0.74236111111111114</v>
      </c>
      <c r="S1291" s="28">
        <f t="shared" si="83"/>
        <v>45620</v>
      </c>
      <c r="T1291" s="28"/>
    </row>
    <row r="1292" spans="1:20" ht="13.2" x14ac:dyDescent="0.25">
      <c r="A1292" s="7" t="s">
        <v>2883</v>
      </c>
      <c r="B1292" s="7" t="s">
        <v>20</v>
      </c>
      <c r="C1292" s="7" t="s">
        <v>30</v>
      </c>
      <c r="D1292" s="7" t="s">
        <v>31</v>
      </c>
      <c r="E1292" s="7" t="s">
        <v>17</v>
      </c>
      <c r="F1292" s="8">
        <v>45453.491666666669</v>
      </c>
      <c r="G1292" s="8">
        <v>45453.505555555559</v>
      </c>
      <c r="H1292" s="7">
        <v>20</v>
      </c>
      <c r="I1292" s="7">
        <v>9.58</v>
      </c>
      <c r="J1292" s="7">
        <v>8</v>
      </c>
      <c r="K1292" s="7">
        <v>76.64</v>
      </c>
      <c r="L1292" s="7" t="s">
        <v>38</v>
      </c>
      <c r="M1292" s="9">
        <v>2</v>
      </c>
      <c r="N1292" s="6" t="str">
        <f>IF(ev_charging_network_usage_!$I1292&lt;=10,"Low",IF(ev_charging_network_usage_!$I1292&lt;=30,"Medium","High"))</f>
        <v>Low</v>
      </c>
      <c r="O1292" s="6" t="str">
        <f t="shared" si="85"/>
        <v>Low Satisfaction</v>
      </c>
      <c r="P1292" s="6" t="str">
        <f>IF(ev_charging_network_usage_!$H1292&lt;30,"Short Charging",IF(ev_charging_network_usage_!$H1292&lt;=60,"Medium Charging","Long Charging"))</f>
        <v>Short Charging</v>
      </c>
      <c r="Q1292" s="6">
        <f t="shared" si="84"/>
        <v>2</v>
      </c>
      <c r="R1292" s="30">
        <f t="shared" si="82"/>
        <v>0.49166666666666664</v>
      </c>
      <c r="S1292" s="28">
        <f t="shared" si="83"/>
        <v>45453</v>
      </c>
      <c r="T1292" s="28"/>
    </row>
    <row r="1293" spans="1:20" ht="13.2" x14ac:dyDescent="0.25">
      <c r="A1293" s="3" t="s">
        <v>2884</v>
      </c>
      <c r="B1293" s="3" t="s">
        <v>59</v>
      </c>
      <c r="C1293" s="3" t="s">
        <v>15</v>
      </c>
      <c r="D1293" s="3" t="s">
        <v>34</v>
      </c>
      <c r="E1293" s="3" t="s">
        <v>35</v>
      </c>
      <c r="F1293" s="4">
        <v>45143.748611111114</v>
      </c>
      <c r="G1293" s="4">
        <v>45143.825694444444</v>
      </c>
      <c r="H1293" s="3">
        <v>111</v>
      </c>
      <c r="I1293" s="3">
        <v>52.28</v>
      </c>
      <c r="J1293" s="3">
        <v>10</v>
      </c>
      <c r="K1293" s="3">
        <v>522.79999999999995</v>
      </c>
      <c r="L1293" s="3" t="s">
        <v>18</v>
      </c>
      <c r="M1293" s="5">
        <v>1</v>
      </c>
      <c r="N1293" s="6" t="str">
        <f>IF(ev_charging_network_usage_!$I1293&lt;=10,"Low",IF(ev_charging_network_usage_!$I1293&lt;=30,"Medium","High"))</f>
        <v>High</v>
      </c>
      <c r="O1293" s="6" t="str">
        <f t="shared" si="85"/>
        <v>Low Satisfaction</v>
      </c>
      <c r="P1293" s="6" t="str">
        <f>IF(ev_charging_network_usage_!$H1293&lt;30,"Short Charging",IF(ev_charging_network_usage_!$H1293&lt;=60,"Medium Charging","Long Charging"))</f>
        <v>Long Charging</v>
      </c>
      <c r="Q1293" s="6">
        <f t="shared" si="84"/>
        <v>3</v>
      </c>
      <c r="R1293" s="30">
        <f t="shared" si="82"/>
        <v>0.74861111111111112</v>
      </c>
      <c r="S1293" s="28">
        <f t="shared" si="83"/>
        <v>45143</v>
      </c>
      <c r="T1293" s="28"/>
    </row>
    <row r="1294" spans="1:20" ht="13.2" x14ac:dyDescent="0.25">
      <c r="A1294" s="7" t="s">
        <v>2885</v>
      </c>
      <c r="B1294" s="7" t="s">
        <v>43</v>
      </c>
      <c r="C1294" s="7" t="s">
        <v>15</v>
      </c>
      <c r="D1294" s="7" t="s">
        <v>34</v>
      </c>
      <c r="E1294" s="7" t="s">
        <v>35</v>
      </c>
      <c r="F1294" s="11">
        <v>45210.311111111114</v>
      </c>
      <c r="G1294" s="11">
        <v>45210.366666666669</v>
      </c>
      <c r="H1294" s="7">
        <v>80</v>
      </c>
      <c r="I1294" s="7">
        <v>7.71</v>
      </c>
      <c r="J1294" s="7">
        <v>8</v>
      </c>
      <c r="K1294" s="7">
        <v>61.68</v>
      </c>
      <c r="L1294" s="7" t="s">
        <v>23</v>
      </c>
      <c r="M1294" s="9">
        <v>3</v>
      </c>
      <c r="N1294" s="6" t="str">
        <f>IF(ev_charging_network_usage_!$I1294&lt;=10,"Low",IF(ev_charging_network_usage_!$I1294&lt;=30,"Medium","High"))</f>
        <v>Low</v>
      </c>
      <c r="O1294" s="6" t="str">
        <f t="shared" si="85"/>
        <v>Medium Satisfaction</v>
      </c>
      <c r="P1294" s="6" t="str">
        <f>IF(ev_charging_network_usage_!$H1294&lt;30,"Short Charging",IF(ev_charging_network_usage_!$H1294&lt;=60,"Medium Charging","Long Charging"))</f>
        <v>Long Charging</v>
      </c>
      <c r="Q1294" s="6">
        <f t="shared" si="84"/>
        <v>3</v>
      </c>
      <c r="R1294" s="30">
        <f t="shared" si="82"/>
        <v>0.31111111111111112</v>
      </c>
      <c r="S1294" s="28">
        <f t="shared" si="83"/>
        <v>45210</v>
      </c>
      <c r="T1294" s="28"/>
    </row>
    <row r="1295" spans="1:20" ht="13.2" x14ac:dyDescent="0.25">
      <c r="A1295" s="3" t="s">
        <v>2886</v>
      </c>
      <c r="B1295" s="3" t="s">
        <v>43</v>
      </c>
      <c r="C1295" s="3" t="s">
        <v>30</v>
      </c>
      <c r="D1295" s="3" t="s">
        <v>34</v>
      </c>
      <c r="E1295" s="3" t="s">
        <v>35</v>
      </c>
      <c r="F1295" s="3" t="s">
        <v>2887</v>
      </c>
      <c r="G1295" s="3" t="s">
        <v>2888</v>
      </c>
      <c r="H1295" s="3">
        <v>40</v>
      </c>
      <c r="I1295" s="3">
        <v>54.71</v>
      </c>
      <c r="J1295" s="3">
        <v>15</v>
      </c>
      <c r="K1295" s="3">
        <v>820.65</v>
      </c>
      <c r="L1295" s="3" t="s">
        <v>38</v>
      </c>
      <c r="M1295" s="5">
        <v>2</v>
      </c>
      <c r="N1295" s="6" t="str">
        <f>IF(ev_charging_network_usage_!$I1295&lt;=10,"Low",IF(ev_charging_network_usage_!$I1295&lt;=30,"Medium","High"))</f>
        <v>High</v>
      </c>
      <c r="O1295" s="6" t="str">
        <f t="shared" si="85"/>
        <v>Low Satisfaction</v>
      </c>
      <c r="P1295" s="6" t="str">
        <f>IF(ev_charging_network_usage_!$H1295&lt;30,"Short Charging",IF(ev_charging_network_usage_!$H1295&lt;=60,"Medium Charging","Long Charging"))</f>
        <v>Medium Charging</v>
      </c>
      <c r="Q1295" s="6">
        <f t="shared" si="84"/>
        <v>2</v>
      </c>
      <c r="R1295" s="30">
        <f t="shared" si="82"/>
        <v>0.3611111111111111</v>
      </c>
      <c r="S1295" s="28">
        <f t="shared" si="83"/>
        <v>45585</v>
      </c>
      <c r="T1295" s="28"/>
    </row>
    <row r="1296" spans="1:20" ht="13.2" x14ac:dyDescent="0.25">
      <c r="A1296" s="7" t="s">
        <v>2889</v>
      </c>
      <c r="B1296" s="7" t="s">
        <v>20</v>
      </c>
      <c r="C1296" s="7" t="s">
        <v>21</v>
      </c>
      <c r="D1296" s="7" t="s">
        <v>16</v>
      </c>
      <c r="E1296" s="7" t="s">
        <v>35</v>
      </c>
      <c r="F1296" s="7" t="s">
        <v>2890</v>
      </c>
      <c r="G1296" s="7" t="s">
        <v>2891</v>
      </c>
      <c r="H1296" s="7">
        <v>44</v>
      </c>
      <c r="I1296" s="7">
        <v>43.71</v>
      </c>
      <c r="J1296" s="7">
        <v>12</v>
      </c>
      <c r="K1296" s="7">
        <v>524.52</v>
      </c>
      <c r="L1296" s="7" t="s">
        <v>18</v>
      </c>
      <c r="M1296" s="9">
        <v>2</v>
      </c>
      <c r="N1296" s="6" t="str">
        <f>IF(ev_charging_network_usage_!$I1296&lt;=10,"Low",IF(ev_charging_network_usage_!$I1296&lt;=30,"Medium","High"))</f>
        <v>High</v>
      </c>
      <c r="O1296" s="6" t="str">
        <f t="shared" si="85"/>
        <v>Low Satisfaction</v>
      </c>
      <c r="P1296" s="6" t="str">
        <f>IF(ev_charging_network_usage_!$H1296&lt;30,"Short Charging",IF(ev_charging_network_usage_!$H1296&lt;=60,"Medium Charging","Long Charging"))</f>
        <v>Medium Charging</v>
      </c>
      <c r="Q1296" s="6">
        <f t="shared" si="84"/>
        <v>1</v>
      </c>
      <c r="R1296" s="30">
        <f t="shared" si="82"/>
        <v>0.46736111111111112</v>
      </c>
      <c r="S1296" s="28">
        <f t="shared" si="83"/>
        <v>45373</v>
      </c>
      <c r="T1296" s="28"/>
    </row>
    <row r="1297" spans="1:20" ht="13.2" x14ac:dyDescent="0.25">
      <c r="A1297" s="3" t="s">
        <v>2892</v>
      </c>
      <c r="B1297" s="3" t="s">
        <v>59</v>
      </c>
      <c r="C1297" s="3" t="s">
        <v>15</v>
      </c>
      <c r="D1297" s="3" t="s">
        <v>31</v>
      </c>
      <c r="E1297" s="3" t="s">
        <v>35</v>
      </c>
      <c r="F1297" s="3" t="s">
        <v>2893</v>
      </c>
      <c r="G1297" s="3" t="s">
        <v>2894</v>
      </c>
      <c r="H1297" s="3">
        <v>79</v>
      </c>
      <c r="I1297" s="3">
        <v>5.09</v>
      </c>
      <c r="J1297" s="3">
        <v>10</v>
      </c>
      <c r="K1297" s="3">
        <v>50.9</v>
      </c>
      <c r="L1297" s="3" t="s">
        <v>23</v>
      </c>
      <c r="M1297" s="5">
        <v>3</v>
      </c>
      <c r="N1297" s="6" t="str">
        <f>IF(ev_charging_network_usage_!$I1297&lt;=10,"Low",IF(ev_charging_network_usage_!$I1297&lt;=30,"Medium","High"))</f>
        <v>Low</v>
      </c>
      <c r="O1297" s="6" t="str">
        <f t="shared" si="85"/>
        <v>Medium Satisfaction</v>
      </c>
      <c r="P1297" s="6" t="str">
        <f>IF(ev_charging_network_usage_!$H1297&lt;30,"Short Charging",IF(ev_charging_network_usage_!$H1297&lt;=60,"Medium Charging","Long Charging"))</f>
        <v>Long Charging</v>
      </c>
      <c r="Q1297" s="6">
        <f t="shared" si="84"/>
        <v>3</v>
      </c>
      <c r="R1297" s="30">
        <f t="shared" si="82"/>
        <v>9.7222222222222224E-2</v>
      </c>
      <c r="S1297" s="28">
        <f t="shared" si="83"/>
        <v>45120</v>
      </c>
      <c r="T1297" s="28"/>
    </row>
    <row r="1298" spans="1:20" ht="13.2" x14ac:dyDescent="0.25">
      <c r="A1298" s="7" t="s">
        <v>2895</v>
      </c>
      <c r="B1298" s="7" t="s">
        <v>14</v>
      </c>
      <c r="C1298" s="7" t="s">
        <v>30</v>
      </c>
      <c r="D1298" s="7" t="s">
        <v>16</v>
      </c>
      <c r="E1298" s="7" t="s">
        <v>17</v>
      </c>
      <c r="F1298" s="7" t="s">
        <v>2896</v>
      </c>
      <c r="G1298" s="7" t="s">
        <v>2897</v>
      </c>
      <c r="H1298" s="7">
        <v>65</v>
      </c>
      <c r="I1298" s="7">
        <v>21.52</v>
      </c>
      <c r="J1298" s="7">
        <v>10</v>
      </c>
      <c r="K1298" s="7">
        <v>215.2</v>
      </c>
      <c r="L1298" s="7" t="s">
        <v>23</v>
      </c>
      <c r="M1298" s="9">
        <v>4</v>
      </c>
      <c r="N1298" s="6" t="str">
        <f>IF(ev_charging_network_usage_!$I1298&lt;=10,"Low",IF(ev_charging_network_usage_!$I1298&lt;=30,"Medium","High"))</f>
        <v>Medium</v>
      </c>
      <c r="O1298" s="6" t="str">
        <f t="shared" si="85"/>
        <v>Medium Satisfaction</v>
      </c>
      <c r="P1298" s="6" t="str">
        <f>IF(ev_charging_network_usage_!$H1298&lt;30,"Short Charging",IF(ev_charging_network_usage_!$H1298&lt;=60,"Medium Charging","Long Charging"))</f>
        <v>Long Charging</v>
      </c>
      <c r="Q1298" s="6">
        <f t="shared" si="84"/>
        <v>2</v>
      </c>
      <c r="R1298" s="30">
        <f t="shared" si="82"/>
        <v>0.5625</v>
      </c>
      <c r="S1298" s="28">
        <f t="shared" si="83"/>
        <v>45183</v>
      </c>
      <c r="T1298" s="28"/>
    </row>
    <row r="1299" spans="1:20" ht="13.2" x14ac:dyDescent="0.25">
      <c r="A1299" s="3" t="s">
        <v>2898</v>
      </c>
      <c r="B1299" s="3" t="s">
        <v>29</v>
      </c>
      <c r="C1299" s="3" t="s">
        <v>15</v>
      </c>
      <c r="D1299" s="3" t="s">
        <v>22</v>
      </c>
      <c r="E1299" s="3" t="s">
        <v>35</v>
      </c>
      <c r="F1299" s="4">
        <v>45635.785416666666</v>
      </c>
      <c r="G1299" s="4">
        <v>45635.8</v>
      </c>
      <c r="H1299" s="3">
        <v>21</v>
      </c>
      <c r="I1299" s="3">
        <v>3.63</v>
      </c>
      <c r="J1299" s="3">
        <v>8</v>
      </c>
      <c r="K1299" s="3">
        <v>29.04</v>
      </c>
      <c r="L1299" s="3" t="s">
        <v>38</v>
      </c>
      <c r="M1299" s="5">
        <v>2</v>
      </c>
      <c r="N1299" s="6" t="str">
        <f>IF(ev_charging_network_usage_!$I1299&lt;=10,"Low",IF(ev_charging_network_usage_!$I1299&lt;=30,"Medium","High"))</f>
        <v>Low</v>
      </c>
      <c r="O1299" s="6" t="str">
        <f t="shared" si="85"/>
        <v>Low Satisfaction</v>
      </c>
      <c r="P1299" s="6" t="str">
        <f>IF(ev_charging_network_usage_!$H1299&lt;30,"Short Charging",IF(ev_charging_network_usage_!$H1299&lt;=60,"Medium Charging","Long Charging"))</f>
        <v>Short Charging</v>
      </c>
      <c r="Q1299" s="6">
        <f t="shared" si="84"/>
        <v>3</v>
      </c>
      <c r="R1299" s="30">
        <f t="shared" si="82"/>
        <v>0.78541666666666665</v>
      </c>
      <c r="S1299" s="28">
        <f t="shared" si="83"/>
        <v>45635</v>
      </c>
      <c r="T1299" s="28"/>
    </row>
    <row r="1300" spans="1:20" ht="13.2" x14ac:dyDescent="0.25">
      <c r="A1300" s="7" t="s">
        <v>2899</v>
      </c>
      <c r="B1300" s="7" t="s">
        <v>14</v>
      </c>
      <c r="C1300" s="7" t="s">
        <v>15</v>
      </c>
      <c r="D1300" s="7" t="s">
        <v>31</v>
      </c>
      <c r="E1300" s="7" t="s">
        <v>17</v>
      </c>
      <c r="F1300" s="7" t="s">
        <v>2900</v>
      </c>
      <c r="G1300" s="7" t="s">
        <v>2901</v>
      </c>
      <c r="H1300" s="7">
        <v>69</v>
      </c>
      <c r="I1300" s="7">
        <v>45.2</v>
      </c>
      <c r="J1300" s="7">
        <v>15</v>
      </c>
      <c r="K1300" s="7">
        <v>678</v>
      </c>
      <c r="L1300" s="7" t="s">
        <v>38</v>
      </c>
      <c r="M1300" s="9">
        <v>4</v>
      </c>
      <c r="N1300" s="6" t="str">
        <f>IF(ev_charging_network_usage_!$I1300&lt;=10,"Low",IF(ev_charging_network_usage_!$I1300&lt;=30,"Medium","High"))</f>
        <v>High</v>
      </c>
      <c r="O1300" s="6" t="str">
        <f t="shared" si="85"/>
        <v>Medium Satisfaction</v>
      </c>
      <c r="P1300" s="6" t="str">
        <f>IF(ev_charging_network_usage_!$H1300&lt;30,"Short Charging",IF(ev_charging_network_usage_!$H1300&lt;=60,"Medium Charging","Long Charging"))</f>
        <v>Long Charging</v>
      </c>
      <c r="Q1300" s="6">
        <f t="shared" si="84"/>
        <v>3</v>
      </c>
      <c r="R1300" s="30">
        <f t="shared" si="82"/>
        <v>0.50486111111111109</v>
      </c>
      <c r="S1300" s="28">
        <f t="shared" si="83"/>
        <v>45248</v>
      </c>
      <c r="T1300" s="28"/>
    </row>
    <row r="1301" spans="1:20" ht="13.2" x14ac:dyDescent="0.25">
      <c r="A1301" s="3" t="s">
        <v>2902</v>
      </c>
      <c r="B1301" s="3" t="s">
        <v>59</v>
      </c>
      <c r="C1301" s="3" t="s">
        <v>21</v>
      </c>
      <c r="D1301" s="3" t="s">
        <v>22</v>
      </c>
      <c r="E1301" s="3" t="s">
        <v>35</v>
      </c>
      <c r="F1301" s="4">
        <v>45416.948611111111</v>
      </c>
      <c r="G1301" s="4">
        <v>45416.978472222225</v>
      </c>
      <c r="H1301" s="3">
        <v>43</v>
      </c>
      <c r="I1301" s="3">
        <v>56.9</v>
      </c>
      <c r="J1301" s="3">
        <v>8</v>
      </c>
      <c r="K1301" s="3">
        <v>455.2</v>
      </c>
      <c r="L1301" s="3" t="s">
        <v>23</v>
      </c>
      <c r="M1301" s="5">
        <v>1</v>
      </c>
      <c r="N1301" s="6" t="str">
        <f>IF(ev_charging_network_usage_!$I1301&lt;=10,"Low",IF(ev_charging_network_usage_!$I1301&lt;=30,"Medium","High"))</f>
        <v>High</v>
      </c>
      <c r="O1301" s="6" t="str">
        <f t="shared" si="85"/>
        <v>Low Satisfaction</v>
      </c>
      <c r="P1301" s="6" t="str">
        <f>IF(ev_charging_network_usage_!$H1301&lt;30,"Short Charging",IF(ev_charging_network_usage_!$H1301&lt;=60,"Medium Charging","Long Charging"))</f>
        <v>Medium Charging</v>
      </c>
      <c r="Q1301" s="6">
        <f t="shared" si="84"/>
        <v>1</v>
      </c>
      <c r="R1301" s="30">
        <f t="shared" si="82"/>
        <v>0.94861111111111107</v>
      </c>
      <c r="S1301" s="28">
        <f t="shared" si="83"/>
        <v>45416</v>
      </c>
      <c r="T1301" s="28"/>
    </row>
    <row r="1302" spans="1:20" ht="13.2" x14ac:dyDescent="0.25">
      <c r="A1302" s="7" t="s">
        <v>2903</v>
      </c>
      <c r="B1302" s="7" t="s">
        <v>29</v>
      </c>
      <c r="C1302" s="7" t="s">
        <v>21</v>
      </c>
      <c r="D1302" s="7" t="s">
        <v>22</v>
      </c>
      <c r="E1302" s="7" t="s">
        <v>35</v>
      </c>
      <c r="F1302" s="7" t="s">
        <v>2904</v>
      </c>
      <c r="G1302" s="7" t="s">
        <v>2905</v>
      </c>
      <c r="H1302" s="7">
        <v>40</v>
      </c>
      <c r="I1302" s="7">
        <v>49.11</v>
      </c>
      <c r="J1302" s="7">
        <v>10</v>
      </c>
      <c r="K1302" s="7">
        <v>491.1</v>
      </c>
      <c r="L1302" s="7" t="s">
        <v>18</v>
      </c>
      <c r="M1302" s="9">
        <v>1</v>
      </c>
      <c r="N1302" s="6" t="str">
        <f>IF(ev_charging_network_usage_!$I1302&lt;=10,"Low",IF(ev_charging_network_usage_!$I1302&lt;=30,"Medium","High"))</f>
        <v>High</v>
      </c>
      <c r="O1302" s="6" t="str">
        <f t="shared" si="85"/>
        <v>Low Satisfaction</v>
      </c>
      <c r="P1302" s="6" t="str">
        <f>IF(ev_charging_network_usage_!$H1302&lt;30,"Short Charging",IF(ev_charging_network_usage_!$H1302&lt;=60,"Medium Charging","Long Charging"))</f>
        <v>Medium Charging</v>
      </c>
      <c r="Q1302" s="6">
        <f t="shared" si="84"/>
        <v>1</v>
      </c>
      <c r="R1302" s="30">
        <f t="shared" si="82"/>
        <v>0.47916666666666669</v>
      </c>
      <c r="S1302" s="28">
        <f t="shared" si="83"/>
        <v>45492</v>
      </c>
      <c r="T1302" s="28"/>
    </row>
    <row r="1303" spans="1:20" ht="13.2" x14ac:dyDescent="0.25">
      <c r="A1303" s="3" t="s">
        <v>2906</v>
      </c>
      <c r="B1303" s="3" t="s">
        <v>14</v>
      </c>
      <c r="C1303" s="3" t="s">
        <v>21</v>
      </c>
      <c r="D1303" s="3" t="s">
        <v>31</v>
      </c>
      <c r="E1303" s="3" t="s">
        <v>35</v>
      </c>
      <c r="F1303" s="4">
        <v>45362.861111111109</v>
      </c>
      <c r="G1303" s="4">
        <v>45362.88958333333</v>
      </c>
      <c r="H1303" s="3">
        <v>41</v>
      </c>
      <c r="I1303" s="3">
        <v>21.84</v>
      </c>
      <c r="J1303" s="3">
        <v>15</v>
      </c>
      <c r="K1303" s="3">
        <v>327.60000000000002</v>
      </c>
      <c r="L1303" s="3" t="s">
        <v>23</v>
      </c>
      <c r="M1303" s="5">
        <v>5</v>
      </c>
      <c r="N1303" s="6" t="str">
        <f>IF(ev_charging_network_usage_!$I1303&lt;=10,"Low",IF(ev_charging_network_usage_!$I1303&lt;=30,"Medium","High"))</f>
        <v>Medium</v>
      </c>
      <c r="O1303" s="6" t="str">
        <f t="shared" si="85"/>
        <v>High Satisfaction</v>
      </c>
      <c r="P1303" s="6" t="str">
        <f>IF(ev_charging_network_usage_!$H1303&lt;30,"Short Charging",IF(ev_charging_network_usage_!$H1303&lt;=60,"Medium Charging","Long Charging"))</f>
        <v>Medium Charging</v>
      </c>
      <c r="Q1303" s="6">
        <f t="shared" si="84"/>
        <v>1</v>
      </c>
      <c r="R1303" s="30">
        <f t="shared" si="82"/>
        <v>0.86111111111111116</v>
      </c>
      <c r="S1303" s="28">
        <f t="shared" si="83"/>
        <v>45362</v>
      </c>
      <c r="T1303" s="28"/>
    </row>
    <row r="1304" spans="1:20" ht="13.2" x14ac:dyDescent="0.25">
      <c r="A1304" s="7" t="s">
        <v>2907</v>
      </c>
      <c r="B1304" s="7" t="s">
        <v>43</v>
      </c>
      <c r="C1304" s="7" t="s">
        <v>15</v>
      </c>
      <c r="D1304" s="7" t="s">
        <v>22</v>
      </c>
      <c r="E1304" s="7" t="s">
        <v>35</v>
      </c>
      <c r="F1304" s="7" t="s">
        <v>2908</v>
      </c>
      <c r="G1304" s="7" t="s">
        <v>2909</v>
      </c>
      <c r="H1304" s="7">
        <v>114</v>
      </c>
      <c r="I1304" s="7">
        <v>25.7</v>
      </c>
      <c r="J1304" s="7">
        <v>15</v>
      </c>
      <c r="K1304" s="7">
        <v>385.5</v>
      </c>
      <c r="L1304" s="7" t="s">
        <v>27</v>
      </c>
      <c r="M1304" s="9">
        <v>3</v>
      </c>
      <c r="N1304" s="6" t="str">
        <f>IF(ev_charging_network_usage_!$I1304&lt;=10,"Low",IF(ev_charging_network_usage_!$I1304&lt;=30,"Medium","High"))</f>
        <v>Medium</v>
      </c>
      <c r="O1304" s="6" t="str">
        <f t="shared" si="85"/>
        <v>Medium Satisfaction</v>
      </c>
      <c r="P1304" s="6" t="str">
        <f>IF(ev_charging_network_usage_!$H1304&lt;30,"Short Charging",IF(ev_charging_network_usage_!$H1304&lt;=60,"Medium Charging","Long Charging"))</f>
        <v>Long Charging</v>
      </c>
      <c r="Q1304" s="6">
        <f t="shared" si="84"/>
        <v>3</v>
      </c>
      <c r="R1304" s="30">
        <f t="shared" si="82"/>
        <v>0.42708333333333331</v>
      </c>
      <c r="S1304" s="28">
        <f t="shared" si="83"/>
        <v>45345</v>
      </c>
      <c r="T1304" s="28"/>
    </row>
    <row r="1305" spans="1:20" ht="13.2" x14ac:dyDescent="0.25">
      <c r="A1305" s="3" t="s">
        <v>2910</v>
      </c>
      <c r="B1305" s="3" t="s">
        <v>48</v>
      </c>
      <c r="C1305" s="3" t="s">
        <v>30</v>
      </c>
      <c r="D1305" s="3" t="s">
        <v>34</v>
      </c>
      <c r="E1305" s="3" t="s">
        <v>17</v>
      </c>
      <c r="F1305" s="10">
        <v>45575.741666666669</v>
      </c>
      <c r="G1305" s="10">
        <v>45575.800694444442</v>
      </c>
      <c r="H1305" s="3">
        <v>85</v>
      </c>
      <c r="I1305" s="3">
        <v>4.5999999999999996</v>
      </c>
      <c r="J1305" s="3">
        <v>10</v>
      </c>
      <c r="K1305" s="3">
        <v>46</v>
      </c>
      <c r="L1305" s="3" t="s">
        <v>27</v>
      </c>
      <c r="M1305" s="5">
        <v>1</v>
      </c>
      <c r="N1305" s="6" t="str">
        <f>IF(ev_charging_network_usage_!$I1305&lt;=10,"Low",IF(ev_charging_network_usage_!$I1305&lt;=30,"Medium","High"))</f>
        <v>Low</v>
      </c>
      <c r="O1305" s="6" t="str">
        <f t="shared" si="85"/>
        <v>Low Satisfaction</v>
      </c>
      <c r="P1305" s="6" t="str">
        <f>IF(ev_charging_network_usage_!$H1305&lt;30,"Short Charging",IF(ev_charging_network_usage_!$H1305&lt;=60,"Medium Charging","Long Charging"))</f>
        <v>Long Charging</v>
      </c>
      <c r="Q1305" s="6">
        <f t="shared" si="84"/>
        <v>2</v>
      </c>
      <c r="R1305" s="30">
        <f t="shared" si="82"/>
        <v>0.7416666666666667</v>
      </c>
      <c r="S1305" s="28">
        <f t="shared" si="83"/>
        <v>45575</v>
      </c>
      <c r="T1305" s="28"/>
    </row>
    <row r="1306" spans="1:20" ht="13.2" x14ac:dyDescent="0.25">
      <c r="A1306" s="7" t="s">
        <v>2911</v>
      </c>
      <c r="B1306" s="7" t="s">
        <v>55</v>
      </c>
      <c r="C1306" s="7" t="s">
        <v>21</v>
      </c>
      <c r="D1306" s="7" t="s">
        <v>31</v>
      </c>
      <c r="E1306" s="7" t="s">
        <v>35</v>
      </c>
      <c r="F1306" s="7" t="s">
        <v>2912</v>
      </c>
      <c r="G1306" s="7" t="s">
        <v>2913</v>
      </c>
      <c r="H1306" s="7">
        <v>43</v>
      </c>
      <c r="I1306" s="7">
        <v>26.54</v>
      </c>
      <c r="J1306" s="7">
        <v>12</v>
      </c>
      <c r="K1306" s="7">
        <v>318.48</v>
      </c>
      <c r="L1306" s="7" t="s">
        <v>27</v>
      </c>
      <c r="M1306" s="9">
        <v>2</v>
      </c>
      <c r="N1306" s="6" t="str">
        <f>IF(ev_charging_network_usage_!$I1306&lt;=10,"Low",IF(ev_charging_network_usage_!$I1306&lt;=30,"Medium","High"))</f>
        <v>Medium</v>
      </c>
      <c r="O1306" s="6" t="str">
        <f t="shared" si="85"/>
        <v>Low Satisfaction</v>
      </c>
      <c r="P1306" s="6" t="str">
        <f>IF(ev_charging_network_usage_!$H1306&lt;30,"Short Charging",IF(ev_charging_network_usage_!$H1306&lt;=60,"Medium Charging","Long Charging"))</f>
        <v>Medium Charging</v>
      </c>
      <c r="Q1306" s="6">
        <f t="shared" si="84"/>
        <v>1</v>
      </c>
      <c r="R1306" s="30">
        <f t="shared" si="82"/>
        <v>0.90625</v>
      </c>
      <c r="S1306" s="28">
        <f t="shared" si="83"/>
        <v>45560</v>
      </c>
      <c r="T1306" s="28"/>
    </row>
    <row r="1307" spans="1:20" ht="13.2" x14ac:dyDescent="0.25">
      <c r="A1307" s="3" t="s">
        <v>2914</v>
      </c>
      <c r="B1307" s="3" t="s">
        <v>29</v>
      </c>
      <c r="C1307" s="3" t="s">
        <v>15</v>
      </c>
      <c r="D1307" s="3" t="s">
        <v>22</v>
      </c>
      <c r="E1307" s="3" t="s">
        <v>35</v>
      </c>
      <c r="F1307" s="3" t="s">
        <v>2915</v>
      </c>
      <c r="G1307" s="3" t="s">
        <v>2916</v>
      </c>
      <c r="H1307" s="3">
        <v>63</v>
      </c>
      <c r="I1307" s="3">
        <v>48.06</v>
      </c>
      <c r="J1307" s="3">
        <v>10</v>
      </c>
      <c r="K1307" s="3">
        <v>480.6</v>
      </c>
      <c r="L1307" s="3" t="s">
        <v>27</v>
      </c>
      <c r="M1307" s="5">
        <v>2</v>
      </c>
      <c r="N1307" s="6" t="str">
        <f>IF(ev_charging_network_usage_!$I1307&lt;=10,"Low",IF(ev_charging_network_usage_!$I1307&lt;=30,"Medium","High"))</f>
        <v>High</v>
      </c>
      <c r="O1307" s="6" t="str">
        <f t="shared" si="85"/>
        <v>Low Satisfaction</v>
      </c>
      <c r="P1307" s="6" t="str">
        <f>IF(ev_charging_network_usage_!$H1307&lt;30,"Short Charging",IF(ev_charging_network_usage_!$H1307&lt;=60,"Medium Charging","Long Charging"))</f>
        <v>Long Charging</v>
      </c>
      <c r="Q1307" s="6">
        <f t="shared" si="84"/>
        <v>3</v>
      </c>
      <c r="R1307" s="30">
        <f t="shared" si="82"/>
        <v>0.85347222222222219</v>
      </c>
      <c r="S1307" s="28">
        <f t="shared" si="83"/>
        <v>45250</v>
      </c>
      <c r="T1307" s="28"/>
    </row>
    <row r="1308" spans="1:20" ht="13.2" x14ac:dyDescent="0.25">
      <c r="A1308" s="7" t="s">
        <v>2917</v>
      </c>
      <c r="B1308" s="7" t="s">
        <v>78</v>
      </c>
      <c r="C1308" s="7" t="s">
        <v>15</v>
      </c>
      <c r="D1308" s="7" t="s">
        <v>31</v>
      </c>
      <c r="E1308" s="7" t="s">
        <v>35</v>
      </c>
      <c r="F1308" s="7" t="s">
        <v>2918</v>
      </c>
      <c r="G1308" s="7" t="s">
        <v>2919</v>
      </c>
      <c r="H1308" s="7">
        <v>37</v>
      </c>
      <c r="I1308" s="7">
        <v>13.54</v>
      </c>
      <c r="J1308" s="7">
        <v>10</v>
      </c>
      <c r="K1308" s="7">
        <v>135.4</v>
      </c>
      <c r="L1308" s="7" t="s">
        <v>38</v>
      </c>
      <c r="M1308" s="9">
        <v>4</v>
      </c>
      <c r="N1308" s="6" t="str">
        <f>IF(ev_charging_network_usage_!$I1308&lt;=10,"Low",IF(ev_charging_network_usage_!$I1308&lt;=30,"Medium","High"))</f>
        <v>Medium</v>
      </c>
      <c r="O1308" s="6" t="str">
        <f t="shared" si="85"/>
        <v>Medium Satisfaction</v>
      </c>
      <c r="P1308" s="6" t="str">
        <f>IF(ev_charging_network_usage_!$H1308&lt;30,"Short Charging",IF(ev_charging_network_usage_!$H1308&lt;=60,"Medium Charging","Long Charging"))</f>
        <v>Medium Charging</v>
      </c>
      <c r="Q1308" s="6">
        <f t="shared" si="84"/>
        <v>3</v>
      </c>
      <c r="R1308" s="30">
        <f t="shared" si="82"/>
        <v>0.70347222222222228</v>
      </c>
      <c r="S1308" s="28">
        <f t="shared" si="83"/>
        <v>45496</v>
      </c>
      <c r="T1308" s="28"/>
    </row>
    <row r="1309" spans="1:20" ht="13.2" x14ac:dyDescent="0.25">
      <c r="A1309" s="3" t="s">
        <v>2920</v>
      </c>
      <c r="B1309" s="3" t="s">
        <v>59</v>
      </c>
      <c r="C1309" s="3" t="s">
        <v>30</v>
      </c>
      <c r="D1309" s="3" t="s">
        <v>16</v>
      </c>
      <c r="E1309" s="3" t="s">
        <v>17</v>
      </c>
      <c r="F1309" s="4">
        <v>45295.881249999999</v>
      </c>
      <c r="G1309" s="4">
        <v>45295.898611111108</v>
      </c>
      <c r="H1309" s="3">
        <v>25</v>
      </c>
      <c r="I1309" s="3">
        <v>51.4</v>
      </c>
      <c r="J1309" s="3">
        <v>15</v>
      </c>
      <c r="K1309" s="3">
        <v>771</v>
      </c>
      <c r="L1309" s="3" t="s">
        <v>38</v>
      </c>
      <c r="M1309" s="5">
        <v>3</v>
      </c>
      <c r="N1309" s="6" t="str">
        <f>IF(ev_charging_network_usage_!$I1309&lt;=10,"Low",IF(ev_charging_network_usage_!$I1309&lt;=30,"Medium","High"))</f>
        <v>High</v>
      </c>
      <c r="O1309" s="6" t="str">
        <f t="shared" si="85"/>
        <v>Medium Satisfaction</v>
      </c>
      <c r="P1309" s="6" t="str">
        <f>IF(ev_charging_network_usage_!$H1309&lt;30,"Short Charging",IF(ev_charging_network_usage_!$H1309&lt;=60,"Medium Charging","Long Charging"))</f>
        <v>Short Charging</v>
      </c>
      <c r="Q1309" s="6">
        <f t="shared" si="84"/>
        <v>2</v>
      </c>
      <c r="R1309" s="30">
        <f t="shared" si="82"/>
        <v>0.88124999999999998</v>
      </c>
      <c r="S1309" s="28">
        <f t="shared" si="83"/>
        <v>45295</v>
      </c>
      <c r="T1309" s="28"/>
    </row>
    <row r="1310" spans="1:20" ht="13.2" x14ac:dyDescent="0.25">
      <c r="A1310" s="7" t="s">
        <v>2921</v>
      </c>
      <c r="B1310" s="7" t="s">
        <v>48</v>
      </c>
      <c r="C1310" s="7" t="s">
        <v>30</v>
      </c>
      <c r="D1310" s="7" t="s">
        <v>16</v>
      </c>
      <c r="E1310" s="7" t="s">
        <v>35</v>
      </c>
      <c r="F1310" s="7" t="s">
        <v>2922</v>
      </c>
      <c r="G1310" s="7" t="s">
        <v>2923</v>
      </c>
      <c r="H1310" s="7">
        <v>94</v>
      </c>
      <c r="I1310" s="7">
        <v>32.619999999999997</v>
      </c>
      <c r="J1310" s="7">
        <v>10</v>
      </c>
      <c r="K1310" s="7">
        <v>326.2</v>
      </c>
      <c r="L1310" s="7" t="s">
        <v>38</v>
      </c>
      <c r="M1310" s="9">
        <v>5</v>
      </c>
      <c r="N1310" s="6" t="str">
        <f>IF(ev_charging_network_usage_!$I1310&lt;=10,"Low",IF(ev_charging_network_usage_!$I1310&lt;=30,"Medium","High"))</f>
        <v>High</v>
      </c>
      <c r="O1310" s="6" t="str">
        <f t="shared" si="85"/>
        <v>High Satisfaction</v>
      </c>
      <c r="P1310" s="6" t="str">
        <f>IF(ev_charging_network_usage_!$H1310&lt;30,"Short Charging",IF(ev_charging_network_usage_!$H1310&lt;=60,"Medium Charging","Long Charging"))</f>
        <v>Long Charging</v>
      </c>
      <c r="Q1310" s="6">
        <f t="shared" si="84"/>
        <v>2</v>
      </c>
      <c r="R1310" s="30">
        <f t="shared" si="82"/>
        <v>0.62847222222222221</v>
      </c>
      <c r="S1310" s="28">
        <f t="shared" si="83"/>
        <v>45162</v>
      </c>
      <c r="T1310" s="28"/>
    </row>
    <row r="1311" spans="1:20" ht="13.2" x14ac:dyDescent="0.25">
      <c r="A1311" s="3" t="s">
        <v>2924</v>
      </c>
      <c r="B1311" s="3" t="s">
        <v>55</v>
      </c>
      <c r="C1311" s="3" t="s">
        <v>30</v>
      </c>
      <c r="D1311" s="3" t="s">
        <v>34</v>
      </c>
      <c r="E1311" s="3" t="s">
        <v>35</v>
      </c>
      <c r="F1311" s="4">
        <v>44997.338194444441</v>
      </c>
      <c r="G1311" s="4">
        <v>44997.361805555556</v>
      </c>
      <c r="H1311" s="3">
        <v>34</v>
      </c>
      <c r="I1311" s="3">
        <v>5.3</v>
      </c>
      <c r="J1311" s="3">
        <v>15</v>
      </c>
      <c r="K1311" s="3">
        <v>79.5</v>
      </c>
      <c r="L1311" s="3" t="s">
        <v>23</v>
      </c>
      <c r="M1311" s="5">
        <v>2</v>
      </c>
      <c r="N1311" s="6" t="str">
        <f>IF(ev_charging_network_usage_!$I1311&lt;=10,"Low",IF(ev_charging_network_usage_!$I1311&lt;=30,"Medium","High"))</f>
        <v>Low</v>
      </c>
      <c r="O1311" s="6" t="str">
        <f t="shared" si="85"/>
        <v>Low Satisfaction</v>
      </c>
      <c r="P1311" s="6" t="str">
        <f>IF(ev_charging_network_usage_!$H1311&lt;30,"Short Charging",IF(ev_charging_network_usage_!$H1311&lt;=60,"Medium Charging","Long Charging"))</f>
        <v>Medium Charging</v>
      </c>
      <c r="Q1311" s="6">
        <f t="shared" si="84"/>
        <v>2</v>
      </c>
      <c r="R1311" s="30">
        <f t="shared" si="82"/>
        <v>0.33819444444444446</v>
      </c>
      <c r="S1311" s="28">
        <f t="shared" si="83"/>
        <v>44997</v>
      </c>
      <c r="T1311" s="28"/>
    </row>
    <row r="1312" spans="1:20" ht="13.2" x14ac:dyDescent="0.25">
      <c r="A1312" s="7" t="s">
        <v>2925</v>
      </c>
      <c r="B1312" s="7" t="s">
        <v>48</v>
      </c>
      <c r="C1312" s="7" t="s">
        <v>30</v>
      </c>
      <c r="D1312" s="7" t="s">
        <v>22</v>
      </c>
      <c r="E1312" s="7" t="s">
        <v>17</v>
      </c>
      <c r="F1312" s="7" t="s">
        <v>2926</v>
      </c>
      <c r="G1312" s="7" t="s">
        <v>2927</v>
      </c>
      <c r="H1312" s="7">
        <v>119</v>
      </c>
      <c r="I1312" s="7">
        <v>13.27</v>
      </c>
      <c r="J1312" s="7">
        <v>12</v>
      </c>
      <c r="K1312" s="7">
        <v>159.24</v>
      </c>
      <c r="L1312" s="7" t="s">
        <v>18</v>
      </c>
      <c r="M1312" s="9">
        <v>1</v>
      </c>
      <c r="N1312" s="6" t="str">
        <f>IF(ev_charging_network_usage_!$I1312&lt;=10,"Low",IF(ev_charging_network_usage_!$I1312&lt;=30,"Medium","High"))</f>
        <v>Medium</v>
      </c>
      <c r="O1312" s="6" t="str">
        <f t="shared" si="85"/>
        <v>Low Satisfaction</v>
      </c>
      <c r="P1312" s="6" t="str">
        <f>IF(ev_charging_network_usage_!$H1312&lt;30,"Short Charging",IF(ev_charging_network_usage_!$H1312&lt;=60,"Medium Charging","Long Charging"))</f>
        <v>Long Charging</v>
      </c>
      <c r="Q1312" s="6">
        <f t="shared" si="84"/>
        <v>2</v>
      </c>
      <c r="R1312" s="30">
        <f t="shared" si="82"/>
        <v>0.50138888888888888</v>
      </c>
      <c r="S1312" s="28">
        <f t="shared" si="83"/>
        <v>45401</v>
      </c>
      <c r="T1312" s="28"/>
    </row>
    <row r="1313" spans="1:20" ht="13.2" x14ac:dyDescent="0.25">
      <c r="A1313" s="3" t="s">
        <v>2928</v>
      </c>
      <c r="B1313" s="3" t="s">
        <v>59</v>
      </c>
      <c r="C1313" s="3" t="s">
        <v>15</v>
      </c>
      <c r="D1313" s="3" t="s">
        <v>31</v>
      </c>
      <c r="E1313" s="3" t="s">
        <v>35</v>
      </c>
      <c r="F1313" s="3" t="s">
        <v>2929</v>
      </c>
      <c r="G1313" s="3" t="s">
        <v>2930</v>
      </c>
      <c r="H1313" s="3">
        <v>100</v>
      </c>
      <c r="I1313" s="3">
        <v>46.3</v>
      </c>
      <c r="J1313" s="3">
        <v>8</v>
      </c>
      <c r="K1313" s="3">
        <v>370.4</v>
      </c>
      <c r="L1313" s="3" t="s">
        <v>27</v>
      </c>
      <c r="M1313" s="5">
        <v>4</v>
      </c>
      <c r="N1313" s="6" t="str">
        <f>IF(ev_charging_network_usage_!$I1313&lt;=10,"Low",IF(ev_charging_network_usage_!$I1313&lt;=30,"Medium","High"))</f>
        <v>High</v>
      </c>
      <c r="O1313" s="6" t="str">
        <f t="shared" si="85"/>
        <v>Medium Satisfaction</v>
      </c>
      <c r="P1313" s="6" t="str">
        <f>IF(ev_charging_network_usage_!$H1313&lt;30,"Short Charging",IF(ev_charging_network_usage_!$H1313&lt;=60,"Medium Charging","Long Charging"))</f>
        <v>Long Charging</v>
      </c>
      <c r="Q1313" s="6">
        <f t="shared" si="84"/>
        <v>3</v>
      </c>
      <c r="R1313" s="30">
        <f t="shared" si="82"/>
        <v>0.90694444444444444</v>
      </c>
      <c r="S1313" s="28">
        <f t="shared" si="83"/>
        <v>45092</v>
      </c>
      <c r="T1313" s="28"/>
    </row>
    <row r="1314" spans="1:20" ht="13.2" x14ac:dyDescent="0.25">
      <c r="A1314" s="7" t="s">
        <v>2931</v>
      </c>
      <c r="B1314" s="7" t="s">
        <v>43</v>
      </c>
      <c r="C1314" s="7" t="s">
        <v>21</v>
      </c>
      <c r="D1314" s="7" t="s">
        <v>34</v>
      </c>
      <c r="E1314" s="7" t="s">
        <v>17</v>
      </c>
      <c r="F1314" s="8">
        <v>45506.459027777775</v>
      </c>
      <c r="G1314" s="8">
        <v>45506.526388888888</v>
      </c>
      <c r="H1314" s="7">
        <v>97</v>
      </c>
      <c r="I1314" s="7">
        <v>32.130000000000003</v>
      </c>
      <c r="J1314" s="7">
        <v>15</v>
      </c>
      <c r="K1314" s="7">
        <v>481.95</v>
      </c>
      <c r="L1314" s="7" t="s">
        <v>18</v>
      </c>
      <c r="M1314" s="9">
        <v>3</v>
      </c>
      <c r="N1314" s="6" t="str">
        <f>IF(ev_charging_network_usage_!$I1314&lt;=10,"Low",IF(ev_charging_network_usage_!$I1314&lt;=30,"Medium","High"))</f>
        <v>High</v>
      </c>
      <c r="O1314" s="6" t="str">
        <f t="shared" si="85"/>
        <v>Medium Satisfaction</v>
      </c>
      <c r="P1314" s="6" t="str">
        <f>IF(ev_charging_network_usage_!$H1314&lt;30,"Short Charging",IF(ev_charging_network_usage_!$H1314&lt;=60,"Medium Charging","Long Charging"))</f>
        <v>Long Charging</v>
      </c>
      <c r="Q1314" s="6">
        <f t="shared" si="84"/>
        <v>1</v>
      </c>
      <c r="R1314" s="30">
        <f t="shared" si="82"/>
        <v>0.45902777777777776</v>
      </c>
      <c r="S1314" s="28">
        <f t="shared" si="83"/>
        <v>45506</v>
      </c>
      <c r="T1314" s="28"/>
    </row>
    <row r="1315" spans="1:20" ht="13.2" x14ac:dyDescent="0.25">
      <c r="A1315" s="3" t="s">
        <v>2932</v>
      </c>
      <c r="B1315" s="3" t="s">
        <v>55</v>
      </c>
      <c r="C1315" s="3" t="s">
        <v>15</v>
      </c>
      <c r="D1315" s="3" t="s">
        <v>34</v>
      </c>
      <c r="E1315" s="3" t="s">
        <v>35</v>
      </c>
      <c r="F1315" s="4">
        <v>45333.64166666667</v>
      </c>
      <c r="G1315" s="4">
        <v>45333.697222222225</v>
      </c>
      <c r="H1315" s="3">
        <v>80</v>
      </c>
      <c r="I1315" s="3">
        <v>15.78</v>
      </c>
      <c r="J1315" s="3">
        <v>10</v>
      </c>
      <c r="K1315" s="3">
        <v>157.80000000000001</v>
      </c>
      <c r="L1315" s="3" t="s">
        <v>27</v>
      </c>
      <c r="M1315" s="5">
        <v>5</v>
      </c>
      <c r="N1315" s="6" t="str">
        <f>IF(ev_charging_network_usage_!$I1315&lt;=10,"Low",IF(ev_charging_network_usage_!$I1315&lt;=30,"Medium","High"))</f>
        <v>Medium</v>
      </c>
      <c r="O1315" s="6" t="str">
        <f t="shared" si="85"/>
        <v>High Satisfaction</v>
      </c>
      <c r="P1315" s="6" t="str">
        <f>IF(ev_charging_network_usage_!$H1315&lt;30,"Short Charging",IF(ev_charging_network_usage_!$H1315&lt;=60,"Medium Charging","Long Charging"))</f>
        <v>Long Charging</v>
      </c>
      <c r="Q1315" s="6">
        <f t="shared" si="84"/>
        <v>3</v>
      </c>
      <c r="R1315" s="30">
        <f t="shared" si="82"/>
        <v>0.64166666666666672</v>
      </c>
      <c r="S1315" s="28">
        <f t="shared" si="83"/>
        <v>45333</v>
      </c>
      <c r="T1315" s="28"/>
    </row>
    <row r="1316" spans="1:20" ht="13.2" x14ac:dyDescent="0.25">
      <c r="A1316" s="7" t="s">
        <v>2933</v>
      </c>
      <c r="B1316" s="7" t="s">
        <v>14</v>
      </c>
      <c r="C1316" s="7" t="s">
        <v>21</v>
      </c>
      <c r="D1316" s="7" t="s">
        <v>22</v>
      </c>
      <c r="E1316" s="7" t="s">
        <v>35</v>
      </c>
      <c r="F1316" s="8">
        <v>45507.898611111108</v>
      </c>
      <c r="G1316" s="8">
        <v>45507.956944444442</v>
      </c>
      <c r="H1316" s="7">
        <v>84</v>
      </c>
      <c r="I1316" s="7">
        <v>38.770000000000003</v>
      </c>
      <c r="J1316" s="7">
        <v>8</v>
      </c>
      <c r="K1316" s="7">
        <v>310.16000000000003</v>
      </c>
      <c r="L1316" s="7" t="s">
        <v>27</v>
      </c>
      <c r="M1316" s="9">
        <v>2</v>
      </c>
      <c r="N1316" s="6" t="str">
        <f>IF(ev_charging_network_usage_!$I1316&lt;=10,"Low",IF(ev_charging_network_usage_!$I1316&lt;=30,"Medium","High"))</f>
        <v>High</v>
      </c>
      <c r="O1316" s="6" t="str">
        <f t="shared" si="85"/>
        <v>Low Satisfaction</v>
      </c>
      <c r="P1316" s="6" t="str">
        <f>IF(ev_charging_network_usage_!$H1316&lt;30,"Short Charging",IF(ev_charging_network_usage_!$H1316&lt;=60,"Medium Charging","Long Charging"))</f>
        <v>Long Charging</v>
      </c>
      <c r="Q1316" s="6">
        <f t="shared" si="84"/>
        <v>1</v>
      </c>
      <c r="R1316" s="30">
        <f t="shared" si="82"/>
        <v>0.89861111111111114</v>
      </c>
      <c r="S1316" s="28">
        <f t="shared" si="83"/>
        <v>45507</v>
      </c>
      <c r="T1316" s="28"/>
    </row>
    <row r="1317" spans="1:20" ht="13.2" x14ac:dyDescent="0.25">
      <c r="A1317" s="3" t="s">
        <v>2934</v>
      </c>
      <c r="B1317" s="3" t="s">
        <v>14</v>
      </c>
      <c r="C1317" s="3" t="s">
        <v>21</v>
      </c>
      <c r="D1317" s="3" t="s">
        <v>16</v>
      </c>
      <c r="E1317" s="3" t="s">
        <v>17</v>
      </c>
      <c r="F1317" s="4">
        <v>45200.970833333333</v>
      </c>
      <c r="G1317" s="4">
        <v>45200.98333333333</v>
      </c>
      <c r="H1317" s="3">
        <v>18</v>
      </c>
      <c r="I1317" s="3">
        <v>25.57</v>
      </c>
      <c r="J1317" s="3">
        <v>12</v>
      </c>
      <c r="K1317" s="3">
        <v>306.83999999999997</v>
      </c>
      <c r="L1317" s="3" t="s">
        <v>27</v>
      </c>
      <c r="M1317" s="5">
        <v>3</v>
      </c>
      <c r="N1317" s="6" t="str">
        <f>IF(ev_charging_network_usage_!$I1317&lt;=10,"Low",IF(ev_charging_network_usage_!$I1317&lt;=30,"Medium","High"))</f>
        <v>Medium</v>
      </c>
      <c r="O1317" s="6" t="str">
        <f t="shared" si="85"/>
        <v>Medium Satisfaction</v>
      </c>
      <c r="P1317" s="6" t="str">
        <f>IF(ev_charging_network_usage_!$H1317&lt;30,"Short Charging",IF(ev_charging_network_usage_!$H1317&lt;=60,"Medium Charging","Long Charging"))</f>
        <v>Short Charging</v>
      </c>
      <c r="Q1317" s="6">
        <f t="shared" si="84"/>
        <v>1</v>
      </c>
      <c r="R1317" s="30">
        <f t="shared" si="82"/>
        <v>0.97083333333333333</v>
      </c>
      <c r="S1317" s="28">
        <f t="shared" si="83"/>
        <v>45200</v>
      </c>
      <c r="T1317" s="28"/>
    </row>
    <row r="1318" spans="1:20" ht="13.2" x14ac:dyDescent="0.25">
      <c r="A1318" s="7" t="s">
        <v>2935</v>
      </c>
      <c r="B1318" s="7" t="s">
        <v>59</v>
      </c>
      <c r="C1318" s="7" t="s">
        <v>30</v>
      </c>
      <c r="D1318" s="7" t="s">
        <v>31</v>
      </c>
      <c r="E1318" s="7" t="s">
        <v>35</v>
      </c>
      <c r="F1318" s="7" t="s">
        <v>2936</v>
      </c>
      <c r="G1318" s="7" t="s">
        <v>2937</v>
      </c>
      <c r="H1318" s="7">
        <v>65</v>
      </c>
      <c r="I1318" s="7">
        <v>40.43</v>
      </c>
      <c r="J1318" s="7">
        <v>8</v>
      </c>
      <c r="K1318" s="7">
        <v>323.44</v>
      </c>
      <c r="L1318" s="7" t="s">
        <v>18</v>
      </c>
      <c r="M1318" s="9">
        <v>4</v>
      </c>
      <c r="N1318" s="6" t="str">
        <f>IF(ev_charging_network_usage_!$I1318&lt;=10,"Low",IF(ev_charging_network_usage_!$I1318&lt;=30,"Medium","High"))</f>
        <v>High</v>
      </c>
      <c r="O1318" s="6" t="str">
        <f t="shared" si="85"/>
        <v>Medium Satisfaction</v>
      </c>
      <c r="P1318" s="6" t="str">
        <f>IF(ev_charging_network_usage_!$H1318&lt;30,"Short Charging",IF(ev_charging_network_usage_!$H1318&lt;=60,"Medium Charging","Long Charging"))</f>
        <v>Long Charging</v>
      </c>
      <c r="Q1318" s="6">
        <f t="shared" si="84"/>
        <v>2</v>
      </c>
      <c r="R1318" s="30">
        <f t="shared" si="82"/>
        <v>6.458333333333334E-2</v>
      </c>
      <c r="S1318" s="28">
        <f t="shared" si="83"/>
        <v>45124</v>
      </c>
      <c r="T1318" s="28"/>
    </row>
    <row r="1319" spans="1:20" ht="13.2" x14ac:dyDescent="0.25">
      <c r="A1319" s="3" t="s">
        <v>2938</v>
      </c>
      <c r="B1319" s="3" t="s">
        <v>55</v>
      </c>
      <c r="C1319" s="3" t="s">
        <v>15</v>
      </c>
      <c r="D1319" s="3" t="s">
        <v>31</v>
      </c>
      <c r="E1319" s="3" t="s">
        <v>35</v>
      </c>
      <c r="F1319" s="3" t="s">
        <v>2939</v>
      </c>
      <c r="G1319" s="3" t="s">
        <v>2940</v>
      </c>
      <c r="H1319" s="3">
        <v>89</v>
      </c>
      <c r="I1319" s="3">
        <v>33.35</v>
      </c>
      <c r="J1319" s="3">
        <v>15</v>
      </c>
      <c r="K1319" s="3">
        <v>500.25</v>
      </c>
      <c r="L1319" s="3" t="s">
        <v>27</v>
      </c>
      <c r="M1319" s="5">
        <v>5</v>
      </c>
      <c r="N1319" s="6" t="str">
        <f>IF(ev_charging_network_usage_!$I1319&lt;=10,"Low",IF(ev_charging_network_usage_!$I1319&lt;=30,"Medium","High"))</f>
        <v>High</v>
      </c>
      <c r="O1319" s="6" t="str">
        <f t="shared" si="85"/>
        <v>High Satisfaction</v>
      </c>
      <c r="P1319" s="6" t="str">
        <f>IF(ev_charging_network_usage_!$H1319&lt;30,"Short Charging",IF(ev_charging_network_usage_!$H1319&lt;=60,"Medium Charging","Long Charging"))</f>
        <v>Long Charging</v>
      </c>
      <c r="Q1319" s="6">
        <f t="shared" si="84"/>
        <v>3</v>
      </c>
      <c r="R1319" s="30">
        <f t="shared" si="82"/>
        <v>0.74236111111111114</v>
      </c>
      <c r="S1319" s="28">
        <f t="shared" si="83"/>
        <v>45319</v>
      </c>
      <c r="T1319" s="28"/>
    </row>
    <row r="1320" spans="1:20" ht="13.2" x14ac:dyDescent="0.25">
      <c r="A1320" s="7" t="s">
        <v>2941</v>
      </c>
      <c r="B1320" s="7" t="s">
        <v>48</v>
      </c>
      <c r="C1320" s="7" t="s">
        <v>15</v>
      </c>
      <c r="D1320" s="7" t="s">
        <v>34</v>
      </c>
      <c r="E1320" s="7" t="s">
        <v>17</v>
      </c>
      <c r="F1320" s="7" t="s">
        <v>2942</v>
      </c>
      <c r="G1320" s="7" t="s">
        <v>2943</v>
      </c>
      <c r="H1320" s="7">
        <v>26</v>
      </c>
      <c r="I1320" s="7">
        <v>48.05</v>
      </c>
      <c r="J1320" s="7">
        <v>10</v>
      </c>
      <c r="K1320" s="7">
        <v>480.5</v>
      </c>
      <c r="L1320" s="7" t="s">
        <v>18</v>
      </c>
      <c r="M1320" s="9">
        <v>3</v>
      </c>
      <c r="N1320" s="6" t="str">
        <f>IF(ev_charging_network_usage_!$I1320&lt;=10,"Low",IF(ev_charging_network_usage_!$I1320&lt;=30,"Medium","High"))</f>
        <v>High</v>
      </c>
      <c r="O1320" s="6" t="str">
        <f t="shared" si="85"/>
        <v>Medium Satisfaction</v>
      </c>
      <c r="P1320" s="6" t="str">
        <f>IF(ev_charging_network_usage_!$H1320&lt;30,"Short Charging",IF(ev_charging_network_usage_!$H1320&lt;=60,"Medium Charging","Long Charging"))</f>
        <v>Short Charging</v>
      </c>
      <c r="Q1320" s="6">
        <f t="shared" si="84"/>
        <v>3</v>
      </c>
      <c r="R1320" s="30">
        <f t="shared" si="82"/>
        <v>0.1076388888888889</v>
      </c>
      <c r="S1320" s="28">
        <f t="shared" si="83"/>
        <v>45090</v>
      </c>
      <c r="T1320" s="28"/>
    </row>
    <row r="1321" spans="1:20" ht="13.2" x14ac:dyDescent="0.25">
      <c r="A1321" s="3" t="s">
        <v>2944</v>
      </c>
      <c r="B1321" s="3" t="s">
        <v>48</v>
      </c>
      <c r="C1321" s="3" t="s">
        <v>30</v>
      </c>
      <c r="D1321" s="3" t="s">
        <v>16</v>
      </c>
      <c r="E1321" s="3" t="s">
        <v>17</v>
      </c>
      <c r="F1321" s="4">
        <v>45602.261805555558</v>
      </c>
      <c r="G1321" s="4">
        <v>45602.329861111109</v>
      </c>
      <c r="H1321" s="3">
        <v>98</v>
      </c>
      <c r="I1321" s="3">
        <v>58.29</v>
      </c>
      <c r="J1321" s="3">
        <v>10</v>
      </c>
      <c r="K1321" s="3">
        <v>582.9</v>
      </c>
      <c r="L1321" s="3" t="s">
        <v>27</v>
      </c>
      <c r="M1321" s="5">
        <v>4</v>
      </c>
      <c r="N1321" s="6" t="str">
        <f>IF(ev_charging_network_usage_!$I1321&lt;=10,"Low",IF(ev_charging_network_usage_!$I1321&lt;=30,"Medium","High"))</f>
        <v>High</v>
      </c>
      <c r="O1321" s="6" t="str">
        <f t="shared" si="85"/>
        <v>Medium Satisfaction</v>
      </c>
      <c r="P1321" s="6" t="str">
        <f>IF(ev_charging_network_usage_!$H1321&lt;30,"Short Charging",IF(ev_charging_network_usage_!$H1321&lt;=60,"Medium Charging","Long Charging"))</f>
        <v>Long Charging</v>
      </c>
      <c r="Q1321" s="6">
        <f t="shared" si="84"/>
        <v>2</v>
      </c>
      <c r="R1321" s="30">
        <f t="shared" si="82"/>
        <v>0.26180555555555557</v>
      </c>
      <c r="S1321" s="28">
        <f t="shared" si="83"/>
        <v>45602</v>
      </c>
      <c r="T1321" s="28"/>
    </row>
    <row r="1322" spans="1:20" ht="13.2" x14ac:dyDescent="0.25">
      <c r="A1322" s="7" t="s">
        <v>2945</v>
      </c>
      <c r="B1322" s="7" t="s">
        <v>48</v>
      </c>
      <c r="C1322" s="7" t="s">
        <v>30</v>
      </c>
      <c r="D1322" s="7" t="s">
        <v>16</v>
      </c>
      <c r="E1322" s="7" t="s">
        <v>17</v>
      </c>
      <c r="F1322" s="8">
        <v>45634.145833333336</v>
      </c>
      <c r="G1322" s="8">
        <v>45634.15625</v>
      </c>
      <c r="H1322" s="7">
        <v>15</v>
      </c>
      <c r="I1322" s="7">
        <v>20.98</v>
      </c>
      <c r="J1322" s="7">
        <v>12</v>
      </c>
      <c r="K1322" s="7">
        <v>251.76</v>
      </c>
      <c r="L1322" s="7" t="s">
        <v>27</v>
      </c>
      <c r="M1322" s="9">
        <v>5</v>
      </c>
      <c r="N1322" s="6" t="str">
        <f>IF(ev_charging_network_usage_!$I1322&lt;=10,"Low",IF(ev_charging_network_usage_!$I1322&lt;=30,"Medium","High"))</f>
        <v>Medium</v>
      </c>
      <c r="O1322" s="6" t="str">
        <f t="shared" si="85"/>
        <v>High Satisfaction</v>
      </c>
      <c r="P1322" s="6" t="str">
        <f>IF(ev_charging_network_usage_!$H1322&lt;30,"Short Charging",IF(ev_charging_network_usage_!$H1322&lt;=60,"Medium Charging","Long Charging"))</f>
        <v>Short Charging</v>
      </c>
      <c r="Q1322" s="6">
        <f t="shared" si="84"/>
        <v>2</v>
      </c>
      <c r="R1322" s="30">
        <f t="shared" si="82"/>
        <v>0.14583333333333334</v>
      </c>
      <c r="S1322" s="28">
        <f t="shared" si="83"/>
        <v>45634</v>
      </c>
      <c r="T1322" s="28"/>
    </row>
    <row r="1323" spans="1:20" ht="13.2" x14ac:dyDescent="0.25">
      <c r="A1323" s="3" t="s">
        <v>2946</v>
      </c>
      <c r="B1323" s="3" t="s">
        <v>48</v>
      </c>
      <c r="C1323" s="3" t="s">
        <v>30</v>
      </c>
      <c r="D1323" s="3" t="s">
        <v>31</v>
      </c>
      <c r="E1323" s="3" t="s">
        <v>17</v>
      </c>
      <c r="F1323" s="3" t="s">
        <v>2947</v>
      </c>
      <c r="G1323" s="3" t="s">
        <v>2948</v>
      </c>
      <c r="H1323" s="3">
        <v>56</v>
      </c>
      <c r="I1323" s="3">
        <v>31.39</v>
      </c>
      <c r="J1323" s="3">
        <v>15</v>
      </c>
      <c r="K1323" s="3">
        <v>470.85</v>
      </c>
      <c r="L1323" s="3" t="s">
        <v>27</v>
      </c>
      <c r="M1323" s="5">
        <v>1</v>
      </c>
      <c r="N1323" s="6" t="str">
        <f>IF(ev_charging_network_usage_!$I1323&lt;=10,"Low",IF(ev_charging_network_usage_!$I1323&lt;=30,"Medium","High"))</f>
        <v>High</v>
      </c>
      <c r="O1323" s="6" t="str">
        <f t="shared" si="85"/>
        <v>Low Satisfaction</v>
      </c>
      <c r="P1323" s="6" t="str">
        <f>IF(ev_charging_network_usage_!$H1323&lt;30,"Short Charging",IF(ev_charging_network_usage_!$H1323&lt;=60,"Medium Charging","Long Charging"))</f>
        <v>Medium Charging</v>
      </c>
      <c r="Q1323" s="6">
        <f t="shared" si="84"/>
        <v>2</v>
      </c>
      <c r="R1323" s="30">
        <f t="shared" si="82"/>
        <v>0.67361111111111116</v>
      </c>
      <c r="S1323" s="28">
        <f t="shared" si="83"/>
        <v>45492</v>
      </c>
      <c r="T1323" s="28"/>
    </row>
    <row r="1324" spans="1:20" ht="13.2" x14ac:dyDescent="0.25">
      <c r="A1324" s="7" t="s">
        <v>2949</v>
      </c>
      <c r="B1324" s="7" t="s">
        <v>20</v>
      </c>
      <c r="C1324" s="7" t="s">
        <v>15</v>
      </c>
      <c r="D1324" s="7" t="s">
        <v>31</v>
      </c>
      <c r="E1324" s="7" t="s">
        <v>17</v>
      </c>
      <c r="F1324" s="7" t="s">
        <v>2950</v>
      </c>
      <c r="G1324" s="7" t="s">
        <v>2951</v>
      </c>
      <c r="H1324" s="7">
        <v>55</v>
      </c>
      <c r="I1324" s="7">
        <v>5.53</v>
      </c>
      <c r="J1324" s="7">
        <v>8</v>
      </c>
      <c r="K1324" s="7">
        <v>44.24</v>
      </c>
      <c r="L1324" s="7" t="s">
        <v>38</v>
      </c>
      <c r="M1324" s="9">
        <v>1</v>
      </c>
      <c r="N1324" s="6" t="str">
        <f>IF(ev_charging_network_usage_!$I1324&lt;=10,"Low",IF(ev_charging_network_usage_!$I1324&lt;=30,"Medium","High"))</f>
        <v>Low</v>
      </c>
      <c r="O1324" s="6" t="str">
        <f t="shared" si="85"/>
        <v>Low Satisfaction</v>
      </c>
      <c r="P1324" s="6" t="str">
        <f>IF(ev_charging_network_usage_!$H1324&lt;30,"Short Charging",IF(ev_charging_network_usage_!$H1324&lt;=60,"Medium Charging","Long Charging"))</f>
        <v>Medium Charging</v>
      </c>
      <c r="Q1324" s="6">
        <f t="shared" si="84"/>
        <v>3</v>
      </c>
      <c r="R1324" s="30">
        <f t="shared" si="82"/>
        <v>0.74097222222222225</v>
      </c>
      <c r="S1324" s="28">
        <f t="shared" si="83"/>
        <v>45372</v>
      </c>
      <c r="T1324" s="28"/>
    </row>
    <row r="1325" spans="1:20" ht="13.2" x14ac:dyDescent="0.25">
      <c r="A1325" s="3" t="s">
        <v>2952</v>
      </c>
      <c r="B1325" s="3" t="s">
        <v>55</v>
      </c>
      <c r="C1325" s="3" t="s">
        <v>15</v>
      </c>
      <c r="D1325" s="3" t="s">
        <v>22</v>
      </c>
      <c r="E1325" s="3" t="s">
        <v>35</v>
      </c>
      <c r="F1325" s="3" t="s">
        <v>2953</v>
      </c>
      <c r="G1325" s="3" t="s">
        <v>2954</v>
      </c>
      <c r="H1325" s="3">
        <v>46</v>
      </c>
      <c r="I1325" s="3">
        <v>28.58</v>
      </c>
      <c r="J1325" s="3">
        <v>12</v>
      </c>
      <c r="K1325" s="3">
        <v>342.96</v>
      </c>
      <c r="L1325" s="3" t="s">
        <v>23</v>
      </c>
      <c r="M1325" s="5">
        <v>5</v>
      </c>
      <c r="N1325" s="6" t="str">
        <f>IF(ev_charging_network_usage_!$I1325&lt;=10,"Low",IF(ev_charging_network_usage_!$I1325&lt;=30,"Medium","High"))</f>
        <v>Medium</v>
      </c>
      <c r="O1325" s="6" t="str">
        <f t="shared" si="85"/>
        <v>High Satisfaction</v>
      </c>
      <c r="P1325" s="6" t="str">
        <f>IF(ev_charging_network_usage_!$H1325&lt;30,"Short Charging",IF(ev_charging_network_usage_!$H1325&lt;=60,"Medium Charging","Long Charging"))</f>
        <v>Medium Charging</v>
      </c>
      <c r="Q1325" s="6">
        <f t="shared" si="84"/>
        <v>3</v>
      </c>
      <c r="R1325" s="30">
        <f t="shared" si="82"/>
        <v>7.9861111111111105E-2</v>
      </c>
      <c r="S1325" s="28">
        <f t="shared" si="83"/>
        <v>45222</v>
      </c>
      <c r="T1325" s="28"/>
    </row>
    <row r="1326" spans="1:20" ht="13.2" x14ac:dyDescent="0.25">
      <c r="A1326" s="7" t="s">
        <v>2955</v>
      </c>
      <c r="B1326" s="7" t="s">
        <v>78</v>
      </c>
      <c r="C1326" s="7" t="s">
        <v>30</v>
      </c>
      <c r="D1326" s="7" t="s">
        <v>31</v>
      </c>
      <c r="E1326" s="7" t="s">
        <v>17</v>
      </c>
      <c r="F1326" s="8">
        <v>45603.864583333336</v>
      </c>
      <c r="G1326" s="8">
        <v>45603.916666666664</v>
      </c>
      <c r="H1326" s="7">
        <v>75</v>
      </c>
      <c r="I1326" s="7">
        <v>16.64</v>
      </c>
      <c r="J1326" s="7">
        <v>15</v>
      </c>
      <c r="K1326" s="7">
        <v>249.6</v>
      </c>
      <c r="L1326" s="7" t="s">
        <v>18</v>
      </c>
      <c r="M1326" s="9">
        <v>1</v>
      </c>
      <c r="N1326" s="6" t="str">
        <f>IF(ev_charging_network_usage_!$I1326&lt;=10,"Low",IF(ev_charging_network_usage_!$I1326&lt;=30,"Medium","High"))</f>
        <v>Medium</v>
      </c>
      <c r="O1326" s="6" t="str">
        <f t="shared" si="85"/>
        <v>Low Satisfaction</v>
      </c>
      <c r="P1326" s="6" t="str">
        <f>IF(ev_charging_network_usage_!$H1326&lt;30,"Short Charging",IF(ev_charging_network_usage_!$H1326&lt;=60,"Medium Charging","Long Charging"))</f>
        <v>Long Charging</v>
      </c>
      <c r="Q1326" s="6">
        <f t="shared" si="84"/>
        <v>2</v>
      </c>
      <c r="R1326" s="30">
        <f t="shared" si="82"/>
        <v>0.86458333333333337</v>
      </c>
      <c r="S1326" s="28">
        <f t="shared" si="83"/>
        <v>45603</v>
      </c>
      <c r="T1326" s="28"/>
    </row>
    <row r="1327" spans="1:20" ht="13.2" x14ac:dyDescent="0.25">
      <c r="A1327" s="3" t="s">
        <v>2956</v>
      </c>
      <c r="B1327" s="3" t="s">
        <v>20</v>
      </c>
      <c r="C1327" s="3" t="s">
        <v>30</v>
      </c>
      <c r="D1327" s="3" t="s">
        <v>34</v>
      </c>
      <c r="E1327" s="3" t="s">
        <v>17</v>
      </c>
      <c r="F1327" s="4">
        <v>45357.263194444444</v>
      </c>
      <c r="G1327" s="4">
        <v>45357.306250000001</v>
      </c>
      <c r="H1327" s="3">
        <v>62</v>
      </c>
      <c r="I1327" s="3">
        <v>47.48</v>
      </c>
      <c r="J1327" s="3">
        <v>15</v>
      </c>
      <c r="K1327" s="3">
        <v>712.2</v>
      </c>
      <c r="L1327" s="3" t="s">
        <v>18</v>
      </c>
      <c r="M1327" s="5">
        <v>1</v>
      </c>
      <c r="N1327" s="6" t="str">
        <f>IF(ev_charging_network_usage_!$I1327&lt;=10,"Low",IF(ev_charging_network_usage_!$I1327&lt;=30,"Medium","High"))</f>
        <v>High</v>
      </c>
      <c r="O1327" s="6" t="str">
        <f t="shared" si="85"/>
        <v>Low Satisfaction</v>
      </c>
      <c r="P1327" s="6" t="str">
        <f>IF(ev_charging_network_usage_!$H1327&lt;30,"Short Charging",IF(ev_charging_network_usage_!$H1327&lt;=60,"Medium Charging","Long Charging"))</f>
        <v>Long Charging</v>
      </c>
      <c r="Q1327" s="6">
        <f t="shared" si="84"/>
        <v>2</v>
      </c>
      <c r="R1327" s="30">
        <f t="shared" si="82"/>
        <v>0.26319444444444445</v>
      </c>
      <c r="S1327" s="28">
        <f t="shared" si="83"/>
        <v>45357</v>
      </c>
      <c r="T1327" s="28"/>
    </row>
    <row r="1328" spans="1:20" ht="13.2" x14ac:dyDescent="0.25">
      <c r="A1328" s="7" t="s">
        <v>2957</v>
      </c>
      <c r="B1328" s="7" t="s">
        <v>59</v>
      </c>
      <c r="C1328" s="7" t="s">
        <v>15</v>
      </c>
      <c r="D1328" s="7" t="s">
        <v>31</v>
      </c>
      <c r="E1328" s="7" t="s">
        <v>17</v>
      </c>
      <c r="F1328" s="7" t="s">
        <v>2958</v>
      </c>
      <c r="G1328" s="7" t="s">
        <v>2959</v>
      </c>
      <c r="H1328" s="7">
        <v>113</v>
      </c>
      <c r="I1328" s="7">
        <v>38.64</v>
      </c>
      <c r="J1328" s="7">
        <v>15</v>
      </c>
      <c r="K1328" s="7">
        <v>579.6</v>
      </c>
      <c r="L1328" s="7" t="s">
        <v>38</v>
      </c>
      <c r="M1328" s="9">
        <v>3</v>
      </c>
      <c r="N1328" s="6" t="str">
        <f>IF(ev_charging_network_usage_!$I1328&lt;=10,"Low",IF(ev_charging_network_usage_!$I1328&lt;=30,"Medium","High"))</f>
        <v>High</v>
      </c>
      <c r="O1328" s="6" t="str">
        <f t="shared" si="85"/>
        <v>Medium Satisfaction</v>
      </c>
      <c r="P1328" s="6" t="str">
        <f>IF(ev_charging_network_usage_!$H1328&lt;30,"Short Charging",IF(ev_charging_network_usage_!$H1328&lt;=60,"Medium Charging","Long Charging"))</f>
        <v>Long Charging</v>
      </c>
      <c r="Q1328" s="6">
        <f t="shared" si="84"/>
        <v>3</v>
      </c>
      <c r="R1328" s="30">
        <f t="shared" si="82"/>
        <v>0.28680555555555554</v>
      </c>
      <c r="S1328" s="28">
        <f t="shared" si="83"/>
        <v>45467</v>
      </c>
      <c r="T1328" s="28"/>
    </row>
    <row r="1329" spans="1:20" ht="13.2" x14ac:dyDescent="0.25">
      <c r="A1329" s="3" t="s">
        <v>2960</v>
      </c>
      <c r="B1329" s="3" t="s">
        <v>20</v>
      </c>
      <c r="C1329" s="3" t="s">
        <v>21</v>
      </c>
      <c r="D1329" s="3" t="s">
        <v>31</v>
      </c>
      <c r="E1329" s="3" t="s">
        <v>35</v>
      </c>
      <c r="F1329" s="3" t="s">
        <v>2961</v>
      </c>
      <c r="G1329" s="3" t="s">
        <v>2962</v>
      </c>
      <c r="H1329" s="3">
        <v>95</v>
      </c>
      <c r="I1329" s="3">
        <v>16.149999999999999</v>
      </c>
      <c r="J1329" s="3">
        <v>15</v>
      </c>
      <c r="K1329" s="3">
        <v>242.25</v>
      </c>
      <c r="L1329" s="3" t="s">
        <v>23</v>
      </c>
      <c r="M1329" s="5">
        <v>3</v>
      </c>
      <c r="N1329" s="6" t="str">
        <f>IF(ev_charging_network_usage_!$I1329&lt;=10,"Low",IF(ev_charging_network_usage_!$I1329&lt;=30,"Medium","High"))</f>
        <v>Medium</v>
      </c>
      <c r="O1329" s="6" t="str">
        <f t="shared" si="85"/>
        <v>Medium Satisfaction</v>
      </c>
      <c r="P1329" s="6" t="str">
        <f>IF(ev_charging_network_usage_!$H1329&lt;30,"Short Charging",IF(ev_charging_network_usage_!$H1329&lt;=60,"Medium Charging","Long Charging"))</f>
        <v>Long Charging</v>
      </c>
      <c r="Q1329" s="6">
        <f t="shared" si="84"/>
        <v>1</v>
      </c>
      <c r="R1329" s="30">
        <f t="shared" si="82"/>
        <v>0.13472222222222222</v>
      </c>
      <c r="S1329" s="28">
        <f t="shared" si="83"/>
        <v>45404</v>
      </c>
      <c r="T1329" s="28"/>
    </row>
    <row r="1330" spans="1:20" ht="13.2" x14ac:dyDescent="0.25">
      <c r="A1330" s="7" t="s">
        <v>2963</v>
      </c>
      <c r="B1330" s="7" t="s">
        <v>14</v>
      </c>
      <c r="C1330" s="7" t="s">
        <v>21</v>
      </c>
      <c r="D1330" s="7" t="s">
        <v>34</v>
      </c>
      <c r="E1330" s="7" t="s">
        <v>17</v>
      </c>
      <c r="F1330" s="8">
        <v>45383.454861111109</v>
      </c>
      <c r="G1330" s="8">
        <v>45383.525000000001</v>
      </c>
      <c r="H1330" s="7">
        <v>101</v>
      </c>
      <c r="I1330" s="7">
        <v>53.1</v>
      </c>
      <c r="J1330" s="7">
        <v>8</v>
      </c>
      <c r="K1330" s="7">
        <v>424.8</v>
      </c>
      <c r="L1330" s="7" t="s">
        <v>23</v>
      </c>
      <c r="M1330" s="9">
        <v>2</v>
      </c>
      <c r="N1330" s="6" t="str">
        <f>IF(ev_charging_network_usage_!$I1330&lt;=10,"Low",IF(ev_charging_network_usage_!$I1330&lt;=30,"Medium","High"))</f>
        <v>High</v>
      </c>
      <c r="O1330" s="6" t="str">
        <f t="shared" si="85"/>
        <v>Low Satisfaction</v>
      </c>
      <c r="P1330" s="6" t="str">
        <f>IF(ev_charging_network_usage_!$H1330&lt;30,"Short Charging",IF(ev_charging_network_usage_!$H1330&lt;=60,"Medium Charging","Long Charging"))</f>
        <v>Long Charging</v>
      </c>
      <c r="Q1330" s="6">
        <f t="shared" si="84"/>
        <v>1</v>
      </c>
      <c r="R1330" s="30">
        <f t="shared" si="82"/>
        <v>0.4548611111111111</v>
      </c>
      <c r="S1330" s="28">
        <f t="shared" si="83"/>
        <v>45383</v>
      </c>
      <c r="T1330" s="28"/>
    </row>
    <row r="1331" spans="1:20" ht="13.2" x14ac:dyDescent="0.25">
      <c r="A1331" s="3" t="s">
        <v>2964</v>
      </c>
      <c r="B1331" s="3" t="s">
        <v>48</v>
      </c>
      <c r="C1331" s="3" t="s">
        <v>21</v>
      </c>
      <c r="D1331" s="3" t="s">
        <v>22</v>
      </c>
      <c r="E1331" s="3" t="s">
        <v>17</v>
      </c>
      <c r="F1331" s="10">
        <v>45636.550694444442</v>
      </c>
      <c r="G1331" s="10">
        <v>45636.570138888892</v>
      </c>
      <c r="H1331" s="3">
        <v>28</v>
      </c>
      <c r="I1331" s="3">
        <v>33.56</v>
      </c>
      <c r="J1331" s="3">
        <v>12</v>
      </c>
      <c r="K1331" s="3">
        <v>402.72</v>
      </c>
      <c r="L1331" s="3" t="s">
        <v>18</v>
      </c>
      <c r="M1331" s="5">
        <v>3</v>
      </c>
      <c r="N1331" s="6" t="str">
        <f>IF(ev_charging_network_usage_!$I1331&lt;=10,"Low",IF(ev_charging_network_usage_!$I1331&lt;=30,"Medium","High"))</f>
        <v>High</v>
      </c>
      <c r="O1331" s="6" t="str">
        <f t="shared" si="85"/>
        <v>Medium Satisfaction</v>
      </c>
      <c r="P1331" s="6" t="str">
        <f>IF(ev_charging_network_usage_!$H1331&lt;30,"Short Charging",IF(ev_charging_network_usage_!$H1331&lt;=60,"Medium Charging","Long Charging"))</f>
        <v>Short Charging</v>
      </c>
      <c r="Q1331" s="6">
        <f t="shared" si="84"/>
        <v>1</v>
      </c>
      <c r="R1331" s="30">
        <f t="shared" si="82"/>
        <v>0.55069444444444449</v>
      </c>
      <c r="S1331" s="28">
        <f t="shared" si="83"/>
        <v>45636</v>
      </c>
      <c r="T1331" s="28"/>
    </row>
    <row r="1332" spans="1:20" ht="13.2" x14ac:dyDescent="0.25">
      <c r="A1332" s="7" t="s">
        <v>2965</v>
      </c>
      <c r="B1332" s="7" t="s">
        <v>43</v>
      </c>
      <c r="C1332" s="7" t="s">
        <v>21</v>
      </c>
      <c r="D1332" s="7" t="s">
        <v>31</v>
      </c>
      <c r="E1332" s="7" t="s">
        <v>17</v>
      </c>
      <c r="F1332" s="7" t="s">
        <v>2966</v>
      </c>
      <c r="G1332" s="7" t="s">
        <v>2967</v>
      </c>
      <c r="H1332" s="7">
        <v>96</v>
      </c>
      <c r="I1332" s="7">
        <v>59.29</v>
      </c>
      <c r="J1332" s="7">
        <v>15</v>
      </c>
      <c r="K1332" s="7">
        <v>889.35</v>
      </c>
      <c r="L1332" s="7" t="s">
        <v>18</v>
      </c>
      <c r="M1332" s="9">
        <v>3</v>
      </c>
      <c r="N1332" s="6" t="str">
        <f>IF(ev_charging_network_usage_!$I1332&lt;=10,"Low",IF(ev_charging_network_usage_!$I1332&lt;=30,"Medium","High"))</f>
        <v>High</v>
      </c>
      <c r="O1332" s="6" t="str">
        <f t="shared" si="85"/>
        <v>Medium Satisfaction</v>
      </c>
      <c r="P1332" s="6" t="str">
        <f>IF(ev_charging_network_usage_!$H1332&lt;30,"Short Charging",IF(ev_charging_network_usage_!$H1332&lt;=60,"Medium Charging","Long Charging"))</f>
        <v>Long Charging</v>
      </c>
      <c r="Q1332" s="6">
        <f t="shared" si="84"/>
        <v>1</v>
      </c>
      <c r="R1332" s="30">
        <f t="shared" si="82"/>
        <v>2.2916666666666665E-2</v>
      </c>
      <c r="S1332" s="28">
        <f t="shared" si="83"/>
        <v>45407</v>
      </c>
      <c r="T1332" s="28"/>
    </row>
    <row r="1333" spans="1:20" ht="13.2" x14ac:dyDescent="0.25">
      <c r="A1333" s="3" t="s">
        <v>2968</v>
      </c>
      <c r="B1333" s="3" t="s">
        <v>43</v>
      </c>
      <c r="C1333" s="3" t="s">
        <v>15</v>
      </c>
      <c r="D1333" s="3" t="s">
        <v>22</v>
      </c>
      <c r="E1333" s="3" t="s">
        <v>35</v>
      </c>
      <c r="F1333" s="4">
        <v>44986.082638888889</v>
      </c>
      <c r="G1333" s="4">
        <v>44986.147916666669</v>
      </c>
      <c r="H1333" s="3">
        <v>94</v>
      </c>
      <c r="I1333" s="3">
        <v>49.54</v>
      </c>
      <c r="J1333" s="3">
        <v>12</v>
      </c>
      <c r="K1333" s="3">
        <v>594.48</v>
      </c>
      <c r="L1333" s="3" t="s">
        <v>38</v>
      </c>
      <c r="M1333" s="5">
        <v>2</v>
      </c>
      <c r="N1333" s="6" t="str">
        <f>IF(ev_charging_network_usage_!$I1333&lt;=10,"Low",IF(ev_charging_network_usage_!$I1333&lt;=30,"Medium","High"))</f>
        <v>High</v>
      </c>
      <c r="O1333" s="6" t="str">
        <f t="shared" si="85"/>
        <v>Low Satisfaction</v>
      </c>
      <c r="P1333" s="6" t="str">
        <f>IF(ev_charging_network_usage_!$H1333&lt;30,"Short Charging",IF(ev_charging_network_usage_!$H1333&lt;=60,"Medium Charging","Long Charging"))</f>
        <v>Long Charging</v>
      </c>
      <c r="Q1333" s="6">
        <f t="shared" si="84"/>
        <v>3</v>
      </c>
      <c r="R1333" s="30">
        <f t="shared" si="82"/>
        <v>8.2638888888888887E-2</v>
      </c>
      <c r="S1333" s="28">
        <f t="shared" si="83"/>
        <v>44986</v>
      </c>
      <c r="T1333" s="28"/>
    </row>
    <row r="1334" spans="1:20" ht="13.2" x14ac:dyDescent="0.25">
      <c r="A1334" s="7" t="s">
        <v>2969</v>
      </c>
      <c r="B1334" s="7" t="s">
        <v>43</v>
      </c>
      <c r="C1334" s="7" t="s">
        <v>21</v>
      </c>
      <c r="D1334" s="7" t="s">
        <v>31</v>
      </c>
      <c r="E1334" s="7" t="s">
        <v>35</v>
      </c>
      <c r="F1334" s="8">
        <v>45078.386805555558</v>
      </c>
      <c r="G1334" s="8">
        <v>45078.45416666667</v>
      </c>
      <c r="H1334" s="7">
        <v>97</v>
      </c>
      <c r="I1334" s="7">
        <v>52.11</v>
      </c>
      <c r="J1334" s="7">
        <v>15</v>
      </c>
      <c r="K1334" s="7">
        <v>781.65</v>
      </c>
      <c r="L1334" s="7" t="s">
        <v>23</v>
      </c>
      <c r="M1334" s="9">
        <v>5</v>
      </c>
      <c r="N1334" s="6" t="str">
        <f>IF(ev_charging_network_usage_!$I1334&lt;=10,"Low",IF(ev_charging_network_usage_!$I1334&lt;=30,"Medium","High"))</f>
        <v>High</v>
      </c>
      <c r="O1334" s="6" t="str">
        <f t="shared" si="85"/>
        <v>High Satisfaction</v>
      </c>
      <c r="P1334" s="6" t="str">
        <f>IF(ev_charging_network_usage_!$H1334&lt;30,"Short Charging",IF(ev_charging_network_usage_!$H1334&lt;=60,"Medium Charging","Long Charging"))</f>
        <v>Long Charging</v>
      </c>
      <c r="Q1334" s="6">
        <f t="shared" si="84"/>
        <v>1</v>
      </c>
      <c r="R1334" s="30">
        <f t="shared" si="82"/>
        <v>0.38680555555555557</v>
      </c>
      <c r="S1334" s="28">
        <f t="shared" si="83"/>
        <v>45078</v>
      </c>
      <c r="T1334" s="28"/>
    </row>
    <row r="1335" spans="1:20" ht="13.2" x14ac:dyDescent="0.25">
      <c r="A1335" s="3" t="s">
        <v>2970</v>
      </c>
      <c r="B1335" s="3" t="s">
        <v>59</v>
      </c>
      <c r="C1335" s="3" t="s">
        <v>30</v>
      </c>
      <c r="D1335" s="3" t="s">
        <v>22</v>
      </c>
      <c r="E1335" s="3" t="s">
        <v>17</v>
      </c>
      <c r="F1335" s="3" t="s">
        <v>2971</v>
      </c>
      <c r="G1335" s="3" t="s">
        <v>2972</v>
      </c>
      <c r="H1335" s="3">
        <v>53</v>
      </c>
      <c r="I1335" s="3">
        <v>55.57</v>
      </c>
      <c r="J1335" s="3">
        <v>8</v>
      </c>
      <c r="K1335" s="3">
        <v>444.56</v>
      </c>
      <c r="L1335" s="3" t="s">
        <v>38</v>
      </c>
      <c r="M1335" s="5">
        <v>1</v>
      </c>
      <c r="N1335" s="6" t="str">
        <f>IF(ev_charging_network_usage_!$I1335&lt;=10,"Low",IF(ev_charging_network_usage_!$I1335&lt;=30,"Medium","High"))</f>
        <v>High</v>
      </c>
      <c r="O1335" s="6" t="str">
        <f t="shared" si="85"/>
        <v>Low Satisfaction</v>
      </c>
      <c r="P1335" s="6" t="str">
        <f>IF(ev_charging_network_usage_!$H1335&lt;30,"Short Charging",IF(ev_charging_network_usage_!$H1335&lt;=60,"Medium Charging","Long Charging"))</f>
        <v>Medium Charging</v>
      </c>
      <c r="Q1335" s="6">
        <f t="shared" si="84"/>
        <v>2</v>
      </c>
      <c r="R1335" s="30">
        <f t="shared" si="82"/>
        <v>0.21458333333333332</v>
      </c>
      <c r="S1335" s="28">
        <f t="shared" si="83"/>
        <v>45130</v>
      </c>
      <c r="T1335" s="28"/>
    </row>
    <row r="1336" spans="1:20" ht="13.2" x14ac:dyDescent="0.25">
      <c r="A1336" s="7" t="s">
        <v>2973</v>
      </c>
      <c r="B1336" s="7" t="s">
        <v>48</v>
      </c>
      <c r="C1336" s="7" t="s">
        <v>15</v>
      </c>
      <c r="D1336" s="7" t="s">
        <v>22</v>
      </c>
      <c r="E1336" s="7" t="s">
        <v>35</v>
      </c>
      <c r="F1336" s="7" t="s">
        <v>2974</v>
      </c>
      <c r="G1336" s="7" t="s">
        <v>2975</v>
      </c>
      <c r="H1336" s="7">
        <v>87</v>
      </c>
      <c r="I1336" s="7">
        <v>36.86</v>
      </c>
      <c r="J1336" s="7">
        <v>10</v>
      </c>
      <c r="K1336" s="7">
        <v>368.6</v>
      </c>
      <c r="L1336" s="7" t="s">
        <v>18</v>
      </c>
      <c r="M1336" s="9">
        <v>2</v>
      </c>
      <c r="N1336" s="6" t="str">
        <f>IF(ev_charging_network_usage_!$I1336&lt;=10,"Low",IF(ev_charging_network_usage_!$I1336&lt;=30,"Medium","High"))</f>
        <v>High</v>
      </c>
      <c r="O1336" s="6" t="str">
        <f t="shared" si="85"/>
        <v>Low Satisfaction</v>
      </c>
      <c r="P1336" s="6" t="str">
        <f>IF(ev_charging_network_usage_!$H1336&lt;30,"Short Charging",IF(ev_charging_network_usage_!$H1336&lt;=60,"Medium Charging","Long Charging"))</f>
        <v>Long Charging</v>
      </c>
      <c r="Q1336" s="6">
        <f t="shared" si="84"/>
        <v>3</v>
      </c>
      <c r="R1336" s="30">
        <f t="shared" si="82"/>
        <v>0.95902777777777781</v>
      </c>
      <c r="S1336" s="28">
        <f t="shared" si="83"/>
        <v>45159</v>
      </c>
      <c r="T1336" s="28"/>
    </row>
    <row r="1337" spans="1:20" ht="13.2" x14ac:dyDescent="0.25">
      <c r="A1337" s="3" t="s">
        <v>2976</v>
      </c>
      <c r="B1337" s="3" t="s">
        <v>78</v>
      </c>
      <c r="C1337" s="3" t="s">
        <v>21</v>
      </c>
      <c r="D1337" s="3" t="s">
        <v>31</v>
      </c>
      <c r="E1337" s="3" t="s">
        <v>35</v>
      </c>
      <c r="F1337" s="4">
        <v>45448.224999999999</v>
      </c>
      <c r="G1337" s="4">
        <v>45448.249305555553</v>
      </c>
      <c r="H1337" s="3">
        <v>35</v>
      </c>
      <c r="I1337" s="3">
        <v>16.46</v>
      </c>
      <c r="J1337" s="3">
        <v>10</v>
      </c>
      <c r="K1337" s="3">
        <v>164.6</v>
      </c>
      <c r="L1337" s="3" t="s">
        <v>23</v>
      </c>
      <c r="M1337" s="5">
        <v>2</v>
      </c>
      <c r="N1337" s="6" t="str">
        <f>IF(ev_charging_network_usage_!$I1337&lt;=10,"Low",IF(ev_charging_network_usage_!$I1337&lt;=30,"Medium","High"))</f>
        <v>Medium</v>
      </c>
      <c r="O1337" s="6" t="str">
        <f t="shared" si="85"/>
        <v>Low Satisfaction</v>
      </c>
      <c r="P1337" s="6" t="str">
        <f>IF(ev_charging_network_usage_!$H1337&lt;30,"Short Charging",IF(ev_charging_network_usage_!$H1337&lt;=60,"Medium Charging","Long Charging"))</f>
        <v>Medium Charging</v>
      </c>
      <c r="Q1337" s="6">
        <f t="shared" si="84"/>
        <v>1</v>
      </c>
      <c r="R1337" s="30">
        <f t="shared" si="82"/>
        <v>0.22500000000000001</v>
      </c>
      <c r="S1337" s="28">
        <f t="shared" si="83"/>
        <v>45448</v>
      </c>
      <c r="T1337" s="28"/>
    </row>
    <row r="1338" spans="1:20" ht="13.2" x14ac:dyDescent="0.25">
      <c r="A1338" s="7" t="s">
        <v>2977</v>
      </c>
      <c r="B1338" s="7" t="s">
        <v>78</v>
      </c>
      <c r="C1338" s="7" t="s">
        <v>15</v>
      </c>
      <c r="D1338" s="7" t="s">
        <v>16</v>
      </c>
      <c r="E1338" s="7" t="s">
        <v>17</v>
      </c>
      <c r="F1338" s="7" t="s">
        <v>2978</v>
      </c>
      <c r="G1338" s="7" t="s">
        <v>2979</v>
      </c>
      <c r="H1338" s="7">
        <v>68</v>
      </c>
      <c r="I1338" s="7">
        <v>57.47</v>
      </c>
      <c r="J1338" s="7">
        <v>8</v>
      </c>
      <c r="K1338" s="7">
        <v>459.76</v>
      </c>
      <c r="L1338" s="7" t="s">
        <v>23</v>
      </c>
      <c r="M1338" s="9">
        <v>1</v>
      </c>
      <c r="N1338" s="6" t="str">
        <f>IF(ev_charging_network_usage_!$I1338&lt;=10,"Low",IF(ev_charging_network_usage_!$I1338&lt;=30,"Medium","High"))</f>
        <v>High</v>
      </c>
      <c r="O1338" s="6" t="str">
        <f t="shared" si="85"/>
        <v>Low Satisfaction</v>
      </c>
      <c r="P1338" s="6" t="str">
        <f>IF(ev_charging_network_usage_!$H1338&lt;30,"Short Charging",IF(ev_charging_network_usage_!$H1338&lt;=60,"Medium Charging","Long Charging"))</f>
        <v>Long Charging</v>
      </c>
      <c r="Q1338" s="6">
        <f t="shared" si="84"/>
        <v>3</v>
      </c>
      <c r="R1338" s="30">
        <f t="shared" si="82"/>
        <v>0.62986111111111109</v>
      </c>
      <c r="S1338" s="28">
        <f t="shared" si="83"/>
        <v>45471</v>
      </c>
      <c r="T1338" s="28"/>
    </row>
    <row r="1339" spans="1:20" ht="13.2" x14ac:dyDescent="0.25">
      <c r="A1339" s="3" t="s">
        <v>2980</v>
      </c>
      <c r="B1339" s="3" t="s">
        <v>78</v>
      </c>
      <c r="C1339" s="3" t="s">
        <v>15</v>
      </c>
      <c r="D1339" s="3" t="s">
        <v>22</v>
      </c>
      <c r="E1339" s="3" t="s">
        <v>35</v>
      </c>
      <c r="F1339" s="4">
        <v>45330.669444444444</v>
      </c>
      <c r="G1339" s="4">
        <v>45330.71597222222</v>
      </c>
      <c r="H1339" s="3">
        <v>67</v>
      </c>
      <c r="I1339" s="3">
        <v>31.82</v>
      </c>
      <c r="J1339" s="3">
        <v>12</v>
      </c>
      <c r="K1339" s="3">
        <v>381.84</v>
      </c>
      <c r="L1339" s="3" t="s">
        <v>23</v>
      </c>
      <c r="M1339" s="5">
        <v>2</v>
      </c>
      <c r="N1339" s="6" t="str">
        <f>IF(ev_charging_network_usage_!$I1339&lt;=10,"Low",IF(ev_charging_network_usage_!$I1339&lt;=30,"Medium","High"))</f>
        <v>High</v>
      </c>
      <c r="O1339" s="6" t="str">
        <f t="shared" si="85"/>
        <v>Low Satisfaction</v>
      </c>
      <c r="P1339" s="6" t="str">
        <f>IF(ev_charging_network_usage_!$H1339&lt;30,"Short Charging",IF(ev_charging_network_usage_!$H1339&lt;=60,"Medium Charging","Long Charging"))</f>
        <v>Long Charging</v>
      </c>
      <c r="Q1339" s="6">
        <f t="shared" si="84"/>
        <v>3</v>
      </c>
      <c r="R1339" s="30">
        <f t="shared" si="82"/>
        <v>0.6694444444444444</v>
      </c>
      <c r="S1339" s="28">
        <f t="shared" si="83"/>
        <v>45330</v>
      </c>
      <c r="T1339" s="28"/>
    </row>
    <row r="1340" spans="1:20" ht="13.2" x14ac:dyDescent="0.25">
      <c r="A1340" s="7" t="s">
        <v>2981</v>
      </c>
      <c r="B1340" s="7" t="s">
        <v>43</v>
      </c>
      <c r="C1340" s="7" t="s">
        <v>30</v>
      </c>
      <c r="D1340" s="7" t="s">
        <v>31</v>
      </c>
      <c r="E1340" s="7" t="s">
        <v>35</v>
      </c>
      <c r="F1340" s="7" t="s">
        <v>2982</v>
      </c>
      <c r="G1340" s="7" t="s">
        <v>2983</v>
      </c>
      <c r="H1340" s="7">
        <v>52</v>
      </c>
      <c r="I1340" s="7">
        <v>51.32</v>
      </c>
      <c r="J1340" s="7">
        <v>15</v>
      </c>
      <c r="K1340" s="7">
        <v>769.8</v>
      </c>
      <c r="L1340" s="7" t="s">
        <v>38</v>
      </c>
      <c r="M1340" s="9">
        <v>2</v>
      </c>
      <c r="N1340" s="6" t="str">
        <f>IF(ev_charging_network_usage_!$I1340&lt;=10,"Low",IF(ev_charging_network_usage_!$I1340&lt;=30,"Medium","High"))</f>
        <v>High</v>
      </c>
      <c r="O1340" s="6" t="str">
        <f t="shared" si="85"/>
        <v>Low Satisfaction</v>
      </c>
      <c r="P1340" s="6" t="str">
        <f>IF(ev_charging_network_usage_!$H1340&lt;30,"Short Charging",IF(ev_charging_network_usage_!$H1340&lt;=60,"Medium Charging","Long Charging"))</f>
        <v>Medium Charging</v>
      </c>
      <c r="Q1340" s="6">
        <f t="shared" si="84"/>
        <v>2</v>
      </c>
      <c r="R1340" s="30">
        <f t="shared" si="82"/>
        <v>3.6111111111111108E-2</v>
      </c>
      <c r="S1340" s="28">
        <f t="shared" si="83"/>
        <v>45615</v>
      </c>
      <c r="T1340" s="28"/>
    </row>
    <row r="1341" spans="1:20" ht="13.2" x14ac:dyDescent="0.25">
      <c r="A1341" s="3" t="s">
        <v>2984</v>
      </c>
      <c r="B1341" s="3" t="s">
        <v>55</v>
      </c>
      <c r="C1341" s="3" t="s">
        <v>15</v>
      </c>
      <c r="D1341" s="3" t="s">
        <v>16</v>
      </c>
      <c r="E1341" s="3" t="s">
        <v>17</v>
      </c>
      <c r="F1341" s="10">
        <v>45636.605555555558</v>
      </c>
      <c r="G1341" s="10">
        <v>45636.616666666669</v>
      </c>
      <c r="H1341" s="3">
        <v>16</v>
      </c>
      <c r="I1341" s="3">
        <v>7.33</v>
      </c>
      <c r="J1341" s="3">
        <v>12</v>
      </c>
      <c r="K1341" s="3">
        <v>87.96</v>
      </c>
      <c r="L1341" s="3" t="s">
        <v>38</v>
      </c>
      <c r="M1341" s="5">
        <v>4</v>
      </c>
      <c r="N1341" s="6" t="str">
        <f>IF(ev_charging_network_usage_!$I1341&lt;=10,"Low",IF(ev_charging_network_usage_!$I1341&lt;=30,"Medium","High"))</f>
        <v>Low</v>
      </c>
      <c r="O1341" s="6" t="str">
        <f t="shared" si="85"/>
        <v>Medium Satisfaction</v>
      </c>
      <c r="P1341" s="6" t="str">
        <f>IF(ev_charging_network_usage_!$H1341&lt;30,"Short Charging",IF(ev_charging_network_usage_!$H1341&lt;=60,"Medium Charging","Long Charging"))</f>
        <v>Short Charging</v>
      </c>
      <c r="Q1341" s="6">
        <f t="shared" si="84"/>
        <v>3</v>
      </c>
      <c r="R1341" s="30">
        <f t="shared" si="82"/>
        <v>0.60555555555555551</v>
      </c>
      <c r="S1341" s="28">
        <f t="shared" si="83"/>
        <v>45636</v>
      </c>
      <c r="T1341" s="28"/>
    </row>
    <row r="1342" spans="1:20" ht="13.2" x14ac:dyDescent="0.25">
      <c r="A1342" s="7" t="s">
        <v>2985</v>
      </c>
      <c r="B1342" s="7" t="s">
        <v>55</v>
      </c>
      <c r="C1342" s="7" t="s">
        <v>15</v>
      </c>
      <c r="D1342" s="7" t="s">
        <v>34</v>
      </c>
      <c r="E1342" s="7" t="s">
        <v>35</v>
      </c>
      <c r="F1342" s="7" t="s">
        <v>2986</v>
      </c>
      <c r="G1342" s="7" t="s">
        <v>2987</v>
      </c>
      <c r="H1342" s="7">
        <v>55</v>
      </c>
      <c r="I1342" s="7">
        <v>14.46</v>
      </c>
      <c r="J1342" s="7">
        <v>10</v>
      </c>
      <c r="K1342" s="7">
        <v>144.6</v>
      </c>
      <c r="L1342" s="7" t="s">
        <v>27</v>
      </c>
      <c r="M1342" s="9">
        <v>4</v>
      </c>
      <c r="N1342" s="6" t="str">
        <f>IF(ev_charging_network_usage_!$I1342&lt;=10,"Low",IF(ev_charging_network_usage_!$I1342&lt;=30,"Medium","High"))</f>
        <v>Medium</v>
      </c>
      <c r="O1342" s="6" t="str">
        <f t="shared" si="85"/>
        <v>Medium Satisfaction</v>
      </c>
      <c r="P1342" s="6" t="str">
        <f>IF(ev_charging_network_usage_!$H1342&lt;30,"Short Charging",IF(ev_charging_network_usage_!$H1342&lt;=60,"Medium Charging","Long Charging"))</f>
        <v>Medium Charging</v>
      </c>
      <c r="Q1342" s="6">
        <f t="shared" si="84"/>
        <v>3</v>
      </c>
      <c r="R1342" s="30">
        <f t="shared" si="82"/>
        <v>0.16527777777777777</v>
      </c>
      <c r="S1342" s="28">
        <f t="shared" si="83"/>
        <v>44970</v>
      </c>
      <c r="T1342" s="28"/>
    </row>
    <row r="1343" spans="1:20" ht="13.2" x14ac:dyDescent="0.25">
      <c r="A1343" s="3" t="s">
        <v>2988</v>
      </c>
      <c r="B1343" s="3" t="s">
        <v>43</v>
      </c>
      <c r="C1343" s="3" t="s">
        <v>15</v>
      </c>
      <c r="D1343" s="3" t="s">
        <v>31</v>
      </c>
      <c r="E1343" s="3" t="s">
        <v>35</v>
      </c>
      <c r="F1343" s="3" t="s">
        <v>2989</v>
      </c>
      <c r="G1343" s="3" t="s">
        <v>2990</v>
      </c>
      <c r="H1343" s="3">
        <v>104</v>
      </c>
      <c r="I1343" s="3">
        <v>16.510000000000002</v>
      </c>
      <c r="J1343" s="3">
        <v>10</v>
      </c>
      <c r="K1343" s="3">
        <v>165.1</v>
      </c>
      <c r="L1343" s="3" t="s">
        <v>27</v>
      </c>
      <c r="M1343" s="5">
        <v>5</v>
      </c>
      <c r="N1343" s="6" t="str">
        <f>IF(ev_charging_network_usage_!$I1343&lt;=10,"Low",IF(ev_charging_network_usage_!$I1343&lt;=30,"Medium","High"))</f>
        <v>Medium</v>
      </c>
      <c r="O1343" s="6" t="str">
        <f t="shared" si="85"/>
        <v>High Satisfaction</v>
      </c>
      <c r="P1343" s="6" t="str">
        <f>IF(ev_charging_network_usage_!$H1343&lt;30,"Short Charging",IF(ev_charging_network_usage_!$H1343&lt;=60,"Medium Charging","Long Charging"))</f>
        <v>Long Charging</v>
      </c>
      <c r="Q1343" s="6">
        <f t="shared" si="84"/>
        <v>3</v>
      </c>
      <c r="R1343" s="30">
        <f t="shared" si="82"/>
        <v>0.40902777777777777</v>
      </c>
      <c r="S1343" s="28">
        <f t="shared" si="83"/>
        <v>45198</v>
      </c>
      <c r="T1343" s="28"/>
    </row>
    <row r="1344" spans="1:20" ht="13.2" x14ac:dyDescent="0.25">
      <c r="A1344" s="7" t="s">
        <v>2991</v>
      </c>
      <c r="B1344" s="7" t="s">
        <v>29</v>
      </c>
      <c r="C1344" s="7" t="s">
        <v>15</v>
      </c>
      <c r="D1344" s="7" t="s">
        <v>34</v>
      </c>
      <c r="E1344" s="7" t="s">
        <v>17</v>
      </c>
      <c r="F1344" s="8">
        <v>45474.876388888886</v>
      </c>
      <c r="G1344" s="8">
        <v>45474.925000000003</v>
      </c>
      <c r="H1344" s="7">
        <v>70</v>
      </c>
      <c r="I1344" s="7">
        <v>37.17</v>
      </c>
      <c r="J1344" s="7">
        <v>10</v>
      </c>
      <c r="K1344" s="7">
        <v>371.7</v>
      </c>
      <c r="L1344" s="7" t="s">
        <v>27</v>
      </c>
      <c r="M1344" s="9">
        <v>2</v>
      </c>
      <c r="N1344" s="6" t="str">
        <f>IF(ev_charging_network_usage_!$I1344&lt;=10,"Low",IF(ev_charging_network_usage_!$I1344&lt;=30,"Medium","High"))</f>
        <v>High</v>
      </c>
      <c r="O1344" s="6" t="str">
        <f t="shared" si="85"/>
        <v>Low Satisfaction</v>
      </c>
      <c r="P1344" s="6" t="str">
        <f>IF(ev_charging_network_usage_!$H1344&lt;30,"Short Charging",IF(ev_charging_network_usage_!$H1344&lt;=60,"Medium Charging","Long Charging"))</f>
        <v>Long Charging</v>
      </c>
      <c r="Q1344" s="6">
        <f t="shared" si="84"/>
        <v>3</v>
      </c>
      <c r="R1344" s="30">
        <f t="shared" si="82"/>
        <v>0.87638888888888888</v>
      </c>
      <c r="S1344" s="28">
        <f t="shared" si="83"/>
        <v>45474</v>
      </c>
      <c r="T1344" s="28"/>
    </row>
    <row r="1345" spans="1:20" ht="13.2" x14ac:dyDescent="0.25">
      <c r="A1345" s="3" t="s">
        <v>2992</v>
      </c>
      <c r="B1345" s="3" t="s">
        <v>29</v>
      </c>
      <c r="C1345" s="3" t="s">
        <v>30</v>
      </c>
      <c r="D1345" s="3" t="s">
        <v>34</v>
      </c>
      <c r="E1345" s="3" t="s">
        <v>17</v>
      </c>
      <c r="F1345" s="4">
        <v>45451.722222222219</v>
      </c>
      <c r="G1345" s="4">
        <v>45451.794444444444</v>
      </c>
      <c r="H1345" s="3">
        <v>104</v>
      </c>
      <c r="I1345" s="3">
        <v>2.5</v>
      </c>
      <c r="J1345" s="3">
        <v>15</v>
      </c>
      <c r="K1345" s="3">
        <v>37.5</v>
      </c>
      <c r="L1345" s="3" t="s">
        <v>38</v>
      </c>
      <c r="M1345" s="5">
        <v>3</v>
      </c>
      <c r="N1345" s="6" t="str">
        <f>IF(ev_charging_network_usage_!$I1345&lt;=10,"Low",IF(ev_charging_network_usage_!$I1345&lt;=30,"Medium","High"))</f>
        <v>Low</v>
      </c>
      <c r="O1345" s="6" t="str">
        <f t="shared" si="85"/>
        <v>Medium Satisfaction</v>
      </c>
      <c r="P1345" s="6" t="str">
        <f>IF(ev_charging_network_usage_!$H1345&lt;30,"Short Charging",IF(ev_charging_network_usage_!$H1345&lt;=60,"Medium Charging","Long Charging"))</f>
        <v>Long Charging</v>
      </c>
      <c r="Q1345" s="6">
        <f t="shared" si="84"/>
        <v>2</v>
      </c>
      <c r="R1345" s="30">
        <f t="shared" si="82"/>
        <v>0.72222222222222221</v>
      </c>
      <c r="S1345" s="28">
        <f t="shared" si="83"/>
        <v>45451</v>
      </c>
      <c r="T1345" s="28"/>
    </row>
    <row r="1346" spans="1:20" ht="13.2" x14ac:dyDescent="0.25">
      <c r="A1346" s="7" t="s">
        <v>2993</v>
      </c>
      <c r="B1346" s="7" t="s">
        <v>78</v>
      </c>
      <c r="C1346" s="7" t="s">
        <v>30</v>
      </c>
      <c r="D1346" s="7" t="s">
        <v>34</v>
      </c>
      <c r="E1346" s="7" t="s">
        <v>17</v>
      </c>
      <c r="F1346" s="8">
        <v>45139.668749999997</v>
      </c>
      <c r="G1346" s="8">
        <v>45139.695833333331</v>
      </c>
      <c r="H1346" s="7">
        <v>39</v>
      </c>
      <c r="I1346" s="7">
        <v>2.21</v>
      </c>
      <c r="J1346" s="7">
        <v>15</v>
      </c>
      <c r="K1346" s="7">
        <v>33.15</v>
      </c>
      <c r="L1346" s="7" t="s">
        <v>18</v>
      </c>
      <c r="M1346" s="9">
        <v>4</v>
      </c>
      <c r="N1346" s="6" t="str">
        <f>IF(ev_charging_network_usage_!$I1346&lt;=10,"Low",IF(ev_charging_network_usage_!$I1346&lt;=30,"Medium","High"))</f>
        <v>Low</v>
      </c>
      <c r="O1346" s="6" t="str">
        <f t="shared" si="85"/>
        <v>Medium Satisfaction</v>
      </c>
      <c r="P1346" s="6" t="str">
        <f>IF(ev_charging_network_usage_!$H1346&lt;30,"Short Charging",IF(ev_charging_network_usage_!$H1346&lt;=60,"Medium Charging","Long Charging"))</f>
        <v>Medium Charging</v>
      </c>
      <c r="Q1346" s="6">
        <f t="shared" si="84"/>
        <v>2</v>
      </c>
      <c r="R1346" s="30">
        <f t="shared" ref="R1346:R1409" si="86">TIME(HOUR(F1346),MINUTE(F1346),SECOND(F1346))</f>
        <v>0.66874999999999996</v>
      </c>
      <c r="S1346" s="28">
        <f t="shared" ref="S1346:S1409" si="87">DATE(YEAR(F1346),MONTH(F1346),DAY(F1346))</f>
        <v>45139</v>
      </c>
      <c r="T1346" s="28"/>
    </row>
    <row r="1347" spans="1:20" ht="13.2" x14ac:dyDescent="0.25">
      <c r="A1347" s="3" t="s">
        <v>2994</v>
      </c>
      <c r="B1347" s="3" t="s">
        <v>20</v>
      </c>
      <c r="C1347" s="3" t="s">
        <v>21</v>
      </c>
      <c r="D1347" s="3" t="s">
        <v>34</v>
      </c>
      <c r="E1347" s="3" t="s">
        <v>17</v>
      </c>
      <c r="F1347" s="3" t="s">
        <v>2995</v>
      </c>
      <c r="G1347" s="3" t="s">
        <v>2996</v>
      </c>
      <c r="H1347" s="3">
        <v>68</v>
      </c>
      <c r="I1347" s="3">
        <v>5.24</v>
      </c>
      <c r="J1347" s="3">
        <v>12</v>
      </c>
      <c r="K1347" s="3">
        <v>62.88</v>
      </c>
      <c r="L1347" s="3" t="s">
        <v>38</v>
      </c>
      <c r="M1347" s="5">
        <v>3</v>
      </c>
      <c r="N1347" s="6" t="str">
        <f>IF(ev_charging_network_usage_!$I1347&lt;=10,"Low",IF(ev_charging_network_usage_!$I1347&lt;=30,"Medium","High"))</f>
        <v>Low</v>
      </c>
      <c r="O1347" s="6" t="str">
        <f t="shared" si="85"/>
        <v>Medium Satisfaction</v>
      </c>
      <c r="P1347" s="6" t="str">
        <f>IF(ev_charging_network_usage_!$H1347&lt;30,"Short Charging",IF(ev_charging_network_usage_!$H1347&lt;=60,"Medium Charging","Long Charging"))</f>
        <v>Long Charging</v>
      </c>
      <c r="Q1347" s="6">
        <f t="shared" ref="Q1347:Q1410" si="88">IF(C1347="Fast Charger",1,IF(C1347="Standard Charger",2,IF(C1347="Super Fast Charger",3,"")))</f>
        <v>1</v>
      </c>
      <c r="R1347" s="30">
        <f t="shared" si="86"/>
        <v>0.11597222222222223</v>
      </c>
      <c r="S1347" s="28">
        <f t="shared" si="87"/>
        <v>45274</v>
      </c>
      <c r="T1347" s="28"/>
    </row>
    <row r="1348" spans="1:20" ht="13.2" x14ac:dyDescent="0.25">
      <c r="A1348" s="7" t="s">
        <v>2997</v>
      </c>
      <c r="B1348" s="7" t="s">
        <v>55</v>
      </c>
      <c r="C1348" s="7" t="s">
        <v>15</v>
      </c>
      <c r="D1348" s="7" t="s">
        <v>16</v>
      </c>
      <c r="E1348" s="7" t="s">
        <v>17</v>
      </c>
      <c r="F1348" s="8">
        <v>44927.313194444447</v>
      </c>
      <c r="G1348" s="8">
        <v>44927.349305555559</v>
      </c>
      <c r="H1348" s="7">
        <v>52</v>
      </c>
      <c r="I1348" s="7">
        <v>36.26</v>
      </c>
      <c r="J1348" s="7">
        <v>15</v>
      </c>
      <c r="K1348" s="7">
        <v>543.9</v>
      </c>
      <c r="L1348" s="7" t="s">
        <v>38</v>
      </c>
      <c r="M1348" s="9">
        <v>5</v>
      </c>
      <c r="N1348" s="6" t="str">
        <f>IF(ev_charging_network_usage_!$I1348&lt;=10,"Low",IF(ev_charging_network_usage_!$I1348&lt;=30,"Medium","High"))</f>
        <v>High</v>
      </c>
      <c r="O1348" s="6" t="str">
        <f t="shared" ref="O1348:O1411" si="89">IF(M1348&lt;=2,"Low Satisfaction",IF(M1348&lt;=4,"Medium Satisfaction","High Satisfaction"))</f>
        <v>High Satisfaction</v>
      </c>
      <c r="P1348" s="6" t="str">
        <f>IF(ev_charging_network_usage_!$H1348&lt;30,"Short Charging",IF(ev_charging_network_usage_!$H1348&lt;=60,"Medium Charging","Long Charging"))</f>
        <v>Medium Charging</v>
      </c>
      <c r="Q1348" s="6">
        <f t="shared" si="88"/>
        <v>3</v>
      </c>
      <c r="R1348" s="30">
        <f t="shared" si="86"/>
        <v>0.31319444444444444</v>
      </c>
      <c r="S1348" s="28">
        <f t="shared" si="87"/>
        <v>44927</v>
      </c>
      <c r="T1348" s="28"/>
    </row>
    <row r="1349" spans="1:20" ht="13.2" x14ac:dyDescent="0.25">
      <c r="A1349" s="3" t="s">
        <v>2998</v>
      </c>
      <c r="B1349" s="3" t="s">
        <v>20</v>
      </c>
      <c r="C1349" s="3" t="s">
        <v>15</v>
      </c>
      <c r="D1349" s="3" t="s">
        <v>34</v>
      </c>
      <c r="E1349" s="3" t="s">
        <v>35</v>
      </c>
      <c r="F1349" s="3" t="s">
        <v>2999</v>
      </c>
      <c r="G1349" s="3" t="s">
        <v>3000</v>
      </c>
      <c r="H1349" s="3">
        <v>116</v>
      </c>
      <c r="I1349" s="3">
        <v>20.65</v>
      </c>
      <c r="J1349" s="3">
        <v>15</v>
      </c>
      <c r="K1349" s="3">
        <v>309.75</v>
      </c>
      <c r="L1349" s="3" t="s">
        <v>18</v>
      </c>
      <c r="M1349" s="5">
        <v>1</v>
      </c>
      <c r="N1349" s="6" t="str">
        <f>IF(ev_charging_network_usage_!$I1349&lt;=10,"Low",IF(ev_charging_network_usage_!$I1349&lt;=30,"Medium","High"))</f>
        <v>Medium</v>
      </c>
      <c r="O1349" s="6" t="str">
        <f t="shared" si="89"/>
        <v>Low Satisfaction</v>
      </c>
      <c r="P1349" s="6" t="str">
        <f>IF(ev_charging_network_usage_!$H1349&lt;30,"Short Charging",IF(ev_charging_network_usage_!$H1349&lt;=60,"Medium Charging","Long Charging"))</f>
        <v>Long Charging</v>
      </c>
      <c r="Q1349" s="6">
        <f t="shared" si="88"/>
        <v>3</v>
      </c>
      <c r="R1349" s="30">
        <f t="shared" si="86"/>
        <v>0.44027777777777777</v>
      </c>
      <c r="S1349" s="28">
        <f t="shared" si="87"/>
        <v>45223</v>
      </c>
      <c r="T1349" s="28"/>
    </row>
    <row r="1350" spans="1:20" ht="13.2" x14ac:dyDescent="0.25">
      <c r="A1350" s="7" t="s">
        <v>3001</v>
      </c>
      <c r="B1350" s="7" t="s">
        <v>14</v>
      </c>
      <c r="C1350" s="7" t="s">
        <v>15</v>
      </c>
      <c r="D1350" s="7" t="s">
        <v>22</v>
      </c>
      <c r="E1350" s="7" t="s">
        <v>35</v>
      </c>
      <c r="F1350" s="7" t="s">
        <v>3002</v>
      </c>
      <c r="G1350" s="7" t="s">
        <v>3003</v>
      </c>
      <c r="H1350" s="7">
        <v>22</v>
      </c>
      <c r="I1350" s="7">
        <v>40.26</v>
      </c>
      <c r="J1350" s="7">
        <v>8</v>
      </c>
      <c r="K1350" s="7">
        <v>322.08</v>
      </c>
      <c r="L1350" s="7" t="s">
        <v>18</v>
      </c>
      <c r="M1350" s="9">
        <v>5</v>
      </c>
      <c r="N1350" s="6" t="str">
        <f>IF(ev_charging_network_usage_!$I1350&lt;=10,"Low",IF(ev_charging_network_usage_!$I1350&lt;=30,"Medium","High"))</f>
        <v>High</v>
      </c>
      <c r="O1350" s="6" t="str">
        <f t="shared" si="89"/>
        <v>High Satisfaction</v>
      </c>
      <c r="P1350" s="6" t="str">
        <f>IF(ev_charging_network_usage_!$H1350&lt;30,"Short Charging",IF(ev_charging_network_usage_!$H1350&lt;=60,"Medium Charging","Long Charging"))</f>
        <v>Short Charging</v>
      </c>
      <c r="Q1350" s="6">
        <f t="shared" si="88"/>
        <v>3</v>
      </c>
      <c r="R1350" s="30">
        <f t="shared" si="86"/>
        <v>0.50069444444444444</v>
      </c>
      <c r="S1350" s="28">
        <f t="shared" si="87"/>
        <v>45256</v>
      </c>
      <c r="T1350" s="28"/>
    </row>
    <row r="1351" spans="1:20" ht="13.2" x14ac:dyDescent="0.25">
      <c r="A1351" s="3" t="s">
        <v>3004</v>
      </c>
      <c r="B1351" s="3" t="s">
        <v>78</v>
      </c>
      <c r="C1351" s="3" t="s">
        <v>30</v>
      </c>
      <c r="D1351" s="3" t="s">
        <v>16</v>
      </c>
      <c r="E1351" s="3" t="s">
        <v>35</v>
      </c>
      <c r="F1351" s="4">
        <v>45145.527083333334</v>
      </c>
      <c r="G1351" s="4">
        <v>45145.572222222225</v>
      </c>
      <c r="H1351" s="3">
        <v>65</v>
      </c>
      <c r="I1351" s="3">
        <v>39.26</v>
      </c>
      <c r="J1351" s="3">
        <v>10</v>
      </c>
      <c r="K1351" s="3">
        <v>392.6</v>
      </c>
      <c r="L1351" s="3" t="s">
        <v>27</v>
      </c>
      <c r="M1351" s="5">
        <v>5</v>
      </c>
      <c r="N1351" s="6" t="str">
        <f>IF(ev_charging_network_usage_!$I1351&lt;=10,"Low",IF(ev_charging_network_usage_!$I1351&lt;=30,"Medium","High"))</f>
        <v>High</v>
      </c>
      <c r="O1351" s="6" t="str">
        <f t="shared" si="89"/>
        <v>High Satisfaction</v>
      </c>
      <c r="P1351" s="6" t="str">
        <f>IF(ev_charging_network_usage_!$H1351&lt;30,"Short Charging",IF(ev_charging_network_usage_!$H1351&lt;=60,"Medium Charging","Long Charging"))</f>
        <v>Long Charging</v>
      </c>
      <c r="Q1351" s="6">
        <f t="shared" si="88"/>
        <v>2</v>
      </c>
      <c r="R1351" s="30">
        <f t="shared" si="86"/>
        <v>0.52708333333333335</v>
      </c>
      <c r="S1351" s="28">
        <f t="shared" si="87"/>
        <v>45145</v>
      </c>
      <c r="T1351" s="28"/>
    </row>
    <row r="1352" spans="1:20" ht="13.2" x14ac:dyDescent="0.25">
      <c r="A1352" s="7" t="s">
        <v>3005</v>
      </c>
      <c r="B1352" s="7" t="s">
        <v>43</v>
      </c>
      <c r="C1352" s="7" t="s">
        <v>30</v>
      </c>
      <c r="D1352" s="7" t="s">
        <v>16</v>
      </c>
      <c r="E1352" s="7" t="s">
        <v>17</v>
      </c>
      <c r="F1352" s="8">
        <v>45268.595833333333</v>
      </c>
      <c r="G1352" s="8">
        <v>45268.634027777778</v>
      </c>
      <c r="H1352" s="7">
        <v>55</v>
      </c>
      <c r="I1352" s="7">
        <v>26.07</v>
      </c>
      <c r="J1352" s="7">
        <v>10</v>
      </c>
      <c r="K1352" s="7">
        <v>260.7</v>
      </c>
      <c r="L1352" s="7" t="s">
        <v>18</v>
      </c>
      <c r="M1352" s="9">
        <v>3</v>
      </c>
      <c r="N1352" s="6" t="str">
        <f>IF(ev_charging_network_usage_!$I1352&lt;=10,"Low",IF(ev_charging_network_usage_!$I1352&lt;=30,"Medium","High"))</f>
        <v>Medium</v>
      </c>
      <c r="O1352" s="6" t="str">
        <f t="shared" si="89"/>
        <v>Medium Satisfaction</v>
      </c>
      <c r="P1352" s="6" t="str">
        <f>IF(ev_charging_network_usage_!$H1352&lt;30,"Short Charging",IF(ev_charging_network_usage_!$H1352&lt;=60,"Medium Charging","Long Charging"))</f>
        <v>Medium Charging</v>
      </c>
      <c r="Q1352" s="6">
        <f t="shared" si="88"/>
        <v>2</v>
      </c>
      <c r="R1352" s="30">
        <f t="shared" si="86"/>
        <v>0.59583333333333333</v>
      </c>
      <c r="S1352" s="28">
        <f t="shared" si="87"/>
        <v>45268</v>
      </c>
      <c r="T1352" s="28"/>
    </row>
    <row r="1353" spans="1:20" ht="13.2" x14ac:dyDescent="0.25">
      <c r="A1353" s="3" t="s">
        <v>3006</v>
      </c>
      <c r="B1353" s="3" t="s">
        <v>43</v>
      </c>
      <c r="C1353" s="3" t="s">
        <v>15</v>
      </c>
      <c r="D1353" s="3" t="s">
        <v>22</v>
      </c>
      <c r="E1353" s="3" t="s">
        <v>35</v>
      </c>
      <c r="F1353" s="3" t="s">
        <v>3007</v>
      </c>
      <c r="G1353" s="3" t="s">
        <v>3008</v>
      </c>
      <c r="H1353" s="3">
        <v>13</v>
      </c>
      <c r="I1353" s="3">
        <v>25.8</v>
      </c>
      <c r="J1353" s="3">
        <v>12</v>
      </c>
      <c r="K1353" s="3">
        <v>309.60000000000002</v>
      </c>
      <c r="L1353" s="3" t="s">
        <v>27</v>
      </c>
      <c r="M1353" s="5">
        <v>4</v>
      </c>
      <c r="N1353" s="6" t="str">
        <f>IF(ev_charging_network_usage_!$I1353&lt;=10,"Low",IF(ev_charging_network_usage_!$I1353&lt;=30,"Medium","High"))</f>
        <v>Medium</v>
      </c>
      <c r="O1353" s="6" t="str">
        <f t="shared" si="89"/>
        <v>Medium Satisfaction</v>
      </c>
      <c r="P1353" s="6" t="str">
        <f>IF(ev_charging_network_usage_!$H1353&lt;30,"Short Charging",IF(ev_charging_network_usage_!$H1353&lt;=60,"Medium Charging","Long Charging"))</f>
        <v>Short Charging</v>
      </c>
      <c r="Q1353" s="6">
        <f t="shared" si="88"/>
        <v>3</v>
      </c>
      <c r="R1353" s="30">
        <f t="shared" si="86"/>
        <v>0.2298611111111111</v>
      </c>
      <c r="S1353" s="28">
        <f t="shared" si="87"/>
        <v>45216</v>
      </c>
      <c r="T1353" s="28"/>
    </row>
    <row r="1354" spans="1:20" ht="13.2" x14ac:dyDescent="0.25">
      <c r="A1354" s="7" t="s">
        <v>3009</v>
      </c>
      <c r="B1354" s="7" t="s">
        <v>59</v>
      </c>
      <c r="C1354" s="7" t="s">
        <v>15</v>
      </c>
      <c r="D1354" s="7" t="s">
        <v>22</v>
      </c>
      <c r="E1354" s="7" t="s">
        <v>17</v>
      </c>
      <c r="F1354" s="7" t="s">
        <v>3010</v>
      </c>
      <c r="G1354" s="7" t="s">
        <v>3011</v>
      </c>
      <c r="H1354" s="7">
        <v>82</v>
      </c>
      <c r="I1354" s="7">
        <v>59.06</v>
      </c>
      <c r="J1354" s="7">
        <v>10</v>
      </c>
      <c r="K1354" s="7">
        <v>590.6</v>
      </c>
      <c r="L1354" s="7" t="s">
        <v>38</v>
      </c>
      <c r="M1354" s="9">
        <v>2</v>
      </c>
      <c r="N1354" s="6" t="str">
        <f>IF(ev_charging_network_usage_!$I1354&lt;=10,"Low",IF(ev_charging_network_usage_!$I1354&lt;=30,"Medium","High"))</f>
        <v>High</v>
      </c>
      <c r="O1354" s="6" t="str">
        <f t="shared" si="89"/>
        <v>Low Satisfaction</v>
      </c>
      <c r="P1354" s="6" t="str">
        <f>IF(ev_charging_network_usage_!$H1354&lt;30,"Short Charging",IF(ev_charging_network_usage_!$H1354&lt;=60,"Medium Charging","Long Charging"))</f>
        <v>Long Charging</v>
      </c>
      <c r="Q1354" s="6">
        <f t="shared" si="88"/>
        <v>3</v>
      </c>
      <c r="R1354" s="30">
        <f t="shared" si="86"/>
        <v>0.44374999999999998</v>
      </c>
      <c r="S1354" s="28">
        <f t="shared" si="87"/>
        <v>45377</v>
      </c>
      <c r="T1354" s="28"/>
    </row>
    <row r="1355" spans="1:20" ht="13.2" x14ac:dyDescent="0.25">
      <c r="A1355" s="3" t="s">
        <v>3012</v>
      </c>
      <c r="B1355" s="3" t="s">
        <v>48</v>
      </c>
      <c r="C1355" s="3" t="s">
        <v>15</v>
      </c>
      <c r="D1355" s="3" t="s">
        <v>16</v>
      </c>
      <c r="E1355" s="3" t="s">
        <v>17</v>
      </c>
      <c r="F1355" s="3" t="s">
        <v>3013</v>
      </c>
      <c r="G1355" s="3" t="s">
        <v>3014</v>
      </c>
      <c r="H1355" s="3">
        <v>26</v>
      </c>
      <c r="I1355" s="3">
        <v>26.93</v>
      </c>
      <c r="J1355" s="3">
        <v>15</v>
      </c>
      <c r="K1355" s="3">
        <v>403.95</v>
      </c>
      <c r="L1355" s="3" t="s">
        <v>23</v>
      </c>
      <c r="M1355" s="5">
        <v>2</v>
      </c>
      <c r="N1355" s="6" t="str">
        <f>IF(ev_charging_network_usage_!$I1355&lt;=10,"Low",IF(ev_charging_network_usage_!$I1355&lt;=30,"Medium","High"))</f>
        <v>Medium</v>
      </c>
      <c r="O1355" s="6" t="str">
        <f t="shared" si="89"/>
        <v>Low Satisfaction</v>
      </c>
      <c r="P1355" s="6" t="str">
        <f>IF(ev_charging_network_usage_!$H1355&lt;30,"Short Charging",IF(ev_charging_network_usage_!$H1355&lt;=60,"Medium Charging","Long Charging"))</f>
        <v>Short Charging</v>
      </c>
      <c r="Q1355" s="6">
        <f t="shared" si="88"/>
        <v>3</v>
      </c>
      <c r="R1355" s="30">
        <f t="shared" si="86"/>
        <v>0.80694444444444446</v>
      </c>
      <c r="S1355" s="28">
        <f t="shared" si="87"/>
        <v>44978</v>
      </c>
      <c r="T1355" s="28"/>
    </row>
    <row r="1356" spans="1:20" ht="13.2" x14ac:dyDescent="0.25">
      <c r="A1356" s="7" t="s">
        <v>3015</v>
      </c>
      <c r="B1356" s="7" t="s">
        <v>78</v>
      </c>
      <c r="C1356" s="7" t="s">
        <v>15</v>
      </c>
      <c r="D1356" s="7" t="s">
        <v>34</v>
      </c>
      <c r="E1356" s="7" t="s">
        <v>35</v>
      </c>
      <c r="F1356" s="7" t="s">
        <v>3016</v>
      </c>
      <c r="G1356" s="7" t="s">
        <v>3017</v>
      </c>
      <c r="H1356" s="7">
        <v>87</v>
      </c>
      <c r="I1356" s="7">
        <v>3.46</v>
      </c>
      <c r="J1356" s="7">
        <v>8</v>
      </c>
      <c r="K1356" s="7">
        <v>27.68</v>
      </c>
      <c r="L1356" s="7" t="s">
        <v>38</v>
      </c>
      <c r="M1356" s="9">
        <v>1</v>
      </c>
      <c r="N1356" s="6" t="str">
        <f>IF(ev_charging_network_usage_!$I1356&lt;=10,"Low",IF(ev_charging_network_usage_!$I1356&lt;=30,"Medium","High"))</f>
        <v>Low</v>
      </c>
      <c r="O1356" s="6" t="str">
        <f t="shared" si="89"/>
        <v>Low Satisfaction</v>
      </c>
      <c r="P1356" s="6" t="str">
        <f>IF(ev_charging_network_usage_!$H1356&lt;30,"Short Charging",IF(ev_charging_network_usage_!$H1356&lt;=60,"Medium Charging","Long Charging"))</f>
        <v>Long Charging</v>
      </c>
      <c r="Q1356" s="6">
        <f t="shared" si="88"/>
        <v>3</v>
      </c>
      <c r="R1356" s="30">
        <f t="shared" si="86"/>
        <v>0.20902777777777778</v>
      </c>
      <c r="S1356" s="28">
        <f t="shared" si="87"/>
        <v>45380</v>
      </c>
      <c r="T1356" s="28"/>
    </row>
    <row r="1357" spans="1:20" ht="13.2" x14ac:dyDescent="0.25">
      <c r="A1357" s="3" t="s">
        <v>3018</v>
      </c>
      <c r="B1357" s="3" t="s">
        <v>14</v>
      </c>
      <c r="C1357" s="3" t="s">
        <v>21</v>
      </c>
      <c r="D1357" s="3" t="s">
        <v>31</v>
      </c>
      <c r="E1357" s="3" t="s">
        <v>35</v>
      </c>
      <c r="F1357" s="3" t="s">
        <v>3019</v>
      </c>
      <c r="G1357" s="3" t="s">
        <v>3020</v>
      </c>
      <c r="H1357" s="3">
        <v>62</v>
      </c>
      <c r="I1357" s="3">
        <v>52.22</v>
      </c>
      <c r="J1357" s="3">
        <v>10</v>
      </c>
      <c r="K1357" s="3">
        <v>522.20000000000005</v>
      </c>
      <c r="L1357" s="3" t="s">
        <v>27</v>
      </c>
      <c r="M1357" s="5">
        <v>2</v>
      </c>
      <c r="N1357" s="6" t="str">
        <f>IF(ev_charging_network_usage_!$I1357&lt;=10,"Low",IF(ev_charging_network_usage_!$I1357&lt;=30,"Medium","High"))</f>
        <v>High</v>
      </c>
      <c r="O1357" s="6" t="str">
        <f t="shared" si="89"/>
        <v>Low Satisfaction</v>
      </c>
      <c r="P1357" s="6" t="str">
        <f>IF(ev_charging_network_usage_!$H1357&lt;30,"Short Charging",IF(ev_charging_network_usage_!$H1357&lt;=60,"Medium Charging","Long Charging"))</f>
        <v>Long Charging</v>
      </c>
      <c r="Q1357" s="6">
        <f t="shared" si="88"/>
        <v>1</v>
      </c>
      <c r="R1357" s="30">
        <f t="shared" si="86"/>
        <v>0.38611111111111113</v>
      </c>
      <c r="S1357" s="28">
        <f t="shared" si="87"/>
        <v>45493</v>
      </c>
      <c r="T1357" s="28"/>
    </row>
    <row r="1358" spans="1:20" ht="13.2" x14ac:dyDescent="0.25">
      <c r="A1358" s="7" t="s">
        <v>3021</v>
      </c>
      <c r="B1358" s="7" t="s">
        <v>14</v>
      </c>
      <c r="C1358" s="7" t="s">
        <v>15</v>
      </c>
      <c r="D1358" s="7" t="s">
        <v>22</v>
      </c>
      <c r="E1358" s="7" t="s">
        <v>35</v>
      </c>
      <c r="F1358" s="7" t="s">
        <v>3022</v>
      </c>
      <c r="G1358" s="7" t="s">
        <v>3023</v>
      </c>
      <c r="H1358" s="7">
        <v>61</v>
      </c>
      <c r="I1358" s="7">
        <v>45.04</v>
      </c>
      <c r="J1358" s="7">
        <v>8</v>
      </c>
      <c r="K1358" s="7">
        <v>360.32</v>
      </c>
      <c r="L1358" s="7" t="s">
        <v>18</v>
      </c>
      <c r="M1358" s="9">
        <v>2</v>
      </c>
      <c r="N1358" s="6" t="str">
        <f>IF(ev_charging_network_usage_!$I1358&lt;=10,"Low",IF(ev_charging_network_usage_!$I1358&lt;=30,"Medium","High"))</f>
        <v>High</v>
      </c>
      <c r="O1358" s="6" t="str">
        <f t="shared" si="89"/>
        <v>Low Satisfaction</v>
      </c>
      <c r="P1358" s="6" t="str">
        <f>IF(ev_charging_network_usage_!$H1358&lt;30,"Short Charging",IF(ev_charging_network_usage_!$H1358&lt;=60,"Medium Charging","Long Charging"))</f>
        <v>Long Charging</v>
      </c>
      <c r="Q1358" s="6">
        <f t="shared" si="88"/>
        <v>3</v>
      </c>
      <c r="R1358" s="30">
        <f t="shared" si="86"/>
        <v>0.74583333333333335</v>
      </c>
      <c r="S1358" s="28">
        <f t="shared" si="87"/>
        <v>44952</v>
      </c>
      <c r="T1358" s="28"/>
    </row>
    <row r="1359" spans="1:20" ht="13.2" x14ac:dyDescent="0.25">
      <c r="A1359" s="3" t="s">
        <v>3024</v>
      </c>
      <c r="B1359" s="3" t="s">
        <v>48</v>
      </c>
      <c r="C1359" s="3" t="s">
        <v>30</v>
      </c>
      <c r="D1359" s="3" t="s">
        <v>34</v>
      </c>
      <c r="E1359" s="3" t="s">
        <v>17</v>
      </c>
      <c r="F1359" s="3" t="s">
        <v>3025</v>
      </c>
      <c r="G1359" s="3" t="s">
        <v>3026</v>
      </c>
      <c r="H1359" s="3">
        <v>13</v>
      </c>
      <c r="I1359" s="3">
        <v>2.16</v>
      </c>
      <c r="J1359" s="3">
        <v>12</v>
      </c>
      <c r="K1359" s="3">
        <v>25.92</v>
      </c>
      <c r="L1359" s="3" t="s">
        <v>38</v>
      </c>
      <c r="M1359" s="5">
        <v>4</v>
      </c>
      <c r="N1359" s="6" t="str">
        <f>IF(ev_charging_network_usage_!$I1359&lt;=10,"Low",IF(ev_charging_network_usage_!$I1359&lt;=30,"Medium","High"))</f>
        <v>Low</v>
      </c>
      <c r="O1359" s="6" t="str">
        <f t="shared" si="89"/>
        <v>Medium Satisfaction</v>
      </c>
      <c r="P1359" s="6" t="str">
        <f>IF(ev_charging_network_usage_!$H1359&lt;30,"Short Charging",IF(ev_charging_network_usage_!$H1359&lt;=60,"Medium Charging","Long Charging"))</f>
        <v>Short Charging</v>
      </c>
      <c r="Q1359" s="6">
        <f t="shared" si="88"/>
        <v>2</v>
      </c>
      <c r="R1359" s="30">
        <f t="shared" si="86"/>
        <v>0.23472222222222222</v>
      </c>
      <c r="S1359" s="28">
        <f t="shared" si="87"/>
        <v>45471</v>
      </c>
      <c r="T1359" s="28"/>
    </row>
    <row r="1360" spans="1:20" ht="13.2" x14ac:dyDescent="0.25">
      <c r="A1360" s="7" t="s">
        <v>3027</v>
      </c>
      <c r="B1360" s="7" t="s">
        <v>29</v>
      </c>
      <c r="C1360" s="7" t="s">
        <v>15</v>
      </c>
      <c r="D1360" s="7" t="s">
        <v>22</v>
      </c>
      <c r="E1360" s="7" t="s">
        <v>17</v>
      </c>
      <c r="F1360" s="8">
        <v>45514.934027777781</v>
      </c>
      <c r="G1360" s="8">
        <v>45514.970833333333</v>
      </c>
      <c r="H1360" s="7">
        <v>53</v>
      </c>
      <c r="I1360" s="7">
        <v>38.39</v>
      </c>
      <c r="J1360" s="7">
        <v>12</v>
      </c>
      <c r="K1360" s="7">
        <v>460.68</v>
      </c>
      <c r="L1360" s="7" t="s">
        <v>27</v>
      </c>
      <c r="M1360" s="9">
        <v>3</v>
      </c>
      <c r="N1360" s="6" t="str">
        <f>IF(ev_charging_network_usage_!$I1360&lt;=10,"Low",IF(ev_charging_network_usage_!$I1360&lt;=30,"Medium","High"))</f>
        <v>High</v>
      </c>
      <c r="O1360" s="6" t="str">
        <f t="shared" si="89"/>
        <v>Medium Satisfaction</v>
      </c>
      <c r="P1360" s="6" t="str">
        <f>IF(ev_charging_network_usage_!$H1360&lt;30,"Short Charging",IF(ev_charging_network_usage_!$H1360&lt;=60,"Medium Charging","Long Charging"))</f>
        <v>Medium Charging</v>
      </c>
      <c r="Q1360" s="6">
        <f t="shared" si="88"/>
        <v>3</v>
      </c>
      <c r="R1360" s="30">
        <f t="shared" si="86"/>
        <v>0.93402777777777779</v>
      </c>
      <c r="S1360" s="28">
        <f t="shared" si="87"/>
        <v>45514</v>
      </c>
      <c r="T1360" s="28"/>
    </row>
    <row r="1361" spans="1:20" ht="13.2" x14ac:dyDescent="0.25">
      <c r="A1361" s="3" t="s">
        <v>3028</v>
      </c>
      <c r="B1361" s="3" t="s">
        <v>29</v>
      </c>
      <c r="C1361" s="3" t="s">
        <v>21</v>
      </c>
      <c r="D1361" s="3" t="s">
        <v>34</v>
      </c>
      <c r="E1361" s="3" t="s">
        <v>35</v>
      </c>
      <c r="F1361" s="3" t="s">
        <v>3029</v>
      </c>
      <c r="G1361" s="3" t="s">
        <v>3030</v>
      </c>
      <c r="H1361" s="3">
        <v>96</v>
      </c>
      <c r="I1361" s="3">
        <v>33.42</v>
      </c>
      <c r="J1361" s="3">
        <v>12</v>
      </c>
      <c r="K1361" s="3">
        <v>401.04</v>
      </c>
      <c r="L1361" s="3" t="s">
        <v>27</v>
      </c>
      <c r="M1361" s="5">
        <v>1</v>
      </c>
      <c r="N1361" s="6" t="str">
        <f>IF(ev_charging_network_usage_!$I1361&lt;=10,"Low",IF(ev_charging_network_usage_!$I1361&lt;=30,"Medium","High"))</f>
        <v>High</v>
      </c>
      <c r="O1361" s="6" t="str">
        <f t="shared" si="89"/>
        <v>Low Satisfaction</v>
      </c>
      <c r="P1361" s="6" t="str">
        <f>IF(ev_charging_network_usage_!$H1361&lt;30,"Short Charging",IF(ev_charging_network_usage_!$H1361&lt;=60,"Medium Charging","Long Charging"))</f>
        <v>Long Charging</v>
      </c>
      <c r="Q1361" s="6">
        <f t="shared" si="88"/>
        <v>1</v>
      </c>
      <c r="R1361" s="30">
        <f t="shared" si="86"/>
        <v>0.14097222222222222</v>
      </c>
      <c r="S1361" s="28">
        <f t="shared" si="87"/>
        <v>45551</v>
      </c>
      <c r="T1361" s="28"/>
    </row>
    <row r="1362" spans="1:20" ht="13.2" x14ac:dyDescent="0.25">
      <c r="A1362" s="7" t="s">
        <v>3031</v>
      </c>
      <c r="B1362" s="7" t="s">
        <v>48</v>
      </c>
      <c r="C1362" s="7" t="s">
        <v>21</v>
      </c>
      <c r="D1362" s="7" t="s">
        <v>31</v>
      </c>
      <c r="E1362" s="7" t="s">
        <v>17</v>
      </c>
      <c r="F1362" s="7" t="s">
        <v>3032</v>
      </c>
      <c r="G1362" s="7" t="s">
        <v>3033</v>
      </c>
      <c r="H1362" s="7">
        <v>92</v>
      </c>
      <c r="I1362" s="7">
        <v>27.4</v>
      </c>
      <c r="J1362" s="7">
        <v>15</v>
      </c>
      <c r="K1362" s="7">
        <v>411</v>
      </c>
      <c r="L1362" s="7" t="s">
        <v>23</v>
      </c>
      <c r="M1362" s="9">
        <v>5</v>
      </c>
      <c r="N1362" s="6" t="str">
        <f>IF(ev_charging_network_usage_!$I1362&lt;=10,"Low",IF(ev_charging_network_usage_!$I1362&lt;=30,"Medium","High"))</f>
        <v>Medium</v>
      </c>
      <c r="O1362" s="6" t="str">
        <f t="shared" si="89"/>
        <v>High Satisfaction</v>
      </c>
      <c r="P1362" s="6" t="str">
        <f>IF(ev_charging_network_usage_!$H1362&lt;30,"Short Charging",IF(ev_charging_network_usage_!$H1362&lt;=60,"Medium Charging","Long Charging"))</f>
        <v>Long Charging</v>
      </c>
      <c r="Q1362" s="6">
        <f t="shared" si="88"/>
        <v>1</v>
      </c>
      <c r="R1362" s="30">
        <f t="shared" si="86"/>
        <v>0.46527777777777779</v>
      </c>
      <c r="S1362" s="28">
        <f t="shared" si="87"/>
        <v>45565</v>
      </c>
      <c r="T1362" s="28"/>
    </row>
    <row r="1363" spans="1:20" ht="13.2" x14ac:dyDescent="0.25">
      <c r="A1363" s="3" t="s">
        <v>3034</v>
      </c>
      <c r="B1363" s="3" t="s">
        <v>55</v>
      </c>
      <c r="C1363" s="3" t="s">
        <v>21</v>
      </c>
      <c r="D1363" s="3" t="s">
        <v>16</v>
      </c>
      <c r="E1363" s="3" t="s">
        <v>17</v>
      </c>
      <c r="F1363" s="4">
        <v>45357.529166666667</v>
      </c>
      <c r="G1363" s="4">
        <v>45357.565972222219</v>
      </c>
      <c r="H1363" s="3">
        <v>53</v>
      </c>
      <c r="I1363" s="3">
        <v>15.63</v>
      </c>
      <c r="J1363" s="3">
        <v>12</v>
      </c>
      <c r="K1363" s="3">
        <v>187.56</v>
      </c>
      <c r="L1363" s="3" t="s">
        <v>27</v>
      </c>
      <c r="M1363" s="5">
        <v>1</v>
      </c>
      <c r="N1363" s="6" t="str">
        <f>IF(ev_charging_network_usage_!$I1363&lt;=10,"Low",IF(ev_charging_network_usage_!$I1363&lt;=30,"Medium","High"))</f>
        <v>Medium</v>
      </c>
      <c r="O1363" s="6" t="str">
        <f t="shared" si="89"/>
        <v>Low Satisfaction</v>
      </c>
      <c r="P1363" s="6" t="str">
        <f>IF(ev_charging_network_usage_!$H1363&lt;30,"Short Charging",IF(ev_charging_network_usage_!$H1363&lt;=60,"Medium Charging","Long Charging"))</f>
        <v>Medium Charging</v>
      </c>
      <c r="Q1363" s="6">
        <f t="shared" si="88"/>
        <v>1</v>
      </c>
      <c r="R1363" s="30">
        <f t="shared" si="86"/>
        <v>0.52916666666666667</v>
      </c>
      <c r="S1363" s="28">
        <f t="shared" si="87"/>
        <v>45357</v>
      </c>
      <c r="T1363" s="28"/>
    </row>
    <row r="1364" spans="1:20" ht="13.2" x14ac:dyDescent="0.25">
      <c r="A1364" s="7" t="s">
        <v>3035</v>
      </c>
      <c r="B1364" s="7" t="s">
        <v>20</v>
      </c>
      <c r="C1364" s="7" t="s">
        <v>15</v>
      </c>
      <c r="D1364" s="7" t="s">
        <v>22</v>
      </c>
      <c r="E1364" s="7" t="s">
        <v>17</v>
      </c>
      <c r="F1364" s="8">
        <v>45448.431250000001</v>
      </c>
      <c r="G1364" s="8">
        <v>45448.501388888886</v>
      </c>
      <c r="H1364" s="7">
        <v>101</v>
      </c>
      <c r="I1364" s="7">
        <v>53.63</v>
      </c>
      <c r="J1364" s="7">
        <v>10</v>
      </c>
      <c r="K1364" s="7">
        <v>536.29999999999995</v>
      </c>
      <c r="L1364" s="7" t="s">
        <v>18</v>
      </c>
      <c r="M1364" s="9">
        <v>5</v>
      </c>
      <c r="N1364" s="6" t="str">
        <f>IF(ev_charging_network_usage_!$I1364&lt;=10,"Low",IF(ev_charging_network_usage_!$I1364&lt;=30,"Medium","High"))</f>
        <v>High</v>
      </c>
      <c r="O1364" s="6" t="str">
        <f t="shared" si="89"/>
        <v>High Satisfaction</v>
      </c>
      <c r="P1364" s="6" t="str">
        <f>IF(ev_charging_network_usage_!$H1364&lt;30,"Short Charging",IF(ev_charging_network_usage_!$H1364&lt;=60,"Medium Charging","Long Charging"))</f>
        <v>Long Charging</v>
      </c>
      <c r="Q1364" s="6">
        <f t="shared" si="88"/>
        <v>3</v>
      </c>
      <c r="R1364" s="30">
        <f t="shared" si="86"/>
        <v>0.43125000000000002</v>
      </c>
      <c r="S1364" s="28">
        <f t="shared" si="87"/>
        <v>45448</v>
      </c>
      <c r="T1364" s="28"/>
    </row>
    <row r="1365" spans="1:20" ht="13.2" x14ac:dyDescent="0.25">
      <c r="A1365" s="3" t="s">
        <v>3036</v>
      </c>
      <c r="B1365" s="3" t="s">
        <v>59</v>
      </c>
      <c r="C1365" s="3" t="s">
        <v>21</v>
      </c>
      <c r="D1365" s="3" t="s">
        <v>16</v>
      </c>
      <c r="E1365" s="3" t="s">
        <v>17</v>
      </c>
      <c r="F1365" s="4">
        <v>45148.351388888892</v>
      </c>
      <c r="G1365" s="4">
        <v>45148.434027777781</v>
      </c>
      <c r="H1365" s="3">
        <v>119</v>
      </c>
      <c r="I1365" s="3">
        <v>45.59</v>
      </c>
      <c r="J1365" s="3">
        <v>8</v>
      </c>
      <c r="K1365" s="3">
        <v>364.72</v>
      </c>
      <c r="L1365" s="3" t="s">
        <v>18</v>
      </c>
      <c r="M1365" s="5">
        <v>3</v>
      </c>
      <c r="N1365" s="6" t="str">
        <f>IF(ev_charging_network_usage_!$I1365&lt;=10,"Low",IF(ev_charging_network_usage_!$I1365&lt;=30,"Medium","High"))</f>
        <v>High</v>
      </c>
      <c r="O1365" s="6" t="str">
        <f t="shared" si="89"/>
        <v>Medium Satisfaction</v>
      </c>
      <c r="P1365" s="6" t="str">
        <f>IF(ev_charging_network_usage_!$H1365&lt;30,"Short Charging",IF(ev_charging_network_usage_!$H1365&lt;=60,"Medium Charging","Long Charging"))</f>
        <v>Long Charging</v>
      </c>
      <c r="Q1365" s="6">
        <f t="shared" si="88"/>
        <v>1</v>
      </c>
      <c r="R1365" s="30">
        <f t="shared" si="86"/>
        <v>0.35138888888888886</v>
      </c>
      <c r="S1365" s="28">
        <f t="shared" si="87"/>
        <v>45148</v>
      </c>
      <c r="T1365" s="28"/>
    </row>
    <row r="1366" spans="1:20" ht="13.2" x14ac:dyDescent="0.25">
      <c r="A1366" s="7" t="s">
        <v>3037</v>
      </c>
      <c r="B1366" s="7" t="s">
        <v>55</v>
      </c>
      <c r="C1366" s="7" t="s">
        <v>21</v>
      </c>
      <c r="D1366" s="7" t="s">
        <v>22</v>
      </c>
      <c r="E1366" s="7" t="s">
        <v>35</v>
      </c>
      <c r="F1366" s="7" t="s">
        <v>3038</v>
      </c>
      <c r="G1366" s="7" t="s">
        <v>3039</v>
      </c>
      <c r="H1366" s="7">
        <v>85</v>
      </c>
      <c r="I1366" s="7">
        <v>50.71</v>
      </c>
      <c r="J1366" s="7">
        <v>12</v>
      </c>
      <c r="K1366" s="7">
        <v>608.52</v>
      </c>
      <c r="L1366" s="7" t="s">
        <v>27</v>
      </c>
      <c r="M1366" s="9">
        <v>4</v>
      </c>
      <c r="N1366" s="6" t="str">
        <f>IF(ev_charging_network_usage_!$I1366&lt;=10,"Low",IF(ev_charging_network_usage_!$I1366&lt;=30,"Medium","High"))</f>
        <v>High</v>
      </c>
      <c r="O1366" s="6" t="str">
        <f t="shared" si="89"/>
        <v>Medium Satisfaction</v>
      </c>
      <c r="P1366" s="6" t="str">
        <f>IF(ev_charging_network_usage_!$H1366&lt;30,"Short Charging",IF(ev_charging_network_usage_!$H1366&lt;=60,"Medium Charging","Long Charging"))</f>
        <v>Long Charging</v>
      </c>
      <c r="Q1366" s="6">
        <f t="shared" si="88"/>
        <v>1</v>
      </c>
      <c r="R1366" s="30">
        <f t="shared" si="86"/>
        <v>1.1805555555555555E-2</v>
      </c>
      <c r="S1366" s="28">
        <f t="shared" si="87"/>
        <v>45286</v>
      </c>
      <c r="T1366" s="28"/>
    </row>
    <row r="1367" spans="1:20" ht="13.2" x14ac:dyDescent="0.25">
      <c r="A1367" s="3" t="s">
        <v>3040</v>
      </c>
      <c r="B1367" s="3" t="s">
        <v>55</v>
      </c>
      <c r="C1367" s="3" t="s">
        <v>15</v>
      </c>
      <c r="D1367" s="3" t="s">
        <v>31</v>
      </c>
      <c r="E1367" s="3" t="s">
        <v>17</v>
      </c>
      <c r="F1367" s="4">
        <v>45203.447222222225</v>
      </c>
      <c r="G1367" s="4">
        <v>45203.490277777775</v>
      </c>
      <c r="H1367" s="3">
        <v>62</v>
      </c>
      <c r="I1367" s="3">
        <v>15.48</v>
      </c>
      <c r="J1367" s="3">
        <v>15</v>
      </c>
      <c r="K1367" s="3">
        <v>232.2</v>
      </c>
      <c r="L1367" s="3" t="s">
        <v>38</v>
      </c>
      <c r="M1367" s="5">
        <v>1</v>
      </c>
      <c r="N1367" s="6" t="str">
        <f>IF(ev_charging_network_usage_!$I1367&lt;=10,"Low",IF(ev_charging_network_usage_!$I1367&lt;=30,"Medium","High"))</f>
        <v>Medium</v>
      </c>
      <c r="O1367" s="6" t="str">
        <f t="shared" si="89"/>
        <v>Low Satisfaction</v>
      </c>
      <c r="P1367" s="6" t="str">
        <f>IF(ev_charging_network_usage_!$H1367&lt;30,"Short Charging",IF(ev_charging_network_usage_!$H1367&lt;=60,"Medium Charging","Long Charging"))</f>
        <v>Long Charging</v>
      </c>
      <c r="Q1367" s="6">
        <f t="shared" si="88"/>
        <v>3</v>
      </c>
      <c r="R1367" s="30">
        <f t="shared" si="86"/>
        <v>0.44722222222222224</v>
      </c>
      <c r="S1367" s="28">
        <f t="shared" si="87"/>
        <v>45203</v>
      </c>
      <c r="T1367" s="28"/>
    </row>
    <row r="1368" spans="1:20" ht="13.2" x14ac:dyDescent="0.25">
      <c r="A1368" s="7" t="s">
        <v>3041</v>
      </c>
      <c r="B1368" s="7" t="s">
        <v>48</v>
      </c>
      <c r="C1368" s="7" t="s">
        <v>15</v>
      </c>
      <c r="D1368" s="7" t="s">
        <v>34</v>
      </c>
      <c r="E1368" s="7" t="s">
        <v>17</v>
      </c>
      <c r="F1368" s="8">
        <v>45332.135416666664</v>
      </c>
      <c r="G1368" s="8">
        <v>45332.206944444442</v>
      </c>
      <c r="H1368" s="7">
        <v>103</v>
      </c>
      <c r="I1368" s="7">
        <v>22.52</v>
      </c>
      <c r="J1368" s="7">
        <v>8</v>
      </c>
      <c r="K1368" s="7">
        <v>180.16</v>
      </c>
      <c r="L1368" s="7" t="s">
        <v>23</v>
      </c>
      <c r="M1368" s="9">
        <v>4</v>
      </c>
      <c r="N1368" s="6" t="str">
        <f>IF(ev_charging_network_usage_!$I1368&lt;=10,"Low",IF(ev_charging_network_usage_!$I1368&lt;=30,"Medium","High"))</f>
        <v>Medium</v>
      </c>
      <c r="O1368" s="6" t="str">
        <f t="shared" si="89"/>
        <v>Medium Satisfaction</v>
      </c>
      <c r="P1368" s="6" t="str">
        <f>IF(ev_charging_network_usage_!$H1368&lt;30,"Short Charging",IF(ev_charging_network_usage_!$H1368&lt;=60,"Medium Charging","Long Charging"))</f>
        <v>Long Charging</v>
      </c>
      <c r="Q1368" s="6">
        <f t="shared" si="88"/>
        <v>3</v>
      </c>
      <c r="R1368" s="30">
        <f t="shared" si="86"/>
        <v>0.13541666666666666</v>
      </c>
      <c r="S1368" s="28">
        <f t="shared" si="87"/>
        <v>45332</v>
      </c>
      <c r="T1368" s="28"/>
    </row>
    <row r="1369" spans="1:20" ht="13.2" x14ac:dyDescent="0.25">
      <c r="A1369" s="3" t="s">
        <v>3042</v>
      </c>
      <c r="B1369" s="3" t="s">
        <v>78</v>
      </c>
      <c r="C1369" s="3" t="s">
        <v>21</v>
      </c>
      <c r="D1369" s="3" t="s">
        <v>31</v>
      </c>
      <c r="E1369" s="3" t="s">
        <v>35</v>
      </c>
      <c r="F1369" s="3" t="s">
        <v>3043</v>
      </c>
      <c r="G1369" s="3" t="s">
        <v>3044</v>
      </c>
      <c r="H1369" s="3">
        <v>100</v>
      </c>
      <c r="I1369" s="3">
        <v>59.74</v>
      </c>
      <c r="J1369" s="3">
        <v>10</v>
      </c>
      <c r="K1369" s="3">
        <v>597.4</v>
      </c>
      <c r="L1369" s="3" t="s">
        <v>18</v>
      </c>
      <c r="M1369" s="5">
        <v>2</v>
      </c>
      <c r="N1369" s="6" t="str">
        <f>IF(ev_charging_network_usage_!$I1369&lt;=10,"Low",IF(ev_charging_network_usage_!$I1369&lt;=30,"Medium","High"))</f>
        <v>High</v>
      </c>
      <c r="O1369" s="6" t="str">
        <f t="shared" si="89"/>
        <v>Low Satisfaction</v>
      </c>
      <c r="P1369" s="6" t="str">
        <f>IF(ev_charging_network_usage_!$H1369&lt;30,"Short Charging",IF(ev_charging_network_usage_!$H1369&lt;=60,"Medium Charging","Long Charging"))</f>
        <v>Long Charging</v>
      </c>
      <c r="Q1369" s="6">
        <f t="shared" si="88"/>
        <v>1</v>
      </c>
      <c r="R1369" s="30">
        <f t="shared" si="86"/>
        <v>0.81180555555555556</v>
      </c>
      <c r="S1369" s="28">
        <f t="shared" si="87"/>
        <v>44939</v>
      </c>
      <c r="T1369" s="28"/>
    </row>
    <row r="1370" spans="1:20" ht="13.2" x14ac:dyDescent="0.25">
      <c r="A1370" s="7" t="s">
        <v>3045</v>
      </c>
      <c r="B1370" s="7" t="s">
        <v>48</v>
      </c>
      <c r="C1370" s="7" t="s">
        <v>15</v>
      </c>
      <c r="D1370" s="7" t="s">
        <v>22</v>
      </c>
      <c r="E1370" s="7" t="s">
        <v>35</v>
      </c>
      <c r="F1370" s="7" t="s">
        <v>3046</v>
      </c>
      <c r="G1370" s="7" t="s">
        <v>3047</v>
      </c>
      <c r="H1370" s="7">
        <v>54</v>
      </c>
      <c r="I1370" s="7">
        <v>27.1</v>
      </c>
      <c r="J1370" s="7">
        <v>10</v>
      </c>
      <c r="K1370" s="7">
        <v>271</v>
      </c>
      <c r="L1370" s="7" t="s">
        <v>27</v>
      </c>
      <c r="M1370" s="9">
        <v>4</v>
      </c>
      <c r="N1370" s="6" t="str">
        <f>IF(ev_charging_network_usage_!$I1370&lt;=10,"Low",IF(ev_charging_network_usage_!$I1370&lt;=30,"Medium","High"))</f>
        <v>Medium</v>
      </c>
      <c r="O1370" s="6" t="str">
        <f t="shared" si="89"/>
        <v>Medium Satisfaction</v>
      </c>
      <c r="P1370" s="6" t="str">
        <f>IF(ev_charging_network_usage_!$H1370&lt;30,"Short Charging",IF(ev_charging_network_usage_!$H1370&lt;=60,"Medium Charging","Long Charging"))</f>
        <v>Medium Charging</v>
      </c>
      <c r="Q1370" s="6">
        <f t="shared" si="88"/>
        <v>3</v>
      </c>
      <c r="R1370" s="30">
        <f t="shared" si="86"/>
        <v>9.7916666666666666E-2</v>
      </c>
      <c r="S1370" s="28">
        <f t="shared" si="87"/>
        <v>44977</v>
      </c>
      <c r="T1370" s="28"/>
    </row>
    <row r="1371" spans="1:20" ht="13.2" x14ac:dyDescent="0.25">
      <c r="A1371" s="3" t="s">
        <v>3048</v>
      </c>
      <c r="B1371" s="3" t="s">
        <v>20</v>
      </c>
      <c r="C1371" s="3" t="s">
        <v>21</v>
      </c>
      <c r="D1371" s="3" t="s">
        <v>34</v>
      </c>
      <c r="E1371" s="3" t="s">
        <v>35</v>
      </c>
      <c r="F1371" s="3" t="s">
        <v>3049</v>
      </c>
      <c r="G1371" s="3" t="s">
        <v>3050</v>
      </c>
      <c r="H1371" s="3">
        <v>75</v>
      </c>
      <c r="I1371" s="3">
        <v>58.49</v>
      </c>
      <c r="J1371" s="3">
        <v>15</v>
      </c>
      <c r="K1371" s="3">
        <v>877.35</v>
      </c>
      <c r="L1371" s="3" t="s">
        <v>18</v>
      </c>
      <c r="M1371" s="5">
        <v>3</v>
      </c>
      <c r="N1371" s="6" t="str">
        <f>IF(ev_charging_network_usage_!$I1371&lt;=10,"Low",IF(ev_charging_network_usage_!$I1371&lt;=30,"Medium","High"))</f>
        <v>High</v>
      </c>
      <c r="O1371" s="6" t="str">
        <f t="shared" si="89"/>
        <v>Medium Satisfaction</v>
      </c>
      <c r="P1371" s="6" t="str">
        <f>IF(ev_charging_network_usage_!$H1371&lt;30,"Short Charging",IF(ev_charging_network_usage_!$H1371&lt;=60,"Medium Charging","Long Charging"))</f>
        <v>Long Charging</v>
      </c>
      <c r="Q1371" s="6">
        <f t="shared" si="88"/>
        <v>1</v>
      </c>
      <c r="R1371" s="30">
        <f t="shared" si="86"/>
        <v>0.8666666666666667</v>
      </c>
      <c r="S1371" s="28">
        <f t="shared" si="87"/>
        <v>45584</v>
      </c>
      <c r="T1371" s="28"/>
    </row>
    <row r="1372" spans="1:20" ht="13.2" x14ac:dyDescent="0.25">
      <c r="A1372" s="7" t="s">
        <v>3051</v>
      </c>
      <c r="B1372" s="7" t="s">
        <v>29</v>
      </c>
      <c r="C1372" s="7" t="s">
        <v>30</v>
      </c>
      <c r="D1372" s="7" t="s">
        <v>31</v>
      </c>
      <c r="E1372" s="7" t="s">
        <v>35</v>
      </c>
      <c r="F1372" s="8">
        <v>45362.055555555555</v>
      </c>
      <c r="G1372" s="8">
        <v>45362.072916666664</v>
      </c>
      <c r="H1372" s="7">
        <v>25</v>
      </c>
      <c r="I1372" s="7">
        <v>54.88</v>
      </c>
      <c r="J1372" s="7">
        <v>8</v>
      </c>
      <c r="K1372" s="7">
        <v>439.04</v>
      </c>
      <c r="L1372" s="7" t="s">
        <v>38</v>
      </c>
      <c r="M1372" s="9">
        <v>3</v>
      </c>
      <c r="N1372" s="6" t="str">
        <f>IF(ev_charging_network_usage_!$I1372&lt;=10,"Low",IF(ev_charging_network_usage_!$I1372&lt;=30,"Medium","High"))</f>
        <v>High</v>
      </c>
      <c r="O1372" s="6" t="str">
        <f t="shared" si="89"/>
        <v>Medium Satisfaction</v>
      </c>
      <c r="P1372" s="6" t="str">
        <f>IF(ev_charging_network_usage_!$H1372&lt;30,"Short Charging",IF(ev_charging_network_usage_!$H1372&lt;=60,"Medium Charging","Long Charging"))</f>
        <v>Short Charging</v>
      </c>
      <c r="Q1372" s="6">
        <f t="shared" si="88"/>
        <v>2</v>
      </c>
      <c r="R1372" s="30">
        <f t="shared" si="86"/>
        <v>5.5555555555555552E-2</v>
      </c>
      <c r="S1372" s="28">
        <f t="shared" si="87"/>
        <v>45362</v>
      </c>
      <c r="T1372" s="28"/>
    </row>
    <row r="1373" spans="1:20" ht="13.2" x14ac:dyDescent="0.25">
      <c r="A1373" s="3" t="s">
        <v>3052</v>
      </c>
      <c r="B1373" s="3" t="s">
        <v>55</v>
      </c>
      <c r="C1373" s="3" t="s">
        <v>15</v>
      </c>
      <c r="D1373" s="3" t="s">
        <v>16</v>
      </c>
      <c r="E1373" s="3" t="s">
        <v>35</v>
      </c>
      <c r="F1373" s="3" t="s">
        <v>3053</v>
      </c>
      <c r="G1373" s="3" t="s">
        <v>3054</v>
      </c>
      <c r="H1373" s="3">
        <v>73</v>
      </c>
      <c r="I1373" s="3">
        <v>51.06</v>
      </c>
      <c r="J1373" s="3">
        <v>8</v>
      </c>
      <c r="K1373" s="3">
        <v>408.48</v>
      </c>
      <c r="L1373" s="3" t="s">
        <v>18</v>
      </c>
      <c r="M1373" s="5">
        <v>4</v>
      </c>
      <c r="N1373" s="6" t="str">
        <f>IF(ev_charging_network_usage_!$I1373&lt;=10,"Low",IF(ev_charging_network_usage_!$I1373&lt;=30,"Medium","High"))</f>
        <v>High</v>
      </c>
      <c r="O1373" s="6" t="str">
        <f t="shared" si="89"/>
        <v>Medium Satisfaction</v>
      </c>
      <c r="P1373" s="6" t="str">
        <f>IF(ev_charging_network_usage_!$H1373&lt;30,"Short Charging",IF(ev_charging_network_usage_!$H1373&lt;=60,"Medium Charging","Long Charging"))</f>
        <v>Long Charging</v>
      </c>
      <c r="Q1373" s="6">
        <f t="shared" si="88"/>
        <v>3</v>
      </c>
      <c r="R1373" s="30">
        <f t="shared" si="86"/>
        <v>0.13263888888888889</v>
      </c>
      <c r="S1373" s="28">
        <f t="shared" si="87"/>
        <v>45368</v>
      </c>
      <c r="T1373" s="28"/>
    </row>
    <row r="1374" spans="1:20" ht="13.2" x14ac:dyDescent="0.25">
      <c r="A1374" s="7" t="s">
        <v>3055</v>
      </c>
      <c r="B1374" s="7" t="s">
        <v>78</v>
      </c>
      <c r="C1374" s="7" t="s">
        <v>30</v>
      </c>
      <c r="D1374" s="7" t="s">
        <v>16</v>
      </c>
      <c r="E1374" s="7" t="s">
        <v>35</v>
      </c>
      <c r="F1374" s="7" t="s">
        <v>3056</v>
      </c>
      <c r="G1374" s="7" t="s">
        <v>3057</v>
      </c>
      <c r="H1374" s="7">
        <v>106</v>
      </c>
      <c r="I1374" s="7">
        <v>57.02</v>
      </c>
      <c r="J1374" s="7">
        <v>15</v>
      </c>
      <c r="K1374" s="7">
        <v>855.3</v>
      </c>
      <c r="L1374" s="7" t="s">
        <v>23</v>
      </c>
      <c r="M1374" s="9">
        <v>2</v>
      </c>
      <c r="N1374" s="6" t="str">
        <f>IF(ev_charging_network_usage_!$I1374&lt;=10,"Low",IF(ev_charging_network_usage_!$I1374&lt;=30,"Medium","High"))</f>
        <v>High</v>
      </c>
      <c r="O1374" s="6" t="str">
        <f t="shared" si="89"/>
        <v>Low Satisfaction</v>
      </c>
      <c r="P1374" s="6" t="str">
        <f>IF(ev_charging_network_usage_!$H1374&lt;30,"Short Charging",IF(ev_charging_network_usage_!$H1374&lt;=60,"Medium Charging","Long Charging"))</f>
        <v>Long Charging</v>
      </c>
      <c r="Q1374" s="6">
        <f t="shared" si="88"/>
        <v>2</v>
      </c>
      <c r="R1374" s="30">
        <f t="shared" si="86"/>
        <v>9.0972222222222218E-2</v>
      </c>
      <c r="S1374" s="28">
        <f t="shared" si="87"/>
        <v>45534</v>
      </c>
      <c r="T1374" s="28"/>
    </row>
    <row r="1375" spans="1:20" ht="13.2" x14ac:dyDescent="0.25">
      <c r="A1375" s="3" t="s">
        <v>3058</v>
      </c>
      <c r="B1375" s="3" t="s">
        <v>14</v>
      </c>
      <c r="C1375" s="3" t="s">
        <v>21</v>
      </c>
      <c r="D1375" s="3" t="s">
        <v>31</v>
      </c>
      <c r="E1375" s="3" t="s">
        <v>35</v>
      </c>
      <c r="F1375" s="4">
        <v>45538.912499999999</v>
      </c>
      <c r="G1375" s="4">
        <v>45538.947222222225</v>
      </c>
      <c r="H1375" s="3">
        <v>50</v>
      </c>
      <c r="I1375" s="3">
        <v>14.71</v>
      </c>
      <c r="J1375" s="3">
        <v>12</v>
      </c>
      <c r="K1375" s="3">
        <v>176.52</v>
      </c>
      <c r="L1375" s="3" t="s">
        <v>18</v>
      </c>
      <c r="M1375" s="5">
        <v>1</v>
      </c>
      <c r="N1375" s="6" t="str">
        <f>IF(ev_charging_network_usage_!$I1375&lt;=10,"Low",IF(ev_charging_network_usage_!$I1375&lt;=30,"Medium","High"))</f>
        <v>Medium</v>
      </c>
      <c r="O1375" s="6" t="str">
        <f t="shared" si="89"/>
        <v>Low Satisfaction</v>
      </c>
      <c r="P1375" s="6" t="str">
        <f>IF(ev_charging_network_usage_!$H1375&lt;30,"Short Charging",IF(ev_charging_network_usage_!$H1375&lt;=60,"Medium Charging","Long Charging"))</f>
        <v>Medium Charging</v>
      </c>
      <c r="Q1375" s="6">
        <f t="shared" si="88"/>
        <v>1</v>
      </c>
      <c r="R1375" s="30">
        <f t="shared" si="86"/>
        <v>0.91249999999999998</v>
      </c>
      <c r="S1375" s="28">
        <f t="shared" si="87"/>
        <v>45538</v>
      </c>
      <c r="T1375" s="28"/>
    </row>
    <row r="1376" spans="1:20" ht="13.2" x14ac:dyDescent="0.25">
      <c r="A1376" s="7" t="s">
        <v>3059</v>
      </c>
      <c r="B1376" s="7" t="s">
        <v>43</v>
      </c>
      <c r="C1376" s="7" t="s">
        <v>30</v>
      </c>
      <c r="D1376" s="7" t="s">
        <v>31</v>
      </c>
      <c r="E1376" s="7" t="s">
        <v>17</v>
      </c>
      <c r="F1376" s="7" t="s">
        <v>3060</v>
      </c>
      <c r="G1376" s="7" t="s">
        <v>3061</v>
      </c>
      <c r="H1376" s="7">
        <v>80</v>
      </c>
      <c r="I1376" s="7">
        <v>33.89</v>
      </c>
      <c r="J1376" s="7">
        <v>15</v>
      </c>
      <c r="K1376" s="7">
        <v>508.35</v>
      </c>
      <c r="L1376" s="7" t="s">
        <v>38</v>
      </c>
      <c r="M1376" s="9">
        <v>1</v>
      </c>
      <c r="N1376" s="6" t="str">
        <f>IF(ev_charging_network_usage_!$I1376&lt;=10,"Low",IF(ev_charging_network_usage_!$I1376&lt;=30,"Medium","High"))</f>
        <v>High</v>
      </c>
      <c r="O1376" s="6" t="str">
        <f t="shared" si="89"/>
        <v>Low Satisfaction</v>
      </c>
      <c r="P1376" s="6" t="str">
        <f>IF(ev_charging_network_usage_!$H1376&lt;30,"Short Charging",IF(ev_charging_network_usage_!$H1376&lt;=60,"Medium Charging","Long Charging"))</f>
        <v>Long Charging</v>
      </c>
      <c r="Q1376" s="6">
        <f t="shared" si="88"/>
        <v>2</v>
      </c>
      <c r="R1376" s="30">
        <f t="shared" si="86"/>
        <v>0.84930555555555554</v>
      </c>
      <c r="S1376" s="28">
        <f t="shared" si="87"/>
        <v>45501</v>
      </c>
      <c r="T1376" s="28"/>
    </row>
    <row r="1377" spans="1:20" ht="13.2" x14ac:dyDescent="0.25">
      <c r="A1377" s="3" t="s">
        <v>3062</v>
      </c>
      <c r="B1377" s="3" t="s">
        <v>55</v>
      </c>
      <c r="C1377" s="3" t="s">
        <v>30</v>
      </c>
      <c r="D1377" s="3" t="s">
        <v>16</v>
      </c>
      <c r="E1377" s="3" t="s">
        <v>35</v>
      </c>
      <c r="F1377" s="4">
        <v>45546.041666666664</v>
      </c>
      <c r="G1377" s="4">
        <v>45546.073611111111</v>
      </c>
      <c r="H1377" s="3">
        <v>46</v>
      </c>
      <c r="I1377" s="3">
        <v>27.42</v>
      </c>
      <c r="J1377" s="3">
        <v>8</v>
      </c>
      <c r="K1377" s="3">
        <v>219.36</v>
      </c>
      <c r="L1377" s="3" t="s">
        <v>38</v>
      </c>
      <c r="M1377" s="5">
        <v>3</v>
      </c>
      <c r="N1377" s="6" t="str">
        <f>IF(ev_charging_network_usage_!$I1377&lt;=10,"Low",IF(ev_charging_network_usage_!$I1377&lt;=30,"Medium","High"))</f>
        <v>Medium</v>
      </c>
      <c r="O1377" s="6" t="str">
        <f t="shared" si="89"/>
        <v>Medium Satisfaction</v>
      </c>
      <c r="P1377" s="6" t="str">
        <f>IF(ev_charging_network_usage_!$H1377&lt;30,"Short Charging",IF(ev_charging_network_usage_!$H1377&lt;=60,"Medium Charging","Long Charging"))</f>
        <v>Medium Charging</v>
      </c>
      <c r="Q1377" s="6">
        <f t="shared" si="88"/>
        <v>2</v>
      </c>
      <c r="R1377" s="30">
        <f t="shared" si="86"/>
        <v>4.1666666666666664E-2</v>
      </c>
      <c r="S1377" s="28">
        <f t="shared" si="87"/>
        <v>45546</v>
      </c>
      <c r="T1377" s="28"/>
    </row>
    <row r="1378" spans="1:20" ht="13.2" x14ac:dyDescent="0.25">
      <c r="A1378" s="7" t="s">
        <v>3063</v>
      </c>
      <c r="B1378" s="7" t="s">
        <v>78</v>
      </c>
      <c r="C1378" s="7" t="s">
        <v>30</v>
      </c>
      <c r="D1378" s="7" t="s">
        <v>22</v>
      </c>
      <c r="E1378" s="7" t="s">
        <v>17</v>
      </c>
      <c r="F1378" s="7" t="s">
        <v>3064</v>
      </c>
      <c r="G1378" s="7" t="s">
        <v>3065</v>
      </c>
      <c r="H1378" s="7">
        <v>63</v>
      </c>
      <c r="I1378" s="7">
        <v>8.27</v>
      </c>
      <c r="J1378" s="7">
        <v>8</v>
      </c>
      <c r="K1378" s="7">
        <v>66.16</v>
      </c>
      <c r="L1378" s="7" t="s">
        <v>23</v>
      </c>
      <c r="M1378" s="9">
        <v>4</v>
      </c>
      <c r="N1378" s="6" t="str">
        <f>IF(ev_charging_network_usage_!$I1378&lt;=10,"Low",IF(ev_charging_network_usage_!$I1378&lt;=30,"Medium","High"))</f>
        <v>Low</v>
      </c>
      <c r="O1378" s="6" t="str">
        <f t="shared" si="89"/>
        <v>Medium Satisfaction</v>
      </c>
      <c r="P1378" s="6" t="str">
        <f>IF(ev_charging_network_usage_!$H1378&lt;30,"Short Charging",IF(ev_charging_network_usage_!$H1378&lt;=60,"Medium Charging","Long Charging"))</f>
        <v>Long Charging</v>
      </c>
      <c r="Q1378" s="6">
        <f t="shared" si="88"/>
        <v>2</v>
      </c>
      <c r="R1378" s="30">
        <f t="shared" si="86"/>
        <v>0.6694444444444444</v>
      </c>
      <c r="S1378" s="28">
        <f t="shared" si="87"/>
        <v>45527</v>
      </c>
      <c r="T1378" s="28"/>
    </row>
    <row r="1379" spans="1:20" ht="13.2" x14ac:dyDescent="0.25">
      <c r="A1379" s="3" t="s">
        <v>3066</v>
      </c>
      <c r="B1379" s="3" t="s">
        <v>20</v>
      </c>
      <c r="C1379" s="3" t="s">
        <v>30</v>
      </c>
      <c r="D1379" s="3" t="s">
        <v>16</v>
      </c>
      <c r="E1379" s="3" t="s">
        <v>35</v>
      </c>
      <c r="F1379" s="3" t="s">
        <v>3067</v>
      </c>
      <c r="G1379" s="3" t="s">
        <v>3068</v>
      </c>
      <c r="H1379" s="3">
        <v>63</v>
      </c>
      <c r="I1379" s="3">
        <v>34.979999999999997</v>
      </c>
      <c r="J1379" s="3">
        <v>12</v>
      </c>
      <c r="K1379" s="3">
        <v>419.76</v>
      </c>
      <c r="L1379" s="3" t="s">
        <v>38</v>
      </c>
      <c r="M1379" s="5">
        <v>5</v>
      </c>
      <c r="N1379" s="6" t="str">
        <f>IF(ev_charging_network_usage_!$I1379&lt;=10,"Low",IF(ev_charging_network_usage_!$I1379&lt;=30,"Medium","High"))</f>
        <v>High</v>
      </c>
      <c r="O1379" s="6" t="str">
        <f t="shared" si="89"/>
        <v>High Satisfaction</v>
      </c>
      <c r="P1379" s="6" t="str">
        <f>IF(ev_charging_network_usage_!$H1379&lt;30,"Short Charging",IF(ev_charging_network_usage_!$H1379&lt;=60,"Medium Charging","Long Charging"))</f>
        <v>Long Charging</v>
      </c>
      <c r="Q1379" s="6">
        <f t="shared" si="88"/>
        <v>2</v>
      </c>
      <c r="R1379" s="30">
        <f t="shared" si="86"/>
        <v>0.79513888888888884</v>
      </c>
      <c r="S1379" s="28">
        <f t="shared" si="87"/>
        <v>44976</v>
      </c>
      <c r="T1379" s="28"/>
    </row>
    <row r="1380" spans="1:20" ht="13.2" x14ac:dyDescent="0.25">
      <c r="A1380" s="7" t="s">
        <v>3069</v>
      </c>
      <c r="B1380" s="7" t="s">
        <v>55</v>
      </c>
      <c r="C1380" s="7" t="s">
        <v>15</v>
      </c>
      <c r="D1380" s="7" t="s">
        <v>16</v>
      </c>
      <c r="E1380" s="7" t="s">
        <v>35</v>
      </c>
      <c r="F1380" s="8">
        <v>45292.824305555558</v>
      </c>
      <c r="G1380" s="8">
        <v>45292.85</v>
      </c>
      <c r="H1380" s="7">
        <v>37</v>
      </c>
      <c r="I1380" s="7">
        <v>23.46</v>
      </c>
      <c r="J1380" s="7">
        <v>10</v>
      </c>
      <c r="K1380" s="7">
        <v>234.6</v>
      </c>
      <c r="L1380" s="7" t="s">
        <v>38</v>
      </c>
      <c r="M1380" s="9">
        <v>1</v>
      </c>
      <c r="N1380" s="6" t="str">
        <f>IF(ev_charging_network_usage_!$I1380&lt;=10,"Low",IF(ev_charging_network_usage_!$I1380&lt;=30,"Medium","High"))</f>
        <v>Medium</v>
      </c>
      <c r="O1380" s="6" t="str">
        <f t="shared" si="89"/>
        <v>Low Satisfaction</v>
      </c>
      <c r="P1380" s="6" t="str">
        <f>IF(ev_charging_network_usage_!$H1380&lt;30,"Short Charging",IF(ev_charging_network_usage_!$H1380&lt;=60,"Medium Charging","Long Charging"))</f>
        <v>Medium Charging</v>
      </c>
      <c r="Q1380" s="6">
        <f t="shared" si="88"/>
        <v>3</v>
      </c>
      <c r="R1380" s="30">
        <f t="shared" si="86"/>
        <v>0.82430555555555551</v>
      </c>
      <c r="S1380" s="28">
        <f t="shared" si="87"/>
        <v>45292</v>
      </c>
      <c r="T1380" s="28"/>
    </row>
    <row r="1381" spans="1:20" ht="13.2" x14ac:dyDescent="0.25">
      <c r="A1381" s="3" t="s">
        <v>3070</v>
      </c>
      <c r="B1381" s="3" t="s">
        <v>78</v>
      </c>
      <c r="C1381" s="3" t="s">
        <v>15</v>
      </c>
      <c r="D1381" s="3" t="s">
        <v>22</v>
      </c>
      <c r="E1381" s="3" t="s">
        <v>17</v>
      </c>
      <c r="F1381" s="3" t="s">
        <v>3071</v>
      </c>
      <c r="G1381" s="3" t="s">
        <v>3072</v>
      </c>
      <c r="H1381" s="3">
        <v>42</v>
      </c>
      <c r="I1381" s="3">
        <v>28.21</v>
      </c>
      <c r="J1381" s="3">
        <v>10</v>
      </c>
      <c r="K1381" s="3">
        <v>282.10000000000002</v>
      </c>
      <c r="L1381" s="3" t="s">
        <v>38</v>
      </c>
      <c r="M1381" s="5">
        <v>3</v>
      </c>
      <c r="N1381" s="6" t="str">
        <f>IF(ev_charging_network_usage_!$I1381&lt;=10,"Low",IF(ev_charging_network_usage_!$I1381&lt;=30,"Medium","High"))</f>
        <v>Medium</v>
      </c>
      <c r="O1381" s="6" t="str">
        <f t="shared" si="89"/>
        <v>Medium Satisfaction</v>
      </c>
      <c r="P1381" s="6" t="str">
        <f>IF(ev_charging_network_usage_!$H1381&lt;30,"Short Charging",IF(ev_charging_network_usage_!$H1381&lt;=60,"Medium Charging","Long Charging"))</f>
        <v>Medium Charging</v>
      </c>
      <c r="Q1381" s="6">
        <f t="shared" si="88"/>
        <v>3</v>
      </c>
      <c r="R1381" s="30">
        <f t="shared" si="86"/>
        <v>1.7361111111111112E-2</v>
      </c>
      <c r="S1381" s="28">
        <f t="shared" si="87"/>
        <v>45037</v>
      </c>
      <c r="T1381" s="28"/>
    </row>
    <row r="1382" spans="1:20" ht="13.2" x14ac:dyDescent="0.25">
      <c r="A1382" s="7" t="s">
        <v>3073</v>
      </c>
      <c r="B1382" s="7" t="s">
        <v>14</v>
      </c>
      <c r="C1382" s="7" t="s">
        <v>21</v>
      </c>
      <c r="D1382" s="7" t="s">
        <v>22</v>
      </c>
      <c r="E1382" s="7" t="s">
        <v>17</v>
      </c>
      <c r="F1382" s="7" t="s">
        <v>3074</v>
      </c>
      <c r="G1382" s="7" t="s">
        <v>3075</v>
      </c>
      <c r="H1382" s="7">
        <v>22</v>
      </c>
      <c r="I1382" s="7">
        <v>8.99</v>
      </c>
      <c r="J1382" s="7">
        <v>12</v>
      </c>
      <c r="K1382" s="7">
        <v>107.88</v>
      </c>
      <c r="L1382" s="7" t="s">
        <v>18</v>
      </c>
      <c r="M1382" s="9">
        <v>2</v>
      </c>
      <c r="N1382" s="6" t="str">
        <f>IF(ev_charging_network_usage_!$I1382&lt;=10,"Low",IF(ev_charging_network_usage_!$I1382&lt;=30,"Medium","High"))</f>
        <v>Low</v>
      </c>
      <c r="O1382" s="6" t="str">
        <f t="shared" si="89"/>
        <v>Low Satisfaction</v>
      </c>
      <c r="P1382" s="6" t="str">
        <f>IF(ev_charging_network_usage_!$H1382&lt;30,"Short Charging",IF(ev_charging_network_usage_!$H1382&lt;=60,"Medium Charging","Long Charging"))</f>
        <v>Short Charging</v>
      </c>
      <c r="Q1382" s="6">
        <f t="shared" si="88"/>
        <v>1</v>
      </c>
      <c r="R1382" s="30">
        <f t="shared" si="86"/>
        <v>0.27916666666666667</v>
      </c>
      <c r="S1382" s="28">
        <f t="shared" si="87"/>
        <v>45517</v>
      </c>
      <c r="T1382" s="28"/>
    </row>
    <row r="1383" spans="1:20" ht="13.2" x14ac:dyDescent="0.25">
      <c r="A1383" s="3" t="s">
        <v>3076</v>
      </c>
      <c r="B1383" s="3" t="s">
        <v>78</v>
      </c>
      <c r="C1383" s="3" t="s">
        <v>21</v>
      </c>
      <c r="D1383" s="3" t="s">
        <v>22</v>
      </c>
      <c r="E1383" s="3" t="s">
        <v>35</v>
      </c>
      <c r="F1383" s="3" t="s">
        <v>3077</v>
      </c>
      <c r="G1383" s="3" t="s">
        <v>3078</v>
      </c>
      <c r="H1383" s="3">
        <v>108</v>
      </c>
      <c r="I1383" s="3">
        <v>52.61</v>
      </c>
      <c r="J1383" s="3">
        <v>15</v>
      </c>
      <c r="K1383" s="3">
        <v>789.15</v>
      </c>
      <c r="L1383" s="3" t="s">
        <v>23</v>
      </c>
      <c r="M1383" s="5">
        <v>2</v>
      </c>
      <c r="N1383" s="6" t="str">
        <f>IF(ev_charging_network_usage_!$I1383&lt;=10,"Low",IF(ev_charging_network_usage_!$I1383&lt;=30,"Medium","High"))</f>
        <v>High</v>
      </c>
      <c r="O1383" s="6" t="str">
        <f t="shared" si="89"/>
        <v>Low Satisfaction</v>
      </c>
      <c r="P1383" s="6" t="str">
        <f>IF(ev_charging_network_usage_!$H1383&lt;30,"Short Charging",IF(ev_charging_network_usage_!$H1383&lt;=60,"Medium Charging","Long Charging"))</f>
        <v>Long Charging</v>
      </c>
      <c r="Q1383" s="6">
        <f t="shared" si="88"/>
        <v>1</v>
      </c>
      <c r="R1383" s="30">
        <f t="shared" si="86"/>
        <v>0.55972222222222223</v>
      </c>
      <c r="S1383" s="28">
        <f t="shared" si="87"/>
        <v>45031</v>
      </c>
      <c r="T1383" s="28"/>
    </row>
    <row r="1384" spans="1:20" ht="13.2" x14ac:dyDescent="0.25">
      <c r="A1384" s="7" t="s">
        <v>3079</v>
      </c>
      <c r="B1384" s="7" t="s">
        <v>20</v>
      </c>
      <c r="C1384" s="7" t="s">
        <v>15</v>
      </c>
      <c r="D1384" s="7" t="s">
        <v>34</v>
      </c>
      <c r="E1384" s="7" t="s">
        <v>35</v>
      </c>
      <c r="F1384" s="7" t="s">
        <v>3080</v>
      </c>
      <c r="G1384" s="7" t="s">
        <v>3081</v>
      </c>
      <c r="H1384" s="7">
        <v>13</v>
      </c>
      <c r="I1384" s="7">
        <v>23.49</v>
      </c>
      <c r="J1384" s="7">
        <v>8</v>
      </c>
      <c r="K1384" s="7">
        <v>187.92</v>
      </c>
      <c r="L1384" s="7" t="s">
        <v>38</v>
      </c>
      <c r="M1384" s="9">
        <v>5</v>
      </c>
      <c r="N1384" s="6" t="str">
        <f>IF(ev_charging_network_usage_!$I1384&lt;=10,"Low",IF(ev_charging_network_usage_!$I1384&lt;=30,"Medium","High"))</f>
        <v>Medium</v>
      </c>
      <c r="O1384" s="6" t="str">
        <f t="shared" si="89"/>
        <v>High Satisfaction</v>
      </c>
      <c r="P1384" s="6" t="str">
        <f>IF(ev_charging_network_usage_!$H1384&lt;30,"Short Charging",IF(ev_charging_network_usage_!$H1384&lt;=60,"Medium Charging","Long Charging"))</f>
        <v>Short Charging</v>
      </c>
      <c r="Q1384" s="6">
        <f t="shared" si="88"/>
        <v>3</v>
      </c>
      <c r="R1384" s="30">
        <f t="shared" si="86"/>
        <v>0.40347222222222223</v>
      </c>
      <c r="S1384" s="28">
        <f t="shared" si="87"/>
        <v>45596</v>
      </c>
      <c r="T1384" s="28"/>
    </row>
    <row r="1385" spans="1:20" ht="13.2" x14ac:dyDescent="0.25">
      <c r="A1385" s="3" t="s">
        <v>3082</v>
      </c>
      <c r="B1385" s="3" t="s">
        <v>20</v>
      </c>
      <c r="C1385" s="3" t="s">
        <v>21</v>
      </c>
      <c r="D1385" s="3" t="s">
        <v>16</v>
      </c>
      <c r="E1385" s="3" t="s">
        <v>35</v>
      </c>
      <c r="F1385" s="4">
        <v>45566.28125</v>
      </c>
      <c r="G1385" s="4">
        <v>45566.322222222225</v>
      </c>
      <c r="H1385" s="3">
        <v>59</v>
      </c>
      <c r="I1385" s="3">
        <v>57.95</v>
      </c>
      <c r="J1385" s="3">
        <v>8</v>
      </c>
      <c r="K1385" s="3">
        <v>463.6</v>
      </c>
      <c r="L1385" s="3" t="s">
        <v>18</v>
      </c>
      <c r="M1385" s="5">
        <v>1</v>
      </c>
      <c r="N1385" s="6" t="str">
        <f>IF(ev_charging_network_usage_!$I1385&lt;=10,"Low",IF(ev_charging_network_usage_!$I1385&lt;=30,"Medium","High"))</f>
        <v>High</v>
      </c>
      <c r="O1385" s="6" t="str">
        <f t="shared" si="89"/>
        <v>Low Satisfaction</v>
      </c>
      <c r="P1385" s="6" t="str">
        <f>IF(ev_charging_network_usage_!$H1385&lt;30,"Short Charging",IF(ev_charging_network_usage_!$H1385&lt;=60,"Medium Charging","Long Charging"))</f>
        <v>Medium Charging</v>
      </c>
      <c r="Q1385" s="6">
        <f t="shared" si="88"/>
        <v>1</v>
      </c>
      <c r="R1385" s="30">
        <f t="shared" si="86"/>
        <v>0.28125</v>
      </c>
      <c r="S1385" s="28">
        <f t="shared" si="87"/>
        <v>45566</v>
      </c>
      <c r="T1385" s="28"/>
    </row>
    <row r="1386" spans="1:20" ht="13.2" x14ac:dyDescent="0.25">
      <c r="A1386" s="7" t="s">
        <v>3083</v>
      </c>
      <c r="B1386" s="7" t="s">
        <v>59</v>
      </c>
      <c r="C1386" s="7" t="s">
        <v>21</v>
      </c>
      <c r="D1386" s="7" t="s">
        <v>34</v>
      </c>
      <c r="E1386" s="7" t="s">
        <v>35</v>
      </c>
      <c r="F1386" s="8">
        <v>45234.243750000001</v>
      </c>
      <c r="G1386" s="8">
        <v>45234.311805555553</v>
      </c>
      <c r="H1386" s="7">
        <v>98</v>
      </c>
      <c r="I1386" s="7">
        <v>22.24</v>
      </c>
      <c r="J1386" s="7">
        <v>15</v>
      </c>
      <c r="K1386" s="7">
        <v>333.6</v>
      </c>
      <c r="L1386" s="7" t="s">
        <v>18</v>
      </c>
      <c r="M1386" s="9">
        <v>2</v>
      </c>
      <c r="N1386" s="6" t="str">
        <f>IF(ev_charging_network_usage_!$I1386&lt;=10,"Low",IF(ev_charging_network_usage_!$I1386&lt;=30,"Medium","High"))</f>
        <v>Medium</v>
      </c>
      <c r="O1386" s="6" t="str">
        <f t="shared" si="89"/>
        <v>Low Satisfaction</v>
      </c>
      <c r="P1386" s="6" t="str">
        <f>IF(ev_charging_network_usage_!$H1386&lt;30,"Short Charging",IF(ev_charging_network_usage_!$H1386&lt;=60,"Medium Charging","Long Charging"))</f>
        <v>Long Charging</v>
      </c>
      <c r="Q1386" s="6">
        <f t="shared" si="88"/>
        <v>1</v>
      </c>
      <c r="R1386" s="30">
        <f t="shared" si="86"/>
        <v>0.24374999999999999</v>
      </c>
      <c r="S1386" s="28">
        <f t="shared" si="87"/>
        <v>45234</v>
      </c>
      <c r="T1386" s="28"/>
    </row>
    <row r="1387" spans="1:20" ht="13.2" x14ac:dyDescent="0.25">
      <c r="A1387" s="3" t="s">
        <v>3084</v>
      </c>
      <c r="B1387" s="3" t="s">
        <v>20</v>
      </c>
      <c r="C1387" s="3" t="s">
        <v>21</v>
      </c>
      <c r="D1387" s="3" t="s">
        <v>16</v>
      </c>
      <c r="E1387" s="3" t="s">
        <v>17</v>
      </c>
      <c r="F1387" s="3" t="s">
        <v>3085</v>
      </c>
      <c r="G1387" s="3" t="s">
        <v>3086</v>
      </c>
      <c r="H1387" s="3">
        <v>24</v>
      </c>
      <c r="I1387" s="3">
        <v>28.88</v>
      </c>
      <c r="J1387" s="3">
        <v>15</v>
      </c>
      <c r="K1387" s="3">
        <v>433.2</v>
      </c>
      <c r="L1387" s="3" t="s">
        <v>38</v>
      </c>
      <c r="M1387" s="5">
        <v>3</v>
      </c>
      <c r="N1387" s="6" t="str">
        <f>IF(ev_charging_network_usage_!$I1387&lt;=10,"Low",IF(ev_charging_network_usage_!$I1387&lt;=30,"Medium","High"))</f>
        <v>Medium</v>
      </c>
      <c r="O1387" s="6" t="str">
        <f t="shared" si="89"/>
        <v>Medium Satisfaction</v>
      </c>
      <c r="P1387" s="6" t="str">
        <f>IF(ev_charging_network_usage_!$H1387&lt;30,"Short Charging",IF(ev_charging_network_usage_!$H1387&lt;=60,"Medium Charging","Long Charging"))</f>
        <v>Short Charging</v>
      </c>
      <c r="Q1387" s="6">
        <f t="shared" si="88"/>
        <v>1</v>
      </c>
      <c r="R1387" s="30">
        <f t="shared" si="86"/>
        <v>0.75347222222222221</v>
      </c>
      <c r="S1387" s="28">
        <f t="shared" si="87"/>
        <v>45218</v>
      </c>
      <c r="T1387" s="28"/>
    </row>
    <row r="1388" spans="1:20" ht="13.2" x14ac:dyDescent="0.25">
      <c r="A1388" s="7" t="s">
        <v>3087</v>
      </c>
      <c r="B1388" s="7" t="s">
        <v>29</v>
      </c>
      <c r="C1388" s="7" t="s">
        <v>30</v>
      </c>
      <c r="D1388" s="7" t="s">
        <v>34</v>
      </c>
      <c r="E1388" s="7" t="s">
        <v>35</v>
      </c>
      <c r="F1388" s="8">
        <v>45087.352083333331</v>
      </c>
      <c r="G1388" s="8">
        <v>45087.365972222222</v>
      </c>
      <c r="H1388" s="7">
        <v>20</v>
      </c>
      <c r="I1388" s="7">
        <v>45.78</v>
      </c>
      <c r="J1388" s="7">
        <v>15</v>
      </c>
      <c r="K1388" s="7">
        <v>686.7</v>
      </c>
      <c r="L1388" s="7" t="s">
        <v>18</v>
      </c>
      <c r="M1388" s="9">
        <v>5</v>
      </c>
      <c r="N1388" s="6" t="str">
        <f>IF(ev_charging_network_usage_!$I1388&lt;=10,"Low",IF(ev_charging_network_usage_!$I1388&lt;=30,"Medium","High"))</f>
        <v>High</v>
      </c>
      <c r="O1388" s="6" t="str">
        <f t="shared" si="89"/>
        <v>High Satisfaction</v>
      </c>
      <c r="P1388" s="6" t="str">
        <f>IF(ev_charging_network_usage_!$H1388&lt;30,"Short Charging",IF(ev_charging_network_usage_!$H1388&lt;=60,"Medium Charging","Long Charging"))</f>
        <v>Short Charging</v>
      </c>
      <c r="Q1388" s="6">
        <f t="shared" si="88"/>
        <v>2</v>
      </c>
      <c r="R1388" s="30">
        <f t="shared" si="86"/>
        <v>0.35208333333333336</v>
      </c>
      <c r="S1388" s="28">
        <f t="shared" si="87"/>
        <v>45087</v>
      </c>
      <c r="T1388" s="28"/>
    </row>
    <row r="1389" spans="1:20" ht="13.2" x14ac:dyDescent="0.25">
      <c r="A1389" s="3" t="s">
        <v>3088</v>
      </c>
      <c r="B1389" s="3" t="s">
        <v>29</v>
      </c>
      <c r="C1389" s="3" t="s">
        <v>15</v>
      </c>
      <c r="D1389" s="3" t="s">
        <v>16</v>
      </c>
      <c r="E1389" s="3" t="s">
        <v>35</v>
      </c>
      <c r="F1389" s="3" t="s">
        <v>3089</v>
      </c>
      <c r="G1389" s="3" t="s">
        <v>3090</v>
      </c>
      <c r="H1389" s="3">
        <v>104</v>
      </c>
      <c r="I1389" s="3">
        <v>13.65</v>
      </c>
      <c r="J1389" s="3">
        <v>12</v>
      </c>
      <c r="K1389" s="3">
        <v>163.80000000000001</v>
      </c>
      <c r="L1389" s="3" t="s">
        <v>23</v>
      </c>
      <c r="M1389" s="5">
        <v>3</v>
      </c>
      <c r="N1389" s="6" t="str">
        <f>IF(ev_charging_network_usage_!$I1389&lt;=10,"Low",IF(ev_charging_network_usage_!$I1389&lt;=30,"Medium","High"))</f>
        <v>Medium</v>
      </c>
      <c r="O1389" s="6" t="str">
        <f t="shared" si="89"/>
        <v>Medium Satisfaction</v>
      </c>
      <c r="P1389" s="6" t="str">
        <f>IF(ev_charging_network_usage_!$H1389&lt;30,"Short Charging",IF(ev_charging_network_usage_!$H1389&lt;=60,"Medium Charging","Long Charging"))</f>
        <v>Long Charging</v>
      </c>
      <c r="Q1389" s="6">
        <f t="shared" si="88"/>
        <v>3</v>
      </c>
      <c r="R1389" s="30">
        <f t="shared" si="86"/>
        <v>0.2673611111111111</v>
      </c>
      <c r="S1389" s="28">
        <f t="shared" si="87"/>
        <v>45035</v>
      </c>
      <c r="T1389" s="28"/>
    </row>
    <row r="1390" spans="1:20" ht="13.2" x14ac:dyDescent="0.25">
      <c r="A1390" s="7" t="s">
        <v>3091</v>
      </c>
      <c r="B1390" s="7" t="s">
        <v>29</v>
      </c>
      <c r="C1390" s="7" t="s">
        <v>15</v>
      </c>
      <c r="D1390" s="7" t="s">
        <v>34</v>
      </c>
      <c r="E1390" s="7" t="s">
        <v>35</v>
      </c>
      <c r="F1390" s="7" t="s">
        <v>3092</v>
      </c>
      <c r="G1390" s="7" t="s">
        <v>3093</v>
      </c>
      <c r="H1390" s="7">
        <v>79</v>
      </c>
      <c r="I1390" s="7">
        <v>29.87</v>
      </c>
      <c r="J1390" s="7">
        <v>8</v>
      </c>
      <c r="K1390" s="7">
        <v>238.96</v>
      </c>
      <c r="L1390" s="7" t="s">
        <v>23</v>
      </c>
      <c r="M1390" s="9">
        <v>4</v>
      </c>
      <c r="N1390" s="6" t="str">
        <f>IF(ev_charging_network_usage_!$I1390&lt;=10,"Low",IF(ev_charging_network_usage_!$I1390&lt;=30,"Medium","High"))</f>
        <v>Medium</v>
      </c>
      <c r="O1390" s="6" t="str">
        <f t="shared" si="89"/>
        <v>Medium Satisfaction</v>
      </c>
      <c r="P1390" s="6" t="str">
        <f>IF(ev_charging_network_usage_!$H1390&lt;30,"Short Charging",IF(ev_charging_network_usage_!$H1390&lt;=60,"Medium Charging","Long Charging"))</f>
        <v>Long Charging</v>
      </c>
      <c r="Q1390" s="6">
        <f t="shared" si="88"/>
        <v>3</v>
      </c>
      <c r="R1390" s="30">
        <f t="shared" si="86"/>
        <v>0.98333333333333328</v>
      </c>
      <c r="S1390" s="28">
        <f t="shared" si="87"/>
        <v>45579</v>
      </c>
      <c r="T1390" s="28"/>
    </row>
    <row r="1391" spans="1:20" ht="13.2" x14ac:dyDescent="0.25">
      <c r="A1391" s="3" t="s">
        <v>3094</v>
      </c>
      <c r="B1391" s="3" t="s">
        <v>20</v>
      </c>
      <c r="C1391" s="3" t="s">
        <v>15</v>
      </c>
      <c r="D1391" s="3" t="s">
        <v>16</v>
      </c>
      <c r="E1391" s="3" t="s">
        <v>17</v>
      </c>
      <c r="F1391" s="3" t="s">
        <v>3095</v>
      </c>
      <c r="G1391" s="3" t="s">
        <v>3096</v>
      </c>
      <c r="H1391" s="3">
        <v>60</v>
      </c>
      <c r="I1391" s="3">
        <v>9.19</v>
      </c>
      <c r="J1391" s="3">
        <v>10</v>
      </c>
      <c r="K1391" s="3">
        <v>91.9</v>
      </c>
      <c r="L1391" s="3" t="s">
        <v>27</v>
      </c>
      <c r="M1391" s="5">
        <v>1</v>
      </c>
      <c r="N1391" s="6" t="str">
        <f>IF(ev_charging_network_usage_!$I1391&lt;=10,"Low",IF(ev_charging_network_usage_!$I1391&lt;=30,"Medium","High"))</f>
        <v>Low</v>
      </c>
      <c r="O1391" s="6" t="str">
        <f t="shared" si="89"/>
        <v>Low Satisfaction</v>
      </c>
      <c r="P1391" s="6" t="str">
        <f>IF(ev_charging_network_usage_!$H1391&lt;30,"Short Charging",IF(ev_charging_network_usage_!$H1391&lt;=60,"Medium Charging","Long Charging"))</f>
        <v>Medium Charging</v>
      </c>
      <c r="Q1391" s="6">
        <f t="shared" si="88"/>
        <v>3</v>
      </c>
      <c r="R1391" s="30">
        <f t="shared" si="86"/>
        <v>0.61319444444444449</v>
      </c>
      <c r="S1391" s="28">
        <f t="shared" si="87"/>
        <v>44973</v>
      </c>
      <c r="T1391" s="28"/>
    </row>
    <row r="1392" spans="1:20" ht="13.2" x14ac:dyDescent="0.25">
      <c r="A1392" s="7" t="s">
        <v>3097</v>
      </c>
      <c r="B1392" s="7" t="s">
        <v>55</v>
      </c>
      <c r="C1392" s="7" t="s">
        <v>21</v>
      </c>
      <c r="D1392" s="7" t="s">
        <v>34</v>
      </c>
      <c r="E1392" s="7" t="s">
        <v>17</v>
      </c>
      <c r="F1392" s="8">
        <v>45113.088194444441</v>
      </c>
      <c r="G1392" s="8">
        <v>45113.095138888886</v>
      </c>
      <c r="H1392" s="7">
        <v>10</v>
      </c>
      <c r="I1392" s="7">
        <v>52.69</v>
      </c>
      <c r="J1392" s="7">
        <v>8</v>
      </c>
      <c r="K1392" s="7">
        <v>421.52</v>
      </c>
      <c r="L1392" s="7" t="s">
        <v>18</v>
      </c>
      <c r="M1392" s="9">
        <v>5</v>
      </c>
      <c r="N1392" s="6" t="str">
        <f>IF(ev_charging_network_usage_!$I1392&lt;=10,"Low",IF(ev_charging_network_usage_!$I1392&lt;=30,"Medium","High"))</f>
        <v>High</v>
      </c>
      <c r="O1392" s="6" t="str">
        <f t="shared" si="89"/>
        <v>High Satisfaction</v>
      </c>
      <c r="P1392" s="6" t="str">
        <f>IF(ev_charging_network_usage_!$H1392&lt;30,"Short Charging",IF(ev_charging_network_usage_!$H1392&lt;=60,"Medium Charging","Long Charging"))</f>
        <v>Short Charging</v>
      </c>
      <c r="Q1392" s="6">
        <f t="shared" si="88"/>
        <v>1</v>
      </c>
      <c r="R1392" s="30">
        <f t="shared" si="86"/>
        <v>8.819444444444445E-2</v>
      </c>
      <c r="S1392" s="28">
        <f t="shared" si="87"/>
        <v>45113</v>
      </c>
      <c r="T1392" s="28"/>
    </row>
    <row r="1393" spans="1:20" ht="13.2" x14ac:dyDescent="0.25">
      <c r="A1393" s="3" t="s">
        <v>3098</v>
      </c>
      <c r="B1393" s="3" t="s">
        <v>20</v>
      </c>
      <c r="C1393" s="3" t="s">
        <v>21</v>
      </c>
      <c r="D1393" s="3" t="s">
        <v>16</v>
      </c>
      <c r="E1393" s="3" t="s">
        <v>35</v>
      </c>
      <c r="F1393" s="3" t="s">
        <v>3099</v>
      </c>
      <c r="G1393" s="3" t="s">
        <v>3100</v>
      </c>
      <c r="H1393" s="3">
        <v>62</v>
      </c>
      <c r="I1393" s="3">
        <v>17.850000000000001</v>
      </c>
      <c r="J1393" s="3">
        <v>15</v>
      </c>
      <c r="K1393" s="3">
        <v>267.75</v>
      </c>
      <c r="L1393" s="3" t="s">
        <v>38</v>
      </c>
      <c r="M1393" s="5">
        <v>2</v>
      </c>
      <c r="N1393" s="6" t="str">
        <f>IF(ev_charging_network_usage_!$I1393&lt;=10,"Low",IF(ev_charging_network_usage_!$I1393&lt;=30,"Medium","High"))</f>
        <v>Medium</v>
      </c>
      <c r="O1393" s="6" t="str">
        <f t="shared" si="89"/>
        <v>Low Satisfaction</v>
      </c>
      <c r="P1393" s="6" t="str">
        <f>IF(ev_charging_network_usage_!$H1393&lt;30,"Short Charging",IF(ev_charging_network_usage_!$H1393&lt;=60,"Medium Charging","Long Charging"))</f>
        <v>Long Charging</v>
      </c>
      <c r="Q1393" s="6">
        <f t="shared" si="88"/>
        <v>1</v>
      </c>
      <c r="R1393" s="30">
        <f t="shared" si="86"/>
        <v>0.40138888888888891</v>
      </c>
      <c r="S1393" s="28">
        <f t="shared" si="87"/>
        <v>45065</v>
      </c>
      <c r="T1393" s="28"/>
    </row>
    <row r="1394" spans="1:20" ht="13.2" x14ac:dyDescent="0.25">
      <c r="A1394" s="7" t="s">
        <v>3101</v>
      </c>
      <c r="B1394" s="7" t="s">
        <v>29</v>
      </c>
      <c r="C1394" s="7" t="s">
        <v>30</v>
      </c>
      <c r="D1394" s="7" t="s">
        <v>16</v>
      </c>
      <c r="E1394" s="7" t="s">
        <v>17</v>
      </c>
      <c r="F1394" s="7" t="s">
        <v>3102</v>
      </c>
      <c r="G1394" s="7" t="s">
        <v>3103</v>
      </c>
      <c r="H1394" s="7">
        <v>114</v>
      </c>
      <c r="I1394" s="7">
        <v>4.9000000000000004</v>
      </c>
      <c r="J1394" s="7">
        <v>15</v>
      </c>
      <c r="K1394" s="7">
        <v>73.5</v>
      </c>
      <c r="L1394" s="7" t="s">
        <v>18</v>
      </c>
      <c r="M1394" s="9">
        <v>2</v>
      </c>
      <c r="N1394" s="6" t="str">
        <f>IF(ev_charging_network_usage_!$I1394&lt;=10,"Low",IF(ev_charging_network_usage_!$I1394&lt;=30,"Medium","High"))</f>
        <v>Low</v>
      </c>
      <c r="O1394" s="6" t="str">
        <f t="shared" si="89"/>
        <v>Low Satisfaction</v>
      </c>
      <c r="P1394" s="6" t="str">
        <f>IF(ev_charging_network_usage_!$H1394&lt;30,"Short Charging",IF(ev_charging_network_usage_!$H1394&lt;=60,"Medium Charging","Long Charging"))</f>
        <v>Long Charging</v>
      </c>
      <c r="Q1394" s="6">
        <f t="shared" si="88"/>
        <v>2</v>
      </c>
      <c r="R1394" s="30">
        <f t="shared" si="86"/>
        <v>0.44513888888888886</v>
      </c>
      <c r="S1394" s="28">
        <f t="shared" si="87"/>
        <v>44939</v>
      </c>
      <c r="T1394" s="28"/>
    </row>
    <row r="1395" spans="1:20" ht="13.2" x14ac:dyDescent="0.25">
      <c r="A1395" s="3" t="s">
        <v>3104</v>
      </c>
      <c r="B1395" s="3" t="s">
        <v>14</v>
      </c>
      <c r="C1395" s="3" t="s">
        <v>15</v>
      </c>
      <c r="D1395" s="3" t="s">
        <v>34</v>
      </c>
      <c r="E1395" s="3" t="s">
        <v>35</v>
      </c>
      <c r="F1395" s="4">
        <v>45386.993055555555</v>
      </c>
      <c r="G1395" s="4">
        <v>45416.037499999999</v>
      </c>
      <c r="H1395" s="3">
        <v>64</v>
      </c>
      <c r="I1395" s="3">
        <v>3.83</v>
      </c>
      <c r="J1395" s="3">
        <v>8</v>
      </c>
      <c r="K1395" s="3">
        <v>30.64</v>
      </c>
      <c r="L1395" s="3" t="s">
        <v>23</v>
      </c>
      <c r="M1395" s="5">
        <v>3</v>
      </c>
      <c r="N1395" s="6" t="str">
        <f>IF(ev_charging_network_usage_!$I1395&lt;=10,"Low",IF(ev_charging_network_usage_!$I1395&lt;=30,"Medium","High"))</f>
        <v>Low</v>
      </c>
      <c r="O1395" s="6" t="str">
        <f t="shared" si="89"/>
        <v>Medium Satisfaction</v>
      </c>
      <c r="P1395" s="6" t="str">
        <f>IF(ev_charging_network_usage_!$H1395&lt;30,"Short Charging",IF(ev_charging_network_usage_!$H1395&lt;=60,"Medium Charging","Long Charging"))</f>
        <v>Long Charging</v>
      </c>
      <c r="Q1395" s="6">
        <f t="shared" si="88"/>
        <v>3</v>
      </c>
      <c r="R1395" s="30">
        <f t="shared" si="86"/>
        <v>0.99305555555555558</v>
      </c>
      <c r="S1395" s="28">
        <f t="shared" si="87"/>
        <v>45386</v>
      </c>
      <c r="T1395" s="28"/>
    </row>
    <row r="1396" spans="1:20" ht="13.2" x14ac:dyDescent="0.25">
      <c r="A1396" s="7" t="s">
        <v>3105</v>
      </c>
      <c r="B1396" s="7" t="s">
        <v>43</v>
      </c>
      <c r="C1396" s="7" t="s">
        <v>30</v>
      </c>
      <c r="D1396" s="7" t="s">
        <v>22</v>
      </c>
      <c r="E1396" s="7" t="s">
        <v>35</v>
      </c>
      <c r="F1396" s="7" t="s">
        <v>3106</v>
      </c>
      <c r="G1396" s="7" t="s">
        <v>3107</v>
      </c>
      <c r="H1396" s="7">
        <v>85</v>
      </c>
      <c r="I1396" s="7">
        <v>57</v>
      </c>
      <c r="J1396" s="7">
        <v>12</v>
      </c>
      <c r="K1396" s="7">
        <v>684</v>
      </c>
      <c r="L1396" s="7" t="s">
        <v>38</v>
      </c>
      <c r="M1396" s="9">
        <v>5</v>
      </c>
      <c r="N1396" s="6" t="str">
        <f>IF(ev_charging_network_usage_!$I1396&lt;=10,"Low",IF(ev_charging_network_usage_!$I1396&lt;=30,"Medium","High"))</f>
        <v>High</v>
      </c>
      <c r="O1396" s="6" t="str">
        <f t="shared" si="89"/>
        <v>High Satisfaction</v>
      </c>
      <c r="P1396" s="6" t="str">
        <f>IF(ev_charging_network_usage_!$H1396&lt;30,"Short Charging",IF(ev_charging_network_usage_!$H1396&lt;=60,"Medium Charging","Long Charging"))</f>
        <v>Long Charging</v>
      </c>
      <c r="Q1396" s="6">
        <f t="shared" si="88"/>
        <v>2</v>
      </c>
      <c r="R1396" s="30">
        <f t="shared" si="86"/>
        <v>3.472222222222222E-3</v>
      </c>
      <c r="S1396" s="28">
        <f t="shared" si="87"/>
        <v>45063</v>
      </c>
      <c r="T1396" s="28"/>
    </row>
    <row r="1397" spans="1:20" ht="13.2" x14ac:dyDescent="0.25">
      <c r="A1397" s="3" t="s">
        <v>3108</v>
      </c>
      <c r="B1397" s="3" t="s">
        <v>48</v>
      </c>
      <c r="C1397" s="3" t="s">
        <v>21</v>
      </c>
      <c r="D1397" s="3" t="s">
        <v>34</v>
      </c>
      <c r="E1397" s="3" t="s">
        <v>35</v>
      </c>
      <c r="F1397" s="3" t="s">
        <v>3109</v>
      </c>
      <c r="G1397" s="3" t="s">
        <v>3110</v>
      </c>
      <c r="H1397" s="3">
        <v>107</v>
      </c>
      <c r="I1397" s="3">
        <v>33.11</v>
      </c>
      <c r="J1397" s="3">
        <v>10</v>
      </c>
      <c r="K1397" s="3">
        <v>331.1</v>
      </c>
      <c r="L1397" s="3" t="s">
        <v>38</v>
      </c>
      <c r="M1397" s="5">
        <v>4</v>
      </c>
      <c r="N1397" s="6" t="str">
        <f>IF(ev_charging_network_usage_!$I1397&lt;=10,"Low",IF(ev_charging_network_usage_!$I1397&lt;=30,"Medium","High"))</f>
        <v>High</v>
      </c>
      <c r="O1397" s="6" t="str">
        <f t="shared" si="89"/>
        <v>Medium Satisfaction</v>
      </c>
      <c r="P1397" s="6" t="str">
        <f>IF(ev_charging_network_usage_!$H1397&lt;30,"Short Charging",IF(ev_charging_network_usage_!$H1397&lt;=60,"Medium Charging","Long Charging"))</f>
        <v>Long Charging</v>
      </c>
      <c r="Q1397" s="6">
        <f t="shared" si="88"/>
        <v>1</v>
      </c>
      <c r="R1397" s="30">
        <f t="shared" si="86"/>
        <v>0.5708333333333333</v>
      </c>
      <c r="S1397" s="28">
        <f t="shared" si="87"/>
        <v>45500</v>
      </c>
      <c r="T1397" s="28"/>
    </row>
    <row r="1398" spans="1:20" ht="13.2" x14ac:dyDescent="0.25">
      <c r="A1398" s="7" t="s">
        <v>3111</v>
      </c>
      <c r="B1398" s="7" t="s">
        <v>43</v>
      </c>
      <c r="C1398" s="7" t="s">
        <v>21</v>
      </c>
      <c r="D1398" s="7" t="s">
        <v>16</v>
      </c>
      <c r="E1398" s="7" t="s">
        <v>17</v>
      </c>
      <c r="F1398" s="8">
        <v>45023.660416666666</v>
      </c>
      <c r="G1398" s="8">
        <v>45023.726388888892</v>
      </c>
      <c r="H1398" s="7">
        <v>95</v>
      </c>
      <c r="I1398" s="7">
        <v>53.12</v>
      </c>
      <c r="J1398" s="7">
        <v>15</v>
      </c>
      <c r="K1398" s="7">
        <v>796.8</v>
      </c>
      <c r="L1398" s="7" t="s">
        <v>18</v>
      </c>
      <c r="M1398" s="9">
        <v>1</v>
      </c>
      <c r="N1398" s="6" t="str">
        <f>IF(ev_charging_network_usage_!$I1398&lt;=10,"Low",IF(ev_charging_network_usage_!$I1398&lt;=30,"Medium","High"))</f>
        <v>High</v>
      </c>
      <c r="O1398" s="6" t="str">
        <f t="shared" si="89"/>
        <v>Low Satisfaction</v>
      </c>
      <c r="P1398" s="6" t="str">
        <f>IF(ev_charging_network_usage_!$H1398&lt;30,"Short Charging",IF(ev_charging_network_usage_!$H1398&lt;=60,"Medium Charging","Long Charging"))</f>
        <v>Long Charging</v>
      </c>
      <c r="Q1398" s="6">
        <f t="shared" si="88"/>
        <v>1</v>
      </c>
      <c r="R1398" s="30">
        <f t="shared" si="86"/>
        <v>0.66041666666666665</v>
      </c>
      <c r="S1398" s="28">
        <f t="shared" si="87"/>
        <v>45023</v>
      </c>
      <c r="T1398" s="28"/>
    </row>
    <row r="1399" spans="1:20" ht="13.2" x14ac:dyDescent="0.25">
      <c r="A1399" s="3" t="s">
        <v>3112</v>
      </c>
      <c r="B1399" s="3" t="s">
        <v>29</v>
      </c>
      <c r="C1399" s="3" t="s">
        <v>15</v>
      </c>
      <c r="D1399" s="3" t="s">
        <v>34</v>
      </c>
      <c r="E1399" s="3" t="s">
        <v>35</v>
      </c>
      <c r="F1399" s="4">
        <v>45545.457638888889</v>
      </c>
      <c r="G1399" s="4">
        <v>45545.507638888892</v>
      </c>
      <c r="H1399" s="3">
        <v>72</v>
      </c>
      <c r="I1399" s="3">
        <v>48.36</v>
      </c>
      <c r="J1399" s="3">
        <v>15</v>
      </c>
      <c r="K1399" s="3">
        <v>725.4</v>
      </c>
      <c r="L1399" s="3" t="s">
        <v>23</v>
      </c>
      <c r="M1399" s="5">
        <v>5</v>
      </c>
      <c r="N1399" s="6" t="str">
        <f>IF(ev_charging_network_usage_!$I1399&lt;=10,"Low",IF(ev_charging_network_usage_!$I1399&lt;=30,"Medium","High"))</f>
        <v>High</v>
      </c>
      <c r="O1399" s="6" t="str">
        <f t="shared" si="89"/>
        <v>High Satisfaction</v>
      </c>
      <c r="P1399" s="6" t="str">
        <f>IF(ev_charging_network_usage_!$H1399&lt;30,"Short Charging",IF(ev_charging_network_usage_!$H1399&lt;=60,"Medium Charging","Long Charging"))</f>
        <v>Long Charging</v>
      </c>
      <c r="Q1399" s="6">
        <f t="shared" si="88"/>
        <v>3</v>
      </c>
      <c r="R1399" s="30">
        <f t="shared" si="86"/>
        <v>0.45763888888888887</v>
      </c>
      <c r="S1399" s="28">
        <f t="shared" si="87"/>
        <v>45545</v>
      </c>
      <c r="T1399" s="28"/>
    </row>
    <row r="1400" spans="1:20" ht="13.2" x14ac:dyDescent="0.25">
      <c r="A1400" s="7" t="s">
        <v>3113</v>
      </c>
      <c r="B1400" s="7" t="s">
        <v>20</v>
      </c>
      <c r="C1400" s="7" t="s">
        <v>15</v>
      </c>
      <c r="D1400" s="7" t="s">
        <v>34</v>
      </c>
      <c r="E1400" s="7" t="s">
        <v>35</v>
      </c>
      <c r="F1400" s="8">
        <v>45264.796527777777</v>
      </c>
      <c r="G1400" s="8">
        <v>45264.804861111108</v>
      </c>
      <c r="H1400" s="7">
        <v>12</v>
      </c>
      <c r="I1400" s="7">
        <v>5.26</v>
      </c>
      <c r="J1400" s="7">
        <v>15</v>
      </c>
      <c r="K1400" s="7">
        <v>78.900000000000006</v>
      </c>
      <c r="L1400" s="7" t="s">
        <v>27</v>
      </c>
      <c r="M1400" s="9">
        <v>1</v>
      </c>
      <c r="N1400" s="6" t="str">
        <f>IF(ev_charging_network_usage_!$I1400&lt;=10,"Low",IF(ev_charging_network_usage_!$I1400&lt;=30,"Medium","High"))</f>
        <v>Low</v>
      </c>
      <c r="O1400" s="6" t="str">
        <f t="shared" si="89"/>
        <v>Low Satisfaction</v>
      </c>
      <c r="P1400" s="6" t="str">
        <f>IF(ev_charging_network_usage_!$H1400&lt;30,"Short Charging",IF(ev_charging_network_usage_!$H1400&lt;=60,"Medium Charging","Long Charging"))</f>
        <v>Short Charging</v>
      </c>
      <c r="Q1400" s="6">
        <f t="shared" si="88"/>
        <v>3</v>
      </c>
      <c r="R1400" s="30">
        <f t="shared" si="86"/>
        <v>0.79652777777777772</v>
      </c>
      <c r="S1400" s="28">
        <f t="shared" si="87"/>
        <v>45264</v>
      </c>
      <c r="T1400" s="28"/>
    </row>
    <row r="1401" spans="1:20" ht="13.2" x14ac:dyDescent="0.25">
      <c r="A1401" s="3" t="s">
        <v>3114</v>
      </c>
      <c r="B1401" s="3" t="s">
        <v>14</v>
      </c>
      <c r="C1401" s="3" t="s">
        <v>15</v>
      </c>
      <c r="D1401" s="3" t="s">
        <v>31</v>
      </c>
      <c r="E1401" s="3" t="s">
        <v>35</v>
      </c>
      <c r="F1401" s="3" t="s">
        <v>3115</v>
      </c>
      <c r="G1401" s="3" t="s">
        <v>3116</v>
      </c>
      <c r="H1401" s="3">
        <v>84</v>
      </c>
      <c r="I1401" s="3">
        <v>34.43</v>
      </c>
      <c r="J1401" s="3">
        <v>8</v>
      </c>
      <c r="K1401" s="3">
        <v>275.44</v>
      </c>
      <c r="L1401" s="3" t="s">
        <v>27</v>
      </c>
      <c r="M1401" s="5">
        <v>1</v>
      </c>
      <c r="N1401" s="6" t="str">
        <f>IF(ev_charging_network_usage_!$I1401&lt;=10,"Low",IF(ev_charging_network_usage_!$I1401&lt;=30,"Medium","High"))</f>
        <v>High</v>
      </c>
      <c r="O1401" s="6" t="str">
        <f t="shared" si="89"/>
        <v>Low Satisfaction</v>
      </c>
      <c r="P1401" s="6" t="str">
        <f>IF(ev_charging_network_usage_!$H1401&lt;30,"Short Charging",IF(ev_charging_network_usage_!$H1401&lt;=60,"Medium Charging","Long Charging"))</f>
        <v>Long Charging</v>
      </c>
      <c r="Q1401" s="6">
        <f t="shared" si="88"/>
        <v>3</v>
      </c>
      <c r="R1401" s="30">
        <f t="shared" si="86"/>
        <v>8.7499999999999994E-2</v>
      </c>
      <c r="S1401" s="28">
        <f t="shared" si="87"/>
        <v>45615</v>
      </c>
      <c r="T1401" s="28"/>
    </row>
    <row r="1402" spans="1:20" ht="13.2" x14ac:dyDescent="0.25">
      <c r="A1402" s="7" t="s">
        <v>3117</v>
      </c>
      <c r="B1402" s="7" t="s">
        <v>55</v>
      </c>
      <c r="C1402" s="7" t="s">
        <v>15</v>
      </c>
      <c r="D1402" s="7" t="s">
        <v>22</v>
      </c>
      <c r="E1402" s="7" t="s">
        <v>35</v>
      </c>
      <c r="F1402" s="7" t="s">
        <v>3118</v>
      </c>
      <c r="G1402" s="7" t="s">
        <v>3119</v>
      </c>
      <c r="H1402" s="7">
        <v>60</v>
      </c>
      <c r="I1402" s="7">
        <v>58.95</v>
      </c>
      <c r="J1402" s="7">
        <v>10</v>
      </c>
      <c r="K1402" s="7">
        <v>589.5</v>
      </c>
      <c r="L1402" s="7" t="s">
        <v>18</v>
      </c>
      <c r="M1402" s="9">
        <v>3</v>
      </c>
      <c r="N1402" s="6" t="str">
        <f>IF(ev_charging_network_usage_!$I1402&lt;=10,"Low",IF(ev_charging_network_usage_!$I1402&lt;=30,"Medium","High"))</f>
        <v>High</v>
      </c>
      <c r="O1402" s="6" t="str">
        <f t="shared" si="89"/>
        <v>Medium Satisfaction</v>
      </c>
      <c r="P1402" s="6" t="str">
        <f>IF(ev_charging_network_usage_!$H1402&lt;30,"Short Charging",IF(ev_charging_network_usage_!$H1402&lt;=60,"Medium Charging","Long Charging"))</f>
        <v>Medium Charging</v>
      </c>
      <c r="Q1402" s="6">
        <f t="shared" si="88"/>
        <v>3</v>
      </c>
      <c r="R1402" s="30">
        <f t="shared" si="86"/>
        <v>0.46527777777777779</v>
      </c>
      <c r="S1402" s="28">
        <f t="shared" si="87"/>
        <v>45059</v>
      </c>
      <c r="T1402" s="28"/>
    </row>
    <row r="1403" spans="1:20" ht="13.2" x14ac:dyDescent="0.25">
      <c r="A1403" s="3" t="s">
        <v>3120</v>
      </c>
      <c r="B1403" s="3" t="s">
        <v>59</v>
      </c>
      <c r="C1403" s="3" t="s">
        <v>15</v>
      </c>
      <c r="D1403" s="3" t="s">
        <v>34</v>
      </c>
      <c r="E1403" s="3" t="s">
        <v>35</v>
      </c>
      <c r="F1403" s="3" t="s">
        <v>3121</v>
      </c>
      <c r="G1403" s="3" t="s">
        <v>3122</v>
      </c>
      <c r="H1403" s="3">
        <v>76</v>
      </c>
      <c r="I1403" s="3">
        <v>28.55</v>
      </c>
      <c r="J1403" s="3">
        <v>15</v>
      </c>
      <c r="K1403" s="3">
        <v>428.25</v>
      </c>
      <c r="L1403" s="3" t="s">
        <v>23</v>
      </c>
      <c r="M1403" s="5">
        <v>3</v>
      </c>
      <c r="N1403" s="6" t="str">
        <f>IF(ev_charging_network_usage_!$I1403&lt;=10,"Low",IF(ev_charging_network_usage_!$I1403&lt;=30,"Medium","High"))</f>
        <v>Medium</v>
      </c>
      <c r="O1403" s="6" t="str">
        <f t="shared" si="89"/>
        <v>Medium Satisfaction</v>
      </c>
      <c r="P1403" s="6" t="str">
        <f>IF(ev_charging_network_usage_!$H1403&lt;30,"Short Charging",IF(ev_charging_network_usage_!$H1403&lt;=60,"Medium Charging","Long Charging"))</f>
        <v>Long Charging</v>
      </c>
      <c r="Q1403" s="6">
        <f t="shared" si="88"/>
        <v>3</v>
      </c>
      <c r="R1403" s="30">
        <f t="shared" si="86"/>
        <v>0.32222222222222224</v>
      </c>
      <c r="S1403" s="28">
        <f t="shared" si="87"/>
        <v>45426</v>
      </c>
      <c r="T1403" s="28"/>
    </row>
    <row r="1404" spans="1:20" ht="13.2" x14ac:dyDescent="0.25">
      <c r="A1404" s="7" t="s">
        <v>3123</v>
      </c>
      <c r="B1404" s="7" t="s">
        <v>55</v>
      </c>
      <c r="C1404" s="7" t="s">
        <v>21</v>
      </c>
      <c r="D1404" s="7" t="s">
        <v>31</v>
      </c>
      <c r="E1404" s="7" t="s">
        <v>17</v>
      </c>
      <c r="F1404" s="7" t="s">
        <v>3124</v>
      </c>
      <c r="G1404" s="7" t="s">
        <v>3125</v>
      </c>
      <c r="H1404" s="7">
        <v>112</v>
      </c>
      <c r="I1404" s="7">
        <v>42.69</v>
      </c>
      <c r="J1404" s="7">
        <v>10</v>
      </c>
      <c r="K1404" s="7">
        <v>426.9</v>
      </c>
      <c r="L1404" s="7" t="s">
        <v>18</v>
      </c>
      <c r="M1404" s="9">
        <v>5</v>
      </c>
      <c r="N1404" s="6" t="str">
        <f>IF(ev_charging_network_usage_!$I1404&lt;=10,"Low",IF(ev_charging_network_usage_!$I1404&lt;=30,"Medium","High"))</f>
        <v>High</v>
      </c>
      <c r="O1404" s="6" t="str">
        <f t="shared" si="89"/>
        <v>High Satisfaction</v>
      </c>
      <c r="P1404" s="6" t="str">
        <f>IF(ev_charging_network_usage_!$H1404&lt;30,"Short Charging",IF(ev_charging_network_usage_!$H1404&lt;=60,"Medium Charging","Long Charging"))</f>
        <v>Long Charging</v>
      </c>
      <c r="Q1404" s="6">
        <f t="shared" si="88"/>
        <v>1</v>
      </c>
      <c r="R1404" s="30">
        <f t="shared" si="86"/>
        <v>0.20208333333333334</v>
      </c>
      <c r="S1404" s="28">
        <f t="shared" si="87"/>
        <v>45425</v>
      </c>
      <c r="T1404" s="28"/>
    </row>
    <row r="1405" spans="1:20" ht="13.2" x14ac:dyDescent="0.25">
      <c r="A1405" s="3" t="s">
        <v>3126</v>
      </c>
      <c r="B1405" s="3" t="s">
        <v>43</v>
      </c>
      <c r="C1405" s="3" t="s">
        <v>21</v>
      </c>
      <c r="D1405" s="3" t="s">
        <v>34</v>
      </c>
      <c r="E1405" s="3" t="s">
        <v>17</v>
      </c>
      <c r="F1405" s="3" t="s">
        <v>3127</v>
      </c>
      <c r="G1405" s="3" t="s">
        <v>3128</v>
      </c>
      <c r="H1405" s="3">
        <v>75</v>
      </c>
      <c r="I1405" s="3">
        <v>39.200000000000003</v>
      </c>
      <c r="J1405" s="3">
        <v>12</v>
      </c>
      <c r="K1405" s="3">
        <v>470.4</v>
      </c>
      <c r="L1405" s="3" t="s">
        <v>27</v>
      </c>
      <c r="M1405" s="5">
        <v>4</v>
      </c>
      <c r="N1405" s="6" t="str">
        <f>IF(ev_charging_network_usage_!$I1405&lt;=10,"Low",IF(ev_charging_network_usage_!$I1405&lt;=30,"Medium","High"))</f>
        <v>High</v>
      </c>
      <c r="O1405" s="6" t="str">
        <f t="shared" si="89"/>
        <v>Medium Satisfaction</v>
      </c>
      <c r="P1405" s="6" t="str">
        <f>IF(ev_charging_network_usage_!$H1405&lt;30,"Short Charging",IF(ev_charging_network_usage_!$H1405&lt;=60,"Medium Charging","Long Charging"))</f>
        <v>Long Charging</v>
      </c>
      <c r="Q1405" s="6">
        <f t="shared" si="88"/>
        <v>1</v>
      </c>
      <c r="R1405" s="30">
        <f t="shared" si="86"/>
        <v>0.19652777777777777</v>
      </c>
      <c r="S1405" s="28">
        <f t="shared" si="87"/>
        <v>45284</v>
      </c>
      <c r="T1405" s="28"/>
    </row>
    <row r="1406" spans="1:20" ht="13.2" x14ac:dyDescent="0.25">
      <c r="A1406" s="7" t="s">
        <v>3129</v>
      </c>
      <c r="B1406" s="7" t="s">
        <v>48</v>
      </c>
      <c r="C1406" s="7" t="s">
        <v>15</v>
      </c>
      <c r="D1406" s="7" t="s">
        <v>31</v>
      </c>
      <c r="E1406" s="7" t="s">
        <v>17</v>
      </c>
      <c r="F1406" s="7" t="s">
        <v>3130</v>
      </c>
      <c r="G1406" s="7" t="s">
        <v>3131</v>
      </c>
      <c r="H1406" s="7">
        <v>113</v>
      </c>
      <c r="I1406" s="7">
        <v>58.96</v>
      </c>
      <c r="J1406" s="7">
        <v>10</v>
      </c>
      <c r="K1406" s="7">
        <v>589.6</v>
      </c>
      <c r="L1406" s="7" t="s">
        <v>27</v>
      </c>
      <c r="M1406" s="9">
        <v>5</v>
      </c>
      <c r="N1406" s="6" t="str">
        <f>IF(ev_charging_network_usage_!$I1406&lt;=10,"Low",IF(ev_charging_network_usage_!$I1406&lt;=30,"Medium","High"))</f>
        <v>High</v>
      </c>
      <c r="O1406" s="6" t="str">
        <f t="shared" si="89"/>
        <v>High Satisfaction</v>
      </c>
      <c r="P1406" s="6" t="str">
        <f>IF(ev_charging_network_usage_!$H1406&lt;30,"Short Charging",IF(ev_charging_network_usage_!$H1406&lt;=60,"Medium Charging","Long Charging"))</f>
        <v>Long Charging</v>
      </c>
      <c r="Q1406" s="6">
        <f t="shared" si="88"/>
        <v>3</v>
      </c>
      <c r="R1406" s="30">
        <f t="shared" si="86"/>
        <v>0.10833333333333334</v>
      </c>
      <c r="S1406" s="28">
        <f t="shared" si="87"/>
        <v>45040</v>
      </c>
      <c r="T1406" s="28"/>
    </row>
    <row r="1407" spans="1:20" ht="13.2" x14ac:dyDescent="0.25">
      <c r="A1407" s="3" t="s">
        <v>3132</v>
      </c>
      <c r="B1407" s="3" t="s">
        <v>43</v>
      </c>
      <c r="C1407" s="3" t="s">
        <v>21</v>
      </c>
      <c r="D1407" s="3" t="s">
        <v>16</v>
      </c>
      <c r="E1407" s="3" t="s">
        <v>35</v>
      </c>
      <c r="F1407" s="4">
        <v>45383.800694444442</v>
      </c>
      <c r="G1407" s="4">
        <v>45383.839583333334</v>
      </c>
      <c r="H1407" s="3">
        <v>56</v>
      </c>
      <c r="I1407" s="3">
        <v>13.48</v>
      </c>
      <c r="J1407" s="3">
        <v>15</v>
      </c>
      <c r="K1407" s="3">
        <v>202.2</v>
      </c>
      <c r="L1407" s="3" t="s">
        <v>18</v>
      </c>
      <c r="M1407" s="5">
        <v>5</v>
      </c>
      <c r="N1407" s="6" t="str">
        <f>IF(ev_charging_network_usage_!$I1407&lt;=10,"Low",IF(ev_charging_network_usage_!$I1407&lt;=30,"Medium","High"))</f>
        <v>Medium</v>
      </c>
      <c r="O1407" s="6" t="str">
        <f t="shared" si="89"/>
        <v>High Satisfaction</v>
      </c>
      <c r="P1407" s="6" t="str">
        <f>IF(ev_charging_network_usage_!$H1407&lt;30,"Short Charging",IF(ev_charging_network_usage_!$H1407&lt;=60,"Medium Charging","Long Charging"))</f>
        <v>Medium Charging</v>
      </c>
      <c r="Q1407" s="6">
        <f t="shared" si="88"/>
        <v>1</v>
      </c>
      <c r="R1407" s="30">
        <f t="shared" si="86"/>
        <v>0.80069444444444449</v>
      </c>
      <c r="S1407" s="28">
        <f t="shared" si="87"/>
        <v>45383</v>
      </c>
      <c r="T1407" s="28"/>
    </row>
    <row r="1408" spans="1:20" ht="13.2" x14ac:dyDescent="0.25">
      <c r="A1408" s="7" t="s">
        <v>3133</v>
      </c>
      <c r="B1408" s="7" t="s">
        <v>78</v>
      </c>
      <c r="C1408" s="7" t="s">
        <v>21</v>
      </c>
      <c r="D1408" s="7" t="s">
        <v>16</v>
      </c>
      <c r="E1408" s="7" t="s">
        <v>17</v>
      </c>
      <c r="F1408" s="7" t="s">
        <v>3134</v>
      </c>
      <c r="G1408" s="7" t="s">
        <v>3135</v>
      </c>
      <c r="H1408" s="7">
        <v>22</v>
      </c>
      <c r="I1408" s="7">
        <v>23.13</v>
      </c>
      <c r="J1408" s="7">
        <v>8</v>
      </c>
      <c r="K1408" s="7">
        <v>185.04</v>
      </c>
      <c r="L1408" s="7" t="s">
        <v>18</v>
      </c>
      <c r="M1408" s="9">
        <v>4</v>
      </c>
      <c r="N1408" s="6" t="str">
        <f>IF(ev_charging_network_usage_!$I1408&lt;=10,"Low",IF(ev_charging_network_usage_!$I1408&lt;=30,"Medium","High"))</f>
        <v>Medium</v>
      </c>
      <c r="O1408" s="6" t="str">
        <f t="shared" si="89"/>
        <v>Medium Satisfaction</v>
      </c>
      <c r="P1408" s="6" t="str">
        <f>IF(ev_charging_network_usage_!$H1408&lt;30,"Short Charging",IF(ev_charging_network_usage_!$H1408&lt;=60,"Medium Charging","Long Charging"))</f>
        <v>Short Charging</v>
      </c>
      <c r="Q1408" s="6">
        <f t="shared" si="88"/>
        <v>1</v>
      </c>
      <c r="R1408" s="30">
        <f t="shared" si="86"/>
        <v>0.66805555555555551</v>
      </c>
      <c r="S1408" s="28">
        <f t="shared" si="87"/>
        <v>45100</v>
      </c>
      <c r="T1408" s="28"/>
    </row>
    <row r="1409" spans="1:20" ht="13.2" x14ac:dyDescent="0.25">
      <c r="A1409" s="3" t="s">
        <v>3136</v>
      </c>
      <c r="B1409" s="3" t="s">
        <v>14</v>
      </c>
      <c r="C1409" s="3" t="s">
        <v>15</v>
      </c>
      <c r="D1409" s="3" t="s">
        <v>22</v>
      </c>
      <c r="E1409" s="3" t="s">
        <v>17</v>
      </c>
      <c r="F1409" s="4">
        <v>45019.95416666667</v>
      </c>
      <c r="G1409" s="4">
        <v>45019.98541666667</v>
      </c>
      <c r="H1409" s="3">
        <v>45</v>
      </c>
      <c r="I1409" s="3">
        <v>17.66</v>
      </c>
      <c r="J1409" s="3">
        <v>10</v>
      </c>
      <c r="K1409" s="3">
        <v>176.6</v>
      </c>
      <c r="L1409" s="3" t="s">
        <v>38</v>
      </c>
      <c r="M1409" s="5">
        <v>4</v>
      </c>
      <c r="N1409" s="6" t="str">
        <f>IF(ev_charging_network_usage_!$I1409&lt;=10,"Low",IF(ev_charging_network_usage_!$I1409&lt;=30,"Medium","High"))</f>
        <v>Medium</v>
      </c>
      <c r="O1409" s="6" t="str">
        <f t="shared" si="89"/>
        <v>Medium Satisfaction</v>
      </c>
      <c r="P1409" s="6" t="str">
        <f>IF(ev_charging_network_usage_!$H1409&lt;30,"Short Charging",IF(ev_charging_network_usage_!$H1409&lt;=60,"Medium Charging","Long Charging"))</f>
        <v>Medium Charging</v>
      </c>
      <c r="Q1409" s="6">
        <f t="shared" si="88"/>
        <v>3</v>
      </c>
      <c r="R1409" s="30">
        <f t="shared" si="86"/>
        <v>0.95416666666666672</v>
      </c>
      <c r="S1409" s="28">
        <f t="shared" si="87"/>
        <v>45019</v>
      </c>
      <c r="T1409" s="28"/>
    </row>
    <row r="1410" spans="1:20" ht="13.2" x14ac:dyDescent="0.25">
      <c r="A1410" s="7" t="s">
        <v>3137</v>
      </c>
      <c r="B1410" s="7" t="s">
        <v>59</v>
      </c>
      <c r="C1410" s="7" t="s">
        <v>21</v>
      </c>
      <c r="D1410" s="7" t="s">
        <v>34</v>
      </c>
      <c r="E1410" s="7" t="s">
        <v>35</v>
      </c>
      <c r="F1410" s="7" t="s">
        <v>3138</v>
      </c>
      <c r="G1410" s="7" t="s">
        <v>3139</v>
      </c>
      <c r="H1410" s="7">
        <v>58</v>
      </c>
      <c r="I1410" s="7">
        <v>41.05</v>
      </c>
      <c r="J1410" s="7">
        <v>10</v>
      </c>
      <c r="K1410" s="7">
        <v>410.5</v>
      </c>
      <c r="L1410" s="7" t="s">
        <v>38</v>
      </c>
      <c r="M1410" s="9">
        <v>2</v>
      </c>
      <c r="N1410" s="6" t="str">
        <f>IF(ev_charging_network_usage_!$I1410&lt;=10,"Low",IF(ev_charging_network_usage_!$I1410&lt;=30,"Medium","High"))</f>
        <v>High</v>
      </c>
      <c r="O1410" s="6" t="str">
        <f t="shared" si="89"/>
        <v>Low Satisfaction</v>
      </c>
      <c r="P1410" s="6" t="str">
        <f>IF(ev_charging_network_usage_!$H1410&lt;30,"Short Charging",IF(ev_charging_network_usage_!$H1410&lt;=60,"Medium Charging","Long Charging"))</f>
        <v>Medium Charging</v>
      </c>
      <c r="Q1410" s="6">
        <f t="shared" si="88"/>
        <v>1</v>
      </c>
      <c r="R1410" s="30">
        <f t="shared" ref="R1410:R1473" si="90">TIME(HOUR(F1410),MINUTE(F1410),SECOND(F1410))</f>
        <v>0.39097222222222222</v>
      </c>
      <c r="S1410" s="28">
        <f t="shared" ref="S1410:S1473" si="91">DATE(YEAR(F1410),MONTH(F1410),DAY(F1410))</f>
        <v>45376</v>
      </c>
      <c r="T1410" s="28"/>
    </row>
    <row r="1411" spans="1:20" ht="13.2" x14ac:dyDescent="0.25">
      <c r="A1411" s="3" t="s">
        <v>3140</v>
      </c>
      <c r="B1411" s="3" t="s">
        <v>48</v>
      </c>
      <c r="C1411" s="3" t="s">
        <v>21</v>
      </c>
      <c r="D1411" s="3" t="s">
        <v>22</v>
      </c>
      <c r="E1411" s="3" t="s">
        <v>17</v>
      </c>
      <c r="F1411" s="4">
        <v>44997.864583333336</v>
      </c>
      <c r="G1411" s="4">
        <v>44997.9375</v>
      </c>
      <c r="H1411" s="3">
        <v>105</v>
      </c>
      <c r="I1411" s="3">
        <v>42.58</v>
      </c>
      <c r="J1411" s="3">
        <v>8</v>
      </c>
      <c r="K1411" s="3">
        <v>340.64</v>
      </c>
      <c r="L1411" s="3" t="s">
        <v>23</v>
      </c>
      <c r="M1411" s="5">
        <v>2</v>
      </c>
      <c r="N1411" s="6" t="str">
        <f>IF(ev_charging_network_usage_!$I1411&lt;=10,"Low",IF(ev_charging_network_usage_!$I1411&lt;=30,"Medium","High"))</f>
        <v>High</v>
      </c>
      <c r="O1411" s="6" t="str">
        <f t="shared" si="89"/>
        <v>Low Satisfaction</v>
      </c>
      <c r="P1411" s="6" t="str">
        <f>IF(ev_charging_network_usage_!$H1411&lt;30,"Short Charging",IF(ev_charging_network_usage_!$H1411&lt;=60,"Medium Charging","Long Charging"))</f>
        <v>Long Charging</v>
      </c>
      <c r="Q1411" s="6">
        <f t="shared" ref="Q1411:Q1474" si="92">IF(C1411="Fast Charger",1,IF(C1411="Standard Charger",2,IF(C1411="Super Fast Charger",3,"")))</f>
        <v>1</v>
      </c>
      <c r="R1411" s="30">
        <f t="shared" si="90"/>
        <v>0.86458333333333337</v>
      </c>
      <c r="S1411" s="28">
        <f t="shared" si="91"/>
        <v>44997</v>
      </c>
      <c r="T1411" s="28"/>
    </row>
    <row r="1412" spans="1:20" ht="13.2" x14ac:dyDescent="0.25">
      <c r="A1412" s="7" t="s">
        <v>3141</v>
      </c>
      <c r="B1412" s="7" t="s">
        <v>29</v>
      </c>
      <c r="C1412" s="7" t="s">
        <v>30</v>
      </c>
      <c r="D1412" s="7" t="s">
        <v>16</v>
      </c>
      <c r="E1412" s="7" t="s">
        <v>35</v>
      </c>
      <c r="F1412" s="8">
        <v>45512.291666666664</v>
      </c>
      <c r="G1412" s="8">
        <v>45512.308333333334</v>
      </c>
      <c r="H1412" s="7">
        <v>24</v>
      </c>
      <c r="I1412" s="7">
        <v>39.74</v>
      </c>
      <c r="J1412" s="7">
        <v>15</v>
      </c>
      <c r="K1412" s="7">
        <v>596.1</v>
      </c>
      <c r="L1412" s="7" t="s">
        <v>23</v>
      </c>
      <c r="M1412" s="9">
        <v>3</v>
      </c>
      <c r="N1412" s="6" t="str">
        <f>IF(ev_charging_network_usage_!$I1412&lt;=10,"Low",IF(ev_charging_network_usage_!$I1412&lt;=30,"Medium","High"))</f>
        <v>High</v>
      </c>
      <c r="O1412" s="6" t="str">
        <f t="shared" ref="O1412:O1475" si="93">IF(M1412&lt;=2,"Low Satisfaction",IF(M1412&lt;=4,"Medium Satisfaction","High Satisfaction"))</f>
        <v>Medium Satisfaction</v>
      </c>
      <c r="P1412" s="6" t="str">
        <f>IF(ev_charging_network_usage_!$H1412&lt;30,"Short Charging",IF(ev_charging_network_usage_!$H1412&lt;=60,"Medium Charging","Long Charging"))</f>
        <v>Short Charging</v>
      </c>
      <c r="Q1412" s="6">
        <f t="shared" si="92"/>
        <v>2</v>
      </c>
      <c r="R1412" s="30">
        <f t="shared" si="90"/>
        <v>0.29166666666666669</v>
      </c>
      <c r="S1412" s="28">
        <f t="shared" si="91"/>
        <v>45512</v>
      </c>
      <c r="T1412" s="28"/>
    </row>
    <row r="1413" spans="1:20" ht="13.2" x14ac:dyDescent="0.25">
      <c r="A1413" s="3" t="s">
        <v>3142</v>
      </c>
      <c r="B1413" s="3" t="s">
        <v>59</v>
      </c>
      <c r="C1413" s="3" t="s">
        <v>15</v>
      </c>
      <c r="D1413" s="3" t="s">
        <v>16</v>
      </c>
      <c r="E1413" s="3" t="s">
        <v>17</v>
      </c>
      <c r="F1413" s="3" t="s">
        <v>3143</v>
      </c>
      <c r="G1413" s="3" t="s">
        <v>3144</v>
      </c>
      <c r="H1413" s="3">
        <v>32</v>
      </c>
      <c r="I1413" s="3">
        <v>23.5</v>
      </c>
      <c r="J1413" s="3">
        <v>8</v>
      </c>
      <c r="K1413" s="3">
        <v>188</v>
      </c>
      <c r="L1413" s="3" t="s">
        <v>27</v>
      </c>
      <c r="M1413" s="5">
        <v>2</v>
      </c>
      <c r="N1413" s="6" t="str">
        <f>IF(ev_charging_network_usage_!$I1413&lt;=10,"Low",IF(ev_charging_network_usage_!$I1413&lt;=30,"Medium","High"))</f>
        <v>Medium</v>
      </c>
      <c r="O1413" s="6" t="str">
        <f t="shared" si="93"/>
        <v>Low Satisfaction</v>
      </c>
      <c r="P1413" s="6" t="str">
        <f>IF(ev_charging_network_usage_!$H1413&lt;30,"Short Charging",IF(ev_charging_network_usage_!$H1413&lt;=60,"Medium Charging","Long Charging"))</f>
        <v>Medium Charging</v>
      </c>
      <c r="Q1413" s="6">
        <f t="shared" si="92"/>
        <v>3</v>
      </c>
      <c r="R1413" s="30">
        <f t="shared" si="90"/>
        <v>0.49513888888888891</v>
      </c>
      <c r="S1413" s="28">
        <f t="shared" si="91"/>
        <v>45614</v>
      </c>
      <c r="T1413" s="28"/>
    </row>
    <row r="1414" spans="1:20" ht="13.2" x14ac:dyDescent="0.25">
      <c r="A1414" s="7" t="s">
        <v>3145</v>
      </c>
      <c r="B1414" s="7" t="s">
        <v>29</v>
      </c>
      <c r="C1414" s="7" t="s">
        <v>21</v>
      </c>
      <c r="D1414" s="7" t="s">
        <v>16</v>
      </c>
      <c r="E1414" s="7" t="s">
        <v>17</v>
      </c>
      <c r="F1414" s="8">
        <v>45445.67083333333</v>
      </c>
      <c r="G1414" s="8">
        <v>45445.700694444444</v>
      </c>
      <c r="H1414" s="7">
        <v>43</v>
      </c>
      <c r="I1414" s="7">
        <v>2.81</v>
      </c>
      <c r="J1414" s="7">
        <v>12</v>
      </c>
      <c r="K1414" s="7">
        <v>33.72</v>
      </c>
      <c r="L1414" s="7" t="s">
        <v>23</v>
      </c>
      <c r="M1414" s="9">
        <v>1</v>
      </c>
      <c r="N1414" s="6" t="str">
        <f>IF(ev_charging_network_usage_!$I1414&lt;=10,"Low",IF(ev_charging_network_usage_!$I1414&lt;=30,"Medium","High"))</f>
        <v>Low</v>
      </c>
      <c r="O1414" s="6" t="str">
        <f t="shared" si="93"/>
        <v>Low Satisfaction</v>
      </c>
      <c r="P1414" s="6" t="str">
        <f>IF(ev_charging_network_usage_!$H1414&lt;30,"Short Charging",IF(ev_charging_network_usage_!$H1414&lt;=60,"Medium Charging","Long Charging"))</f>
        <v>Medium Charging</v>
      </c>
      <c r="Q1414" s="6">
        <f t="shared" si="92"/>
        <v>1</v>
      </c>
      <c r="R1414" s="30">
        <f t="shared" si="90"/>
        <v>0.67083333333333328</v>
      </c>
      <c r="S1414" s="28">
        <f t="shared" si="91"/>
        <v>45445</v>
      </c>
      <c r="T1414" s="28"/>
    </row>
    <row r="1415" spans="1:20" ht="13.2" x14ac:dyDescent="0.25">
      <c r="A1415" s="3" t="s">
        <v>3146</v>
      </c>
      <c r="B1415" s="3" t="s">
        <v>59</v>
      </c>
      <c r="C1415" s="3" t="s">
        <v>30</v>
      </c>
      <c r="D1415" s="3" t="s">
        <v>16</v>
      </c>
      <c r="E1415" s="3" t="s">
        <v>17</v>
      </c>
      <c r="F1415" s="3" t="s">
        <v>3147</v>
      </c>
      <c r="G1415" s="3" t="s">
        <v>3148</v>
      </c>
      <c r="H1415" s="3">
        <v>40</v>
      </c>
      <c r="I1415" s="3">
        <v>31.98</v>
      </c>
      <c r="J1415" s="3">
        <v>8</v>
      </c>
      <c r="K1415" s="3">
        <v>255.84</v>
      </c>
      <c r="L1415" s="3" t="s">
        <v>18</v>
      </c>
      <c r="M1415" s="5">
        <v>3</v>
      </c>
      <c r="N1415" s="6" t="str">
        <f>IF(ev_charging_network_usage_!$I1415&lt;=10,"Low",IF(ev_charging_network_usage_!$I1415&lt;=30,"Medium","High"))</f>
        <v>High</v>
      </c>
      <c r="O1415" s="6" t="str">
        <f t="shared" si="93"/>
        <v>Medium Satisfaction</v>
      </c>
      <c r="P1415" s="6" t="str">
        <f>IF(ev_charging_network_usage_!$H1415&lt;30,"Short Charging",IF(ev_charging_network_usage_!$H1415&lt;=60,"Medium Charging","Long Charging"))</f>
        <v>Medium Charging</v>
      </c>
      <c r="Q1415" s="6">
        <f t="shared" si="92"/>
        <v>2</v>
      </c>
      <c r="R1415" s="30">
        <f t="shared" si="90"/>
        <v>0.74444444444444446</v>
      </c>
      <c r="S1415" s="28">
        <f t="shared" si="91"/>
        <v>45491</v>
      </c>
      <c r="T1415" s="28"/>
    </row>
    <row r="1416" spans="1:20" ht="13.2" x14ac:dyDescent="0.25">
      <c r="A1416" s="7" t="s">
        <v>3149</v>
      </c>
      <c r="B1416" s="7" t="s">
        <v>14</v>
      </c>
      <c r="C1416" s="7" t="s">
        <v>30</v>
      </c>
      <c r="D1416" s="7" t="s">
        <v>31</v>
      </c>
      <c r="E1416" s="7" t="s">
        <v>35</v>
      </c>
      <c r="F1416" s="7" t="s">
        <v>3150</v>
      </c>
      <c r="G1416" s="7" t="s">
        <v>3151</v>
      </c>
      <c r="H1416" s="7">
        <v>96</v>
      </c>
      <c r="I1416" s="7">
        <v>7.34</v>
      </c>
      <c r="J1416" s="7">
        <v>10</v>
      </c>
      <c r="K1416" s="7">
        <v>73.400000000000006</v>
      </c>
      <c r="L1416" s="7" t="s">
        <v>23</v>
      </c>
      <c r="M1416" s="9">
        <v>1</v>
      </c>
      <c r="N1416" s="6" t="str">
        <f>IF(ev_charging_network_usage_!$I1416&lt;=10,"Low",IF(ev_charging_network_usage_!$I1416&lt;=30,"Medium","High"))</f>
        <v>Low</v>
      </c>
      <c r="O1416" s="6" t="str">
        <f t="shared" si="93"/>
        <v>Low Satisfaction</v>
      </c>
      <c r="P1416" s="6" t="str">
        <f>IF(ev_charging_network_usage_!$H1416&lt;30,"Short Charging",IF(ev_charging_network_usage_!$H1416&lt;=60,"Medium Charging","Long Charging"))</f>
        <v>Long Charging</v>
      </c>
      <c r="Q1416" s="6">
        <f t="shared" si="92"/>
        <v>2</v>
      </c>
      <c r="R1416" s="30">
        <f t="shared" si="90"/>
        <v>8.4027777777777785E-2</v>
      </c>
      <c r="S1416" s="28">
        <f t="shared" si="91"/>
        <v>45623</v>
      </c>
      <c r="T1416" s="28"/>
    </row>
    <row r="1417" spans="1:20" ht="13.2" x14ac:dyDescent="0.25">
      <c r="A1417" s="3" t="s">
        <v>3152</v>
      </c>
      <c r="B1417" s="3" t="s">
        <v>55</v>
      </c>
      <c r="C1417" s="3" t="s">
        <v>15</v>
      </c>
      <c r="D1417" s="3" t="s">
        <v>31</v>
      </c>
      <c r="E1417" s="3" t="s">
        <v>35</v>
      </c>
      <c r="F1417" s="3" t="s">
        <v>3153</v>
      </c>
      <c r="G1417" s="3" t="s">
        <v>3154</v>
      </c>
      <c r="H1417" s="3">
        <v>110</v>
      </c>
      <c r="I1417" s="3">
        <v>40.17</v>
      </c>
      <c r="J1417" s="3">
        <v>15</v>
      </c>
      <c r="K1417" s="3">
        <v>602.54999999999995</v>
      </c>
      <c r="L1417" s="3" t="s">
        <v>27</v>
      </c>
      <c r="M1417" s="5">
        <v>5</v>
      </c>
      <c r="N1417" s="6" t="str">
        <f>IF(ev_charging_network_usage_!$I1417&lt;=10,"Low",IF(ev_charging_network_usage_!$I1417&lt;=30,"Medium","High"))</f>
        <v>High</v>
      </c>
      <c r="O1417" s="6" t="str">
        <f t="shared" si="93"/>
        <v>High Satisfaction</v>
      </c>
      <c r="P1417" s="6" t="str">
        <f>IF(ev_charging_network_usage_!$H1417&lt;30,"Short Charging",IF(ev_charging_network_usage_!$H1417&lt;=60,"Medium Charging","Long Charging"))</f>
        <v>Long Charging</v>
      </c>
      <c r="Q1417" s="6">
        <f t="shared" si="92"/>
        <v>3</v>
      </c>
      <c r="R1417" s="30">
        <f t="shared" si="90"/>
        <v>0.63263888888888886</v>
      </c>
      <c r="S1417" s="28">
        <f t="shared" si="91"/>
        <v>45182</v>
      </c>
      <c r="T1417" s="28"/>
    </row>
    <row r="1418" spans="1:20" ht="13.2" x14ac:dyDescent="0.25">
      <c r="A1418" s="7" t="s">
        <v>3155</v>
      </c>
      <c r="B1418" s="7" t="s">
        <v>20</v>
      </c>
      <c r="C1418" s="7" t="s">
        <v>15</v>
      </c>
      <c r="D1418" s="7" t="s">
        <v>22</v>
      </c>
      <c r="E1418" s="7" t="s">
        <v>17</v>
      </c>
      <c r="F1418" s="8">
        <v>45017.332638888889</v>
      </c>
      <c r="G1418" s="8">
        <v>45017.388888888891</v>
      </c>
      <c r="H1418" s="7">
        <v>81</v>
      </c>
      <c r="I1418" s="7">
        <v>55.66</v>
      </c>
      <c r="J1418" s="7">
        <v>15</v>
      </c>
      <c r="K1418" s="7">
        <v>834.9</v>
      </c>
      <c r="L1418" s="7" t="s">
        <v>23</v>
      </c>
      <c r="M1418" s="9">
        <v>2</v>
      </c>
      <c r="N1418" s="6" t="str">
        <f>IF(ev_charging_network_usage_!$I1418&lt;=10,"Low",IF(ev_charging_network_usage_!$I1418&lt;=30,"Medium","High"))</f>
        <v>High</v>
      </c>
      <c r="O1418" s="6" t="str">
        <f t="shared" si="93"/>
        <v>Low Satisfaction</v>
      </c>
      <c r="P1418" s="6" t="str">
        <f>IF(ev_charging_network_usage_!$H1418&lt;30,"Short Charging",IF(ev_charging_network_usage_!$H1418&lt;=60,"Medium Charging","Long Charging"))</f>
        <v>Long Charging</v>
      </c>
      <c r="Q1418" s="6">
        <f t="shared" si="92"/>
        <v>3</v>
      </c>
      <c r="R1418" s="30">
        <f t="shared" si="90"/>
        <v>0.33263888888888887</v>
      </c>
      <c r="S1418" s="28">
        <f t="shared" si="91"/>
        <v>45017</v>
      </c>
      <c r="T1418" s="28"/>
    </row>
    <row r="1419" spans="1:20" ht="13.2" x14ac:dyDescent="0.25">
      <c r="A1419" s="3" t="s">
        <v>3156</v>
      </c>
      <c r="B1419" s="3" t="s">
        <v>78</v>
      </c>
      <c r="C1419" s="3" t="s">
        <v>30</v>
      </c>
      <c r="D1419" s="3" t="s">
        <v>16</v>
      </c>
      <c r="E1419" s="3" t="s">
        <v>17</v>
      </c>
      <c r="F1419" s="3" t="s">
        <v>3157</v>
      </c>
      <c r="G1419" s="3" t="s">
        <v>3158</v>
      </c>
      <c r="H1419" s="3">
        <v>32</v>
      </c>
      <c r="I1419" s="3">
        <v>48.57</v>
      </c>
      <c r="J1419" s="3">
        <v>10</v>
      </c>
      <c r="K1419" s="3">
        <v>485.7</v>
      </c>
      <c r="L1419" s="3" t="s">
        <v>27</v>
      </c>
      <c r="M1419" s="5">
        <v>1</v>
      </c>
      <c r="N1419" s="6" t="str">
        <f>IF(ev_charging_network_usage_!$I1419&lt;=10,"Low",IF(ev_charging_network_usage_!$I1419&lt;=30,"Medium","High"))</f>
        <v>High</v>
      </c>
      <c r="O1419" s="6" t="str">
        <f t="shared" si="93"/>
        <v>Low Satisfaction</v>
      </c>
      <c r="P1419" s="6" t="str">
        <f>IF(ev_charging_network_usage_!$H1419&lt;30,"Short Charging",IF(ev_charging_network_usage_!$H1419&lt;=60,"Medium Charging","Long Charging"))</f>
        <v>Medium Charging</v>
      </c>
      <c r="Q1419" s="6">
        <f t="shared" si="92"/>
        <v>2</v>
      </c>
      <c r="R1419" s="30">
        <f t="shared" si="90"/>
        <v>0.30763888888888891</v>
      </c>
      <c r="S1419" s="28">
        <f t="shared" si="91"/>
        <v>45037</v>
      </c>
      <c r="T1419" s="28"/>
    </row>
    <row r="1420" spans="1:20" ht="13.2" x14ac:dyDescent="0.25">
      <c r="A1420" s="7" t="s">
        <v>3159</v>
      </c>
      <c r="B1420" s="7" t="s">
        <v>59</v>
      </c>
      <c r="C1420" s="7" t="s">
        <v>21</v>
      </c>
      <c r="D1420" s="7" t="s">
        <v>31</v>
      </c>
      <c r="E1420" s="7" t="s">
        <v>17</v>
      </c>
      <c r="F1420" s="7" t="s">
        <v>3160</v>
      </c>
      <c r="G1420" s="7" t="s">
        <v>3161</v>
      </c>
      <c r="H1420" s="7">
        <v>21</v>
      </c>
      <c r="I1420" s="7">
        <v>10.49</v>
      </c>
      <c r="J1420" s="7">
        <v>15</v>
      </c>
      <c r="K1420" s="7">
        <v>157.35</v>
      </c>
      <c r="L1420" s="7" t="s">
        <v>23</v>
      </c>
      <c r="M1420" s="9">
        <v>5</v>
      </c>
      <c r="N1420" s="6" t="str">
        <f>IF(ev_charging_network_usage_!$I1420&lt;=10,"Low",IF(ev_charging_network_usage_!$I1420&lt;=30,"Medium","High"))</f>
        <v>Medium</v>
      </c>
      <c r="O1420" s="6" t="str">
        <f t="shared" si="93"/>
        <v>High Satisfaction</v>
      </c>
      <c r="P1420" s="6" t="str">
        <f>IF(ev_charging_network_usage_!$H1420&lt;30,"Short Charging",IF(ev_charging_network_usage_!$H1420&lt;=60,"Medium Charging","Long Charging"))</f>
        <v>Short Charging</v>
      </c>
      <c r="Q1420" s="6">
        <f t="shared" si="92"/>
        <v>1</v>
      </c>
      <c r="R1420" s="30">
        <f t="shared" si="90"/>
        <v>0.77222222222222225</v>
      </c>
      <c r="S1420" s="28">
        <f t="shared" si="91"/>
        <v>45123</v>
      </c>
      <c r="T1420" s="28"/>
    </row>
    <row r="1421" spans="1:20" ht="13.2" x14ac:dyDescent="0.25">
      <c r="A1421" s="3" t="s">
        <v>3162</v>
      </c>
      <c r="B1421" s="3" t="s">
        <v>55</v>
      </c>
      <c r="C1421" s="3" t="s">
        <v>15</v>
      </c>
      <c r="D1421" s="3" t="s">
        <v>16</v>
      </c>
      <c r="E1421" s="3" t="s">
        <v>35</v>
      </c>
      <c r="F1421" s="3" t="s">
        <v>3163</v>
      </c>
      <c r="G1421" s="3" t="s">
        <v>3164</v>
      </c>
      <c r="H1421" s="3">
        <v>117</v>
      </c>
      <c r="I1421" s="3">
        <v>40.79</v>
      </c>
      <c r="J1421" s="3">
        <v>12</v>
      </c>
      <c r="K1421" s="3">
        <v>489.48</v>
      </c>
      <c r="L1421" s="3" t="s">
        <v>27</v>
      </c>
      <c r="M1421" s="5">
        <v>4</v>
      </c>
      <c r="N1421" s="6" t="str">
        <f>IF(ev_charging_network_usage_!$I1421&lt;=10,"Low",IF(ev_charging_network_usage_!$I1421&lt;=30,"Medium","High"))</f>
        <v>High</v>
      </c>
      <c r="O1421" s="6" t="str">
        <f t="shared" si="93"/>
        <v>Medium Satisfaction</v>
      </c>
      <c r="P1421" s="6" t="str">
        <f>IF(ev_charging_network_usage_!$H1421&lt;30,"Short Charging",IF(ev_charging_network_usage_!$H1421&lt;=60,"Medium Charging","Long Charging"))</f>
        <v>Long Charging</v>
      </c>
      <c r="Q1421" s="6">
        <f t="shared" si="92"/>
        <v>3</v>
      </c>
      <c r="R1421" s="30">
        <f t="shared" si="90"/>
        <v>0.43680555555555556</v>
      </c>
      <c r="S1421" s="28">
        <f t="shared" si="91"/>
        <v>45070</v>
      </c>
      <c r="T1421" s="28"/>
    </row>
    <row r="1422" spans="1:20" ht="13.2" x14ac:dyDescent="0.25">
      <c r="A1422" s="7" t="s">
        <v>3165</v>
      </c>
      <c r="B1422" s="7" t="s">
        <v>55</v>
      </c>
      <c r="C1422" s="7" t="s">
        <v>15</v>
      </c>
      <c r="D1422" s="7" t="s">
        <v>16</v>
      </c>
      <c r="E1422" s="7" t="s">
        <v>17</v>
      </c>
      <c r="F1422" s="8">
        <v>45508.128472222219</v>
      </c>
      <c r="G1422" s="8">
        <v>45508.138888888891</v>
      </c>
      <c r="H1422" s="7">
        <v>15</v>
      </c>
      <c r="I1422" s="7">
        <v>50.6</v>
      </c>
      <c r="J1422" s="7">
        <v>8</v>
      </c>
      <c r="K1422" s="7">
        <v>404.8</v>
      </c>
      <c r="L1422" s="7" t="s">
        <v>23</v>
      </c>
      <c r="M1422" s="9">
        <v>5</v>
      </c>
      <c r="N1422" s="6" t="str">
        <f>IF(ev_charging_network_usage_!$I1422&lt;=10,"Low",IF(ev_charging_network_usage_!$I1422&lt;=30,"Medium","High"))</f>
        <v>High</v>
      </c>
      <c r="O1422" s="6" t="str">
        <f t="shared" si="93"/>
        <v>High Satisfaction</v>
      </c>
      <c r="P1422" s="6" t="str">
        <f>IF(ev_charging_network_usage_!$H1422&lt;30,"Short Charging",IF(ev_charging_network_usage_!$H1422&lt;=60,"Medium Charging","Long Charging"))</f>
        <v>Short Charging</v>
      </c>
      <c r="Q1422" s="6">
        <f t="shared" si="92"/>
        <v>3</v>
      </c>
      <c r="R1422" s="30">
        <f t="shared" si="90"/>
        <v>0.12847222222222221</v>
      </c>
      <c r="S1422" s="28">
        <f t="shared" si="91"/>
        <v>45508</v>
      </c>
      <c r="T1422" s="28"/>
    </row>
    <row r="1423" spans="1:20" ht="13.2" x14ac:dyDescent="0.25">
      <c r="A1423" s="3" t="s">
        <v>3166</v>
      </c>
      <c r="B1423" s="3" t="s">
        <v>55</v>
      </c>
      <c r="C1423" s="3" t="s">
        <v>15</v>
      </c>
      <c r="D1423" s="3" t="s">
        <v>31</v>
      </c>
      <c r="E1423" s="3" t="s">
        <v>17</v>
      </c>
      <c r="F1423" s="3" t="s">
        <v>3167</v>
      </c>
      <c r="G1423" s="3" t="s">
        <v>3168</v>
      </c>
      <c r="H1423" s="3">
        <v>11</v>
      </c>
      <c r="I1423" s="3">
        <v>44.25</v>
      </c>
      <c r="J1423" s="3">
        <v>12</v>
      </c>
      <c r="K1423" s="3">
        <v>531</v>
      </c>
      <c r="L1423" s="3" t="s">
        <v>23</v>
      </c>
      <c r="M1423" s="5">
        <v>2</v>
      </c>
      <c r="N1423" s="6" t="str">
        <f>IF(ev_charging_network_usage_!$I1423&lt;=10,"Low",IF(ev_charging_network_usage_!$I1423&lt;=30,"Medium","High"))</f>
        <v>High</v>
      </c>
      <c r="O1423" s="6" t="str">
        <f t="shared" si="93"/>
        <v>Low Satisfaction</v>
      </c>
      <c r="P1423" s="6" t="str">
        <f>IF(ev_charging_network_usage_!$H1423&lt;30,"Short Charging",IF(ev_charging_network_usage_!$H1423&lt;=60,"Medium Charging","Long Charging"))</f>
        <v>Short Charging</v>
      </c>
      <c r="Q1423" s="6">
        <f t="shared" si="92"/>
        <v>3</v>
      </c>
      <c r="R1423" s="30">
        <f t="shared" si="90"/>
        <v>0.81111111111111112</v>
      </c>
      <c r="S1423" s="28">
        <f t="shared" si="91"/>
        <v>45168</v>
      </c>
      <c r="T1423" s="28"/>
    </row>
    <row r="1424" spans="1:20" ht="13.2" x14ac:dyDescent="0.25">
      <c r="A1424" s="7" t="s">
        <v>3169</v>
      </c>
      <c r="B1424" s="7" t="s">
        <v>55</v>
      </c>
      <c r="C1424" s="7" t="s">
        <v>15</v>
      </c>
      <c r="D1424" s="7" t="s">
        <v>34</v>
      </c>
      <c r="E1424" s="7" t="s">
        <v>35</v>
      </c>
      <c r="F1424" s="8">
        <v>45117.374305555553</v>
      </c>
      <c r="G1424" s="8">
        <v>45117.405555555553</v>
      </c>
      <c r="H1424" s="7">
        <v>45</v>
      </c>
      <c r="I1424" s="7">
        <v>37.450000000000003</v>
      </c>
      <c r="J1424" s="7">
        <v>8</v>
      </c>
      <c r="K1424" s="7">
        <v>299.60000000000002</v>
      </c>
      <c r="L1424" s="7" t="s">
        <v>27</v>
      </c>
      <c r="M1424" s="9">
        <v>4</v>
      </c>
      <c r="N1424" s="6" t="str">
        <f>IF(ev_charging_network_usage_!$I1424&lt;=10,"Low",IF(ev_charging_network_usage_!$I1424&lt;=30,"Medium","High"))</f>
        <v>High</v>
      </c>
      <c r="O1424" s="6" t="str">
        <f t="shared" si="93"/>
        <v>Medium Satisfaction</v>
      </c>
      <c r="P1424" s="6" t="str">
        <f>IF(ev_charging_network_usage_!$H1424&lt;30,"Short Charging",IF(ev_charging_network_usage_!$H1424&lt;=60,"Medium Charging","Long Charging"))</f>
        <v>Medium Charging</v>
      </c>
      <c r="Q1424" s="6">
        <f t="shared" si="92"/>
        <v>3</v>
      </c>
      <c r="R1424" s="30">
        <f t="shared" si="90"/>
        <v>0.37430555555555556</v>
      </c>
      <c r="S1424" s="28">
        <f t="shared" si="91"/>
        <v>45117</v>
      </c>
      <c r="T1424" s="28"/>
    </row>
    <row r="1425" spans="1:20" ht="13.2" x14ac:dyDescent="0.25">
      <c r="A1425" s="3" t="s">
        <v>3170</v>
      </c>
      <c r="B1425" s="3" t="s">
        <v>59</v>
      </c>
      <c r="C1425" s="3" t="s">
        <v>15</v>
      </c>
      <c r="D1425" s="3" t="s">
        <v>31</v>
      </c>
      <c r="E1425" s="3" t="s">
        <v>17</v>
      </c>
      <c r="F1425" s="3" t="s">
        <v>3171</v>
      </c>
      <c r="G1425" s="3" t="s">
        <v>3172</v>
      </c>
      <c r="H1425" s="3">
        <v>38</v>
      </c>
      <c r="I1425" s="3">
        <v>36.96</v>
      </c>
      <c r="J1425" s="3">
        <v>8</v>
      </c>
      <c r="K1425" s="3">
        <v>295.68</v>
      </c>
      <c r="L1425" s="3" t="s">
        <v>38</v>
      </c>
      <c r="M1425" s="5">
        <v>1</v>
      </c>
      <c r="N1425" s="6" t="str">
        <f>IF(ev_charging_network_usage_!$I1425&lt;=10,"Low",IF(ev_charging_network_usage_!$I1425&lt;=30,"Medium","High"))</f>
        <v>High</v>
      </c>
      <c r="O1425" s="6" t="str">
        <f t="shared" si="93"/>
        <v>Low Satisfaction</v>
      </c>
      <c r="P1425" s="6" t="str">
        <f>IF(ev_charging_network_usage_!$H1425&lt;30,"Short Charging",IF(ev_charging_network_usage_!$H1425&lt;=60,"Medium Charging","Long Charging"))</f>
        <v>Medium Charging</v>
      </c>
      <c r="Q1425" s="6">
        <f t="shared" si="92"/>
        <v>3</v>
      </c>
      <c r="R1425" s="30">
        <f t="shared" si="90"/>
        <v>0.40902777777777777</v>
      </c>
      <c r="S1425" s="28">
        <f t="shared" si="91"/>
        <v>45346</v>
      </c>
      <c r="T1425" s="28"/>
    </row>
    <row r="1426" spans="1:20" ht="13.2" x14ac:dyDescent="0.25">
      <c r="A1426" s="7" t="s">
        <v>3173</v>
      </c>
      <c r="B1426" s="7" t="s">
        <v>29</v>
      </c>
      <c r="C1426" s="7" t="s">
        <v>30</v>
      </c>
      <c r="D1426" s="7" t="s">
        <v>22</v>
      </c>
      <c r="E1426" s="7" t="s">
        <v>35</v>
      </c>
      <c r="F1426" s="7" t="s">
        <v>3174</v>
      </c>
      <c r="G1426" s="7" t="s">
        <v>3175</v>
      </c>
      <c r="H1426" s="7">
        <v>74</v>
      </c>
      <c r="I1426" s="7">
        <v>32.17</v>
      </c>
      <c r="J1426" s="7">
        <v>15</v>
      </c>
      <c r="K1426" s="7">
        <v>482.55</v>
      </c>
      <c r="L1426" s="7" t="s">
        <v>38</v>
      </c>
      <c r="M1426" s="9">
        <v>5</v>
      </c>
      <c r="N1426" s="6" t="str">
        <f>IF(ev_charging_network_usage_!$I1426&lt;=10,"Low",IF(ev_charging_network_usage_!$I1426&lt;=30,"Medium","High"))</f>
        <v>High</v>
      </c>
      <c r="O1426" s="6" t="str">
        <f t="shared" si="93"/>
        <v>High Satisfaction</v>
      </c>
      <c r="P1426" s="6" t="str">
        <f>IF(ev_charging_network_usage_!$H1426&lt;30,"Short Charging",IF(ev_charging_network_usage_!$H1426&lt;=60,"Medium Charging","Long Charging"))</f>
        <v>Long Charging</v>
      </c>
      <c r="Q1426" s="6">
        <f t="shared" si="92"/>
        <v>2</v>
      </c>
      <c r="R1426" s="30">
        <f t="shared" si="90"/>
        <v>0.95138888888888884</v>
      </c>
      <c r="S1426" s="28">
        <f t="shared" si="91"/>
        <v>45310</v>
      </c>
      <c r="T1426" s="28"/>
    </row>
    <row r="1427" spans="1:20" ht="13.2" x14ac:dyDescent="0.25">
      <c r="A1427" s="3" t="s">
        <v>3176</v>
      </c>
      <c r="B1427" s="3" t="s">
        <v>55</v>
      </c>
      <c r="C1427" s="3" t="s">
        <v>21</v>
      </c>
      <c r="D1427" s="3" t="s">
        <v>22</v>
      </c>
      <c r="E1427" s="3" t="s">
        <v>35</v>
      </c>
      <c r="F1427" s="3" t="s">
        <v>3177</v>
      </c>
      <c r="G1427" s="3" t="s">
        <v>3178</v>
      </c>
      <c r="H1427" s="3">
        <v>20</v>
      </c>
      <c r="I1427" s="3">
        <v>32.31</v>
      </c>
      <c r="J1427" s="3">
        <v>8</v>
      </c>
      <c r="K1427" s="3">
        <v>258.48</v>
      </c>
      <c r="L1427" s="3" t="s">
        <v>27</v>
      </c>
      <c r="M1427" s="5">
        <v>5</v>
      </c>
      <c r="N1427" s="6" t="str">
        <f>IF(ev_charging_network_usage_!$I1427&lt;=10,"Low",IF(ev_charging_network_usage_!$I1427&lt;=30,"Medium","High"))</f>
        <v>High</v>
      </c>
      <c r="O1427" s="6" t="str">
        <f t="shared" si="93"/>
        <v>High Satisfaction</v>
      </c>
      <c r="P1427" s="6" t="str">
        <f>IF(ev_charging_network_usage_!$H1427&lt;30,"Short Charging",IF(ev_charging_network_usage_!$H1427&lt;=60,"Medium Charging","Long Charging"))</f>
        <v>Short Charging</v>
      </c>
      <c r="Q1427" s="6">
        <f t="shared" si="92"/>
        <v>1</v>
      </c>
      <c r="R1427" s="30">
        <f t="shared" si="90"/>
        <v>0.2902777777777778</v>
      </c>
      <c r="S1427" s="28">
        <f t="shared" si="91"/>
        <v>45412</v>
      </c>
      <c r="T1427" s="28"/>
    </row>
    <row r="1428" spans="1:20" ht="13.2" x14ac:dyDescent="0.25">
      <c r="A1428" s="7" t="s">
        <v>3179</v>
      </c>
      <c r="B1428" s="7" t="s">
        <v>14</v>
      </c>
      <c r="C1428" s="7" t="s">
        <v>15</v>
      </c>
      <c r="D1428" s="7" t="s">
        <v>16</v>
      </c>
      <c r="E1428" s="7" t="s">
        <v>17</v>
      </c>
      <c r="F1428" s="8">
        <v>45446.890972222223</v>
      </c>
      <c r="G1428" s="8">
        <v>45446.927777777775</v>
      </c>
      <c r="H1428" s="7">
        <v>53</v>
      </c>
      <c r="I1428" s="7">
        <v>41.71</v>
      </c>
      <c r="J1428" s="7">
        <v>15</v>
      </c>
      <c r="K1428" s="7">
        <v>625.65</v>
      </c>
      <c r="L1428" s="7" t="s">
        <v>38</v>
      </c>
      <c r="M1428" s="9">
        <v>1</v>
      </c>
      <c r="N1428" s="6" t="str">
        <f>IF(ev_charging_network_usage_!$I1428&lt;=10,"Low",IF(ev_charging_network_usage_!$I1428&lt;=30,"Medium","High"))</f>
        <v>High</v>
      </c>
      <c r="O1428" s="6" t="str">
        <f t="shared" si="93"/>
        <v>Low Satisfaction</v>
      </c>
      <c r="P1428" s="6" t="str">
        <f>IF(ev_charging_network_usage_!$H1428&lt;30,"Short Charging",IF(ev_charging_network_usage_!$H1428&lt;=60,"Medium Charging","Long Charging"))</f>
        <v>Medium Charging</v>
      </c>
      <c r="Q1428" s="6">
        <f t="shared" si="92"/>
        <v>3</v>
      </c>
      <c r="R1428" s="30">
        <f t="shared" si="90"/>
        <v>0.89097222222222228</v>
      </c>
      <c r="S1428" s="28">
        <f t="shared" si="91"/>
        <v>45446</v>
      </c>
      <c r="T1428" s="28"/>
    </row>
    <row r="1429" spans="1:20" ht="13.2" x14ac:dyDescent="0.25">
      <c r="A1429" s="3" t="s">
        <v>3180</v>
      </c>
      <c r="B1429" s="3" t="s">
        <v>14</v>
      </c>
      <c r="C1429" s="3" t="s">
        <v>21</v>
      </c>
      <c r="D1429" s="3" t="s">
        <v>22</v>
      </c>
      <c r="E1429" s="3" t="s">
        <v>35</v>
      </c>
      <c r="F1429" s="3" t="s">
        <v>3181</v>
      </c>
      <c r="G1429" s="3" t="s">
        <v>3182</v>
      </c>
      <c r="H1429" s="3">
        <v>84</v>
      </c>
      <c r="I1429" s="3">
        <v>47.99</v>
      </c>
      <c r="J1429" s="3">
        <v>15</v>
      </c>
      <c r="K1429" s="3">
        <v>719.85</v>
      </c>
      <c r="L1429" s="3" t="s">
        <v>18</v>
      </c>
      <c r="M1429" s="5">
        <v>4</v>
      </c>
      <c r="N1429" s="6" t="str">
        <f>IF(ev_charging_network_usage_!$I1429&lt;=10,"Low",IF(ev_charging_network_usage_!$I1429&lt;=30,"Medium","High"))</f>
        <v>High</v>
      </c>
      <c r="O1429" s="6" t="str">
        <f t="shared" si="93"/>
        <v>Medium Satisfaction</v>
      </c>
      <c r="P1429" s="6" t="str">
        <f>IF(ev_charging_network_usage_!$H1429&lt;30,"Short Charging",IF(ev_charging_network_usage_!$H1429&lt;=60,"Medium Charging","Long Charging"))</f>
        <v>Long Charging</v>
      </c>
      <c r="Q1429" s="6">
        <f t="shared" si="92"/>
        <v>1</v>
      </c>
      <c r="R1429" s="30">
        <f t="shared" si="90"/>
        <v>0</v>
      </c>
      <c r="S1429" s="28">
        <f t="shared" si="91"/>
        <v>45161</v>
      </c>
      <c r="T1429" s="28"/>
    </row>
    <row r="1430" spans="1:20" ht="13.2" x14ac:dyDescent="0.25">
      <c r="A1430" s="7" t="s">
        <v>3183</v>
      </c>
      <c r="B1430" s="7" t="s">
        <v>55</v>
      </c>
      <c r="C1430" s="7" t="s">
        <v>30</v>
      </c>
      <c r="D1430" s="7" t="s">
        <v>34</v>
      </c>
      <c r="E1430" s="7" t="s">
        <v>35</v>
      </c>
      <c r="F1430" s="8">
        <v>45174.771527777775</v>
      </c>
      <c r="G1430" s="8">
        <v>45174.829861111109</v>
      </c>
      <c r="H1430" s="7">
        <v>84</v>
      </c>
      <c r="I1430" s="7">
        <v>15.14</v>
      </c>
      <c r="J1430" s="7">
        <v>12</v>
      </c>
      <c r="K1430" s="7">
        <v>181.68</v>
      </c>
      <c r="L1430" s="7" t="s">
        <v>18</v>
      </c>
      <c r="M1430" s="9">
        <v>4</v>
      </c>
      <c r="N1430" s="6" t="str">
        <f>IF(ev_charging_network_usage_!$I1430&lt;=10,"Low",IF(ev_charging_network_usage_!$I1430&lt;=30,"Medium","High"))</f>
        <v>Medium</v>
      </c>
      <c r="O1430" s="6" t="str">
        <f t="shared" si="93"/>
        <v>Medium Satisfaction</v>
      </c>
      <c r="P1430" s="6" t="str">
        <f>IF(ev_charging_network_usage_!$H1430&lt;30,"Short Charging",IF(ev_charging_network_usage_!$H1430&lt;=60,"Medium Charging","Long Charging"))</f>
        <v>Long Charging</v>
      </c>
      <c r="Q1430" s="6">
        <f t="shared" si="92"/>
        <v>2</v>
      </c>
      <c r="R1430" s="30">
        <f t="shared" si="90"/>
        <v>0.77152777777777781</v>
      </c>
      <c r="S1430" s="28">
        <f t="shared" si="91"/>
        <v>45174</v>
      </c>
      <c r="T1430" s="28"/>
    </row>
    <row r="1431" spans="1:20" ht="13.2" x14ac:dyDescent="0.25">
      <c r="A1431" s="3" t="s">
        <v>3184</v>
      </c>
      <c r="B1431" s="3" t="s">
        <v>29</v>
      </c>
      <c r="C1431" s="3" t="s">
        <v>30</v>
      </c>
      <c r="D1431" s="3" t="s">
        <v>34</v>
      </c>
      <c r="E1431" s="3" t="s">
        <v>17</v>
      </c>
      <c r="F1431" s="4">
        <v>45573.22152777778</v>
      </c>
      <c r="G1431" s="4">
        <v>45573.249305555553</v>
      </c>
      <c r="H1431" s="3">
        <v>40</v>
      </c>
      <c r="I1431" s="3">
        <v>44.44</v>
      </c>
      <c r="J1431" s="3">
        <v>12</v>
      </c>
      <c r="K1431" s="3">
        <v>533.28</v>
      </c>
      <c r="L1431" s="3" t="s">
        <v>38</v>
      </c>
      <c r="M1431" s="5">
        <v>2</v>
      </c>
      <c r="N1431" s="6" t="str">
        <f>IF(ev_charging_network_usage_!$I1431&lt;=10,"Low",IF(ev_charging_network_usage_!$I1431&lt;=30,"Medium","High"))</f>
        <v>High</v>
      </c>
      <c r="O1431" s="6" t="str">
        <f t="shared" si="93"/>
        <v>Low Satisfaction</v>
      </c>
      <c r="P1431" s="6" t="str">
        <f>IF(ev_charging_network_usage_!$H1431&lt;30,"Short Charging",IF(ev_charging_network_usage_!$H1431&lt;=60,"Medium Charging","Long Charging"))</f>
        <v>Medium Charging</v>
      </c>
      <c r="Q1431" s="6">
        <f t="shared" si="92"/>
        <v>2</v>
      </c>
      <c r="R1431" s="30">
        <f t="shared" si="90"/>
        <v>0.22152777777777777</v>
      </c>
      <c r="S1431" s="28">
        <f t="shared" si="91"/>
        <v>45573</v>
      </c>
      <c r="T1431" s="28"/>
    </row>
    <row r="1432" spans="1:20" ht="13.2" x14ac:dyDescent="0.25">
      <c r="A1432" s="7" t="s">
        <v>3185</v>
      </c>
      <c r="B1432" s="7" t="s">
        <v>20</v>
      </c>
      <c r="C1432" s="7" t="s">
        <v>21</v>
      </c>
      <c r="D1432" s="7" t="s">
        <v>22</v>
      </c>
      <c r="E1432" s="7" t="s">
        <v>17</v>
      </c>
      <c r="F1432" s="8">
        <v>45233.436805555553</v>
      </c>
      <c r="G1432" s="8">
        <v>45233.506249999999</v>
      </c>
      <c r="H1432" s="7">
        <v>100</v>
      </c>
      <c r="I1432" s="7">
        <v>48.12</v>
      </c>
      <c r="J1432" s="7">
        <v>15</v>
      </c>
      <c r="K1432" s="7">
        <v>721.8</v>
      </c>
      <c r="L1432" s="7" t="s">
        <v>18</v>
      </c>
      <c r="M1432" s="9">
        <v>3</v>
      </c>
      <c r="N1432" s="6" t="str">
        <f>IF(ev_charging_network_usage_!$I1432&lt;=10,"Low",IF(ev_charging_network_usage_!$I1432&lt;=30,"Medium","High"))</f>
        <v>High</v>
      </c>
      <c r="O1432" s="6" t="str">
        <f t="shared" si="93"/>
        <v>Medium Satisfaction</v>
      </c>
      <c r="P1432" s="6" t="str">
        <f>IF(ev_charging_network_usage_!$H1432&lt;30,"Short Charging",IF(ev_charging_network_usage_!$H1432&lt;=60,"Medium Charging","Long Charging"))</f>
        <v>Long Charging</v>
      </c>
      <c r="Q1432" s="6">
        <f t="shared" si="92"/>
        <v>1</v>
      </c>
      <c r="R1432" s="30">
        <f t="shared" si="90"/>
        <v>0.43680555555555556</v>
      </c>
      <c r="S1432" s="28">
        <f t="shared" si="91"/>
        <v>45233</v>
      </c>
      <c r="T1432" s="28"/>
    </row>
    <row r="1433" spans="1:20" ht="13.2" x14ac:dyDescent="0.25">
      <c r="A1433" s="3" t="s">
        <v>3186</v>
      </c>
      <c r="B1433" s="3" t="s">
        <v>55</v>
      </c>
      <c r="C1433" s="3" t="s">
        <v>21</v>
      </c>
      <c r="D1433" s="3" t="s">
        <v>34</v>
      </c>
      <c r="E1433" s="3" t="s">
        <v>17</v>
      </c>
      <c r="F1433" s="3" t="s">
        <v>3187</v>
      </c>
      <c r="G1433" s="3" t="s">
        <v>3188</v>
      </c>
      <c r="H1433" s="3">
        <v>94</v>
      </c>
      <c r="I1433" s="3">
        <v>18.5</v>
      </c>
      <c r="J1433" s="3">
        <v>8</v>
      </c>
      <c r="K1433" s="3">
        <v>148</v>
      </c>
      <c r="L1433" s="3" t="s">
        <v>38</v>
      </c>
      <c r="M1433" s="5">
        <v>4</v>
      </c>
      <c r="N1433" s="6" t="str">
        <f>IF(ev_charging_network_usage_!$I1433&lt;=10,"Low",IF(ev_charging_network_usage_!$I1433&lt;=30,"Medium","High"))</f>
        <v>Medium</v>
      </c>
      <c r="O1433" s="6" t="str">
        <f t="shared" si="93"/>
        <v>Medium Satisfaction</v>
      </c>
      <c r="P1433" s="6" t="str">
        <f>IF(ev_charging_network_usage_!$H1433&lt;30,"Short Charging",IF(ev_charging_network_usage_!$H1433&lt;=60,"Medium Charging","Long Charging"))</f>
        <v>Long Charging</v>
      </c>
      <c r="Q1433" s="6">
        <f t="shared" si="92"/>
        <v>1</v>
      </c>
      <c r="R1433" s="30">
        <f t="shared" si="90"/>
        <v>0.61527777777777781</v>
      </c>
      <c r="S1433" s="28">
        <f t="shared" si="91"/>
        <v>45557</v>
      </c>
      <c r="T1433" s="28"/>
    </row>
    <row r="1434" spans="1:20" ht="13.2" x14ac:dyDescent="0.25">
      <c r="A1434" s="7" t="s">
        <v>3189</v>
      </c>
      <c r="B1434" s="7" t="s">
        <v>43</v>
      </c>
      <c r="C1434" s="7" t="s">
        <v>15</v>
      </c>
      <c r="D1434" s="7" t="s">
        <v>22</v>
      </c>
      <c r="E1434" s="7" t="s">
        <v>17</v>
      </c>
      <c r="F1434" s="7" t="s">
        <v>3190</v>
      </c>
      <c r="G1434" s="7" t="s">
        <v>3191</v>
      </c>
      <c r="H1434" s="7">
        <v>15</v>
      </c>
      <c r="I1434" s="7">
        <v>37.68</v>
      </c>
      <c r="J1434" s="7">
        <v>10</v>
      </c>
      <c r="K1434" s="7">
        <v>376.8</v>
      </c>
      <c r="L1434" s="7" t="s">
        <v>27</v>
      </c>
      <c r="M1434" s="9">
        <v>1</v>
      </c>
      <c r="N1434" s="6" t="str">
        <f>IF(ev_charging_network_usage_!$I1434&lt;=10,"Low",IF(ev_charging_network_usage_!$I1434&lt;=30,"Medium","High"))</f>
        <v>High</v>
      </c>
      <c r="O1434" s="6" t="str">
        <f t="shared" si="93"/>
        <v>Low Satisfaction</v>
      </c>
      <c r="P1434" s="6" t="str">
        <f>IF(ev_charging_network_usage_!$H1434&lt;30,"Short Charging",IF(ev_charging_network_usage_!$H1434&lt;=60,"Medium Charging","Long Charging"))</f>
        <v>Short Charging</v>
      </c>
      <c r="Q1434" s="6">
        <f t="shared" si="92"/>
        <v>3</v>
      </c>
      <c r="R1434" s="30">
        <f t="shared" si="90"/>
        <v>0.12152777777777778</v>
      </c>
      <c r="S1434" s="28">
        <f t="shared" si="91"/>
        <v>45183</v>
      </c>
      <c r="T1434" s="28"/>
    </row>
    <row r="1435" spans="1:20" ht="13.2" x14ac:dyDescent="0.25">
      <c r="A1435" s="3" t="s">
        <v>3192</v>
      </c>
      <c r="B1435" s="3" t="s">
        <v>43</v>
      </c>
      <c r="C1435" s="3" t="s">
        <v>21</v>
      </c>
      <c r="D1435" s="3" t="s">
        <v>31</v>
      </c>
      <c r="E1435" s="3" t="s">
        <v>17</v>
      </c>
      <c r="F1435" s="4">
        <v>45267.42291666667</v>
      </c>
      <c r="G1435" s="4">
        <v>45267.490972222222</v>
      </c>
      <c r="H1435" s="3">
        <v>98</v>
      </c>
      <c r="I1435" s="3">
        <v>29.2</v>
      </c>
      <c r="J1435" s="3">
        <v>10</v>
      </c>
      <c r="K1435" s="3">
        <v>292</v>
      </c>
      <c r="L1435" s="3" t="s">
        <v>38</v>
      </c>
      <c r="M1435" s="5">
        <v>1</v>
      </c>
      <c r="N1435" s="6" t="str">
        <f>IF(ev_charging_network_usage_!$I1435&lt;=10,"Low",IF(ev_charging_network_usage_!$I1435&lt;=30,"Medium","High"))</f>
        <v>Medium</v>
      </c>
      <c r="O1435" s="6" t="str">
        <f t="shared" si="93"/>
        <v>Low Satisfaction</v>
      </c>
      <c r="P1435" s="6" t="str">
        <f>IF(ev_charging_network_usage_!$H1435&lt;30,"Short Charging",IF(ev_charging_network_usage_!$H1435&lt;=60,"Medium Charging","Long Charging"))</f>
        <v>Long Charging</v>
      </c>
      <c r="Q1435" s="6">
        <f t="shared" si="92"/>
        <v>1</v>
      </c>
      <c r="R1435" s="30">
        <f t="shared" si="90"/>
        <v>0.42291666666666666</v>
      </c>
      <c r="S1435" s="28">
        <f t="shared" si="91"/>
        <v>45267</v>
      </c>
      <c r="T1435" s="28"/>
    </row>
    <row r="1436" spans="1:20" ht="13.2" x14ac:dyDescent="0.25">
      <c r="A1436" s="7" t="s">
        <v>3193</v>
      </c>
      <c r="B1436" s="7" t="s">
        <v>43</v>
      </c>
      <c r="C1436" s="7" t="s">
        <v>15</v>
      </c>
      <c r="D1436" s="7" t="s">
        <v>31</v>
      </c>
      <c r="E1436" s="7" t="s">
        <v>35</v>
      </c>
      <c r="F1436" s="8">
        <v>45201.052083333336</v>
      </c>
      <c r="G1436" s="8">
        <v>45201.129861111112</v>
      </c>
      <c r="H1436" s="7">
        <v>112</v>
      </c>
      <c r="I1436" s="7">
        <v>11.14</v>
      </c>
      <c r="J1436" s="7">
        <v>10</v>
      </c>
      <c r="K1436" s="7">
        <v>111.4</v>
      </c>
      <c r="L1436" s="7" t="s">
        <v>18</v>
      </c>
      <c r="M1436" s="9">
        <v>3</v>
      </c>
      <c r="N1436" s="6" t="str">
        <f>IF(ev_charging_network_usage_!$I1436&lt;=10,"Low",IF(ev_charging_network_usage_!$I1436&lt;=30,"Medium","High"))</f>
        <v>Medium</v>
      </c>
      <c r="O1436" s="6" t="str">
        <f t="shared" si="93"/>
        <v>Medium Satisfaction</v>
      </c>
      <c r="P1436" s="6" t="str">
        <f>IF(ev_charging_network_usage_!$H1436&lt;30,"Short Charging",IF(ev_charging_network_usage_!$H1436&lt;=60,"Medium Charging","Long Charging"))</f>
        <v>Long Charging</v>
      </c>
      <c r="Q1436" s="6">
        <f t="shared" si="92"/>
        <v>3</v>
      </c>
      <c r="R1436" s="30">
        <f t="shared" si="90"/>
        <v>5.2083333333333336E-2</v>
      </c>
      <c r="S1436" s="28">
        <f t="shared" si="91"/>
        <v>45201</v>
      </c>
      <c r="T1436" s="28"/>
    </row>
    <row r="1437" spans="1:20" ht="13.2" x14ac:dyDescent="0.25">
      <c r="A1437" s="3" t="s">
        <v>3194</v>
      </c>
      <c r="B1437" s="3" t="s">
        <v>29</v>
      </c>
      <c r="C1437" s="3" t="s">
        <v>30</v>
      </c>
      <c r="D1437" s="3" t="s">
        <v>34</v>
      </c>
      <c r="E1437" s="3" t="s">
        <v>35</v>
      </c>
      <c r="F1437" s="4">
        <v>45144.655555555553</v>
      </c>
      <c r="G1437" s="4">
        <v>45144.68472222222</v>
      </c>
      <c r="H1437" s="3">
        <v>42</v>
      </c>
      <c r="I1437" s="3">
        <v>6.49</v>
      </c>
      <c r="J1437" s="3">
        <v>8</v>
      </c>
      <c r="K1437" s="3">
        <v>51.92</v>
      </c>
      <c r="L1437" s="3" t="s">
        <v>23</v>
      </c>
      <c r="M1437" s="5">
        <v>4</v>
      </c>
      <c r="N1437" s="6" t="str">
        <f>IF(ev_charging_network_usage_!$I1437&lt;=10,"Low",IF(ev_charging_network_usage_!$I1437&lt;=30,"Medium","High"))</f>
        <v>Low</v>
      </c>
      <c r="O1437" s="6" t="str">
        <f t="shared" si="93"/>
        <v>Medium Satisfaction</v>
      </c>
      <c r="P1437" s="6" t="str">
        <f>IF(ev_charging_network_usage_!$H1437&lt;30,"Short Charging",IF(ev_charging_network_usage_!$H1437&lt;=60,"Medium Charging","Long Charging"))</f>
        <v>Medium Charging</v>
      </c>
      <c r="Q1437" s="6">
        <f t="shared" si="92"/>
        <v>2</v>
      </c>
      <c r="R1437" s="30">
        <f t="shared" si="90"/>
        <v>0.65555555555555556</v>
      </c>
      <c r="S1437" s="28">
        <f t="shared" si="91"/>
        <v>45144</v>
      </c>
      <c r="T1437" s="28"/>
    </row>
    <row r="1438" spans="1:20" ht="13.2" x14ac:dyDescent="0.25">
      <c r="A1438" s="7" t="s">
        <v>3195</v>
      </c>
      <c r="B1438" s="7" t="s">
        <v>78</v>
      </c>
      <c r="C1438" s="7" t="s">
        <v>30</v>
      </c>
      <c r="D1438" s="7" t="s">
        <v>31</v>
      </c>
      <c r="E1438" s="7" t="s">
        <v>17</v>
      </c>
      <c r="F1438" s="7" t="s">
        <v>3196</v>
      </c>
      <c r="G1438" s="7" t="s">
        <v>3197</v>
      </c>
      <c r="H1438" s="7">
        <v>25</v>
      </c>
      <c r="I1438" s="7">
        <v>10.02</v>
      </c>
      <c r="J1438" s="7">
        <v>15</v>
      </c>
      <c r="K1438" s="7">
        <v>150.30000000000001</v>
      </c>
      <c r="L1438" s="7" t="s">
        <v>27</v>
      </c>
      <c r="M1438" s="9">
        <v>1</v>
      </c>
      <c r="N1438" s="6" t="str">
        <f>IF(ev_charging_network_usage_!$I1438&lt;=10,"Low",IF(ev_charging_network_usage_!$I1438&lt;=30,"Medium","High"))</f>
        <v>Medium</v>
      </c>
      <c r="O1438" s="6" t="str">
        <f t="shared" si="93"/>
        <v>Low Satisfaction</v>
      </c>
      <c r="P1438" s="6" t="str">
        <f>IF(ev_charging_network_usage_!$H1438&lt;30,"Short Charging",IF(ev_charging_network_usage_!$H1438&lt;=60,"Medium Charging","Long Charging"))</f>
        <v>Short Charging</v>
      </c>
      <c r="Q1438" s="6">
        <f t="shared" si="92"/>
        <v>2</v>
      </c>
      <c r="R1438" s="30">
        <f t="shared" si="90"/>
        <v>0.19513888888888889</v>
      </c>
      <c r="S1438" s="28">
        <f t="shared" si="91"/>
        <v>44971</v>
      </c>
      <c r="T1438" s="28"/>
    </row>
    <row r="1439" spans="1:20" ht="13.2" x14ac:dyDescent="0.25">
      <c r="A1439" s="3" t="s">
        <v>3198</v>
      </c>
      <c r="B1439" s="3" t="s">
        <v>43</v>
      </c>
      <c r="C1439" s="3" t="s">
        <v>21</v>
      </c>
      <c r="D1439" s="3" t="s">
        <v>16</v>
      </c>
      <c r="E1439" s="3" t="s">
        <v>17</v>
      </c>
      <c r="F1439" s="3" t="s">
        <v>3199</v>
      </c>
      <c r="G1439" s="3" t="s">
        <v>3200</v>
      </c>
      <c r="H1439" s="3">
        <v>109</v>
      </c>
      <c r="I1439" s="3">
        <v>18.88</v>
      </c>
      <c r="J1439" s="3">
        <v>8</v>
      </c>
      <c r="K1439" s="3">
        <v>151.04</v>
      </c>
      <c r="L1439" s="3" t="s">
        <v>23</v>
      </c>
      <c r="M1439" s="5">
        <v>3</v>
      </c>
      <c r="N1439" s="6" t="str">
        <f>IF(ev_charging_network_usage_!$I1439&lt;=10,"Low",IF(ev_charging_network_usage_!$I1439&lt;=30,"Medium","High"))</f>
        <v>Medium</v>
      </c>
      <c r="O1439" s="6" t="str">
        <f t="shared" si="93"/>
        <v>Medium Satisfaction</v>
      </c>
      <c r="P1439" s="6" t="str">
        <f>IF(ev_charging_network_usage_!$H1439&lt;30,"Short Charging",IF(ev_charging_network_usage_!$H1439&lt;=60,"Medium Charging","Long Charging"))</f>
        <v>Long Charging</v>
      </c>
      <c r="Q1439" s="6">
        <f t="shared" si="92"/>
        <v>1</v>
      </c>
      <c r="R1439" s="30">
        <f t="shared" si="90"/>
        <v>0.65972222222222221</v>
      </c>
      <c r="S1439" s="28">
        <f t="shared" si="91"/>
        <v>45077</v>
      </c>
      <c r="T1439" s="28"/>
    </row>
    <row r="1440" spans="1:20" ht="13.2" x14ac:dyDescent="0.25">
      <c r="A1440" s="7" t="s">
        <v>3201</v>
      </c>
      <c r="B1440" s="7" t="s">
        <v>43</v>
      </c>
      <c r="C1440" s="7" t="s">
        <v>21</v>
      </c>
      <c r="D1440" s="7" t="s">
        <v>16</v>
      </c>
      <c r="E1440" s="7" t="s">
        <v>35</v>
      </c>
      <c r="F1440" s="8">
        <v>45571.287499999999</v>
      </c>
      <c r="G1440" s="8">
        <v>45571.304166666669</v>
      </c>
      <c r="H1440" s="7">
        <v>24</v>
      </c>
      <c r="I1440" s="7">
        <v>16.13</v>
      </c>
      <c r="J1440" s="7">
        <v>12</v>
      </c>
      <c r="K1440" s="7">
        <v>193.56</v>
      </c>
      <c r="L1440" s="7" t="s">
        <v>27</v>
      </c>
      <c r="M1440" s="9">
        <v>3</v>
      </c>
      <c r="N1440" s="6" t="str">
        <f>IF(ev_charging_network_usage_!$I1440&lt;=10,"Low",IF(ev_charging_network_usage_!$I1440&lt;=30,"Medium","High"))</f>
        <v>Medium</v>
      </c>
      <c r="O1440" s="6" t="str">
        <f t="shared" si="93"/>
        <v>Medium Satisfaction</v>
      </c>
      <c r="P1440" s="6" t="str">
        <f>IF(ev_charging_network_usage_!$H1440&lt;30,"Short Charging",IF(ev_charging_network_usage_!$H1440&lt;=60,"Medium Charging","Long Charging"))</f>
        <v>Short Charging</v>
      </c>
      <c r="Q1440" s="6">
        <f t="shared" si="92"/>
        <v>1</v>
      </c>
      <c r="R1440" s="30">
        <f t="shared" si="90"/>
        <v>0.28749999999999998</v>
      </c>
      <c r="S1440" s="28">
        <f t="shared" si="91"/>
        <v>45571</v>
      </c>
      <c r="T1440" s="28"/>
    </row>
    <row r="1441" spans="1:20" ht="13.2" x14ac:dyDescent="0.25">
      <c r="A1441" s="3" t="s">
        <v>3202</v>
      </c>
      <c r="B1441" s="3" t="s">
        <v>48</v>
      </c>
      <c r="C1441" s="3" t="s">
        <v>15</v>
      </c>
      <c r="D1441" s="3" t="s">
        <v>16</v>
      </c>
      <c r="E1441" s="3" t="s">
        <v>35</v>
      </c>
      <c r="F1441" s="4">
        <v>45604.109722222223</v>
      </c>
      <c r="G1441" s="4">
        <v>45604.165972222225</v>
      </c>
      <c r="H1441" s="3">
        <v>81</v>
      </c>
      <c r="I1441" s="3">
        <v>35.049999999999997</v>
      </c>
      <c r="J1441" s="3">
        <v>15</v>
      </c>
      <c r="K1441" s="3">
        <v>525.75</v>
      </c>
      <c r="L1441" s="3" t="s">
        <v>27</v>
      </c>
      <c r="M1441" s="5">
        <v>1</v>
      </c>
      <c r="N1441" s="6" t="str">
        <f>IF(ev_charging_network_usage_!$I1441&lt;=10,"Low",IF(ev_charging_network_usage_!$I1441&lt;=30,"Medium","High"))</f>
        <v>High</v>
      </c>
      <c r="O1441" s="6" t="str">
        <f t="shared" si="93"/>
        <v>Low Satisfaction</v>
      </c>
      <c r="P1441" s="6" t="str">
        <f>IF(ev_charging_network_usage_!$H1441&lt;30,"Short Charging",IF(ev_charging_network_usage_!$H1441&lt;=60,"Medium Charging","Long Charging"))</f>
        <v>Long Charging</v>
      </c>
      <c r="Q1441" s="6">
        <f t="shared" si="92"/>
        <v>3</v>
      </c>
      <c r="R1441" s="30">
        <f t="shared" si="90"/>
        <v>0.10972222222222222</v>
      </c>
      <c r="S1441" s="28">
        <f t="shared" si="91"/>
        <v>45604</v>
      </c>
      <c r="T1441" s="28"/>
    </row>
    <row r="1442" spans="1:20" ht="13.2" x14ac:dyDescent="0.25">
      <c r="A1442" s="7" t="s">
        <v>3203</v>
      </c>
      <c r="B1442" s="7" t="s">
        <v>48</v>
      </c>
      <c r="C1442" s="7" t="s">
        <v>21</v>
      </c>
      <c r="D1442" s="7" t="s">
        <v>31</v>
      </c>
      <c r="E1442" s="7" t="s">
        <v>35</v>
      </c>
      <c r="F1442" s="7" t="s">
        <v>3204</v>
      </c>
      <c r="G1442" s="7" t="s">
        <v>3205</v>
      </c>
      <c r="H1442" s="7">
        <v>82</v>
      </c>
      <c r="I1442" s="7">
        <v>8.2899999999999991</v>
      </c>
      <c r="J1442" s="7">
        <v>10</v>
      </c>
      <c r="K1442" s="7">
        <v>82.9</v>
      </c>
      <c r="L1442" s="7" t="s">
        <v>27</v>
      </c>
      <c r="M1442" s="9">
        <v>4</v>
      </c>
      <c r="N1442" s="6" t="str">
        <f>IF(ev_charging_network_usage_!$I1442&lt;=10,"Low",IF(ev_charging_network_usage_!$I1442&lt;=30,"Medium","High"))</f>
        <v>Low</v>
      </c>
      <c r="O1442" s="6" t="str">
        <f t="shared" si="93"/>
        <v>Medium Satisfaction</v>
      </c>
      <c r="P1442" s="6" t="str">
        <f>IF(ev_charging_network_usage_!$H1442&lt;30,"Short Charging",IF(ev_charging_network_usage_!$H1442&lt;=60,"Medium Charging","Long Charging"))</f>
        <v>Long Charging</v>
      </c>
      <c r="Q1442" s="6">
        <f t="shared" si="92"/>
        <v>1</v>
      </c>
      <c r="R1442" s="30">
        <f t="shared" si="90"/>
        <v>0.62708333333333333</v>
      </c>
      <c r="S1442" s="28">
        <f t="shared" si="91"/>
        <v>45197</v>
      </c>
      <c r="T1442" s="28"/>
    </row>
    <row r="1443" spans="1:20" ht="13.2" x14ac:dyDescent="0.25">
      <c r="A1443" s="3" t="s">
        <v>3206</v>
      </c>
      <c r="B1443" s="3" t="s">
        <v>55</v>
      </c>
      <c r="C1443" s="3" t="s">
        <v>30</v>
      </c>
      <c r="D1443" s="3" t="s">
        <v>22</v>
      </c>
      <c r="E1443" s="3" t="s">
        <v>17</v>
      </c>
      <c r="F1443" s="3" t="s">
        <v>3207</v>
      </c>
      <c r="G1443" s="3" t="s">
        <v>3208</v>
      </c>
      <c r="H1443" s="3">
        <v>79</v>
      </c>
      <c r="I1443" s="3">
        <v>23.77</v>
      </c>
      <c r="J1443" s="3">
        <v>10</v>
      </c>
      <c r="K1443" s="3">
        <v>237.7</v>
      </c>
      <c r="L1443" s="3" t="s">
        <v>18</v>
      </c>
      <c r="M1443" s="5">
        <v>5</v>
      </c>
      <c r="N1443" s="6" t="str">
        <f>IF(ev_charging_network_usage_!$I1443&lt;=10,"Low",IF(ev_charging_network_usage_!$I1443&lt;=30,"Medium","High"))</f>
        <v>Medium</v>
      </c>
      <c r="O1443" s="6" t="str">
        <f t="shared" si="93"/>
        <v>High Satisfaction</v>
      </c>
      <c r="P1443" s="6" t="str">
        <f>IF(ev_charging_network_usage_!$H1443&lt;30,"Short Charging",IF(ev_charging_network_usage_!$H1443&lt;=60,"Medium Charging","Long Charging"))</f>
        <v>Long Charging</v>
      </c>
      <c r="Q1443" s="6">
        <f t="shared" si="92"/>
        <v>2</v>
      </c>
      <c r="R1443" s="30">
        <f t="shared" si="90"/>
        <v>0.88402777777777775</v>
      </c>
      <c r="S1443" s="28">
        <f t="shared" si="91"/>
        <v>45280</v>
      </c>
      <c r="T1443" s="28"/>
    </row>
    <row r="1444" spans="1:20" ht="13.2" x14ac:dyDescent="0.25">
      <c r="A1444" s="7" t="s">
        <v>3209</v>
      </c>
      <c r="B1444" s="7" t="s">
        <v>20</v>
      </c>
      <c r="C1444" s="7" t="s">
        <v>30</v>
      </c>
      <c r="D1444" s="7" t="s">
        <v>34</v>
      </c>
      <c r="E1444" s="7" t="s">
        <v>35</v>
      </c>
      <c r="F1444" s="8">
        <v>45536.206250000003</v>
      </c>
      <c r="G1444" s="8">
        <v>45536.230555555558</v>
      </c>
      <c r="H1444" s="7">
        <v>35</v>
      </c>
      <c r="I1444" s="7">
        <v>23.01</v>
      </c>
      <c r="J1444" s="7">
        <v>12</v>
      </c>
      <c r="K1444" s="7">
        <v>276.12</v>
      </c>
      <c r="L1444" s="7" t="s">
        <v>27</v>
      </c>
      <c r="M1444" s="9">
        <v>3</v>
      </c>
      <c r="N1444" s="6" t="str">
        <f>IF(ev_charging_network_usage_!$I1444&lt;=10,"Low",IF(ev_charging_network_usage_!$I1444&lt;=30,"Medium","High"))</f>
        <v>Medium</v>
      </c>
      <c r="O1444" s="6" t="str">
        <f t="shared" si="93"/>
        <v>Medium Satisfaction</v>
      </c>
      <c r="P1444" s="6" t="str">
        <f>IF(ev_charging_network_usage_!$H1444&lt;30,"Short Charging",IF(ev_charging_network_usage_!$H1444&lt;=60,"Medium Charging","Long Charging"))</f>
        <v>Medium Charging</v>
      </c>
      <c r="Q1444" s="6">
        <f t="shared" si="92"/>
        <v>2</v>
      </c>
      <c r="R1444" s="30">
        <f t="shared" si="90"/>
        <v>0.20624999999999999</v>
      </c>
      <c r="S1444" s="28">
        <f t="shared" si="91"/>
        <v>45536</v>
      </c>
      <c r="T1444" s="28"/>
    </row>
    <row r="1445" spans="1:20" ht="13.2" x14ac:dyDescent="0.25">
      <c r="A1445" s="3" t="s">
        <v>3210</v>
      </c>
      <c r="B1445" s="3" t="s">
        <v>78</v>
      </c>
      <c r="C1445" s="3" t="s">
        <v>15</v>
      </c>
      <c r="D1445" s="3" t="s">
        <v>31</v>
      </c>
      <c r="E1445" s="3" t="s">
        <v>35</v>
      </c>
      <c r="F1445" s="3" t="s">
        <v>3211</v>
      </c>
      <c r="G1445" s="3" t="s">
        <v>3212</v>
      </c>
      <c r="H1445" s="3">
        <v>92</v>
      </c>
      <c r="I1445" s="3">
        <v>56.08</v>
      </c>
      <c r="J1445" s="3">
        <v>8</v>
      </c>
      <c r="K1445" s="3">
        <v>448.64</v>
      </c>
      <c r="L1445" s="3" t="s">
        <v>27</v>
      </c>
      <c r="M1445" s="5">
        <v>1</v>
      </c>
      <c r="N1445" s="6" t="str">
        <f>IF(ev_charging_network_usage_!$I1445&lt;=10,"Low",IF(ev_charging_network_usage_!$I1445&lt;=30,"Medium","High"))</f>
        <v>High</v>
      </c>
      <c r="O1445" s="6" t="str">
        <f t="shared" si="93"/>
        <v>Low Satisfaction</v>
      </c>
      <c r="P1445" s="6" t="str">
        <f>IF(ev_charging_network_usage_!$H1445&lt;30,"Short Charging",IF(ev_charging_network_usage_!$H1445&lt;=60,"Medium Charging","Long Charging"))</f>
        <v>Long Charging</v>
      </c>
      <c r="Q1445" s="6">
        <f t="shared" si="92"/>
        <v>3</v>
      </c>
      <c r="R1445" s="30">
        <f t="shared" si="90"/>
        <v>0.26666666666666666</v>
      </c>
      <c r="S1445" s="28">
        <f t="shared" si="91"/>
        <v>45590</v>
      </c>
      <c r="T1445" s="28"/>
    </row>
    <row r="1446" spans="1:20" ht="13.2" x14ac:dyDescent="0.25">
      <c r="A1446" s="7" t="s">
        <v>3213</v>
      </c>
      <c r="B1446" s="7" t="s">
        <v>78</v>
      </c>
      <c r="C1446" s="7" t="s">
        <v>21</v>
      </c>
      <c r="D1446" s="7" t="s">
        <v>22</v>
      </c>
      <c r="E1446" s="7" t="s">
        <v>35</v>
      </c>
      <c r="F1446" s="8">
        <v>45481.326388888891</v>
      </c>
      <c r="G1446" s="8">
        <v>45481.365972222222</v>
      </c>
      <c r="H1446" s="7">
        <v>57</v>
      </c>
      <c r="I1446" s="7">
        <v>14.79</v>
      </c>
      <c r="J1446" s="7">
        <v>15</v>
      </c>
      <c r="K1446" s="7">
        <v>221.85</v>
      </c>
      <c r="L1446" s="7" t="s">
        <v>38</v>
      </c>
      <c r="M1446" s="9">
        <v>2</v>
      </c>
      <c r="N1446" s="6" t="str">
        <f>IF(ev_charging_network_usage_!$I1446&lt;=10,"Low",IF(ev_charging_network_usage_!$I1446&lt;=30,"Medium","High"))</f>
        <v>Medium</v>
      </c>
      <c r="O1446" s="6" t="str">
        <f t="shared" si="93"/>
        <v>Low Satisfaction</v>
      </c>
      <c r="P1446" s="6" t="str">
        <f>IF(ev_charging_network_usage_!$H1446&lt;30,"Short Charging",IF(ev_charging_network_usage_!$H1446&lt;=60,"Medium Charging","Long Charging"))</f>
        <v>Medium Charging</v>
      </c>
      <c r="Q1446" s="6">
        <f t="shared" si="92"/>
        <v>1</v>
      </c>
      <c r="R1446" s="30">
        <f t="shared" si="90"/>
        <v>0.3263888888888889</v>
      </c>
      <c r="S1446" s="28">
        <f t="shared" si="91"/>
        <v>45481</v>
      </c>
      <c r="T1446" s="28"/>
    </row>
    <row r="1447" spans="1:20" ht="13.2" x14ac:dyDescent="0.25">
      <c r="A1447" s="3" t="s">
        <v>3214</v>
      </c>
      <c r="B1447" s="3" t="s">
        <v>43</v>
      </c>
      <c r="C1447" s="3" t="s">
        <v>21</v>
      </c>
      <c r="D1447" s="3" t="s">
        <v>16</v>
      </c>
      <c r="E1447" s="3" t="s">
        <v>35</v>
      </c>
      <c r="F1447" s="3" t="s">
        <v>3215</v>
      </c>
      <c r="G1447" s="3" t="s">
        <v>3216</v>
      </c>
      <c r="H1447" s="3">
        <v>69</v>
      </c>
      <c r="I1447" s="3">
        <v>29.64</v>
      </c>
      <c r="J1447" s="3">
        <v>15</v>
      </c>
      <c r="K1447" s="3">
        <v>444.6</v>
      </c>
      <c r="L1447" s="3" t="s">
        <v>38</v>
      </c>
      <c r="M1447" s="5">
        <v>4</v>
      </c>
      <c r="N1447" s="6" t="str">
        <f>IF(ev_charging_network_usage_!$I1447&lt;=10,"Low",IF(ev_charging_network_usage_!$I1447&lt;=30,"Medium","High"))</f>
        <v>Medium</v>
      </c>
      <c r="O1447" s="6" t="str">
        <f t="shared" si="93"/>
        <v>Medium Satisfaction</v>
      </c>
      <c r="P1447" s="6" t="str">
        <f>IF(ev_charging_network_usage_!$H1447&lt;30,"Short Charging",IF(ev_charging_network_usage_!$H1447&lt;=60,"Medium Charging","Long Charging"))</f>
        <v>Long Charging</v>
      </c>
      <c r="Q1447" s="6">
        <f t="shared" si="92"/>
        <v>1</v>
      </c>
      <c r="R1447" s="30">
        <f t="shared" si="90"/>
        <v>0.55138888888888893</v>
      </c>
      <c r="S1447" s="28">
        <f t="shared" si="91"/>
        <v>44955</v>
      </c>
      <c r="T1447" s="28"/>
    </row>
    <row r="1448" spans="1:20" ht="13.2" x14ac:dyDescent="0.25">
      <c r="A1448" s="7" t="s">
        <v>3217</v>
      </c>
      <c r="B1448" s="7" t="s">
        <v>43</v>
      </c>
      <c r="C1448" s="7" t="s">
        <v>30</v>
      </c>
      <c r="D1448" s="7" t="s">
        <v>16</v>
      </c>
      <c r="E1448" s="7" t="s">
        <v>17</v>
      </c>
      <c r="F1448" s="8">
        <v>45352.848611111112</v>
      </c>
      <c r="G1448" s="8">
        <v>45352.881249999999</v>
      </c>
      <c r="H1448" s="7">
        <v>47</v>
      </c>
      <c r="I1448" s="7">
        <v>20.52</v>
      </c>
      <c r="J1448" s="7">
        <v>12</v>
      </c>
      <c r="K1448" s="7">
        <v>246.24</v>
      </c>
      <c r="L1448" s="7" t="s">
        <v>27</v>
      </c>
      <c r="M1448" s="9">
        <v>5</v>
      </c>
      <c r="N1448" s="6" t="str">
        <f>IF(ev_charging_network_usage_!$I1448&lt;=10,"Low",IF(ev_charging_network_usage_!$I1448&lt;=30,"Medium","High"))</f>
        <v>Medium</v>
      </c>
      <c r="O1448" s="6" t="str">
        <f t="shared" si="93"/>
        <v>High Satisfaction</v>
      </c>
      <c r="P1448" s="6" t="str">
        <f>IF(ev_charging_network_usage_!$H1448&lt;30,"Short Charging",IF(ev_charging_network_usage_!$H1448&lt;=60,"Medium Charging","Long Charging"))</f>
        <v>Medium Charging</v>
      </c>
      <c r="Q1448" s="6">
        <f t="shared" si="92"/>
        <v>2</v>
      </c>
      <c r="R1448" s="30">
        <f t="shared" si="90"/>
        <v>0.84861111111111109</v>
      </c>
      <c r="S1448" s="28">
        <f t="shared" si="91"/>
        <v>45352</v>
      </c>
      <c r="T1448" s="28"/>
    </row>
    <row r="1449" spans="1:20" ht="13.2" x14ac:dyDescent="0.25">
      <c r="A1449" s="3" t="s">
        <v>3218</v>
      </c>
      <c r="B1449" s="3" t="s">
        <v>55</v>
      </c>
      <c r="C1449" s="3" t="s">
        <v>30</v>
      </c>
      <c r="D1449" s="3" t="s">
        <v>16</v>
      </c>
      <c r="E1449" s="3" t="s">
        <v>35</v>
      </c>
      <c r="F1449" s="4">
        <v>45299.84375</v>
      </c>
      <c r="G1449" s="4">
        <v>45299.852083333331</v>
      </c>
      <c r="H1449" s="3">
        <v>12</v>
      </c>
      <c r="I1449" s="3">
        <v>27.92</v>
      </c>
      <c r="J1449" s="3">
        <v>12</v>
      </c>
      <c r="K1449" s="3">
        <v>335.04</v>
      </c>
      <c r="L1449" s="3" t="s">
        <v>27</v>
      </c>
      <c r="M1449" s="5">
        <v>2</v>
      </c>
      <c r="N1449" s="6" t="str">
        <f>IF(ev_charging_network_usage_!$I1449&lt;=10,"Low",IF(ev_charging_network_usage_!$I1449&lt;=30,"Medium","High"))</f>
        <v>Medium</v>
      </c>
      <c r="O1449" s="6" t="str">
        <f t="shared" si="93"/>
        <v>Low Satisfaction</v>
      </c>
      <c r="P1449" s="6" t="str">
        <f>IF(ev_charging_network_usage_!$H1449&lt;30,"Short Charging",IF(ev_charging_network_usage_!$H1449&lt;=60,"Medium Charging","Long Charging"))</f>
        <v>Short Charging</v>
      </c>
      <c r="Q1449" s="6">
        <f t="shared" si="92"/>
        <v>2</v>
      </c>
      <c r="R1449" s="30">
        <f t="shared" si="90"/>
        <v>0.84375</v>
      </c>
      <c r="S1449" s="28">
        <f t="shared" si="91"/>
        <v>45299</v>
      </c>
      <c r="T1449" s="28"/>
    </row>
    <row r="1450" spans="1:20" ht="13.2" x14ac:dyDescent="0.25">
      <c r="A1450" s="7" t="s">
        <v>3219</v>
      </c>
      <c r="B1450" s="7" t="s">
        <v>78</v>
      </c>
      <c r="C1450" s="7" t="s">
        <v>21</v>
      </c>
      <c r="D1450" s="7" t="s">
        <v>31</v>
      </c>
      <c r="E1450" s="7" t="s">
        <v>35</v>
      </c>
      <c r="F1450" s="8">
        <v>45142.947916666664</v>
      </c>
      <c r="G1450" s="8">
        <v>45142.984722222223</v>
      </c>
      <c r="H1450" s="7">
        <v>53</v>
      </c>
      <c r="I1450" s="7">
        <v>9.08</v>
      </c>
      <c r="J1450" s="7">
        <v>15</v>
      </c>
      <c r="K1450" s="7">
        <v>136.19999999999999</v>
      </c>
      <c r="L1450" s="7" t="s">
        <v>38</v>
      </c>
      <c r="M1450" s="9">
        <v>5</v>
      </c>
      <c r="N1450" s="6" t="str">
        <f>IF(ev_charging_network_usage_!$I1450&lt;=10,"Low",IF(ev_charging_network_usage_!$I1450&lt;=30,"Medium","High"))</f>
        <v>Low</v>
      </c>
      <c r="O1450" s="6" t="str">
        <f t="shared" si="93"/>
        <v>High Satisfaction</v>
      </c>
      <c r="P1450" s="6" t="str">
        <f>IF(ev_charging_network_usage_!$H1450&lt;30,"Short Charging",IF(ev_charging_network_usage_!$H1450&lt;=60,"Medium Charging","Long Charging"))</f>
        <v>Medium Charging</v>
      </c>
      <c r="Q1450" s="6">
        <f t="shared" si="92"/>
        <v>1</v>
      </c>
      <c r="R1450" s="30">
        <f t="shared" si="90"/>
        <v>0.94791666666666663</v>
      </c>
      <c r="S1450" s="28">
        <f t="shared" si="91"/>
        <v>45142</v>
      </c>
      <c r="T1450" s="28"/>
    </row>
    <row r="1451" spans="1:20" ht="13.2" x14ac:dyDescent="0.25">
      <c r="A1451" s="3" t="s">
        <v>3220</v>
      </c>
      <c r="B1451" s="3" t="s">
        <v>59</v>
      </c>
      <c r="C1451" s="3" t="s">
        <v>15</v>
      </c>
      <c r="D1451" s="3" t="s">
        <v>22</v>
      </c>
      <c r="E1451" s="3" t="s">
        <v>35</v>
      </c>
      <c r="F1451" s="3" t="s">
        <v>3221</v>
      </c>
      <c r="G1451" s="3" t="s">
        <v>3222</v>
      </c>
      <c r="H1451" s="3">
        <v>15</v>
      </c>
      <c r="I1451" s="3">
        <v>41.38</v>
      </c>
      <c r="J1451" s="3">
        <v>12</v>
      </c>
      <c r="K1451" s="3">
        <v>496.56</v>
      </c>
      <c r="L1451" s="3" t="s">
        <v>38</v>
      </c>
      <c r="M1451" s="5">
        <v>2</v>
      </c>
      <c r="N1451" s="6" t="str">
        <f>IF(ev_charging_network_usage_!$I1451&lt;=10,"Low",IF(ev_charging_network_usage_!$I1451&lt;=30,"Medium","High"))</f>
        <v>High</v>
      </c>
      <c r="O1451" s="6" t="str">
        <f t="shared" si="93"/>
        <v>Low Satisfaction</v>
      </c>
      <c r="P1451" s="6" t="str">
        <f>IF(ev_charging_network_usage_!$H1451&lt;30,"Short Charging",IF(ev_charging_network_usage_!$H1451&lt;=60,"Medium Charging","Long Charging"))</f>
        <v>Short Charging</v>
      </c>
      <c r="Q1451" s="6">
        <f t="shared" si="92"/>
        <v>3</v>
      </c>
      <c r="R1451" s="30">
        <f t="shared" si="90"/>
        <v>0.58611111111111114</v>
      </c>
      <c r="S1451" s="28">
        <f t="shared" si="91"/>
        <v>45350</v>
      </c>
      <c r="T1451" s="28"/>
    </row>
    <row r="1452" spans="1:20" ht="13.2" x14ac:dyDescent="0.25">
      <c r="A1452" s="7" t="s">
        <v>3223</v>
      </c>
      <c r="B1452" s="7" t="s">
        <v>43</v>
      </c>
      <c r="C1452" s="7" t="s">
        <v>21</v>
      </c>
      <c r="D1452" s="7" t="s">
        <v>22</v>
      </c>
      <c r="E1452" s="7" t="s">
        <v>35</v>
      </c>
      <c r="F1452" s="7" t="s">
        <v>3224</v>
      </c>
      <c r="G1452" s="7" t="s">
        <v>3225</v>
      </c>
      <c r="H1452" s="7">
        <v>81</v>
      </c>
      <c r="I1452" s="7">
        <v>9.52</v>
      </c>
      <c r="J1452" s="7">
        <v>10</v>
      </c>
      <c r="K1452" s="7">
        <v>95.2</v>
      </c>
      <c r="L1452" s="7" t="s">
        <v>27</v>
      </c>
      <c r="M1452" s="9">
        <v>5</v>
      </c>
      <c r="N1452" s="6" t="str">
        <f>IF(ev_charging_network_usage_!$I1452&lt;=10,"Low",IF(ev_charging_network_usage_!$I1452&lt;=30,"Medium","High"))</f>
        <v>Low</v>
      </c>
      <c r="O1452" s="6" t="str">
        <f t="shared" si="93"/>
        <v>High Satisfaction</v>
      </c>
      <c r="P1452" s="6" t="str">
        <f>IF(ev_charging_network_usage_!$H1452&lt;30,"Short Charging",IF(ev_charging_network_usage_!$H1452&lt;=60,"Medium Charging","Long Charging"))</f>
        <v>Long Charging</v>
      </c>
      <c r="Q1452" s="6">
        <f t="shared" si="92"/>
        <v>1</v>
      </c>
      <c r="R1452" s="30">
        <f t="shared" si="90"/>
        <v>0.45624999999999999</v>
      </c>
      <c r="S1452" s="28">
        <f t="shared" si="91"/>
        <v>45496</v>
      </c>
      <c r="T1452" s="28"/>
    </row>
    <row r="1453" spans="1:20" ht="13.2" x14ac:dyDescent="0.25">
      <c r="A1453" s="3" t="s">
        <v>3226</v>
      </c>
      <c r="B1453" s="3" t="s">
        <v>43</v>
      </c>
      <c r="C1453" s="3" t="s">
        <v>21</v>
      </c>
      <c r="D1453" s="3" t="s">
        <v>31</v>
      </c>
      <c r="E1453" s="3" t="s">
        <v>35</v>
      </c>
      <c r="F1453" s="3" t="s">
        <v>3227</v>
      </c>
      <c r="G1453" s="3" t="s">
        <v>3228</v>
      </c>
      <c r="H1453" s="3">
        <v>11</v>
      </c>
      <c r="I1453" s="3">
        <v>8</v>
      </c>
      <c r="J1453" s="3">
        <v>15</v>
      </c>
      <c r="K1453" s="3">
        <v>120</v>
      </c>
      <c r="L1453" s="3" t="s">
        <v>27</v>
      </c>
      <c r="M1453" s="5">
        <v>1</v>
      </c>
      <c r="N1453" s="6" t="str">
        <f>IF(ev_charging_network_usage_!$I1453&lt;=10,"Low",IF(ev_charging_network_usage_!$I1453&lt;=30,"Medium","High"))</f>
        <v>Low</v>
      </c>
      <c r="O1453" s="6" t="str">
        <f t="shared" si="93"/>
        <v>Low Satisfaction</v>
      </c>
      <c r="P1453" s="6" t="str">
        <f>IF(ev_charging_network_usage_!$H1453&lt;30,"Short Charging",IF(ev_charging_network_usage_!$H1453&lt;=60,"Medium Charging","Long Charging"))</f>
        <v>Short Charging</v>
      </c>
      <c r="Q1453" s="6">
        <f t="shared" si="92"/>
        <v>1</v>
      </c>
      <c r="R1453" s="30">
        <f t="shared" si="90"/>
        <v>0.82361111111111107</v>
      </c>
      <c r="S1453" s="28">
        <f t="shared" si="91"/>
        <v>45244</v>
      </c>
      <c r="T1453" s="28"/>
    </row>
    <row r="1454" spans="1:20" ht="13.2" x14ac:dyDescent="0.25">
      <c r="A1454" s="7" t="s">
        <v>3229</v>
      </c>
      <c r="B1454" s="7" t="s">
        <v>55</v>
      </c>
      <c r="C1454" s="7" t="s">
        <v>15</v>
      </c>
      <c r="D1454" s="7" t="s">
        <v>22</v>
      </c>
      <c r="E1454" s="7" t="s">
        <v>35</v>
      </c>
      <c r="F1454" s="7" t="s">
        <v>3230</v>
      </c>
      <c r="G1454" s="7" t="s">
        <v>3231</v>
      </c>
      <c r="H1454" s="7">
        <v>106</v>
      </c>
      <c r="I1454" s="7">
        <v>39.49</v>
      </c>
      <c r="J1454" s="7">
        <v>12</v>
      </c>
      <c r="K1454" s="7">
        <v>473.88</v>
      </c>
      <c r="L1454" s="7" t="s">
        <v>38</v>
      </c>
      <c r="M1454" s="9">
        <v>4</v>
      </c>
      <c r="N1454" s="6" t="str">
        <f>IF(ev_charging_network_usage_!$I1454&lt;=10,"Low",IF(ev_charging_network_usage_!$I1454&lt;=30,"Medium","High"))</f>
        <v>High</v>
      </c>
      <c r="O1454" s="6" t="str">
        <f t="shared" si="93"/>
        <v>Medium Satisfaction</v>
      </c>
      <c r="P1454" s="6" t="str">
        <f>IF(ev_charging_network_usage_!$H1454&lt;30,"Short Charging",IF(ev_charging_network_usage_!$H1454&lt;=60,"Medium Charging","Long Charging"))</f>
        <v>Long Charging</v>
      </c>
      <c r="Q1454" s="6">
        <f t="shared" si="92"/>
        <v>3</v>
      </c>
      <c r="R1454" s="30">
        <f t="shared" si="90"/>
        <v>0.32500000000000001</v>
      </c>
      <c r="S1454" s="28">
        <f t="shared" si="91"/>
        <v>45223</v>
      </c>
      <c r="T1454" s="28"/>
    </row>
    <row r="1455" spans="1:20" ht="13.2" x14ac:dyDescent="0.25">
      <c r="A1455" s="3" t="s">
        <v>3232</v>
      </c>
      <c r="B1455" s="3" t="s">
        <v>43</v>
      </c>
      <c r="C1455" s="3" t="s">
        <v>15</v>
      </c>
      <c r="D1455" s="3" t="s">
        <v>22</v>
      </c>
      <c r="E1455" s="3" t="s">
        <v>17</v>
      </c>
      <c r="F1455" s="3" t="s">
        <v>3233</v>
      </c>
      <c r="G1455" s="3" t="s">
        <v>3234</v>
      </c>
      <c r="H1455" s="3">
        <v>77</v>
      </c>
      <c r="I1455" s="3">
        <v>54.11</v>
      </c>
      <c r="J1455" s="3">
        <v>15</v>
      </c>
      <c r="K1455" s="3">
        <v>811.65</v>
      </c>
      <c r="L1455" s="3" t="s">
        <v>23</v>
      </c>
      <c r="M1455" s="5">
        <v>4</v>
      </c>
      <c r="N1455" s="6" t="str">
        <f>IF(ev_charging_network_usage_!$I1455&lt;=10,"Low",IF(ev_charging_network_usage_!$I1455&lt;=30,"Medium","High"))</f>
        <v>High</v>
      </c>
      <c r="O1455" s="6" t="str">
        <f t="shared" si="93"/>
        <v>Medium Satisfaction</v>
      </c>
      <c r="P1455" s="6" t="str">
        <f>IF(ev_charging_network_usage_!$H1455&lt;30,"Short Charging",IF(ev_charging_network_usage_!$H1455&lt;=60,"Medium Charging","Long Charging"))</f>
        <v>Long Charging</v>
      </c>
      <c r="Q1455" s="6">
        <f t="shared" si="92"/>
        <v>3</v>
      </c>
      <c r="R1455" s="30">
        <f t="shared" si="90"/>
        <v>0.12638888888888888</v>
      </c>
      <c r="S1455" s="28">
        <f t="shared" si="91"/>
        <v>45432</v>
      </c>
      <c r="T1455" s="28"/>
    </row>
    <row r="1456" spans="1:20" ht="13.2" x14ac:dyDescent="0.25">
      <c r="A1456" s="7" t="s">
        <v>3235</v>
      </c>
      <c r="B1456" s="7" t="s">
        <v>29</v>
      </c>
      <c r="C1456" s="7" t="s">
        <v>21</v>
      </c>
      <c r="D1456" s="7" t="s">
        <v>34</v>
      </c>
      <c r="E1456" s="7" t="s">
        <v>35</v>
      </c>
      <c r="F1456" s="7" t="s">
        <v>3236</v>
      </c>
      <c r="G1456" s="7" t="s">
        <v>3237</v>
      </c>
      <c r="H1456" s="7">
        <v>27</v>
      </c>
      <c r="I1456" s="7">
        <v>43.33</v>
      </c>
      <c r="J1456" s="7">
        <v>10</v>
      </c>
      <c r="K1456" s="7">
        <v>433.3</v>
      </c>
      <c r="L1456" s="7" t="s">
        <v>23</v>
      </c>
      <c r="M1456" s="9">
        <v>4</v>
      </c>
      <c r="N1456" s="6" t="str">
        <f>IF(ev_charging_network_usage_!$I1456&lt;=10,"Low",IF(ev_charging_network_usage_!$I1456&lt;=30,"Medium","High"))</f>
        <v>High</v>
      </c>
      <c r="O1456" s="6" t="str">
        <f t="shared" si="93"/>
        <v>Medium Satisfaction</v>
      </c>
      <c r="P1456" s="6" t="str">
        <f>IF(ev_charging_network_usage_!$H1456&lt;30,"Short Charging",IF(ev_charging_network_usage_!$H1456&lt;=60,"Medium Charging","Long Charging"))</f>
        <v>Short Charging</v>
      </c>
      <c r="Q1456" s="6">
        <f t="shared" si="92"/>
        <v>1</v>
      </c>
      <c r="R1456" s="30">
        <f t="shared" si="90"/>
        <v>0.34305555555555556</v>
      </c>
      <c r="S1456" s="28">
        <f t="shared" si="91"/>
        <v>45338</v>
      </c>
      <c r="T1456" s="28"/>
    </row>
    <row r="1457" spans="1:20" ht="13.2" x14ac:dyDescent="0.25">
      <c r="A1457" s="3" t="s">
        <v>3238</v>
      </c>
      <c r="B1457" s="3" t="s">
        <v>29</v>
      </c>
      <c r="C1457" s="3" t="s">
        <v>15</v>
      </c>
      <c r="D1457" s="3" t="s">
        <v>31</v>
      </c>
      <c r="E1457" s="3" t="s">
        <v>17</v>
      </c>
      <c r="F1457" s="3" t="s">
        <v>3239</v>
      </c>
      <c r="G1457" s="3" t="s">
        <v>3240</v>
      </c>
      <c r="H1457" s="3">
        <v>17</v>
      </c>
      <c r="I1457" s="3">
        <v>35.950000000000003</v>
      </c>
      <c r="J1457" s="3">
        <v>8</v>
      </c>
      <c r="K1457" s="3">
        <v>287.60000000000002</v>
      </c>
      <c r="L1457" s="3" t="s">
        <v>38</v>
      </c>
      <c r="M1457" s="5">
        <v>3</v>
      </c>
      <c r="N1457" s="6" t="str">
        <f>IF(ev_charging_network_usage_!$I1457&lt;=10,"Low",IF(ev_charging_network_usage_!$I1457&lt;=30,"Medium","High"))</f>
        <v>High</v>
      </c>
      <c r="O1457" s="6" t="str">
        <f t="shared" si="93"/>
        <v>Medium Satisfaction</v>
      </c>
      <c r="P1457" s="6" t="str">
        <f>IF(ev_charging_network_usage_!$H1457&lt;30,"Short Charging",IF(ev_charging_network_usage_!$H1457&lt;=60,"Medium Charging","Long Charging"))</f>
        <v>Short Charging</v>
      </c>
      <c r="Q1457" s="6">
        <f t="shared" si="92"/>
        <v>3</v>
      </c>
      <c r="R1457" s="30">
        <f t="shared" si="90"/>
        <v>0.59027777777777779</v>
      </c>
      <c r="S1457" s="28">
        <f t="shared" si="91"/>
        <v>45400</v>
      </c>
      <c r="T1457" s="28"/>
    </row>
    <row r="1458" spans="1:20" ht="13.2" x14ac:dyDescent="0.25">
      <c r="A1458" s="7" t="s">
        <v>3241</v>
      </c>
      <c r="B1458" s="7" t="s">
        <v>14</v>
      </c>
      <c r="C1458" s="7" t="s">
        <v>15</v>
      </c>
      <c r="D1458" s="7" t="s">
        <v>31</v>
      </c>
      <c r="E1458" s="7" t="s">
        <v>35</v>
      </c>
      <c r="F1458" s="7" t="s">
        <v>3242</v>
      </c>
      <c r="G1458" s="7" t="s">
        <v>3243</v>
      </c>
      <c r="H1458" s="7">
        <v>53</v>
      </c>
      <c r="I1458" s="7">
        <v>45.59</v>
      </c>
      <c r="J1458" s="7">
        <v>8</v>
      </c>
      <c r="K1458" s="7">
        <v>364.72</v>
      </c>
      <c r="L1458" s="7" t="s">
        <v>38</v>
      </c>
      <c r="M1458" s="9">
        <v>5</v>
      </c>
      <c r="N1458" s="6" t="str">
        <f>IF(ev_charging_network_usage_!$I1458&lt;=10,"Low",IF(ev_charging_network_usage_!$I1458&lt;=30,"Medium","High"))</f>
        <v>High</v>
      </c>
      <c r="O1458" s="6" t="str">
        <f t="shared" si="93"/>
        <v>High Satisfaction</v>
      </c>
      <c r="P1458" s="6" t="str">
        <f>IF(ev_charging_network_usage_!$H1458&lt;30,"Short Charging",IF(ev_charging_network_usage_!$H1458&lt;=60,"Medium Charging","Long Charging"))</f>
        <v>Medium Charging</v>
      </c>
      <c r="Q1458" s="6">
        <f t="shared" si="92"/>
        <v>3</v>
      </c>
      <c r="R1458" s="30">
        <f t="shared" si="90"/>
        <v>0.28888888888888886</v>
      </c>
      <c r="S1458" s="28">
        <f t="shared" si="91"/>
        <v>45250</v>
      </c>
      <c r="T1458" s="28"/>
    </row>
    <row r="1459" spans="1:20" ht="13.2" x14ac:dyDescent="0.25">
      <c r="A1459" s="3" t="s">
        <v>3244</v>
      </c>
      <c r="B1459" s="3" t="s">
        <v>55</v>
      </c>
      <c r="C1459" s="3" t="s">
        <v>30</v>
      </c>
      <c r="D1459" s="3" t="s">
        <v>34</v>
      </c>
      <c r="E1459" s="3" t="s">
        <v>35</v>
      </c>
      <c r="F1459" s="4">
        <v>44963.059027777781</v>
      </c>
      <c r="G1459" s="4">
        <v>44963.109722222223</v>
      </c>
      <c r="H1459" s="3">
        <v>73</v>
      </c>
      <c r="I1459" s="3">
        <v>34.81</v>
      </c>
      <c r="J1459" s="3">
        <v>15</v>
      </c>
      <c r="K1459" s="3">
        <v>522.15</v>
      </c>
      <c r="L1459" s="3" t="s">
        <v>23</v>
      </c>
      <c r="M1459" s="5">
        <v>3</v>
      </c>
      <c r="N1459" s="6" t="str">
        <f>IF(ev_charging_network_usage_!$I1459&lt;=10,"Low",IF(ev_charging_network_usage_!$I1459&lt;=30,"Medium","High"))</f>
        <v>High</v>
      </c>
      <c r="O1459" s="6" t="str">
        <f t="shared" si="93"/>
        <v>Medium Satisfaction</v>
      </c>
      <c r="P1459" s="6" t="str">
        <f>IF(ev_charging_network_usage_!$H1459&lt;30,"Short Charging",IF(ev_charging_network_usage_!$H1459&lt;=60,"Medium Charging","Long Charging"))</f>
        <v>Long Charging</v>
      </c>
      <c r="Q1459" s="6">
        <f t="shared" si="92"/>
        <v>2</v>
      </c>
      <c r="R1459" s="30">
        <f t="shared" si="90"/>
        <v>5.9027777777777776E-2</v>
      </c>
      <c r="S1459" s="28">
        <f t="shared" si="91"/>
        <v>44963</v>
      </c>
      <c r="T1459" s="28"/>
    </row>
    <row r="1460" spans="1:20" ht="13.2" x14ac:dyDescent="0.25">
      <c r="A1460" s="7" t="s">
        <v>3245</v>
      </c>
      <c r="B1460" s="7" t="s">
        <v>29</v>
      </c>
      <c r="C1460" s="7" t="s">
        <v>15</v>
      </c>
      <c r="D1460" s="7" t="s">
        <v>22</v>
      </c>
      <c r="E1460" s="7" t="s">
        <v>17</v>
      </c>
      <c r="F1460" s="7" t="s">
        <v>3246</v>
      </c>
      <c r="G1460" s="7" t="s">
        <v>3247</v>
      </c>
      <c r="H1460" s="7">
        <v>85</v>
      </c>
      <c r="I1460" s="7">
        <v>16.47</v>
      </c>
      <c r="J1460" s="7">
        <v>8</v>
      </c>
      <c r="K1460" s="7">
        <v>131.76</v>
      </c>
      <c r="L1460" s="7" t="s">
        <v>18</v>
      </c>
      <c r="M1460" s="9">
        <v>1</v>
      </c>
      <c r="N1460" s="6" t="str">
        <f>IF(ev_charging_network_usage_!$I1460&lt;=10,"Low",IF(ev_charging_network_usage_!$I1460&lt;=30,"Medium","High"))</f>
        <v>Medium</v>
      </c>
      <c r="O1460" s="6" t="str">
        <f t="shared" si="93"/>
        <v>Low Satisfaction</v>
      </c>
      <c r="P1460" s="6" t="str">
        <f>IF(ev_charging_network_usage_!$H1460&lt;30,"Short Charging",IF(ev_charging_network_usage_!$H1460&lt;=60,"Medium Charging","Long Charging"))</f>
        <v>Long Charging</v>
      </c>
      <c r="Q1460" s="6">
        <f t="shared" si="92"/>
        <v>3</v>
      </c>
      <c r="R1460" s="30">
        <f t="shared" si="90"/>
        <v>0.2590277777777778</v>
      </c>
      <c r="S1460" s="28">
        <f t="shared" si="91"/>
        <v>45614</v>
      </c>
      <c r="T1460" s="28"/>
    </row>
    <row r="1461" spans="1:20" ht="13.2" x14ac:dyDescent="0.25">
      <c r="A1461" s="3" t="s">
        <v>3248</v>
      </c>
      <c r="B1461" s="3" t="s">
        <v>59</v>
      </c>
      <c r="C1461" s="3" t="s">
        <v>21</v>
      </c>
      <c r="D1461" s="3" t="s">
        <v>31</v>
      </c>
      <c r="E1461" s="3" t="s">
        <v>35</v>
      </c>
      <c r="F1461" s="4">
        <v>45331.236111111109</v>
      </c>
      <c r="G1461" s="4">
        <v>45331.243055555555</v>
      </c>
      <c r="H1461" s="3">
        <v>10</v>
      </c>
      <c r="I1461" s="3">
        <v>40.85</v>
      </c>
      <c r="J1461" s="3">
        <v>15</v>
      </c>
      <c r="K1461" s="3">
        <v>612.75</v>
      </c>
      <c r="L1461" s="3" t="s">
        <v>27</v>
      </c>
      <c r="M1461" s="5">
        <v>3</v>
      </c>
      <c r="N1461" s="6" t="str">
        <f>IF(ev_charging_network_usage_!$I1461&lt;=10,"Low",IF(ev_charging_network_usage_!$I1461&lt;=30,"Medium","High"))</f>
        <v>High</v>
      </c>
      <c r="O1461" s="6" t="str">
        <f t="shared" si="93"/>
        <v>Medium Satisfaction</v>
      </c>
      <c r="P1461" s="6" t="str">
        <f>IF(ev_charging_network_usage_!$H1461&lt;30,"Short Charging",IF(ev_charging_network_usage_!$H1461&lt;=60,"Medium Charging","Long Charging"))</f>
        <v>Short Charging</v>
      </c>
      <c r="Q1461" s="6">
        <f t="shared" si="92"/>
        <v>1</v>
      </c>
      <c r="R1461" s="30">
        <f t="shared" si="90"/>
        <v>0.2361111111111111</v>
      </c>
      <c r="S1461" s="28">
        <f t="shared" si="91"/>
        <v>45331</v>
      </c>
      <c r="T1461" s="28"/>
    </row>
    <row r="1462" spans="1:20" ht="13.2" x14ac:dyDescent="0.25">
      <c r="A1462" s="7" t="s">
        <v>3249</v>
      </c>
      <c r="B1462" s="7" t="s">
        <v>29</v>
      </c>
      <c r="C1462" s="7" t="s">
        <v>30</v>
      </c>
      <c r="D1462" s="7" t="s">
        <v>34</v>
      </c>
      <c r="E1462" s="7" t="s">
        <v>35</v>
      </c>
      <c r="F1462" s="7" t="s">
        <v>3250</v>
      </c>
      <c r="G1462" s="7" t="s">
        <v>3251</v>
      </c>
      <c r="H1462" s="7">
        <v>118</v>
      </c>
      <c r="I1462" s="7">
        <v>5.7</v>
      </c>
      <c r="J1462" s="7">
        <v>8</v>
      </c>
      <c r="K1462" s="7">
        <v>45.6</v>
      </c>
      <c r="L1462" s="7" t="s">
        <v>23</v>
      </c>
      <c r="M1462" s="9">
        <v>5</v>
      </c>
      <c r="N1462" s="6" t="str">
        <f>IF(ev_charging_network_usage_!$I1462&lt;=10,"Low",IF(ev_charging_network_usage_!$I1462&lt;=30,"Medium","High"))</f>
        <v>Low</v>
      </c>
      <c r="O1462" s="6" t="str">
        <f t="shared" si="93"/>
        <v>High Satisfaction</v>
      </c>
      <c r="P1462" s="6" t="str">
        <f>IF(ev_charging_network_usage_!$H1462&lt;30,"Short Charging",IF(ev_charging_network_usage_!$H1462&lt;=60,"Medium Charging","Long Charging"))</f>
        <v>Long Charging</v>
      </c>
      <c r="Q1462" s="6">
        <f t="shared" si="92"/>
        <v>2</v>
      </c>
      <c r="R1462" s="30">
        <f t="shared" si="90"/>
        <v>0.46805555555555556</v>
      </c>
      <c r="S1462" s="28">
        <f t="shared" si="91"/>
        <v>45103</v>
      </c>
      <c r="T1462" s="28"/>
    </row>
    <row r="1463" spans="1:20" ht="13.2" x14ac:dyDescent="0.25">
      <c r="A1463" s="3" t="s">
        <v>3252</v>
      </c>
      <c r="B1463" s="3" t="s">
        <v>29</v>
      </c>
      <c r="C1463" s="3" t="s">
        <v>21</v>
      </c>
      <c r="D1463" s="3" t="s">
        <v>31</v>
      </c>
      <c r="E1463" s="3" t="s">
        <v>35</v>
      </c>
      <c r="F1463" s="3" t="s">
        <v>3253</v>
      </c>
      <c r="G1463" s="3" t="s">
        <v>3254</v>
      </c>
      <c r="H1463" s="3">
        <v>92</v>
      </c>
      <c r="I1463" s="3">
        <v>24.28</v>
      </c>
      <c r="J1463" s="3">
        <v>8</v>
      </c>
      <c r="K1463" s="3">
        <v>194.24</v>
      </c>
      <c r="L1463" s="3" t="s">
        <v>23</v>
      </c>
      <c r="M1463" s="5">
        <v>5</v>
      </c>
      <c r="N1463" s="6" t="str">
        <f>IF(ev_charging_network_usage_!$I1463&lt;=10,"Low",IF(ev_charging_network_usage_!$I1463&lt;=30,"Medium","High"))</f>
        <v>Medium</v>
      </c>
      <c r="O1463" s="6" t="str">
        <f t="shared" si="93"/>
        <v>High Satisfaction</v>
      </c>
      <c r="P1463" s="6" t="str">
        <f>IF(ev_charging_network_usage_!$H1463&lt;30,"Short Charging",IF(ev_charging_network_usage_!$H1463&lt;=60,"Medium Charging","Long Charging"))</f>
        <v>Long Charging</v>
      </c>
      <c r="Q1463" s="6">
        <f t="shared" si="92"/>
        <v>1</v>
      </c>
      <c r="R1463" s="30">
        <f t="shared" si="90"/>
        <v>0.31388888888888888</v>
      </c>
      <c r="S1463" s="28">
        <f t="shared" si="91"/>
        <v>45197</v>
      </c>
      <c r="T1463" s="28"/>
    </row>
    <row r="1464" spans="1:20" ht="13.2" x14ac:dyDescent="0.25">
      <c r="A1464" s="7" t="s">
        <v>3255</v>
      </c>
      <c r="B1464" s="7" t="s">
        <v>48</v>
      </c>
      <c r="C1464" s="7" t="s">
        <v>21</v>
      </c>
      <c r="D1464" s="7" t="s">
        <v>16</v>
      </c>
      <c r="E1464" s="7" t="s">
        <v>17</v>
      </c>
      <c r="F1464" s="7" t="s">
        <v>3256</v>
      </c>
      <c r="G1464" s="7" t="s">
        <v>3257</v>
      </c>
      <c r="H1464" s="7">
        <v>68</v>
      </c>
      <c r="I1464" s="7">
        <v>26.62</v>
      </c>
      <c r="J1464" s="7">
        <v>15</v>
      </c>
      <c r="K1464" s="7">
        <v>399.3</v>
      </c>
      <c r="L1464" s="7" t="s">
        <v>18</v>
      </c>
      <c r="M1464" s="9">
        <v>4</v>
      </c>
      <c r="N1464" s="6" t="str">
        <f>IF(ev_charging_network_usage_!$I1464&lt;=10,"Low",IF(ev_charging_network_usage_!$I1464&lt;=30,"Medium","High"))</f>
        <v>Medium</v>
      </c>
      <c r="O1464" s="6" t="str">
        <f t="shared" si="93"/>
        <v>Medium Satisfaction</v>
      </c>
      <c r="P1464" s="6" t="str">
        <f>IF(ev_charging_network_usage_!$H1464&lt;30,"Short Charging",IF(ev_charging_network_usage_!$H1464&lt;=60,"Medium Charging","Long Charging"))</f>
        <v>Long Charging</v>
      </c>
      <c r="Q1464" s="6">
        <f t="shared" si="92"/>
        <v>1</v>
      </c>
      <c r="R1464" s="30">
        <f t="shared" si="90"/>
        <v>3.7499999999999999E-2</v>
      </c>
      <c r="S1464" s="28">
        <f t="shared" si="91"/>
        <v>45565</v>
      </c>
      <c r="T1464" s="28"/>
    </row>
    <row r="1465" spans="1:20" ht="13.2" x14ac:dyDescent="0.25">
      <c r="A1465" s="3" t="s">
        <v>3258</v>
      </c>
      <c r="B1465" s="3" t="s">
        <v>55</v>
      </c>
      <c r="C1465" s="3" t="s">
        <v>15</v>
      </c>
      <c r="D1465" s="3" t="s">
        <v>31</v>
      </c>
      <c r="E1465" s="3" t="s">
        <v>17</v>
      </c>
      <c r="F1465" s="3" t="s">
        <v>3259</v>
      </c>
      <c r="G1465" s="3" t="s">
        <v>3260</v>
      </c>
      <c r="H1465" s="3">
        <v>54</v>
      </c>
      <c r="I1465" s="3">
        <v>9.34</v>
      </c>
      <c r="J1465" s="3">
        <v>10</v>
      </c>
      <c r="K1465" s="3">
        <v>93.4</v>
      </c>
      <c r="L1465" s="3" t="s">
        <v>27</v>
      </c>
      <c r="M1465" s="5">
        <v>5</v>
      </c>
      <c r="N1465" s="6" t="str">
        <f>IF(ev_charging_network_usage_!$I1465&lt;=10,"Low",IF(ev_charging_network_usage_!$I1465&lt;=30,"Medium","High"))</f>
        <v>Low</v>
      </c>
      <c r="O1465" s="6" t="str">
        <f t="shared" si="93"/>
        <v>High Satisfaction</v>
      </c>
      <c r="P1465" s="6" t="str">
        <f>IF(ev_charging_network_usage_!$H1465&lt;30,"Short Charging",IF(ev_charging_network_usage_!$H1465&lt;=60,"Medium Charging","Long Charging"))</f>
        <v>Medium Charging</v>
      </c>
      <c r="Q1465" s="6">
        <f t="shared" si="92"/>
        <v>3</v>
      </c>
      <c r="R1465" s="30">
        <f t="shared" si="90"/>
        <v>0.12013888888888889</v>
      </c>
      <c r="S1465" s="28">
        <f t="shared" si="91"/>
        <v>45100</v>
      </c>
      <c r="T1465" s="28"/>
    </row>
    <row r="1466" spans="1:20" ht="13.2" x14ac:dyDescent="0.25">
      <c r="A1466" s="7" t="s">
        <v>3261</v>
      </c>
      <c r="B1466" s="7" t="s">
        <v>20</v>
      </c>
      <c r="C1466" s="7" t="s">
        <v>30</v>
      </c>
      <c r="D1466" s="7" t="s">
        <v>22</v>
      </c>
      <c r="E1466" s="7" t="s">
        <v>17</v>
      </c>
      <c r="F1466" s="7" t="s">
        <v>3262</v>
      </c>
      <c r="G1466" s="7" t="s">
        <v>3263</v>
      </c>
      <c r="H1466" s="7">
        <v>60</v>
      </c>
      <c r="I1466" s="7">
        <v>18</v>
      </c>
      <c r="J1466" s="7">
        <v>12</v>
      </c>
      <c r="K1466" s="7">
        <v>216</v>
      </c>
      <c r="L1466" s="7" t="s">
        <v>27</v>
      </c>
      <c r="M1466" s="9">
        <v>2</v>
      </c>
      <c r="N1466" s="6" t="str">
        <f>IF(ev_charging_network_usage_!$I1466&lt;=10,"Low",IF(ev_charging_network_usage_!$I1466&lt;=30,"Medium","High"))</f>
        <v>Medium</v>
      </c>
      <c r="O1466" s="6" t="str">
        <f t="shared" si="93"/>
        <v>Low Satisfaction</v>
      </c>
      <c r="P1466" s="6" t="str">
        <f>IF(ev_charging_network_usage_!$H1466&lt;30,"Short Charging",IF(ev_charging_network_usage_!$H1466&lt;=60,"Medium Charging","Long Charging"))</f>
        <v>Medium Charging</v>
      </c>
      <c r="Q1466" s="6">
        <f t="shared" si="92"/>
        <v>2</v>
      </c>
      <c r="R1466" s="30">
        <f t="shared" si="90"/>
        <v>0.27152777777777776</v>
      </c>
      <c r="S1466" s="28">
        <f t="shared" si="91"/>
        <v>45071</v>
      </c>
      <c r="T1466" s="28"/>
    </row>
    <row r="1467" spans="1:20" ht="13.2" x14ac:dyDescent="0.25">
      <c r="A1467" s="3" t="s">
        <v>3264</v>
      </c>
      <c r="B1467" s="3" t="s">
        <v>55</v>
      </c>
      <c r="C1467" s="3" t="s">
        <v>30</v>
      </c>
      <c r="D1467" s="3" t="s">
        <v>22</v>
      </c>
      <c r="E1467" s="3" t="s">
        <v>17</v>
      </c>
      <c r="F1467" s="4">
        <v>45631.759722222225</v>
      </c>
      <c r="G1467" s="4">
        <v>45631.828472222223</v>
      </c>
      <c r="H1467" s="3">
        <v>99</v>
      </c>
      <c r="I1467" s="3">
        <v>27.74</v>
      </c>
      <c r="J1467" s="3">
        <v>12</v>
      </c>
      <c r="K1467" s="3">
        <v>332.88</v>
      </c>
      <c r="L1467" s="3" t="s">
        <v>27</v>
      </c>
      <c r="M1467" s="5">
        <v>3</v>
      </c>
      <c r="N1467" s="6" t="str">
        <f>IF(ev_charging_network_usage_!$I1467&lt;=10,"Low",IF(ev_charging_network_usage_!$I1467&lt;=30,"Medium","High"))</f>
        <v>Medium</v>
      </c>
      <c r="O1467" s="6" t="str">
        <f t="shared" si="93"/>
        <v>Medium Satisfaction</v>
      </c>
      <c r="P1467" s="6" t="str">
        <f>IF(ev_charging_network_usage_!$H1467&lt;30,"Short Charging",IF(ev_charging_network_usage_!$H1467&lt;=60,"Medium Charging","Long Charging"))</f>
        <v>Long Charging</v>
      </c>
      <c r="Q1467" s="6">
        <f t="shared" si="92"/>
        <v>2</v>
      </c>
      <c r="R1467" s="30">
        <f t="shared" si="90"/>
        <v>0.75972222222222219</v>
      </c>
      <c r="S1467" s="28">
        <f t="shared" si="91"/>
        <v>45631</v>
      </c>
      <c r="T1467" s="28"/>
    </row>
    <row r="1468" spans="1:20" ht="13.2" x14ac:dyDescent="0.25">
      <c r="A1468" s="7" t="s">
        <v>3265</v>
      </c>
      <c r="B1468" s="7" t="s">
        <v>43</v>
      </c>
      <c r="C1468" s="7" t="s">
        <v>21</v>
      </c>
      <c r="D1468" s="7" t="s">
        <v>34</v>
      </c>
      <c r="E1468" s="7" t="s">
        <v>17</v>
      </c>
      <c r="F1468" s="7" t="s">
        <v>3266</v>
      </c>
      <c r="G1468" s="7" t="s">
        <v>3267</v>
      </c>
      <c r="H1468" s="7">
        <v>64</v>
      </c>
      <c r="I1468" s="7">
        <v>7.88</v>
      </c>
      <c r="J1468" s="7">
        <v>10</v>
      </c>
      <c r="K1468" s="7">
        <v>78.8</v>
      </c>
      <c r="L1468" s="7" t="s">
        <v>18</v>
      </c>
      <c r="M1468" s="9">
        <v>5</v>
      </c>
      <c r="N1468" s="6" t="str">
        <f>IF(ev_charging_network_usage_!$I1468&lt;=10,"Low",IF(ev_charging_network_usage_!$I1468&lt;=30,"Medium","High"))</f>
        <v>Low</v>
      </c>
      <c r="O1468" s="6" t="str">
        <f t="shared" si="93"/>
        <v>High Satisfaction</v>
      </c>
      <c r="P1468" s="6" t="str">
        <f>IF(ev_charging_network_usage_!$H1468&lt;30,"Short Charging",IF(ev_charging_network_usage_!$H1468&lt;=60,"Medium Charging","Long Charging"))</f>
        <v>Long Charging</v>
      </c>
      <c r="Q1468" s="6">
        <f t="shared" si="92"/>
        <v>1</v>
      </c>
      <c r="R1468" s="30">
        <f t="shared" si="90"/>
        <v>0.56111111111111112</v>
      </c>
      <c r="S1468" s="28">
        <f t="shared" si="91"/>
        <v>45533</v>
      </c>
      <c r="T1468" s="28"/>
    </row>
    <row r="1469" spans="1:20" ht="13.2" x14ac:dyDescent="0.25">
      <c r="A1469" s="3" t="s">
        <v>3268</v>
      </c>
      <c r="B1469" s="3" t="s">
        <v>55</v>
      </c>
      <c r="C1469" s="3" t="s">
        <v>30</v>
      </c>
      <c r="D1469" s="3" t="s">
        <v>34</v>
      </c>
      <c r="E1469" s="3" t="s">
        <v>35</v>
      </c>
      <c r="F1469" s="3" t="s">
        <v>3269</v>
      </c>
      <c r="G1469" s="3" t="s">
        <v>3270</v>
      </c>
      <c r="H1469" s="3">
        <v>29</v>
      </c>
      <c r="I1469" s="3">
        <v>2.72</v>
      </c>
      <c r="J1469" s="3">
        <v>8</v>
      </c>
      <c r="K1469" s="3">
        <v>21.76</v>
      </c>
      <c r="L1469" s="3" t="s">
        <v>27</v>
      </c>
      <c r="M1469" s="5">
        <v>4</v>
      </c>
      <c r="N1469" s="6" t="str">
        <f>IF(ev_charging_network_usage_!$I1469&lt;=10,"Low",IF(ev_charging_network_usage_!$I1469&lt;=30,"Medium","High"))</f>
        <v>Low</v>
      </c>
      <c r="O1469" s="6" t="str">
        <f t="shared" si="93"/>
        <v>Medium Satisfaction</v>
      </c>
      <c r="P1469" s="6" t="str">
        <f>IF(ev_charging_network_usage_!$H1469&lt;30,"Short Charging",IF(ev_charging_network_usage_!$H1469&lt;=60,"Medium Charging","Long Charging"))</f>
        <v>Short Charging</v>
      </c>
      <c r="Q1469" s="6">
        <f t="shared" si="92"/>
        <v>2</v>
      </c>
      <c r="R1469" s="30">
        <f t="shared" si="90"/>
        <v>6.8750000000000006E-2</v>
      </c>
      <c r="S1469" s="28">
        <f t="shared" si="91"/>
        <v>45465</v>
      </c>
      <c r="T1469" s="28"/>
    </row>
    <row r="1470" spans="1:20" ht="13.2" x14ac:dyDescent="0.25">
      <c r="A1470" s="7" t="s">
        <v>3271</v>
      </c>
      <c r="B1470" s="7" t="s">
        <v>43</v>
      </c>
      <c r="C1470" s="7" t="s">
        <v>15</v>
      </c>
      <c r="D1470" s="7" t="s">
        <v>22</v>
      </c>
      <c r="E1470" s="7" t="s">
        <v>17</v>
      </c>
      <c r="F1470" s="7" t="s">
        <v>3272</v>
      </c>
      <c r="G1470" s="7" t="s">
        <v>3273</v>
      </c>
      <c r="H1470" s="7">
        <v>99</v>
      </c>
      <c r="I1470" s="7">
        <v>25.35</v>
      </c>
      <c r="J1470" s="7">
        <v>8</v>
      </c>
      <c r="K1470" s="7">
        <v>202.8</v>
      </c>
      <c r="L1470" s="7" t="s">
        <v>18</v>
      </c>
      <c r="M1470" s="9">
        <v>5</v>
      </c>
      <c r="N1470" s="6" t="str">
        <f>IF(ev_charging_network_usage_!$I1470&lt;=10,"Low",IF(ev_charging_network_usage_!$I1470&lt;=30,"Medium","High"))</f>
        <v>Medium</v>
      </c>
      <c r="O1470" s="6" t="str">
        <f t="shared" si="93"/>
        <v>High Satisfaction</v>
      </c>
      <c r="P1470" s="6" t="str">
        <f>IF(ev_charging_network_usage_!$H1470&lt;30,"Short Charging",IF(ev_charging_network_usage_!$H1470&lt;=60,"Medium Charging","Long Charging"))</f>
        <v>Long Charging</v>
      </c>
      <c r="Q1470" s="6">
        <f t="shared" si="92"/>
        <v>3</v>
      </c>
      <c r="R1470" s="30">
        <f t="shared" si="90"/>
        <v>0.81597222222222221</v>
      </c>
      <c r="S1470" s="28">
        <f t="shared" si="91"/>
        <v>45498</v>
      </c>
      <c r="T1470" s="28"/>
    </row>
    <row r="1471" spans="1:20" ht="13.2" x14ac:dyDescent="0.25">
      <c r="A1471" s="3" t="s">
        <v>3274</v>
      </c>
      <c r="B1471" s="3" t="s">
        <v>55</v>
      </c>
      <c r="C1471" s="3" t="s">
        <v>30</v>
      </c>
      <c r="D1471" s="3" t="s">
        <v>16</v>
      </c>
      <c r="E1471" s="3" t="s">
        <v>35</v>
      </c>
      <c r="F1471" s="4">
        <v>45201.493750000001</v>
      </c>
      <c r="G1471" s="4">
        <v>45201.554861111108</v>
      </c>
      <c r="H1471" s="3">
        <v>88</v>
      </c>
      <c r="I1471" s="3">
        <v>40.31</v>
      </c>
      <c r="J1471" s="3">
        <v>12</v>
      </c>
      <c r="K1471" s="3">
        <v>483.72</v>
      </c>
      <c r="L1471" s="3" t="s">
        <v>38</v>
      </c>
      <c r="M1471" s="5">
        <v>2</v>
      </c>
      <c r="N1471" s="6" t="str">
        <f>IF(ev_charging_network_usage_!$I1471&lt;=10,"Low",IF(ev_charging_network_usage_!$I1471&lt;=30,"Medium","High"))</f>
        <v>High</v>
      </c>
      <c r="O1471" s="6" t="str">
        <f t="shared" si="93"/>
        <v>Low Satisfaction</v>
      </c>
      <c r="P1471" s="6" t="str">
        <f>IF(ev_charging_network_usage_!$H1471&lt;30,"Short Charging",IF(ev_charging_network_usage_!$H1471&lt;=60,"Medium Charging","Long Charging"))</f>
        <v>Long Charging</v>
      </c>
      <c r="Q1471" s="6">
        <f t="shared" si="92"/>
        <v>2</v>
      </c>
      <c r="R1471" s="30">
        <f t="shared" si="90"/>
        <v>0.49375000000000002</v>
      </c>
      <c r="S1471" s="28">
        <f t="shared" si="91"/>
        <v>45201</v>
      </c>
      <c r="T1471" s="28"/>
    </row>
    <row r="1472" spans="1:20" ht="13.2" x14ac:dyDescent="0.25">
      <c r="A1472" s="7" t="s">
        <v>3275</v>
      </c>
      <c r="B1472" s="7" t="s">
        <v>48</v>
      </c>
      <c r="C1472" s="7" t="s">
        <v>15</v>
      </c>
      <c r="D1472" s="7" t="s">
        <v>31</v>
      </c>
      <c r="E1472" s="7" t="s">
        <v>17</v>
      </c>
      <c r="F1472" s="7" t="s">
        <v>3276</v>
      </c>
      <c r="G1472" s="7" t="s">
        <v>3277</v>
      </c>
      <c r="H1472" s="7">
        <v>74</v>
      </c>
      <c r="I1472" s="7">
        <v>54</v>
      </c>
      <c r="J1472" s="7">
        <v>10</v>
      </c>
      <c r="K1472" s="7">
        <v>540</v>
      </c>
      <c r="L1472" s="7" t="s">
        <v>27</v>
      </c>
      <c r="M1472" s="9">
        <v>1</v>
      </c>
      <c r="N1472" s="6" t="str">
        <f>IF(ev_charging_network_usage_!$I1472&lt;=10,"Low",IF(ev_charging_network_usage_!$I1472&lt;=30,"Medium","High"))</f>
        <v>High</v>
      </c>
      <c r="O1472" s="6" t="str">
        <f t="shared" si="93"/>
        <v>Low Satisfaction</v>
      </c>
      <c r="P1472" s="6" t="str">
        <f>IF(ev_charging_network_usage_!$H1472&lt;30,"Short Charging",IF(ev_charging_network_usage_!$H1472&lt;=60,"Medium Charging","Long Charging"))</f>
        <v>Long Charging</v>
      </c>
      <c r="Q1472" s="6">
        <f t="shared" si="92"/>
        <v>3</v>
      </c>
      <c r="R1472" s="30">
        <f t="shared" si="90"/>
        <v>2.9861111111111113E-2</v>
      </c>
      <c r="S1472" s="28">
        <f t="shared" si="91"/>
        <v>45069</v>
      </c>
      <c r="T1472" s="28"/>
    </row>
    <row r="1473" spans="1:20" ht="13.2" x14ac:dyDescent="0.25">
      <c r="A1473" s="3" t="s">
        <v>3278</v>
      </c>
      <c r="B1473" s="3" t="s">
        <v>55</v>
      </c>
      <c r="C1473" s="3" t="s">
        <v>30</v>
      </c>
      <c r="D1473" s="3" t="s">
        <v>22</v>
      </c>
      <c r="E1473" s="3" t="s">
        <v>17</v>
      </c>
      <c r="F1473" s="3" t="s">
        <v>3279</v>
      </c>
      <c r="G1473" s="3" t="s">
        <v>3280</v>
      </c>
      <c r="H1473" s="3">
        <v>61</v>
      </c>
      <c r="I1473" s="3">
        <v>42.08</v>
      </c>
      <c r="J1473" s="3">
        <v>12</v>
      </c>
      <c r="K1473" s="3">
        <v>504.96</v>
      </c>
      <c r="L1473" s="3" t="s">
        <v>18</v>
      </c>
      <c r="M1473" s="5">
        <v>3</v>
      </c>
      <c r="N1473" s="6" t="str">
        <f>IF(ev_charging_network_usage_!$I1473&lt;=10,"Low",IF(ev_charging_network_usage_!$I1473&lt;=30,"Medium","High"))</f>
        <v>High</v>
      </c>
      <c r="O1473" s="6" t="str">
        <f t="shared" si="93"/>
        <v>Medium Satisfaction</v>
      </c>
      <c r="P1473" s="6" t="str">
        <f>IF(ev_charging_network_usage_!$H1473&lt;30,"Short Charging",IF(ev_charging_network_usage_!$H1473&lt;=60,"Medium Charging","Long Charging"))</f>
        <v>Long Charging</v>
      </c>
      <c r="Q1473" s="6">
        <f t="shared" si="92"/>
        <v>2</v>
      </c>
      <c r="R1473" s="30">
        <f t="shared" si="90"/>
        <v>0.19791666666666666</v>
      </c>
      <c r="S1473" s="28">
        <f t="shared" si="91"/>
        <v>45285</v>
      </c>
      <c r="T1473" s="28"/>
    </row>
    <row r="1474" spans="1:20" ht="13.2" x14ac:dyDescent="0.25">
      <c r="A1474" s="7" t="s">
        <v>3281</v>
      </c>
      <c r="B1474" s="7" t="s">
        <v>43</v>
      </c>
      <c r="C1474" s="7" t="s">
        <v>15</v>
      </c>
      <c r="D1474" s="7" t="s">
        <v>22</v>
      </c>
      <c r="E1474" s="7" t="s">
        <v>17</v>
      </c>
      <c r="F1474" s="7" t="s">
        <v>3282</v>
      </c>
      <c r="G1474" s="7" t="s">
        <v>3283</v>
      </c>
      <c r="H1474" s="7">
        <v>76</v>
      </c>
      <c r="I1474" s="7">
        <v>30.09</v>
      </c>
      <c r="J1474" s="7">
        <v>12</v>
      </c>
      <c r="K1474" s="7">
        <v>361.08</v>
      </c>
      <c r="L1474" s="7" t="s">
        <v>27</v>
      </c>
      <c r="M1474" s="9">
        <v>5</v>
      </c>
      <c r="N1474" s="6" t="str">
        <f>IF(ev_charging_network_usage_!$I1474&lt;=10,"Low",IF(ev_charging_network_usage_!$I1474&lt;=30,"Medium","High"))</f>
        <v>High</v>
      </c>
      <c r="O1474" s="6" t="str">
        <f t="shared" si="93"/>
        <v>High Satisfaction</v>
      </c>
      <c r="P1474" s="6" t="str">
        <f>IF(ev_charging_network_usage_!$H1474&lt;30,"Short Charging",IF(ev_charging_network_usage_!$H1474&lt;=60,"Medium Charging","Long Charging"))</f>
        <v>Long Charging</v>
      </c>
      <c r="Q1474" s="6">
        <f t="shared" si="92"/>
        <v>3</v>
      </c>
      <c r="R1474" s="30">
        <f t="shared" ref="R1474:R1537" si="94">TIME(HOUR(F1474),MINUTE(F1474),SECOND(F1474))</f>
        <v>0.87361111111111112</v>
      </c>
      <c r="S1474" s="28">
        <f t="shared" ref="S1474:S1537" si="95">DATE(YEAR(F1474),MONTH(F1474),DAY(F1474))</f>
        <v>45159</v>
      </c>
      <c r="T1474" s="28"/>
    </row>
    <row r="1475" spans="1:20" ht="13.2" x14ac:dyDescent="0.25">
      <c r="A1475" s="3" t="s">
        <v>3284</v>
      </c>
      <c r="B1475" s="3" t="s">
        <v>48</v>
      </c>
      <c r="C1475" s="3" t="s">
        <v>15</v>
      </c>
      <c r="D1475" s="3" t="s">
        <v>16</v>
      </c>
      <c r="E1475" s="3" t="s">
        <v>17</v>
      </c>
      <c r="F1475" s="3" t="s">
        <v>3285</v>
      </c>
      <c r="G1475" s="3" t="s">
        <v>3286</v>
      </c>
      <c r="H1475" s="3">
        <v>69</v>
      </c>
      <c r="I1475" s="3">
        <v>46.19</v>
      </c>
      <c r="J1475" s="3">
        <v>8</v>
      </c>
      <c r="K1475" s="3">
        <v>369.52</v>
      </c>
      <c r="L1475" s="3" t="s">
        <v>27</v>
      </c>
      <c r="M1475" s="5">
        <v>2</v>
      </c>
      <c r="N1475" s="6" t="str">
        <f>IF(ev_charging_network_usage_!$I1475&lt;=10,"Low",IF(ev_charging_network_usage_!$I1475&lt;=30,"Medium","High"))</f>
        <v>High</v>
      </c>
      <c r="O1475" s="6" t="str">
        <f t="shared" si="93"/>
        <v>Low Satisfaction</v>
      </c>
      <c r="P1475" s="6" t="str">
        <f>IF(ev_charging_network_usage_!$H1475&lt;30,"Short Charging",IF(ev_charging_network_usage_!$H1475&lt;=60,"Medium Charging","Long Charging"))</f>
        <v>Long Charging</v>
      </c>
      <c r="Q1475" s="6">
        <f t="shared" ref="Q1475:Q1538" si="96">IF(C1475="Fast Charger",1,IF(C1475="Standard Charger",2,IF(C1475="Super Fast Charger",3,"")))</f>
        <v>3</v>
      </c>
      <c r="R1475" s="30">
        <f t="shared" si="94"/>
        <v>0.52222222222222225</v>
      </c>
      <c r="S1475" s="28">
        <f t="shared" si="95"/>
        <v>45379</v>
      </c>
      <c r="T1475" s="28"/>
    </row>
    <row r="1476" spans="1:20" ht="13.2" x14ac:dyDescent="0.25">
      <c r="A1476" s="7" t="s">
        <v>3287</v>
      </c>
      <c r="B1476" s="7" t="s">
        <v>78</v>
      </c>
      <c r="C1476" s="7" t="s">
        <v>15</v>
      </c>
      <c r="D1476" s="7" t="s">
        <v>31</v>
      </c>
      <c r="E1476" s="7" t="s">
        <v>35</v>
      </c>
      <c r="F1476" s="7" t="s">
        <v>3288</v>
      </c>
      <c r="G1476" s="7" t="s">
        <v>3289</v>
      </c>
      <c r="H1476" s="7">
        <v>98</v>
      </c>
      <c r="I1476" s="7">
        <v>9.34</v>
      </c>
      <c r="J1476" s="7">
        <v>15</v>
      </c>
      <c r="K1476" s="7">
        <v>140.1</v>
      </c>
      <c r="L1476" s="7" t="s">
        <v>18</v>
      </c>
      <c r="M1476" s="9">
        <v>3</v>
      </c>
      <c r="N1476" s="6" t="str">
        <f>IF(ev_charging_network_usage_!$I1476&lt;=10,"Low",IF(ev_charging_network_usage_!$I1476&lt;=30,"Medium","High"))</f>
        <v>Low</v>
      </c>
      <c r="O1476" s="6" t="str">
        <f t="shared" ref="O1476:O1539" si="97">IF(M1476&lt;=2,"Low Satisfaction",IF(M1476&lt;=4,"Medium Satisfaction","High Satisfaction"))</f>
        <v>Medium Satisfaction</v>
      </c>
      <c r="P1476" s="6" t="str">
        <f>IF(ev_charging_network_usage_!$H1476&lt;30,"Short Charging",IF(ev_charging_network_usage_!$H1476&lt;=60,"Medium Charging","Long Charging"))</f>
        <v>Long Charging</v>
      </c>
      <c r="Q1476" s="6">
        <f t="shared" si="96"/>
        <v>3</v>
      </c>
      <c r="R1476" s="30">
        <f t="shared" si="94"/>
        <v>0.54236111111111107</v>
      </c>
      <c r="S1476" s="28">
        <f t="shared" si="95"/>
        <v>45135</v>
      </c>
      <c r="T1476" s="28"/>
    </row>
    <row r="1477" spans="1:20" ht="13.2" x14ac:dyDescent="0.25">
      <c r="A1477" s="3" t="s">
        <v>3290</v>
      </c>
      <c r="B1477" s="3" t="s">
        <v>43</v>
      </c>
      <c r="C1477" s="3" t="s">
        <v>30</v>
      </c>
      <c r="D1477" s="3" t="s">
        <v>22</v>
      </c>
      <c r="E1477" s="3" t="s">
        <v>17</v>
      </c>
      <c r="F1477" s="3" t="s">
        <v>3291</v>
      </c>
      <c r="G1477" s="3" t="s">
        <v>3292</v>
      </c>
      <c r="H1477" s="3">
        <v>76</v>
      </c>
      <c r="I1477" s="3">
        <v>52.06</v>
      </c>
      <c r="J1477" s="3">
        <v>8</v>
      </c>
      <c r="K1477" s="3">
        <v>416.48</v>
      </c>
      <c r="L1477" s="3" t="s">
        <v>23</v>
      </c>
      <c r="M1477" s="5">
        <v>2</v>
      </c>
      <c r="N1477" s="6" t="str">
        <f>IF(ev_charging_network_usage_!$I1477&lt;=10,"Low",IF(ev_charging_network_usage_!$I1477&lt;=30,"Medium","High"))</f>
        <v>High</v>
      </c>
      <c r="O1477" s="6" t="str">
        <f t="shared" si="97"/>
        <v>Low Satisfaction</v>
      </c>
      <c r="P1477" s="6" t="str">
        <f>IF(ev_charging_network_usage_!$H1477&lt;30,"Short Charging",IF(ev_charging_network_usage_!$H1477&lt;=60,"Medium Charging","Long Charging"))</f>
        <v>Long Charging</v>
      </c>
      <c r="Q1477" s="6">
        <f t="shared" si="96"/>
        <v>2</v>
      </c>
      <c r="R1477" s="30">
        <f t="shared" si="94"/>
        <v>0.19444444444444445</v>
      </c>
      <c r="S1477" s="28">
        <f t="shared" si="95"/>
        <v>45592</v>
      </c>
      <c r="T1477" s="28"/>
    </row>
    <row r="1478" spans="1:20" ht="13.2" x14ac:dyDescent="0.25">
      <c r="A1478" s="7" t="s">
        <v>3293</v>
      </c>
      <c r="B1478" s="7" t="s">
        <v>43</v>
      </c>
      <c r="C1478" s="7" t="s">
        <v>30</v>
      </c>
      <c r="D1478" s="7" t="s">
        <v>16</v>
      </c>
      <c r="E1478" s="7" t="s">
        <v>35</v>
      </c>
      <c r="F1478" s="7" t="s">
        <v>3294</v>
      </c>
      <c r="G1478" s="7" t="s">
        <v>3295</v>
      </c>
      <c r="H1478" s="7">
        <v>68</v>
      </c>
      <c r="I1478" s="7">
        <v>12.32</v>
      </c>
      <c r="J1478" s="7">
        <v>12</v>
      </c>
      <c r="K1478" s="7">
        <v>147.84</v>
      </c>
      <c r="L1478" s="7" t="s">
        <v>18</v>
      </c>
      <c r="M1478" s="9">
        <v>4</v>
      </c>
      <c r="N1478" s="6" t="str">
        <f>IF(ev_charging_network_usage_!$I1478&lt;=10,"Low",IF(ev_charging_network_usage_!$I1478&lt;=30,"Medium","High"))</f>
        <v>Medium</v>
      </c>
      <c r="O1478" s="6" t="str">
        <f t="shared" si="97"/>
        <v>Medium Satisfaction</v>
      </c>
      <c r="P1478" s="6" t="str">
        <f>IF(ev_charging_network_usage_!$H1478&lt;30,"Short Charging",IF(ev_charging_network_usage_!$H1478&lt;=60,"Medium Charging","Long Charging"))</f>
        <v>Long Charging</v>
      </c>
      <c r="Q1478" s="6">
        <f t="shared" si="96"/>
        <v>2</v>
      </c>
      <c r="R1478" s="30">
        <f t="shared" si="94"/>
        <v>0.48402777777777778</v>
      </c>
      <c r="S1478" s="28">
        <f t="shared" si="95"/>
        <v>45624</v>
      </c>
      <c r="T1478" s="28"/>
    </row>
    <row r="1479" spans="1:20" ht="13.2" x14ac:dyDescent="0.25">
      <c r="A1479" s="3" t="s">
        <v>3296</v>
      </c>
      <c r="B1479" s="3" t="s">
        <v>43</v>
      </c>
      <c r="C1479" s="3" t="s">
        <v>21</v>
      </c>
      <c r="D1479" s="3" t="s">
        <v>22</v>
      </c>
      <c r="E1479" s="3" t="s">
        <v>17</v>
      </c>
      <c r="F1479" s="4">
        <v>45512.474999999999</v>
      </c>
      <c r="G1479" s="4">
        <v>45512.509027777778</v>
      </c>
      <c r="H1479" s="3">
        <v>49</v>
      </c>
      <c r="I1479" s="3">
        <v>7.13</v>
      </c>
      <c r="J1479" s="3">
        <v>8</v>
      </c>
      <c r="K1479" s="3">
        <v>57.04</v>
      </c>
      <c r="L1479" s="3" t="s">
        <v>23</v>
      </c>
      <c r="M1479" s="5">
        <v>2</v>
      </c>
      <c r="N1479" s="6" t="str">
        <f>IF(ev_charging_network_usage_!$I1479&lt;=10,"Low",IF(ev_charging_network_usage_!$I1479&lt;=30,"Medium","High"))</f>
        <v>Low</v>
      </c>
      <c r="O1479" s="6" t="str">
        <f t="shared" si="97"/>
        <v>Low Satisfaction</v>
      </c>
      <c r="P1479" s="6" t="str">
        <f>IF(ev_charging_network_usage_!$H1479&lt;30,"Short Charging",IF(ev_charging_network_usage_!$H1479&lt;=60,"Medium Charging","Long Charging"))</f>
        <v>Medium Charging</v>
      </c>
      <c r="Q1479" s="6">
        <f t="shared" si="96"/>
        <v>1</v>
      </c>
      <c r="R1479" s="30">
        <f t="shared" si="94"/>
        <v>0.47499999999999998</v>
      </c>
      <c r="S1479" s="28">
        <f t="shared" si="95"/>
        <v>45512</v>
      </c>
      <c r="T1479" s="28"/>
    </row>
    <row r="1480" spans="1:20" ht="13.2" x14ac:dyDescent="0.25">
      <c r="A1480" s="7" t="s">
        <v>3297</v>
      </c>
      <c r="B1480" s="7" t="s">
        <v>14</v>
      </c>
      <c r="C1480" s="7" t="s">
        <v>30</v>
      </c>
      <c r="D1480" s="7" t="s">
        <v>22</v>
      </c>
      <c r="E1480" s="7" t="s">
        <v>35</v>
      </c>
      <c r="F1480" s="7" t="s">
        <v>3298</v>
      </c>
      <c r="G1480" s="7" t="s">
        <v>3299</v>
      </c>
      <c r="H1480" s="7">
        <v>36</v>
      </c>
      <c r="I1480" s="7">
        <v>35.46</v>
      </c>
      <c r="J1480" s="7">
        <v>8</v>
      </c>
      <c r="K1480" s="7">
        <v>283.68</v>
      </c>
      <c r="L1480" s="7" t="s">
        <v>23</v>
      </c>
      <c r="M1480" s="9">
        <v>1</v>
      </c>
      <c r="N1480" s="6" t="str">
        <f>IF(ev_charging_network_usage_!$I1480&lt;=10,"Low",IF(ev_charging_network_usage_!$I1480&lt;=30,"Medium","High"))</f>
        <v>High</v>
      </c>
      <c r="O1480" s="6" t="str">
        <f t="shared" si="97"/>
        <v>Low Satisfaction</v>
      </c>
      <c r="P1480" s="6" t="str">
        <f>IF(ev_charging_network_usage_!$H1480&lt;30,"Short Charging",IF(ev_charging_network_usage_!$H1480&lt;=60,"Medium Charging","Long Charging"))</f>
        <v>Medium Charging</v>
      </c>
      <c r="Q1480" s="6">
        <f t="shared" si="96"/>
        <v>2</v>
      </c>
      <c r="R1480" s="30">
        <f t="shared" si="94"/>
        <v>0.47708333333333336</v>
      </c>
      <c r="S1480" s="28">
        <f t="shared" si="95"/>
        <v>45224</v>
      </c>
      <c r="T1480" s="28"/>
    </row>
    <row r="1481" spans="1:20" ht="13.2" x14ac:dyDescent="0.25">
      <c r="A1481" s="3" t="s">
        <v>3300</v>
      </c>
      <c r="B1481" s="3" t="s">
        <v>55</v>
      </c>
      <c r="C1481" s="3" t="s">
        <v>30</v>
      </c>
      <c r="D1481" s="3" t="s">
        <v>31</v>
      </c>
      <c r="E1481" s="3" t="s">
        <v>35</v>
      </c>
      <c r="F1481" s="4">
        <v>45481.329861111109</v>
      </c>
      <c r="G1481" s="4">
        <v>45481.388888888891</v>
      </c>
      <c r="H1481" s="3">
        <v>85</v>
      </c>
      <c r="I1481" s="3">
        <v>24.74</v>
      </c>
      <c r="J1481" s="3">
        <v>8</v>
      </c>
      <c r="K1481" s="3">
        <v>197.92</v>
      </c>
      <c r="L1481" s="3" t="s">
        <v>38</v>
      </c>
      <c r="M1481" s="5">
        <v>4</v>
      </c>
      <c r="N1481" s="6" t="str">
        <f>IF(ev_charging_network_usage_!$I1481&lt;=10,"Low",IF(ev_charging_network_usage_!$I1481&lt;=30,"Medium","High"))</f>
        <v>Medium</v>
      </c>
      <c r="O1481" s="6" t="str">
        <f t="shared" si="97"/>
        <v>Medium Satisfaction</v>
      </c>
      <c r="P1481" s="6" t="str">
        <f>IF(ev_charging_network_usage_!$H1481&lt;30,"Short Charging",IF(ev_charging_network_usage_!$H1481&lt;=60,"Medium Charging","Long Charging"))</f>
        <v>Long Charging</v>
      </c>
      <c r="Q1481" s="6">
        <f t="shared" si="96"/>
        <v>2</v>
      </c>
      <c r="R1481" s="30">
        <f t="shared" si="94"/>
        <v>0.3298611111111111</v>
      </c>
      <c r="S1481" s="28">
        <f t="shared" si="95"/>
        <v>45481</v>
      </c>
      <c r="T1481" s="28"/>
    </row>
    <row r="1482" spans="1:20" ht="13.2" x14ac:dyDescent="0.25">
      <c r="A1482" s="7" t="s">
        <v>3301</v>
      </c>
      <c r="B1482" s="7" t="s">
        <v>20</v>
      </c>
      <c r="C1482" s="7" t="s">
        <v>30</v>
      </c>
      <c r="D1482" s="7" t="s">
        <v>31</v>
      </c>
      <c r="E1482" s="7" t="s">
        <v>35</v>
      </c>
      <c r="F1482" s="7" t="s">
        <v>3302</v>
      </c>
      <c r="G1482" s="7" t="s">
        <v>3303</v>
      </c>
      <c r="H1482" s="7">
        <v>97</v>
      </c>
      <c r="I1482" s="7">
        <v>6.1</v>
      </c>
      <c r="J1482" s="7">
        <v>10</v>
      </c>
      <c r="K1482" s="7">
        <v>61</v>
      </c>
      <c r="L1482" s="7" t="s">
        <v>38</v>
      </c>
      <c r="M1482" s="9">
        <v>4</v>
      </c>
      <c r="N1482" s="6" t="str">
        <f>IF(ev_charging_network_usage_!$I1482&lt;=10,"Low",IF(ev_charging_network_usage_!$I1482&lt;=30,"Medium","High"))</f>
        <v>Low</v>
      </c>
      <c r="O1482" s="6" t="str">
        <f t="shared" si="97"/>
        <v>Medium Satisfaction</v>
      </c>
      <c r="P1482" s="6" t="str">
        <f>IF(ev_charging_network_usage_!$H1482&lt;30,"Short Charging",IF(ev_charging_network_usage_!$H1482&lt;=60,"Medium Charging","Long Charging"))</f>
        <v>Long Charging</v>
      </c>
      <c r="Q1482" s="6">
        <f t="shared" si="96"/>
        <v>2</v>
      </c>
      <c r="R1482" s="30">
        <f t="shared" si="94"/>
        <v>0.24513888888888888</v>
      </c>
      <c r="S1482" s="28">
        <f t="shared" si="95"/>
        <v>45129</v>
      </c>
      <c r="T1482" s="28"/>
    </row>
    <row r="1483" spans="1:20" ht="13.2" x14ac:dyDescent="0.25">
      <c r="A1483" s="3" t="s">
        <v>3304</v>
      </c>
      <c r="B1483" s="3" t="s">
        <v>48</v>
      </c>
      <c r="C1483" s="3" t="s">
        <v>15</v>
      </c>
      <c r="D1483" s="3" t="s">
        <v>31</v>
      </c>
      <c r="E1483" s="3" t="s">
        <v>17</v>
      </c>
      <c r="F1483" s="3" t="s">
        <v>3305</v>
      </c>
      <c r="G1483" s="3" t="s">
        <v>3306</v>
      </c>
      <c r="H1483" s="3">
        <v>33</v>
      </c>
      <c r="I1483" s="3">
        <v>17.260000000000002</v>
      </c>
      <c r="J1483" s="3">
        <v>10</v>
      </c>
      <c r="K1483" s="3">
        <v>172.6</v>
      </c>
      <c r="L1483" s="3" t="s">
        <v>23</v>
      </c>
      <c r="M1483" s="5">
        <v>3</v>
      </c>
      <c r="N1483" s="6" t="str">
        <f>IF(ev_charging_network_usage_!$I1483&lt;=10,"Low",IF(ev_charging_network_usage_!$I1483&lt;=30,"Medium","High"))</f>
        <v>Medium</v>
      </c>
      <c r="O1483" s="6" t="str">
        <f t="shared" si="97"/>
        <v>Medium Satisfaction</v>
      </c>
      <c r="P1483" s="6" t="str">
        <f>IF(ev_charging_network_usage_!$H1483&lt;30,"Short Charging",IF(ev_charging_network_usage_!$H1483&lt;=60,"Medium Charging","Long Charging"))</f>
        <v>Medium Charging</v>
      </c>
      <c r="Q1483" s="6">
        <f t="shared" si="96"/>
        <v>3</v>
      </c>
      <c r="R1483" s="30">
        <f t="shared" si="94"/>
        <v>0.2326388888888889</v>
      </c>
      <c r="S1483" s="28">
        <f t="shared" si="95"/>
        <v>45199</v>
      </c>
      <c r="T1483" s="28"/>
    </row>
    <row r="1484" spans="1:20" ht="13.2" x14ac:dyDescent="0.25">
      <c r="A1484" s="7" t="s">
        <v>3307</v>
      </c>
      <c r="B1484" s="7" t="s">
        <v>48</v>
      </c>
      <c r="C1484" s="7" t="s">
        <v>15</v>
      </c>
      <c r="D1484" s="7" t="s">
        <v>31</v>
      </c>
      <c r="E1484" s="7" t="s">
        <v>35</v>
      </c>
      <c r="F1484" s="8">
        <v>45113.372916666667</v>
      </c>
      <c r="G1484" s="8">
        <v>45113.445833333331</v>
      </c>
      <c r="H1484" s="7">
        <v>105</v>
      </c>
      <c r="I1484" s="7">
        <v>43.75</v>
      </c>
      <c r="J1484" s="7">
        <v>10</v>
      </c>
      <c r="K1484" s="7">
        <v>437.5</v>
      </c>
      <c r="L1484" s="7" t="s">
        <v>18</v>
      </c>
      <c r="M1484" s="9">
        <v>3</v>
      </c>
      <c r="N1484" s="6" t="str">
        <f>IF(ev_charging_network_usage_!$I1484&lt;=10,"Low",IF(ev_charging_network_usage_!$I1484&lt;=30,"Medium","High"))</f>
        <v>High</v>
      </c>
      <c r="O1484" s="6" t="str">
        <f t="shared" si="97"/>
        <v>Medium Satisfaction</v>
      </c>
      <c r="P1484" s="6" t="str">
        <f>IF(ev_charging_network_usage_!$H1484&lt;30,"Short Charging",IF(ev_charging_network_usage_!$H1484&lt;=60,"Medium Charging","Long Charging"))</f>
        <v>Long Charging</v>
      </c>
      <c r="Q1484" s="6">
        <f t="shared" si="96"/>
        <v>3</v>
      </c>
      <c r="R1484" s="30">
        <f t="shared" si="94"/>
        <v>0.37291666666666667</v>
      </c>
      <c r="S1484" s="28">
        <f t="shared" si="95"/>
        <v>45113</v>
      </c>
      <c r="T1484" s="28"/>
    </row>
    <row r="1485" spans="1:20" ht="13.2" x14ac:dyDescent="0.25">
      <c r="A1485" s="3" t="s">
        <v>3308</v>
      </c>
      <c r="B1485" s="3" t="s">
        <v>20</v>
      </c>
      <c r="C1485" s="3" t="s">
        <v>15</v>
      </c>
      <c r="D1485" s="3" t="s">
        <v>34</v>
      </c>
      <c r="E1485" s="3" t="s">
        <v>35</v>
      </c>
      <c r="F1485" s="4">
        <v>45265.953472222223</v>
      </c>
      <c r="G1485" s="3" t="s">
        <v>3309</v>
      </c>
      <c r="H1485" s="3">
        <v>95</v>
      </c>
      <c r="I1485" s="3">
        <v>47.05</v>
      </c>
      <c r="J1485" s="3">
        <v>15</v>
      </c>
      <c r="K1485" s="3">
        <v>705.75</v>
      </c>
      <c r="L1485" s="3" t="s">
        <v>38</v>
      </c>
      <c r="M1485" s="5">
        <v>4</v>
      </c>
      <c r="N1485" s="6" t="str">
        <f>IF(ev_charging_network_usage_!$I1485&lt;=10,"Low",IF(ev_charging_network_usage_!$I1485&lt;=30,"Medium","High"))</f>
        <v>High</v>
      </c>
      <c r="O1485" s="6" t="str">
        <f t="shared" si="97"/>
        <v>Medium Satisfaction</v>
      </c>
      <c r="P1485" s="6" t="str">
        <f>IF(ev_charging_network_usage_!$H1485&lt;30,"Short Charging",IF(ev_charging_network_usage_!$H1485&lt;=60,"Medium Charging","Long Charging"))</f>
        <v>Long Charging</v>
      </c>
      <c r="Q1485" s="6">
        <f t="shared" si="96"/>
        <v>3</v>
      </c>
      <c r="R1485" s="30">
        <f t="shared" si="94"/>
        <v>0.95347222222222228</v>
      </c>
      <c r="S1485" s="28">
        <f t="shared" si="95"/>
        <v>45265</v>
      </c>
      <c r="T1485" s="28"/>
    </row>
    <row r="1486" spans="1:20" ht="13.2" x14ac:dyDescent="0.25">
      <c r="A1486" s="7" t="s">
        <v>3310</v>
      </c>
      <c r="B1486" s="7" t="s">
        <v>59</v>
      </c>
      <c r="C1486" s="7" t="s">
        <v>21</v>
      </c>
      <c r="D1486" s="7" t="s">
        <v>16</v>
      </c>
      <c r="E1486" s="7" t="s">
        <v>35</v>
      </c>
      <c r="F1486" s="7" t="s">
        <v>3311</v>
      </c>
      <c r="G1486" s="7" t="s">
        <v>3312</v>
      </c>
      <c r="H1486" s="7">
        <v>54</v>
      </c>
      <c r="I1486" s="7">
        <v>56.4</v>
      </c>
      <c r="J1486" s="7">
        <v>10</v>
      </c>
      <c r="K1486" s="7">
        <v>564</v>
      </c>
      <c r="L1486" s="7" t="s">
        <v>18</v>
      </c>
      <c r="M1486" s="9">
        <v>3</v>
      </c>
      <c r="N1486" s="6" t="str">
        <f>IF(ev_charging_network_usage_!$I1486&lt;=10,"Low",IF(ev_charging_network_usage_!$I1486&lt;=30,"Medium","High"))</f>
        <v>High</v>
      </c>
      <c r="O1486" s="6" t="str">
        <f t="shared" si="97"/>
        <v>Medium Satisfaction</v>
      </c>
      <c r="P1486" s="6" t="str">
        <f>IF(ev_charging_network_usage_!$H1486&lt;30,"Short Charging",IF(ev_charging_network_usage_!$H1486&lt;=60,"Medium Charging","Long Charging"))</f>
        <v>Medium Charging</v>
      </c>
      <c r="Q1486" s="6">
        <f t="shared" si="96"/>
        <v>1</v>
      </c>
      <c r="R1486" s="30">
        <f t="shared" si="94"/>
        <v>0.36041666666666666</v>
      </c>
      <c r="S1486" s="28">
        <f t="shared" si="95"/>
        <v>45623</v>
      </c>
      <c r="T1486" s="28"/>
    </row>
    <row r="1487" spans="1:20" ht="13.2" x14ac:dyDescent="0.25">
      <c r="A1487" s="3" t="s">
        <v>3313</v>
      </c>
      <c r="B1487" s="3" t="s">
        <v>14</v>
      </c>
      <c r="C1487" s="3" t="s">
        <v>15</v>
      </c>
      <c r="D1487" s="3" t="s">
        <v>34</v>
      </c>
      <c r="E1487" s="3" t="s">
        <v>35</v>
      </c>
      <c r="F1487" s="3" t="s">
        <v>3314</v>
      </c>
      <c r="G1487" s="3" t="s">
        <v>3315</v>
      </c>
      <c r="H1487" s="3">
        <v>76</v>
      </c>
      <c r="I1487" s="3">
        <v>34.549999999999997</v>
      </c>
      <c r="J1487" s="3">
        <v>10</v>
      </c>
      <c r="K1487" s="3">
        <v>345.5</v>
      </c>
      <c r="L1487" s="3" t="s">
        <v>23</v>
      </c>
      <c r="M1487" s="5">
        <v>3</v>
      </c>
      <c r="N1487" s="6" t="str">
        <f>IF(ev_charging_network_usage_!$I1487&lt;=10,"Low",IF(ev_charging_network_usage_!$I1487&lt;=30,"Medium","High"))</f>
        <v>High</v>
      </c>
      <c r="O1487" s="6" t="str">
        <f t="shared" si="97"/>
        <v>Medium Satisfaction</v>
      </c>
      <c r="P1487" s="6" t="str">
        <f>IF(ev_charging_network_usage_!$H1487&lt;30,"Short Charging",IF(ev_charging_network_usage_!$H1487&lt;=60,"Medium Charging","Long Charging"))</f>
        <v>Long Charging</v>
      </c>
      <c r="Q1487" s="6">
        <f t="shared" si="96"/>
        <v>3</v>
      </c>
      <c r="R1487" s="30">
        <f t="shared" si="94"/>
        <v>0.51944444444444449</v>
      </c>
      <c r="S1487" s="28">
        <f t="shared" si="95"/>
        <v>45162</v>
      </c>
      <c r="T1487" s="28"/>
    </row>
    <row r="1488" spans="1:20" ht="13.2" x14ac:dyDescent="0.25">
      <c r="A1488" s="7" t="s">
        <v>3316</v>
      </c>
      <c r="B1488" s="7" t="s">
        <v>43</v>
      </c>
      <c r="C1488" s="7" t="s">
        <v>21</v>
      </c>
      <c r="D1488" s="7" t="s">
        <v>22</v>
      </c>
      <c r="E1488" s="7" t="s">
        <v>17</v>
      </c>
      <c r="F1488" s="7" t="s">
        <v>3317</v>
      </c>
      <c r="G1488" s="7" t="s">
        <v>3318</v>
      </c>
      <c r="H1488" s="7">
        <v>12</v>
      </c>
      <c r="I1488" s="7">
        <v>39.93</v>
      </c>
      <c r="J1488" s="7">
        <v>15</v>
      </c>
      <c r="K1488" s="7">
        <v>598.95000000000005</v>
      </c>
      <c r="L1488" s="7" t="s">
        <v>27</v>
      </c>
      <c r="M1488" s="9">
        <v>3</v>
      </c>
      <c r="N1488" s="6" t="str">
        <f>IF(ev_charging_network_usage_!$I1488&lt;=10,"Low",IF(ev_charging_network_usage_!$I1488&lt;=30,"Medium","High"))</f>
        <v>High</v>
      </c>
      <c r="O1488" s="6" t="str">
        <f t="shared" si="97"/>
        <v>Medium Satisfaction</v>
      </c>
      <c r="P1488" s="6" t="str">
        <f>IF(ev_charging_network_usage_!$H1488&lt;30,"Short Charging",IF(ev_charging_network_usage_!$H1488&lt;=60,"Medium Charging","Long Charging"))</f>
        <v>Short Charging</v>
      </c>
      <c r="Q1488" s="6">
        <f t="shared" si="96"/>
        <v>1</v>
      </c>
      <c r="R1488" s="30">
        <f t="shared" si="94"/>
        <v>0.44583333333333336</v>
      </c>
      <c r="S1488" s="28">
        <f t="shared" si="95"/>
        <v>45245</v>
      </c>
      <c r="T1488" s="28"/>
    </row>
    <row r="1489" spans="1:20" ht="13.2" x14ac:dyDescent="0.25">
      <c r="A1489" s="3" t="s">
        <v>3319</v>
      </c>
      <c r="B1489" s="3" t="s">
        <v>20</v>
      </c>
      <c r="C1489" s="3" t="s">
        <v>15</v>
      </c>
      <c r="D1489" s="3" t="s">
        <v>31</v>
      </c>
      <c r="E1489" s="3" t="s">
        <v>35</v>
      </c>
      <c r="F1489" s="4">
        <v>45149.745833333334</v>
      </c>
      <c r="G1489" s="4">
        <v>45149.759027777778</v>
      </c>
      <c r="H1489" s="3">
        <v>19</v>
      </c>
      <c r="I1489" s="3">
        <v>40.22</v>
      </c>
      <c r="J1489" s="3">
        <v>15</v>
      </c>
      <c r="K1489" s="3">
        <v>603.29999999999995</v>
      </c>
      <c r="L1489" s="3" t="s">
        <v>38</v>
      </c>
      <c r="M1489" s="5">
        <v>5</v>
      </c>
      <c r="N1489" s="6" t="str">
        <f>IF(ev_charging_network_usage_!$I1489&lt;=10,"Low",IF(ev_charging_network_usage_!$I1489&lt;=30,"Medium","High"))</f>
        <v>High</v>
      </c>
      <c r="O1489" s="6" t="str">
        <f t="shared" si="97"/>
        <v>High Satisfaction</v>
      </c>
      <c r="P1489" s="6" t="str">
        <f>IF(ev_charging_network_usage_!$H1489&lt;30,"Short Charging",IF(ev_charging_network_usage_!$H1489&lt;=60,"Medium Charging","Long Charging"))</f>
        <v>Short Charging</v>
      </c>
      <c r="Q1489" s="6">
        <f t="shared" si="96"/>
        <v>3</v>
      </c>
      <c r="R1489" s="30">
        <f t="shared" si="94"/>
        <v>0.74583333333333335</v>
      </c>
      <c r="S1489" s="28">
        <f t="shared" si="95"/>
        <v>45149</v>
      </c>
      <c r="T1489" s="28"/>
    </row>
    <row r="1490" spans="1:20" ht="13.2" x14ac:dyDescent="0.25">
      <c r="A1490" s="7" t="s">
        <v>3320</v>
      </c>
      <c r="B1490" s="7" t="s">
        <v>20</v>
      </c>
      <c r="C1490" s="7" t="s">
        <v>15</v>
      </c>
      <c r="D1490" s="7" t="s">
        <v>31</v>
      </c>
      <c r="E1490" s="7" t="s">
        <v>17</v>
      </c>
      <c r="F1490" s="8">
        <v>45383.522222222222</v>
      </c>
      <c r="G1490" s="8">
        <v>45383.589583333334</v>
      </c>
      <c r="H1490" s="7">
        <v>97</v>
      </c>
      <c r="I1490" s="7">
        <v>14.24</v>
      </c>
      <c r="J1490" s="7">
        <v>8</v>
      </c>
      <c r="K1490" s="7">
        <v>113.92</v>
      </c>
      <c r="L1490" s="7" t="s">
        <v>23</v>
      </c>
      <c r="M1490" s="9">
        <v>1</v>
      </c>
      <c r="N1490" s="6" t="str">
        <f>IF(ev_charging_network_usage_!$I1490&lt;=10,"Low",IF(ev_charging_network_usage_!$I1490&lt;=30,"Medium","High"))</f>
        <v>Medium</v>
      </c>
      <c r="O1490" s="6" t="str">
        <f t="shared" si="97"/>
        <v>Low Satisfaction</v>
      </c>
      <c r="P1490" s="6" t="str">
        <f>IF(ev_charging_network_usage_!$H1490&lt;30,"Short Charging",IF(ev_charging_network_usage_!$H1490&lt;=60,"Medium Charging","Long Charging"))</f>
        <v>Long Charging</v>
      </c>
      <c r="Q1490" s="6">
        <f t="shared" si="96"/>
        <v>3</v>
      </c>
      <c r="R1490" s="30">
        <f t="shared" si="94"/>
        <v>0.52222222222222225</v>
      </c>
      <c r="S1490" s="28">
        <f t="shared" si="95"/>
        <v>45383</v>
      </c>
      <c r="T1490" s="28"/>
    </row>
    <row r="1491" spans="1:20" ht="13.2" x14ac:dyDescent="0.25">
      <c r="A1491" s="3" t="s">
        <v>3321</v>
      </c>
      <c r="B1491" s="3" t="s">
        <v>78</v>
      </c>
      <c r="C1491" s="3" t="s">
        <v>21</v>
      </c>
      <c r="D1491" s="3" t="s">
        <v>31</v>
      </c>
      <c r="E1491" s="3" t="s">
        <v>35</v>
      </c>
      <c r="F1491" s="3" t="s">
        <v>3322</v>
      </c>
      <c r="G1491" s="3" t="s">
        <v>3323</v>
      </c>
      <c r="H1491" s="3">
        <v>38</v>
      </c>
      <c r="I1491" s="3">
        <v>21.89</v>
      </c>
      <c r="J1491" s="3">
        <v>8</v>
      </c>
      <c r="K1491" s="3">
        <v>175.12</v>
      </c>
      <c r="L1491" s="3" t="s">
        <v>27</v>
      </c>
      <c r="M1491" s="5">
        <v>5</v>
      </c>
      <c r="N1491" s="6" t="str">
        <f>IF(ev_charging_network_usage_!$I1491&lt;=10,"Low",IF(ev_charging_network_usage_!$I1491&lt;=30,"Medium","High"))</f>
        <v>Medium</v>
      </c>
      <c r="O1491" s="6" t="str">
        <f t="shared" si="97"/>
        <v>High Satisfaction</v>
      </c>
      <c r="P1491" s="6" t="str">
        <f>IF(ev_charging_network_usage_!$H1491&lt;30,"Short Charging",IF(ev_charging_network_usage_!$H1491&lt;=60,"Medium Charging","Long Charging"))</f>
        <v>Medium Charging</v>
      </c>
      <c r="Q1491" s="6">
        <f t="shared" si="96"/>
        <v>1</v>
      </c>
      <c r="R1491" s="30">
        <f t="shared" si="94"/>
        <v>0.11874999999999999</v>
      </c>
      <c r="S1491" s="28">
        <f t="shared" si="95"/>
        <v>45306</v>
      </c>
      <c r="T1491" s="28"/>
    </row>
    <row r="1492" spans="1:20" ht="13.2" x14ac:dyDescent="0.25">
      <c r="A1492" s="7" t="s">
        <v>3324</v>
      </c>
      <c r="B1492" s="7" t="s">
        <v>59</v>
      </c>
      <c r="C1492" s="7" t="s">
        <v>30</v>
      </c>
      <c r="D1492" s="7" t="s">
        <v>22</v>
      </c>
      <c r="E1492" s="7" t="s">
        <v>17</v>
      </c>
      <c r="F1492" s="8">
        <v>45633.732638888891</v>
      </c>
      <c r="G1492" s="8">
        <v>45633.772916666669</v>
      </c>
      <c r="H1492" s="7">
        <v>58</v>
      </c>
      <c r="I1492" s="7">
        <v>3.15</v>
      </c>
      <c r="J1492" s="7">
        <v>12</v>
      </c>
      <c r="K1492" s="7">
        <v>37.799999999999997</v>
      </c>
      <c r="L1492" s="7" t="s">
        <v>38</v>
      </c>
      <c r="M1492" s="9">
        <v>4</v>
      </c>
      <c r="N1492" s="6" t="str">
        <f>IF(ev_charging_network_usage_!$I1492&lt;=10,"Low",IF(ev_charging_network_usage_!$I1492&lt;=30,"Medium","High"))</f>
        <v>Low</v>
      </c>
      <c r="O1492" s="6" t="str">
        <f t="shared" si="97"/>
        <v>Medium Satisfaction</v>
      </c>
      <c r="P1492" s="6" t="str">
        <f>IF(ev_charging_network_usage_!$H1492&lt;30,"Short Charging",IF(ev_charging_network_usage_!$H1492&lt;=60,"Medium Charging","Long Charging"))</f>
        <v>Medium Charging</v>
      </c>
      <c r="Q1492" s="6">
        <f t="shared" si="96"/>
        <v>2</v>
      </c>
      <c r="R1492" s="30">
        <f t="shared" si="94"/>
        <v>0.73263888888888884</v>
      </c>
      <c r="S1492" s="28">
        <f t="shared" si="95"/>
        <v>45633</v>
      </c>
      <c r="T1492" s="28"/>
    </row>
    <row r="1493" spans="1:20" ht="13.2" x14ac:dyDescent="0.25">
      <c r="A1493" s="3" t="s">
        <v>3325</v>
      </c>
      <c r="B1493" s="3" t="s">
        <v>14</v>
      </c>
      <c r="C1493" s="3" t="s">
        <v>15</v>
      </c>
      <c r="D1493" s="3" t="s">
        <v>31</v>
      </c>
      <c r="E1493" s="3" t="s">
        <v>35</v>
      </c>
      <c r="F1493" s="3" t="s">
        <v>3326</v>
      </c>
      <c r="G1493" s="3" t="s">
        <v>3327</v>
      </c>
      <c r="H1493" s="3">
        <v>100</v>
      </c>
      <c r="I1493" s="3">
        <v>5.1100000000000003</v>
      </c>
      <c r="J1493" s="3">
        <v>8</v>
      </c>
      <c r="K1493" s="3">
        <v>40.880000000000003</v>
      </c>
      <c r="L1493" s="3" t="s">
        <v>23</v>
      </c>
      <c r="M1493" s="5">
        <v>4</v>
      </c>
      <c r="N1493" s="6" t="str">
        <f>IF(ev_charging_network_usage_!$I1493&lt;=10,"Low",IF(ev_charging_network_usage_!$I1493&lt;=30,"Medium","High"))</f>
        <v>Low</v>
      </c>
      <c r="O1493" s="6" t="str">
        <f t="shared" si="97"/>
        <v>Medium Satisfaction</v>
      </c>
      <c r="P1493" s="6" t="str">
        <f>IF(ev_charging_network_usage_!$H1493&lt;30,"Short Charging",IF(ev_charging_network_usage_!$H1493&lt;=60,"Medium Charging","Long Charging"))</f>
        <v>Long Charging</v>
      </c>
      <c r="Q1493" s="6">
        <f t="shared" si="96"/>
        <v>3</v>
      </c>
      <c r="R1493" s="30">
        <f t="shared" si="94"/>
        <v>0.11944444444444445</v>
      </c>
      <c r="S1493" s="28">
        <f t="shared" si="95"/>
        <v>45044</v>
      </c>
      <c r="T1493" s="28"/>
    </row>
    <row r="1494" spans="1:20" ht="13.2" x14ac:dyDescent="0.25">
      <c r="A1494" s="7" t="s">
        <v>3328</v>
      </c>
      <c r="B1494" s="7" t="s">
        <v>78</v>
      </c>
      <c r="C1494" s="7" t="s">
        <v>30</v>
      </c>
      <c r="D1494" s="7" t="s">
        <v>31</v>
      </c>
      <c r="E1494" s="7" t="s">
        <v>35</v>
      </c>
      <c r="F1494" s="7" t="s">
        <v>3329</v>
      </c>
      <c r="G1494" s="7" t="s">
        <v>3330</v>
      </c>
      <c r="H1494" s="7">
        <v>116</v>
      </c>
      <c r="I1494" s="7">
        <v>59.15</v>
      </c>
      <c r="J1494" s="7">
        <v>15</v>
      </c>
      <c r="K1494" s="7">
        <v>887.25</v>
      </c>
      <c r="L1494" s="7" t="s">
        <v>38</v>
      </c>
      <c r="M1494" s="9">
        <v>4</v>
      </c>
      <c r="N1494" s="6" t="str">
        <f>IF(ev_charging_network_usage_!$I1494&lt;=10,"Low",IF(ev_charging_network_usage_!$I1494&lt;=30,"Medium","High"))</f>
        <v>High</v>
      </c>
      <c r="O1494" s="6" t="str">
        <f t="shared" si="97"/>
        <v>Medium Satisfaction</v>
      </c>
      <c r="P1494" s="6" t="str">
        <f>IF(ev_charging_network_usage_!$H1494&lt;30,"Short Charging",IF(ev_charging_network_usage_!$H1494&lt;=60,"Medium Charging","Long Charging"))</f>
        <v>Long Charging</v>
      </c>
      <c r="Q1494" s="6">
        <f t="shared" si="96"/>
        <v>2</v>
      </c>
      <c r="R1494" s="30">
        <f t="shared" si="94"/>
        <v>0.98541666666666672</v>
      </c>
      <c r="S1494" s="28">
        <f t="shared" si="95"/>
        <v>45185</v>
      </c>
      <c r="T1494" s="28"/>
    </row>
    <row r="1495" spans="1:20" ht="13.2" x14ac:dyDescent="0.25">
      <c r="A1495" s="3" t="s">
        <v>3331</v>
      </c>
      <c r="B1495" s="3" t="s">
        <v>59</v>
      </c>
      <c r="C1495" s="3" t="s">
        <v>21</v>
      </c>
      <c r="D1495" s="3" t="s">
        <v>31</v>
      </c>
      <c r="E1495" s="3" t="s">
        <v>35</v>
      </c>
      <c r="F1495" s="3" t="s">
        <v>3332</v>
      </c>
      <c r="G1495" s="3" t="s">
        <v>3333</v>
      </c>
      <c r="H1495" s="3">
        <v>13</v>
      </c>
      <c r="I1495" s="3">
        <v>10.52</v>
      </c>
      <c r="J1495" s="3">
        <v>15</v>
      </c>
      <c r="K1495" s="3">
        <v>157.80000000000001</v>
      </c>
      <c r="L1495" s="3" t="s">
        <v>18</v>
      </c>
      <c r="M1495" s="5">
        <v>2</v>
      </c>
      <c r="N1495" s="6" t="str">
        <f>IF(ev_charging_network_usage_!$I1495&lt;=10,"Low",IF(ev_charging_network_usage_!$I1495&lt;=30,"Medium","High"))</f>
        <v>Medium</v>
      </c>
      <c r="O1495" s="6" t="str">
        <f t="shared" si="97"/>
        <v>Low Satisfaction</v>
      </c>
      <c r="P1495" s="6" t="str">
        <f>IF(ev_charging_network_usage_!$H1495&lt;30,"Short Charging",IF(ev_charging_network_usage_!$H1495&lt;=60,"Medium Charging","Long Charging"))</f>
        <v>Short Charging</v>
      </c>
      <c r="Q1495" s="6">
        <f t="shared" si="96"/>
        <v>1</v>
      </c>
      <c r="R1495" s="30">
        <f t="shared" si="94"/>
        <v>0.67083333333333328</v>
      </c>
      <c r="S1495" s="28">
        <f t="shared" si="95"/>
        <v>45498</v>
      </c>
      <c r="T1495" s="28"/>
    </row>
    <row r="1496" spans="1:20" ht="13.2" x14ac:dyDescent="0.25">
      <c r="A1496" s="7" t="s">
        <v>3334</v>
      </c>
      <c r="B1496" s="7" t="s">
        <v>14</v>
      </c>
      <c r="C1496" s="7" t="s">
        <v>15</v>
      </c>
      <c r="D1496" s="7" t="s">
        <v>22</v>
      </c>
      <c r="E1496" s="7" t="s">
        <v>17</v>
      </c>
      <c r="F1496" s="11">
        <v>45636.634722222225</v>
      </c>
      <c r="G1496" s="11">
        <v>45636.663194444445</v>
      </c>
      <c r="H1496" s="7">
        <v>41</v>
      </c>
      <c r="I1496" s="7">
        <v>19.760000000000002</v>
      </c>
      <c r="J1496" s="7">
        <v>10</v>
      </c>
      <c r="K1496" s="7">
        <v>197.6</v>
      </c>
      <c r="L1496" s="7" t="s">
        <v>27</v>
      </c>
      <c r="M1496" s="9">
        <v>5</v>
      </c>
      <c r="N1496" s="6" t="str">
        <f>IF(ev_charging_network_usage_!$I1496&lt;=10,"Low",IF(ev_charging_network_usage_!$I1496&lt;=30,"Medium","High"))</f>
        <v>Medium</v>
      </c>
      <c r="O1496" s="6" t="str">
        <f t="shared" si="97"/>
        <v>High Satisfaction</v>
      </c>
      <c r="P1496" s="6" t="str">
        <f>IF(ev_charging_network_usage_!$H1496&lt;30,"Short Charging",IF(ev_charging_network_usage_!$H1496&lt;=60,"Medium Charging","Long Charging"))</f>
        <v>Medium Charging</v>
      </c>
      <c r="Q1496" s="6">
        <f t="shared" si="96"/>
        <v>3</v>
      </c>
      <c r="R1496" s="30">
        <f t="shared" si="94"/>
        <v>0.63472222222222219</v>
      </c>
      <c r="S1496" s="28">
        <f t="shared" si="95"/>
        <v>45636</v>
      </c>
      <c r="T1496" s="28"/>
    </row>
    <row r="1497" spans="1:20" ht="13.2" x14ac:dyDescent="0.25">
      <c r="A1497" s="3" t="s">
        <v>3335</v>
      </c>
      <c r="B1497" s="3" t="s">
        <v>59</v>
      </c>
      <c r="C1497" s="3" t="s">
        <v>21</v>
      </c>
      <c r="D1497" s="3" t="s">
        <v>16</v>
      </c>
      <c r="E1497" s="3" t="s">
        <v>17</v>
      </c>
      <c r="F1497" s="3" t="s">
        <v>3336</v>
      </c>
      <c r="G1497" s="3" t="s">
        <v>3337</v>
      </c>
      <c r="H1497" s="3">
        <v>81</v>
      </c>
      <c r="I1497" s="3">
        <v>46.97</v>
      </c>
      <c r="J1497" s="3">
        <v>10</v>
      </c>
      <c r="K1497" s="3">
        <v>469.7</v>
      </c>
      <c r="L1497" s="3" t="s">
        <v>38</v>
      </c>
      <c r="M1497" s="5">
        <v>5</v>
      </c>
      <c r="N1497" s="6" t="str">
        <f>IF(ev_charging_network_usage_!$I1497&lt;=10,"Low",IF(ev_charging_network_usage_!$I1497&lt;=30,"Medium","High"))</f>
        <v>High</v>
      </c>
      <c r="O1497" s="6" t="str">
        <f t="shared" si="97"/>
        <v>High Satisfaction</v>
      </c>
      <c r="P1497" s="6" t="str">
        <f>IF(ev_charging_network_usage_!$H1497&lt;30,"Short Charging",IF(ev_charging_network_usage_!$H1497&lt;=60,"Medium Charging","Long Charging"))</f>
        <v>Long Charging</v>
      </c>
      <c r="Q1497" s="6">
        <f t="shared" si="96"/>
        <v>1</v>
      </c>
      <c r="R1497" s="30">
        <f t="shared" si="94"/>
        <v>0.98472222222222228</v>
      </c>
      <c r="S1497" s="28">
        <f t="shared" si="95"/>
        <v>45555</v>
      </c>
      <c r="T1497" s="28"/>
    </row>
    <row r="1498" spans="1:20" ht="13.2" x14ac:dyDescent="0.25">
      <c r="A1498" s="7" t="s">
        <v>3338</v>
      </c>
      <c r="B1498" s="7" t="s">
        <v>55</v>
      </c>
      <c r="C1498" s="7" t="s">
        <v>21</v>
      </c>
      <c r="D1498" s="7" t="s">
        <v>16</v>
      </c>
      <c r="E1498" s="7" t="s">
        <v>17</v>
      </c>
      <c r="F1498" s="7" t="s">
        <v>3339</v>
      </c>
      <c r="G1498" s="7" t="s">
        <v>3340</v>
      </c>
      <c r="H1498" s="7">
        <v>113</v>
      </c>
      <c r="I1498" s="7">
        <v>10.1</v>
      </c>
      <c r="J1498" s="7">
        <v>10</v>
      </c>
      <c r="K1498" s="7">
        <v>101</v>
      </c>
      <c r="L1498" s="7" t="s">
        <v>38</v>
      </c>
      <c r="M1498" s="9">
        <v>4</v>
      </c>
      <c r="N1498" s="6" t="str">
        <f>IF(ev_charging_network_usage_!$I1498&lt;=10,"Low",IF(ev_charging_network_usage_!$I1498&lt;=30,"Medium","High"))</f>
        <v>Medium</v>
      </c>
      <c r="O1498" s="6" t="str">
        <f t="shared" si="97"/>
        <v>Medium Satisfaction</v>
      </c>
      <c r="P1498" s="6" t="str">
        <f>IF(ev_charging_network_usage_!$H1498&lt;30,"Short Charging",IF(ev_charging_network_usage_!$H1498&lt;=60,"Medium Charging","Long Charging"))</f>
        <v>Long Charging</v>
      </c>
      <c r="Q1498" s="6">
        <f t="shared" si="96"/>
        <v>1</v>
      </c>
      <c r="R1498" s="30">
        <f t="shared" si="94"/>
        <v>0.48194444444444445</v>
      </c>
      <c r="S1498" s="28">
        <f t="shared" si="95"/>
        <v>45151</v>
      </c>
      <c r="T1498" s="28"/>
    </row>
    <row r="1499" spans="1:20" ht="13.2" x14ac:dyDescent="0.25">
      <c r="A1499" s="3" t="s">
        <v>3341</v>
      </c>
      <c r="B1499" s="3" t="s">
        <v>20</v>
      </c>
      <c r="C1499" s="3" t="s">
        <v>15</v>
      </c>
      <c r="D1499" s="3" t="s">
        <v>22</v>
      </c>
      <c r="E1499" s="3" t="s">
        <v>35</v>
      </c>
      <c r="F1499" s="4">
        <v>44931.453472222223</v>
      </c>
      <c r="G1499" s="4">
        <v>44931.525000000001</v>
      </c>
      <c r="H1499" s="3">
        <v>103</v>
      </c>
      <c r="I1499" s="3">
        <v>7.52</v>
      </c>
      <c r="J1499" s="3">
        <v>10</v>
      </c>
      <c r="K1499" s="3">
        <v>75.2</v>
      </c>
      <c r="L1499" s="3" t="s">
        <v>23</v>
      </c>
      <c r="M1499" s="5">
        <v>5</v>
      </c>
      <c r="N1499" s="6" t="str">
        <f>IF(ev_charging_network_usage_!$I1499&lt;=10,"Low",IF(ev_charging_network_usage_!$I1499&lt;=30,"Medium","High"))</f>
        <v>Low</v>
      </c>
      <c r="O1499" s="6" t="str">
        <f t="shared" si="97"/>
        <v>High Satisfaction</v>
      </c>
      <c r="P1499" s="6" t="str">
        <f>IF(ev_charging_network_usage_!$H1499&lt;30,"Short Charging",IF(ev_charging_network_usage_!$H1499&lt;=60,"Medium Charging","Long Charging"))</f>
        <v>Long Charging</v>
      </c>
      <c r="Q1499" s="6">
        <f t="shared" si="96"/>
        <v>3</v>
      </c>
      <c r="R1499" s="30">
        <f t="shared" si="94"/>
        <v>0.45347222222222222</v>
      </c>
      <c r="S1499" s="28">
        <f t="shared" si="95"/>
        <v>44931</v>
      </c>
      <c r="T1499" s="28"/>
    </row>
    <row r="1500" spans="1:20" ht="13.2" x14ac:dyDescent="0.25">
      <c r="A1500" s="7" t="s">
        <v>3342</v>
      </c>
      <c r="B1500" s="7" t="s">
        <v>29</v>
      </c>
      <c r="C1500" s="7" t="s">
        <v>30</v>
      </c>
      <c r="D1500" s="7" t="s">
        <v>16</v>
      </c>
      <c r="E1500" s="7" t="s">
        <v>35</v>
      </c>
      <c r="F1500" s="8">
        <v>45633.023611111108</v>
      </c>
      <c r="G1500" s="8">
        <v>45633.095138888886</v>
      </c>
      <c r="H1500" s="7">
        <v>103</v>
      </c>
      <c r="I1500" s="7">
        <v>21.54</v>
      </c>
      <c r="J1500" s="7">
        <v>8</v>
      </c>
      <c r="K1500" s="7">
        <v>172.32</v>
      </c>
      <c r="L1500" s="7" t="s">
        <v>23</v>
      </c>
      <c r="M1500" s="9">
        <v>1</v>
      </c>
      <c r="N1500" s="6" t="str">
        <f>IF(ev_charging_network_usage_!$I1500&lt;=10,"Low",IF(ev_charging_network_usage_!$I1500&lt;=30,"Medium","High"))</f>
        <v>Medium</v>
      </c>
      <c r="O1500" s="6" t="str">
        <f t="shared" si="97"/>
        <v>Low Satisfaction</v>
      </c>
      <c r="P1500" s="6" t="str">
        <f>IF(ev_charging_network_usage_!$H1500&lt;30,"Short Charging",IF(ev_charging_network_usage_!$H1500&lt;=60,"Medium Charging","Long Charging"))</f>
        <v>Long Charging</v>
      </c>
      <c r="Q1500" s="6">
        <f t="shared" si="96"/>
        <v>2</v>
      </c>
      <c r="R1500" s="30">
        <f t="shared" si="94"/>
        <v>2.361111111111111E-2</v>
      </c>
      <c r="S1500" s="28">
        <f t="shared" si="95"/>
        <v>45633</v>
      </c>
      <c r="T1500" s="28"/>
    </row>
    <row r="1501" spans="1:20" ht="13.2" x14ac:dyDescent="0.25">
      <c r="A1501" s="3" t="s">
        <v>3343</v>
      </c>
      <c r="B1501" s="3" t="s">
        <v>48</v>
      </c>
      <c r="C1501" s="3" t="s">
        <v>21</v>
      </c>
      <c r="D1501" s="3" t="s">
        <v>31</v>
      </c>
      <c r="E1501" s="3" t="s">
        <v>17</v>
      </c>
      <c r="F1501" s="3" t="s">
        <v>3344</v>
      </c>
      <c r="G1501" s="3" t="s">
        <v>3345</v>
      </c>
      <c r="H1501" s="3">
        <v>65</v>
      </c>
      <c r="I1501" s="3">
        <v>37.76</v>
      </c>
      <c r="J1501" s="3">
        <v>10</v>
      </c>
      <c r="K1501" s="3">
        <v>377.6</v>
      </c>
      <c r="L1501" s="3" t="s">
        <v>23</v>
      </c>
      <c r="M1501" s="5">
        <v>5</v>
      </c>
      <c r="N1501" s="6" t="str">
        <f>IF(ev_charging_network_usage_!$I1501&lt;=10,"Low",IF(ev_charging_network_usage_!$I1501&lt;=30,"Medium","High"))</f>
        <v>High</v>
      </c>
      <c r="O1501" s="6" t="str">
        <f t="shared" si="97"/>
        <v>High Satisfaction</v>
      </c>
      <c r="P1501" s="6" t="str">
        <f>IF(ev_charging_network_usage_!$H1501&lt;30,"Short Charging",IF(ev_charging_network_usage_!$H1501&lt;=60,"Medium Charging","Long Charging"))</f>
        <v>Long Charging</v>
      </c>
      <c r="Q1501" s="6">
        <f t="shared" si="96"/>
        <v>1</v>
      </c>
      <c r="R1501" s="30">
        <f t="shared" si="94"/>
        <v>0.43472222222222223</v>
      </c>
      <c r="S1501" s="28">
        <f t="shared" si="95"/>
        <v>44940</v>
      </c>
      <c r="T1501" s="28"/>
    </row>
    <row r="1502" spans="1:20" ht="13.2" x14ac:dyDescent="0.25">
      <c r="A1502" s="7" t="s">
        <v>3346</v>
      </c>
      <c r="B1502" s="7" t="s">
        <v>14</v>
      </c>
      <c r="C1502" s="7" t="s">
        <v>21</v>
      </c>
      <c r="D1502" s="7" t="s">
        <v>22</v>
      </c>
      <c r="E1502" s="7" t="s">
        <v>35</v>
      </c>
      <c r="F1502" s="8">
        <v>45026.224305555559</v>
      </c>
      <c r="G1502" s="8">
        <v>45026.272916666669</v>
      </c>
      <c r="H1502" s="7">
        <v>70</v>
      </c>
      <c r="I1502" s="7">
        <v>14.62</v>
      </c>
      <c r="J1502" s="7">
        <v>8</v>
      </c>
      <c r="K1502" s="7">
        <v>116.96</v>
      </c>
      <c r="L1502" s="7" t="s">
        <v>23</v>
      </c>
      <c r="M1502" s="9">
        <v>5</v>
      </c>
      <c r="N1502" s="6" t="str">
        <f>IF(ev_charging_network_usage_!$I1502&lt;=10,"Low",IF(ev_charging_network_usage_!$I1502&lt;=30,"Medium","High"))</f>
        <v>Medium</v>
      </c>
      <c r="O1502" s="6" t="str">
        <f t="shared" si="97"/>
        <v>High Satisfaction</v>
      </c>
      <c r="P1502" s="6" t="str">
        <f>IF(ev_charging_network_usage_!$H1502&lt;30,"Short Charging",IF(ev_charging_network_usage_!$H1502&lt;=60,"Medium Charging","Long Charging"))</f>
        <v>Long Charging</v>
      </c>
      <c r="Q1502" s="6">
        <f t="shared" si="96"/>
        <v>1</v>
      </c>
      <c r="R1502" s="30">
        <f t="shared" si="94"/>
        <v>0.22430555555555556</v>
      </c>
      <c r="S1502" s="28">
        <f t="shared" si="95"/>
        <v>45026</v>
      </c>
      <c r="T1502" s="28"/>
    </row>
    <row r="1503" spans="1:20" ht="13.2" x14ac:dyDescent="0.25">
      <c r="A1503" s="3" t="s">
        <v>3347</v>
      </c>
      <c r="B1503" s="3" t="s">
        <v>14</v>
      </c>
      <c r="C1503" s="3" t="s">
        <v>30</v>
      </c>
      <c r="D1503" s="3" t="s">
        <v>22</v>
      </c>
      <c r="E1503" s="3" t="s">
        <v>17</v>
      </c>
      <c r="F1503" s="4">
        <v>45481.943055555559</v>
      </c>
      <c r="G1503" s="4">
        <v>45481.964583333334</v>
      </c>
      <c r="H1503" s="3">
        <v>31</v>
      </c>
      <c r="I1503" s="3">
        <v>52.93</v>
      </c>
      <c r="J1503" s="3">
        <v>8</v>
      </c>
      <c r="K1503" s="3">
        <v>423.44</v>
      </c>
      <c r="L1503" s="3" t="s">
        <v>38</v>
      </c>
      <c r="M1503" s="5">
        <v>2</v>
      </c>
      <c r="N1503" s="6" t="str">
        <f>IF(ev_charging_network_usage_!$I1503&lt;=10,"Low",IF(ev_charging_network_usage_!$I1503&lt;=30,"Medium","High"))</f>
        <v>High</v>
      </c>
      <c r="O1503" s="6" t="str">
        <f t="shared" si="97"/>
        <v>Low Satisfaction</v>
      </c>
      <c r="P1503" s="6" t="str">
        <f>IF(ev_charging_network_usage_!$H1503&lt;30,"Short Charging",IF(ev_charging_network_usage_!$H1503&lt;=60,"Medium Charging","Long Charging"))</f>
        <v>Medium Charging</v>
      </c>
      <c r="Q1503" s="6">
        <f t="shared" si="96"/>
        <v>2</v>
      </c>
      <c r="R1503" s="30">
        <f t="shared" si="94"/>
        <v>0.94305555555555554</v>
      </c>
      <c r="S1503" s="28">
        <f t="shared" si="95"/>
        <v>45481</v>
      </c>
      <c r="T1503" s="28"/>
    </row>
    <row r="1504" spans="1:20" ht="13.2" x14ac:dyDescent="0.25">
      <c r="A1504" s="7" t="s">
        <v>3348</v>
      </c>
      <c r="B1504" s="7" t="s">
        <v>20</v>
      </c>
      <c r="C1504" s="7" t="s">
        <v>15</v>
      </c>
      <c r="D1504" s="7" t="s">
        <v>16</v>
      </c>
      <c r="E1504" s="7" t="s">
        <v>35</v>
      </c>
      <c r="F1504" s="8">
        <v>45206.495138888888</v>
      </c>
      <c r="G1504" s="8">
        <v>45206.509722222225</v>
      </c>
      <c r="H1504" s="7">
        <v>21</v>
      </c>
      <c r="I1504" s="7">
        <v>55.92</v>
      </c>
      <c r="J1504" s="7">
        <v>15</v>
      </c>
      <c r="K1504" s="7">
        <v>838.8</v>
      </c>
      <c r="L1504" s="7" t="s">
        <v>23</v>
      </c>
      <c r="M1504" s="9">
        <v>4</v>
      </c>
      <c r="N1504" s="6" t="str">
        <f>IF(ev_charging_network_usage_!$I1504&lt;=10,"Low",IF(ev_charging_network_usage_!$I1504&lt;=30,"Medium","High"))</f>
        <v>High</v>
      </c>
      <c r="O1504" s="6" t="str">
        <f t="shared" si="97"/>
        <v>Medium Satisfaction</v>
      </c>
      <c r="P1504" s="6" t="str">
        <f>IF(ev_charging_network_usage_!$H1504&lt;30,"Short Charging",IF(ev_charging_network_usage_!$H1504&lt;=60,"Medium Charging","Long Charging"))</f>
        <v>Short Charging</v>
      </c>
      <c r="Q1504" s="6">
        <f t="shared" si="96"/>
        <v>3</v>
      </c>
      <c r="R1504" s="30">
        <f t="shared" si="94"/>
        <v>0.49513888888888891</v>
      </c>
      <c r="S1504" s="28">
        <f t="shared" si="95"/>
        <v>45206</v>
      </c>
      <c r="T1504" s="28"/>
    </row>
    <row r="1505" spans="1:20" ht="13.2" x14ac:dyDescent="0.25">
      <c r="A1505" s="3" t="s">
        <v>3349</v>
      </c>
      <c r="B1505" s="3" t="s">
        <v>55</v>
      </c>
      <c r="C1505" s="3" t="s">
        <v>15</v>
      </c>
      <c r="D1505" s="3" t="s">
        <v>31</v>
      </c>
      <c r="E1505" s="3" t="s">
        <v>35</v>
      </c>
      <c r="F1505" s="3" t="s">
        <v>3350</v>
      </c>
      <c r="G1505" s="3" t="s">
        <v>3351</v>
      </c>
      <c r="H1505" s="3">
        <v>57</v>
      </c>
      <c r="I1505" s="3">
        <v>20.91</v>
      </c>
      <c r="J1505" s="3">
        <v>8</v>
      </c>
      <c r="K1505" s="3">
        <v>167.28</v>
      </c>
      <c r="L1505" s="3" t="s">
        <v>23</v>
      </c>
      <c r="M1505" s="5">
        <v>2</v>
      </c>
      <c r="N1505" s="6" t="str">
        <f>IF(ev_charging_network_usage_!$I1505&lt;=10,"Low",IF(ev_charging_network_usage_!$I1505&lt;=30,"Medium","High"))</f>
        <v>Medium</v>
      </c>
      <c r="O1505" s="6" t="str">
        <f t="shared" si="97"/>
        <v>Low Satisfaction</v>
      </c>
      <c r="P1505" s="6" t="str">
        <f>IF(ev_charging_network_usage_!$H1505&lt;30,"Short Charging",IF(ev_charging_network_usage_!$H1505&lt;=60,"Medium Charging","Long Charging"))</f>
        <v>Medium Charging</v>
      </c>
      <c r="Q1505" s="6">
        <f t="shared" si="96"/>
        <v>3</v>
      </c>
      <c r="R1505" s="30">
        <f t="shared" si="94"/>
        <v>0.67638888888888893</v>
      </c>
      <c r="S1505" s="28">
        <f t="shared" si="95"/>
        <v>45595</v>
      </c>
      <c r="T1505" s="28"/>
    </row>
    <row r="1506" spans="1:20" ht="13.2" x14ac:dyDescent="0.25">
      <c r="A1506" s="7" t="s">
        <v>3352</v>
      </c>
      <c r="B1506" s="7" t="s">
        <v>14</v>
      </c>
      <c r="C1506" s="7" t="s">
        <v>15</v>
      </c>
      <c r="D1506" s="7" t="s">
        <v>34</v>
      </c>
      <c r="E1506" s="7" t="s">
        <v>35</v>
      </c>
      <c r="F1506" s="8">
        <v>45203.557638888888</v>
      </c>
      <c r="G1506" s="8">
        <v>45203.618750000001</v>
      </c>
      <c r="H1506" s="7">
        <v>88</v>
      </c>
      <c r="I1506" s="7">
        <v>52.98</v>
      </c>
      <c r="J1506" s="7">
        <v>15</v>
      </c>
      <c r="K1506" s="7">
        <v>794.7</v>
      </c>
      <c r="L1506" s="7" t="s">
        <v>18</v>
      </c>
      <c r="M1506" s="9">
        <v>5</v>
      </c>
      <c r="N1506" s="6" t="str">
        <f>IF(ev_charging_network_usage_!$I1506&lt;=10,"Low",IF(ev_charging_network_usage_!$I1506&lt;=30,"Medium","High"))</f>
        <v>High</v>
      </c>
      <c r="O1506" s="6" t="str">
        <f t="shared" si="97"/>
        <v>High Satisfaction</v>
      </c>
      <c r="P1506" s="6" t="str">
        <f>IF(ev_charging_network_usage_!$H1506&lt;30,"Short Charging",IF(ev_charging_network_usage_!$H1506&lt;=60,"Medium Charging","Long Charging"))</f>
        <v>Long Charging</v>
      </c>
      <c r="Q1506" s="6">
        <f t="shared" si="96"/>
        <v>3</v>
      </c>
      <c r="R1506" s="30">
        <f t="shared" si="94"/>
        <v>0.55763888888888891</v>
      </c>
      <c r="S1506" s="28">
        <f t="shared" si="95"/>
        <v>45203</v>
      </c>
      <c r="T1506" s="28"/>
    </row>
    <row r="1507" spans="1:20" ht="13.2" x14ac:dyDescent="0.25">
      <c r="A1507" s="3" t="s">
        <v>3353</v>
      </c>
      <c r="B1507" s="3" t="s">
        <v>78</v>
      </c>
      <c r="C1507" s="3" t="s">
        <v>30</v>
      </c>
      <c r="D1507" s="3" t="s">
        <v>16</v>
      </c>
      <c r="E1507" s="3" t="s">
        <v>35</v>
      </c>
      <c r="F1507" s="3" t="s">
        <v>3354</v>
      </c>
      <c r="G1507" s="3" t="s">
        <v>3355</v>
      </c>
      <c r="H1507" s="3">
        <v>94</v>
      </c>
      <c r="I1507" s="3">
        <v>21.98</v>
      </c>
      <c r="J1507" s="3">
        <v>15</v>
      </c>
      <c r="K1507" s="3">
        <v>329.7</v>
      </c>
      <c r="L1507" s="3" t="s">
        <v>18</v>
      </c>
      <c r="M1507" s="5">
        <v>5</v>
      </c>
      <c r="N1507" s="6" t="str">
        <f>IF(ev_charging_network_usage_!$I1507&lt;=10,"Low",IF(ev_charging_network_usage_!$I1507&lt;=30,"Medium","High"))</f>
        <v>Medium</v>
      </c>
      <c r="O1507" s="6" t="str">
        <f t="shared" si="97"/>
        <v>High Satisfaction</v>
      </c>
      <c r="P1507" s="6" t="str">
        <f>IF(ev_charging_network_usage_!$H1507&lt;30,"Short Charging",IF(ev_charging_network_usage_!$H1507&lt;=60,"Medium Charging","Long Charging"))</f>
        <v>Long Charging</v>
      </c>
      <c r="Q1507" s="6">
        <f t="shared" si="96"/>
        <v>2</v>
      </c>
      <c r="R1507" s="30">
        <f t="shared" si="94"/>
        <v>3.6805555555555557E-2</v>
      </c>
      <c r="S1507" s="28">
        <f t="shared" si="95"/>
        <v>45410</v>
      </c>
      <c r="T1507" s="28"/>
    </row>
    <row r="1508" spans="1:20" ht="13.2" x14ac:dyDescent="0.25">
      <c r="A1508" s="7" t="s">
        <v>3356</v>
      </c>
      <c r="B1508" s="7" t="s">
        <v>59</v>
      </c>
      <c r="C1508" s="7" t="s">
        <v>21</v>
      </c>
      <c r="D1508" s="7" t="s">
        <v>16</v>
      </c>
      <c r="E1508" s="7" t="s">
        <v>17</v>
      </c>
      <c r="F1508" s="8">
        <v>45117.15625</v>
      </c>
      <c r="G1508" s="8">
        <v>45117.217361111114</v>
      </c>
      <c r="H1508" s="7">
        <v>88</v>
      </c>
      <c r="I1508" s="7">
        <v>3.28</v>
      </c>
      <c r="J1508" s="7">
        <v>12</v>
      </c>
      <c r="K1508" s="7">
        <v>39.36</v>
      </c>
      <c r="L1508" s="7" t="s">
        <v>38</v>
      </c>
      <c r="M1508" s="9">
        <v>1</v>
      </c>
      <c r="N1508" s="6" t="str">
        <f>IF(ev_charging_network_usage_!$I1508&lt;=10,"Low",IF(ev_charging_network_usage_!$I1508&lt;=30,"Medium","High"))</f>
        <v>Low</v>
      </c>
      <c r="O1508" s="6" t="str">
        <f t="shared" si="97"/>
        <v>Low Satisfaction</v>
      </c>
      <c r="P1508" s="6" t="str">
        <f>IF(ev_charging_network_usage_!$H1508&lt;30,"Short Charging",IF(ev_charging_network_usage_!$H1508&lt;=60,"Medium Charging","Long Charging"))</f>
        <v>Long Charging</v>
      </c>
      <c r="Q1508" s="6">
        <f t="shared" si="96"/>
        <v>1</v>
      </c>
      <c r="R1508" s="30">
        <f t="shared" si="94"/>
        <v>0.15625</v>
      </c>
      <c r="S1508" s="28">
        <f t="shared" si="95"/>
        <v>45117</v>
      </c>
      <c r="T1508" s="28"/>
    </row>
    <row r="1509" spans="1:20" ht="13.2" x14ac:dyDescent="0.25">
      <c r="A1509" s="3" t="s">
        <v>3357</v>
      </c>
      <c r="B1509" s="3" t="s">
        <v>20</v>
      </c>
      <c r="C1509" s="3" t="s">
        <v>21</v>
      </c>
      <c r="D1509" s="3" t="s">
        <v>16</v>
      </c>
      <c r="E1509" s="3" t="s">
        <v>17</v>
      </c>
      <c r="F1509" s="3" t="s">
        <v>3358</v>
      </c>
      <c r="G1509" s="3" t="s">
        <v>3359</v>
      </c>
      <c r="H1509" s="3">
        <v>47</v>
      </c>
      <c r="I1509" s="3">
        <v>57.49</v>
      </c>
      <c r="J1509" s="3">
        <v>12</v>
      </c>
      <c r="K1509" s="3">
        <v>689.88</v>
      </c>
      <c r="L1509" s="3" t="s">
        <v>18</v>
      </c>
      <c r="M1509" s="5">
        <v>2</v>
      </c>
      <c r="N1509" s="6" t="str">
        <f>IF(ev_charging_network_usage_!$I1509&lt;=10,"Low",IF(ev_charging_network_usage_!$I1509&lt;=30,"Medium","High"))</f>
        <v>High</v>
      </c>
      <c r="O1509" s="6" t="str">
        <f t="shared" si="97"/>
        <v>Low Satisfaction</v>
      </c>
      <c r="P1509" s="6" t="str">
        <f>IF(ev_charging_network_usage_!$H1509&lt;30,"Short Charging",IF(ev_charging_network_usage_!$H1509&lt;=60,"Medium Charging","Long Charging"))</f>
        <v>Medium Charging</v>
      </c>
      <c r="Q1509" s="6">
        <f t="shared" si="96"/>
        <v>1</v>
      </c>
      <c r="R1509" s="30">
        <f t="shared" si="94"/>
        <v>0.68194444444444446</v>
      </c>
      <c r="S1509" s="28">
        <f t="shared" si="95"/>
        <v>45351</v>
      </c>
      <c r="T1509" s="28"/>
    </row>
    <row r="1510" spans="1:20" ht="13.2" x14ac:dyDescent="0.25">
      <c r="A1510" s="7" t="s">
        <v>3360</v>
      </c>
      <c r="B1510" s="7" t="s">
        <v>55</v>
      </c>
      <c r="C1510" s="7" t="s">
        <v>30</v>
      </c>
      <c r="D1510" s="7" t="s">
        <v>22</v>
      </c>
      <c r="E1510" s="7" t="s">
        <v>17</v>
      </c>
      <c r="F1510" s="8">
        <v>45119.649305555555</v>
      </c>
      <c r="G1510" s="8">
        <v>45119.663194444445</v>
      </c>
      <c r="H1510" s="7">
        <v>20</v>
      </c>
      <c r="I1510" s="7">
        <v>44.85</v>
      </c>
      <c r="J1510" s="7">
        <v>12</v>
      </c>
      <c r="K1510" s="7">
        <v>538.20000000000005</v>
      </c>
      <c r="L1510" s="7" t="s">
        <v>27</v>
      </c>
      <c r="M1510" s="9">
        <v>3</v>
      </c>
      <c r="N1510" s="6" t="str">
        <f>IF(ev_charging_network_usage_!$I1510&lt;=10,"Low",IF(ev_charging_network_usage_!$I1510&lt;=30,"Medium","High"))</f>
        <v>High</v>
      </c>
      <c r="O1510" s="6" t="str">
        <f t="shared" si="97"/>
        <v>Medium Satisfaction</v>
      </c>
      <c r="P1510" s="6" t="str">
        <f>IF(ev_charging_network_usage_!$H1510&lt;30,"Short Charging",IF(ev_charging_network_usage_!$H1510&lt;=60,"Medium Charging","Long Charging"))</f>
        <v>Short Charging</v>
      </c>
      <c r="Q1510" s="6">
        <f t="shared" si="96"/>
        <v>2</v>
      </c>
      <c r="R1510" s="30">
        <f t="shared" si="94"/>
        <v>0.64930555555555558</v>
      </c>
      <c r="S1510" s="28">
        <f t="shared" si="95"/>
        <v>45119</v>
      </c>
      <c r="T1510" s="28"/>
    </row>
    <row r="1511" spans="1:20" ht="13.2" x14ac:dyDescent="0.25">
      <c r="A1511" s="3" t="s">
        <v>3361</v>
      </c>
      <c r="B1511" s="3" t="s">
        <v>29</v>
      </c>
      <c r="C1511" s="3" t="s">
        <v>15</v>
      </c>
      <c r="D1511" s="3" t="s">
        <v>34</v>
      </c>
      <c r="E1511" s="3" t="s">
        <v>17</v>
      </c>
      <c r="F1511" s="3" t="s">
        <v>3362</v>
      </c>
      <c r="G1511" s="3" t="s">
        <v>3363</v>
      </c>
      <c r="H1511" s="3">
        <v>42</v>
      </c>
      <c r="I1511" s="3">
        <v>16.420000000000002</v>
      </c>
      <c r="J1511" s="3">
        <v>12</v>
      </c>
      <c r="K1511" s="3">
        <v>197.04</v>
      </c>
      <c r="L1511" s="3" t="s">
        <v>18</v>
      </c>
      <c r="M1511" s="5">
        <v>5</v>
      </c>
      <c r="N1511" s="6" t="str">
        <f>IF(ev_charging_network_usage_!$I1511&lt;=10,"Low",IF(ev_charging_network_usage_!$I1511&lt;=30,"Medium","High"))</f>
        <v>Medium</v>
      </c>
      <c r="O1511" s="6" t="str">
        <f t="shared" si="97"/>
        <v>High Satisfaction</v>
      </c>
      <c r="P1511" s="6" t="str">
        <f>IF(ev_charging_network_usage_!$H1511&lt;30,"Short Charging",IF(ev_charging_network_usage_!$H1511&lt;=60,"Medium Charging","Long Charging"))</f>
        <v>Medium Charging</v>
      </c>
      <c r="Q1511" s="6">
        <f t="shared" si="96"/>
        <v>3</v>
      </c>
      <c r="R1511" s="30">
        <f t="shared" si="94"/>
        <v>0.76666666666666672</v>
      </c>
      <c r="S1511" s="28">
        <f t="shared" si="95"/>
        <v>45196</v>
      </c>
      <c r="T1511" s="28"/>
    </row>
    <row r="1512" spans="1:20" ht="13.2" x14ac:dyDescent="0.25">
      <c r="A1512" s="7" t="s">
        <v>3364</v>
      </c>
      <c r="B1512" s="7" t="s">
        <v>20</v>
      </c>
      <c r="C1512" s="7" t="s">
        <v>21</v>
      </c>
      <c r="D1512" s="7" t="s">
        <v>22</v>
      </c>
      <c r="E1512" s="7" t="s">
        <v>35</v>
      </c>
      <c r="F1512" s="8">
        <v>45148.880555555559</v>
      </c>
      <c r="G1512" s="8">
        <v>45148.93472222222</v>
      </c>
      <c r="H1512" s="7">
        <v>78</v>
      </c>
      <c r="I1512" s="7">
        <v>26.02</v>
      </c>
      <c r="J1512" s="7">
        <v>8</v>
      </c>
      <c r="K1512" s="7">
        <v>208.16</v>
      </c>
      <c r="L1512" s="7" t="s">
        <v>23</v>
      </c>
      <c r="M1512" s="9">
        <v>3</v>
      </c>
      <c r="N1512" s="6" t="str">
        <f>IF(ev_charging_network_usage_!$I1512&lt;=10,"Low",IF(ev_charging_network_usage_!$I1512&lt;=30,"Medium","High"))</f>
        <v>Medium</v>
      </c>
      <c r="O1512" s="6" t="str">
        <f t="shared" si="97"/>
        <v>Medium Satisfaction</v>
      </c>
      <c r="P1512" s="6" t="str">
        <f>IF(ev_charging_network_usage_!$H1512&lt;30,"Short Charging",IF(ev_charging_network_usage_!$H1512&lt;=60,"Medium Charging","Long Charging"))</f>
        <v>Long Charging</v>
      </c>
      <c r="Q1512" s="6">
        <f t="shared" si="96"/>
        <v>1</v>
      </c>
      <c r="R1512" s="30">
        <f t="shared" si="94"/>
        <v>0.88055555555555554</v>
      </c>
      <c r="S1512" s="28">
        <f t="shared" si="95"/>
        <v>45148</v>
      </c>
      <c r="T1512" s="28"/>
    </row>
    <row r="1513" spans="1:20" ht="13.2" x14ac:dyDescent="0.25">
      <c r="A1513" s="3" t="s">
        <v>3365</v>
      </c>
      <c r="B1513" s="3" t="s">
        <v>55</v>
      </c>
      <c r="C1513" s="3" t="s">
        <v>21</v>
      </c>
      <c r="D1513" s="3" t="s">
        <v>34</v>
      </c>
      <c r="E1513" s="3" t="s">
        <v>35</v>
      </c>
      <c r="F1513" s="4">
        <v>45445.481249999997</v>
      </c>
      <c r="G1513" s="4">
        <v>45445.55</v>
      </c>
      <c r="H1513" s="3">
        <v>99</v>
      </c>
      <c r="I1513" s="3">
        <v>26.27</v>
      </c>
      <c r="J1513" s="3">
        <v>15</v>
      </c>
      <c r="K1513" s="3">
        <v>394.05</v>
      </c>
      <c r="L1513" s="3" t="s">
        <v>23</v>
      </c>
      <c r="M1513" s="5">
        <v>5</v>
      </c>
      <c r="N1513" s="6" t="str">
        <f>IF(ev_charging_network_usage_!$I1513&lt;=10,"Low",IF(ev_charging_network_usage_!$I1513&lt;=30,"Medium","High"))</f>
        <v>Medium</v>
      </c>
      <c r="O1513" s="6" t="str">
        <f t="shared" si="97"/>
        <v>High Satisfaction</v>
      </c>
      <c r="P1513" s="6" t="str">
        <f>IF(ev_charging_network_usage_!$H1513&lt;30,"Short Charging",IF(ev_charging_network_usage_!$H1513&lt;=60,"Medium Charging","Long Charging"))</f>
        <v>Long Charging</v>
      </c>
      <c r="Q1513" s="6">
        <f t="shared" si="96"/>
        <v>1</v>
      </c>
      <c r="R1513" s="30">
        <f t="shared" si="94"/>
        <v>0.48125000000000001</v>
      </c>
      <c r="S1513" s="28">
        <f t="shared" si="95"/>
        <v>45445</v>
      </c>
      <c r="T1513" s="28"/>
    </row>
    <row r="1514" spans="1:20" ht="13.2" x14ac:dyDescent="0.25">
      <c r="A1514" s="7" t="s">
        <v>3366</v>
      </c>
      <c r="B1514" s="7" t="s">
        <v>59</v>
      </c>
      <c r="C1514" s="7" t="s">
        <v>30</v>
      </c>
      <c r="D1514" s="7" t="s">
        <v>22</v>
      </c>
      <c r="E1514" s="7" t="s">
        <v>17</v>
      </c>
      <c r="F1514" s="8">
        <v>45141.775000000001</v>
      </c>
      <c r="G1514" s="8">
        <v>45141.834722222222</v>
      </c>
      <c r="H1514" s="7">
        <v>86</v>
      </c>
      <c r="I1514" s="7">
        <v>30.65</v>
      </c>
      <c r="J1514" s="7">
        <v>8</v>
      </c>
      <c r="K1514" s="7">
        <v>245.2</v>
      </c>
      <c r="L1514" s="7" t="s">
        <v>23</v>
      </c>
      <c r="M1514" s="9">
        <v>4</v>
      </c>
      <c r="N1514" s="6" t="str">
        <f>IF(ev_charging_network_usage_!$I1514&lt;=10,"Low",IF(ev_charging_network_usage_!$I1514&lt;=30,"Medium","High"))</f>
        <v>High</v>
      </c>
      <c r="O1514" s="6" t="str">
        <f t="shared" si="97"/>
        <v>Medium Satisfaction</v>
      </c>
      <c r="P1514" s="6" t="str">
        <f>IF(ev_charging_network_usage_!$H1514&lt;30,"Short Charging",IF(ev_charging_network_usage_!$H1514&lt;=60,"Medium Charging","Long Charging"))</f>
        <v>Long Charging</v>
      </c>
      <c r="Q1514" s="6">
        <f t="shared" si="96"/>
        <v>2</v>
      </c>
      <c r="R1514" s="30">
        <f t="shared" si="94"/>
        <v>0.77500000000000002</v>
      </c>
      <c r="S1514" s="28">
        <f t="shared" si="95"/>
        <v>45141</v>
      </c>
      <c r="T1514" s="28"/>
    </row>
    <row r="1515" spans="1:20" ht="13.2" x14ac:dyDescent="0.25">
      <c r="A1515" s="3" t="s">
        <v>3367</v>
      </c>
      <c r="B1515" s="3" t="s">
        <v>55</v>
      </c>
      <c r="C1515" s="3" t="s">
        <v>15</v>
      </c>
      <c r="D1515" s="3" t="s">
        <v>34</v>
      </c>
      <c r="E1515" s="3" t="s">
        <v>35</v>
      </c>
      <c r="F1515" s="3" t="s">
        <v>3368</v>
      </c>
      <c r="G1515" s="3" t="s">
        <v>3369</v>
      </c>
      <c r="H1515" s="3">
        <v>70</v>
      </c>
      <c r="I1515" s="3">
        <v>36.770000000000003</v>
      </c>
      <c r="J1515" s="3">
        <v>15</v>
      </c>
      <c r="K1515" s="3">
        <v>551.54999999999995</v>
      </c>
      <c r="L1515" s="3" t="s">
        <v>23</v>
      </c>
      <c r="M1515" s="5">
        <v>4</v>
      </c>
      <c r="N1515" s="6" t="str">
        <f>IF(ev_charging_network_usage_!$I1515&lt;=10,"Low",IF(ev_charging_network_usage_!$I1515&lt;=30,"Medium","High"))</f>
        <v>High</v>
      </c>
      <c r="O1515" s="6" t="str">
        <f t="shared" si="97"/>
        <v>Medium Satisfaction</v>
      </c>
      <c r="P1515" s="6" t="str">
        <f>IF(ev_charging_network_usage_!$H1515&lt;30,"Short Charging",IF(ev_charging_network_usage_!$H1515&lt;=60,"Medium Charging","Long Charging"))</f>
        <v>Long Charging</v>
      </c>
      <c r="Q1515" s="6">
        <f t="shared" si="96"/>
        <v>3</v>
      </c>
      <c r="R1515" s="30">
        <f t="shared" si="94"/>
        <v>0.23055555555555557</v>
      </c>
      <c r="S1515" s="28">
        <f t="shared" si="95"/>
        <v>45291</v>
      </c>
      <c r="T1515" s="28"/>
    </row>
    <row r="1516" spans="1:20" ht="13.2" x14ac:dyDescent="0.25">
      <c r="A1516" s="7" t="s">
        <v>3370</v>
      </c>
      <c r="B1516" s="7" t="s">
        <v>43</v>
      </c>
      <c r="C1516" s="7" t="s">
        <v>21</v>
      </c>
      <c r="D1516" s="7" t="s">
        <v>31</v>
      </c>
      <c r="E1516" s="7" t="s">
        <v>35</v>
      </c>
      <c r="F1516" s="8">
        <v>45328.236111111109</v>
      </c>
      <c r="G1516" s="8">
        <v>45328.25277777778</v>
      </c>
      <c r="H1516" s="7">
        <v>24</v>
      </c>
      <c r="I1516" s="7">
        <v>23.27</v>
      </c>
      <c r="J1516" s="7">
        <v>10</v>
      </c>
      <c r="K1516" s="7">
        <v>232.7</v>
      </c>
      <c r="L1516" s="7" t="s">
        <v>38</v>
      </c>
      <c r="M1516" s="9">
        <v>5</v>
      </c>
      <c r="N1516" s="6" t="str">
        <f>IF(ev_charging_network_usage_!$I1516&lt;=10,"Low",IF(ev_charging_network_usage_!$I1516&lt;=30,"Medium","High"))</f>
        <v>Medium</v>
      </c>
      <c r="O1516" s="6" t="str">
        <f t="shared" si="97"/>
        <v>High Satisfaction</v>
      </c>
      <c r="P1516" s="6" t="str">
        <f>IF(ev_charging_network_usage_!$H1516&lt;30,"Short Charging",IF(ev_charging_network_usage_!$H1516&lt;=60,"Medium Charging","Long Charging"))</f>
        <v>Short Charging</v>
      </c>
      <c r="Q1516" s="6">
        <f t="shared" si="96"/>
        <v>1</v>
      </c>
      <c r="R1516" s="30">
        <f t="shared" si="94"/>
        <v>0.2361111111111111</v>
      </c>
      <c r="S1516" s="28">
        <f t="shared" si="95"/>
        <v>45328</v>
      </c>
      <c r="T1516" s="28"/>
    </row>
    <row r="1517" spans="1:20" ht="13.2" x14ac:dyDescent="0.25">
      <c r="A1517" s="3" t="s">
        <v>3371</v>
      </c>
      <c r="B1517" s="3" t="s">
        <v>55</v>
      </c>
      <c r="C1517" s="3" t="s">
        <v>30</v>
      </c>
      <c r="D1517" s="3" t="s">
        <v>22</v>
      </c>
      <c r="E1517" s="3" t="s">
        <v>35</v>
      </c>
      <c r="F1517" s="10">
        <v>45576.633333333331</v>
      </c>
      <c r="G1517" s="10">
        <v>45576.677777777775</v>
      </c>
      <c r="H1517" s="3">
        <v>64</v>
      </c>
      <c r="I1517" s="3">
        <v>10.11</v>
      </c>
      <c r="J1517" s="3">
        <v>15</v>
      </c>
      <c r="K1517" s="3">
        <v>151.65</v>
      </c>
      <c r="L1517" s="3" t="s">
        <v>38</v>
      </c>
      <c r="M1517" s="5">
        <v>3</v>
      </c>
      <c r="N1517" s="6" t="str">
        <f>IF(ev_charging_network_usage_!$I1517&lt;=10,"Low",IF(ev_charging_network_usage_!$I1517&lt;=30,"Medium","High"))</f>
        <v>Medium</v>
      </c>
      <c r="O1517" s="6" t="str">
        <f t="shared" si="97"/>
        <v>Medium Satisfaction</v>
      </c>
      <c r="P1517" s="6" t="str">
        <f>IF(ev_charging_network_usage_!$H1517&lt;30,"Short Charging",IF(ev_charging_network_usage_!$H1517&lt;=60,"Medium Charging","Long Charging"))</f>
        <v>Long Charging</v>
      </c>
      <c r="Q1517" s="6">
        <f t="shared" si="96"/>
        <v>2</v>
      </c>
      <c r="R1517" s="30">
        <f t="shared" si="94"/>
        <v>0.6333333333333333</v>
      </c>
      <c r="S1517" s="28">
        <f t="shared" si="95"/>
        <v>45576</v>
      </c>
      <c r="T1517" s="28"/>
    </row>
    <row r="1518" spans="1:20" ht="13.2" x14ac:dyDescent="0.25">
      <c r="A1518" s="7" t="s">
        <v>3372</v>
      </c>
      <c r="B1518" s="7" t="s">
        <v>48</v>
      </c>
      <c r="C1518" s="7" t="s">
        <v>21</v>
      </c>
      <c r="D1518" s="7" t="s">
        <v>16</v>
      </c>
      <c r="E1518" s="7" t="s">
        <v>35</v>
      </c>
      <c r="F1518" s="8">
        <v>45511.990972222222</v>
      </c>
      <c r="G1518" s="8">
        <v>45542.039583333331</v>
      </c>
      <c r="H1518" s="7">
        <v>70</v>
      </c>
      <c r="I1518" s="7">
        <v>26.88</v>
      </c>
      <c r="J1518" s="7">
        <v>10</v>
      </c>
      <c r="K1518" s="7">
        <v>268.8</v>
      </c>
      <c r="L1518" s="7" t="s">
        <v>18</v>
      </c>
      <c r="M1518" s="9">
        <v>3</v>
      </c>
      <c r="N1518" s="6" t="str">
        <f>IF(ev_charging_network_usage_!$I1518&lt;=10,"Low",IF(ev_charging_network_usage_!$I1518&lt;=30,"Medium","High"))</f>
        <v>Medium</v>
      </c>
      <c r="O1518" s="6" t="str">
        <f t="shared" si="97"/>
        <v>Medium Satisfaction</v>
      </c>
      <c r="P1518" s="6" t="str">
        <f>IF(ev_charging_network_usage_!$H1518&lt;30,"Short Charging",IF(ev_charging_network_usage_!$H1518&lt;=60,"Medium Charging","Long Charging"))</f>
        <v>Long Charging</v>
      </c>
      <c r="Q1518" s="6">
        <f t="shared" si="96"/>
        <v>1</v>
      </c>
      <c r="R1518" s="30">
        <f t="shared" si="94"/>
        <v>0.99097222222222225</v>
      </c>
      <c r="S1518" s="28">
        <f t="shared" si="95"/>
        <v>45511</v>
      </c>
      <c r="T1518" s="28"/>
    </row>
    <row r="1519" spans="1:20" ht="13.2" x14ac:dyDescent="0.25">
      <c r="A1519" s="3" t="s">
        <v>3373</v>
      </c>
      <c r="B1519" s="3" t="s">
        <v>20</v>
      </c>
      <c r="C1519" s="3" t="s">
        <v>21</v>
      </c>
      <c r="D1519" s="3" t="s">
        <v>34</v>
      </c>
      <c r="E1519" s="3" t="s">
        <v>35</v>
      </c>
      <c r="F1519" s="3" t="s">
        <v>3374</v>
      </c>
      <c r="G1519" s="3" t="s">
        <v>3375</v>
      </c>
      <c r="H1519" s="3">
        <v>94</v>
      </c>
      <c r="I1519" s="3">
        <v>42.86</v>
      </c>
      <c r="J1519" s="3">
        <v>15</v>
      </c>
      <c r="K1519" s="3">
        <v>642.9</v>
      </c>
      <c r="L1519" s="3" t="s">
        <v>38</v>
      </c>
      <c r="M1519" s="5">
        <v>1</v>
      </c>
      <c r="N1519" s="6" t="str">
        <f>IF(ev_charging_network_usage_!$I1519&lt;=10,"Low",IF(ev_charging_network_usage_!$I1519&lt;=30,"Medium","High"))</f>
        <v>High</v>
      </c>
      <c r="O1519" s="6" t="str">
        <f t="shared" si="97"/>
        <v>Low Satisfaction</v>
      </c>
      <c r="P1519" s="6" t="str">
        <f>IF(ev_charging_network_usage_!$H1519&lt;30,"Short Charging",IF(ev_charging_network_usage_!$H1519&lt;=60,"Medium Charging","Long Charging"))</f>
        <v>Long Charging</v>
      </c>
      <c r="Q1519" s="6">
        <f t="shared" si="96"/>
        <v>1</v>
      </c>
      <c r="R1519" s="30">
        <f t="shared" si="94"/>
        <v>0.96458333333333335</v>
      </c>
      <c r="S1519" s="28">
        <f t="shared" si="95"/>
        <v>45254</v>
      </c>
      <c r="T1519" s="28"/>
    </row>
    <row r="1520" spans="1:20" ht="13.2" x14ac:dyDescent="0.25">
      <c r="A1520" s="7" t="s">
        <v>3376</v>
      </c>
      <c r="B1520" s="7" t="s">
        <v>78</v>
      </c>
      <c r="C1520" s="7" t="s">
        <v>15</v>
      </c>
      <c r="D1520" s="7" t="s">
        <v>31</v>
      </c>
      <c r="E1520" s="7" t="s">
        <v>35</v>
      </c>
      <c r="F1520" s="7" t="s">
        <v>3377</v>
      </c>
      <c r="G1520" s="7" t="s">
        <v>3378</v>
      </c>
      <c r="H1520" s="7">
        <v>52</v>
      </c>
      <c r="I1520" s="7">
        <v>55.17</v>
      </c>
      <c r="J1520" s="7">
        <v>10</v>
      </c>
      <c r="K1520" s="7">
        <v>551.70000000000005</v>
      </c>
      <c r="L1520" s="7" t="s">
        <v>38</v>
      </c>
      <c r="M1520" s="9">
        <v>1</v>
      </c>
      <c r="N1520" s="6" t="str">
        <f>IF(ev_charging_network_usage_!$I1520&lt;=10,"Low",IF(ev_charging_network_usage_!$I1520&lt;=30,"Medium","High"))</f>
        <v>High</v>
      </c>
      <c r="O1520" s="6" t="str">
        <f t="shared" si="97"/>
        <v>Low Satisfaction</v>
      </c>
      <c r="P1520" s="6" t="str">
        <f>IF(ev_charging_network_usage_!$H1520&lt;30,"Short Charging",IF(ev_charging_network_usage_!$H1520&lt;=60,"Medium Charging","Long Charging"))</f>
        <v>Medium Charging</v>
      </c>
      <c r="Q1520" s="6">
        <f t="shared" si="96"/>
        <v>3</v>
      </c>
      <c r="R1520" s="30">
        <f t="shared" si="94"/>
        <v>0.56666666666666665</v>
      </c>
      <c r="S1520" s="28">
        <f t="shared" si="95"/>
        <v>44977</v>
      </c>
      <c r="T1520" s="28"/>
    </row>
    <row r="1521" spans="1:20" ht="13.2" x14ac:dyDescent="0.25">
      <c r="A1521" s="3" t="s">
        <v>3379</v>
      </c>
      <c r="B1521" s="3" t="s">
        <v>48</v>
      </c>
      <c r="C1521" s="3" t="s">
        <v>30</v>
      </c>
      <c r="D1521" s="3" t="s">
        <v>31</v>
      </c>
      <c r="E1521" s="3" t="s">
        <v>17</v>
      </c>
      <c r="F1521" s="4">
        <v>45597.145138888889</v>
      </c>
      <c r="G1521" s="4">
        <v>45597.193055555559</v>
      </c>
      <c r="H1521" s="3">
        <v>69</v>
      </c>
      <c r="I1521" s="3">
        <v>14.12</v>
      </c>
      <c r="J1521" s="3">
        <v>12</v>
      </c>
      <c r="K1521" s="3">
        <v>169.44</v>
      </c>
      <c r="L1521" s="3" t="s">
        <v>18</v>
      </c>
      <c r="M1521" s="5">
        <v>3</v>
      </c>
      <c r="N1521" s="6" t="str">
        <f>IF(ev_charging_network_usage_!$I1521&lt;=10,"Low",IF(ev_charging_network_usage_!$I1521&lt;=30,"Medium","High"))</f>
        <v>Medium</v>
      </c>
      <c r="O1521" s="6" t="str">
        <f t="shared" si="97"/>
        <v>Medium Satisfaction</v>
      </c>
      <c r="P1521" s="6" t="str">
        <f>IF(ev_charging_network_usage_!$H1521&lt;30,"Short Charging",IF(ev_charging_network_usage_!$H1521&lt;=60,"Medium Charging","Long Charging"))</f>
        <v>Long Charging</v>
      </c>
      <c r="Q1521" s="6">
        <f t="shared" si="96"/>
        <v>2</v>
      </c>
      <c r="R1521" s="30">
        <f t="shared" si="94"/>
        <v>0.1451388888888889</v>
      </c>
      <c r="S1521" s="28">
        <f t="shared" si="95"/>
        <v>45597</v>
      </c>
      <c r="T1521" s="28"/>
    </row>
    <row r="1522" spans="1:20" ht="13.2" x14ac:dyDescent="0.25">
      <c r="A1522" s="7" t="s">
        <v>3380</v>
      </c>
      <c r="B1522" s="7" t="s">
        <v>14</v>
      </c>
      <c r="C1522" s="7" t="s">
        <v>21</v>
      </c>
      <c r="D1522" s="7" t="s">
        <v>31</v>
      </c>
      <c r="E1522" s="7" t="s">
        <v>35</v>
      </c>
      <c r="F1522" s="7" t="s">
        <v>3381</v>
      </c>
      <c r="G1522" s="7" t="s">
        <v>3382</v>
      </c>
      <c r="H1522" s="7">
        <v>53</v>
      </c>
      <c r="I1522" s="7">
        <v>34.33</v>
      </c>
      <c r="J1522" s="7">
        <v>8</v>
      </c>
      <c r="K1522" s="7">
        <v>274.64</v>
      </c>
      <c r="L1522" s="7" t="s">
        <v>38</v>
      </c>
      <c r="M1522" s="9">
        <v>5</v>
      </c>
      <c r="N1522" s="6" t="str">
        <f>IF(ev_charging_network_usage_!$I1522&lt;=10,"Low",IF(ev_charging_network_usage_!$I1522&lt;=30,"Medium","High"))</f>
        <v>High</v>
      </c>
      <c r="O1522" s="6" t="str">
        <f t="shared" si="97"/>
        <v>High Satisfaction</v>
      </c>
      <c r="P1522" s="6" t="str">
        <f>IF(ev_charging_network_usage_!$H1522&lt;30,"Short Charging",IF(ev_charging_network_usage_!$H1522&lt;=60,"Medium Charging","Long Charging"))</f>
        <v>Medium Charging</v>
      </c>
      <c r="Q1522" s="6">
        <f t="shared" si="96"/>
        <v>1</v>
      </c>
      <c r="R1522" s="30">
        <f t="shared" si="94"/>
        <v>0.9375</v>
      </c>
      <c r="S1522" s="28">
        <f t="shared" si="95"/>
        <v>45092</v>
      </c>
      <c r="T1522" s="28"/>
    </row>
    <row r="1523" spans="1:20" ht="13.2" x14ac:dyDescent="0.25">
      <c r="A1523" s="3" t="s">
        <v>3383</v>
      </c>
      <c r="B1523" s="3" t="s">
        <v>29</v>
      </c>
      <c r="C1523" s="3" t="s">
        <v>15</v>
      </c>
      <c r="D1523" s="3" t="s">
        <v>31</v>
      </c>
      <c r="E1523" s="3" t="s">
        <v>17</v>
      </c>
      <c r="F1523" s="3" t="s">
        <v>3384</v>
      </c>
      <c r="G1523" s="3" t="s">
        <v>3385</v>
      </c>
      <c r="H1523" s="3">
        <v>14</v>
      </c>
      <c r="I1523" s="3">
        <v>59.87</v>
      </c>
      <c r="J1523" s="3">
        <v>15</v>
      </c>
      <c r="K1523" s="3">
        <v>898.05</v>
      </c>
      <c r="L1523" s="3" t="s">
        <v>38</v>
      </c>
      <c r="M1523" s="5">
        <v>5</v>
      </c>
      <c r="N1523" s="6" t="str">
        <f>IF(ev_charging_network_usage_!$I1523&lt;=10,"Low",IF(ev_charging_network_usage_!$I1523&lt;=30,"Medium","High"))</f>
        <v>High</v>
      </c>
      <c r="O1523" s="6" t="str">
        <f t="shared" si="97"/>
        <v>High Satisfaction</v>
      </c>
      <c r="P1523" s="6" t="str">
        <f>IF(ev_charging_network_usage_!$H1523&lt;30,"Short Charging",IF(ev_charging_network_usage_!$H1523&lt;=60,"Medium Charging","Long Charging"))</f>
        <v>Short Charging</v>
      </c>
      <c r="Q1523" s="6">
        <f t="shared" si="96"/>
        <v>3</v>
      </c>
      <c r="R1523" s="30">
        <f t="shared" si="94"/>
        <v>0.28611111111111109</v>
      </c>
      <c r="S1523" s="28">
        <f t="shared" si="95"/>
        <v>45138</v>
      </c>
      <c r="T1523" s="28"/>
    </row>
    <row r="1524" spans="1:20" ht="13.2" x14ac:dyDescent="0.25">
      <c r="A1524" s="7" t="s">
        <v>3386</v>
      </c>
      <c r="B1524" s="7" t="s">
        <v>59</v>
      </c>
      <c r="C1524" s="7" t="s">
        <v>30</v>
      </c>
      <c r="D1524" s="7" t="s">
        <v>22</v>
      </c>
      <c r="E1524" s="7" t="s">
        <v>17</v>
      </c>
      <c r="F1524" s="8">
        <v>45089.620833333334</v>
      </c>
      <c r="G1524" s="8">
        <v>45089.632638888892</v>
      </c>
      <c r="H1524" s="7">
        <v>17</v>
      </c>
      <c r="I1524" s="7">
        <v>3.88</v>
      </c>
      <c r="J1524" s="7">
        <v>8</v>
      </c>
      <c r="K1524" s="7">
        <v>31.04</v>
      </c>
      <c r="L1524" s="7" t="s">
        <v>27</v>
      </c>
      <c r="M1524" s="9">
        <v>3</v>
      </c>
      <c r="N1524" s="6" t="str">
        <f>IF(ev_charging_network_usage_!$I1524&lt;=10,"Low",IF(ev_charging_network_usage_!$I1524&lt;=30,"Medium","High"))</f>
        <v>Low</v>
      </c>
      <c r="O1524" s="6" t="str">
        <f t="shared" si="97"/>
        <v>Medium Satisfaction</v>
      </c>
      <c r="P1524" s="6" t="str">
        <f>IF(ev_charging_network_usage_!$H1524&lt;30,"Short Charging",IF(ev_charging_network_usage_!$H1524&lt;=60,"Medium Charging","Long Charging"))</f>
        <v>Short Charging</v>
      </c>
      <c r="Q1524" s="6">
        <f t="shared" si="96"/>
        <v>2</v>
      </c>
      <c r="R1524" s="30">
        <f t="shared" si="94"/>
        <v>0.62083333333333335</v>
      </c>
      <c r="S1524" s="28">
        <f t="shared" si="95"/>
        <v>45089</v>
      </c>
      <c r="T1524" s="28"/>
    </row>
    <row r="1525" spans="1:20" ht="13.2" x14ac:dyDescent="0.25">
      <c r="A1525" s="3" t="s">
        <v>3387</v>
      </c>
      <c r="B1525" s="3" t="s">
        <v>48</v>
      </c>
      <c r="C1525" s="3" t="s">
        <v>30</v>
      </c>
      <c r="D1525" s="3" t="s">
        <v>31</v>
      </c>
      <c r="E1525" s="3" t="s">
        <v>35</v>
      </c>
      <c r="F1525" s="4">
        <v>45537.751388888886</v>
      </c>
      <c r="G1525" s="4">
        <v>45537.814583333333</v>
      </c>
      <c r="H1525" s="3">
        <v>91</v>
      </c>
      <c r="I1525" s="3">
        <v>15.49</v>
      </c>
      <c r="J1525" s="3">
        <v>12</v>
      </c>
      <c r="K1525" s="3">
        <v>185.88</v>
      </c>
      <c r="L1525" s="3" t="s">
        <v>38</v>
      </c>
      <c r="M1525" s="5">
        <v>4</v>
      </c>
      <c r="N1525" s="6" t="str">
        <f>IF(ev_charging_network_usage_!$I1525&lt;=10,"Low",IF(ev_charging_network_usage_!$I1525&lt;=30,"Medium","High"))</f>
        <v>Medium</v>
      </c>
      <c r="O1525" s="6" t="str">
        <f t="shared" si="97"/>
        <v>Medium Satisfaction</v>
      </c>
      <c r="P1525" s="6" t="str">
        <f>IF(ev_charging_network_usage_!$H1525&lt;30,"Short Charging",IF(ev_charging_network_usage_!$H1525&lt;=60,"Medium Charging","Long Charging"))</f>
        <v>Long Charging</v>
      </c>
      <c r="Q1525" s="6">
        <f t="shared" si="96"/>
        <v>2</v>
      </c>
      <c r="R1525" s="30">
        <f t="shared" si="94"/>
        <v>0.75138888888888888</v>
      </c>
      <c r="S1525" s="28">
        <f t="shared" si="95"/>
        <v>45537</v>
      </c>
      <c r="T1525" s="28"/>
    </row>
    <row r="1526" spans="1:20" ht="13.2" x14ac:dyDescent="0.25">
      <c r="A1526" s="7" t="s">
        <v>3388</v>
      </c>
      <c r="B1526" s="7" t="s">
        <v>29</v>
      </c>
      <c r="C1526" s="7" t="s">
        <v>21</v>
      </c>
      <c r="D1526" s="7" t="s">
        <v>34</v>
      </c>
      <c r="E1526" s="7" t="s">
        <v>17</v>
      </c>
      <c r="F1526" s="7" t="s">
        <v>3389</v>
      </c>
      <c r="G1526" s="7" t="s">
        <v>3390</v>
      </c>
      <c r="H1526" s="7">
        <v>63</v>
      </c>
      <c r="I1526" s="7">
        <v>35.590000000000003</v>
      </c>
      <c r="J1526" s="7">
        <v>12</v>
      </c>
      <c r="K1526" s="7">
        <v>427.08</v>
      </c>
      <c r="L1526" s="7" t="s">
        <v>38</v>
      </c>
      <c r="M1526" s="9">
        <v>4</v>
      </c>
      <c r="N1526" s="6" t="str">
        <f>IF(ev_charging_network_usage_!$I1526&lt;=10,"Low",IF(ev_charging_network_usage_!$I1526&lt;=30,"Medium","High"))</f>
        <v>High</v>
      </c>
      <c r="O1526" s="6" t="str">
        <f t="shared" si="97"/>
        <v>Medium Satisfaction</v>
      </c>
      <c r="P1526" s="6" t="str">
        <f>IF(ev_charging_network_usage_!$H1526&lt;30,"Short Charging",IF(ev_charging_network_usage_!$H1526&lt;=60,"Medium Charging","Long Charging"))</f>
        <v>Long Charging</v>
      </c>
      <c r="Q1526" s="6">
        <f t="shared" si="96"/>
        <v>1</v>
      </c>
      <c r="R1526" s="30">
        <f t="shared" si="94"/>
        <v>0.68958333333333333</v>
      </c>
      <c r="S1526" s="28">
        <f t="shared" si="95"/>
        <v>45531</v>
      </c>
      <c r="T1526" s="28"/>
    </row>
    <row r="1527" spans="1:20" ht="13.2" x14ac:dyDescent="0.25">
      <c r="A1527" s="3" t="s">
        <v>3391</v>
      </c>
      <c r="B1527" s="3" t="s">
        <v>78</v>
      </c>
      <c r="C1527" s="3" t="s">
        <v>21</v>
      </c>
      <c r="D1527" s="3" t="s">
        <v>34</v>
      </c>
      <c r="E1527" s="3" t="s">
        <v>35</v>
      </c>
      <c r="F1527" s="3" t="s">
        <v>3392</v>
      </c>
      <c r="G1527" s="3" t="s">
        <v>3393</v>
      </c>
      <c r="H1527" s="3">
        <v>12</v>
      </c>
      <c r="I1527" s="3">
        <v>56.59</v>
      </c>
      <c r="J1527" s="3">
        <v>10</v>
      </c>
      <c r="K1527" s="3">
        <v>565.9</v>
      </c>
      <c r="L1527" s="3" t="s">
        <v>23</v>
      </c>
      <c r="M1527" s="5">
        <v>5</v>
      </c>
      <c r="N1527" s="6" t="str">
        <f>IF(ev_charging_network_usage_!$I1527&lt;=10,"Low",IF(ev_charging_network_usage_!$I1527&lt;=30,"Medium","High"))</f>
        <v>High</v>
      </c>
      <c r="O1527" s="6" t="str">
        <f t="shared" si="97"/>
        <v>High Satisfaction</v>
      </c>
      <c r="P1527" s="6" t="str">
        <f>IF(ev_charging_network_usage_!$H1527&lt;30,"Short Charging",IF(ev_charging_network_usage_!$H1527&lt;=60,"Medium Charging","Long Charging"))</f>
        <v>Short Charging</v>
      </c>
      <c r="Q1527" s="6">
        <f t="shared" si="96"/>
        <v>1</v>
      </c>
      <c r="R1527" s="30">
        <f t="shared" si="94"/>
        <v>0.14166666666666666</v>
      </c>
      <c r="S1527" s="28">
        <f t="shared" si="95"/>
        <v>45315</v>
      </c>
      <c r="T1527" s="28"/>
    </row>
    <row r="1528" spans="1:20" ht="13.2" x14ac:dyDescent="0.25">
      <c r="A1528" s="7" t="s">
        <v>3394</v>
      </c>
      <c r="B1528" s="7" t="s">
        <v>14</v>
      </c>
      <c r="C1528" s="7" t="s">
        <v>15</v>
      </c>
      <c r="D1528" s="7" t="s">
        <v>16</v>
      </c>
      <c r="E1528" s="7" t="s">
        <v>17</v>
      </c>
      <c r="F1528" s="7" t="s">
        <v>3395</v>
      </c>
      <c r="G1528" s="7" t="s">
        <v>3396</v>
      </c>
      <c r="H1528" s="7">
        <v>49</v>
      </c>
      <c r="I1528" s="7">
        <v>30.73</v>
      </c>
      <c r="J1528" s="7">
        <v>10</v>
      </c>
      <c r="K1528" s="7">
        <v>307.3</v>
      </c>
      <c r="L1528" s="7" t="s">
        <v>18</v>
      </c>
      <c r="M1528" s="9">
        <v>4</v>
      </c>
      <c r="N1528" s="6" t="str">
        <f>IF(ev_charging_network_usage_!$I1528&lt;=10,"Low",IF(ev_charging_network_usage_!$I1528&lt;=30,"Medium","High"))</f>
        <v>High</v>
      </c>
      <c r="O1528" s="6" t="str">
        <f t="shared" si="97"/>
        <v>Medium Satisfaction</v>
      </c>
      <c r="P1528" s="6" t="str">
        <f>IF(ev_charging_network_usage_!$H1528&lt;30,"Short Charging",IF(ev_charging_network_usage_!$H1528&lt;=60,"Medium Charging","Long Charging"))</f>
        <v>Medium Charging</v>
      </c>
      <c r="Q1528" s="6">
        <f t="shared" si="96"/>
        <v>3</v>
      </c>
      <c r="R1528" s="30">
        <f t="shared" si="94"/>
        <v>0.40972222222222221</v>
      </c>
      <c r="S1528" s="28">
        <f t="shared" si="95"/>
        <v>45338</v>
      </c>
      <c r="T1528" s="28"/>
    </row>
    <row r="1529" spans="1:20" ht="13.2" x14ac:dyDescent="0.25">
      <c r="A1529" s="3" t="s">
        <v>3397</v>
      </c>
      <c r="B1529" s="3" t="s">
        <v>29</v>
      </c>
      <c r="C1529" s="3" t="s">
        <v>21</v>
      </c>
      <c r="D1529" s="3" t="s">
        <v>31</v>
      </c>
      <c r="E1529" s="3" t="s">
        <v>17</v>
      </c>
      <c r="F1529" s="4">
        <v>45333.70208333333</v>
      </c>
      <c r="G1529" s="4">
        <v>45333.711805555555</v>
      </c>
      <c r="H1529" s="3">
        <v>14</v>
      </c>
      <c r="I1529" s="3">
        <v>44.18</v>
      </c>
      <c r="J1529" s="3">
        <v>10</v>
      </c>
      <c r="K1529" s="3">
        <v>441.8</v>
      </c>
      <c r="L1529" s="3" t="s">
        <v>27</v>
      </c>
      <c r="M1529" s="5">
        <v>1</v>
      </c>
      <c r="N1529" s="6" t="str">
        <f>IF(ev_charging_network_usage_!$I1529&lt;=10,"Low",IF(ev_charging_network_usage_!$I1529&lt;=30,"Medium","High"))</f>
        <v>High</v>
      </c>
      <c r="O1529" s="6" t="str">
        <f t="shared" si="97"/>
        <v>Low Satisfaction</v>
      </c>
      <c r="P1529" s="6" t="str">
        <f>IF(ev_charging_network_usage_!$H1529&lt;30,"Short Charging",IF(ev_charging_network_usage_!$H1529&lt;=60,"Medium Charging","Long Charging"))</f>
        <v>Short Charging</v>
      </c>
      <c r="Q1529" s="6">
        <f t="shared" si="96"/>
        <v>1</v>
      </c>
      <c r="R1529" s="30">
        <f t="shared" si="94"/>
        <v>0.70208333333333328</v>
      </c>
      <c r="S1529" s="28">
        <f t="shared" si="95"/>
        <v>45333</v>
      </c>
      <c r="T1529" s="28"/>
    </row>
    <row r="1530" spans="1:20" ht="13.2" x14ac:dyDescent="0.25">
      <c r="A1530" s="7" t="s">
        <v>3398</v>
      </c>
      <c r="B1530" s="7" t="s">
        <v>20</v>
      </c>
      <c r="C1530" s="7" t="s">
        <v>30</v>
      </c>
      <c r="D1530" s="7" t="s">
        <v>22</v>
      </c>
      <c r="E1530" s="7" t="s">
        <v>17</v>
      </c>
      <c r="F1530" s="7" t="s">
        <v>3399</v>
      </c>
      <c r="G1530" s="7" t="s">
        <v>3400</v>
      </c>
      <c r="H1530" s="7">
        <v>74</v>
      </c>
      <c r="I1530" s="7">
        <v>17.34</v>
      </c>
      <c r="J1530" s="7">
        <v>10</v>
      </c>
      <c r="K1530" s="7">
        <v>173.4</v>
      </c>
      <c r="L1530" s="7" t="s">
        <v>23</v>
      </c>
      <c r="M1530" s="9">
        <v>2</v>
      </c>
      <c r="N1530" s="6" t="str">
        <f>IF(ev_charging_network_usage_!$I1530&lt;=10,"Low",IF(ev_charging_network_usage_!$I1530&lt;=30,"Medium","High"))</f>
        <v>Medium</v>
      </c>
      <c r="O1530" s="6" t="str">
        <f t="shared" si="97"/>
        <v>Low Satisfaction</v>
      </c>
      <c r="P1530" s="6" t="str">
        <f>IF(ev_charging_network_usage_!$H1530&lt;30,"Short Charging",IF(ev_charging_network_usage_!$H1530&lt;=60,"Medium Charging","Long Charging"))</f>
        <v>Long Charging</v>
      </c>
      <c r="Q1530" s="6">
        <f t="shared" si="96"/>
        <v>2</v>
      </c>
      <c r="R1530" s="30">
        <f t="shared" si="94"/>
        <v>0.15486111111111112</v>
      </c>
      <c r="S1530" s="28">
        <f t="shared" si="95"/>
        <v>44952</v>
      </c>
      <c r="T1530" s="28"/>
    </row>
    <row r="1531" spans="1:20" ht="13.2" x14ac:dyDescent="0.25">
      <c r="A1531" s="3" t="s">
        <v>3401</v>
      </c>
      <c r="B1531" s="3" t="s">
        <v>55</v>
      </c>
      <c r="C1531" s="3" t="s">
        <v>15</v>
      </c>
      <c r="D1531" s="3" t="s">
        <v>34</v>
      </c>
      <c r="E1531" s="3" t="s">
        <v>35</v>
      </c>
      <c r="F1531" s="4">
        <v>45333.995138888888</v>
      </c>
      <c r="G1531" s="4">
        <v>45362.074305555558</v>
      </c>
      <c r="H1531" s="3">
        <v>114</v>
      </c>
      <c r="I1531" s="3">
        <v>44.63</v>
      </c>
      <c r="J1531" s="3">
        <v>8</v>
      </c>
      <c r="K1531" s="3">
        <v>357.04</v>
      </c>
      <c r="L1531" s="3" t="s">
        <v>23</v>
      </c>
      <c r="M1531" s="5">
        <v>1</v>
      </c>
      <c r="N1531" s="6" t="str">
        <f>IF(ev_charging_network_usage_!$I1531&lt;=10,"Low",IF(ev_charging_network_usage_!$I1531&lt;=30,"Medium","High"))</f>
        <v>High</v>
      </c>
      <c r="O1531" s="6" t="str">
        <f t="shared" si="97"/>
        <v>Low Satisfaction</v>
      </c>
      <c r="P1531" s="6" t="str">
        <f>IF(ev_charging_network_usage_!$H1531&lt;30,"Short Charging",IF(ev_charging_network_usage_!$H1531&lt;=60,"Medium Charging","Long Charging"))</f>
        <v>Long Charging</v>
      </c>
      <c r="Q1531" s="6">
        <f t="shared" si="96"/>
        <v>3</v>
      </c>
      <c r="R1531" s="30">
        <f t="shared" si="94"/>
        <v>0.99513888888888891</v>
      </c>
      <c r="S1531" s="28">
        <f t="shared" si="95"/>
        <v>45333</v>
      </c>
      <c r="T1531" s="28"/>
    </row>
    <row r="1532" spans="1:20" ht="13.2" x14ac:dyDescent="0.25">
      <c r="A1532" s="7" t="s">
        <v>3402</v>
      </c>
      <c r="B1532" s="7" t="s">
        <v>14</v>
      </c>
      <c r="C1532" s="7" t="s">
        <v>30</v>
      </c>
      <c r="D1532" s="7" t="s">
        <v>34</v>
      </c>
      <c r="E1532" s="7" t="s">
        <v>17</v>
      </c>
      <c r="F1532" s="7" t="s">
        <v>3403</v>
      </c>
      <c r="G1532" s="7" t="s">
        <v>3404</v>
      </c>
      <c r="H1532" s="7">
        <v>99</v>
      </c>
      <c r="I1532" s="7">
        <v>3.3</v>
      </c>
      <c r="J1532" s="7">
        <v>8</v>
      </c>
      <c r="K1532" s="7">
        <v>26.4</v>
      </c>
      <c r="L1532" s="7" t="s">
        <v>38</v>
      </c>
      <c r="M1532" s="9">
        <v>3</v>
      </c>
      <c r="N1532" s="6" t="str">
        <f>IF(ev_charging_network_usage_!$I1532&lt;=10,"Low",IF(ev_charging_network_usage_!$I1532&lt;=30,"Medium","High"))</f>
        <v>Low</v>
      </c>
      <c r="O1532" s="6" t="str">
        <f t="shared" si="97"/>
        <v>Medium Satisfaction</v>
      </c>
      <c r="P1532" s="6" t="str">
        <f>IF(ev_charging_network_usage_!$H1532&lt;30,"Short Charging",IF(ev_charging_network_usage_!$H1532&lt;=60,"Medium Charging","Long Charging"))</f>
        <v>Long Charging</v>
      </c>
      <c r="Q1532" s="6">
        <f t="shared" si="96"/>
        <v>2</v>
      </c>
      <c r="R1532" s="30">
        <f t="shared" si="94"/>
        <v>0.32083333333333336</v>
      </c>
      <c r="S1532" s="28">
        <f t="shared" si="95"/>
        <v>45280</v>
      </c>
      <c r="T1532" s="28"/>
    </row>
    <row r="1533" spans="1:20" ht="13.2" x14ac:dyDescent="0.25">
      <c r="A1533" s="3" t="s">
        <v>3405</v>
      </c>
      <c r="B1533" s="3" t="s">
        <v>78</v>
      </c>
      <c r="C1533" s="3" t="s">
        <v>30</v>
      </c>
      <c r="D1533" s="3" t="s">
        <v>16</v>
      </c>
      <c r="E1533" s="3" t="s">
        <v>35</v>
      </c>
      <c r="F1533" s="3" t="s">
        <v>3406</v>
      </c>
      <c r="G1533" s="3" t="s">
        <v>3407</v>
      </c>
      <c r="H1533" s="3">
        <v>89</v>
      </c>
      <c r="I1533" s="3">
        <v>16.28</v>
      </c>
      <c r="J1533" s="3">
        <v>10</v>
      </c>
      <c r="K1533" s="3">
        <v>162.80000000000001</v>
      </c>
      <c r="L1533" s="3" t="s">
        <v>23</v>
      </c>
      <c r="M1533" s="5">
        <v>5</v>
      </c>
      <c r="N1533" s="6" t="str">
        <f>IF(ev_charging_network_usage_!$I1533&lt;=10,"Low",IF(ev_charging_network_usage_!$I1533&lt;=30,"Medium","High"))</f>
        <v>Medium</v>
      </c>
      <c r="O1533" s="6" t="str">
        <f t="shared" si="97"/>
        <v>High Satisfaction</v>
      </c>
      <c r="P1533" s="6" t="str">
        <f>IF(ev_charging_network_usage_!$H1533&lt;30,"Short Charging",IF(ev_charging_network_usage_!$H1533&lt;=60,"Medium Charging","Long Charging"))</f>
        <v>Long Charging</v>
      </c>
      <c r="Q1533" s="6">
        <f t="shared" si="96"/>
        <v>2</v>
      </c>
      <c r="R1533" s="30">
        <f t="shared" si="94"/>
        <v>0.7319444444444444</v>
      </c>
      <c r="S1533" s="28">
        <f t="shared" si="95"/>
        <v>45579</v>
      </c>
      <c r="T1533" s="28"/>
    </row>
    <row r="1534" spans="1:20" ht="13.2" x14ac:dyDescent="0.25">
      <c r="A1534" s="7" t="s">
        <v>3408</v>
      </c>
      <c r="B1534" s="7" t="s">
        <v>20</v>
      </c>
      <c r="C1534" s="7" t="s">
        <v>21</v>
      </c>
      <c r="D1534" s="7" t="s">
        <v>22</v>
      </c>
      <c r="E1534" s="7" t="s">
        <v>35</v>
      </c>
      <c r="F1534" s="7" t="s">
        <v>3409</v>
      </c>
      <c r="G1534" s="7" t="s">
        <v>3410</v>
      </c>
      <c r="H1534" s="7">
        <v>22</v>
      </c>
      <c r="I1534" s="7">
        <v>59.06</v>
      </c>
      <c r="J1534" s="7">
        <v>15</v>
      </c>
      <c r="K1534" s="7">
        <v>885.9</v>
      </c>
      <c r="L1534" s="7" t="s">
        <v>23</v>
      </c>
      <c r="M1534" s="9">
        <v>3</v>
      </c>
      <c r="N1534" s="6" t="str">
        <f>IF(ev_charging_network_usage_!$I1534&lt;=10,"Low",IF(ev_charging_network_usage_!$I1534&lt;=30,"Medium","High"))</f>
        <v>High</v>
      </c>
      <c r="O1534" s="6" t="str">
        <f t="shared" si="97"/>
        <v>Medium Satisfaction</v>
      </c>
      <c r="P1534" s="6" t="str">
        <f>IF(ev_charging_network_usage_!$H1534&lt;30,"Short Charging",IF(ev_charging_network_usage_!$H1534&lt;=60,"Medium Charging","Long Charging"))</f>
        <v>Short Charging</v>
      </c>
      <c r="Q1534" s="6">
        <f t="shared" si="96"/>
        <v>1</v>
      </c>
      <c r="R1534" s="30">
        <f t="shared" si="94"/>
        <v>2.4305555555555556E-2</v>
      </c>
      <c r="S1534" s="28">
        <f t="shared" si="95"/>
        <v>45067</v>
      </c>
      <c r="T1534" s="28"/>
    </row>
    <row r="1535" spans="1:20" ht="13.2" x14ac:dyDescent="0.25">
      <c r="A1535" s="3" t="s">
        <v>3411</v>
      </c>
      <c r="B1535" s="3" t="s">
        <v>14</v>
      </c>
      <c r="C1535" s="3" t="s">
        <v>30</v>
      </c>
      <c r="D1535" s="3" t="s">
        <v>34</v>
      </c>
      <c r="E1535" s="3" t="s">
        <v>35</v>
      </c>
      <c r="F1535" s="3" t="s">
        <v>3412</v>
      </c>
      <c r="G1535" s="3" t="s">
        <v>3413</v>
      </c>
      <c r="H1535" s="3">
        <v>64</v>
      </c>
      <c r="I1535" s="3">
        <v>49.3</v>
      </c>
      <c r="J1535" s="3">
        <v>10</v>
      </c>
      <c r="K1535" s="3">
        <v>493</v>
      </c>
      <c r="L1535" s="3" t="s">
        <v>38</v>
      </c>
      <c r="M1535" s="5">
        <v>3</v>
      </c>
      <c r="N1535" s="6" t="str">
        <f>IF(ev_charging_network_usage_!$I1535&lt;=10,"Low",IF(ev_charging_network_usage_!$I1535&lt;=30,"Medium","High"))</f>
        <v>High</v>
      </c>
      <c r="O1535" s="6" t="str">
        <f t="shared" si="97"/>
        <v>Medium Satisfaction</v>
      </c>
      <c r="P1535" s="6" t="str">
        <f>IF(ev_charging_network_usage_!$H1535&lt;30,"Short Charging",IF(ev_charging_network_usage_!$H1535&lt;=60,"Medium Charging","Long Charging"))</f>
        <v>Long Charging</v>
      </c>
      <c r="Q1535" s="6">
        <f t="shared" si="96"/>
        <v>2</v>
      </c>
      <c r="R1535" s="30">
        <f t="shared" si="94"/>
        <v>0.55555555555555558</v>
      </c>
      <c r="S1535" s="28">
        <f t="shared" si="95"/>
        <v>45382</v>
      </c>
      <c r="T1535" s="28"/>
    </row>
    <row r="1536" spans="1:20" ht="13.2" x14ac:dyDescent="0.25">
      <c r="A1536" s="7" t="s">
        <v>3414</v>
      </c>
      <c r="B1536" s="7" t="s">
        <v>55</v>
      </c>
      <c r="C1536" s="7" t="s">
        <v>30</v>
      </c>
      <c r="D1536" s="7" t="s">
        <v>34</v>
      </c>
      <c r="E1536" s="7" t="s">
        <v>35</v>
      </c>
      <c r="F1536" s="7" t="s">
        <v>3415</v>
      </c>
      <c r="G1536" s="7" t="s">
        <v>3416</v>
      </c>
      <c r="H1536" s="7">
        <v>16</v>
      </c>
      <c r="I1536" s="7">
        <v>27.09</v>
      </c>
      <c r="J1536" s="7">
        <v>8</v>
      </c>
      <c r="K1536" s="7">
        <v>216.72</v>
      </c>
      <c r="L1536" s="7" t="s">
        <v>18</v>
      </c>
      <c r="M1536" s="9">
        <v>5</v>
      </c>
      <c r="N1536" s="6" t="str">
        <f>IF(ev_charging_network_usage_!$I1536&lt;=10,"Low",IF(ev_charging_network_usage_!$I1536&lt;=30,"Medium","High"))</f>
        <v>Medium</v>
      </c>
      <c r="O1536" s="6" t="str">
        <f t="shared" si="97"/>
        <v>High Satisfaction</v>
      </c>
      <c r="P1536" s="6" t="str">
        <f>IF(ev_charging_network_usage_!$H1536&lt;30,"Short Charging",IF(ev_charging_network_usage_!$H1536&lt;=60,"Medium Charging","Long Charging"))</f>
        <v>Short Charging</v>
      </c>
      <c r="Q1536" s="6">
        <f t="shared" si="96"/>
        <v>2</v>
      </c>
      <c r="R1536" s="30">
        <f t="shared" si="94"/>
        <v>0.64027777777777772</v>
      </c>
      <c r="S1536" s="28">
        <f t="shared" si="95"/>
        <v>45408</v>
      </c>
      <c r="T1536" s="28"/>
    </row>
    <row r="1537" spans="1:20" ht="13.2" x14ac:dyDescent="0.25">
      <c r="A1537" s="3" t="s">
        <v>3417</v>
      </c>
      <c r="B1537" s="3" t="s">
        <v>55</v>
      </c>
      <c r="C1537" s="3" t="s">
        <v>30</v>
      </c>
      <c r="D1537" s="3" t="s">
        <v>31</v>
      </c>
      <c r="E1537" s="3" t="s">
        <v>35</v>
      </c>
      <c r="F1537" s="3" t="s">
        <v>3418</v>
      </c>
      <c r="G1537" s="3" t="s">
        <v>3419</v>
      </c>
      <c r="H1537" s="3">
        <v>21</v>
      </c>
      <c r="I1537" s="3">
        <v>52.88</v>
      </c>
      <c r="J1537" s="3">
        <v>15</v>
      </c>
      <c r="K1537" s="3">
        <v>793.2</v>
      </c>
      <c r="L1537" s="3" t="s">
        <v>27</v>
      </c>
      <c r="M1537" s="5">
        <v>2</v>
      </c>
      <c r="N1537" s="6" t="str">
        <f>IF(ev_charging_network_usage_!$I1537&lt;=10,"Low",IF(ev_charging_network_usage_!$I1537&lt;=30,"Medium","High"))</f>
        <v>High</v>
      </c>
      <c r="O1537" s="6" t="str">
        <f t="shared" si="97"/>
        <v>Low Satisfaction</v>
      </c>
      <c r="P1537" s="6" t="str">
        <f>IF(ev_charging_network_usage_!$H1537&lt;30,"Short Charging",IF(ev_charging_network_usage_!$H1537&lt;=60,"Medium Charging","Long Charging"))</f>
        <v>Short Charging</v>
      </c>
      <c r="Q1537" s="6">
        <f t="shared" si="96"/>
        <v>2</v>
      </c>
      <c r="R1537" s="30">
        <f t="shared" si="94"/>
        <v>2.8472222222222222E-2</v>
      </c>
      <c r="S1537" s="28">
        <f t="shared" si="95"/>
        <v>45616</v>
      </c>
      <c r="T1537" s="28"/>
    </row>
    <row r="1538" spans="1:20" ht="13.2" x14ac:dyDescent="0.25">
      <c r="A1538" s="7" t="s">
        <v>3420</v>
      </c>
      <c r="B1538" s="7" t="s">
        <v>43</v>
      </c>
      <c r="C1538" s="7" t="s">
        <v>30</v>
      </c>
      <c r="D1538" s="7" t="s">
        <v>34</v>
      </c>
      <c r="E1538" s="7" t="s">
        <v>35</v>
      </c>
      <c r="F1538" s="7" t="s">
        <v>3421</v>
      </c>
      <c r="G1538" s="7" t="s">
        <v>3422</v>
      </c>
      <c r="H1538" s="7">
        <v>29</v>
      </c>
      <c r="I1538" s="7">
        <v>22.87</v>
      </c>
      <c r="J1538" s="7">
        <v>8</v>
      </c>
      <c r="K1538" s="7">
        <v>182.96</v>
      </c>
      <c r="L1538" s="7" t="s">
        <v>18</v>
      </c>
      <c r="M1538" s="9">
        <v>2</v>
      </c>
      <c r="N1538" s="6" t="str">
        <f>IF(ev_charging_network_usage_!$I1538&lt;=10,"Low",IF(ev_charging_network_usage_!$I1538&lt;=30,"Medium","High"))</f>
        <v>Medium</v>
      </c>
      <c r="O1538" s="6" t="str">
        <f t="shared" si="97"/>
        <v>Low Satisfaction</v>
      </c>
      <c r="P1538" s="6" t="str">
        <f>IF(ev_charging_network_usage_!$H1538&lt;30,"Short Charging",IF(ev_charging_network_usage_!$H1538&lt;=60,"Medium Charging","Long Charging"))</f>
        <v>Short Charging</v>
      </c>
      <c r="Q1538" s="6">
        <f t="shared" si="96"/>
        <v>2</v>
      </c>
      <c r="R1538" s="30">
        <f t="shared" ref="R1538:R1601" si="98">TIME(HOUR(F1538),MINUTE(F1538),SECOND(F1538))</f>
        <v>0.46111111111111114</v>
      </c>
      <c r="S1538" s="28">
        <f t="shared" ref="S1538:S1601" si="99">DATE(YEAR(F1538),MONTH(F1538),DAY(F1538))</f>
        <v>45456</v>
      </c>
      <c r="T1538" s="28"/>
    </row>
    <row r="1539" spans="1:20" ht="13.2" x14ac:dyDescent="0.25">
      <c r="A1539" s="3" t="s">
        <v>3423</v>
      </c>
      <c r="B1539" s="3" t="s">
        <v>14</v>
      </c>
      <c r="C1539" s="3" t="s">
        <v>30</v>
      </c>
      <c r="D1539" s="3" t="s">
        <v>31</v>
      </c>
      <c r="E1539" s="3" t="s">
        <v>17</v>
      </c>
      <c r="F1539" s="4">
        <v>45205.388194444444</v>
      </c>
      <c r="G1539" s="4">
        <v>45205.40347222222</v>
      </c>
      <c r="H1539" s="3">
        <v>22</v>
      </c>
      <c r="I1539" s="3">
        <v>28.06</v>
      </c>
      <c r="J1539" s="3">
        <v>15</v>
      </c>
      <c r="K1539" s="3">
        <v>420.9</v>
      </c>
      <c r="L1539" s="3" t="s">
        <v>38</v>
      </c>
      <c r="M1539" s="5">
        <v>4</v>
      </c>
      <c r="N1539" s="6" t="str">
        <f>IF(ev_charging_network_usage_!$I1539&lt;=10,"Low",IF(ev_charging_network_usage_!$I1539&lt;=30,"Medium","High"))</f>
        <v>Medium</v>
      </c>
      <c r="O1539" s="6" t="str">
        <f t="shared" si="97"/>
        <v>Medium Satisfaction</v>
      </c>
      <c r="P1539" s="6" t="str">
        <f>IF(ev_charging_network_usage_!$H1539&lt;30,"Short Charging",IF(ev_charging_network_usage_!$H1539&lt;=60,"Medium Charging","Long Charging"))</f>
        <v>Short Charging</v>
      </c>
      <c r="Q1539" s="6">
        <f t="shared" ref="Q1539:Q1602" si="100">IF(C1539="Fast Charger",1,IF(C1539="Standard Charger",2,IF(C1539="Super Fast Charger",3,"")))</f>
        <v>2</v>
      </c>
      <c r="R1539" s="30">
        <f t="shared" si="98"/>
        <v>0.38819444444444445</v>
      </c>
      <c r="S1539" s="28">
        <f t="shared" si="99"/>
        <v>45205</v>
      </c>
      <c r="T1539" s="28"/>
    </row>
    <row r="1540" spans="1:20" ht="13.2" x14ac:dyDescent="0.25">
      <c r="A1540" s="7" t="s">
        <v>3424</v>
      </c>
      <c r="B1540" s="7" t="s">
        <v>14</v>
      </c>
      <c r="C1540" s="7" t="s">
        <v>30</v>
      </c>
      <c r="D1540" s="7" t="s">
        <v>16</v>
      </c>
      <c r="E1540" s="7" t="s">
        <v>35</v>
      </c>
      <c r="F1540" s="7" t="s">
        <v>3425</v>
      </c>
      <c r="G1540" s="7" t="s">
        <v>3426</v>
      </c>
      <c r="H1540" s="7">
        <v>25</v>
      </c>
      <c r="I1540" s="7">
        <v>2.71</v>
      </c>
      <c r="J1540" s="7">
        <v>10</v>
      </c>
      <c r="K1540" s="7">
        <v>27.1</v>
      </c>
      <c r="L1540" s="7" t="s">
        <v>27</v>
      </c>
      <c r="M1540" s="9">
        <v>5</v>
      </c>
      <c r="N1540" s="6" t="str">
        <f>IF(ev_charging_network_usage_!$I1540&lt;=10,"Low",IF(ev_charging_network_usage_!$I1540&lt;=30,"Medium","High"))</f>
        <v>Low</v>
      </c>
      <c r="O1540" s="6" t="str">
        <f t="shared" ref="O1540:O1603" si="101">IF(M1540&lt;=2,"Low Satisfaction",IF(M1540&lt;=4,"Medium Satisfaction","High Satisfaction"))</f>
        <v>High Satisfaction</v>
      </c>
      <c r="P1540" s="6" t="str">
        <f>IF(ev_charging_network_usage_!$H1540&lt;30,"Short Charging",IF(ev_charging_network_usage_!$H1540&lt;=60,"Medium Charging","Long Charging"))</f>
        <v>Short Charging</v>
      </c>
      <c r="Q1540" s="6">
        <f t="shared" si="100"/>
        <v>2</v>
      </c>
      <c r="R1540" s="30">
        <f t="shared" si="98"/>
        <v>0.38819444444444445</v>
      </c>
      <c r="S1540" s="28">
        <f t="shared" si="99"/>
        <v>45626</v>
      </c>
      <c r="T1540" s="28"/>
    </row>
    <row r="1541" spans="1:20" ht="13.2" x14ac:dyDescent="0.25">
      <c r="A1541" s="3" t="s">
        <v>3427</v>
      </c>
      <c r="B1541" s="3" t="s">
        <v>43</v>
      </c>
      <c r="C1541" s="3" t="s">
        <v>21</v>
      </c>
      <c r="D1541" s="3" t="s">
        <v>31</v>
      </c>
      <c r="E1541" s="3" t="s">
        <v>35</v>
      </c>
      <c r="F1541" s="3" t="s">
        <v>3428</v>
      </c>
      <c r="G1541" s="3" t="s">
        <v>3429</v>
      </c>
      <c r="H1541" s="3">
        <v>108</v>
      </c>
      <c r="I1541" s="3">
        <v>3.05</v>
      </c>
      <c r="J1541" s="3">
        <v>8</v>
      </c>
      <c r="K1541" s="3">
        <v>24.4</v>
      </c>
      <c r="L1541" s="3" t="s">
        <v>38</v>
      </c>
      <c r="M1541" s="5">
        <v>4</v>
      </c>
      <c r="N1541" s="6" t="str">
        <f>IF(ev_charging_network_usage_!$I1541&lt;=10,"Low",IF(ev_charging_network_usage_!$I1541&lt;=30,"Medium","High"))</f>
        <v>Low</v>
      </c>
      <c r="O1541" s="6" t="str">
        <f t="shared" si="101"/>
        <v>Medium Satisfaction</v>
      </c>
      <c r="P1541" s="6" t="str">
        <f>IF(ev_charging_network_usage_!$H1541&lt;30,"Short Charging",IF(ev_charging_network_usage_!$H1541&lt;=60,"Medium Charging","Long Charging"))</f>
        <v>Long Charging</v>
      </c>
      <c r="Q1541" s="6">
        <f t="shared" si="100"/>
        <v>1</v>
      </c>
      <c r="R1541" s="30">
        <f t="shared" si="98"/>
        <v>0.16180555555555556</v>
      </c>
      <c r="S1541" s="28">
        <f t="shared" si="99"/>
        <v>45249</v>
      </c>
      <c r="T1541" s="28"/>
    </row>
    <row r="1542" spans="1:20" ht="13.2" x14ac:dyDescent="0.25">
      <c r="A1542" s="7" t="s">
        <v>3430</v>
      </c>
      <c r="B1542" s="7" t="s">
        <v>14</v>
      </c>
      <c r="C1542" s="7" t="s">
        <v>15</v>
      </c>
      <c r="D1542" s="7" t="s">
        <v>31</v>
      </c>
      <c r="E1542" s="7" t="s">
        <v>35</v>
      </c>
      <c r="F1542" s="7" t="s">
        <v>3431</v>
      </c>
      <c r="G1542" s="7" t="s">
        <v>3432</v>
      </c>
      <c r="H1542" s="7">
        <v>50</v>
      </c>
      <c r="I1542" s="7">
        <v>36.340000000000003</v>
      </c>
      <c r="J1542" s="7">
        <v>8</v>
      </c>
      <c r="K1542" s="7">
        <v>290.72000000000003</v>
      </c>
      <c r="L1542" s="7" t="s">
        <v>23</v>
      </c>
      <c r="M1542" s="9">
        <v>5</v>
      </c>
      <c r="N1542" s="6" t="str">
        <f>IF(ev_charging_network_usage_!$I1542&lt;=10,"Low",IF(ev_charging_network_usage_!$I1542&lt;=30,"Medium","High"))</f>
        <v>High</v>
      </c>
      <c r="O1542" s="6" t="str">
        <f t="shared" si="101"/>
        <v>High Satisfaction</v>
      </c>
      <c r="P1542" s="6" t="str">
        <f>IF(ev_charging_network_usage_!$H1542&lt;30,"Short Charging",IF(ev_charging_network_usage_!$H1542&lt;=60,"Medium Charging","Long Charging"))</f>
        <v>Medium Charging</v>
      </c>
      <c r="Q1542" s="6">
        <f t="shared" si="100"/>
        <v>3</v>
      </c>
      <c r="R1542" s="30">
        <f t="shared" si="98"/>
        <v>0.39374999999999999</v>
      </c>
      <c r="S1542" s="28">
        <f t="shared" si="99"/>
        <v>45191</v>
      </c>
      <c r="T1542" s="28"/>
    </row>
    <row r="1543" spans="1:20" ht="13.2" x14ac:dyDescent="0.25">
      <c r="A1543" s="3" t="s">
        <v>3433</v>
      </c>
      <c r="B1543" s="3" t="s">
        <v>48</v>
      </c>
      <c r="C1543" s="3" t="s">
        <v>21</v>
      </c>
      <c r="D1543" s="3" t="s">
        <v>16</v>
      </c>
      <c r="E1543" s="3" t="s">
        <v>35</v>
      </c>
      <c r="F1543" s="3" t="s">
        <v>3434</v>
      </c>
      <c r="G1543" s="3" t="s">
        <v>3435</v>
      </c>
      <c r="H1543" s="3">
        <v>102</v>
      </c>
      <c r="I1543" s="3">
        <v>12.41</v>
      </c>
      <c r="J1543" s="3">
        <v>10</v>
      </c>
      <c r="K1543" s="3">
        <v>124.1</v>
      </c>
      <c r="L1543" s="3" t="s">
        <v>23</v>
      </c>
      <c r="M1543" s="5">
        <v>5</v>
      </c>
      <c r="N1543" s="6" t="str">
        <f>IF(ev_charging_network_usage_!$I1543&lt;=10,"Low",IF(ev_charging_network_usage_!$I1543&lt;=30,"Medium","High"))</f>
        <v>Medium</v>
      </c>
      <c r="O1543" s="6" t="str">
        <f t="shared" si="101"/>
        <v>High Satisfaction</v>
      </c>
      <c r="P1543" s="6" t="str">
        <f>IF(ev_charging_network_usage_!$H1543&lt;30,"Short Charging",IF(ev_charging_network_usage_!$H1543&lt;=60,"Medium Charging","Long Charging"))</f>
        <v>Long Charging</v>
      </c>
      <c r="Q1543" s="6">
        <f t="shared" si="100"/>
        <v>1</v>
      </c>
      <c r="R1543" s="30">
        <f t="shared" si="98"/>
        <v>0.22638888888888889</v>
      </c>
      <c r="S1543" s="28">
        <f t="shared" si="99"/>
        <v>45587</v>
      </c>
      <c r="T1543" s="28"/>
    </row>
    <row r="1544" spans="1:20" ht="13.2" x14ac:dyDescent="0.25">
      <c r="A1544" s="7" t="s">
        <v>3436</v>
      </c>
      <c r="B1544" s="7" t="s">
        <v>55</v>
      </c>
      <c r="C1544" s="7" t="s">
        <v>21</v>
      </c>
      <c r="D1544" s="7" t="s">
        <v>16</v>
      </c>
      <c r="E1544" s="7" t="s">
        <v>17</v>
      </c>
      <c r="F1544" s="8">
        <v>45537.780555555553</v>
      </c>
      <c r="G1544" s="8">
        <v>45537.817361111112</v>
      </c>
      <c r="H1544" s="7">
        <v>53</v>
      </c>
      <c r="I1544" s="7">
        <v>14.39</v>
      </c>
      <c r="J1544" s="7">
        <v>10</v>
      </c>
      <c r="K1544" s="7">
        <v>143.9</v>
      </c>
      <c r="L1544" s="7" t="s">
        <v>18</v>
      </c>
      <c r="M1544" s="9">
        <v>3</v>
      </c>
      <c r="N1544" s="6" t="str">
        <f>IF(ev_charging_network_usage_!$I1544&lt;=10,"Low",IF(ev_charging_network_usage_!$I1544&lt;=30,"Medium","High"))</f>
        <v>Medium</v>
      </c>
      <c r="O1544" s="6" t="str">
        <f t="shared" si="101"/>
        <v>Medium Satisfaction</v>
      </c>
      <c r="P1544" s="6" t="str">
        <f>IF(ev_charging_network_usage_!$H1544&lt;30,"Short Charging",IF(ev_charging_network_usage_!$H1544&lt;=60,"Medium Charging","Long Charging"))</f>
        <v>Medium Charging</v>
      </c>
      <c r="Q1544" s="6">
        <f t="shared" si="100"/>
        <v>1</v>
      </c>
      <c r="R1544" s="30">
        <f t="shared" si="98"/>
        <v>0.78055555555555556</v>
      </c>
      <c r="S1544" s="28">
        <f t="shared" si="99"/>
        <v>45537</v>
      </c>
      <c r="T1544" s="28"/>
    </row>
    <row r="1545" spans="1:20" ht="13.2" x14ac:dyDescent="0.25">
      <c r="A1545" s="3" t="s">
        <v>3437</v>
      </c>
      <c r="B1545" s="3" t="s">
        <v>14</v>
      </c>
      <c r="C1545" s="3" t="s">
        <v>15</v>
      </c>
      <c r="D1545" s="3" t="s">
        <v>34</v>
      </c>
      <c r="E1545" s="3" t="s">
        <v>35</v>
      </c>
      <c r="F1545" s="3" t="s">
        <v>3438</v>
      </c>
      <c r="G1545" s="3" t="s">
        <v>3439</v>
      </c>
      <c r="H1545" s="3">
        <v>11</v>
      </c>
      <c r="I1545" s="3">
        <v>27.88</v>
      </c>
      <c r="J1545" s="3">
        <v>8</v>
      </c>
      <c r="K1545" s="3">
        <v>223.04</v>
      </c>
      <c r="L1545" s="3" t="s">
        <v>18</v>
      </c>
      <c r="M1545" s="5">
        <v>1</v>
      </c>
      <c r="N1545" s="6" t="str">
        <f>IF(ev_charging_network_usage_!$I1545&lt;=10,"Low",IF(ev_charging_network_usage_!$I1545&lt;=30,"Medium","High"))</f>
        <v>Medium</v>
      </c>
      <c r="O1545" s="6" t="str">
        <f t="shared" si="101"/>
        <v>Low Satisfaction</v>
      </c>
      <c r="P1545" s="6" t="str">
        <f>IF(ev_charging_network_usage_!$H1545&lt;30,"Short Charging",IF(ev_charging_network_usage_!$H1545&lt;=60,"Medium Charging","Long Charging"))</f>
        <v>Short Charging</v>
      </c>
      <c r="Q1545" s="6">
        <f t="shared" si="100"/>
        <v>3</v>
      </c>
      <c r="R1545" s="30">
        <f t="shared" si="98"/>
        <v>0.76458333333333328</v>
      </c>
      <c r="S1545" s="28">
        <f t="shared" si="99"/>
        <v>45073</v>
      </c>
      <c r="T1545" s="28"/>
    </row>
    <row r="1546" spans="1:20" ht="13.2" x14ac:dyDescent="0.25">
      <c r="A1546" s="7" t="s">
        <v>3440</v>
      </c>
      <c r="B1546" s="7" t="s">
        <v>29</v>
      </c>
      <c r="C1546" s="7" t="s">
        <v>15</v>
      </c>
      <c r="D1546" s="7" t="s">
        <v>34</v>
      </c>
      <c r="E1546" s="7" t="s">
        <v>35</v>
      </c>
      <c r="F1546" s="7" t="s">
        <v>3441</v>
      </c>
      <c r="G1546" s="7" t="s">
        <v>3442</v>
      </c>
      <c r="H1546" s="7">
        <v>88</v>
      </c>
      <c r="I1546" s="7">
        <v>44.33</v>
      </c>
      <c r="J1546" s="7">
        <v>8</v>
      </c>
      <c r="K1546" s="7">
        <v>354.64</v>
      </c>
      <c r="L1546" s="7" t="s">
        <v>18</v>
      </c>
      <c r="M1546" s="9">
        <v>2</v>
      </c>
      <c r="N1546" s="6" t="str">
        <f>IF(ev_charging_network_usage_!$I1546&lt;=10,"Low",IF(ev_charging_network_usage_!$I1546&lt;=30,"Medium","High"))</f>
        <v>High</v>
      </c>
      <c r="O1546" s="6" t="str">
        <f t="shared" si="101"/>
        <v>Low Satisfaction</v>
      </c>
      <c r="P1546" s="6" t="str">
        <f>IF(ev_charging_network_usage_!$H1546&lt;30,"Short Charging",IF(ev_charging_network_usage_!$H1546&lt;=60,"Medium Charging","Long Charging"))</f>
        <v>Long Charging</v>
      </c>
      <c r="Q1546" s="6">
        <f t="shared" si="100"/>
        <v>3</v>
      </c>
      <c r="R1546" s="30">
        <f t="shared" si="98"/>
        <v>0.40625</v>
      </c>
      <c r="S1546" s="28">
        <f t="shared" si="99"/>
        <v>45436</v>
      </c>
      <c r="T1546" s="28"/>
    </row>
    <row r="1547" spans="1:20" ht="13.2" x14ac:dyDescent="0.25">
      <c r="A1547" s="3" t="s">
        <v>3443</v>
      </c>
      <c r="B1547" s="3" t="s">
        <v>59</v>
      </c>
      <c r="C1547" s="3" t="s">
        <v>30</v>
      </c>
      <c r="D1547" s="3" t="s">
        <v>22</v>
      </c>
      <c r="E1547" s="3" t="s">
        <v>35</v>
      </c>
      <c r="F1547" s="3" t="s">
        <v>3444</v>
      </c>
      <c r="G1547" s="3" t="s">
        <v>3445</v>
      </c>
      <c r="H1547" s="3">
        <v>66</v>
      </c>
      <c r="I1547" s="3">
        <v>14.15</v>
      </c>
      <c r="J1547" s="3">
        <v>12</v>
      </c>
      <c r="K1547" s="3">
        <v>169.8</v>
      </c>
      <c r="L1547" s="3" t="s">
        <v>23</v>
      </c>
      <c r="M1547" s="5">
        <v>3</v>
      </c>
      <c r="N1547" s="6" t="str">
        <f>IF(ev_charging_network_usage_!$I1547&lt;=10,"Low",IF(ev_charging_network_usage_!$I1547&lt;=30,"Medium","High"))</f>
        <v>Medium</v>
      </c>
      <c r="O1547" s="6" t="str">
        <f t="shared" si="101"/>
        <v>Medium Satisfaction</v>
      </c>
      <c r="P1547" s="6" t="str">
        <f>IF(ev_charging_network_usage_!$H1547&lt;30,"Short Charging",IF(ev_charging_network_usage_!$H1547&lt;=60,"Medium Charging","Long Charging"))</f>
        <v>Long Charging</v>
      </c>
      <c r="Q1547" s="6">
        <f t="shared" si="100"/>
        <v>2</v>
      </c>
      <c r="R1547" s="30">
        <f t="shared" si="98"/>
        <v>0.17083333333333334</v>
      </c>
      <c r="S1547" s="28">
        <f t="shared" si="99"/>
        <v>45378</v>
      </c>
      <c r="T1547" s="28"/>
    </row>
    <row r="1548" spans="1:20" ht="13.2" x14ac:dyDescent="0.25">
      <c r="A1548" s="7" t="s">
        <v>3446</v>
      </c>
      <c r="B1548" s="7" t="s">
        <v>29</v>
      </c>
      <c r="C1548" s="7" t="s">
        <v>21</v>
      </c>
      <c r="D1548" s="7" t="s">
        <v>34</v>
      </c>
      <c r="E1548" s="7" t="s">
        <v>35</v>
      </c>
      <c r="F1548" s="11">
        <v>45240.931250000001</v>
      </c>
      <c r="G1548" s="11">
        <v>45270.006249999999</v>
      </c>
      <c r="H1548" s="7">
        <v>108</v>
      </c>
      <c r="I1548" s="7">
        <v>46.43</v>
      </c>
      <c r="J1548" s="7">
        <v>8</v>
      </c>
      <c r="K1548" s="7">
        <v>371.44</v>
      </c>
      <c r="L1548" s="7" t="s">
        <v>23</v>
      </c>
      <c r="M1548" s="9">
        <v>4</v>
      </c>
      <c r="N1548" s="6" t="str">
        <f>IF(ev_charging_network_usage_!$I1548&lt;=10,"Low",IF(ev_charging_network_usage_!$I1548&lt;=30,"Medium","High"))</f>
        <v>High</v>
      </c>
      <c r="O1548" s="6" t="str">
        <f t="shared" si="101"/>
        <v>Medium Satisfaction</v>
      </c>
      <c r="P1548" s="6" t="str">
        <f>IF(ev_charging_network_usage_!$H1548&lt;30,"Short Charging",IF(ev_charging_network_usage_!$H1548&lt;=60,"Medium Charging","Long Charging"))</f>
        <v>Long Charging</v>
      </c>
      <c r="Q1548" s="6">
        <f t="shared" si="100"/>
        <v>1</v>
      </c>
      <c r="R1548" s="30">
        <f t="shared" si="98"/>
        <v>0.93125000000000002</v>
      </c>
      <c r="S1548" s="28">
        <f t="shared" si="99"/>
        <v>45240</v>
      </c>
      <c r="T1548" s="28"/>
    </row>
    <row r="1549" spans="1:20" ht="13.2" x14ac:dyDescent="0.25">
      <c r="A1549" s="3" t="s">
        <v>3447</v>
      </c>
      <c r="B1549" s="3" t="s">
        <v>20</v>
      </c>
      <c r="C1549" s="3" t="s">
        <v>30</v>
      </c>
      <c r="D1549" s="3" t="s">
        <v>22</v>
      </c>
      <c r="E1549" s="3" t="s">
        <v>35</v>
      </c>
      <c r="F1549" s="4">
        <v>45024.884722222225</v>
      </c>
      <c r="G1549" s="4">
        <v>45024.936805555553</v>
      </c>
      <c r="H1549" s="3">
        <v>75</v>
      </c>
      <c r="I1549" s="3">
        <v>37.31</v>
      </c>
      <c r="J1549" s="3">
        <v>15</v>
      </c>
      <c r="K1549" s="3">
        <v>559.65</v>
      </c>
      <c r="L1549" s="3" t="s">
        <v>38</v>
      </c>
      <c r="M1549" s="5">
        <v>3</v>
      </c>
      <c r="N1549" s="6" t="str">
        <f>IF(ev_charging_network_usage_!$I1549&lt;=10,"Low",IF(ev_charging_network_usage_!$I1549&lt;=30,"Medium","High"))</f>
        <v>High</v>
      </c>
      <c r="O1549" s="6" t="str">
        <f t="shared" si="101"/>
        <v>Medium Satisfaction</v>
      </c>
      <c r="P1549" s="6" t="str">
        <f>IF(ev_charging_network_usage_!$H1549&lt;30,"Short Charging",IF(ev_charging_network_usage_!$H1549&lt;=60,"Medium Charging","Long Charging"))</f>
        <v>Long Charging</v>
      </c>
      <c r="Q1549" s="6">
        <f t="shared" si="100"/>
        <v>2</v>
      </c>
      <c r="R1549" s="30">
        <f t="shared" si="98"/>
        <v>0.88472222222222219</v>
      </c>
      <c r="S1549" s="28">
        <f t="shared" si="99"/>
        <v>45024</v>
      </c>
      <c r="T1549" s="28"/>
    </row>
    <row r="1550" spans="1:20" ht="13.2" x14ac:dyDescent="0.25">
      <c r="A1550" s="7" t="s">
        <v>3448</v>
      </c>
      <c r="B1550" s="7" t="s">
        <v>55</v>
      </c>
      <c r="C1550" s="7" t="s">
        <v>15</v>
      </c>
      <c r="D1550" s="7" t="s">
        <v>31</v>
      </c>
      <c r="E1550" s="7" t="s">
        <v>17</v>
      </c>
      <c r="F1550" s="7" t="s">
        <v>3449</v>
      </c>
      <c r="G1550" s="7" t="s">
        <v>3450</v>
      </c>
      <c r="H1550" s="7">
        <v>52</v>
      </c>
      <c r="I1550" s="7">
        <v>19.22</v>
      </c>
      <c r="J1550" s="7">
        <v>12</v>
      </c>
      <c r="K1550" s="7">
        <v>230.64</v>
      </c>
      <c r="L1550" s="7" t="s">
        <v>38</v>
      </c>
      <c r="M1550" s="9">
        <v>4</v>
      </c>
      <c r="N1550" s="6" t="str">
        <f>IF(ev_charging_network_usage_!$I1550&lt;=10,"Low",IF(ev_charging_network_usage_!$I1550&lt;=30,"Medium","High"))</f>
        <v>Medium</v>
      </c>
      <c r="O1550" s="6" t="str">
        <f t="shared" si="101"/>
        <v>Medium Satisfaction</v>
      </c>
      <c r="P1550" s="6" t="str">
        <f>IF(ev_charging_network_usage_!$H1550&lt;30,"Short Charging",IF(ev_charging_network_usage_!$H1550&lt;=60,"Medium Charging","Long Charging"))</f>
        <v>Medium Charging</v>
      </c>
      <c r="Q1550" s="6">
        <f t="shared" si="100"/>
        <v>3</v>
      </c>
      <c r="R1550" s="30">
        <f t="shared" si="98"/>
        <v>0.60486111111111107</v>
      </c>
      <c r="S1550" s="28">
        <f t="shared" si="99"/>
        <v>45219</v>
      </c>
      <c r="T1550" s="28"/>
    </row>
    <row r="1551" spans="1:20" ht="13.2" x14ac:dyDescent="0.25">
      <c r="A1551" s="3" t="s">
        <v>3451</v>
      </c>
      <c r="B1551" s="3" t="s">
        <v>78</v>
      </c>
      <c r="C1551" s="3" t="s">
        <v>15</v>
      </c>
      <c r="D1551" s="3" t="s">
        <v>34</v>
      </c>
      <c r="E1551" s="3" t="s">
        <v>17</v>
      </c>
      <c r="F1551" s="3" t="s">
        <v>3452</v>
      </c>
      <c r="G1551" s="3" t="s">
        <v>3453</v>
      </c>
      <c r="H1551" s="3">
        <v>117</v>
      </c>
      <c r="I1551" s="3">
        <v>50.48</v>
      </c>
      <c r="J1551" s="3">
        <v>12</v>
      </c>
      <c r="K1551" s="3">
        <v>605.76</v>
      </c>
      <c r="L1551" s="3" t="s">
        <v>18</v>
      </c>
      <c r="M1551" s="5">
        <v>4</v>
      </c>
      <c r="N1551" s="6" t="str">
        <f>IF(ev_charging_network_usage_!$I1551&lt;=10,"Low",IF(ev_charging_network_usage_!$I1551&lt;=30,"Medium","High"))</f>
        <v>High</v>
      </c>
      <c r="O1551" s="6" t="str">
        <f t="shared" si="101"/>
        <v>Medium Satisfaction</v>
      </c>
      <c r="P1551" s="6" t="str">
        <f>IF(ev_charging_network_usage_!$H1551&lt;30,"Short Charging",IF(ev_charging_network_usage_!$H1551&lt;=60,"Medium Charging","Long Charging"))</f>
        <v>Long Charging</v>
      </c>
      <c r="Q1551" s="6">
        <f t="shared" si="100"/>
        <v>3</v>
      </c>
      <c r="R1551" s="30">
        <f t="shared" si="98"/>
        <v>0.90972222222222221</v>
      </c>
      <c r="S1551" s="28">
        <f t="shared" si="99"/>
        <v>45617</v>
      </c>
      <c r="T1551" s="28"/>
    </row>
    <row r="1552" spans="1:20" ht="13.2" x14ac:dyDescent="0.25">
      <c r="A1552" s="7" t="s">
        <v>3454</v>
      </c>
      <c r="B1552" s="7" t="s">
        <v>29</v>
      </c>
      <c r="C1552" s="7" t="s">
        <v>15</v>
      </c>
      <c r="D1552" s="7" t="s">
        <v>34</v>
      </c>
      <c r="E1552" s="7" t="s">
        <v>35</v>
      </c>
      <c r="F1552" s="8">
        <v>45328.3</v>
      </c>
      <c r="G1552" s="8">
        <v>45328.3125</v>
      </c>
      <c r="H1552" s="7">
        <v>18</v>
      </c>
      <c r="I1552" s="7">
        <v>41.86</v>
      </c>
      <c r="J1552" s="7">
        <v>10</v>
      </c>
      <c r="K1552" s="7">
        <v>418.6</v>
      </c>
      <c r="L1552" s="7" t="s">
        <v>18</v>
      </c>
      <c r="M1552" s="9">
        <v>3</v>
      </c>
      <c r="N1552" s="6" t="str">
        <f>IF(ev_charging_network_usage_!$I1552&lt;=10,"Low",IF(ev_charging_network_usage_!$I1552&lt;=30,"Medium","High"))</f>
        <v>High</v>
      </c>
      <c r="O1552" s="6" t="str">
        <f t="shared" si="101"/>
        <v>Medium Satisfaction</v>
      </c>
      <c r="P1552" s="6" t="str">
        <f>IF(ev_charging_network_usage_!$H1552&lt;30,"Short Charging",IF(ev_charging_network_usage_!$H1552&lt;=60,"Medium Charging","Long Charging"))</f>
        <v>Short Charging</v>
      </c>
      <c r="Q1552" s="6">
        <f t="shared" si="100"/>
        <v>3</v>
      </c>
      <c r="R1552" s="30">
        <f t="shared" si="98"/>
        <v>0.3</v>
      </c>
      <c r="S1552" s="28">
        <f t="shared" si="99"/>
        <v>45328</v>
      </c>
      <c r="T1552" s="28"/>
    </row>
    <row r="1553" spans="1:20" ht="13.2" x14ac:dyDescent="0.25">
      <c r="A1553" s="3" t="s">
        <v>3455</v>
      </c>
      <c r="B1553" s="3" t="s">
        <v>20</v>
      </c>
      <c r="C1553" s="3" t="s">
        <v>30</v>
      </c>
      <c r="D1553" s="3" t="s">
        <v>34</v>
      </c>
      <c r="E1553" s="3" t="s">
        <v>17</v>
      </c>
      <c r="F1553" s="4">
        <v>45149.6875</v>
      </c>
      <c r="G1553" s="4">
        <v>45149.697916666664</v>
      </c>
      <c r="H1553" s="3">
        <v>15</v>
      </c>
      <c r="I1553" s="3">
        <v>7.97</v>
      </c>
      <c r="J1553" s="3">
        <v>8</v>
      </c>
      <c r="K1553" s="3">
        <v>63.76</v>
      </c>
      <c r="L1553" s="3" t="s">
        <v>18</v>
      </c>
      <c r="M1553" s="5">
        <v>4</v>
      </c>
      <c r="N1553" s="6" t="str">
        <f>IF(ev_charging_network_usage_!$I1553&lt;=10,"Low",IF(ev_charging_network_usage_!$I1553&lt;=30,"Medium","High"))</f>
        <v>Low</v>
      </c>
      <c r="O1553" s="6" t="str">
        <f t="shared" si="101"/>
        <v>Medium Satisfaction</v>
      </c>
      <c r="P1553" s="6" t="str">
        <f>IF(ev_charging_network_usage_!$H1553&lt;30,"Short Charging",IF(ev_charging_network_usage_!$H1553&lt;=60,"Medium Charging","Long Charging"))</f>
        <v>Short Charging</v>
      </c>
      <c r="Q1553" s="6">
        <f t="shared" si="100"/>
        <v>2</v>
      </c>
      <c r="R1553" s="30">
        <f t="shared" si="98"/>
        <v>0.6875</v>
      </c>
      <c r="S1553" s="28">
        <f t="shared" si="99"/>
        <v>45149</v>
      </c>
      <c r="T1553" s="28"/>
    </row>
    <row r="1554" spans="1:20" ht="13.2" x14ac:dyDescent="0.25">
      <c r="A1554" s="7" t="s">
        <v>3456</v>
      </c>
      <c r="B1554" s="7" t="s">
        <v>20</v>
      </c>
      <c r="C1554" s="7" t="s">
        <v>30</v>
      </c>
      <c r="D1554" s="7" t="s">
        <v>34</v>
      </c>
      <c r="E1554" s="7" t="s">
        <v>17</v>
      </c>
      <c r="F1554" s="8">
        <v>45356.685416666667</v>
      </c>
      <c r="G1554" s="8">
        <v>45356.715277777781</v>
      </c>
      <c r="H1554" s="7">
        <v>43</v>
      </c>
      <c r="I1554" s="7">
        <v>34.68</v>
      </c>
      <c r="J1554" s="7">
        <v>12</v>
      </c>
      <c r="K1554" s="7">
        <v>416.16</v>
      </c>
      <c r="L1554" s="7" t="s">
        <v>23</v>
      </c>
      <c r="M1554" s="9">
        <v>4</v>
      </c>
      <c r="N1554" s="6" t="str">
        <f>IF(ev_charging_network_usage_!$I1554&lt;=10,"Low",IF(ev_charging_network_usage_!$I1554&lt;=30,"Medium","High"))</f>
        <v>High</v>
      </c>
      <c r="O1554" s="6" t="str">
        <f t="shared" si="101"/>
        <v>Medium Satisfaction</v>
      </c>
      <c r="P1554" s="6" t="str">
        <f>IF(ev_charging_network_usage_!$H1554&lt;30,"Short Charging",IF(ev_charging_network_usage_!$H1554&lt;=60,"Medium Charging","Long Charging"))</f>
        <v>Medium Charging</v>
      </c>
      <c r="Q1554" s="6">
        <f t="shared" si="100"/>
        <v>2</v>
      </c>
      <c r="R1554" s="30">
        <f t="shared" si="98"/>
        <v>0.68541666666666667</v>
      </c>
      <c r="S1554" s="28">
        <f t="shared" si="99"/>
        <v>45356</v>
      </c>
      <c r="T1554" s="28"/>
    </row>
    <row r="1555" spans="1:20" ht="13.2" x14ac:dyDescent="0.25">
      <c r="A1555" s="3" t="s">
        <v>3457</v>
      </c>
      <c r="B1555" s="3" t="s">
        <v>48</v>
      </c>
      <c r="C1555" s="3" t="s">
        <v>21</v>
      </c>
      <c r="D1555" s="3" t="s">
        <v>16</v>
      </c>
      <c r="E1555" s="3" t="s">
        <v>35</v>
      </c>
      <c r="F1555" s="3" t="s">
        <v>3458</v>
      </c>
      <c r="G1555" s="3" t="s">
        <v>3459</v>
      </c>
      <c r="H1555" s="3">
        <v>46</v>
      </c>
      <c r="I1555" s="3">
        <v>35.9</v>
      </c>
      <c r="J1555" s="3">
        <v>10</v>
      </c>
      <c r="K1555" s="3">
        <v>359</v>
      </c>
      <c r="L1555" s="3" t="s">
        <v>27</v>
      </c>
      <c r="M1555" s="5">
        <v>2</v>
      </c>
      <c r="N1555" s="6" t="str">
        <f>IF(ev_charging_network_usage_!$I1555&lt;=10,"Low",IF(ev_charging_network_usage_!$I1555&lt;=30,"Medium","High"))</f>
        <v>High</v>
      </c>
      <c r="O1555" s="6" t="str">
        <f t="shared" si="101"/>
        <v>Low Satisfaction</v>
      </c>
      <c r="P1555" s="6" t="str">
        <f>IF(ev_charging_network_usage_!$H1555&lt;30,"Short Charging",IF(ev_charging_network_usage_!$H1555&lt;=60,"Medium Charging","Long Charging"))</f>
        <v>Medium Charging</v>
      </c>
      <c r="Q1555" s="6">
        <f t="shared" si="100"/>
        <v>1</v>
      </c>
      <c r="R1555" s="30">
        <f t="shared" si="98"/>
        <v>0.36875000000000002</v>
      </c>
      <c r="S1555" s="28">
        <f t="shared" si="99"/>
        <v>45198</v>
      </c>
      <c r="T1555" s="28"/>
    </row>
    <row r="1556" spans="1:20" ht="13.2" x14ac:dyDescent="0.25">
      <c r="A1556" s="7" t="s">
        <v>3460</v>
      </c>
      <c r="B1556" s="7" t="s">
        <v>20</v>
      </c>
      <c r="C1556" s="7" t="s">
        <v>21</v>
      </c>
      <c r="D1556" s="7" t="s">
        <v>31</v>
      </c>
      <c r="E1556" s="7" t="s">
        <v>17</v>
      </c>
      <c r="F1556" s="8">
        <v>45391.520833333336</v>
      </c>
      <c r="G1556" s="8">
        <v>45391.556250000001</v>
      </c>
      <c r="H1556" s="7">
        <v>51</v>
      </c>
      <c r="I1556" s="7">
        <v>16.600000000000001</v>
      </c>
      <c r="J1556" s="7">
        <v>15</v>
      </c>
      <c r="K1556" s="7">
        <v>249</v>
      </c>
      <c r="L1556" s="7" t="s">
        <v>27</v>
      </c>
      <c r="M1556" s="9">
        <v>4</v>
      </c>
      <c r="N1556" s="6" t="str">
        <f>IF(ev_charging_network_usage_!$I1556&lt;=10,"Low",IF(ev_charging_network_usage_!$I1556&lt;=30,"Medium","High"))</f>
        <v>Medium</v>
      </c>
      <c r="O1556" s="6" t="str">
        <f t="shared" si="101"/>
        <v>Medium Satisfaction</v>
      </c>
      <c r="P1556" s="6" t="str">
        <f>IF(ev_charging_network_usage_!$H1556&lt;30,"Short Charging",IF(ev_charging_network_usage_!$H1556&lt;=60,"Medium Charging","Long Charging"))</f>
        <v>Medium Charging</v>
      </c>
      <c r="Q1556" s="6">
        <f t="shared" si="100"/>
        <v>1</v>
      </c>
      <c r="R1556" s="30">
        <f t="shared" si="98"/>
        <v>0.52083333333333337</v>
      </c>
      <c r="S1556" s="28">
        <f t="shared" si="99"/>
        <v>45391</v>
      </c>
      <c r="T1556" s="28"/>
    </row>
    <row r="1557" spans="1:20" ht="13.2" x14ac:dyDescent="0.25">
      <c r="A1557" s="3" t="s">
        <v>3461</v>
      </c>
      <c r="B1557" s="3" t="s">
        <v>14</v>
      </c>
      <c r="C1557" s="3" t="s">
        <v>21</v>
      </c>
      <c r="D1557" s="3" t="s">
        <v>22</v>
      </c>
      <c r="E1557" s="3" t="s">
        <v>35</v>
      </c>
      <c r="F1557" s="3" t="s">
        <v>3462</v>
      </c>
      <c r="G1557" s="3" t="s">
        <v>3463</v>
      </c>
      <c r="H1557" s="3">
        <v>82</v>
      </c>
      <c r="I1557" s="3">
        <v>7.3</v>
      </c>
      <c r="J1557" s="3">
        <v>12</v>
      </c>
      <c r="K1557" s="3">
        <v>87.6</v>
      </c>
      <c r="L1557" s="3" t="s">
        <v>27</v>
      </c>
      <c r="M1557" s="5">
        <v>4</v>
      </c>
      <c r="N1557" s="6" t="str">
        <f>IF(ev_charging_network_usage_!$I1557&lt;=10,"Low",IF(ev_charging_network_usage_!$I1557&lt;=30,"Medium","High"))</f>
        <v>Low</v>
      </c>
      <c r="O1557" s="6" t="str">
        <f t="shared" si="101"/>
        <v>Medium Satisfaction</v>
      </c>
      <c r="P1557" s="6" t="str">
        <f>IF(ev_charging_network_usage_!$H1557&lt;30,"Short Charging",IF(ev_charging_network_usage_!$H1557&lt;=60,"Medium Charging","Long Charging"))</f>
        <v>Long Charging</v>
      </c>
      <c r="Q1557" s="6">
        <f t="shared" si="100"/>
        <v>1</v>
      </c>
      <c r="R1557" s="30">
        <f t="shared" si="98"/>
        <v>0.68541666666666667</v>
      </c>
      <c r="S1557" s="28">
        <f t="shared" si="99"/>
        <v>45461</v>
      </c>
      <c r="T1557" s="28"/>
    </row>
    <row r="1558" spans="1:20" ht="13.2" x14ac:dyDescent="0.25">
      <c r="A1558" s="7" t="s">
        <v>3464</v>
      </c>
      <c r="B1558" s="7" t="s">
        <v>59</v>
      </c>
      <c r="C1558" s="7" t="s">
        <v>30</v>
      </c>
      <c r="D1558" s="7" t="s">
        <v>31</v>
      </c>
      <c r="E1558" s="7" t="s">
        <v>35</v>
      </c>
      <c r="F1558" s="8">
        <v>45508.613888888889</v>
      </c>
      <c r="G1558" s="8">
        <v>45508.695138888892</v>
      </c>
      <c r="H1558" s="7">
        <v>117</v>
      </c>
      <c r="I1558" s="7">
        <v>28.44</v>
      </c>
      <c r="J1558" s="7">
        <v>8</v>
      </c>
      <c r="K1558" s="7">
        <v>227.52</v>
      </c>
      <c r="L1558" s="7" t="s">
        <v>38</v>
      </c>
      <c r="M1558" s="9">
        <v>4</v>
      </c>
      <c r="N1558" s="6" t="str">
        <f>IF(ev_charging_network_usage_!$I1558&lt;=10,"Low",IF(ev_charging_network_usage_!$I1558&lt;=30,"Medium","High"))</f>
        <v>Medium</v>
      </c>
      <c r="O1558" s="6" t="str">
        <f t="shared" si="101"/>
        <v>Medium Satisfaction</v>
      </c>
      <c r="P1558" s="6" t="str">
        <f>IF(ev_charging_network_usage_!$H1558&lt;30,"Short Charging",IF(ev_charging_network_usage_!$H1558&lt;=60,"Medium Charging","Long Charging"))</f>
        <v>Long Charging</v>
      </c>
      <c r="Q1558" s="6">
        <f t="shared" si="100"/>
        <v>2</v>
      </c>
      <c r="R1558" s="30">
        <f t="shared" si="98"/>
        <v>0.61388888888888893</v>
      </c>
      <c r="S1558" s="28">
        <f t="shared" si="99"/>
        <v>45508</v>
      </c>
      <c r="T1558" s="28"/>
    </row>
    <row r="1559" spans="1:20" ht="13.2" x14ac:dyDescent="0.25">
      <c r="A1559" s="3" t="s">
        <v>3465</v>
      </c>
      <c r="B1559" s="3" t="s">
        <v>29</v>
      </c>
      <c r="C1559" s="3" t="s">
        <v>21</v>
      </c>
      <c r="D1559" s="3" t="s">
        <v>31</v>
      </c>
      <c r="E1559" s="3" t="s">
        <v>35</v>
      </c>
      <c r="F1559" s="3" t="s">
        <v>3466</v>
      </c>
      <c r="G1559" s="3" t="s">
        <v>3467</v>
      </c>
      <c r="H1559" s="3">
        <v>39</v>
      </c>
      <c r="I1559" s="3">
        <v>18.579999999999998</v>
      </c>
      <c r="J1559" s="3">
        <v>8</v>
      </c>
      <c r="K1559" s="3">
        <v>148.63999999999999</v>
      </c>
      <c r="L1559" s="3" t="s">
        <v>38</v>
      </c>
      <c r="M1559" s="5">
        <v>1</v>
      </c>
      <c r="N1559" s="6" t="str">
        <f>IF(ev_charging_network_usage_!$I1559&lt;=10,"Low",IF(ev_charging_network_usage_!$I1559&lt;=30,"Medium","High"))</f>
        <v>Medium</v>
      </c>
      <c r="O1559" s="6" t="str">
        <f t="shared" si="101"/>
        <v>Low Satisfaction</v>
      </c>
      <c r="P1559" s="6" t="str">
        <f>IF(ev_charging_network_usage_!$H1559&lt;30,"Short Charging",IF(ev_charging_network_usage_!$H1559&lt;=60,"Medium Charging","Long Charging"))</f>
        <v>Medium Charging</v>
      </c>
      <c r="Q1559" s="6">
        <f t="shared" si="100"/>
        <v>1</v>
      </c>
      <c r="R1559" s="30">
        <f t="shared" si="98"/>
        <v>0.2388888888888889</v>
      </c>
      <c r="S1559" s="28">
        <f t="shared" si="99"/>
        <v>45217</v>
      </c>
      <c r="T1559" s="28"/>
    </row>
    <row r="1560" spans="1:20" ht="13.2" x14ac:dyDescent="0.25">
      <c r="A1560" s="7" t="s">
        <v>3468</v>
      </c>
      <c r="B1560" s="7" t="s">
        <v>20</v>
      </c>
      <c r="C1560" s="7" t="s">
        <v>30</v>
      </c>
      <c r="D1560" s="7" t="s">
        <v>31</v>
      </c>
      <c r="E1560" s="7" t="s">
        <v>35</v>
      </c>
      <c r="F1560" s="7" t="s">
        <v>3469</v>
      </c>
      <c r="G1560" s="7" t="s">
        <v>3470</v>
      </c>
      <c r="H1560" s="7">
        <v>78</v>
      </c>
      <c r="I1560" s="7">
        <v>7.56</v>
      </c>
      <c r="J1560" s="7">
        <v>8</v>
      </c>
      <c r="K1560" s="7">
        <v>60.48</v>
      </c>
      <c r="L1560" s="7" t="s">
        <v>18</v>
      </c>
      <c r="M1560" s="9">
        <v>2</v>
      </c>
      <c r="N1560" s="6" t="str">
        <f>IF(ev_charging_network_usage_!$I1560&lt;=10,"Low",IF(ev_charging_network_usage_!$I1560&lt;=30,"Medium","High"))</f>
        <v>Low</v>
      </c>
      <c r="O1560" s="6" t="str">
        <f t="shared" si="101"/>
        <v>Low Satisfaction</v>
      </c>
      <c r="P1560" s="6" t="str">
        <f>IF(ev_charging_network_usage_!$H1560&lt;30,"Short Charging",IF(ev_charging_network_usage_!$H1560&lt;=60,"Medium Charging","Long Charging"))</f>
        <v>Long Charging</v>
      </c>
      <c r="Q1560" s="6">
        <f t="shared" si="100"/>
        <v>2</v>
      </c>
      <c r="R1560" s="30">
        <f t="shared" si="98"/>
        <v>0.63611111111111107</v>
      </c>
      <c r="S1560" s="28">
        <f t="shared" si="99"/>
        <v>45247</v>
      </c>
      <c r="T1560" s="28"/>
    </row>
    <row r="1561" spans="1:20" ht="13.2" x14ac:dyDescent="0.25">
      <c r="A1561" s="3" t="s">
        <v>3471</v>
      </c>
      <c r="B1561" s="3" t="s">
        <v>29</v>
      </c>
      <c r="C1561" s="3" t="s">
        <v>21</v>
      </c>
      <c r="D1561" s="3" t="s">
        <v>31</v>
      </c>
      <c r="E1561" s="3" t="s">
        <v>17</v>
      </c>
      <c r="F1561" s="3" t="s">
        <v>3472</v>
      </c>
      <c r="G1561" s="3" t="s">
        <v>3473</v>
      </c>
      <c r="H1561" s="3">
        <v>91</v>
      </c>
      <c r="I1561" s="3">
        <v>53.27</v>
      </c>
      <c r="J1561" s="3">
        <v>12</v>
      </c>
      <c r="K1561" s="3">
        <v>639.24</v>
      </c>
      <c r="L1561" s="3" t="s">
        <v>38</v>
      </c>
      <c r="M1561" s="5">
        <v>1</v>
      </c>
      <c r="N1561" s="6" t="str">
        <f>IF(ev_charging_network_usage_!$I1561&lt;=10,"Low",IF(ev_charging_network_usage_!$I1561&lt;=30,"Medium","High"))</f>
        <v>High</v>
      </c>
      <c r="O1561" s="6" t="str">
        <f t="shared" si="101"/>
        <v>Low Satisfaction</v>
      </c>
      <c r="P1561" s="6" t="str">
        <f>IF(ev_charging_network_usage_!$H1561&lt;30,"Short Charging",IF(ev_charging_network_usage_!$H1561&lt;=60,"Medium Charging","Long Charging"))</f>
        <v>Long Charging</v>
      </c>
      <c r="Q1561" s="6">
        <f t="shared" si="100"/>
        <v>1</v>
      </c>
      <c r="R1561" s="30">
        <f t="shared" si="98"/>
        <v>0.38124999999999998</v>
      </c>
      <c r="S1561" s="28">
        <f t="shared" si="99"/>
        <v>45377</v>
      </c>
      <c r="T1561" s="28"/>
    </row>
    <row r="1562" spans="1:20" ht="13.2" x14ac:dyDescent="0.25">
      <c r="A1562" s="7" t="s">
        <v>3474</v>
      </c>
      <c r="B1562" s="7" t="s">
        <v>43</v>
      </c>
      <c r="C1562" s="7" t="s">
        <v>21</v>
      </c>
      <c r="D1562" s="7" t="s">
        <v>22</v>
      </c>
      <c r="E1562" s="7" t="s">
        <v>17</v>
      </c>
      <c r="F1562" s="8">
        <v>44994.840277777781</v>
      </c>
      <c r="G1562" s="8">
        <v>44994.875</v>
      </c>
      <c r="H1562" s="7">
        <v>50</v>
      </c>
      <c r="I1562" s="7">
        <v>21.92</v>
      </c>
      <c r="J1562" s="7">
        <v>15</v>
      </c>
      <c r="K1562" s="7">
        <v>328.8</v>
      </c>
      <c r="L1562" s="7" t="s">
        <v>38</v>
      </c>
      <c r="M1562" s="9">
        <v>5</v>
      </c>
      <c r="N1562" s="6" t="str">
        <f>IF(ev_charging_network_usage_!$I1562&lt;=10,"Low",IF(ev_charging_network_usage_!$I1562&lt;=30,"Medium","High"))</f>
        <v>Medium</v>
      </c>
      <c r="O1562" s="6" t="str">
        <f t="shared" si="101"/>
        <v>High Satisfaction</v>
      </c>
      <c r="P1562" s="6" t="str">
        <f>IF(ev_charging_network_usage_!$H1562&lt;30,"Short Charging",IF(ev_charging_network_usage_!$H1562&lt;=60,"Medium Charging","Long Charging"))</f>
        <v>Medium Charging</v>
      </c>
      <c r="Q1562" s="6">
        <f t="shared" si="100"/>
        <v>1</v>
      </c>
      <c r="R1562" s="30">
        <f t="shared" si="98"/>
        <v>0.84027777777777779</v>
      </c>
      <c r="S1562" s="28">
        <f t="shared" si="99"/>
        <v>44994</v>
      </c>
      <c r="T1562" s="28"/>
    </row>
    <row r="1563" spans="1:20" ht="13.2" x14ac:dyDescent="0.25">
      <c r="A1563" s="3" t="s">
        <v>3475</v>
      </c>
      <c r="B1563" s="3" t="s">
        <v>59</v>
      </c>
      <c r="C1563" s="3" t="s">
        <v>30</v>
      </c>
      <c r="D1563" s="3" t="s">
        <v>22</v>
      </c>
      <c r="E1563" s="3" t="s">
        <v>17</v>
      </c>
      <c r="F1563" s="3" t="s">
        <v>3476</v>
      </c>
      <c r="G1563" s="3" t="s">
        <v>3477</v>
      </c>
      <c r="H1563" s="3">
        <v>21</v>
      </c>
      <c r="I1563" s="3">
        <v>13.13</v>
      </c>
      <c r="J1563" s="3">
        <v>15</v>
      </c>
      <c r="K1563" s="3">
        <v>196.95</v>
      </c>
      <c r="L1563" s="3" t="s">
        <v>38</v>
      </c>
      <c r="M1563" s="5">
        <v>5</v>
      </c>
      <c r="N1563" s="6" t="str">
        <f>IF(ev_charging_network_usage_!$I1563&lt;=10,"Low",IF(ev_charging_network_usage_!$I1563&lt;=30,"Medium","High"))</f>
        <v>Medium</v>
      </c>
      <c r="O1563" s="6" t="str">
        <f t="shared" si="101"/>
        <v>High Satisfaction</v>
      </c>
      <c r="P1563" s="6" t="str">
        <f>IF(ev_charging_network_usage_!$H1563&lt;30,"Short Charging",IF(ev_charging_network_usage_!$H1563&lt;=60,"Medium Charging","Long Charging"))</f>
        <v>Short Charging</v>
      </c>
      <c r="Q1563" s="6">
        <f t="shared" si="100"/>
        <v>2</v>
      </c>
      <c r="R1563" s="30">
        <f t="shared" si="98"/>
        <v>0.96111111111111114</v>
      </c>
      <c r="S1563" s="28">
        <f t="shared" si="99"/>
        <v>45338</v>
      </c>
      <c r="T1563" s="28"/>
    </row>
    <row r="1564" spans="1:20" ht="13.2" x14ac:dyDescent="0.25">
      <c r="A1564" s="7" t="s">
        <v>3478</v>
      </c>
      <c r="B1564" s="7" t="s">
        <v>20</v>
      </c>
      <c r="C1564" s="7" t="s">
        <v>21</v>
      </c>
      <c r="D1564" s="7" t="s">
        <v>22</v>
      </c>
      <c r="E1564" s="7" t="s">
        <v>35</v>
      </c>
      <c r="F1564" s="7" t="s">
        <v>3479</v>
      </c>
      <c r="G1564" s="7" t="s">
        <v>3480</v>
      </c>
      <c r="H1564" s="7">
        <v>31</v>
      </c>
      <c r="I1564" s="7">
        <v>42.81</v>
      </c>
      <c r="J1564" s="7">
        <v>10</v>
      </c>
      <c r="K1564" s="7">
        <v>428.1</v>
      </c>
      <c r="L1564" s="7" t="s">
        <v>38</v>
      </c>
      <c r="M1564" s="9">
        <v>2</v>
      </c>
      <c r="N1564" s="6" t="str">
        <f>IF(ev_charging_network_usage_!$I1564&lt;=10,"Low",IF(ev_charging_network_usage_!$I1564&lt;=30,"Medium","High"))</f>
        <v>High</v>
      </c>
      <c r="O1564" s="6" t="str">
        <f t="shared" si="101"/>
        <v>Low Satisfaction</v>
      </c>
      <c r="P1564" s="6" t="str">
        <f>IF(ev_charging_network_usage_!$H1564&lt;30,"Short Charging",IF(ev_charging_network_usage_!$H1564&lt;=60,"Medium Charging","Long Charging"))</f>
        <v>Medium Charging</v>
      </c>
      <c r="Q1564" s="6">
        <f t="shared" si="100"/>
        <v>1</v>
      </c>
      <c r="R1564" s="30">
        <f t="shared" si="98"/>
        <v>0.6694444444444444</v>
      </c>
      <c r="S1564" s="28">
        <f t="shared" si="99"/>
        <v>45500</v>
      </c>
      <c r="T1564" s="28"/>
    </row>
    <row r="1565" spans="1:20" ht="13.2" x14ac:dyDescent="0.25">
      <c r="A1565" s="3" t="s">
        <v>3481</v>
      </c>
      <c r="B1565" s="3" t="s">
        <v>14</v>
      </c>
      <c r="C1565" s="3" t="s">
        <v>15</v>
      </c>
      <c r="D1565" s="3" t="s">
        <v>34</v>
      </c>
      <c r="E1565" s="3" t="s">
        <v>35</v>
      </c>
      <c r="F1565" s="3" t="s">
        <v>3482</v>
      </c>
      <c r="G1565" s="3" t="s">
        <v>3483</v>
      </c>
      <c r="H1565" s="3">
        <v>49</v>
      </c>
      <c r="I1565" s="3">
        <v>23.78</v>
      </c>
      <c r="J1565" s="3">
        <v>15</v>
      </c>
      <c r="K1565" s="3">
        <v>356.7</v>
      </c>
      <c r="L1565" s="3" t="s">
        <v>18</v>
      </c>
      <c r="M1565" s="5">
        <v>4</v>
      </c>
      <c r="N1565" s="6" t="str">
        <f>IF(ev_charging_network_usage_!$I1565&lt;=10,"Low",IF(ev_charging_network_usage_!$I1565&lt;=30,"Medium","High"))</f>
        <v>Medium</v>
      </c>
      <c r="O1565" s="6" t="str">
        <f t="shared" si="101"/>
        <v>Medium Satisfaction</v>
      </c>
      <c r="P1565" s="6" t="str">
        <f>IF(ev_charging_network_usage_!$H1565&lt;30,"Short Charging",IF(ev_charging_network_usage_!$H1565&lt;=60,"Medium Charging","Long Charging"))</f>
        <v>Medium Charging</v>
      </c>
      <c r="Q1565" s="6">
        <f t="shared" si="100"/>
        <v>3</v>
      </c>
      <c r="R1565" s="30">
        <f t="shared" si="98"/>
        <v>0.30277777777777776</v>
      </c>
      <c r="S1565" s="28">
        <f t="shared" si="99"/>
        <v>45255</v>
      </c>
      <c r="T1565" s="28"/>
    </row>
    <row r="1566" spans="1:20" ht="13.2" x14ac:dyDescent="0.25">
      <c r="A1566" s="7" t="s">
        <v>3484</v>
      </c>
      <c r="B1566" s="7" t="s">
        <v>78</v>
      </c>
      <c r="C1566" s="7" t="s">
        <v>21</v>
      </c>
      <c r="D1566" s="7" t="s">
        <v>34</v>
      </c>
      <c r="E1566" s="7" t="s">
        <v>35</v>
      </c>
      <c r="F1566" s="7" t="s">
        <v>3485</v>
      </c>
      <c r="G1566" s="7" t="s">
        <v>3486</v>
      </c>
      <c r="H1566" s="7">
        <v>13</v>
      </c>
      <c r="I1566" s="7">
        <v>52.34</v>
      </c>
      <c r="J1566" s="7">
        <v>15</v>
      </c>
      <c r="K1566" s="7">
        <v>785.1</v>
      </c>
      <c r="L1566" s="7" t="s">
        <v>27</v>
      </c>
      <c r="M1566" s="9">
        <v>2</v>
      </c>
      <c r="N1566" s="6" t="str">
        <f>IF(ev_charging_network_usage_!$I1566&lt;=10,"Low",IF(ev_charging_network_usage_!$I1566&lt;=30,"Medium","High"))</f>
        <v>High</v>
      </c>
      <c r="O1566" s="6" t="str">
        <f t="shared" si="101"/>
        <v>Low Satisfaction</v>
      </c>
      <c r="P1566" s="6" t="str">
        <f>IF(ev_charging_network_usage_!$H1566&lt;30,"Short Charging",IF(ev_charging_network_usage_!$H1566&lt;=60,"Medium Charging","Long Charging"))</f>
        <v>Short Charging</v>
      </c>
      <c r="Q1566" s="6">
        <f t="shared" si="100"/>
        <v>1</v>
      </c>
      <c r="R1566" s="30">
        <f t="shared" si="98"/>
        <v>0.4236111111111111</v>
      </c>
      <c r="S1566" s="28">
        <f t="shared" si="99"/>
        <v>45561</v>
      </c>
      <c r="T1566" s="28"/>
    </row>
    <row r="1567" spans="1:20" ht="13.2" x14ac:dyDescent="0.25">
      <c r="A1567" s="3" t="s">
        <v>3487</v>
      </c>
      <c r="B1567" s="3" t="s">
        <v>78</v>
      </c>
      <c r="C1567" s="3" t="s">
        <v>15</v>
      </c>
      <c r="D1567" s="3" t="s">
        <v>22</v>
      </c>
      <c r="E1567" s="3" t="s">
        <v>17</v>
      </c>
      <c r="F1567" s="3" t="s">
        <v>3488</v>
      </c>
      <c r="G1567" s="3" t="s">
        <v>3489</v>
      </c>
      <c r="H1567" s="3">
        <v>89</v>
      </c>
      <c r="I1567" s="3">
        <v>51.82</v>
      </c>
      <c r="J1567" s="3">
        <v>15</v>
      </c>
      <c r="K1567" s="3">
        <v>777.3</v>
      </c>
      <c r="L1567" s="3" t="s">
        <v>27</v>
      </c>
      <c r="M1567" s="5">
        <v>2</v>
      </c>
      <c r="N1567" s="6" t="str">
        <f>IF(ev_charging_network_usage_!$I1567&lt;=10,"Low",IF(ev_charging_network_usage_!$I1567&lt;=30,"Medium","High"))</f>
        <v>High</v>
      </c>
      <c r="O1567" s="6" t="str">
        <f t="shared" si="101"/>
        <v>Low Satisfaction</v>
      </c>
      <c r="P1567" s="6" t="str">
        <f>IF(ev_charging_network_usage_!$H1567&lt;30,"Short Charging",IF(ev_charging_network_usage_!$H1567&lt;=60,"Medium Charging","Long Charging"))</f>
        <v>Long Charging</v>
      </c>
      <c r="Q1567" s="6">
        <f t="shared" si="100"/>
        <v>3</v>
      </c>
      <c r="R1567" s="30">
        <f t="shared" si="98"/>
        <v>0.80347222222222225</v>
      </c>
      <c r="S1567" s="28">
        <f t="shared" si="99"/>
        <v>45469</v>
      </c>
      <c r="T1567" s="28"/>
    </row>
    <row r="1568" spans="1:20" ht="13.2" x14ac:dyDescent="0.25">
      <c r="A1568" s="7" t="s">
        <v>3490</v>
      </c>
      <c r="B1568" s="7" t="s">
        <v>48</v>
      </c>
      <c r="C1568" s="7" t="s">
        <v>30</v>
      </c>
      <c r="D1568" s="7" t="s">
        <v>31</v>
      </c>
      <c r="E1568" s="7" t="s">
        <v>17</v>
      </c>
      <c r="F1568" s="7" t="s">
        <v>3491</v>
      </c>
      <c r="G1568" s="7" t="s">
        <v>3492</v>
      </c>
      <c r="H1568" s="7">
        <v>103</v>
      </c>
      <c r="I1568" s="7">
        <v>37.200000000000003</v>
      </c>
      <c r="J1568" s="7">
        <v>15</v>
      </c>
      <c r="K1568" s="7">
        <v>558</v>
      </c>
      <c r="L1568" s="7" t="s">
        <v>38</v>
      </c>
      <c r="M1568" s="9">
        <v>2</v>
      </c>
      <c r="N1568" s="6" t="str">
        <f>IF(ev_charging_network_usage_!$I1568&lt;=10,"Low",IF(ev_charging_network_usage_!$I1568&lt;=30,"Medium","High"))</f>
        <v>High</v>
      </c>
      <c r="O1568" s="6" t="str">
        <f t="shared" si="101"/>
        <v>Low Satisfaction</v>
      </c>
      <c r="P1568" s="6" t="str">
        <f>IF(ev_charging_network_usage_!$H1568&lt;30,"Short Charging",IF(ev_charging_network_usage_!$H1568&lt;=60,"Medium Charging","Long Charging"))</f>
        <v>Long Charging</v>
      </c>
      <c r="Q1568" s="6">
        <f t="shared" si="100"/>
        <v>2</v>
      </c>
      <c r="R1568" s="30">
        <f t="shared" si="98"/>
        <v>0.6118055555555556</v>
      </c>
      <c r="S1568" s="28">
        <f t="shared" si="99"/>
        <v>45074</v>
      </c>
      <c r="T1568" s="28"/>
    </row>
    <row r="1569" spans="1:20" ht="13.2" x14ac:dyDescent="0.25">
      <c r="A1569" s="3" t="s">
        <v>3493</v>
      </c>
      <c r="B1569" s="3" t="s">
        <v>20</v>
      </c>
      <c r="C1569" s="3" t="s">
        <v>21</v>
      </c>
      <c r="D1569" s="3" t="s">
        <v>34</v>
      </c>
      <c r="E1569" s="3" t="s">
        <v>35</v>
      </c>
      <c r="F1569" s="4">
        <v>45420.158333333333</v>
      </c>
      <c r="G1569" s="4">
        <v>45420.209722222222</v>
      </c>
      <c r="H1569" s="3">
        <v>74</v>
      </c>
      <c r="I1569" s="3">
        <v>40.42</v>
      </c>
      <c r="J1569" s="3">
        <v>8</v>
      </c>
      <c r="K1569" s="3">
        <v>323.36</v>
      </c>
      <c r="L1569" s="3" t="s">
        <v>18</v>
      </c>
      <c r="M1569" s="5">
        <v>2</v>
      </c>
      <c r="N1569" s="6" t="str">
        <f>IF(ev_charging_network_usage_!$I1569&lt;=10,"Low",IF(ev_charging_network_usage_!$I1569&lt;=30,"Medium","High"))</f>
        <v>High</v>
      </c>
      <c r="O1569" s="6" t="str">
        <f t="shared" si="101"/>
        <v>Low Satisfaction</v>
      </c>
      <c r="P1569" s="6" t="str">
        <f>IF(ev_charging_network_usage_!$H1569&lt;30,"Short Charging",IF(ev_charging_network_usage_!$H1569&lt;=60,"Medium Charging","Long Charging"))</f>
        <v>Long Charging</v>
      </c>
      <c r="Q1569" s="6">
        <f t="shared" si="100"/>
        <v>1</v>
      </c>
      <c r="R1569" s="30">
        <f t="shared" si="98"/>
        <v>0.15833333333333333</v>
      </c>
      <c r="S1569" s="28">
        <f t="shared" si="99"/>
        <v>45420</v>
      </c>
      <c r="T1569" s="28"/>
    </row>
    <row r="1570" spans="1:20" ht="13.2" x14ac:dyDescent="0.25">
      <c r="A1570" s="7" t="s">
        <v>3494</v>
      </c>
      <c r="B1570" s="7" t="s">
        <v>43</v>
      </c>
      <c r="C1570" s="7" t="s">
        <v>30</v>
      </c>
      <c r="D1570" s="7" t="s">
        <v>34</v>
      </c>
      <c r="E1570" s="7" t="s">
        <v>17</v>
      </c>
      <c r="F1570" s="8">
        <v>44930.499305555553</v>
      </c>
      <c r="G1570" s="8">
        <v>44930.569444444445</v>
      </c>
      <c r="H1570" s="7">
        <v>101</v>
      </c>
      <c r="I1570" s="7">
        <v>20.84</v>
      </c>
      <c r="J1570" s="7">
        <v>8</v>
      </c>
      <c r="K1570" s="7">
        <v>166.72</v>
      </c>
      <c r="L1570" s="7" t="s">
        <v>27</v>
      </c>
      <c r="M1570" s="9">
        <v>5</v>
      </c>
      <c r="N1570" s="6" t="str">
        <f>IF(ev_charging_network_usage_!$I1570&lt;=10,"Low",IF(ev_charging_network_usage_!$I1570&lt;=30,"Medium","High"))</f>
        <v>Medium</v>
      </c>
      <c r="O1570" s="6" t="str">
        <f t="shared" si="101"/>
        <v>High Satisfaction</v>
      </c>
      <c r="P1570" s="6" t="str">
        <f>IF(ev_charging_network_usage_!$H1570&lt;30,"Short Charging",IF(ev_charging_network_usage_!$H1570&lt;=60,"Medium Charging","Long Charging"))</f>
        <v>Long Charging</v>
      </c>
      <c r="Q1570" s="6">
        <f t="shared" si="100"/>
        <v>2</v>
      </c>
      <c r="R1570" s="30">
        <f t="shared" si="98"/>
        <v>0.49930555555555556</v>
      </c>
      <c r="S1570" s="28">
        <f t="shared" si="99"/>
        <v>44930</v>
      </c>
      <c r="T1570" s="28"/>
    </row>
    <row r="1571" spans="1:20" ht="13.2" x14ac:dyDescent="0.25">
      <c r="A1571" s="3" t="s">
        <v>3495</v>
      </c>
      <c r="B1571" s="3" t="s">
        <v>78</v>
      </c>
      <c r="C1571" s="3" t="s">
        <v>15</v>
      </c>
      <c r="D1571" s="3" t="s">
        <v>22</v>
      </c>
      <c r="E1571" s="3" t="s">
        <v>35</v>
      </c>
      <c r="F1571" s="4">
        <v>45604.304861111108</v>
      </c>
      <c r="G1571" s="4">
        <v>45604.356249999997</v>
      </c>
      <c r="H1571" s="3">
        <v>74</v>
      </c>
      <c r="I1571" s="3">
        <v>58.74</v>
      </c>
      <c r="J1571" s="3">
        <v>12</v>
      </c>
      <c r="K1571" s="3">
        <v>704.88</v>
      </c>
      <c r="L1571" s="3" t="s">
        <v>23</v>
      </c>
      <c r="M1571" s="5">
        <v>1</v>
      </c>
      <c r="N1571" s="6" t="str">
        <f>IF(ev_charging_network_usage_!$I1571&lt;=10,"Low",IF(ev_charging_network_usage_!$I1571&lt;=30,"Medium","High"))</f>
        <v>High</v>
      </c>
      <c r="O1571" s="6" t="str">
        <f t="shared" si="101"/>
        <v>Low Satisfaction</v>
      </c>
      <c r="P1571" s="6" t="str">
        <f>IF(ev_charging_network_usage_!$H1571&lt;30,"Short Charging",IF(ev_charging_network_usage_!$H1571&lt;=60,"Medium Charging","Long Charging"))</f>
        <v>Long Charging</v>
      </c>
      <c r="Q1571" s="6">
        <f t="shared" si="100"/>
        <v>3</v>
      </c>
      <c r="R1571" s="30">
        <f t="shared" si="98"/>
        <v>0.30486111111111114</v>
      </c>
      <c r="S1571" s="28">
        <f t="shared" si="99"/>
        <v>45604</v>
      </c>
      <c r="T1571" s="28"/>
    </row>
    <row r="1572" spans="1:20" ht="13.2" x14ac:dyDescent="0.25">
      <c r="A1572" s="7" t="s">
        <v>3496</v>
      </c>
      <c r="B1572" s="7" t="s">
        <v>20</v>
      </c>
      <c r="C1572" s="7" t="s">
        <v>21</v>
      </c>
      <c r="D1572" s="7" t="s">
        <v>31</v>
      </c>
      <c r="E1572" s="7" t="s">
        <v>35</v>
      </c>
      <c r="F1572" s="8">
        <v>45391.225694444445</v>
      </c>
      <c r="G1572" s="8">
        <v>45391.279166666667</v>
      </c>
      <c r="H1572" s="7">
        <v>77</v>
      </c>
      <c r="I1572" s="7">
        <v>5.2</v>
      </c>
      <c r="J1572" s="7">
        <v>10</v>
      </c>
      <c r="K1572" s="7">
        <v>52</v>
      </c>
      <c r="L1572" s="7" t="s">
        <v>18</v>
      </c>
      <c r="M1572" s="9">
        <v>5</v>
      </c>
      <c r="N1572" s="6" t="str">
        <f>IF(ev_charging_network_usage_!$I1572&lt;=10,"Low",IF(ev_charging_network_usage_!$I1572&lt;=30,"Medium","High"))</f>
        <v>Low</v>
      </c>
      <c r="O1572" s="6" t="str">
        <f t="shared" si="101"/>
        <v>High Satisfaction</v>
      </c>
      <c r="P1572" s="6" t="str">
        <f>IF(ev_charging_network_usage_!$H1572&lt;30,"Short Charging",IF(ev_charging_network_usage_!$H1572&lt;=60,"Medium Charging","Long Charging"))</f>
        <v>Long Charging</v>
      </c>
      <c r="Q1572" s="6">
        <f t="shared" si="100"/>
        <v>1</v>
      </c>
      <c r="R1572" s="30">
        <f t="shared" si="98"/>
        <v>0.22569444444444445</v>
      </c>
      <c r="S1572" s="28">
        <f t="shared" si="99"/>
        <v>45391</v>
      </c>
      <c r="T1572" s="28"/>
    </row>
    <row r="1573" spans="1:20" ht="13.2" x14ac:dyDescent="0.25">
      <c r="A1573" s="3" t="s">
        <v>3497</v>
      </c>
      <c r="B1573" s="3" t="s">
        <v>48</v>
      </c>
      <c r="C1573" s="3" t="s">
        <v>30</v>
      </c>
      <c r="D1573" s="3" t="s">
        <v>31</v>
      </c>
      <c r="E1573" s="3" t="s">
        <v>35</v>
      </c>
      <c r="F1573" s="4">
        <v>45173.068749999999</v>
      </c>
      <c r="G1573" s="4">
        <v>45173.097222222219</v>
      </c>
      <c r="H1573" s="3">
        <v>41</v>
      </c>
      <c r="I1573" s="3">
        <v>20.63</v>
      </c>
      <c r="J1573" s="3">
        <v>12</v>
      </c>
      <c r="K1573" s="3">
        <v>247.56</v>
      </c>
      <c r="L1573" s="3" t="s">
        <v>27</v>
      </c>
      <c r="M1573" s="5">
        <v>2</v>
      </c>
      <c r="N1573" s="6" t="str">
        <f>IF(ev_charging_network_usage_!$I1573&lt;=10,"Low",IF(ev_charging_network_usage_!$I1573&lt;=30,"Medium","High"))</f>
        <v>Medium</v>
      </c>
      <c r="O1573" s="6" t="str">
        <f t="shared" si="101"/>
        <v>Low Satisfaction</v>
      </c>
      <c r="P1573" s="6" t="str">
        <f>IF(ev_charging_network_usage_!$H1573&lt;30,"Short Charging",IF(ev_charging_network_usage_!$H1573&lt;=60,"Medium Charging","Long Charging"))</f>
        <v>Medium Charging</v>
      </c>
      <c r="Q1573" s="6">
        <f t="shared" si="100"/>
        <v>2</v>
      </c>
      <c r="R1573" s="30">
        <f t="shared" si="98"/>
        <v>6.8750000000000006E-2</v>
      </c>
      <c r="S1573" s="28">
        <f t="shared" si="99"/>
        <v>45173</v>
      </c>
      <c r="T1573" s="28"/>
    </row>
    <row r="1574" spans="1:20" ht="13.2" x14ac:dyDescent="0.25">
      <c r="A1574" s="7" t="s">
        <v>3498</v>
      </c>
      <c r="B1574" s="7" t="s">
        <v>59</v>
      </c>
      <c r="C1574" s="7" t="s">
        <v>15</v>
      </c>
      <c r="D1574" s="7" t="s">
        <v>22</v>
      </c>
      <c r="E1574" s="7" t="s">
        <v>17</v>
      </c>
      <c r="F1574" s="8">
        <v>45089.94027777778</v>
      </c>
      <c r="G1574" s="8">
        <v>45089.999305555553</v>
      </c>
      <c r="H1574" s="7">
        <v>85</v>
      </c>
      <c r="I1574" s="7">
        <v>41.98</v>
      </c>
      <c r="J1574" s="7">
        <v>12</v>
      </c>
      <c r="K1574" s="7">
        <v>503.76</v>
      </c>
      <c r="L1574" s="7" t="s">
        <v>38</v>
      </c>
      <c r="M1574" s="9">
        <v>2</v>
      </c>
      <c r="N1574" s="6" t="str">
        <f>IF(ev_charging_network_usage_!$I1574&lt;=10,"Low",IF(ev_charging_network_usage_!$I1574&lt;=30,"Medium","High"))</f>
        <v>High</v>
      </c>
      <c r="O1574" s="6" t="str">
        <f t="shared" si="101"/>
        <v>Low Satisfaction</v>
      </c>
      <c r="P1574" s="6" t="str">
        <f>IF(ev_charging_network_usage_!$H1574&lt;30,"Short Charging",IF(ev_charging_network_usage_!$H1574&lt;=60,"Medium Charging","Long Charging"))</f>
        <v>Long Charging</v>
      </c>
      <c r="Q1574" s="6">
        <f t="shared" si="100"/>
        <v>3</v>
      </c>
      <c r="R1574" s="30">
        <f t="shared" si="98"/>
        <v>0.94027777777777777</v>
      </c>
      <c r="S1574" s="28">
        <f t="shared" si="99"/>
        <v>45089</v>
      </c>
      <c r="T1574" s="28"/>
    </row>
    <row r="1575" spans="1:20" ht="13.2" x14ac:dyDescent="0.25">
      <c r="A1575" s="3" t="s">
        <v>3499</v>
      </c>
      <c r="B1575" s="3" t="s">
        <v>55</v>
      </c>
      <c r="C1575" s="3" t="s">
        <v>15</v>
      </c>
      <c r="D1575" s="3" t="s">
        <v>34</v>
      </c>
      <c r="E1575" s="3" t="s">
        <v>35</v>
      </c>
      <c r="F1575" s="4">
        <v>45020.020833333336</v>
      </c>
      <c r="G1575" s="4">
        <v>45020.031944444447</v>
      </c>
      <c r="H1575" s="3">
        <v>16</v>
      </c>
      <c r="I1575" s="3">
        <v>49.39</v>
      </c>
      <c r="J1575" s="3">
        <v>15</v>
      </c>
      <c r="K1575" s="3">
        <v>740.85</v>
      </c>
      <c r="L1575" s="3" t="s">
        <v>27</v>
      </c>
      <c r="M1575" s="5">
        <v>3</v>
      </c>
      <c r="N1575" s="6" t="str">
        <f>IF(ev_charging_network_usage_!$I1575&lt;=10,"Low",IF(ev_charging_network_usage_!$I1575&lt;=30,"Medium","High"))</f>
        <v>High</v>
      </c>
      <c r="O1575" s="6" t="str">
        <f t="shared" si="101"/>
        <v>Medium Satisfaction</v>
      </c>
      <c r="P1575" s="6" t="str">
        <f>IF(ev_charging_network_usage_!$H1575&lt;30,"Short Charging",IF(ev_charging_network_usage_!$H1575&lt;=60,"Medium Charging","Long Charging"))</f>
        <v>Short Charging</v>
      </c>
      <c r="Q1575" s="6">
        <f t="shared" si="100"/>
        <v>3</v>
      </c>
      <c r="R1575" s="30">
        <f t="shared" si="98"/>
        <v>2.0833333333333332E-2</v>
      </c>
      <c r="S1575" s="28">
        <f t="shared" si="99"/>
        <v>45020</v>
      </c>
      <c r="T1575" s="28"/>
    </row>
    <row r="1576" spans="1:20" ht="13.2" x14ac:dyDescent="0.25">
      <c r="A1576" s="7" t="s">
        <v>3500</v>
      </c>
      <c r="B1576" s="7" t="s">
        <v>48</v>
      </c>
      <c r="C1576" s="7" t="s">
        <v>21</v>
      </c>
      <c r="D1576" s="7" t="s">
        <v>22</v>
      </c>
      <c r="E1576" s="7" t="s">
        <v>35</v>
      </c>
      <c r="F1576" s="7" t="s">
        <v>3501</v>
      </c>
      <c r="G1576" s="7" t="s">
        <v>3502</v>
      </c>
      <c r="H1576" s="7">
        <v>68</v>
      </c>
      <c r="I1576" s="7">
        <v>57.86</v>
      </c>
      <c r="J1576" s="7">
        <v>12</v>
      </c>
      <c r="K1576" s="7">
        <v>694.32</v>
      </c>
      <c r="L1576" s="7" t="s">
        <v>38</v>
      </c>
      <c r="M1576" s="9">
        <v>1</v>
      </c>
      <c r="N1576" s="6" t="str">
        <f>IF(ev_charging_network_usage_!$I1576&lt;=10,"Low",IF(ev_charging_network_usage_!$I1576&lt;=30,"Medium","High"))</f>
        <v>High</v>
      </c>
      <c r="O1576" s="6" t="str">
        <f t="shared" si="101"/>
        <v>Low Satisfaction</v>
      </c>
      <c r="P1576" s="6" t="str">
        <f>IF(ev_charging_network_usage_!$H1576&lt;30,"Short Charging",IF(ev_charging_network_usage_!$H1576&lt;=60,"Medium Charging","Long Charging"))</f>
        <v>Long Charging</v>
      </c>
      <c r="Q1576" s="6">
        <f t="shared" si="100"/>
        <v>1</v>
      </c>
      <c r="R1576" s="30">
        <f t="shared" si="98"/>
        <v>0.15833333333333333</v>
      </c>
      <c r="S1576" s="28">
        <f t="shared" si="99"/>
        <v>45528</v>
      </c>
      <c r="T1576" s="28"/>
    </row>
    <row r="1577" spans="1:20" ht="13.2" x14ac:dyDescent="0.25">
      <c r="A1577" s="3" t="s">
        <v>3503</v>
      </c>
      <c r="B1577" s="3" t="s">
        <v>20</v>
      </c>
      <c r="C1577" s="3" t="s">
        <v>21</v>
      </c>
      <c r="D1577" s="3" t="s">
        <v>34</v>
      </c>
      <c r="E1577" s="3" t="s">
        <v>35</v>
      </c>
      <c r="F1577" s="4">
        <v>45481.761111111111</v>
      </c>
      <c r="G1577" s="4">
        <v>45481.772916666669</v>
      </c>
      <c r="H1577" s="3">
        <v>17</v>
      </c>
      <c r="I1577" s="3">
        <v>19.98</v>
      </c>
      <c r="J1577" s="3">
        <v>12</v>
      </c>
      <c r="K1577" s="3">
        <v>239.76</v>
      </c>
      <c r="L1577" s="3" t="s">
        <v>38</v>
      </c>
      <c r="M1577" s="5">
        <v>4</v>
      </c>
      <c r="N1577" s="6" t="str">
        <f>IF(ev_charging_network_usage_!$I1577&lt;=10,"Low",IF(ev_charging_network_usage_!$I1577&lt;=30,"Medium","High"))</f>
        <v>Medium</v>
      </c>
      <c r="O1577" s="6" t="str">
        <f t="shared" si="101"/>
        <v>Medium Satisfaction</v>
      </c>
      <c r="P1577" s="6" t="str">
        <f>IF(ev_charging_network_usage_!$H1577&lt;30,"Short Charging",IF(ev_charging_network_usage_!$H1577&lt;=60,"Medium Charging","Long Charging"))</f>
        <v>Short Charging</v>
      </c>
      <c r="Q1577" s="6">
        <f t="shared" si="100"/>
        <v>1</v>
      </c>
      <c r="R1577" s="30">
        <f t="shared" si="98"/>
        <v>0.76111111111111107</v>
      </c>
      <c r="S1577" s="28">
        <f t="shared" si="99"/>
        <v>45481</v>
      </c>
      <c r="T1577" s="28"/>
    </row>
    <row r="1578" spans="1:20" ht="13.2" x14ac:dyDescent="0.25">
      <c r="A1578" s="7" t="s">
        <v>3504</v>
      </c>
      <c r="B1578" s="7" t="s">
        <v>48</v>
      </c>
      <c r="C1578" s="7" t="s">
        <v>21</v>
      </c>
      <c r="D1578" s="7" t="s">
        <v>34</v>
      </c>
      <c r="E1578" s="7" t="s">
        <v>17</v>
      </c>
      <c r="F1578" s="8">
        <v>45354.017361111109</v>
      </c>
      <c r="G1578" s="8">
        <v>45354.074999999997</v>
      </c>
      <c r="H1578" s="7">
        <v>83</v>
      </c>
      <c r="I1578" s="7">
        <v>52.1</v>
      </c>
      <c r="J1578" s="7">
        <v>15</v>
      </c>
      <c r="K1578" s="7">
        <v>781.5</v>
      </c>
      <c r="L1578" s="7" t="s">
        <v>27</v>
      </c>
      <c r="M1578" s="9">
        <v>1</v>
      </c>
      <c r="N1578" s="6" t="str">
        <f>IF(ev_charging_network_usage_!$I1578&lt;=10,"Low",IF(ev_charging_network_usage_!$I1578&lt;=30,"Medium","High"))</f>
        <v>High</v>
      </c>
      <c r="O1578" s="6" t="str">
        <f t="shared" si="101"/>
        <v>Low Satisfaction</v>
      </c>
      <c r="P1578" s="6" t="str">
        <f>IF(ev_charging_network_usage_!$H1578&lt;30,"Short Charging",IF(ev_charging_network_usage_!$H1578&lt;=60,"Medium Charging","Long Charging"))</f>
        <v>Long Charging</v>
      </c>
      <c r="Q1578" s="6">
        <f t="shared" si="100"/>
        <v>1</v>
      </c>
      <c r="R1578" s="30">
        <f t="shared" si="98"/>
        <v>1.7361111111111112E-2</v>
      </c>
      <c r="S1578" s="28">
        <f t="shared" si="99"/>
        <v>45354</v>
      </c>
      <c r="T1578" s="28"/>
    </row>
    <row r="1579" spans="1:20" ht="13.2" x14ac:dyDescent="0.25">
      <c r="A1579" s="3" t="s">
        <v>3505</v>
      </c>
      <c r="B1579" s="3" t="s">
        <v>43</v>
      </c>
      <c r="C1579" s="3" t="s">
        <v>30</v>
      </c>
      <c r="D1579" s="3" t="s">
        <v>34</v>
      </c>
      <c r="E1579" s="3" t="s">
        <v>17</v>
      </c>
      <c r="F1579" s="3" t="s">
        <v>3506</v>
      </c>
      <c r="G1579" s="3" t="s">
        <v>3507</v>
      </c>
      <c r="H1579" s="3">
        <v>105</v>
      </c>
      <c r="I1579" s="3">
        <v>41.49</v>
      </c>
      <c r="J1579" s="3">
        <v>15</v>
      </c>
      <c r="K1579" s="3">
        <v>622.35</v>
      </c>
      <c r="L1579" s="3" t="s">
        <v>38</v>
      </c>
      <c r="M1579" s="5">
        <v>2</v>
      </c>
      <c r="N1579" s="6" t="str">
        <f>IF(ev_charging_network_usage_!$I1579&lt;=10,"Low",IF(ev_charging_network_usage_!$I1579&lt;=30,"Medium","High"))</f>
        <v>High</v>
      </c>
      <c r="O1579" s="6" t="str">
        <f t="shared" si="101"/>
        <v>Low Satisfaction</v>
      </c>
      <c r="P1579" s="6" t="str">
        <f>IF(ev_charging_network_usage_!$H1579&lt;30,"Short Charging",IF(ev_charging_network_usage_!$H1579&lt;=60,"Medium Charging","Long Charging"))</f>
        <v>Long Charging</v>
      </c>
      <c r="Q1579" s="6">
        <f t="shared" si="100"/>
        <v>2</v>
      </c>
      <c r="R1579" s="30">
        <f t="shared" si="98"/>
        <v>0.47986111111111113</v>
      </c>
      <c r="S1579" s="28">
        <f t="shared" si="99"/>
        <v>45280</v>
      </c>
      <c r="T1579" s="28"/>
    </row>
    <row r="1580" spans="1:20" ht="13.2" x14ac:dyDescent="0.25">
      <c r="A1580" s="7" t="s">
        <v>3508</v>
      </c>
      <c r="B1580" s="7" t="s">
        <v>78</v>
      </c>
      <c r="C1580" s="7" t="s">
        <v>21</v>
      </c>
      <c r="D1580" s="7" t="s">
        <v>16</v>
      </c>
      <c r="E1580" s="7" t="s">
        <v>17</v>
      </c>
      <c r="F1580" s="7" t="s">
        <v>3509</v>
      </c>
      <c r="G1580" s="7" t="s">
        <v>3510</v>
      </c>
      <c r="H1580" s="7">
        <v>48</v>
      </c>
      <c r="I1580" s="7">
        <v>38.96</v>
      </c>
      <c r="J1580" s="7">
        <v>8</v>
      </c>
      <c r="K1580" s="7">
        <v>311.68</v>
      </c>
      <c r="L1580" s="7" t="s">
        <v>18</v>
      </c>
      <c r="M1580" s="9">
        <v>5</v>
      </c>
      <c r="N1580" s="6" t="str">
        <f>IF(ev_charging_network_usage_!$I1580&lt;=10,"Low",IF(ev_charging_network_usage_!$I1580&lt;=30,"Medium","High"))</f>
        <v>High</v>
      </c>
      <c r="O1580" s="6" t="str">
        <f t="shared" si="101"/>
        <v>High Satisfaction</v>
      </c>
      <c r="P1580" s="6" t="str">
        <f>IF(ev_charging_network_usage_!$H1580&lt;30,"Short Charging",IF(ev_charging_network_usage_!$H1580&lt;=60,"Medium Charging","Long Charging"))</f>
        <v>Medium Charging</v>
      </c>
      <c r="Q1580" s="6">
        <f t="shared" si="100"/>
        <v>1</v>
      </c>
      <c r="R1580" s="30">
        <f t="shared" si="98"/>
        <v>0.6166666666666667</v>
      </c>
      <c r="S1580" s="28">
        <f t="shared" si="99"/>
        <v>45097</v>
      </c>
      <c r="T1580" s="28"/>
    </row>
    <row r="1581" spans="1:20" ht="13.2" x14ac:dyDescent="0.25">
      <c r="A1581" s="3" t="s">
        <v>3511</v>
      </c>
      <c r="B1581" s="3" t="s">
        <v>20</v>
      </c>
      <c r="C1581" s="3" t="s">
        <v>21</v>
      </c>
      <c r="D1581" s="3" t="s">
        <v>16</v>
      </c>
      <c r="E1581" s="3" t="s">
        <v>35</v>
      </c>
      <c r="F1581" s="4">
        <v>45047.017361111109</v>
      </c>
      <c r="G1581" s="4">
        <v>45047.095138888886</v>
      </c>
      <c r="H1581" s="3">
        <v>112</v>
      </c>
      <c r="I1581" s="3">
        <v>42.42</v>
      </c>
      <c r="J1581" s="3">
        <v>15</v>
      </c>
      <c r="K1581" s="3">
        <v>636.29999999999995</v>
      </c>
      <c r="L1581" s="3" t="s">
        <v>18</v>
      </c>
      <c r="M1581" s="5">
        <v>5</v>
      </c>
      <c r="N1581" s="6" t="str">
        <f>IF(ev_charging_network_usage_!$I1581&lt;=10,"Low",IF(ev_charging_network_usage_!$I1581&lt;=30,"Medium","High"))</f>
        <v>High</v>
      </c>
      <c r="O1581" s="6" t="str">
        <f t="shared" si="101"/>
        <v>High Satisfaction</v>
      </c>
      <c r="P1581" s="6" t="str">
        <f>IF(ev_charging_network_usage_!$H1581&lt;30,"Short Charging",IF(ev_charging_network_usage_!$H1581&lt;=60,"Medium Charging","Long Charging"))</f>
        <v>Long Charging</v>
      </c>
      <c r="Q1581" s="6">
        <f t="shared" si="100"/>
        <v>1</v>
      </c>
      <c r="R1581" s="30">
        <f t="shared" si="98"/>
        <v>1.7361111111111112E-2</v>
      </c>
      <c r="S1581" s="28">
        <f t="shared" si="99"/>
        <v>45047</v>
      </c>
      <c r="T1581" s="28"/>
    </row>
    <row r="1582" spans="1:20" ht="13.2" x14ac:dyDescent="0.25">
      <c r="A1582" s="7" t="s">
        <v>3512</v>
      </c>
      <c r="B1582" s="7" t="s">
        <v>48</v>
      </c>
      <c r="C1582" s="7" t="s">
        <v>21</v>
      </c>
      <c r="D1582" s="7" t="s">
        <v>22</v>
      </c>
      <c r="E1582" s="7" t="s">
        <v>17</v>
      </c>
      <c r="F1582" s="7" t="s">
        <v>3513</v>
      </c>
      <c r="G1582" s="7" t="s">
        <v>3514</v>
      </c>
      <c r="H1582" s="7">
        <v>101</v>
      </c>
      <c r="I1582" s="7">
        <v>19.46</v>
      </c>
      <c r="J1582" s="7">
        <v>12</v>
      </c>
      <c r="K1582" s="7">
        <v>233.52</v>
      </c>
      <c r="L1582" s="7" t="s">
        <v>18</v>
      </c>
      <c r="M1582" s="9">
        <v>1</v>
      </c>
      <c r="N1582" s="6" t="str">
        <f>IF(ev_charging_network_usage_!$I1582&lt;=10,"Low",IF(ev_charging_network_usage_!$I1582&lt;=30,"Medium","High"))</f>
        <v>Medium</v>
      </c>
      <c r="O1582" s="6" t="str">
        <f t="shared" si="101"/>
        <v>Low Satisfaction</v>
      </c>
      <c r="P1582" s="6" t="str">
        <f>IF(ev_charging_network_usage_!$H1582&lt;30,"Short Charging",IF(ev_charging_network_usage_!$H1582&lt;=60,"Medium Charging","Long Charging"))</f>
        <v>Long Charging</v>
      </c>
      <c r="Q1582" s="6">
        <f t="shared" si="100"/>
        <v>1</v>
      </c>
      <c r="R1582" s="30">
        <f t="shared" si="98"/>
        <v>0.38263888888888886</v>
      </c>
      <c r="S1582" s="28">
        <f t="shared" si="99"/>
        <v>44982</v>
      </c>
      <c r="T1582" s="28"/>
    </row>
    <row r="1583" spans="1:20" ht="13.2" x14ac:dyDescent="0.25">
      <c r="A1583" s="3" t="s">
        <v>3515</v>
      </c>
      <c r="B1583" s="3" t="s">
        <v>59</v>
      </c>
      <c r="C1583" s="3" t="s">
        <v>15</v>
      </c>
      <c r="D1583" s="3" t="s">
        <v>31</v>
      </c>
      <c r="E1583" s="3" t="s">
        <v>17</v>
      </c>
      <c r="F1583" s="3" t="s">
        <v>1548</v>
      </c>
      <c r="G1583" s="3" t="s">
        <v>3516</v>
      </c>
      <c r="H1583" s="3">
        <v>24</v>
      </c>
      <c r="I1583" s="3">
        <v>58.75</v>
      </c>
      <c r="J1583" s="3">
        <v>10</v>
      </c>
      <c r="K1583" s="3">
        <v>587.5</v>
      </c>
      <c r="L1583" s="3" t="s">
        <v>23</v>
      </c>
      <c r="M1583" s="5">
        <v>1</v>
      </c>
      <c r="N1583" s="6" t="str">
        <f>IF(ev_charging_network_usage_!$I1583&lt;=10,"Low",IF(ev_charging_network_usage_!$I1583&lt;=30,"Medium","High"))</f>
        <v>High</v>
      </c>
      <c r="O1583" s="6" t="str">
        <f t="shared" si="101"/>
        <v>Low Satisfaction</v>
      </c>
      <c r="P1583" s="6" t="str">
        <f>IF(ev_charging_network_usage_!$H1583&lt;30,"Short Charging",IF(ev_charging_network_usage_!$H1583&lt;=60,"Medium Charging","Long Charging"))</f>
        <v>Short Charging</v>
      </c>
      <c r="Q1583" s="6">
        <f t="shared" si="100"/>
        <v>3</v>
      </c>
      <c r="R1583" s="30">
        <f t="shared" si="98"/>
        <v>3.6805555555555557E-2</v>
      </c>
      <c r="S1583" s="28">
        <f t="shared" si="99"/>
        <v>44972</v>
      </c>
      <c r="T1583" s="28"/>
    </row>
    <row r="1584" spans="1:20" ht="13.2" x14ac:dyDescent="0.25">
      <c r="A1584" s="7" t="s">
        <v>3517</v>
      </c>
      <c r="B1584" s="7" t="s">
        <v>29</v>
      </c>
      <c r="C1584" s="7" t="s">
        <v>21</v>
      </c>
      <c r="D1584" s="7" t="s">
        <v>16</v>
      </c>
      <c r="E1584" s="7" t="s">
        <v>17</v>
      </c>
      <c r="F1584" s="7" t="s">
        <v>3518</v>
      </c>
      <c r="G1584" s="7" t="s">
        <v>3519</v>
      </c>
      <c r="H1584" s="7">
        <v>102</v>
      </c>
      <c r="I1584" s="7">
        <v>9.73</v>
      </c>
      <c r="J1584" s="7">
        <v>12</v>
      </c>
      <c r="K1584" s="7">
        <v>116.76</v>
      </c>
      <c r="L1584" s="7" t="s">
        <v>38</v>
      </c>
      <c r="M1584" s="9">
        <v>5</v>
      </c>
      <c r="N1584" s="6" t="str">
        <f>IF(ev_charging_network_usage_!$I1584&lt;=10,"Low",IF(ev_charging_network_usage_!$I1584&lt;=30,"Medium","High"))</f>
        <v>Low</v>
      </c>
      <c r="O1584" s="6" t="str">
        <f t="shared" si="101"/>
        <v>High Satisfaction</v>
      </c>
      <c r="P1584" s="6" t="str">
        <f>IF(ev_charging_network_usage_!$H1584&lt;30,"Short Charging",IF(ev_charging_network_usage_!$H1584&lt;=60,"Medium Charging","Long Charging"))</f>
        <v>Long Charging</v>
      </c>
      <c r="Q1584" s="6">
        <f t="shared" si="100"/>
        <v>1</v>
      </c>
      <c r="R1584" s="30">
        <f t="shared" si="98"/>
        <v>0.4826388888888889</v>
      </c>
      <c r="S1584" s="28">
        <f t="shared" si="99"/>
        <v>45009</v>
      </c>
      <c r="T1584" s="28"/>
    </row>
    <row r="1585" spans="1:20" ht="13.2" x14ac:dyDescent="0.25">
      <c r="A1585" s="3" t="s">
        <v>3520</v>
      </c>
      <c r="B1585" s="3" t="s">
        <v>78</v>
      </c>
      <c r="C1585" s="3" t="s">
        <v>15</v>
      </c>
      <c r="D1585" s="3" t="s">
        <v>22</v>
      </c>
      <c r="E1585" s="3" t="s">
        <v>17</v>
      </c>
      <c r="F1585" s="3" t="s">
        <v>3521</v>
      </c>
      <c r="G1585" s="3" t="s">
        <v>3522</v>
      </c>
      <c r="H1585" s="3">
        <v>101</v>
      </c>
      <c r="I1585" s="3">
        <v>58.1</v>
      </c>
      <c r="J1585" s="3">
        <v>15</v>
      </c>
      <c r="K1585" s="3">
        <v>871.5</v>
      </c>
      <c r="L1585" s="3" t="s">
        <v>23</v>
      </c>
      <c r="M1585" s="5">
        <v>1</v>
      </c>
      <c r="N1585" s="6" t="str">
        <f>IF(ev_charging_network_usage_!$I1585&lt;=10,"Low",IF(ev_charging_network_usage_!$I1585&lt;=30,"Medium","High"))</f>
        <v>High</v>
      </c>
      <c r="O1585" s="6" t="str">
        <f t="shared" si="101"/>
        <v>Low Satisfaction</v>
      </c>
      <c r="P1585" s="6" t="str">
        <f>IF(ev_charging_network_usage_!$H1585&lt;30,"Short Charging",IF(ev_charging_network_usage_!$H1585&lt;=60,"Medium Charging","Long Charging"))</f>
        <v>Long Charging</v>
      </c>
      <c r="Q1585" s="6">
        <f t="shared" si="100"/>
        <v>3</v>
      </c>
      <c r="R1585" s="30">
        <f t="shared" si="98"/>
        <v>0.64166666666666672</v>
      </c>
      <c r="S1585" s="28">
        <f t="shared" si="99"/>
        <v>45036</v>
      </c>
      <c r="T1585" s="28"/>
    </row>
    <row r="1586" spans="1:20" ht="13.2" x14ac:dyDescent="0.25">
      <c r="A1586" s="7" t="s">
        <v>3523</v>
      </c>
      <c r="B1586" s="7" t="s">
        <v>59</v>
      </c>
      <c r="C1586" s="7" t="s">
        <v>21</v>
      </c>
      <c r="D1586" s="7" t="s">
        <v>16</v>
      </c>
      <c r="E1586" s="7" t="s">
        <v>17</v>
      </c>
      <c r="F1586" s="7" t="s">
        <v>3524</v>
      </c>
      <c r="G1586" s="7" t="s">
        <v>3525</v>
      </c>
      <c r="H1586" s="7">
        <v>114</v>
      </c>
      <c r="I1586" s="7">
        <v>24.57</v>
      </c>
      <c r="J1586" s="7">
        <v>15</v>
      </c>
      <c r="K1586" s="7">
        <v>368.55</v>
      </c>
      <c r="L1586" s="7" t="s">
        <v>18</v>
      </c>
      <c r="M1586" s="9">
        <v>3</v>
      </c>
      <c r="N1586" s="6" t="str">
        <f>IF(ev_charging_network_usage_!$I1586&lt;=10,"Low",IF(ev_charging_network_usage_!$I1586&lt;=30,"Medium","High"))</f>
        <v>Medium</v>
      </c>
      <c r="O1586" s="6" t="str">
        <f t="shared" si="101"/>
        <v>Medium Satisfaction</v>
      </c>
      <c r="P1586" s="6" t="str">
        <f>IF(ev_charging_network_usage_!$H1586&lt;30,"Short Charging",IF(ev_charging_network_usage_!$H1586&lt;=60,"Medium Charging","Long Charging"))</f>
        <v>Long Charging</v>
      </c>
      <c r="Q1586" s="6">
        <f t="shared" si="100"/>
        <v>1</v>
      </c>
      <c r="R1586" s="30">
        <f t="shared" si="98"/>
        <v>0.89444444444444449</v>
      </c>
      <c r="S1586" s="28">
        <f t="shared" si="99"/>
        <v>44983</v>
      </c>
      <c r="T1586" s="28"/>
    </row>
    <row r="1587" spans="1:20" ht="13.2" x14ac:dyDescent="0.25">
      <c r="A1587" s="3" t="s">
        <v>3526</v>
      </c>
      <c r="B1587" s="3" t="s">
        <v>43</v>
      </c>
      <c r="C1587" s="3" t="s">
        <v>21</v>
      </c>
      <c r="D1587" s="3" t="s">
        <v>31</v>
      </c>
      <c r="E1587" s="3" t="s">
        <v>17</v>
      </c>
      <c r="F1587" s="4">
        <v>45208.320138888892</v>
      </c>
      <c r="G1587" s="4">
        <v>45208.349305555559</v>
      </c>
      <c r="H1587" s="3">
        <v>42</v>
      </c>
      <c r="I1587" s="3">
        <v>25.79</v>
      </c>
      <c r="J1587" s="3">
        <v>12</v>
      </c>
      <c r="K1587" s="3">
        <v>309.48</v>
      </c>
      <c r="L1587" s="3" t="s">
        <v>23</v>
      </c>
      <c r="M1587" s="5">
        <v>1</v>
      </c>
      <c r="N1587" s="6" t="str">
        <f>IF(ev_charging_network_usage_!$I1587&lt;=10,"Low",IF(ev_charging_network_usage_!$I1587&lt;=30,"Medium","High"))</f>
        <v>Medium</v>
      </c>
      <c r="O1587" s="6" t="str">
        <f t="shared" si="101"/>
        <v>Low Satisfaction</v>
      </c>
      <c r="P1587" s="6" t="str">
        <f>IF(ev_charging_network_usage_!$H1587&lt;30,"Short Charging",IF(ev_charging_network_usage_!$H1587&lt;=60,"Medium Charging","Long Charging"))</f>
        <v>Medium Charging</v>
      </c>
      <c r="Q1587" s="6">
        <f t="shared" si="100"/>
        <v>1</v>
      </c>
      <c r="R1587" s="30">
        <f t="shared" si="98"/>
        <v>0.32013888888888886</v>
      </c>
      <c r="S1587" s="28">
        <f t="shared" si="99"/>
        <v>45208</v>
      </c>
      <c r="T1587" s="28"/>
    </row>
    <row r="1588" spans="1:20" ht="13.2" x14ac:dyDescent="0.25">
      <c r="A1588" s="7" t="s">
        <v>3527</v>
      </c>
      <c r="B1588" s="7" t="s">
        <v>20</v>
      </c>
      <c r="C1588" s="7" t="s">
        <v>30</v>
      </c>
      <c r="D1588" s="7" t="s">
        <v>22</v>
      </c>
      <c r="E1588" s="7" t="s">
        <v>17</v>
      </c>
      <c r="F1588" s="7" t="s">
        <v>3528</v>
      </c>
      <c r="G1588" s="7" t="s">
        <v>3529</v>
      </c>
      <c r="H1588" s="7">
        <v>110</v>
      </c>
      <c r="I1588" s="7">
        <v>9.8699999999999992</v>
      </c>
      <c r="J1588" s="7">
        <v>8</v>
      </c>
      <c r="K1588" s="7">
        <v>78.959999999999994</v>
      </c>
      <c r="L1588" s="7" t="s">
        <v>18</v>
      </c>
      <c r="M1588" s="9">
        <v>5</v>
      </c>
      <c r="N1588" s="6" t="str">
        <f>IF(ev_charging_network_usage_!$I1588&lt;=10,"Low",IF(ev_charging_network_usage_!$I1588&lt;=30,"Medium","High"))</f>
        <v>Low</v>
      </c>
      <c r="O1588" s="6" t="str">
        <f t="shared" si="101"/>
        <v>High Satisfaction</v>
      </c>
      <c r="P1588" s="6" t="str">
        <f>IF(ev_charging_network_usage_!$H1588&lt;30,"Short Charging",IF(ev_charging_network_usage_!$H1588&lt;=60,"Medium Charging","Long Charging"))</f>
        <v>Long Charging</v>
      </c>
      <c r="Q1588" s="6">
        <f t="shared" si="100"/>
        <v>2</v>
      </c>
      <c r="R1588" s="30">
        <f t="shared" si="98"/>
        <v>0.92777777777777781</v>
      </c>
      <c r="S1588" s="28">
        <f t="shared" si="99"/>
        <v>45166</v>
      </c>
      <c r="T1588" s="28"/>
    </row>
    <row r="1589" spans="1:20" ht="13.2" x14ac:dyDescent="0.25">
      <c r="A1589" s="3" t="s">
        <v>3530</v>
      </c>
      <c r="B1589" s="3" t="s">
        <v>29</v>
      </c>
      <c r="C1589" s="3" t="s">
        <v>21</v>
      </c>
      <c r="D1589" s="3" t="s">
        <v>31</v>
      </c>
      <c r="E1589" s="3" t="s">
        <v>17</v>
      </c>
      <c r="F1589" s="4">
        <v>45385.185416666667</v>
      </c>
      <c r="G1589" s="4">
        <v>45385.212500000001</v>
      </c>
      <c r="H1589" s="3">
        <v>39</v>
      </c>
      <c r="I1589" s="3">
        <v>58.44</v>
      </c>
      <c r="J1589" s="3">
        <v>12</v>
      </c>
      <c r="K1589" s="3">
        <v>701.28</v>
      </c>
      <c r="L1589" s="3" t="s">
        <v>27</v>
      </c>
      <c r="M1589" s="5">
        <v>2</v>
      </c>
      <c r="N1589" s="6" t="str">
        <f>IF(ev_charging_network_usage_!$I1589&lt;=10,"Low",IF(ev_charging_network_usage_!$I1589&lt;=30,"Medium","High"))</f>
        <v>High</v>
      </c>
      <c r="O1589" s="6" t="str">
        <f t="shared" si="101"/>
        <v>Low Satisfaction</v>
      </c>
      <c r="P1589" s="6" t="str">
        <f>IF(ev_charging_network_usage_!$H1589&lt;30,"Short Charging",IF(ev_charging_network_usage_!$H1589&lt;=60,"Medium Charging","Long Charging"))</f>
        <v>Medium Charging</v>
      </c>
      <c r="Q1589" s="6">
        <f t="shared" si="100"/>
        <v>1</v>
      </c>
      <c r="R1589" s="30">
        <f t="shared" si="98"/>
        <v>0.18541666666666667</v>
      </c>
      <c r="S1589" s="28">
        <f t="shared" si="99"/>
        <v>45385</v>
      </c>
      <c r="T1589" s="28"/>
    </row>
    <row r="1590" spans="1:20" ht="13.2" x14ac:dyDescent="0.25">
      <c r="A1590" s="7" t="s">
        <v>3531</v>
      </c>
      <c r="B1590" s="7" t="s">
        <v>43</v>
      </c>
      <c r="C1590" s="7" t="s">
        <v>21</v>
      </c>
      <c r="D1590" s="7" t="s">
        <v>31</v>
      </c>
      <c r="E1590" s="7" t="s">
        <v>17</v>
      </c>
      <c r="F1590" s="7" t="s">
        <v>3532</v>
      </c>
      <c r="G1590" s="7" t="s">
        <v>3533</v>
      </c>
      <c r="H1590" s="7">
        <v>72</v>
      </c>
      <c r="I1590" s="7">
        <v>32.89</v>
      </c>
      <c r="J1590" s="7">
        <v>8</v>
      </c>
      <c r="K1590" s="7">
        <v>263.12</v>
      </c>
      <c r="L1590" s="7" t="s">
        <v>18</v>
      </c>
      <c r="M1590" s="9">
        <v>2</v>
      </c>
      <c r="N1590" s="6" t="str">
        <f>IF(ev_charging_network_usage_!$I1590&lt;=10,"Low",IF(ev_charging_network_usage_!$I1590&lt;=30,"Medium","High"))</f>
        <v>High</v>
      </c>
      <c r="O1590" s="6" t="str">
        <f t="shared" si="101"/>
        <v>Low Satisfaction</v>
      </c>
      <c r="P1590" s="6" t="str">
        <f>IF(ev_charging_network_usage_!$H1590&lt;30,"Short Charging",IF(ev_charging_network_usage_!$H1590&lt;=60,"Medium Charging","Long Charging"))</f>
        <v>Long Charging</v>
      </c>
      <c r="Q1590" s="6">
        <f t="shared" si="100"/>
        <v>1</v>
      </c>
      <c r="R1590" s="30">
        <f t="shared" si="98"/>
        <v>0.90138888888888891</v>
      </c>
      <c r="S1590" s="28">
        <f t="shared" si="99"/>
        <v>45075</v>
      </c>
      <c r="T1590" s="28"/>
    </row>
    <row r="1591" spans="1:20" ht="13.2" x14ac:dyDescent="0.25">
      <c r="A1591" s="3" t="s">
        <v>3534</v>
      </c>
      <c r="B1591" s="3" t="s">
        <v>43</v>
      </c>
      <c r="C1591" s="3" t="s">
        <v>15</v>
      </c>
      <c r="D1591" s="3" t="s">
        <v>22</v>
      </c>
      <c r="E1591" s="3" t="s">
        <v>35</v>
      </c>
      <c r="F1591" s="3" t="s">
        <v>3535</v>
      </c>
      <c r="G1591" s="3" t="s">
        <v>3536</v>
      </c>
      <c r="H1591" s="3">
        <v>83</v>
      </c>
      <c r="I1591" s="3">
        <v>5.14</v>
      </c>
      <c r="J1591" s="3">
        <v>10</v>
      </c>
      <c r="K1591" s="3">
        <v>51.4</v>
      </c>
      <c r="L1591" s="3" t="s">
        <v>18</v>
      </c>
      <c r="M1591" s="5">
        <v>3</v>
      </c>
      <c r="N1591" s="6" t="str">
        <f>IF(ev_charging_network_usage_!$I1591&lt;=10,"Low",IF(ev_charging_network_usage_!$I1591&lt;=30,"Medium","High"))</f>
        <v>Low</v>
      </c>
      <c r="O1591" s="6" t="str">
        <f t="shared" si="101"/>
        <v>Medium Satisfaction</v>
      </c>
      <c r="P1591" s="6" t="str">
        <f>IF(ev_charging_network_usage_!$H1591&lt;30,"Short Charging",IF(ev_charging_network_usage_!$H1591&lt;=60,"Medium Charging","Long Charging"))</f>
        <v>Long Charging</v>
      </c>
      <c r="Q1591" s="6">
        <f t="shared" si="100"/>
        <v>3</v>
      </c>
      <c r="R1591" s="30">
        <f t="shared" si="98"/>
        <v>0.80763888888888891</v>
      </c>
      <c r="S1591" s="28">
        <f t="shared" si="99"/>
        <v>45435</v>
      </c>
      <c r="T1591" s="28"/>
    </row>
    <row r="1592" spans="1:20" ht="13.2" x14ac:dyDescent="0.25">
      <c r="A1592" s="7" t="s">
        <v>3537</v>
      </c>
      <c r="B1592" s="7" t="s">
        <v>43</v>
      </c>
      <c r="C1592" s="7" t="s">
        <v>30</v>
      </c>
      <c r="D1592" s="7" t="s">
        <v>16</v>
      </c>
      <c r="E1592" s="7" t="s">
        <v>35</v>
      </c>
      <c r="F1592" s="7" t="s">
        <v>3538</v>
      </c>
      <c r="G1592" s="7" t="s">
        <v>3539</v>
      </c>
      <c r="H1592" s="7">
        <v>36</v>
      </c>
      <c r="I1592" s="7">
        <v>15.67</v>
      </c>
      <c r="J1592" s="7">
        <v>15</v>
      </c>
      <c r="K1592" s="7">
        <v>235.05</v>
      </c>
      <c r="L1592" s="7" t="s">
        <v>38</v>
      </c>
      <c r="M1592" s="9">
        <v>5</v>
      </c>
      <c r="N1592" s="6" t="str">
        <f>IF(ev_charging_network_usage_!$I1592&lt;=10,"Low",IF(ev_charging_network_usage_!$I1592&lt;=30,"Medium","High"))</f>
        <v>Medium</v>
      </c>
      <c r="O1592" s="6" t="str">
        <f t="shared" si="101"/>
        <v>High Satisfaction</v>
      </c>
      <c r="P1592" s="6" t="str">
        <f>IF(ev_charging_network_usage_!$H1592&lt;30,"Short Charging",IF(ev_charging_network_usage_!$H1592&lt;=60,"Medium Charging","Long Charging"))</f>
        <v>Medium Charging</v>
      </c>
      <c r="Q1592" s="6">
        <f t="shared" si="100"/>
        <v>2</v>
      </c>
      <c r="R1592" s="30">
        <f t="shared" si="98"/>
        <v>0.16319444444444445</v>
      </c>
      <c r="S1592" s="28">
        <f t="shared" si="99"/>
        <v>45306</v>
      </c>
      <c r="T1592" s="28"/>
    </row>
    <row r="1593" spans="1:20" ht="13.2" x14ac:dyDescent="0.25">
      <c r="A1593" s="3" t="s">
        <v>3540</v>
      </c>
      <c r="B1593" s="3" t="s">
        <v>29</v>
      </c>
      <c r="C1593" s="3" t="s">
        <v>15</v>
      </c>
      <c r="D1593" s="3" t="s">
        <v>31</v>
      </c>
      <c r="E1593" s="3" t="s">
        <v>35</v>
      </c>
      <c r="F1593" s="3" t="s">
        <v>3541</v>
      </c>
      <c r="G1593" s="3" t="s">
        <v>3542</v>
      </c>
      <c r="H1593" s="3">
        <v>104</v>
      </c>
      <c r="I1593" s="3">
        <v>41.55</v>
      </c>
      <c r="J1593" s="3">
        <v>10</v>
      </c>
      <c r="K1593" s="3">
        <v>415.5</v>
      </c>
      <c r="L1593" s="3" t="s">
        <v>27</v>
      </c>
      <c r="M1593" s="5">
        <v>4</v>
      </c>
      <c r="N1593" s="6" t="str">
        <f>IF(ev_charging_network_usage_!$I1593&lt;=10,"Low",IF(ev_charging_network_usage_!$I1593&lt;=30,"Medium","High"))</f>
        <v>High</v>
      </c>
      <c r="O1593" s="6" t="str">
        <f t="shared" si="101"/>
        <v>Medium Satisfaction</v>
      </c>
      <c r="P1593" s="6" t="str">
        <f>IF(ev_charging_network_usage_!$H1593&lt;30,"Short Charging",IF(ev_charging_network_usage_!$H1593&lt;=60,"Medium Charging","Long Charging"))</f>
        <v>Long Charging</v>
      </c>
      <c r="Q1593" s="6">
        <f t="shared" si="100"/>
        <v>3</v>
      </c>
      <c r="R1593" s="30">
        <f t="shared" si="98"/>
        <v>0.82847222222222228</v>
      </c>
      <c r="S1593" s="28">
        <f t="shared" si="99"/>
        <v>45315</v>
      </c>
      <c r="T1593" s="28"/>
    </row>
    <row r="1594" spans="1:20" ht="13.2" x14ac:dyDescent="0.25">
      <c r="A1594" s="7" t="s">
        <v>3543</v>
      </c>
      <c r="B1594" s="7" t="s">
        <v>48</v>
      </c>
      <c r="C1594" s="7" t="s">
        <v>30</v>
      </c>
      <c r="D1594" s="7" t="s">
        <v>34</v>
      </c>
      <c r="E1594" s="7" t="s">
        <v>17</v>
      </c>
      <c r="F1594" s="7" t="s">
        <v>3544</v>
      </c>
      <c r="G1594" s="7" t="s">
        <v>3545</v>
      </c>
      <c r="H1594" s="7">
        <v>10</v>
      </c>
      <c r="I1594" s="7">
        <v>11.29</v>
      </c>
      <c r="J1594" s="7">
        <v>15</v>
      </c>
      <c r="K1594" s="7">
        <v>169.35</v>
      </c>
      <c r="L1594" s="7" t="s">
        <v>23</v>
      </c>
      <c r="M1594" s="9">
        <v>2</v>
      </c>
      <c r="N1594" s="6" t="str">
        <f>IF(ev_charging_network_usage_!$I1594&lt;=10,"Low",IF(ev_charging_network_usage_!$I1594&lt;=30,"Medium","High"))</f>
        <v>Medium</v>
      </c>
      <c r="O1594" s="6" t="str">
        <f t="shared" si="101"/>
        <v>Low Satisfaction</v>
      </c>
      <c r="P1594" s="6" t="str">
        <f>IF(ev_charging_network_usage_!$H1594&lt;30,"Short Charging",IF(ev_charging_network_usage_!$H1594&lt;=60,"Medium Charging","Long Charging"))</f>
        <v>Short Charging</v>
      </c>
      <c r="Q1594" s="6">
        <f t="shared" si="100"/>
        <v>2</v>
      </c>
      <c r="R1594" s="30">
        <f t="shared" si="98"/>
        <v>0.60277777777777775</v>
      </c>
      <c r="S1594" s="28">
        <f t="shared" si="99"/>
        <v>45123</v>
      </c>
      <c r="T1594" s="28"/>
    </row>
    <row r="1595" spans="1:20" ht="13.2" x14ac:dyDescent="0.25">
      <c r="A1595" s="3" t="s">
        <v>3546</v>
      </c>
      <c r="B1595" s="3" t="s">
        <v>29</v>
      </c>
      <c r="C1595" s="3" t="s">
        <v>30</v>
      </c>
      <c r="D1595" s="3" t="s">
        <v>22</v>
      </c>
      <c r="E1595" s="3" t="s">
        <v>35</v>
      </c>
      <c r="F1595" s="4">
        <v>44989.362500000003</v>
      </c>
      <c r="G1595" s="4">
        <v>44989.379166666666</v>
      </c>
      <c r="H1595" s="3">
        <v>24</v>
      </c>
      <c r="I1595" s="3">
        <v>58.42</v>
      </c>
      <c r="J1595" s="3">
        <v>8</v>
      </c>
      <c r="K1595" s="3">
        <v>467.36</v>
      </c>
      <c r="L1595" s="3" t="s">
        <v>38</v>
      </c>
      <c r="M1595" s="5">
        <v>4</v>
      </c>
      <c r="N1595" s="6" t="str">
        <f>IF(ev_charging_network_usage_!$I1595&lt;=10,"Low",IF(ev_charging_network_usage_!$I1595&lt;=30,"Medium","High"))</f>
        <v>High</v>
      </c>
      <c r="O1595" s="6" t="str">
        <f t="shared" si="101"/>
        <v>Medium Satisfaction</v>
      </c>
      <c r="P1595" s="6" t="str">
        <f>IF(ev_charging_network_usage_!$H1595&lt;30,"Short Charging",IF(ev_charging_network_usage_!$H1595&lt;=60,"Medium Charging","Long Charging"))</f>
        <v>Short Charging</v>
      </c>
      <c r="Q1595" s="6">
        <f t="shared" si="100"/>
        <v>2</v>
      </c>
      <c r="R1595" s="30">
        <f t="shared" si="98"/>
        <v>0.36249999999999999</v>
      </c>
      <c r="S1595" s="28">
        <f t="shared" si="99"/>
        <v>44989</v>
      </c>
      <c r="T1595" s="28"/>
    </row>
    <row r="1596" spans="1:20" ht="13.2" x14ac:dyDescent="0.25">
      <c r="A1596" s="7" t="s">
        <v>3547</v>
      </c>
      <c r="B1596" s="7" t="s">
        <v>59</v>
      </c>
      <c r="C1596" s="7" t="s">
        <v>30</v>
      </c>
      <c r="D1596" s="7" t="s">
        <v>34</v>
      </c>
      <c r="E1596" s="7" t="s">
        <v>17</v>
      </c>
      <c r="F1596" s="8">
        <v>45018.572916666664</v>
      </c>
      <c r="G1596" s="8">
        <v>45018.611805555556</v>
      </c>
      <c r="H1596" s="7">
        <v>56</v>
      </c>
      <c r="I1596" s="7">
        <v>11.39</v>
      </c>
      <c r="J1596" s="7">
        <v>15</v>
      </c>
      <c r="K1596" s="7">
        <v>170.85</v>
      </c>
      <c r="L1596" s="7" t="s">
        <v>18</v>
      </c>
      <c r="M1596" s="9">
        <v>5</v>
      </c>
      <c r="N1596" s="6" t="str">
        <f>IF(ev_charging_network_usage_!$I1596&lt;=10,"Low",IF(ev_charging_network_usage_!$I1596&lt;=30,"Medium","High"))</f>
        <v>Medium</v>
      </c>
      <c r="O1596" s="6" t="str">
        <f t="shared" si="101"/>
        <v>High Satisfaction</v>
      </c>
      <c r="P1596" s="6" t="str">
        <f>IF(ev_charging_network_usage_!$H1596&lt;30,"Short Charging",IF(ev_charging_network_usage_!$H1596&lt;=60,"Medium Charging","Long Charging"))</f>
        <v>Medium Charging</v>
      </c>
      <c r="Q1596" s="6">
        <f t="shared" si="100"/>
        <v>2</v>
      </c>
      <c r="R1596" s="30">
        <f t="shared" si="98"/>
        <v>0.57291666666666663</v>
      </c>
      <c r="S1596" s="28">
        <f t="shared" si="99"/>
        <v>45018</v>
      </c>
      <c r="T1596" s="28"/>
    </row>
    <row r="1597" spans="1:20" ht="13.2" x14ac:dyDescent="0.25">
      <c r="A1597" s="3" t="s">
        <v>3548</v>
      </c>
      <c r="B1597" s="3" t="s">
        <v>55</v>
      </c>
      <c r="C1597" s="3" t="s">
        <v>15</v>
      </c>
      <c r="D1597" s="3" t="s">
        <v>16</v>
      </c>
      <c r="E1597" s="3" t="s">
        <v>35</v>
      </c>
      <c r="F1597" s="4">
        <v>45088.973611111112</v>
      </c>
      <c r="G1597" s="4">
        <v>45118.04791666667</v>
      </c>
      <c r="H1597" s="3">
        <v>107</v>
      </c>
      <c r="I1597" s="3">
        <v>22.25</v>
      </c>
      <c r="J1597" s="3">
        <v>10</v>
      </c>
      <c r="K1597" s="3">
        <v>222.5</v>
      </c>
      <c r="L1597" s="3" t="s">
        <v>23</v>
      </c>
      <c r="M1597" s="5">
        <v>4</v>
      </c>
      <c r="N1597" s="6" t="str">
        <f>IF(ev_charging_network_usage_!$I1597&lt;=10,"Low",IF(ev_charging_network_usage_!$I1597&lt;=30,"Medium","High"))</f>
        <v>Medium</v>
      </c>
      <c r="O1597" s="6" t="str">
        <f t="shared" si="101"/>
        <v>Medium Satisfaction</v>
      </c>
      <c r="P1597" s="6" t="str">
        <f>IF(ev_charging_network_usage_!$H1597&lt;30,"Short Charging",IF(ev_charging_network_usage_!$H1597&lt;=60,"Medium Charging","Long Charging"))</f>
        <v>Long Charging</v>
      </c>
      <c r="Q1597" s="6">
        <f t="shared" si="100"/>
        <v>3</v>
      </c>
      <c r="R1597" s="30">
        <f t="shared" si="98"/>
        <v>0.97361111111111109</v>
      </c>
      <c r="S1597" s="28">
        <f t="shared" si="99"/>
        <v>45088</v>
      </c>
      <c r="T1597" s="28"/>
    </row>
    <row r="1598" spans="1:20" ht="13.2" x14ac:dyDescent="0.25">
      <c r="A1598" s="7" t="s">
        <v>3549</v>
      </c>
      <c r="B1598" s="7" t="s">
        <v>78</v>
      </c>
      <c r="C1598" s="7" t="s">
        <v>15</v>
      </c>
      <c r="D1598" s="7" t="s">
        <v>31</v>
      </c>
      <c r="E1598" s="7" t="s">
        <v>17</v>
      </c>
      <c r="F1598" s="8">
        <v>45388.313194444447</v>
      </c>
      <c r="G1598" s="8">
        <v>45388.359027777777</v>
      </c>
      <c r="H1598" s="7">
        <v>66</v>
      </c>
      <c r="I1598" s="7">
        <v>27.68</v>
      </c>
      <c r="J1598" s="7">
        <v>10</v>
      </c>
      <c r="K1598" s="7">
        <v>276.8</v>
      </c>
      <c r="L1598" s="7" t="s">
        <v>18</v>
      </c>
      <c r="M1598" s="9">
        <v>1</v>
      </c>
      <c r="N1598" s="6" t="str">
        <f>IF(ev_charging_network_usage_!$I1598&lt;=10,"Low",IF(ev_charging_network_usage_!$I1598&lt;=30,"Medium","High"))</f>
        <v>Medium</v>
      </c>
      <c r="O1598" s="6" t="str">
        <f t="shared" si="101"/>
        <v>Low Satisfaction</v>
      </c>
      <c r="P1598" s="6" t="str">
        <f>IF(ev_charging_network_usage_!$H1598&lt;30,"Short Charging",IF(ev_charging_network_usage_!$H1598&lt;=60,"Medium Charging","Long Charging"))</f>
        <v>Long Charging</v>
      </c>
      <c r="Q1598" s="6">
        <f t="shared" si="100"/>
        <v>3</v>
      </c>
      <c r="R1598" s="30">
        <f t="shared" si="98"/>
        <v>0.31319444444444444</v>
      </c>
      <c r="S1598" s="28">
        <f t="shared" si="99"/>
        <v>45388</v>
      </c>
      <c r="T1598" s="28"/>
    </row>
    <row r="1599" spans="1:20" ht="13.2" x14ac:dyDescent="0.25">
      <c r="A1599" s="3" t="s">
        <v>3550</v>
      </c>
      <c r="B1599" s="3" t="s">
        <v>14</v>
      </c>
      <c r="C1599" s="3" t="s">
        <v>15</v>
      </c>
      <c r="D1599" s="3" t="s">
        <v>31</v>
      </c>
      <c r="E1599" s="3" t="s">
        <v>17</v>
      </c>
      <c r="F1599" s="4">
        <v>45454.353472222225</v>
      </c>
      <c r="G1599" s="4">
        <v>45454.413194444445</v>
      </c>
      <c r="H1599" s="3">
        <v>86</v>
      </c>
      <c r="I1599" s="3">
        <v>32.409999999999997</v>
      </c>
      <c r="J1599" s="3">
        <v>10</v>
      </c>
      <c r="K1599" s="3">
        <v>324.10000000000002</v>
      </c>
      <c r="L1599" s="3" t="s">
        <v>23</v>
      </c>
      <c r="M1599" s="5">
        <v>4</v>
      </c>
      <c r="N1599" s="6" t="str">
        <f>IF(ev_charging_network_usage_!$I1599&lt;=10,"Low",IF(ev_charging_network_usage_!$I1599&lt;=30,"Medium","High"))</f>
        <v>High</v>
      </c>
      <c r="O1599" s="6" t="str">
        <f t="shared" si="101"/>
        <v>Medium Satisfaction</v>
      </c>
      <c r="P1599" s="6" t="str">
        <f>IF(ev_charging_network_usage_!$H1599&lt;30,"Short Charging",IF(ev_charging_network_usage_!$H1599&lt;=60,"Medium Charging","Long Charging"))</f>
        <v>Long Charging</v>
      </c>
      <c r="Q1599" s="6">
        <f t="shared" si="100"/>
        <v>3</v>
      </c>
      <c r="R1599" s="30">
        <f t="shared" si="98"/>
        <v>0.35347222222222224</v>
      </c>
      <c r="S1599" s="28">
        <f t="shared" si="99"/>
        <v>45454</v>
      </c>
      <c r="T1599" s="28"/>
    </row>
    <row r="1600" spans="1:20" ht="13.2" x14ac:dyDescent="0.25">
      <c r="A1600" s="7" t="s">
        <v>3551</v>
      </c>
      <c r="B1600" s="7" t="s">
        <v>59</v>
      </c>
      <c r="C1600" s="7" t="s">
        <v>15</v>
      </c>
      <c r="D1600" s="7" t="s">
        <v>34</v>
      </c>
      <c r="E1600" s="7" t="s">
        <v>35</v>
      </c>
      <c r="F1600" s="7" t="s">
        <v>3552</v>
      </c>
      <c r="G1600" s="7" t="s">
        <v>3553</v>
      </c>
      <c r="H1600" s="7">
        <v>28</v>
      </c>
      <c r="I1600" s="7">
        <v>54.04</v>
      </c>
      <c r="J1600" s="7">
        <v>10</v>
      </c>
      <c r="K1600" s="7">
        <v>540.4</v>
      </c>
      <c r="L1600" s="7" t="s">
        <v>23</v>
      </c>
      <c r="M1600" s="9">
        <v>1</v>
      </c>
      <c r="N1600" s="6" t="str">
        <f>IF(ev_charging_network_usage_!$I1600&lt;=10,"Low",IF(ev_charging_network_usage_!$I1600&lt;=30,"Medium","High"))</f>
        <v>High</v>
      </c>
      <c r="O1600" s="6" t="str">
        <f t="shared" si="101"/>
        <v>Low Satisfaction</v>
      </c>
      <c r="P1600" s="6" t="str">
        <f>IF(ev_charging_network_usage_!$H1600&lt;30,"Short Charging",IF(ev_charging_network_usage_!$H1600&lt;=60,"Medium Charging","Long Charging"))</f>
        <v>Short Charging</v>
      </c>
      <c r="Q1600" s="6">
        <f t="shared" si="100"/>
        <v>3</v>
      </c>
      <c r="R1600" s="30">
        <f t="shared" si="98"/>
        <v>0.50138888888888888</v>
      </c>
      <c r="S1600" s="28">
        <f t="shared" si="99"/>
        <v>45585</v>
      </c>
      <c r="T1600" s="28"/>
    </row>
    <row r="1601" spans="1:20" ht="13.2" x14ac:dyDescent="0.25">
      <c r="A1601" s="3" t="s">
        <v>3554</v>
      </c>
      <c r="B1601" s="3" t="s">
        <v>20</v>
      </c>
      <c r="C1601" s="3" t="s">
        <v>21</v>
      </c>
      <c r="D1601" s="3" t="s">
        <v>31</v>
      </c>
      <c r="E1601" s="3" t="s">
        <v>35</v>
      </c>
      <c r="F1601" s="3" t="s">
        <v>3555</v>
      </c>
      <c r="G1601" s="3" t="s">
        <v>3556</v>
      </c>
      <c r="H1601" s="3">
        <v>117</v>
      </c>
      <c r="I1601" s="3">
        <v>6.33</v>
      </c>
      <c r="J1601" s="3">
        <v>15</v>
      </c>
      <c r="K1601" s="3">
        <v>94.95</v>
      </c>
      <c r="L1601" s="3" t="s">
        <v>18</v>
      </c>
      <c r="M1601" s="5">
        <v>4</v>
      </c>
      <c r="N1601" s="6" t="str">
        <f>IF(ev_charging_network_usage_!$I1601&lt;=10,"Low",IF(ev_charging_network_usage_!$I1601&lt;=30,"Medium","High"))</f>
        <v>Low</v>
      </c>
      <c r="O1601" s="6" t="str">
        <f t="shared" si="101"/>
        <v>Medium Satisfaction</v>
      </c>
      <c r="P1601" s="6" t="str">
        <f>IF(ev_charging_network_usage_!$H1601&lt;30,"Short Charging",IF(ev_charging_network_usage_!$H1601&lt;=60,"Medium Charging","Long Charging"))</f>
        <v>Long Charging</v>
      </c>
      <c r="Q1601" s="6">
        <f t="shared" si="100"/>
        <v>1</v>
      </c>
      <c r="R1601" s="30">
        <f t="shared" si="98"/>
        <v>0.51666666666666672</v>
      </c>
      <c r="S1601" s="28">
        <f t="shared" si="99"/>
        <v>45458</v>
      </c>
      <c r="T1601" s="28"/>
    </row>
    <row r="1602" spans="1:20" ht="13.2" x14ac:dyDescent="0.25">
      <c r="A1602" s="7" t="s">
        <v>3557</v>
      </c>
      <c r="B1602" s="7" t="s">
        <v>20</v>
      </c>
      <c r="C1602" s="7" t="s">
        <v>30</v>
      </c>
      <c r="D1602" s="7" t="s">
        <v>16</v>
      </c>
      <c r="E1602" s="7" t="s">
        <v>35</v>
      </c>
      <c r="F1602" s="8">
        <v>45018.988888888889</v>
      </c>
      <c r="G1602" s="8">
        <v>45018.995833333334</v>
      </c>
      <c r="H1602" s="7">
        <v>10</v>
      </c>
      <c r="I1602" s="7">
        <v>55.92</v>
      </c>
      <c r="J1602" s="7">
        <v>12</v>
      </c>
      <c r="K1602" s="7">
        <v>671.04</v>
      </c>
      <c r="L1602" s="7" t="s">
        <v>23</v>
      </c>
      <c r="M1602" s="9">
        <v>4</v>
      </c>
      <c r="N1602" s="6" t="str">
        <f>IF(ev_charging_network_usage_!$I1602&lt;=10,"Low",IF(ev_charging_network_usage_!$I1602&lt;=30,"Medium","High"))</f>
        <v>High</v>
      </c>
      <c r="O1602" s="6" t="str">
        <f t="shared" si="101"/>
        <v>Medium Satisfaction</v>
      </c>
      <c r="P1602" s="6" t="str">
        <f>IF(ev_charging_network_usage_!$H1602&lt;30,"Short Charging",IF(ev_charging_network_usage_!$H1602&lt;=60,"Medium Charging","Long Charging"))</f>
        <v>Short Charging</v>
      </c>
      <c r="Q1602" s="6">
        <f t="shared" si="100"/>
        <v>2</v>
      </c>
      <c r="R1602" s="30">
        <f t="shared" ref="R1602:R1665" si="102">TIME(HOUR(F1602),MINUTE(F1602),SECOND(F1602))</f>
        <v>0.98888888888888893</v>
      </c>
      <c r="S1602" s="28">
        <f t="shared" ref="S1602:S1665" si="103">DATE(YEAR(F1602),MONTH(F1602),DAY(F1602))</f>
        <v>45018</v>
      </c>
      <c r="T1602" s="28"/>
    </row>
    <row r="1603" spans="1:20" ht="13.2" x14ac:dyDescent="0.25">
      <c r="A1603" s="3" t="s">
        <v>3558</v>
      </c>
      <c r="B1603" s="3" t="s">
        <v>48</v>
      </c>
      <c r="C1603" s="3" t="s">
        <v>30</v>
      </c>
      <c r="D1603" s="3" t="s">
        <v>34</v>
      </c>
      <c r="E1603" s="3" t="s">
        <v>17</v>
      </c>
      <c r="F1603" s="3" t="s">
        <v>3559</v>
      </c>
      <c r="G1603" s="3" t="s">
        <v>3560</v>
      </c>
      <c r="H1603" s="3">
        <v>19</v>
      </c>
      <c r="I1603" s="3">
        <v>15.34</v>
      </c>
      <c r="J1603" s="3">
        <v>8</v>
      </c>
      <c r="K1603" s="3">
        <v>122.72</v>
      </c>
      <c r="L1603" s="3" t="s">
        <v>27</v>
      </c>
      <c r="M1603" s="5">
        <v>5</v>
      </c>
      <c r="N1603" s="6" t="str">
        <f>IF(ev_charging_network_usage_!$I1603&lt;=10,"Low",IF(ev_charging_network_usage_!$I1603&lt;=30,"Medium","High"))</f>
        <v>Medium</v>
      </c>
      <c r="O1603" s="6" t="str">
        <f t="shared" si="101"/>
        <v>High Satisfaction</v>
      </c>
      <c r="P1603" s="6" t="str">
        <f>IF(ev_charging_network_usage_!$H1603&lt;30,"Short Charging",IF(ev_charging_network_usage_!$H1603&lt;=60,"Medium Charging","Long Charging"))</f>
        <v>Short Charging</v>
      </c>
      <c r="Q1603" s="6">
        <f t="shared" ref="Q1603:Q1666" si="104">IF(C1603="Fast Charger",1,IF(C1603="Standard Charger",2,IF(C1603="Super Fast Charger",3,"")))</f>
        <v>2</v>
      </c>
      <c r="R1603" s="30">
        <f t="shared" si="102"/>
        <v>0.96180555555555558</v>
      </c>
      <c r="S1603" s="28">
        <f t="shared" si="103"/>
        <v>45562</v>
      </c>
      <c r="T1603" s="28"/>
    </row>
    <row r="1604" spans="1:20" ht="13.2" x14ac:dyDescent="0.25">
      <c r="A1604" s="7" t="s">
        <v>3561</v>
      </c>
      <c r="B1604" s="7" t="s">
        <v>55</v>
      </c>
      <c r="C1604" s="7" t="s">
        <v>30</v>
      </c>
      <c r="D1604" s="7" t="s">
        <v>22</v>
      </c>
      <c r="E1604" s="7" t="s">
        <v>35</v>
      </c>
      <c r="F1604" s="8">
        <v>45452.704861111109</v>
      </c>
      <c r="G1604" s="8">
        <v>45452.761111111111</v>
      </c>
      <c r="H1604" s="7">
        <v>81</v>
      </c>
      <c r="I1604" s="7">
        <v>32.26</v>
      </c>
      <c r="J1604" s="7">
        <v>12</v>
      </c>
      <c r="K1604" s="7">
        <v>387.12</v>
      </c>
      <c r="L1604" s="7" t="s">
        <v>18</v>
      </c>
      <c r="M1604" s="9">
        <v>5</v>
      </c>
      <c r="N1604" s="6" t="str">
        <f>IF(ev_charging_network_usage_!$I1604&lt;=10,"Low",IF(ev_charging_network_usage_!$I1604&lt;=30,"Medium","High"))</f>
        <v>High</v>
      </c>
      <c r="O1604" s="6" t="str">
        <f t="shared" ref="O1604:O1667" si="105">IF(M1604&lt;=2,"Low Satisfaction",IF(M1604&lt;=4,"Medium Satisfaction","High Satisfaction"))</f>
        <v>High Satisfaction</v>
      </c>
      <c r="P1604" s="6" t="str">
        <f>IF(ev_charging_network_usage_!$H1604&lt;30,"Short Charging",IF(ev_charging_network_usage_!$H1604&lt;=60,"Medium Charging","Long Charging"))</f>
        <v>Long Charging</v>
      </c>
      <c r="Q1604" s="6">
        <f t="shared" si="104"/>
        <v>2</v>
      </c>
      <c r="R1604" s="30">
        <f t="shared" si="102"/>
        <v>0.70486111111111116</v>
      </c>
      <c r="S1604" s="28">
        <f t="shared" si="103"/>
        <v>45452</v>
      </c>
      <c r="T1604" s="28"/>
    </row>
    <row r="1605" spans="1:20" ht="13.2" x14ac:dyDescent="0.25">
      <c r="A1605" s="3" t="s">
        <v>3562</v>
      </c>
      <c r="B1605" s="3" t="s">
        <v>43</v>
      </c>
      <c r="C1605" s="3" t="s">
        <v>15</v>
      </c>
      <c r="D1605" s="3" t="s">
        <v>31</v>
      </c>
      <c r="E1605" s="3" t="s">
        <v>35</v>
      </c>
      <c r="F1605" s="4">
        <v>45323.786805555559</v>
      </c>
      <c r="G1605" s="4">
        <v>45323.847222222219</v>
      </c>
      <c r="H1605" s="3">
        <v>87</v>
      </c>
      <c r="I1605" s="3">
        <v>17.940000000000001</v>
      </c>
      <c r="J1605" s="3">
        <v>12</v>
      </c>
      <c r="K1605" s="3">
        <v>215.28</v>
      </c>
      <c r="L1605" s="3" t="s">
        <v>38</v>
      </c>
      <c r="M1605" s="5">
        <v>5</v>
      </c>
      <c r="N1605" s="6" t="str">
        <f>IF(ev_charging_network_usage_!$I1605&lt;=10,"Low",IF(ev_charging_network_usage_!$I1605&lt;=30,"Medium","High"))</f>
        <v>Medium</v>
      </c>
      <c r="O1605" s="6" t="str">
        <f t="shared" si="105"/>
        <v>High Satisfaction</v>
      </c>
      <c r="P1605" s="6" t="str">
        <f>IF(ev_charging_network_usage_!$H1605&lt;30,"Short Charging",IF(ev_charging_network_usage_!$H1605&lt;=60,"Medium Charging","Long Charging"))</f>
        <v>Long Charging</v>
      </c>
      <c r="Q1605" s="6">
        <f t="shared" si="104"/>
        <v>3</v>
      </c>
      <c r="R1605" s="30">
        <f t="shared" si="102"/>
        <v>0.78680555555555554</v>
      </c>
      <c r="S1605" s="28">
        <f t="shared" si="103"/>
        <v>45323</v>
      </c>
      <c r="T1605" s="28"/>
    </row>
    <row r="1606" spans="1:20" ht="13.2" x14ac:dyDescent="0.25">
      <c r="A1606" s="7" t="s">
        <v>3563</v>
      </c>
      <c r="B1606" s="7" t="s">
        <v>29</v>
      </c>
      <c r="C1606" s="7" t="s">
        <v>15</v>
      </c>
      <c r="D1606" s="7" t="s">
        <v>16</v>
      </c>
      <c r="E1606" s="7" t="s">
        <v>17</v>
      </c>
      <c r="F1606" s="8">
        <v>45171.705555555556</v>
      </c>
      <c r="G1606" s="8">
        <v>45171.76666666667</v>
      </c>
      <c r="H1606" s="7">
        <v>88</v>
      </c>
      <c r="I1606" s="7">
        <v>30.91</v>
      </c>
      <c r="J1606" s="7">
        <v>10</v>
      </c>
      <c r="K1606" s="7">
        <v>309.10000000000002</v>
      </c>
      <c r="L1606" s="7" t="s">
        <v>27</v>
      </c>
      <c r="M1606" s="9">
        <v>5</v>
      </c>
      <c r="N1606" s="6" t="str">
        <f>IF(ev_charging_network_usage_!$I1606&lt;=10,"Low",IF(ev_charging_network_usage_!$I1606&lt;=30,"Medium","High"))</f>
        <v>High</v>
      </c>
      <c r="O1606" s="6" t="str">
        <f t="shared" si="105"/>
        <v>High Satisfaction</v>
      </c>
      <c r="P1606" s="6" t="str">
        <f>IF(ev_charging_network_usage_!$H1606&lt;30,"Short Charging",IF(ev_charging_network_usage_!$H1606&lt;=60,"Medium Charging","Long Charging"))</f>
        <v>Long Charging</v>
      </c>
      <c r="Q1606" s="6">
        <f t="shared" si="104"/>
        <v>3</v>
      </c>
      <c r="R1606" s="30">
        <f t="shared" si="102"/>
        <v>0.7055555555555556</v>
      </c>
      <c r="S1606" s="28">
        <f t="shared" si="103"/>
        <v>45171</v>
      </c>
      <c r="T1606" s="28"/>
    </row>
    <row r="1607" spans="1:20" ht="13.2" x14ac:dyDescent="0.25">
      <c r="A1607" s="3" t="s">
        <v>3564</v>
      </c>
      <c r="B1607" s="3" t="s">
        <v>55</v>
      </c>
      <c r="C1607" s="3" t="s">
        <v>30</v>
      </c>
      <c r="D1607" s="3" t="s">
        <v>31</v>
      </c>
      <c r="E1607" s="3" t="s">
        <v>17</v>
      </c>
      <c r="F1607" s="4">
        <v>45600.743750000001</v>
      </c>
      <c r="G1607" s="4">
        <v>45600.820138888892</v>
      </c>
      <c r="H1607" s="3">
        <v>110</v>
      </c>
      <c r="I1607" s="3">
        <v>6.09</v>
      </c>
      <c r="J1607" s="3">
        <v>12</v>
      </c>
      <c r="K1607" s="3">
        <v>73.08</v>
      </c>
      <c r="L1607" s="3" t="s">
        <v>18</v>
      </c>
      <c r="M1607" s="5">
        <v>5</v>
      </c>
      <c r="N1607" s="6" t="str">
        <f>IF(ev_charging_network_usage_!$I1607&lt;=10,"Low",IF(ev_charging_network_usage_!$I1607&lt;=30,"Medium","High"))</f>
        <v>Low</v>
      </c>
      <c r="O1607" s="6" t="str">
        <f t="shared" si="105"/>
        <v>High Satisfaction</v>
      </c>
      <c r="P1607" s="6" t="str">
        <f>IF(ev_charging_network_usage_!$H1607&lt;30,"Short Charging",IF(ev_charging_network_usage_!$H1607&lt;=60,"Medium Charging","Long Charging"))</f>
        <v>Long Charging</v>
      </c>
      <c r="Q1607" s="6">
        <f t="shared" si="104"/>
        <v>2</v>
      </c>
      <c r="R1607" s="30">
        <f t="shared" si="102"/>
        <v>0.74375000000000002</v>
      </c>
      <c r="S1607" s="28">
        <f t="shared" si="103"/>
        <v>45600</v>
      </c>
      <c r="T1607" s="28"/>
    </row>
    <row r="1608" spans="1:20" ht="13.2" x14ac:dyDescent="0.25">
      <c r="A1608" s="7" t="s">
        <v>3565</v>
      </c>
      <c r="B1608" s="7" t="s">
        <v>29</v>
      </c>
      <c r="C1608" s="7" t="s">
        <v>15</v>
      </c>
      <c r="D1608" s="7" t="s">
        <v>22</v>
      </c>
      <c r="E1608" s="7" t="s">
        <v>35</v>
      </c>
      <c r="F1608" s="7" t="s">
        <v>3566</v>
      </c>
      <c r="G1608" s="7" t="s">
        <v>3567</v>
      </c>
      <c r="H1608" s="7">
        <v>22</v>
      </c>
      <c r="I1608" s="7">
        <v>51.75</v>
      </c>
      <c r="J1608" s="7">
        <v>12</v>
      </c>
      <c r="K1608" s="7">
        <v>621</v>
      </c>
      <c r="L1608" s="7" t="s">
        <v>38</v>
      </c>
      <c r="M1608" s="9">
        <v>4</v>
      </c>
      <c r="N1608" s="6" t="str">
        <f>IF(ev_charging_network_usage_!$I1608&lt;=10,"Low",IF(ev_charging_network_usage_!$I1608&lt;=30,"Medium","High"))</f>
        <v>High</v>
      </c>
      <c r="O1608" s="6" t="str">
        <f t="shared" si="105"/>
        <v>Medium Satisfaction</v>
      </c>
      <c r="P1608" s="6" t="str">
        <f>IF(ev_charging_network_usage_!$H1608&lt;30,"Short Charging",IF(ev_charging_network_usage_!$H1608&lt;=60,"Medium Charging","Long Charging"))</f>
        <v>Short Charging</v>
      </c>
      <c r="Q1608" s="6">
        <f t="shared" si="104"/>
        <v>3</v>
      </c>
      <c r="R1608" s="30">
        <f t="shared" si="102"/>
        <v>0.85347222222222219</v>
      </c>
      <c r="S1608" s="28">
        <f t="shared" si="103"/>
        <v>45073</v>
      </c>
      <c r="T1608" s="28"/>
    </row>
    <row r="1609" spans="1:20" ht="13.2" x14ac:dyDescent="0.25">
      <c r="A1609" s="3" t="s">
        <v>3568</v>
      </c>
      <c r="B1609" s="3" t="s">
        <v>55</v>
      </c>
      <c r="C1609" s="3" t="s">
        <v>21</v>
      </c>
      <c r="D1609" s="3" t="s">
        <v>34</v>
      </c>
      <c r="E1609" s="3" t="s">
        <v>17</v>
      </c>
      <c r="F1609" s="4">
        <v>45139.709722222222</v>
      </c>
      <c r="G1609" s="4">
        <v>45139.76666666667</v>
      </c>
      <c r="H1609" s="3">
        <v>82</v>
      </c>
      <c r="I1609" s="3">
        <v>58.75</v>
      </c>
      <c r="J1609" s="3">
        <v>10</v>
      </c>
      <c r="K1609" s="3">
        <v>587.5</v>
      </c>
      <c r="L1609" s="3" t="s">
        <v>27</v>
      </c>
      <c r="M1609" s="5">
        <v>4</v>
      </c>
      <c r="N1609" s="6" t="str">
        <f>IF(ev_charging_network_usage_!$I1609&lt;=10,"Low",IF(ev_charging_network_usage_!$I1609&lt;=30,"Medium","High"))</f>
        <v>High</v>
      </c>
      <c r="O1609" s="6" t="str">
        <f t="shared" si="105"/>
        <v>Medium Satisfaction</v>
      </c>
      <c r="P1609" s="6" t="str">
        <f>IF(ev_charging_network_usage_!$H1609&lt;30,"Short Charging",IF(ev_charging_network_usage_!$H1609&lt;=60,"Medium Charging","Long Charging"))</f>
        <v>Long Charging</v>
      </c>
      <c r="Q1609" s="6">
        <f t="shared" si="104"/>
        <v>1</v>
      </c>
      <c r="R1609" s="30">
        <f t="shared" si="102"/>
        <v>0.70972222222222225</v>
      </c>
      <c r="S1609" s="28">
        <f t="shared" si="103"/>
        <v>45139</v>
      </c>
      <c r="T1609" s="28"/>
    </row>
    <row r="1610" spans="1:20" ht="13.2" x14ac:dyDescent="0.25">
      <c r="A1610" s="7" t="s">
        <v>3569</v>
      </c>
      <c r="B1610" s="7" t="s">
        <v>48</v>
      </c>
      <c r="C1610" s="7" t="s">
        <v>21</v>
      </c>
      <c r="D1610" s="7" t="s">
        <v>16</v>
      </c>
      <c r="E1610" s="7" t="s">
        <v>35</v>
      </c>
      <c r="F1610" s="8">
        <v>45627.588888888888</v>
      </c>
      <c r="G1610" s="8">
        <v>45627.652083333334</v>
      </c>
      <c r="H1610" s="7">
        <v>91</v>
      </c>
      <c r="I1610" s="7">
        <v>33.08</v>
      </c>
      <c r="J1610" s="7">
        <v>15</v>
      </c>
      <c r="K1610" s="7">
        <v>496.2</v>
      </c>
      <c r="L1610" s="7" t="s">
        <v>27</v>
      </c>
      <c r="M1610" s="9">
        <v>3</v>
      </c>
      <c r="N1610" s="6" t="str">
        <f>IF(ev_charging_network_usage_!$I1610&lt;=10,"Low",IF(ev_charging_network_usage_!$I1610&lt;=30,"Medium","High"))</f>
        <v>High</v>
      </c>
      <c r="O1610" s="6" t="str">
        <f t="shared" si="105"/>
        <v>Medium Satisfaction</v>
      </c>
      <c r="P1610" s="6" t="str">
        <f>IF(ev_charging_network_usage_!$H1610&lt;30,"Short Charging",IF(ev_charging_network_usage_!$H1610&lt;=60,"Medium Charging","Long Charging"))</f>
        <v>Long Charging</v>
      </c>
      <c r="Q1610" s="6">
        <f t="shared" si="104"/>
        <v>1</v>
      </c>
      <c r="R1610" s="30">
        <f t="shared" si="102"/>
        <v>0.58888888888888891</v>
      </c>
      <c r="S1610" s="28">
        <f t="shared" si="103"/>
        <v>45627</v>
      </c>
      <c r="T1610" s="28"/>
    </row>
    <row r="1611" spans="1:20" ht="13.2" x14ac:dyDescent="0.25">
      <c r="A1611" s="3" t="s">
        <v>3570</v>
      </c>
      <c r="B1611" s="3" t="s">
        <v>55</v>
      </c>
      <c r="C1611" s="3" t="s">
        <v>15</v>
      </c>
      <c r="D1611" s="3" t="s">
        <v>31</v>
      </c>
      <c r="E1611" s="3" t="s">
        <v>17</v>
      </c>
      <c r="F1611" s="3" t="s">
        <v>3571</v>
      </c>
      <c r="G1611" s="3" t="s">
        <v>3572</v>
      </c>
      <c r="H1611" s="3">
        <v>82</v>
      </c>
      <c r="I1611" s="3">
        <v>47.45</v>
      </c>
      <c r="J1611" s="3">
        <v>12</v>
      </c>
      <c r="K1611" s="3">
        <v>569.4</v>
      </c>
      <c r="L1611" s="3" t="s">
        <v>27</v>
      </c>
      <c r="M1611" s="5">
        <v>3</v>
      </c>
      <c r="N1611" s="6" t="str">
        <f>IF(ev_charging_network_usage_!$I1611&lt;=10,"Low",IF(ev_charging_network_usage_!$I1611&lt;=30,"Medium","High"))</f>
        <v>High</v>
      </c>
      <c r="O1611" s="6" t="str">
        <f t="shared" si="105"/>
        <v>Medium Satisfaction</v>
      </c>
      <c r="P1611" s="6" t="str">
        <f>IF(ev_charging_network_usage_!$H1611&lt;30,"Short Charging",IF(ev_charging_network_usage_!$H1611&lt;=60,"Medium Charging","Long Charging"))</f>
        <v>Long Charging</v>
      </c>
      <c r="Q1611" s="6">
        <f t="shared" si="104"/>
        <v>3</v>
      </c>
      <c r="R1611" s="30">
        <f t="shared" si="102"/>
        <v>0.21319444444444444</v>
      </c>
      <c r="S1611" s="28">
        <f t="shared" si="103"/>
        <v>45491</v>
      </c>
      <c r="T1611" s="28"/>
    </row>
    <row r="1612" spans="1:20" ht="13.2" x14ac:dyDescent="0.25">
      <c r="A1612" s="7" t="s">
        <v>3573</v>
      </c>
      <c r="B1612" s="7" t="s">
        <v>78</v>
      </c>
      <c r="C1612" s="7" t="s">
        <v>30</v>
      </c>
      <c r="D1612" s="7" t="s">
        <v>34</v>
      </c>
      <c r="E1612" s="7" t="s">
        <v>35</v>
      </c>
      <c r="F1612" s="7" t="s">
        <v>3574</v>
      </c>
      <c r="G1612" s="7" t="s">
        <v>3575</v>
      </c>
      <c r="H1612" s="7">
        <v>56</v>
      </c>
      <c r="I1612" s="7">
        <v>31.35</v>
      </c>
      <c r="J1612" s="7">
        <v>12</v>
      </c>
      <c r="K1612" s="7">
        <v>376.2</v>
      </c>
      <c r="L1612" s="7" t="s">
        <v>23</v>
      </c>
      <c r="M1612" s="9">
        <v>1</v>
      </c>
      <c r="N1612" s="6" t="str">
        <f>IF(ev_charging_network_usage_!$I1612&lt;=10,"Low",IF(ev_charging_network_usage_!$I1612&lt;=30,"Medium","High"))</f>
        <v>High</v>
      </c>
      <c r="O1612" s="6" t="str">
        <f t="shared" si="105"/>
        <v>Low Satisfaction</v>
      </c>
      <c r="P1612" s="6" t="str">
        <f>IF(ev_charging_network_usage_!$H1612&lt;30,"Short Charging",IF(ev_charging_network_usage_!$H1612&lt;=60,"Medium Charging","Long Charging"))</f>
        <v>Medium Charging</v>
      </c>
      <c r="Q1612" s="6">
        <f t="shared" si="104"/>
        <v>2</v>
      </c>
      <c r="R1612" s="30">
        <f t="shared" si="102"/>
        <v>0.16527777777777777</v>
      </c>
      <c r="S1612" s="28">
        <f t="shared" si="103"/>
        <v>45308</v>
      </c>
      <c r="T1612" s="28"/>
    </row>
    <row r="1613" spans="1:20" ht="13.2" x14ac:dyDescent="0.25">
      <c r="A1613" s="3" t="s">
        <v>3576</v>
      </c>
      <c r="B1613" s="3" t="s">
        <v>29</v>
      </c>
      <c r="C1613" s="3" t="s">
        <v>15</v>
      </c>
      <c r="D1613" s="3" t="s">
        <v>34</v>
      </c>
      <c r="E1613" s="3" t="s">
        <v>17</v>
      </c>
      <c r="F1613" s="3" t="s">
        <v>3577</v>
      </c>
      <c r="G1613" s="3" t="s">
        <v>3578</v>
      </c>
      <c r="H1613" s="3">
        <v>51</v>
      </c>
      <c r="I1613" s="3">
        <v>42.89</v>
      </c>
      <c r="J1613" s="3">
        <v>8</v>
      </c>
      <c r="K1613" s="3">
        <v>343.12</v>
      </c>
      <c r="L1613" s="3" t="s">
        <v>23</v>
      </c>
      <c r="M1613" s="5">
        <v>5</v>
      </c>
      <c r="N1613" s="6" t="str">
        <f>IF(ev_charging_network_usage_!$I1613&lt;=10,"Low",IF(ev_charging_network_usage_!$I1613&lt;=30,"Medium","High"))</f>
        <v>High</v>
      </c>
      <c r="O1613" s="6" t="str">
        <f t="shared" si="105"/>
        <v>High Satisfaction</v>
      </c>
      <c r="P1613" s="6" t="str">
        <f>IF(ev_charging_network_usage_!$H1613&lt;30,"Short Charging",IF(ev_charging_network_usage_!$H1613&lt;=60,"Medium Charging","Long Charging"))</f>
        <v>Medium Charging</v>
      </c>
      <c r="Q1613" s="6">
        <f t="shared" si="104"/>
        <v>3</v>
      </c>
      <c r="R1613" s="30">
        <f t="shared" si="102"/>
        <v>0.47430555555555554</v>
      </c>
      <c r="S1613" s="28">
        <f t="shared" si="103"/>
        <v>45440</v>
      </c>
      <c r="T1613" s="28"/>
    </row>
    <row r="1614" spans="1:20" ht="13.2" x14ac:dyDescent="0.25">
      <c r="A1614" s="7" t="s">
        <v>3579</v>
      </c>
      <c r="B1614" s="7" t="s">
        <v>59</v>
      </c>
      <c r="C1614" s="7" t="s">
        <v>21</v>
      </c>
      <c r="D1614" s="7" t="s">
        <v>22</v>
      </c>
      <c r="E1614" s="7" t="s">
        <v>17</v>
      </c>
      <c r="F1614" s="7" t="s">
        <v>3580</v>
      </c>
      <c r="G1614" s="7" t="s">
        <v>3581</v>
      </c>
      <c r="H1614" s="7">
        <v>46</v>
      </c>
      <c r="I1614" s="7">
        <v>3.69</v>
      </c>
      <c r="J1614" s="7">
        <v>15</v>
      </c>
      <c r="K1614" s="7">
        <v>55.35</v>
      </c>
      <c r="L1614" s="7" t="s">
        <v>23</v>
      </c>
      <c r="M1614" s="9">
        <v>2</v>
      </c>
      <c r="N1614" s="6" t="str">
        <f>IF(ev_charging_network_usage_!$I1614&lt;=10,"Low",IF(ev_charging_network_usage_!$I1614&lt;=30,"Medium","High"))</f>
        <v>Low</v>
      </c>
      <c r="O1614" s="6" t="str">
        <f t="shared" si="105"/>
        <v>Low Satisfaction</v>
      </c>
      <c r="P1614" s="6" t="str">
        <f>IF(ev_charging_network_usage_!$H1614&lt;30,"Short Charging",IF(ev_charging_network_usage_!$H1614&lt;=60,"Medium Charging","Long Charging"))</f>
        <v>Medium Charging</v>
      </c>
      <c r="Q1614" s="6">
        <f t="shared" si="104"/>
        <v>1</v>
      </c>
      <c r="R1614" s="30">
        <f t="shared" si="102"/>
        <v>0.62013888888888891</v>
      </c>
      <c r="S1614" s="28">
        <f t="shared" si="103"/>
        <v>45458</v>
      </c>
      <c r="T1614" s="28"/>
    </row>
    <row r="1615" spans="1:20" ht="13.2" x14ac:dyDescent="0.25">
      <c r="A1615" s="3" t="s">
        <v>3582</v>
      </c>
      <c r="B1615" s="3" t="s">
        <v>20</v>
      </c>
      <c r="C1615" s="3" t="s">
        <v>15</v>
      </c>
      <c r="D1615" s="3" t="s">
        <v>31</v>
      </c>
      <c r="E1615" s="3" t="s">
        <v>35</v>
      </c>
      <c r="F1615" s="3" t="s">
        <v>3583</v>
      </c>
      <c r="G1615" s="3" t="s">
        <v>3584</v>
      </c>
      <c r="H1615" s="3">
        <v>75</v>
      </c>
      <c r="I1615" s="3">
        <v>54.41</v>
      </c>
      <c r="J1615" s="3">
        <v>10</v>
      </c>
      <c r="K1615" s="3">
        <v>544.1</v>
      </c>
      <c r="L1615" s="3" t="s">
        <v>38</v>
      </c>
      <c r="M1615" s="5">
        <v>1</v>
      </c>
      <c r="N1615" s="6" t="str">
        <f>IF(ev_charging_network_usage_!$I1615&lt;=10,"Low",IF(ev_charging_network_usage_!$I1615&lt;=30,"Medium","High"))</f>
        <v>High</v>
      </c>
      <c r="O1615" s="6" t="str">
        <f t="shared" si="105"/>
        <v>Low Satisfaction</v>
      </c>
      <c r="P1615" s="6" t="str">
        <f>IF(ev_charging_network_usage_!$H1615&lt;30,"Short Charging",IF(ev_charging_network_usage_!$H1615&lt;=60,"Medium Charging","Long Charging"))</f>
        <v>Long Charging</v>
      </c>
      <c r="Q1615" s="6">
        <f t="shared" si="104"/>
        <v>3</v>
      </c>
      <c r="R1615" s="30">
        <f t="shared" si="102"/>
        <v>0.2986111111111111</v>
      </c>
      <c r="S1615" s="28">
        <f t="shared" si="103"/>
        <v>45463</v>
      </c>
      <c r="T1615" s="28"/>
    </row>
    <row r="1616" spans="1:20" ht="13.2" x14ac:dyDescent="0.25">
      <c r="A1616" s="7" t="s">
        <v>3585</v>
      </c>
      <c r="B1616" s="7" t="s">
        <v>59</v>
      </c>
      <c r="C1616" s="7" t="s">
        <v>21</v>
      </c>
      <c r="D1616" s="7" t="s">
        <v>31</v>
      </c>
      <c r="E1616" s="7" t="s">
        <v>35</v>
      </c>
      <c r="F1616" s="8">
        <v>45418.29583333333</v>
      </c>
      <c r="G1616" s="8">
        <v>45418.337500000001</v>
      </c>
      <c r="H1616" s="7">
        <v>60</v>
      </c>
      <c r="I1616" s="7">
        <v>14.98</v>
      </c>
      <c r="J1616" s="7">
        <v>8</v>
      </c>
      <c r="K1616" s="7">
        <v>119.84</v>
      </c>
      <c r="L1616" s="7" t="s">
        <v>38</v>
      </c>
      <c r="M1616" s="9">
        <v>1</v>
      </c>
      <c r="N1616" s="6" t="str">
        <f>IF(ev_charging_network_usage_!$I1616&lt;=10,"Low",IF(ev_charging_network_usage_!$I1616&lt;=30,"Medium","High"))</f>
        <v>Medium</v>
      </c>
      <c r="O1616" s="6" t="str">
        <f t="shared" si="105"/>
        <v>Low Satisfaction</v>
      </c>
      <c r="P1616" s="6" t="str">
        <f>IF(ev_charging_network_usage_!$H1616&lt;30,"Short Charging",IF(ev_charging_network_usage_!$H1616&lt;=60,"Medium Charging","Long Charging"))</f>
        <v>Medium Charging</v>
      </c>
      <c r="Q1616" s="6">
        <f t="shared" si="104"/>
        <v>1</v>
      </c>
      <c r="R1616" s="30">
        <f t="shared" si="102"/>
        <v>0.29583333333333334</v>
      </c>
      <c r="S1616" s="28">
        <f t="shared" si="103"/>
        <v>45418</v>
      </c>
      <c r="T1616" s="28"/>
    </row>
    <row r="1617" spans="1:20" ht="13.2" x14ac:dyDescent="0.25">
      <c r="A1617" s="3" t="s">
        <v>3586</v>
      </c>
      <c r="B1617" s="3" t="s">
        <v>59</v>
      </c>
      <c r="C1617" s="3" t="s">
        <v>30</v>
      </c>
      <c r="D1617" s="3" t="s">
        <v>34</v>
      </c>
      <c r="E1617" s="3" t="s">
        <v>35</v>
      </c>
      <c r="F1617" s="4">
        <v>45262.606944444444</v>
      </c>
      <c r="G1617" s="4">
        <v>45262.643055555556</v>
      </c>
      <c r="H1617" s="3">
        <v>52</v>
      </c>
      <c r="I1617" s="3">
        <v>54.35</v>
      </c>
      <c r="J1617" s="3">
        <v>8</v>
      </c>
      <c r="K1617" s="3">
        <v>434.8</v>
      </c>
      <c r="L1617" s="3" t="s">
        <v>23</v>
      </c>
      <c r="M1617" s="5">
        <v>3</v>
      </c>
      <c r="N1617" s="6" t="str">
        <f>IF(ev_charging_network_usage_!$I1617&lt;=10,"Low",IF(ev_charging_network_usage_!$I1617&lt;=30,"Medium","High"))</f>
        <v>High</v>
      </c>
      <c r="O1617" s="6" t="str">
        <f t="shared" si="105"/>
        <v>Medium Satisfaction</v>
      </c>
      <c r="P1617" s="6" t="str">
        <f>IF(ev_charging_network_usage_!$H1617&lt;30,"Short Charging",IF(ev_charging_network_usage_!$H1617&lt;=60,"Medium Charging","Long Charging"))</f>
        <v>Medium Charging</v>
      </c>
      <c r="Q1617" s="6">
        <f t="shared" si="104"/>
        <v>2</v>
      </c>
      <c r="R1617" s="30">
        <f t="shared" si="102"/>
        <v>0.6069444444444444</v>
      </c>
      <c r="S1617" s="28">
        <f t="shared" si="103"/>
        <v>45262</v>
      </c>
      <c r="T1617" s="28"/>
    </row>
    <row r="1618" spans="1:20" ht="13.2" x14ac:dyDescent="0.25">
      <c r="A1618" s="7" t="s">
        <v>3587</v>
      </c>
      <c r="B1618" s="7" t="s">
        <v>43</v>
      </c>
      <c r="C1618" s="7" t="s">
        <v>30</v>
      </c>
      <c r="D1618" s="7" t="s">
        <v>31</v>
      </c>
      <c r="E1618" s="7" t="s">
        <v>17</v>
      </c>
      <c r="F1618" s="7" t="s">
        <v>3588</v>
      </c>
      <c r="G1618" s="7" t="s">
        <v>3589</v>
      </c>
      <c r="H1618" s="7">
        <v>43</v>
      </c>
      <c r="I1618" s="7">
        <v>20.38</v>
      </c>
      <c r="J1618" s="7">
        <v>15</v>
      </c>
      <c r="K1618" s="7">
        <v>305.7</v>
      </c>
      <c r="L1618" s="7" t="s">
        <v>38</v>
      </c>
      <c r="M1618" s="9">
        <v>5</v>
      </c>
      <c r="N1618" s="6" t="str">
        <f>IF(ev_charging_network_usage_!$I1618&lt;=10,"Low",IF(ev_charging_network_usage_!$I1618&lt;=30,"Medium","High"))</f>
        <v>Medium</v>
      </c>
      <c r="O1618" s="6" t="str">
        <f t="shared" si="105"/>
        <v>High Satisfaction</v>
      </c>
      <c r="P1618" s="6" t="str">
        <f>IF(ev_charging_network_usage_!$H1618&lt;30,"Short Charging",IF(ev_charging_network_usage_!$H1618&lt;=60,"Medium Charging","Long Charging"))</f>
        <v>Medium Charging</v>
      </c>
      <c r="Q1618" s="6">
        <f t="shared" si="104"/>
        <v>2</v>
      </c>
      <c r="R1618" s="30">
        <f t="shared" si="102"/>
        <v>0.45</v>
      </c>
      <c r="S1618" s="28">
        <f t="shared" si="103"/>
        <v>45554</v>
      </c>
      <c r="T1618" s="28"/>
    </row>
    <row r="1619" spans="1:20" ht="13.2" x14ac:dyDescent="0.25">
      <c r="A1619" s="3" t="s">
        <v>3590</v>
      </c>
      <c r="B1619" s="3" t="s">
        <v>43</v>
      </c>
      <c r="C1619" s="3" t="s">
        <v>30</v>
      </c>
      <c r="D1619" s="3" t="s">
        <v>22</v>
      </c>
      <c r="E1619" s="3" t="s">
        <v>17</v>
      </c>
      <c r="F1619" s="3" t="s">
        <v>3591</v>
      </c>
      <c r="G1619" s="3" t="s">
        <v>3592</v>
      </c>
      <c r="H1619" s="3">
        <v>103</v>
      </c>
      <c r="I1619" s="3">
        <v>8.4600000000000009</v>
      </c>
      <c r="J1619" s="3">
        <v>12</v>
      </c>
      <c r="K1619" s="3">
        <v>101.52</v>
      </c>
      <c r="L1619" s="3" t="s">
        <v>38</v>
      </c>
      <c r="M1619" s="5">
        <v>1</v>
      </c>
      <c r="N1619" s="6" t="str">
        <f>IF(ev_charging_network_usage_!$I1619&lt;=10,"Low",IF(ev_charging_network_usage_!$I1619&lt;=30,"Medium","High"))</f>
        <v>Low</v>
      </c>
      <c r="O1619" s="6" t="str">
        <f t="shared" si="105"/>
        <v>Low Satisfaction</v>
      </c>
      <c r="P1619" s="6" t="str">
        <f>IF(ev_charging_network_usage_!$H1619&lt;30,"Short Charging",IF(ev_charging_network_usage_!$H1619&lt;=60,"Medium Charging","Long Charging"))</f>
        <v>Long Charging</v>
      </c>
      <c r="Q1619" s="6">
        <f t="shared" si="104"/>
        <v>2</v>
      </c>
      <c r="R1619" s="30">
        <f t="shared" si="102"/>
        <v>0.90208333333333335</v>
      </c>
      <c r="S1619" s="28">
        <f t="shared" si="103"/>
        <v>45613</v>
      </c>
      <c r="T1619" s="28"/>
    </row>
    <row r="1620" spans="1:20" ht="13.2" x14ac:dyDescent="0.25">
      <c r="A1620" s="7" t="s">
        <v>3593</v>
      </c>
      <c r="B1620" s="7" t="s">
        <v>29</v>
      </c>
      <c r="C1620" s="7" t="s">
        <v>21</v>
      </c>
      <c r="D1620" s="7" t="s">
        <v>22</v>
      </c>
      <c r="E1620" s="7" t="s">
        <v>17</v>
      </c>
      <c r="F1620" s="7" t="s">
        <v>3594</v>
      </c>
      <c r="G1620" s="7" t="s">
        <v>3595</v>
      </c>
      <c r="H1620" s="7">
        <v>106</v>
      </c>
      <c r="I1620" s="7">
        <v>45.1</v>
      </c>
      <c r="J1620" s="7">
        <v>15</v>
      </c>
      <c r="K1620" s="7">
        <v>676.5</v>
      </c>
      <c r="L1620" s="7" t="s">
        <v>27</v>
      </c>
      <c r="M1620" s="9">
        <v>4</v>
      </c>
      <c r="N1620" s="6" t="str">
        <f>IF(ev_charging_network_usage_!$I1620&lt;=10,"Low",IF(ev_charging_network_usage_!$I1620&lt;=30,"Medium","High"))</f>
        <v>High</v>
      </c>
      <c r="O1620" s="6" t="str">
        <f t="shared" si="105"/>
        <v>Medium Satisfaction</v>
      </c>
      <c r="P1620" s="6" t="str">
        <f>IF(ev_charging_network_usage_!$H1620&lt;30,"Short Charging",IF(ev_charging_network_usage_!$H1620&lt;=60,"Medium Charging","Long Charging"))</f>
        <v>Long Charging</v>
      </c>
      <c r="Q1620" s="6">
        <f t="shared" si="104"/>
        <v>1</v>
      </c>
      <c r="R1620" s="30">
        <f t="shared" si="102"/>
        <v>0.73333333333333328</v>
      </c>
      <c r="S1620" s="28">
        <f t="shared" si="103"/>
        <v>45347</v>
      </c>
      <c r="T1620" s="28"/>
    </row>
    <row r="1621" spans="1:20" ht="13.2" x14ac:dyDescent="0.25">
      <c r="A1621" s="3" t="s">
        <v>3596</v>
      </c>
      <c r="B1621" s="3" t="s">
        <v>78</v>
      </c>
      <c r="C1621" s="3" t="s">
        <v>15</v>
      </c>
      <c r="D1621" s="3" t="s">
        <v>22</v>
      </c>
      <c r="E1621" s="3" t="s">
        <v>35</v>
      </c>
      <c r="F1621" s="4">
        <v>45355.013194444444</v>
      </c>
      <c r="G1621" s="4">
        <v>45355.09097222222</v>
      </c>
      <c r="H1621" s="3">
        <v>112</v>
      </c>
      <c r="I1621" s="3">
        <v>19.190000000000001</v>
      </c>
      <c r="J1621" s="3">
        <v>15</v>
      </c>
      <c r="K1621" s="3">
        <v>287.85000000000002</v>
      </c>
      <c r="L1621" s="3" t="s">
        <v>27</v>
      </c>
      <c r="M1621" s="5">
        <v>4</v>
      </c>
      <c r="N1621" s="6" t="str">
        <f>IF(ev_charging_network_usage_!$I1621&lt;=10,"Low",IF(ev_charging_network_usage_!$I1621&lt;=30,"Medium","High"))</f>
        <v>Medium</v>
      </c>
      <c r="O1621" s="6" t="str">
        <f t="shared" si="105"/>
        <v>Medium Satisfaction</v>
      </c>
      <c r="P1621" s="6" t="str">
        <f>IF(ev_charging_network_usage_!$H1621&lt;30,"Short Charging",IF(ev_charging_network_usage_!$H1621&lt;=60,"Medium Charging","Long Charging"))</f>
        <v>Long Charging</v>
      </c>
      <c r="Q1621" s="6">
        <f t="shared" si="104"/>
        <v>3</v>
      </c>
      <c r="R1621" s="30">
        <f t="shared" si="102"/>
        <v>1.3194444444444444E-2</v>
      </c>
      <c r="S1621" s="28">
        <f t="shared" si="103"/>
        <v>45355</v>
      </c>
      <c r="T1621" s="28"/>
    </row>
    <row r="1622" spans="1:20" ht="13.2" x14ac:dyDescent="0.25">
      <c r="A1622" s="7" t="s">
        <v>3597</v>
      </c>
      <c r="B1622" s="7" t="s">
        <v>48</v>
      </c>
      <c r="C1622" s="7" t="s">
        <v>21</v>
      </c>
      <c r="D1622" s="7" t="s">
        <v>31</v>
      </c>
      <c r="E1622" s="7" t="s">
        <v>35</v>
      </c>
      <c r="F1622" s="7" t="s">
        <v>3598</v>
      </c>
      <c r="G1622" s="7" t="s">
        <v>3599</v>
      </c>
      <c r="H1622" s="7">
        <v>38</v>
      </c>
      <c r="I1622" s="7">
        <v>22.54</v>
      </c>
      <c r="J1622" s="7">
        <v>8</v>
      </c>
      <c r="K1622" s="7">
        <v>180.32</v>
      </c>
      <c r="L1622" s="7" t="s">
        <v>18</v>
      </c>
      <c r="M1622" s="9">
        <v>3</v>
      </c>
      <c r="N1622" s="6" t="str">
        <f>IF(ev_charging_network_usage_!$I1622&lt;=10,"Low",IF(ev_charging_network_usage_!$I1622&lt;=30,"Medium","High"))</f>
        <v>Medium</v>
      </c>
      <c r="O1622" s="6" t="str">
        <f t="shared" si="105"/>
        <v>Medium Satisfaction</v>
      </c>
      <c r="P1622" s="6" t="str">
        <f>IF(ev_charging_network_usage_!$H1622&lt;30,"Short Charging",IF(ev_charging_network_usage_!$H1622&lt;=60,"Medium Charging","Long Charging"))</f>
        <v>Medium Charging</v>
      </c>
      <c r="Q1622" s="6">
        <f t="shared" si="104"/>
        <v>1</v>
      </c>
      <c r="R1622" s="30">
        <f t="shared" si="102"/>
        <v>0.37361111111111112</v>
      </c>
      <c r="S1622" s="28">
        <f t="shared" si="103"/>
        <v>45306</v>
      </c>
      <c r="T1622" s="28"/>
    </row>
    <row r="1623" spans="1:20" ht="13.2" x14ac:dyDescent="0.25">
      <c r="A1623" s="3" t="s">
        <v>3600</v>
      </c>
      <c r="B1623" s="3" t="s">
        <v>78</v>
      </c>
      <c r="C1623" s="3" t="s">
        <v>21</v>
      </c>
      <c r="D1623" s="3" t="s">
        <v>16</v>
      </c>
      <c r="E1623" s="3" t="s">
        <v>17</v>
      </c>
      <c r="F1623" s="3" t="s">
        <v>3601</v>
      </c>
      <c r="G1623" s="3" t="s">
        <v>3602</v>
      </c>
      <c r="H1623" s="3">
        <v>17</v>
      </c>
      <c r="I1623" s="3">
        <v>40.31</v>
      </c>
      <c r="J1623" s="3">
        <v>15</v>
      </c>
      <c r="K1623" s="3">
        <v>604.65</v>
      </c>
      <c r="L1623" s="3" t="s">
        <v>38</v>
      </c>
      <c r="M1623" s="5">
        <v>2</v>
      </c>
      <c r="N1623" s="6" t="str">
        <f>IF(ev_charging_network_usage_!$I1623&lt;=10,"Low",IF(ev_charging_network_usage_!$I1623&lt;=30,"Medium","High"))</f>
        <v>High</v>
      </c>
      <c r="O1623" s="6" t="str">
        <f t="shared" si="105"/>
        <v>Low Satisfaction</v>
      </c>
      <c r="P1623" s="6" t="str">
        <f>IF(ev_charging_network_usage_!$H1623&lt;30,"Short Charging",IF(ev_charging_network_usage_!$H1623&lt;=60,"Medium Charging","Long Charging"))</f>
        <v>Short Charging</v>
      </c>
      <c r="Q1623" s="6">
        <f t="shared" si="104"/>
        <v>1</v>
      </c>
      <c r="R1623" s="30">
        <f t="shared" si="102"/>
        <v>0.33680555555555558</v>
      </c>
      <c r="S1623" s="28">
        <f t="shared" si="103"/>
        <v>45287</v>
      </c>
      <c r="T1623" s="28"/>
    </row>
    <row r="1624" spans="1:20" ht="13.2" x14ac:dyDescent="0.25">
      <c r="A1624" s="7" t="s">
        <v>3603</v>
      </c>
      <c r="B1624" s="7" t="s">
        <v>59</v>
      </c>
      <c r="C1624" s="7" t="s">
        <v>21</v>
      </c>
      <c r="D1624" s="7" t="s">
        <v>22</v>
      </c>
      <c r="E1624" s="7" t="s">
        <v>35</v>
      </c>
      <c r="F1624" s="8">
        <v>44959.675000000003</v>
      </c>
      <c r="G1624" s="8">
        <v>44959.698611111111</v>
      </c>
      <c r="H1624" s="7">
        <v>34</v>
      </c>
      <c r="I1624" s="7">
        <v>7.51</v>
      </c>
      <c r="J1624" s="7">
        <v>15</v>
      </c>
      <c r="K1624" s="7">
        <v>112.65</v>
      </c>
      <c r="L1624" s="7" t="s">
        <v>38</v>
      </c>
      <c r="M1624" s="9">
        <v>4</v>
      </c>
      <c r="N1624" s="6" t="str">
        <f>IF(ev_charging_network_usage_!$I1624&lt;=10,"Low",IF(ev_charging_network_usage_!$I1624&lt;=30,"Medium","High"))</f>
        <v>Low</v>
      </c>
      <c r="O1624" s="6" t="str">
        <f t="shared" si="105"/>
        <v>Medium Satisfaction</v>
      </c>
      <c r="P1624" s="6" t="str">
        <f>IF(ev_charging_network_usage_!$H1624&lt;30,"Short Charging",IF(ev_charging_network_usage_!$H1624&lt;=60,"Medium Charging","Long Charging"))</f>
        <v>Medium Charging</v>
      </c>
      <c r="Q1624" s="6">
        <f t="shared" si="104"/>
        <v>1</v>
      </c>
      <c r="R1624" s="30">
        <f t="shared" si="102"/>
        <v>0.67500000000000004</v>
      </c>
      <c r="S1624" s="28">
        <f t="shared" si="103"/>
        <v>44959</v>
      </c>
      <c r="T1624" s="28"/>
    </row>
    <row r="1625" spans="1:20" ht="13.2" x14ac:dyDescent="0.25">
      <c r="A1625" s="3" t="s">
        <v>3604</v>
      </c>
      <c r="B1625" s="3" t="s">
        <v>55</v>
      </c>
      <c r="C1625" s="3" t="s">
        <v>15</v>
      </c>
      <c r="D1625" s="3" t="s">
        <v>16</v>
      </c>
      <c r="E1625" s="3" t="s">
        <v>17</v>
      </c>
      <c r="F1625" s="4">
        <v>45509.738194444442</v>
      </c>
      <c r="G1625" s="4">
        <v>45509.765972222223</v>
      </c>
      <c r="H1625" s="3">
        <v>40</v>
      </c>
      <c r="I1625" s="3">
        <v>42.8</v>
      </c>
      <c r="J1625" s="3">
        <v>15</v>
      </c>
      <c r="K1625" s="3">
        <v>642</v>
      </c>
      <c r="L1625" s="3" t="s">
        <v>38</v>
      </c>
      <c r="M1625" s="5">
        <v>2</v>
      </c>
      <c r="N1625" s="6" t="str">
        <f>IF(ev_charging_network_usage_!$I1625&lt;=10,"Low",IF(ev_charging_network_usage_!$I1625&lt;=30,"Medium","High"))</f>
        <v>High</v>
      </c>
      <c r="O1625" s="6" t="str">
        <f t="shared" si="105"/>
        <v>Low Satisfaction</v>
      </c>
      <c r="P1625" s="6" t="str">
        <f>IF(ev_charging_network_usage_!$H1625&lt;30,"Short Charging",IF(ev_charging_network_usage_!$H1625&lt;=60,"Medium Charging","Long Charging"))</f>
        <v>Medium Charging</v>
      </c>
      <c r="Q1625" s="6">
        <f t="shared" si="104"/>
        <v>3</v>
      </c>
      <c r="R1625" s="30">
        <f t="shared" si="102"/>
        <v>0.73819444444444449</v>
      </c>
      <c r="S1625" s="28">
        <f t="shared" si="103"/>
        <v>45509</v>
      </c>
      <c r="T1625" s="28"/>
    </row>
    <row r="1626" spans="1:20" ht="13.2" x14ac:dyDescent="0.25">
      <c r="A1626" s="7" t="s">
        <v>3605</v>
      </c>
      <c r="B1626" s="7" t="s">
        <v>43</v>
      </c>
      <c r="C1626" s="7" t="s">
        <v>15</v>
      </c>
      <c r="D1626" s="7" t="s">
        <v>34</v>
      </c>
      <c r="E1626" s="7" t="s">
        <v>17</v>
      </c>
      <c r="F1626" s="7" t="s">
        <v>3606</v>
      </c>
      <c r="G1626" s="7" t="s">
        <v>3607</v>
      </c>
      <c r="H1626" s="7">
        <v>20</v>
      </c>
      <c r="I1626" s="7">
        <v>45.19</v>
      </c>
      <c r="J1626" s="7">
        <v>8</v>
      </c>
      <c r="K1626" s="7">
        <v>361.52</v>
      </c>
      <c r="L1626" s="7" t="s">
        <v>38</v>
      </c>
      <c r="M1626" s="9">
        <v>4</v>
      </c>
      <c r="N1626" s="6" t="str">
        <f>IF(ev_charging_network_usage_!$I1626&lt;=10,"Low",IF(ev_charging_network_usage_!$I1626&lt;=30,"Medium","High"))</f>
        <v>High</v>
      </c>
      <c r="O1626" s="6" t="str">
        <f t="shared" si="105"/>
        <v>Medium Satisfaction</v>
      </c>
      <c r="P1626" s="6" t="str">
        <f>IF(ev_charging_network_usage_!$H1626&lt;30,"Short Charging",IF(ev_charging_network_usage_!$H1626&lt;=60,"Medium Charging","Long Charging"))</f>
        <v>Short Charging</v>
      </c>
      <c r="Q1626" s="6">
        <f t="shared" si="104"/>
        <v>3</v>
      </c>
      <c r="R1626" s="30">
        <f t="shared" si="102"/>
        <v>0.56874999999999998</v>
      </c>
      <c r="S1626" s="28">
        <f t="shared" si="103"/>
        <v>45098</v>
      </c>
      <c r="T1626" s="28"/>
    </row>
    <row r="1627" spans="1:20" ht="13.2" x14ac:dyDescent="0.25">
      <c r="A1627" s="3" t="s">
        <v>3608</v>
      </c>
      <c r="B1627" s="3" t="s">
        <v>48</v>
      </c>
      <c r="C1627" s="3" t="s">
        <v>15</v>
      </c>
      <c r="D1627" s="3" t="s">
        <v>22</v>
      </c>
      <c r="E1627" s="3" t="s">
        <v>17</v>
      </c>
      <c r="F1627" s="3" t="s">
        <v>3609</v>
      </c>
      <c r="G1627" s="3" t="s">
        <v>3610</v>
      </c>
      <c r="H1627" s="3">
        <v>86</v>
      </c>
      <c r="I1627" s="3">
        <v>3.69</v>
      </c>
      <c r="J1627" s="3">
        <v>15</v>
      </c>
      <c r="K1627" s="3">
        <v>55.35</v>
      </c>
      <c r="L1627" s="3" t="s">
        <v>27</v>
      </c>
      <c r="M1627" s="5">
        <v>3</v>
      </c>
      <c r="N1627" s="6" t="str">
        <f>IF(ev_charging_network_usage_!$I1627&lt;=10,"Low",IF(ev_charging_network_usage_!$I1627&lt;=30,"Medium","High"))</f>
        <v>Low</v>
      </c>
      <c r="O1627" s="6" t="str">
        <f t="shared" si="105"/>
        <v>Medium Satisfaction</v>
      </c>
      <c r="P1627" s="6" t="str">
        <f>IF(ev_charging_network_usage_!$H1627&lt;30,"Short Charging",IF(ev_charging_network_usage_!$H1627&lt;=60,"Medium Charging","Long Charging"))</f>
        <v>Long Charging</v>
      </c>
      <c r="Q1627" s="6">
        <f t="shared" si="104"/>
        <v>3</v>
      </c>
      <c r="R1627" s="30">
        <f t="shared" si="102"/>
        <v>0.99444444444444446</v>
      </c>
      <c r="S1627" s="28">
        <f t="shared" si="103"/>
        <v>45578</v>
      </c>
      <c r="T1627" s="28"/>
    </row>
    <row r="1628" spans="1:20" ht="13.2" x14ac:dyDescent="0.25">
      <c r="A1628" s="7" t="s">
        <v>3611</v>
      </c>
      <c r="B1628" s="7" t="s">
        <v>29</v>
      </c>
      <c r="C1628" s="7" t="s">
        <v>30</v>
      </c>
      <c r="D1628" s="7" t="s">
        <v>16</v>
      </c>
      <c r="E1628" s="7" t="s">
        <v>35</v>
      </c>
      <c r="F1628" s="8">
        <v>44993.337500000001</v>
      </c>
      <c r="G1628" s="8">
        <v>44993.404861111114</v>
      </c>
      <c r="H1628" s="7">
        <v>97</v>
      </c>
      <c r="I1628" s="7">
        <v>9.6199999999999992</v>
      </c>
      <c r="J1628" s="7">
        <v>15</v>
      </c>
      <c r="K1628" s="7">
        <v>144.30000000000001</v>
      </c>
      <c r="L1628" s="7" t="s">
        <v>18</v>
      </c>
      <c r="M1628" s="9">
        <v>5</v>
      </c>
      <c r="N1628" s="6" t="str">
        <f>IF(ev_charging_network_usage_!$I1628&lt;=10,"Low",IF(ev_charging_network_usage_!$I1628&lt;=30,"Medium","High"))</f>
        <v>Low</v>
      </c>
      <c r="O1628" s="6" t="str">
        <f t="shared" si="105"/>
        <v>High Satisfaction</v>
      </c>
      <c r="P1628" s="6" t="str">
        <f>IF(ev_charging_network_usage_!$H1628&lt;30,"Short Charging",IF(ev_charging_network_usage_!$H1628&lt;=60,"Medium Charging","Long Charging"))</f>
        <v>Long Charging</v>
      </c>
      <c r="Q1628" s="6">
        <f t="shared" si="104"/>
        <v>2</v>
      </c>
      <c r="R1628" s="30">
        <f t="shared" si="102"/>
        <v>0.33750000000000002</v>
      </c>
      <c r="S1628" s="28">
        <f t="shared" si="103"/>
        <v>44993</v>
      </c>
      <c r="T1628" s="28"/>
    </row>
    <row r="1629" spans="1:20" ht="13.2" x14ac:dyDescent="0.25">
      <c r="A1629" s="3" t="s">
        <v>3612</v>
      </c>
      <c r="B1629" s="3" t="s">
        <v>43</v>
      </c>
      <c r="C1629" s="3" t="s">
        <v>30</v>
      </c>
      <c r="D1629" s="3" t="s">
        <v>22</v>
      </c>
      <c r="E1629" s="3" t="s">
        <v>17</v>
      </c>
      <c r="F1629" s="4">
        <v>45142.67291666667</v>
      </c>
      <c r="G1629" s="4">
        <v>45142.724305555559</v>
      </c>
      <c r="H1629" s="3">
        <v>74</v>
      </c>
      <c r="I1629" s="3">
        <v>48.36</v>
      </c>
      <c r="J1629" s="3">
        <v>12</v>
      </c>
      <c r="K1629" s="3">
        <v>580.32000000000005</v>
      </c>
      <c r="L1629" s="3" t="s">
        <v>38</v>
      </c>
      <c r="M1629" s="5">
        <v>1</v>
      </c>
      <c r="N1629" s="6" t="str">
        <f>IF(ev_charging_network_usage_!$I1629&lt;=10,"Low",IF(ev_charging_network_usage_!$I1629&lt;=30,"Medium","High"))</f>
        <v>High</v>
      </c>
      <c r="O1629" s="6" t="str">
        <f t="shared" si="105"/>
        <v>Low Satisfaction</v>
      </c>
      <c r="P1629" s="6" t="str">
        <f>IF(ev_charging_network_usage_!$H1629&lt;30,"Short Charging",IF(ev_charging_network_usage_!$H1629&lt;=60,"Medium Charging","Long Charging"))</f>
        <v>Long Charging</v>
      </c>
      <c r="Q1629" s="6">
        <f t="shared" si="104"/>
        <v>2</v>
      </c>
      <c r="R1629" s="30">
        <f t="shared" si="102"/>
        <v>0.67291666666666672</v>
      </c>
      <c r="S1629" s="28">
        <f t="shared" si="103"/>
        <v>45142</v>
      </c>
      <c r="T1629" s="28"/>
    </row>
    <row r="1630" spans="1:20" ht="13.2" x14ac:dyDescent="0.25">
      <c r="A1630" s="7" t="s">
        <v>3613</v>
      </c>
      <c r="B1630" s="7" t="s">
        <v>55</v>
      </c>
      <c r="C1630" s="7" t="s">
        <v>21</v>
      </c>
      <c r="D1630" s="7" t="s">
        <v>34</v>
      </c>
      <c r="E1630" s="7" t="s">
        <v>35</v>
      </c>
      <c r="F1630" s="8">
        <v>45262.787499999999</v>
      </c>
      <c r="G1630" s="8">
        <v>45262.84375</v>
      </c>
      <c r="H1630" s="7">
        <v>81</v>
      </c>
      <c r="I1630" s="7">
        <v>7.72</v>
      </c>
      <c r="J1630" s="7">
        <v>10</v>
      </c>
      <c r="K1630" s="7">
        <v>77.2</v>
      </c>
      <c r="L1630" s="7" t="s">
        <v>38</v>
      </c>
      <c r="M1630" s="9">
        <v>2</v>
      </c>
      <c r="N1630" s="6" t="str">
        <f>IF(ev_charging_network_usage_!$I1630&lt;=10,"Low",IF(ev_charging_network_usage_!$I1630&lt;=30,"Medium","High"))</f>
        <v>Low</v>
      </c>
      <c r="O1630" s="6" t="str">
        <f t="shared" si="105"/>
        <v>Low Satisfaction</v>
      </c>
      <c r="P1630" s="6" t="str">
        <f>IF(ev_charging_network_usage_!$H1630&lt;30,"Short Charging",IF(ev_charging_network_usage_!$H1630&lt;=60,"Medium Charging","Long Charging"))</f>
        <v>Long Charging</v>
      </c>
      <c r="Q1630" s="6">
        <f t="shared" si="104"/>
        <v>1</v>
      </c>
      <c r="R1630" s="30">
        <f t="shared" si="102"/>
        <v>0.78749999999999998</v>
      </c>
      <c r="S1630" s="28">
        <f t="shared" si="103"/>
        <v>45262</v>
      </c>
      <c r="T1630" s="28"/>
    </row>
    <row r="1631" spans="1:20" ht="13.2" x14ac:dyDescent="0.25">
      <c r="A1631" s="3" t="s">
        <v>3614</v>
      </c>
      <c r="B1631" s="3" t="s">
        <v>14</v>
      </c>
      <c r="C1631" s="3" t="s">
        <v>30</v>
      </c>
      <c r="D1631" s="3" t="s">
        <v>16</v>
      </c>
      <c r="E1631" s="3" t="s">
        <v>35</v>
      </c>
      <c r="F1631" s="3" t="s">
        <v>292</v>
      </c>
      <c r="G1631" s="3" t="s">
        <v>3615</v>
      </c>
      <c r="H1631" s="3">
        <v>52</v>
      </c>
      <c r="I1631" s="3">
        <v>51.44</v>
      </c>
      <c r="J1631" s="3">
        <v>15</v>
      </c>
      <c r="K1631" s="3">
        <v>771.6</v>
      </c>
      <c r="L1631" s="3" t="s">
        <v>18</v>
      </c>
      <c r="M1631" s="5">
        <v>4</v>
      </c>
      <c r="N1631" s="6" t="str">
        <f>IF(ev_charging_network_usage_!$I1631&lt;=10,"Low",IF(ev_charging_network_usage_!$I1631&lt;=30,"Medium","High"))</f>
        <v>High</v>
      </c>
      <c r="O1631" s="6" t="str">
        <f t="shared" si="105"/>
        <v>Medium Satisfaction</v>
      </c>
      <c r="P1631" s="6" t="str">
        <f>IF(ev_charging_network_usage_!$H1631&lt;30,"Short Charging",IF(ev_charging_network_usage_!$H1631&lt;=60,"Medium Charging","Long Charging"))</f>
        <v>Medium Charging</v>
      </c>
      <c r="Q1631" s="6">
        <f t="shared" si="104"/>
        <v>2</v>
      </c>
      <c r="R1631" s="30">
        <f t="shared" si="102"/>
        <v>0.12777777777777777</v>
      </c>
      <c r="S1631" s="28">
        <f t="shared" si="103"/>
        <v>44973</v>
      </c>
      <c r="T1631" s="28"/>
    </row>
    <row r="1632" spans="1:20" ht="13.2" x14ac:dyDescent="0.25">
      <c r="A1632" s="7" t="s">
        <v>3616</v>
      </c>
      <c r="B1632" s="7" t="s">
        <v>20</v>
      </c>
      <c r="C1632" s="7" t="s">
        <v>30</v>
      </c>
      <c r="D1632" s="7" t="s">
        <v>31</v>
      </c>
      <c r="E1632" s="7" t="s">
        <v>35</v>
      </c>
      <c r="F1632" s="7" t="s">
        <v>3617</v>
      </c>
      <c r="G1632" s="7" t="s">
        <v>3618</v>
      </c>
      <c r="H1632" s="7">
        <v>29</v>
      </c>
      <c r="I1632" s="7">
        <v>6.66</v>
      </c>
      <c r="J1632" s="7">
        <v>12</v>
      </c>
      <c r="K1632" s="7">
        <v>79.92</v>
      </c>
      <c r="L1632" s="7" t="s">
        <v>23</v>
      </c>
      <c r="M1632" s="9">
        <v>1</v>
      </c>
      <c r="N1632" s="6" t="str">
        <f>IF(ev_charging_network_usage_!$I1632&lt;=10,"Low",IF(ev_charging_network_usage_!$I1632&lt;=30,"Medium","High"))</f>
        <v>Low</v>
      </c>
      <c r="O1632" s="6" t="str">
        <f t="shared" si="105"/>
        <v>Low Satisfaction</v>
      </c>
      <c r="P1632" s="6" t="str">
        <f>IF(ev_charging_network_usage_!$H1632&lt;30,"Short Charging",IF(ev_charging_network_usage_!$H1632&lt;=60,"Medium Charging","Long Charging"))</f>
        <v>Short Charging</v>
      </c>
      <c r="Q1632" s="6">
        <f t="shared" si="104"/>
        <v>2</v>
      </c>
      <c r="R1632" s="30">
        <f t="shared" si="102"/>
        <v>2.7777777777777779E-3</v>
      </c>
      <c r="S1632" s="28">
        <f t="shared" si="103"/>
        <v>45517</v>
      </c>
      <c r="T1632" s="28"/>
    </row>
    <row r="1633" spans="1:20" ht="13.2" x14ac:dyDescent="0.25">
      <c r="A1633" s="3" t="s">
        <v>3619</v>
      </c>
      <c r="B1633" s="3" t="s">
        <v>55</v>
      </c>
      <c r="C1633" s="3" t="s">
        <v>30</v>
      </c>
      <c r="D1633" s="3" t="s">
        <v>34</v>
      </c>
      <c r="E1633" s="3" t="s">
        <v>17</v>
      </c>
      <c r="F1633" s="3" t="s">
        <v>3620</v>
      </c>
      <c r="G1633" s="3" t="s">
        <v>3621</v>
      </c>
      <c r="H1633" s="3">
        <v>88</v>
      </c>
      <c r="I1633" s="3">
        <v>11.95</v>
      </c>
      <c r="J1633" s="3">
        <v>12</v>
      </c>
      <c r="K1633" s="3">
        <v>143.4</v>
      </c>
      <c r="L1633" s="3" t="s">
        <v>38</v>
      </c>
      <c r="M1633" s="5">
        <v>5</v>
      </c>
      <c r="N1633" s="6" t="str">
        <f>IF(ev_charging_network_usage_!$I1633&lt;=10,"Low",IF(ev_charging_network_usage_!$I1633&lt;=30,"Medium","High"))</f>
        <v>Medium</v>
      </c>
      <c r="O1633" s="6" t="str">
        <f t="shared" si="105"/>
        <v>High Satisfaction</v>
      </c>
      <c r="P1633" s="6" t="str">
        <f>IF(ev_charging_network_usage_!$H1633&lt;30,"Short Charging",IF(ev_charging_network_usage_!$H1633&lt;=60,"Medium Charging","Long Charging"))</f>
        <v>Long Charging</v>
      </c>
      <c r="Q1633" s="6">
        <f t="shared" si="104"/>
        <v>2</v>
      </c>
      <c r="R1633" s="30">
        <f t="shared" si="102"/>
        <v>0.32222222222222224</v>
      </c>
      <c r="S1633" s="28">
        <f t="shared" si="103"/>
        <v>45283</v>
      </c>
      <c r="T1633" s="28"/>
    </row>
    <row r="1634" spans="1:20" ht="13.2" x14ac:dyDescent="0.25">
      <c r="A1634" s="7" t="s">
        <v>3622</v>
      </c>
      <c r="B1634" s="7" t="s">
        <v>20</v>
      </c>
      <c r="C1634" s="7" t="s">
        <v>30</v>
      </c>
      <c r="D1634" s="7" t="s">
        <v>34</v>
      </c>
      <c r="E1634" s="7" t="s">
        <v>17</v>
      </c>
      <c r="F1634" s="7" t="s">
        <v>3623</v>
      </c>
      <c r="G1634" s="7" t="s">
        <v>3624</v>
      </c>
      <c r="H1634" s="7">
        <v>97</v>
      </c>
      <c r="I1634" s="7">
        <v>58.05</v>
      </c>
      <c r="J1634" s="7">
        <v>15</v>
      </c>
      <c r="K1634" s="7">
        <v>870.75</v>
      </c>
      <c r="L1634" s="7" t="s">
        <v>27</v>
      </c>
      <c r="M1634" s="9">
        <v>5</v>
      </c>
      <c r="N1634" s="6" t="str">
        <f>IF(ev_charging_network_usage_!$I1634&lt;=10,"Low",IF(ev_charging_network_usage_!$I1634&lt;=30,"Medium","High"))</f>
        <v>High</v>
      </c>
      <c r="O1634" s="6" t="str">
        <f t="shared" si="105"/>
        <v>High Satisfaction</v>
      </c>
      <c r="P1634" s="6" t="str">
        <f>IF(ev_charging_network_usage_!$H1634&lt;30,"Short Charging",IF(ev_charging_network_usage_!$H1634&lt;=60,"Medium Charging","Long Charging"))</f>
        <v>Long Charging</v>
      </c>
      <c r="Q1634" s="6">
        <f t="shared" si="104"/>
        <v>2</v>
      </c>
      <c r="R1634" s="30">
        <f t="shared" si="102"/>
        <v>0.33819444444444446</v>
      </c>
      <c r="S1634" s="28">
        <f t="shared" si="103"/>
        <v>45370</v>
      </c>
      <c r="T1634" s="28"/>
    </row>
    <row r="1635" spans="1:20" ht="13.2" x14ac:dyDescent="0.25">
      <c r="A1635" s="3" t="s">
        <v>3625</v>
      </c>
      <c r="B1635" s="3" t="s">
        <v>43</v>
      </c>
      <c r="C1635" s="3" t="s">
        <v>21</v>
      </c>
      <c r="D1635" s="3" t="s">
        <v>31</v>
      </c>
      <c r="E1635" s="3" t="s">
        <v>35</v>
      </c>
      <c r="F1635" s="3" t="s">
        <v>3626</v>
      </c>
      <c r="G1635" s="3" t="s">
        <v>3627</v>
      </c>
      <c r="H1635" s="3">
        <v>12</v>
      </c>
      <c r="I1635" s="3">
        <v>7.46</v>
      </c>
      <c r="J1635" s="3">
        <v>12</v>
      </c>
      <c r="K1635" s="3">
        <v>89.52</v>
      </c>
      <c r="L1635" s="3" t="s">
        <v>23</v>
      </c>
      <c r="M1635" s="5">
        <v>1</v>
      </c>
      <c r="N1635" s="6" t="str">
        <f>IF(ev_charging_network_usage_!$I1635&lt;=10,"Low",IF(ev_charging_network_usage_!$I1635&lt;=30,"Medium","High"))</f>
        <v>Low</v>
      </c>
      <c r="O1635" s="6" t="str">
        <f t="shared" si="105"/>
        <v>Low Satisfaction</v>
      </c>
      <c r="P1635" s="6" t="str">
        <f>IF(ev_charging_network_usage_!$H1635&lt;30,"Short Charging",IF(ev_charging_network_usage_!$H1635&lt;=60,"Medium Charging","Long Charging"))</f>
        <v>Short Charging</v>
      </c>
      <c r="Q1635" s="6">
        <f t="shared" si="104"/>
        <v>1</v>
      </c>
      <c r="R1635" s="30">
        <f t="shared" si="102"/>
        <v>0.87013888888888891</v>
      </c>
      <c r="S1635" s="28">
        <f t="shared" si="103"/>
        <v>45038</v>
      </c>
      <c r="T1635" s="28"/>
    </row>
    <row r="1636" spans="1:20" ht="13.2" x14ac:dyDescent="0.25">
      <c r="A1636" s="7" t="s">
        <v>3628</v>
      </c>
      <c r="B1636" s="7" t="s">
        <v>43</v>
      </c>
      <c r="C1636" s="7" t="s">
        <v>15</v>
      </c>
      <c r="D1636" s="7" t="s">
        <v>34</v>
      </c>
      <c r="E1636" s="7" t="s">
        <v>35</v>
      </c>
      <c r="F1636" s="7" t="s">
        <v>3629</v>
      </c>
      <c r="G1636" s="7" t="s">
        <v>3630</v>
      </c>
      <c r="H1636" s="7">
        <v>80</v>
      </c>
      <c r="I1636" s="7">
        <v>46.87</v>
      </c>
      <c r="J1636" s="7">
        <v>10</v>
      </c>
      <c r="K1636" s="7">
        <v>468.7</v>
      </c>
      <c r="L1636" s="7" t="s">
        <v>23</v>
      </c>
      <c r="M1636" s="9">
        <v>5</v>
      </c>
      <c r="N1636" s="6" t="str">
        <f>IF(ev_charging_network_usage_!$I1636&lt;=10,"Low",IF(ev_charging_network_usage_!$I1636&lt;=30,"Medium","High"))</f>
        <v>High</v>
      </c>
      <c r="O1636" s="6" t="str">
        <f t="shared" si="105"/>
        <v>High Satisfaction</v>
      </c>
      <c r="P1636" s="6" t="str">
        <f>IF(ev_charging_network_usage_!$H1636&lt;30,"Short Charging",IF(ev_charging_network_usage_!$H1636&lt;=60,"Medium Charging","Long Charging"))</f>
        <v>Long Charging</v>
      </c>
      <c r="Q1636" s="6">
        <f t="shared" si="104"/>
        <v>3</v>
      </c>
      <c r="R1636" s="30">
        <f t="shared" si="102"/>
        <v>0.24166666666666667</v>
      </c>
      <c r="S1636" s="28">
        <f t="shared" si="103"/>
        <v>45583</v>
      </c>
      <c r="T1636" s="28"/>
    </row>
    <row r="1637" spans="1:20" ht="13.2" x14ac:dyDescent="0.25">
      <c r="A1637" s="3" t="s">
        <v>3631</v>
      </c>
      <c r="B1637" s="3" t="s">
        <v>14</v>
      </c>
      <c r="C1637" s="3" t="s">
        <v>30</v>
      </c>
      <c r="D1637" s="3" t="s">
        <v>22</v>
      </c>
      <c r="E1637" s="3" t="s">
        <v>35</v>
      </c>
      <c r="F1637" s="3" t="s">
        <v>3632</v>
      </c>
      <c r="G1637" s="3" t="s">
        <v>3633</v>
      </c>
      <c r="H1637" s="3">
        <v>73</v>
      </c>
      <c r="I1637" s="3">
        <v>2.39</v>
      </c>
      <c r="J1637" s="3">
        <v>8</v>
      </c>
      <c r="K1637" s="3">
        <v>19.12</v>
      </c>
      <c r="L1637" s="3" t="s">
        <v>23</v>
      </c>
      <c r="M1637" s="5">
        <v>5</v>
      </c>
      <c r="N1637" s="6" t="str">
        <f>IF(ev_charging_network_usage_!$I1637&lt;=10,"Low",IF(ev_charging_network_usage_!$I1637&lt;=30,"Medium","High"))</f>
        <v>Low</v>
      </c>
      <c r="O1637" s="6" t="str">
        <f t="shared" si="105"/>
        <v>High Satisfaction</v>
      </c>
      <c r="P1637" s="6" t="str">
        <f>IF(ev_charging_network_usage_!$H1637&lt;30,"Short Charging",IF(ev_charging_network_usage_!$H1637&lt;=60,"Medium Charging","Long Charging"))</f>
        <v>Long Charging</v>
      </c>
      <c r="Q1637" s="6">
        <f t="shared" si="104"/>
        <v>2</v>
      </c>
      <c r="R1637" s="30">
        <f t="shared" si="102"/>
        <v>6.8750000000000006E-2</v>
      </c>
      <c r="S1637" s="28">
        <f t="shared" si="103"/>
        <v>45620</v>
      </c>
      <c r="T1637" s="28"/>
    </row>
    <row r="1638" spans="1:20" ht="13.2" x14ac:dyDescent="0.25">
      <c r="A1638" s="7" t="s">
        <v>3634</v>
      </c>
      <c r="B1638" s="7" t="s">
        <v>14</v>
      </c>
      <c r="C1638" s="7" t="s">
        <v>21</v>
      </c>
      <c r="D1638" s="7" t="s">
        <v>16</v>
      </c>
      <c r="E1638" s="7" t="s">
        <v>17</v>
      </c>
      <c r="F1638" s="7" t="s">
        <v>3635</v>
      </c>
      <c r="G1638" s="7" t="s">
        <v>3636</v>
      </c>
      <c r="H1638" s="7">
        <v>67</v>
      </c>
      <c r="I1638" s="7">
        <v>45.51</v>
      </c>
      <c r="J1638" s="7">
        <v>8</v>
      </c>
      <c r="K1638" s="7">
        <v>364.08</v>
      </c>
      <c r="L1638" s="7" t="s">
        <v>23</v>
      </c>
      <c r="M1638" s="9">
        <v>1</v>
      </c>
      <c r="N1638" s="6" t="str">
        <f>IF(ev_charging_network_usage_!$I1638&lt;=10,"Low",IF(ev_charging_network_usage_!$I1638&lt;=30,"Medium","High"))</f>
        <v>High</v>
      </c>
      <c r="O1638" s="6" t="str">
        <f t="shared" si="105"/>
        <v>Low Satisfaction</v>
      </c>
      <c r="P1638" s="6" t="str">
        <f>IF(ev_charging_network_usage_!$H1638&lt;30,"Short Charging",IF(ev_charging_network_usage_!$H1638&lt;=60,"Medium Charging","Long Charging"))</f>
        <v>Long Charging</v>
      </c>
      <c r="Q1638" s="6">
        <f t="shared" si="104"/>
        <v>1</v>
      </c>
      <c r="R1638" s="30">
        <f t="shared" si="102"/>
        <v>0.66527777777777775</v>
      </c>
      <c r="S1638" s="28">
        <f t="shared" si="103"/>
        <v>45013</v>
      </c>
      <c r="T1638" s="28"/>
    </row>
    <row r="1639" spans="1:20" ht="13.2" x14ac:dyDescent="0.25">
      <c r="A1639" s="3" t="s">
        <v>3637</v>
      </c>
      <c r="B1639" s="3" t="s">
        <v>43</v>
      </c>
      <c r="C1639" s="3" t="s">
        <v>15</v>
      </c>
      <c r="D1639" s="3" t="s">
        <v>16</v>
      </c>
      <c r="E1639" s="3" t="s">
        <v>35</v>
      </c>
      <c r="F1639" s="4">
        <v>45512.546527777777</v>
      </c>
      <c r="G1639" s="4">
        <v>45512.603472222225</v>
      </c>
      <c r="H1639" s="3">
        <v>82</v>
      </c>
      <c r="I1639" s="3">
        <v>53.59</v>
      </c>
      <c r="J1639" s="3">
        <v>8</v>
      </c>
      <c r="K1639" s="3">
        <v>428.72</v>
      </c>
      <c r="L1639" s="3" t="s">
        <v>38</v>
      </c>
      <c r="M1639" s="5">
        <v>4</v>
      </c>
      <c r="N1639" s="6" t="str">
        <f>IF(ev_charging_network_usage_!$I1639&lt;=10,"Low",IF(ev_charging_network_usage_!$I1639&lt;=30,"Medium","High"))</f>
        <v>High</v>
      </c>
      <c r="O1639" s="6" t="str">
        <f t="shared" si="105"/>
        <v>Medium Satisfaction</v>
      </c>
      <c r="P1639" s="6" t="str">
        <f>IF(ev_charging_network_usage_!$H1639&lt;30,"Short Charging",IF(ev_charging_network_usage_!$H1639&lt;=60,"Medium Charging","Long Charging"))</f>
        <v>Long Charging</v>
      </c>
      <c r="Q1639" s="6">
        <f t="shared" si="104"/>
        <v>3</v>
      </c>
      <c r="R1639" s="30">
        <f t="shared" si="102"/>
        <v>0.54652777777777772</v>
      </c>
      <c r="S1639" s="28">
        <f t="shared" si="103"/>
        <v>45512</v>
      </c>
      <c r="T1639" s="28"/>
    </row>
    <row r="1640" spans="1:20" ht="13.2" x14ac:dyDescent="0.25">
      <c r="A1640" s="7" t="s">
        <v>3638</v>
      </c>
      <c r="B1640" s="7" t="s">
        <v>55</v>
      </c>
      <c r="C1640" s="7" t="s">
        <v>15</v>
      </c>
      <c r="D1640" s="7" t="s">
        <v>31</v>
      </c>
      <c r="E1640" s="7" t="s">
        <v>35</v>
      </c>
      <c r="F1640" s="7" t="s">
        <v>3639</v>
      </c>
      <c r="G1640" s="7" t="s">
        <v>3640</v>
      </c>
      <c r="H1640" s="7">
        <v>13</v>
      </c>
      <c r="I1640" s="7">
        <v>51.42</v>
      </c>
      <c r="J1640" s="7">
        <v>15</v>
      </c>
      <c r="K1640" s="7">
        <v>771.3</v>
      </c>
      <c r="L1640" s="7" t="s">
        <v>27</v>
      </c>
      <c r="M1640" s="9">
        <v>2</v>
      </c>
      <c r="N1640" s="6" t="str">
        <f>IF(ev_charging_network_usage_!$I1640&lt;=10,"Low",IF(ev_charging_network_usage_!$I1640&lt;=30,"Medium","High"))</f>
        <v>High</v>
      </c>
      <c r="O1640" s="6" t="str">
        <f t="shared" si="105"/>
        <v>Low Satisfaction</v>
      </c>
      <c r="P1640" s="6" t="str">
        <f>IF(ev_charging_network_usage_!$H1640&lt;30,"Short Charging",IF(ev_charging_network_usage_!$H1640&lt;=60,"Medium Charging","Long Charging"))</f>
        <v>Short Charging</v>
      </c>
      <c r="Q1640" s="6">
        <f t="shared" si="104"/>
        <v>3</v>
      </c>
      <c r="R1640" s="30">
        <f t="shared" si="102"/>
        <v>5.5555555555555558E-3</v>
      </c>
      <c r="S1640" s="28">
        <f t="shared" si="103"/>
        <v>45382</v>
      </c>
      <c r="T1640" s="28"/>
    </row>
    <row r="1641" spans="1:20" ht="13.2" x14ac:dyDescent="0.25">
      <c r="A1641" s="3" t="s">
        <v>3641</v>
      </c>
      <c r="B1641" s="3" t="s">
        <v>20</v>
      </c>
      <c r="C1641" s="3" t="s">
        <v>21</v>
      </c>
      <c r="D1641" s="3" t="s">
        <v>34</v>
      </c>
      <c r="E1641" s="3" t="s">
        <v>17</v>
      </c>
      <c r="F1641" s="3" t="s">
        <v>3642</v>
      </c>
      <c r="G1641" s="3" t="s">
        <v>3643</v>
      </c>
      <c r="H1641" s="3">
        <v>82</v>
      </c>
      <c r="I1641" s="3">
        <v>47.22</v>
      </c>
      <c r="J1641" s="3">
        <v>12</v>
      </c>
      <c r="K1641" s="3">
        <v>566.64</v>
      </c>
      <c r="L1641" s="3" t="s">
        <v>38</v>
      </c>
      <c r="M1641" s="5">
        <v>1</v>
      </c>
      <c r="N1641" s="6" t="str">
        <f>IF(ev_charging_network_usage_!$I1641&lt;=10,"Low",IF(ev_charging_network_usage_!$I1641&lt;=30,"Medium","High"))</f>
        <v>High</v>
      </c>
      <c r="O1641" s="6" t="str">
        <f t="shared" si="105"/>
        <v>Low Satisfaction</v>
      </c>
      <c r="P1641" s="6" t="str">
        <f>IF(ev_charging_network_usage_!$H1641&lt;30,"Short Charging",IF(ev_charging_network_usage_!$H1641&lt;=60,"Medium Charging","Long Charging"))</f>
        <v>Long Charging</v>
      </c>
      <c r="Q1641" s="6">
        <f t="shared" si="104"/>
        <v>1</v>
      </c>
      <c r="R1641" s="30">
        <f t="shared" si="102"/>
        <v>0.46597222222222223</v>
      </c>
      <c r="S1641" s="28">
        <f t="shared" si="103"/>
        <v>44957</v>
      </c>
      <c r="T1641" s="28"/>
    </row>
    <row r="1642" spans="1:20" ht="13.2" x14ac:dyDescent="0.25">
      <c r="A1642" s="7" t="s">
        <v>3644</v>
      </c>
      <c r="B1642" s="7" t="s">
        <v>43</v>
      </c>
      <c r="C1642" s="7" t="s">
        <v>21</v>
      </c>
      <c r="D1642" s="7" t="s">
        <v>16</v>
      </c>
      <c r="E1642" s="7" t="s">
        <v>35</v>
      </c>
      <c r="F1642" s="7" t="s">
        <v>3645</v>
      </c>
      <c r="G1642" s="7" t="s">
        <v>3646</v>
      </c>
      <c r="H1642" s="7">
        <v>52</v>
      </c>
      <c r="I1642" s="7">
        <v>16.98</v>
      </c>
      <c r="J1642" s="7">
        <v>8</v>
      </c>
      <c r="K1642" s="7">
        <v>135.84</v>
      </c>
      <c r="L1642" s="7" t="s">
        <v>38</v>
      </c>
      <c r="M1642" s="9">
        <v>2</v>
      </c>
      <c r="N1642" s="6" t="str">
        <f>IF(ev_charging_network_usage_!$I1642&lt;=10,"Low",IF(ev_charging_network_usage_!$I1642&lt;=30,"Medium","High"))</f>
        <v>Medium</v>
      </c>
      <c r="O1642" s="6" t="str">
        <f t="shared" si="105"/>
        <v>Low Satisfaction</v>
      </c>
      <c r="P1642" s="6" t="str">
        <f>IF(ev_charging_network_usage_!$H1642&lt;30,"Short Charging",IF(ev_charging_network_usage_!$H1642&lt;=60,"Medium Charging","Long Charging"))</f>
        <v>Medium Charging</v>
      </c>
      <c r="Q1642" s="6">
        <f t="shared" si="104"/>
        <v>1</v>
      </c>
      <c r="R1642" s="30">
        <f t="shared" si="102"/>
        <v>0.57638888888888884</v>
      </c>
      <c r="S1642" s="28">
        <f t="shared" si="103"/>
        <v>45283</v>
      </c>
      <c r="T1642" s="28"/>
    </row>
    <row r="1643" spans="1:20" ht="13.2" x14ac:dyDescent="0.25">
      <c r="A1643" s="3" t="s">
        <v>3647</v>
      </c>
      <c r="B1643" s="3" t="s">
        <v>78</v>
      </c>
      <c r="C1643" s="3" t="s">
        <v>21</v>
      </c>
      <c r="D1643" s="3" t="s">
        <v>31</v>
      </c>
      <c r="E1643" s="3" t="s">
        <v>17</v>
      </c>
      <c r="F1643" s="3" t="s">
        <v>3648</v>
      </c>
      <c r="G1643" s="3" t="s">
        <v>3649</v>
      </c>
      <c r="H1643" s="3">
        <v>20</v>
      </c>
      <c r="I1643" s="3">
        <v>44.38</v>
      </c>
      <c r="J1643" s="3">
        <v>10</v>
      </c>
      <c r="K1643" s="3">
        <v>443.8</v>
      </c>
      <c r="L1643" s="3" t="s">
        <v>38</v>
      </c>
      <c r="M1643" s="5">
        <v>5</v>
      </c>
      <c r="N1643" s="6" t="str">
        <f>IF(ev_charging_network_usage_!$I1643&lt;=10,"Low",IF(ev_charging_network_usage_!$I1643&lt;=30,"Medium","High"))</f>
        <v>High</v>
      </c>
      <c r="O1643" s="6" t="str">
        <f t="shared" si="105"/>
        <v>High Satisfaction</v>
      </c>
      <c r="P1643" s="6" t="str">
        <f>IF(ev_charging_network_usage_!$H1643&lt;30,"Short Charging",IF(ev_charging_network_usage_!$H1643&lt;=60,"Medium Charging","Long Charging"))</f>
        <v>Short Charging</v>
      </c>
      <c r="Q1643" s="6">
        <f t="shared" si="104"/>
        <v>1</v>
      </c>
      <c r="R1643" s="30">
        <f t="shared" si="102"/>
        <v>0.51597222222222228</v>
      </c>
      <c r="S1643" s="28">
        <f t="shared" si="103"/>
        <v>45565</v>
      </c>
      <c r="T1643" s="28"/>
    </row>
    <row r="1644" spans="1:20" ht="13.2" x14ac:dyDescent="0.25">
      <c r="A1644" s="7" t="s">
        <v>3650</v>
      </c>
      <c r="B1644" s="7" t="s">
        <v>48</v>
      </c>
      <c r="C1644" s="7" t="s">
        <v>21</v>
      </c>
      <c r="D1644" s="7" t="s">
        <v>22</v>
      </c>
      <c r="E1644" s="7" t="s">
        <v>17</v>
      </c>
      <c r="F1644" s="8">
        <v>45422.820138888892</v>
      </c>
      <c r="G1644" s="8">
        <v>45422.875</v>
      </c>
      <c r="H1644" s="7">
        <v>79</v>
      </c>
      <c r="I1644" s="7">
        <v>40.53</v>
      </c>
      <c r="J1644" s="7">
        <v>8</v>
      </c>
      <c r="K1644" s="7">
        <v>324.24</v>
      </c>
      <c r="L1644" s="7" t="s">
        <v>23</v>
      </c>
      <c r="M1644" s="9">
        <v>3</v>
      </c>
      <c r="N1644" s="6" t="str">
        <f>IF(ev_charging_network_usage_!$I1644&lt;=10,"Low",IF(ev_charging_network_usage_!$I1644&lt;=30,"Medium","High"))</f>
        <v>High</v>
      </c>
      <c r="O1644" s="6" t="str">
        <f t="shared" si="105"/>
        <v>Medium Satisfaction</v>
      </c>
      <c r="P1644" s="6" t="str">
        <f>IF(ev_charging_network_usage_!$H1644&lt;30,"Short Charging",IF(ev_charging_network_usage_!$H1644&lt;=60,"Medium Charging","Long Charging"))</f>
        <v>Long Charging</v>
      </c>
      <c r="Q1644" s="6">
        <f t="shared" si="104"/>
        <v>1</v>
      </c>
      <c r="R1644" s="30">
        <f t="shared" si="102"/>
        <v>0.82013888888888886</v>
      </c>
      <c r="S1644" s="28">
        <f t="shared" si="103"/>
        <v>45422</v>
      </c>
      <c r="T1644" s="28"/>
    </row>
    <row r="1645" spans="1:20" ht="13.2" x14ac:dyDescent="0.25">
      <c r="A1645" s="3" t="s">
        <v>3651</v>
      </c>
      <c r="B1645" s="3" t="s">
        <v>20</v>
      </c>
      <c r="C1645" s="3" t="s">
        <v>21</v>
      </c>
      <c r="D1645" s="3" t="s">
        <v>16</v>
      </c>
      <c r="E1645" s="3" t="s">
        <v>17</v>
      </c>
      <c r="F1645" s="4">
        <v>45356.022916666669</v>
      </c>
      <c r="G1645" s="4">
        <v>45356.065972222219</v>
      </c>
      <c r="H1645" s="3">
        <v>62</v>
      </c>
      <c r="I1645" s="3">
        <v>33.17</v>
      </c>
      <c r="J1645" s="3">
        <v>8</v>
      </c>
      <c r="K1645" s="3">
        <v>265.36</v>
      </c>
      <c r="L1645" s="3" t="s">
        <v>23</v>
      </c>
      <c r="M1645" s="5">
        <v>2</v>
      </c>
      <c r="N1645" s="6" t="str">
        <f>IF(ev_charging_network_usage_!$I1645&lt;=10,"Low",IF(ev_charging_network_usage_!$I1645&lt;=30,"Medium","High"))</f>
        <v>High</v>
      </c>
      <c r="O1645" s="6" t="str">
        <f t="shared" si="105"/>
        <v>Low Satisfaction</v>
      </c>
      <c r="P1645" s="6" t="str">
        <f>IF(ev_charging_network_usage_!$H1645&lt;30,"Short Charging",IF(ev_charging_network_usage_!$H1645&lt;=60,"Medium Charging","Long Charging"))</f>
        <v>Long Charging</v>
      </c>
      <c r="Q1645" s="6">
        <f t="shared" si="104"/>
        <v>1</v>
      </c>
      <c r="R1645" s="30">
        <f t="shared" si="102"/>
        <v>2.2916666666666665E-2</v>
      </c>
      <c r="S1645" s="28">
        <f t="shared" si="103"/>
        <v>45356</v>
      </c>
      <c r="T1645" s="28"/>
    </row>
    <row r="1646" spans="1:20" ht="13.2" x14ac:dyDescent="0.25">
      <c r="A1646" s="7" t="s">
        <v>3652</v>
      </c>
      <c r="B1646" s="7" t="s">
        <v>78</v>
      </c>
      <c r="C1646" s="7" t="s">
        <v>15</v>
      </c>
      <c r="D1646" s="7" t="s">
        <v>34</v>
      </c>
      <c r="E1646" s="7" t="s">
        <v>35</v>
      </c>
      <c r="F1646" s="7" t="s">
        <v>3653</v>
      </c>
      <c r="G1646" s="7" t="s">
        <v>3654</v>
      </c>
      <c r="H1646" s="7">
        <v>31</v>
      </c>
      <c r="I1646" s="7">
        <v>34.44</v>
      </c>
      <c r="J1646" s="7">
        <v>8</v>
      </c>
      <c r="K1646" s="7">
        <v>275.52</v>
      </c>
      <c r="L1646" s="7" t="s">
        <v>18</v>
      </c>
      <c r="M1646" s="9">
        <v>1</v>
      </c>
      <c r="N1646" s="6" t="str">
        <f>IF(ev_charging_network_usage_!$I1646&lt;=10,"Low",IF(ev_charging_network_usage_!$I1646&lt;=30,"Medium","High"))</f>
        <v>High</v>
      </c>
      <c r="O1646" s="6" t="str">
        <f t="shared" si="105"/>
        <v>Low Satisfaction</v>
      </c>
      <c r="P1646" s="6" t="str">
        <f>IF(ev_charging_network_usage_!$H1646&lt;30,"Short Charging",IF(ev_charging_network_usage_!$H1646&lt;=60,"Medium Charging","Long Charging"))</f>
        <v>Medium Charging</v>
      </c>
      <c r="Q1646" s="6">
        <f t="shared" si="104"/>
        <v>3</v>
      </c>
      <c r="R1646" s="30">
        <f t="shared" si="102"/>
        <v>0.85138888888888886</v>
      </c>
      <c r="S1646" s="28">
        <f t="shared" si="103"/>
        <v>45379</v>
      </c>
      <c r="T1646" s="28"/>
    </row>
    <row r="1647" spans="1:20" ht="13.2" x14ac:dyDescent="0.25">
      <c r="A1647" s="3" t="s">
        <v>3655</v>
      </c>
      <c r="B1647" s="3" t="s">
        <v>59</v>
      </c>
      <c r="C1647" s="3" t="s">
        <v>30</v>
      </c>
      <c r="D1647" s="3" t="s">
        <v>34</v>
      </c>
      <c r="E1647" s="3" t="s">
        <v>17</v>
      </c>
      <c r="F1647" s="3" t="s">
        <v>3656</v>
      </c>
      <c r="G1647" s="3" t="s">
        <v>3657</v>
      </c>
      <c r="H1647" s="3">
        <v>77</v>
      </c>
      <c r="I1647" s="3">
        <v>43.86</v>
      </c>
      <c r="J1647" s="3">
        <v>12</v>
      </c>
      <c r="K1647" s="3">
        <v>526.32000000000005</v>
      </c>
      <c r="L1647" s="3" t="s">
        <v>23</v>
      </c>
      <c r="M1647" s="5">
        <v>4</v>
      </c>
      <c r="N1647" s="6" t="str">
        <f>IF(ev_charging_network_usage_!$I1647&lt;=10,"Low",IF(ev_charging_network_usage_!$I1647&lt;=30,"Medium","High"))</f>
        <v>High</v>
      </c>
      <c r="O1647" s="6" t="str">
        <f t="shared" si="105"/>
        <v>Medium Satisfaction</v>
      </c>
      <c r="P1647" s="6" t="str">
        <f>IF(ev_charging_network_usage_!$H1647&lt;30,"Short Charging",IF(ev_charging_network_usage_!$H1647&lt;=60,"Medium Charging","Long Charging"))</f>
        <v>Long Charging</v>
      </c>
      <c r="Q1647" s="6">
        <f t="shared" si="104"/>
        <v>2</v>
      </c>
      <c r="R1647" s="30">
        <f t="shared" si="102"/>
        <v>0.99722222222222223</v>
      </c>
      <c r="S1647" s="28">
        <f t="shared" si="103"/>
        <v>45621</v>
      </c>
      <c r="T1647" s="28"/>
    </row>
    <row r="1648" spans="1:20" ht="13.2" x14ac:dyDescent="0.25">
      <c r="A1648" s="7" t="s">
        <v>3658</v>
      </c>
      <c r="B1648" s="7" t="s">
        <v>29</v>
      </c>
      <c r="C1648" s="7" t="s">
        <v>30</v>
      </c>
      <c r="D1648" s="7" t="s">
        <v>22</v>
      </c>
      <c r="E1648" s="7" t="s">
        <v>35</v>
      </c>
      <c r="F1648" s="7" t="s">
        <v>3659</v>
      </c>
      <c r="G1648" s="7" t="s">
        <v>3660</v>
      </c>
      <c r="H1648" s="7">
        <v>34</v>
      </c>
      <c r="I1648" s="7">
        <v>53.08</v>
      </c>
      <c r="J1648" s="7">
        <v>12</v>
      </c>
      <c r="K1648" s="7">
        <v>636.96</v>
      </c>
      <c r="L1648" s="7" t="s">
        <v>38</v>
      </c>
      <c r="M1648" s="9">
        <v>1</v>
      </c>
      <c r="N1648" s="6" t="str">
        <f>IF(ev_charging_network_usage_!$I1648&lt;=10,"Low",IF(ev_charging_network_usage_!$I1648&lt;=30,"Medium","High"))</f>
        <v>High</v>
      </c>
      <c r="O1648" s="6" t="str">
        <f t="shared" si="105"/>
        <v>Low Satisfaction</v>
      </c>
      <c r="P1648" s="6" t="str">
        <f>IF(ev_charging_network_usage_!$H1648&lt;30,"Short Charging",IF(ev_charging_network_usage_!$H1648&lt;=60,"Medium Charging","Long Charging"))</f>
        <v>Medium Charging</v>
      </c>
      <c r="Q1648" s="6">
        <f t="shared" si="104"/>
        <v>2</v>
      </c>
      <c r="R1648" s="30">
        <f t="shared" si="102"/>
        <v>0.56388888888888888</v>
      </c>
      <c r="S1648" s="28">
        <f t="shared" si="103"/>
        <v>45343</v>
      </c>
      <c r="T1648" s="28"/>
    </row>
    <row r="1649" spans="1:20" ht="13.2" x14ac:dyDescent="0.25">
      <c r="A1649" s="3" t="s">
        <v>3661</v>
      </c>
      <c r="B1649" s="3" t="s">
        <v>14</v>
      </c>
      <c r="C1649" s="3" t="s">
        <v>15</v>
      </c>
      <c r="D1649" s="3" t="s">
        <v>22</v>
      </c>
      <c r="E1649" s="3" t="s">
        <v>17</v>
      </c>
      <c r="F1649" s="3" t="s">
        <v>3662</v>
      </c>
      <c r="G1649" s="3" t="s">
        <v>3663</v>
      </c>
      <c r="H1649" s="3">
        <v>34</v>
      </c>
      <c r="I1649" s="3">
        <v>53.16</v>
      </c>
      <c r="J1649" s="3">
        <v>15</v>
      </c>
      <c r="K1649" s="3">
        <v>797.4</v>
      </c>
      <c r="L1649" s="3" t="s">
        <v>27</v>
      </c>
      <c r="M1649" s="5">
        <v>4</v>
      </c>
      <c r="N1649" s="6" t="str">
        <f>IF(ev_charging_network_usage_!$I1649&lt;=10,"Low",IF(ev_charging_network_usage_!$I1649&lt;=30,"Medium","High"))</f>
        <v>High</v>
      </c>
      <c r="O1649" s="6" t="str">
        <f t="shared" si="105"/>
        <v>Medium Satisfaction</v>
      </c>
      <c r="P1649" s="6" t="str">
        <f>IF(ev_charging_network_usage_!$H1649&lt;30,"Short Charging",IF(ev_charging_network_usage_!$H1649&lt;=60,"Medium Charging","Long Charging"))</f>
        <v>Medium Charging</v>
      </c>
      <c r="Q1649" s="6">
        <f t="shared" si="104"/>
        <v>3</v>
      </c>
      <c r="R1649" s="30">
        <f t="shared" si="102"/>
        <v>0.67986111111111114</v>
      </c>
      <c r="S1649" s="28">
        <f t="shared" si="103"/>
        <v>45016</v>
      </c>
      <c r="T1649" s="28"/>
    </row>
    <row r="1650" spans="1:20" ht="13.2" x14ac:dyDescent="0.25">
      <c r="A1650" s="7" t="s">
        <v>3664</v>
      </c>
      <c r="B1650" s="7" t="s">
        <v>14</v>
      </c>
      <c r="C1650" s="7" t="s">
        <v>15</v>
      </c>
      <c r="D1650" s="7" t="s">
        <v>16</v>
      </c>
      <c r="E1650" s="7" t="s">
        <v>17</v>
      </c>
      <c r="F1650" s="7" t="s">
        <v>3665</v>
      </c>
      <c r="G1650" s="7" t="s">
        <v>3666</v>
      </c>
      <c r="H1650" s="7">
        <v>113</v>
      </c>
      <c r="I1650" s="7">
        <v>39.590000000000003</v>
      </c>
      <c r="J1650" s="7">
        <v>15</v>
      </c>
      <c r="K1650" s="7">
        <v>593.85</v>
      </c>
      <c r="L1650" s="7" t="s">
        <v>27</v>
      </c>
      <c r="M1650" s="9">
        <v>2</v>
      </c>
      <c r="N1650" s="6" t="str">
        <f>IF(ev_charging_network_usage_!$I1650&lt;=10,"Low",IF(ev_charging_network_usage_!$I1650&lt;=30,"Medium","High"))</f>
        <v>High</v>
      </c>
      <c r="O1650" s="6" t="str">
        <f t="shared" si="105"/>
        <v>Low Satisfaction</v>
      </c>
      <c r="P1650" s="6" t="str">
        <f>IF(ev_charging_network_usage_!$H1650&lt;30,"Short Charging",IF(ev_charging_network_usage_!$H1650&lt;=60,"Medium Charging","Long Charging"))</f>
        <v>Long Charging</v>
      </c>
      <c r="Q1650" s="6">
        <f t="shared" si="104"/>
        <v>3</v>
      </c>
      <c r="R1650" s="30">
        <f t="shared" si="102"/>
        <v>0.64513888888888893</v>
      </c>
      <c r="S1650" s="28">
        <f t="shared" si="103"/>
        <v>45192</v>
      </c>
      <c r="T1650" s="28"/>
    </row>
    <row r="1651" spans="1:20" ht="13.2" x14ac:dyDescent="0.25">
      <c r="A1651" s="3" t="s">
        <v>3667</v>
      </c>
      <c r="B1651" s="3" t="s">
        <v>14</v>
      </c>
      <c r="C1651" s="3" t="s">
        <v>15</v>
      </c>
      <c r="D1651" s="3" t="s">
        <v>22</v>
      </c>
      <c r="E1651" s="3" t="s">
        <v>17</v>
      </c>
      <c r="F1651" s="3" t="s">
        <v>3668</v>
      </c>
      <c r="G1651" s="3" t="s">
        <v>3669</v>
      </c>
      <c r="H1651" s="3">
        <v>76</v>
      </c>
      <c r="I1651" s="3">
        <v>23.99</v>
      </c>
      <c r="J1651" s="3">
        <v>8</v>
      </c>
      <c r="K1651" s="3">
        <v>191.92</v>
      </c>
      <c r="L1651" s="3" t="s">
        <v>18</v>
      </c>
      <c r="M1651" s="5">
        <v>5</v>
      </c>
      <c r="N1651" s="6" t="str">
        <f>IF(ev_charging_network_usage_!$I1651&lt;=10,"Low",IF(ev_charging_network_usage_!$I1651&lt;=30,"Medium","High"))</f>
        <v>Medium</v>
      </c>
      <c r="O1651" s="6" t="str">
        <f t="shared" si="105"/>
        <v>High Satisfaction</v>
      </c>
      <c r="P1651" s="6" t="str">
        <f>IF(ev_charging_network_usage_!$H1651&lt;30,"Short Charging",IF(ev_charging_network_usage_!$H1651&lt;=60,"Medium Charging","Long Charging"))</f>
        <v>Long Charging</v>
      </c>
      <c r="Q1651" s="6">
        <f t="shared" si="104"/>
        <v>3</v>
      </c>
      <c r="R1651" s="30">
        <f t="shared" si="102"/>
        <v>0.49027777777777776</v>
      </c>
      <c r="S1651" s="28">
        <f t="shared" si="103"/>
        <v>45015</v>
      </c>
      <c r="T1651" s="28"/>
    </row>
    <row r="1652" spans="1:20" ht="13.2" x14ac:dyDescent="0.25">
      <c r="A1652" s="7" t="s">
        <v>3670</v>
      </c>
      <c r="B1652" s="7" t="s">
        <v>78</v>
      </c>
      <c r="C1652" s="7" t="s">
        <v>15</v>
      </c>
      <c r="D1652" s="7" t="s">
        <v>22</v>
      </c>
      <c r="E1652" s="7" t="s">
        <v>35</v>
      </c>
      <c r="F1652" s="8">
        <v>45331.361111111109</v>
      </c>
      <c r="G1652" s="8">
        <v>45331.373611111114</v>
      </c>
      <c r="H1652" s="7">
        <v>18</v>
      </c>
      <c r="I1652" s="7">
        <v>47.39</v>
      </c>
      <c r="J1652" s="7">
        <v>8</v>
      </c>
      <c r="K1652" s="7">
        <v>379.12</v>
      </c>
      <c r="L1652" s="7" t="s">
        <v>18</v>
      </c>
      <c r="M1652" s="9">
        <v>3</v>
      </c>
      <c r="N1652" s="6" t="str">
        <f>IF(ev_charging_network_usage_!$I1652&lt;=10,"Low",IF(ev_charging_network_usage_!$I1652&lt;=30,"Medium","High"))</f>
        <v>High</v>
      </c>
      <c r="O1652" s="6" t="str">
        <f t="shared" si="105"/>
        <v>Medium Satisfaction</v>
      </c>
      <c r="P1652" s="6" t="str">
        <f>IF(ev_charging_network_usage_!$H1652&lt;30,"Short Charging",IF(ev_charging_network_usage_!$H1652&lt;=60,"Medium Charging","Long Charging"))</f>
        <v>Short Charging</v>
      </c>
      <c r="Q1652" s="6">
        <f t="shared" si="104"/>
        <v>3</v>
      </c>
      <c r="R1652" s="30">
        <f t="shared" si="102"/>
        <v>0.3611111111111111</v>
      </c>
      <c r="S1652" s="28">
        <f t="shared" si="103"/>
        <v>45331</v>
      </c>
      <c r="T1652" s="28"/>
    </row>
    <row r="1653" spans="1:20" ht="13.2" x14ac:dyDescent="0.25">
      <c r="A1653" s="3" t="s">
        <v>3671</v>
      </c>
      <c r="B1653" s="3" t="s">
        <v>48</v>
      </c>
      <c r="C1653" s="3" t="s">
        <v>21</v>
      </c>
      <c r="D1653" s="3" t="s">
        <v>16</v>
      </c>
      <c r="E1653" s="3" t="s">
        <v>17</v>
      </c>
      <c r="F1653" s="3" t="s">
        <v>3672</v>
      </c>
      <c r="G1653" s="3" t="s">
        <v>3673</v>
      </c>
      <c r="H1653" s="3">
        <v>23</v>
      </c>
      <c r="I1653" s="3">
        <v>17.71</v>
      </c>
      <c r="J1653" s="3">
        <v>10</v>
      </c>
      <c r="K1653" s="3">
        <v>177.1</v>
      </c>
      <c r="L1653" s="3" t="s">
        <v>18</v>
      </c>
      <c r="M1653" s="5">
        <v>5</v>
      </c>
      <c r="N1653" s="6" t="str">
        <f>IF(ev_charging_network_usage_!$I1653&lt;=10,"Low",IF(ev_charging_network_usage_!$I1653&lt;=30,"Medium","High"))</f>
        <v>Medium</v>
      </c>
      <c r="O1653" s="6" t="str">
        <f t="shared" si="105"/>
        <v>High Satisfaction</v>
      </c>
      <c r="P1653" s="6" t="str">
        <f>IF(ev_charging_network_usage_!$H1653&lt;30,"Short Charging",IF(ev_charging_network_usage_!$H1653&lt;=60,"Medium Charging","Long Charging"))</f>
        <v>Short Charging</v>
      </c>
      <c r="Q1653" s="6">
        <f t="shared" si="104"/>
        <v>1</v>
      </c>
      <c r="R1653" s="30">
        <f t="shared" si="102"/>
        <v>0.59583333333333333</v>
      </c>
      <c r="S1653" s="28">
        <f t="shared" si="103"/>
        <v>45152</v>
      </c>
      <c r="T1653" s="28"/>
    </row>
    <row r="1654" spans="1:20" ht="13.2" x14ac:dyDescent="0.25">
      <c r="A1654" s="7" t="s">
        <v>3674</v>
      </c>
      <c r="B1654" s="7" t="s">
        <v>59</v>
      </c>
      <c r="C1654" s="7" t="s">
        <v>30</v>
      </c>
      <c r="D1654" s="7" t="s">
        <v>16</v>
      </c>
      <c r="E1654" s="7" t="s">
        <v>17</v>
      </c>
      <c r="F1654" s="8">
        <v>45355.176388888889</v>
      </c>
      <c r="G1654" s="8">
        <v>45355.231249999997</v>
      </c>
      <c r="H1654" s="7">
        <v>79</v>
      </c>
      <c r="I1654" s="7">
        <v>9.16</v>
      </c>
      <c r="J1654" s="7">
        <v>10</v>
      </c>
      <c r="K1654" s="7">
        <v>91.6</v>
      </c>
      <c r="L1654" s="7" t="s">
        <v>38</v>
      </c>
      <c r="M1654" s="9">
        <v>3</v>
      </c>
      <c r="N1654" s="6" t="str">
        <f>IF(ev_charging_network_usage_!$I1654&lt;=10,"Low",IF(ev_charging_network_usage_!$I1654&lt;=30,"Medium","High"))</f>
        <v>Low</v>
      </c>
      <c r="O1654" s="6" t="str">
        <f t="shared" si="105"/>
        <v>Medium Satisfaction</v>
      </c>
      <c r="P1654" s="6" t="str">
        <f>IF(ev_charging_network_usage_!$H1654&lt;30,"Short Charging",IF(ev_charging_network_usage_!$H1654&lt;=60,"Medium Charging","Long Charging"))</f>
        <v>Long Charging</v>
      </c>
      <c r="Q1654" s="6">
        <f t="shared" si="104"/>
        <v>2</v>
      </c>
      <c r="R1654" s="30">
        <f t="shared" si="102"/>
        <v>0.1763888888888889</v>
      </c>
      <c r="S1654" s="28">
        <f t="shared" si="103"/>
        <v>45355</v>
      </c>
      <c r="T1654" s="28"/>
    </row>
    <row r="1655" spans="1:20" ht="13.2" x14ac:dyDescent="0.25">
      <c r="A1655" s="3" t="s">
        <v>3675</v>
      </c>
      <c r="B1655" s="3" t="s">
        <v>78</v>
      </c>
      <c r="C1655" s="3" t="s">
        <v>21</v>
      </c>
      <c r="D1655" s="3" t="s">
        <v>22</v>
      </c>
      <c r="E1655" s="3" t="s">
        <v>35</v>
      </c>
      <c r="F1655" s="4">
        <v>45174.129861111112</v>
      </c>
      <c r="G1655" s="4">
        <v>45174.184027777781</v>
      </c>
      <c r="H1655" s="3">
        <v>78</v>
      </c>
      <c r="I1655" s="3">
        <v>36.53</v>
      </c>
      <c r="J1655" s="3">
        <v>8</v>
      </c>
      <c r="K1655" s="3">
        <v>292.24</v>
      </c>
      <c r="L1655" s="3" t="s">
        <v>23</v>
      </c>
      <c r="M1655" s="5">
        <v>1</v>
      </c>
      <c r="N1655" s="6" t="str">
        <f>IF(ev_charging_network_usage_!$I1655&lt;=10,"Low",IF(ev_charging_network_usage_!$I1655&lt;=30,"Medium","High"))</f>
        <v>High</v>
      </c>
      <c r="O1655" s="6" t="str">
        <f t="shared" si="105"/>
        <v>Low Satisfaction</v>
      </c>
      <c r="P1655" s="6" t="str">
        <f>IF(ev_charging_network_usage_!$H1655&lt;30,"Short Charging",IF(ev_charging_network_usage_!$H1655&lt;=60,"Medium Charging","Long Charging"))</f>
        <v>Long Charging</v>
      </c>
      <c r="Q1655" s="6">
        <f t="shared" si="104"/>
        <v>1</v>
      </c>
      <c r="R1655" s="30">
        <f t="shared" si="102"/>
        <v>0.12986111111111112</v>
      </c>
      <c r="S1655" s="28">
        <f t="shared" si="103"/>
        <v>45174</v>
      </c>
      <c r="T1655" s="28"/>
    </row>
    <row r="1656" spans="1:20" ht="13.2" x14ac:dyDescent="0.25">
      <c r="A1656" s="7" t="s">
        <v>3676</v>
      </c>
      <c r="B1656" s="7" t="s">
        <v>29</v>
      </c>
      <c r="C1656" s="7" t="s">
        <v>15</v>
      </c>
      <c r="D1656" s="7" t="s">
        <v>22</v>
      </c>
      <c r="E1656" s="7" t="s">
        <v>35</v>
      </c>
      <c r="F1656" s="8">
        <v>45546.015972222223</v>
      </c>
      <c r="G1656" s="8">
        <v>45546.0625</v>
      </c>
      <c r="H1656" s="7">
        <v>67</v>
      </c>
      <c r="I1656" s="7">
        <v>34</v>
      </c>
      <c r="J1656" s="7">
        <v>15</v>
      </c>
      <c r="K1656" s="7">
        <v>510</v>
      </c>
      <c r="L1656" s="7" t="s">
        <v>38</v>
      </c>
      <c r="M1656" s="9">
        <v>3</v>
      </c>
      <c r="N1656" s="6" t="str">
        <f>IF(ev_charging_network_usage_!$I1656&lt;=10,"Low",IF(ev_charging_network_usage_!$I1656&lt;=30,"Medium","High"))</f>
        <v>High</v>
      </c>
      <c r="O1656" s="6" t="str">
        <f t="shared" si="105"/>
        <v>Medium Satisfaction</v>
      </c>
      <c r="P1656" s="6" t="str">
        <f>IF(ev_charging_network_usage_!$H1656&lt;30,"Short Charging",IF(ev_charging_network_usage_!$H1656&lt;=60,"Medium Charging","Long Charging"))</f>
        <v>Long Charging</v>
      </c>
      <c r="Q1656" s="6">
        <f t="shared" si="104"/>
        <v>3</v>
      </c>
      <c r="R1656" s="30">
        <f t="shared" si="102"/>
        <v>1.5972222222222221E-2</v>
      </c>
      <c r="S1656" s="28">
        <f t="shared" si="103"/>
        <v>45546</v>
      </c>
      <c r="T1656" s="28"/>
    </row>
    <row r="1657" spans="1:20" ht="13.2" x14ac:dyDescent="0.25">
      <c r="A1657" s="3" t="s">
        <v>3677</v>
      </c>
      <c r="B1657" s="3" t="s">
        <v>20</v>
      </c>
      <c r="C1657" s="3" t="s">
        <v>30</v>
      </c>
      <c r="D1657" s="3" t="s">
        <v>31</v>
      </c>
      <c r="E1657" s="3" t="s">
        <v>35</v>
      </c>
      <c r="F1657" s="3" t="s">
        <v>3678</v>
      </c>
      <c r="G1657" s="3" t="s">
        <v>3679</v>
      </c>
      <c r="H1657" s="3">
        <v>91</v>
      </c>
      <c r="I1657" s="3">
        <v>22.06</v>
      </c>
      <c r="J1657" s="3">
        <v>15</v>
      </c>
      <c r="K1657" s="3">
        <v>330.9</v>
      </c>
      <c r="L1657" s="3" t="s">
        <v>23</v>
      </c>
      <c r="M1657" s="5">
        <v>5</v>
      </c>
      <c r="N1657" s="6" t="str">
        <f>IF(ev_charging_network_usage_!$I1657&lt;=10,"Low",IF(ev_charging_network_usage_!$I1657&lt;=30,"Medium","High"))</f>
        <v>Medium</v>
      </c>
      <c r="O1657" s="6" t="str">
        <f t="shared" si="105"/>
        <v>High Satisfaction</v>
      </c>
      <c r="P1657" s="6" t="str">
        <f>IF(ev_charging_network_usage_!$H1657&lt;30,"Short Charging",IF(ev_charging_network_usage_!$H1657&lt;=60,"Medium Charging","Long Charging"))</f>
        <v>Long Charging</v>
      </c>
      <c r="Q1657" s="6">
        <f t="shared" si="104"/>
        <v>2</v>
      </c>
      <c r="R1657" s="30">
        <f t="shared" si="102"/>
        <v>0.40694444444444444</v>
      </c>
      <c r="S1657" s="28">
        <f t="shared" si="103"/>
        <v>45045</v>
      </c>
      <c r="T1657" s="28"/>
    </row>
    <row r="1658" spans="1:20" ht="13.2" x14ac:dyDescent="0.25">
      <c r="A1658" s="7" t="s">
        <v>3680</v>
      </c>
      <c r="B1658" s="7" t="s">
        <v>59</v>
      </c>
      <c r="C1658" s="7" t="s">
        <v>30</v>
      </c>
      <c r="D1658" s="7" t="s">
        <v>34</v>
      </c>
      <c r="E1658" s="7" t="s">
        <v>35</v>
      </c>
      <c r="F1658" s="8">
        <v>45390.856249999997</v>
      </c>
      <c r="G1658" s="8">
        <v>45390.927083333336</v>
      </c>
      <c r="H1658" s="7">
        <v>102</v>
      </c>
      <c r="I1658" s="7">
        <v>27.54</v>
      </c>
      <c r="J1658" s="7">
        <v>15</v>
      </c>
      <c r="K1658" s="7">
        <v>413.1</v>
      </c>
      <c r="L1658" s="7" t="s">
        <v>27</v>
      </c>
      <c r="M1658" s="9">
        <v>2</v>
      </c>
      <c r="N1658" s="6" t="str">
        <f>IF(ev_charging_network_usage_!$I1658&lt;=10,"Low",IF(ev_charging_network_usage_!$I1658&lt;=30,"Medium","High"))</f>
        <v>Medium</v>
      </c>
      <c r="O1658" s="6" t="str">
        <f t="shared" si="105"/>
        <v>Low Satisfaction</v>
      </c>
      <c r="P1658" s="6" t="str">
        <f>IF(ev_charging_network_usage_!$H1658&lt;30,"Short Charging",IF(ev_charging_network_usage_!$H1658&lt;=60,"Medium Charging","Long Charging"))</f>
        <v>Long Charging</v>
      </c>
      <c r="Q1658" s="6">
        <f t="shared" si="104"/>
        <v>2</v>
      </c>
      <c r="R1658" s="30">
        <f t="shared" si="102"/>
        <v>0.85624999999999996</v>
      </c>
      <c r="S1658" s="28">
        <f t="shared" si="103"/>
        <v>45390</v>
      </c>
      <c r="T1658" s="28"/>
    </row>
    <row r="1659" spans="1:20" ht="13.2" x14ac:dyDescent="0.25">
      <c r="A1659" s="3" t="s">
        <v>3681</v>
      </c>
      <c r="B1659" s="3" t="s">
        <v>55</v>
      </c>
      <c r="C1659" s="3" t="s">
        <v>15</v>
      </c>
      <c r="D1659" s="3" t="s">
        <v>16</v>
      </c>
      <c r="E1659" s="3" t="s">
        <v>17</v>
      </c>
      <c r="F1659" s="4">
        <v>45053.006249999999</v>
      </c>
      <c r="G1659" s="4">
        <v>45053.013888888891</v>
      </c>
      <c r="H1659" s="3">
        <v>11</v>
      </c>
      <c r="I1659" s="3">
        <v>5.41</v>
      </c>
      <c r="J1659" s="3">
        <v>15</v>
      </c>
      <c r="K1659" s="3">
        <v>81.150000000000006</v>
      </c>
      <c r="L1659" s="3" t="s">
        <v>23</v>
      </c>
      <c r="M1659" s="5">
        <v>1</v>
      </c>
      <c r="N1659" s="6" t="str">
        <f>IF(ev_charging_network_usage_!$I1659&lt;=10,"Low",IF(ev_charging_network_usage_!$I1659&lt;=30,"Medium","High"))</f>
        <v>Low</v>
      </c>
      <c r="O1659" s="6" t="str">
        <f t="shared" si="105"/>
        <v>Low Satisfaction</v>
      </c>
      <c r="P1659" s="6" t="str">
        <f>IF(ev_charging_network_usage_!$H1659&lt;30,"Short Charging",IF(ev_charging_network_usage_!$H1659&lt;=60,"Medium Charging","Long Charging"))</f>
        <v>Short Charging</v>
      </c>
      <c r="Q1659" s="6">
        <f t="shared" si="104"/>
        <v>3</v>
      </c>
      <c r="R1659" s="30">
        <f t="shared" si="102"/>
        <v>6.2500000000000003E-3</v>
      </c>
      <c r="S1659" s="28">
        <f t="shared" si="103"/>
        <v>45053</v>
      </c>
      <c r="T1659" s="28"/>
    </row>
    <row r="1660" spans="1:20" ht="13.2" x14ac:dyDescent="0.25">
      <c r="A1660" s="7" t="s">
        <v>3682</v>
      </c>
      <c r="B1660" s="7" t="s">
        <v>20</v>
      </c>
      <c r="C1660" s="7" t="s">
        <v>21</v>
      </c>
      <c r="D1660" s="7" t="s">
        <v>22</v>
      </c>
      <c r="E1660" s="7" t="s">
        <v>35</v>
      </c>
      <c r="F1660" s="7" t="s">
        <v>3683</v>
      </c>
      <c r="G1660" s="8">
        <v>44934.045138888891</v>
      </c>
      <c r="H1660" s="7">
        <v>74</v>
      </c>
      <c r="I1660" s="7">
        <v>8.3699999999999992</v>
      </c>
      <c r="J1660" s="7">
        <v>8</v>
      </c>
      <c r="K1660" s="7">
        <v>66.959999999999994</v>
      </c>
      <c r="L1660" s="7" t="s">
        <v>18</v>
      </c>
      <c r="M1660" s="9">
        <v>5</v>
      </c>
      <c r="N1660" s="6" t="str">
        <f>IF(ev_charging_network_usage_!$I1660&lt;=10,"Low",IF(ev_charging_network_usage_!$I1660&lt;=30,"Medium","High"))</f>
        <v>Low</v>
      </c>
      <c r="O1660" s="6" t="str">
        <f t="shared" si="105"/>
        <v>High Satisfaction</v>
      </c>
      <c r="P1660" s="6" t="str">
        <f>IF(ev_charging_network_usage_!$H1660&lt;30,"Short Charging",IF(ev_charging_network_usage_!$H1660&lt;=60,"Medium Charging","Long Charging"))</f>
        <v>Long Charging</v>
      </c>
      <c r="Q1660" s="6">
        <f t="shared" si="104"/>
        <v>1</v>
      </c>
      <c r="R1660" s="30">
        <f t="shared" si="102"/>
        <v>0.99375000000000002</v>
      </c>
      <c r="S1660" s="28">
        <f t="shared" si="103"/>
        <v>45138</v>
      </c>
      <c r="T1660" s="28"/>
    </row>
    <row r="1661" spans="1:20" ht="13.2" x14ac:dyDescent="0.25">
      <c r="A1661" s="3" t="s">
        <v>3684</v>
      </c>
      <c r="B1661" s="3" t="s">
        <v>55</v>
      </c>
      <c r="C1661" s="3" t="s">
        <v>15</v>
      </c>
      <c r="D1661" s="3" t="s">
        <v>22</v>
      </c>
      <c r="E1661" s="3" t="s">
        <v>17</v>
      </c>
      <c r="F1661" s="4">
        <v>45418.779861111114</v>
      </c>
      <c r="G1661" s="4">
        <v>45418.861805555556</v>
      </c>
      <c r="H1661" s="3">
        <v>118</v>
      </c>
      <c r="I1661" s="3">
        <v>47.69</v>
      </c>
      <c r="J1661" s="3">
        <v>8</v>
      </c>
      <c r="K1661" s="3">
        <v>381.52</v>
      </c>
      <c r="L1661" s="3" t="s">
        <v>27</v>
      </c>
      <c r="M1661" s="5">
        <v>2</v>
      </c>
      <c r="N1661" s="6" t="str">
        <f>IF(ev_charging_network_usage_!$I1661&lt;=10,"Low",IF(ev_charging_network_usage_!$I1661&lt;=30,"Medium","High"))</f>
        <v>High</v>
      </c>
      <c r="O1661" s="6" t="str">
        <f t="shared" si="105"/>
        <v>Low Satisfaction</v>
      </c>
      <c r="P1661" s="6" t="str">
        <f>IF(ev_charging_network_usage_!$H1661&lt;30,"Short Charging",IF(ev_charging_network_usage_!$H1661&lt;=60,"Medium Charging","Long Charging"))</f>
        <v>Long Charging</v>
      </c>
      <c r="Q1661" s="6">
        <f t="shared" si="104"/>
        <v>3</v>
      </c>
      <c r="R1661" s="30">
        <f t="shared" si="102"/>
        <v>0.77986111111111112</v>
      </c>
      <c r="S1661" s="28">
        <f t="shared" si="103"/>
        <v>45418</v>
      </c>
      <c r="T1661" s="28"/>
    </row>
    <row r="1662" spans="1:20" ht="13.2" x14ac:dyDescent="0.25">
      <c r="A1662" s="7" t="s">
        <v>3685</v>
      </c>
      <c r="B1662" s="7" t="s">
        <v>14</v>
      </c>
      <c r="C1662" s="7" t="s">
        <v>15</v>
      </c>
      <c r="D1662" s="7" t="s">
        <v>16</v>
      </c>
      <c r="E1662" s="7" t="s">
        <v>17</v>
      </c>
      <c r="F1662" s="8">
        <v>45025.104166666664</v>
      </c>
      <c r="G1662" s="8">
        <v>45025.120138888888</v>
      </c>
      <c r="H1662" s="7">
        <v>23</v>
      </c>
      <c r="I1662" s="7">
        <v>5.25</v>
      </c>
      <c r="J1662" s="7">
        <v>10</v>
      </c>
      <c r="K1662" s="7">
        <v>52.5</v>
      </c>
      <c r="L1662" s="7" t="s">
        <v>23</v>
      </c>
      <c r="M1662" s="9">
        <v>2</v>
      </c>
      <c r="N1662" s="6" t="str">
        <f>IF(ev_charging_network_usage_!$I1662&lt;=10,"Low",IF(ev_charging_network_usage_!$I1662&lt;=30,"Medium","High"))</f>
        <v>Low</v>
      </c>
      <c r="O1662" s="6" t="str">
        <f t="shared" si="105"/>
        <v>Low Satisfaction</v>
      </c>
      <c r="P1662" s="6" t="str">
        <f>IF(ev_charging_network_usage_!$H1662&lt;30,"Short Charging",IF(ev_charging_network_usage_!$H1662&lt;=60,"Medium Charging","Long Charging"))</f>
        <v>Short Charging</v>
      </c>
      <c r="Q1662" s="6">
        <f t="shared" si="104"/>
        <v>3</v>
      </c>
      <c r="R1662" s="30">
        <f t="shared" si="102"/>
        <v>0.10416666666666667</v>
      </c>
      <c r="S1662" s="28">
        <f t="shared" si="103"/>
        <v>45025</v>
      </c>
      <c r="T1662" s="28"/>
    </row>
    <row r="1663" spans="1:20" ht="13.2" x14ac:dyDescent="0.25">
      <c r="A1663" s="3" t="s">
        <v>3686</v>
      </c>
      <c r="B1663" s="3" t="s">
        <v>14</v>
      </c>
      <c r="C1663" s="3" t="s">
        <v>21</v>
      </c>
      <c r="D1663" s="3" t="s">
        <v>31</v>
      </c>
      <c r="E1663" s="3" t="s">
        <v>17</v>
      </c>
      <c r="F1663" s="3" t="s">
        <v>3687</v>
      </c>
      <c r="G1663" s="3" t="s">
        <v>3688</v>
      </c>
      <c r="H1663" s="3">
        <v>82</v>
      </c>
      <c r="I1663" s="3">
        <v>18.95</v>
      </c>
      <c r="J1663" s="3">
        <v>12</v>
      </c>
      <c r="K1663" s="3">
        <v>227.4</v>
      </c>
      <c r="L1663" s="3" t="s">
        <v>27</v>
      </c>
      <c r="M1663" s="5">
        <v>3</v>
      </c>
      <c r="N1663" s="6" t="str">
        <f>IF(ev_charging_network_usage_!$I1663&lt;=10,"Low",IF(ev_charging_network_usage_!$I1663&lt;=30,"Medium","High"))</f>
        <v>Medium</v>
      </c>
      <c r="O1663" s="6" t="str">
        <f t="shared" si="105"/>
        <v>Medium Satisfaction</v>
      </c>
      <c r="P1663" s="6" t="str">
        <f>IF(ev_charging_network_usage_!$H1663&lt;30,"Short Charging",IF(ev_charging_network_usage_!$H1663&lt;=60,"Medium Charging","Long Charging"))</f>
        <v>Long Charging</v>
      </c>
      <c r="Q1663" s="6">
        <f t="shared" si="104"/>
        <v>1</v>
      </c>
      <c r="R1663" s="30">
        <f t="shared" si="102"/>
        <v>4.3749999999999997E-2</v>
      </c>
      <c r="S1663" s="28">
        <f t="shared" si="103"/>
        <v>45351</v>
      </c>
      <c r="T1663" s="28"/>
    </row>
    <row r="1664" spans="1:20" ht="13.2" x14ac:dyDescent="0.25">
      <c r="A1664" s="7" t="s">
        <v>3689</v>
      </c>
      <c r="B1664" s="7" t="s">
        <v>43</v>
      </c>
      <c r="C1664" s="7" t="s">
        <v>21</v>
      </c>
      <c r="D1664" s="7" t="s">
        <v>34</v>
      </c>
      <c r="E1664" s="7" t="s">
        <v>35</v>
      </c>
      <c r="F1664" s="7" t="s">
        <v>3690</v>
      </c>
      <c r="G1664" s="7" t="s">
        <v>3691</v>
      </c>
      <c r="H1664" s="7">
        <v>113</v>
      </c>
      <c r="I1664" s="7">
        <v>24.19</v>
      </c>
      <c r="J1664" s="7">
        <v>8</v>
      </c>
      <c r="K1664" s="7">
        <v>193.52</v>
      </c>
      <c r="L1664" s="7" t="s">
        <v>23</v>
      </c>
      <c r="M1664" s="9">
        <v>4</v>
      </c>
      <c r="N1664" s="6" t="str">
        <f>IF(ev_charging_network_usage_!$I1664&lt;=10,"Low",IF(ev_charging_network_usage_!$I1664&lt;=30,"Medium","High"))</f>
        <v>Medium</v>
      </c>
      <c r="O1664" s="6" t="str">
        <f t="shared" si="105"/>
        <v>Medium Satisfaction</v>
      </c>
      <c r="P1664" s="6" t="str">
        <f>IF(ev_charging_network_usage_!$H1664&lt;30,"Short Charging",IF(ev_charging_network_usage_!$H1664&lt;=60,"Medium Charging","Long Charging"))</f>
        <v>Long Charging</v>
      </c>
      <c r="Q1664" s="6">
        <f t="shared" si="104"/>
        <v>1</v>
      </c>
      <c r="R1664" s="30">
        <f t="shared" si="102"/>
        <v>8.3333333333333329E-2</v>
      </c>
      <c r="S1664" s="28">
        <f t="shared" si="103"/>
        <v>45014</v>
      </c>
      <c r="T1664" s="28"/>
    </row>
    <row r="1665" spans="1:20" ht="13.2" x14ac:dyDescent="0.25">
      <c r="A1665" s="3" t="s">
        <v>3692</v>
      </c>
      <c r="B1665" s="3" t="s">
        <v>48</v>
      </c>
      <c r="C1665" s="3" t="s">
        <v>30</v>
      </c>
      <c r="D1665" s="3" t="s">
        <v>22</v>
      </c>
      <c r="E1665" s="3" t="s">
        <v>35</v>
      </c>
      <c r="F1665" s="4">
        <v>45234.671527777777</v>
      </c>
      <c r="G1665" s="4">
        <v>45234.70416666667</v>
      </c>
      <c r="H1665" s="3">
        <v>47</v>
      </c>
      <c r="I1665" s="3">
        <v>26.21</v>
      </c>
      <c r="J1665" s="3">
        <v>10</v>
      </c>
      <c r="K1665" s="3">
        <v>262.10000000000002</v>
      </c>
      <c r="L1665" s="3" t="s">
        <v>38</v>
      </c>
      <c r="M1665" s="5">
        <v>4</v>
      </c>
      <c r="N1665" s="6" t="str">
        <f>IF(ev_charging_network_usage_!$I1665&lt;=10,"Low",IF(ev_charging_network_usage_!$I1665&lt;=30,"Medium","High"))</f>
        <v>Medium</v>
      </c>
      <c r="O1665" s="6" t="str">
        <f t="shared" si="105"/>
        <v>Medium Satisfaction</v>
      </c>
      <c r="P1665" s="6" t="str">
        <f>IF(ev_charging_network_usage_!$H1665&lt;30,"Short Charging",IF(ev_charging_network_usage_!$H1665&lt;=60,"Medium Charging","Long Charging"))</f>
        <v>Medium Charging</v>
      </c>
      <c r="Q1665" s="6">
        <f t="shared" si="104"/>
        <v>2</v>
      </c>
      <c r="R1665" s="30">
        <f t="shared" si="102"/>
        <v>0.67152777777777772</v>
      </c>
      <c r="S1665" s="28">
        <f t="shared" si="103"/>
        <v>45234</v>
      </c>
      <c r="T1665" s="28"/>
    </row>
    <row r="1666" spans="1:20" ht="13.2" x14ac:dyDescent="0.25">
      <c r="A1666" s="7" t="s">
        <v>3693</v>
      </c>
      <c r="B1666" s="7" t="s">
        <v>55</v>
      </c>
      <c r="C1666" s="7" t="s">
        <v>15</v>
      </c>
      <c r="D1666" s="7" t="s">
        <v>34</v>
      </c>
      <c r="E1666" s="7" t="s">
        <v>17</v>
      </c>
      <c r="F1666" s="7" t="s">
        <v>3694</v>
      </c>
      <c r="G1666" s="7" t="s">
        <v>3695</v>
      </c>
      <c r="H1666" s="7">
        <v>96</v>
      </c>
      <c r="I1666" s="7">
        <v>2.39</v>
      </c>
      <c r="J1666" s="7">
        <v>12</v>
      </c>
      <c r="K1666" s="7">
        <v>28.68</v>
      </c>
      <c r="L1666" s="7" t="s">
        <v>38</v>
      </c>
      <c r="M1666" s="9">
        <v>1</v>
      </c>
      <c r="N1666" s="6" t="str">
        <f>IF(ev_charging_network_usage_!$I1666&lt;=10,"Low",IF(ev_charging_network_usage_!$I1666&lt;=30,"Medium","High"))</f>
        <v>Low</v>
      </c>
      <c r="O1666" s="6" t="str">
        <f t="shared" si="105"/>
        <v>Low Satisfaction</v>
      </c>
      <c r="P1666" s="6" t="str">
        <f>IF(ev_charging_network_usage_!$H1666&lt;30,"Short Charging",IF(ev_charging_network_usage_!$H1666&lt;=60,"Medium Charging","Long Charging"))</f>
        <v>Long Charging</v>
      </c>
      <c r="Q1666" s="6">
        <f t="shared" si="104"/>
        <v>3</v>
      </c>
      <c r="R1666" s="30">
        <f t="shared" ref="R1666:R1729" si="106">TIME(HOUR(F1666),MINUTE(F1666),SECOND(F1666))</f>
        <v>0.8979166666666667</v>
      </c>
      <c r="S1666" s="28">
        <f t="shared" ref="S1666:S1729" si="107">DATE(YEAR(F1666),MONTH(F1666),DAY(F1666))</f>
        <v>45432</v>
      </c>
      <c r="T1666" s="28"/>
    </row>
    <row r="1667" spans="1:20" ht="13.2" x14ac:dyDescent="0.25">
      <c r="A1667" s="3" t="s">
        <v>3696</v>
      </c>
      <c r="B1667" s="3" t="s">
        <v>78</v>
      </c>
      <c r="C1667" s="3" t="s">
        <v>15</v>
      </c>
      <c r="D1667" s="3" t="s">
        <v>34</v>
      </c>
      <c r="E1667" s="3" t="s">
        <v>35</v>
      </c>
      <c r="F1667" s="3" t="s">
        <v>3697</v>
      </c>
      <c r="G1667" s="3" t="s">
        <v>3698</v>
      </c>
      <c r="H1667" s="3">
        <v>21</v>
      </c>
      <c r="I1667" s="3">
        <v>16.46</v>
      </c>
      <c r="J1667" s="3">
        <v>12</v>
      </c>
      <c r="K1667" s="3">
        <v>197.52</v>
      </c>
      <c r="L1667" s="3" t="s">
        <v>23</v>
      </c>
      <c r="M1667" s="5">
        <v>2</v>
      </c>
      <c r="N1667" s="6" t="str">
        <f>IF(ev_charging_network_usage_!$I1667&lt;=10,"Low",IF(ev_charging_network_usage_!$I1667&lt;=30,"Medium","High"))</f>
        <v>Medium</v>
      </c>
      <c r="O1667" s="6" t="str">
        <f t="shared" si="105"/>
        <v>Low Satisfaction</v>
      </c>
      <c r="P1667" s="6" t="str">
        <f>IF(ev_charging_network_usage_!$H1667&lt;30,"Short Charging",IF(ev_charging_network_usage_!$H1667&lt;=60,"Medium Charging","Long Charging"))</f>
        <v>Short Charging</v>
      </c>
      <c r="Q1667" s="6">
        <f t="shared" ref="Q1667:Q1730" si="108">IF(C1667="Fast Charger",1,IF(C1667="Standard Charger",2,IF(C1667="Super Fast Charger",3,"")))</f>
        <v>3</v>
      </c>
      <c r="R1667" s="30">
        <f t="shared" si="106"/>
        <v>0.75138888888888888</v>
      </c>
      <c r="S1667" s="28">
        <f t="shared" si="107"/>
        <v>45498</v>
      </c>
      <c r="T1667" s="28"/>
    </row>
    <row r="1668" spans="1:20" ht="13.2" x14ac:dyDescent="0.25">
      <c r="A1668" s="7" t="s">
        <v>3699</v>
      </c>
      <c r="B1668" s="7" t="s">
        <v>43</v>
      </c>
      <c r="C1668" s="7" t="s">
        <v>30</v>
      </c>
      <c r="D1668" s="7" t="s">
        <v>34</v>
      </c>
      <c r="E1668" s="7" t="s">
        <v>17</v>
      </c>
      <c r="F1668" s="8">
        <v>45201.275694444441</v>
      </c>
      <c r="G1668" s="8">
        <v>45201.311805555553</v>
      </c>
      <c r="H1668" s="7">
        <v>52</v>
      </c>
      <c r="I1668" s="7">
        <v>23.2</v>
      </c>
      <c r="J1668" s="7">
        <v>10</v>
      </c>
      <c r="K1668" s="7">
        <v>232</v>
      </c>
      <c r="L1668" s="7" t="s">
        <v>27</v>
      </c>
      <c r="M1668" s="9">
        <v>1</v>
      </c>
      <c r="N1668" s="6" t="str">
        <f>IF(ev_charging_network_usage_!$I1668&lt;=10,"Low",IF(ev_charging_network_usage_!$I1668&lt;=30,"Medium","High"))</f>
        <v>Medium</v>
      </c>
      <c r="O1668" s="6" t="str">
        <f t="shared" ref="O1668:O1731" si="109">IF(M1668&lt;=2,"Low Satisfaction",IF(M1668&lt;=4,"Medium Satisfaction","High Satisfaction"))</f>
        <v>Low Satisfaction</v>
      </c>
      <c r="P1668" s="6" t="str">
        <f>IF(ev_charging_network_usage_!$H1668&lt;30,"Short Charging",IF(ev_charging_network_usage_!$H1668&lt;=60,"Medium Charging","Long Charging"))</f>
        <v>Medium Charging</v>
      </c>
      <c r="Q1668" s="6">
        <f t="shared" si="108"/>
        <v>2</v>
      </c>
      <c r="R1668" s="30">
        <f t="shared" si="106"/>
        <v>0.27569444444444446</v>
      </c>
      <c r="S1668" s="28">
        <f t="shared" si="107"/>
        <v>45201</v>
      </c>
      <c r="T1668" s="28"/>
    </row>
    <row r="1669" spans="1:20" ht="13.2" x14ac:dyDescent="0.25">
      <c r="A1669" s="3" t="s">
        <v>3700</v>
      </c>
      <c r="B1669" s="3" t="s">
        <v>14</v>
      </c>
      <c r="C1669" s="3" t="s">
        <v>30</v>
      </c>
      <c r="D1669" s="3" t="s">
        <v>22</v>
      </c>
      <c r="E1669" s="3" t="s">
        <v>35</v>
      </c>
      <c r="F1669" s="4">
        <v>45205.388194444444</v>
      </c>
      <c r="G1669" s="4">
        <v>45205.467361111114</v>
      </c>
      <c r="H1669" s="3">
        <v>114</v>
      </c>
      <c r="I1669" s="3">
        <v>31.19</v>
      </c>
      <c r="J1669" s="3">
        <v>15</v>
      </c>
      <c r="K1669" s="3">
        <v>467.85</v>
      </c>
      <c r="L1669" s="3" t="s">
        <v>18</v>
      </c>
      <c r="M1669" s="5">
        <v>3</v>
      </c>
      <c r="N1669" s="6" t="str">
        <f>IF(ev_charging_network_usage_!$I1669&lt;=10,"Low",IF(ev_charging_network_usage_!$I1669&lt;=30,"Medium","High"))</f>
        <v>High</v>
      </c>
      <c r="O1669" s="6" t="str">
        <f t="shared" si="109"/>
        <v>Medium Satisfaction</v>
      </c>
      <c r="P1669" s="6" t="str">
        <f>IF(ev_charging_network_usage_!$H1669&lt;30,"Short Charging",IF(ev_charging_network_usage_!$H1669&lt;=60,"Medium Charging","Long Charging"))</f>
        <v>Long Charging</v>
      </c>
      <c r="Q1669" s="6">
        <f t="shared" si="108"/>
        <v>2</v>
      </c>
      <c r="R1669" s="30">
        <f t="shared" si="106"/>
        <v>0.38819444444444445</v>
      </c>
      <c r="S1669" s="28">
        <f t="shared" si="107"/>
        <v>45205</v>
      </c>
      <c r="T1669" s="28"/>
    </row>
    <row r="1670" spans="1:20" ht="13.2" x14ac:dyDescent="0.25">
      <c r="A1670" s="7" t="s">
        <v>3701</v>
      </c>
      <c r="B1670" s="7" t="s">
        <v>59</v>
      </c>
      <c r="C1670" s="7" t="s">
        <v>21</v>
      </c>
      <c r="D1670" s="7" t="s">
        <v>16</v>
      </c>
      <c r="E1670" s="7" t="s">
        <v>35</v>
      </c>
      <c r="F1670" s="7" t="s">
        <v>3702</v>
      </c>
      <c r="G1670" s="7" t="s">
        <v>3703</v>
      </c>
      <c r="H1670" s="7">
        <v>105</v>
      </c>
      <c r="I1670" s="7">
        <v>16.03</v>
      </c>
      <c r="J1670" s="7">
        <v>15</v>
      </c>
      <c r="K1670" s="7">
        <v>240.45</v>
      </c>
      <c r="L1670" s="7" t="s">
        <v>38</v>
      </c>
      <c r="M1670" s="9">
        <v>5</v>
      </c>
      <c r="N1670" s="6" t="str">
        <f>IF(ev_charging_network_usage_!$I1670&lt;=10,"Low",IF(ev_charging_network_usage_!$I1670&lt;=30,"Medium","High"))</f>
        <v>Medium</v>
      </c>
      <c r="O1670" s="6" t="str">
        <f t="shared" si="109"/>
        <v>High Satisfaction</v>
      </c>
      <c r="P1670" s="6" t="str">
        <f>IF(ev_charging_network_usage_!$H1670&lt;30,"Short Charging",IF(ev_charging_network_usage_!$H1670&lt;=60,"Medium Charging","Long Charging"))</f>
        <v>Long Charging</v>
      </c>
      <c r="Q1670" s="6">
        <f t="shared" si="108"/>
        <v>1</v>
      </c>
      <c r="R1670" s="30">
        <f t="shared" si="106"/>
        <v>0.5229166666666667</v>
      </c>
      <c r="S1670" s="28">
        <f t="shared" si="107"/>
        <v>45124</v>
      </c>
      <c r="T1670" s="28"/>
    </row>
    <row r="1671" spans="1:20" ht="13.2" x14ac:dyDescent="0.25">
      <c r="A1671" s="3" t="s">
        <v>3704</v>
      </c>
      <c r="B1671" s="3" t="s">
        <v>29</v>
      </c>
      <c r="C1671" s="3" t="s">
        <v>30</v>
      </c>
      <c r="D1671" s="3" t="s">
        <v>34</v>
      </c>
      <c r="E1671" s="3" t="s">
        <v>35</v>
      </c>
      <c r="F1671" s="3" t="s">
        <v>3705</v>
      </c>
      <c r="G1671" s="3" t="s">
        <v>3706</v>
      </c>
      <c r="H1671" s="3">
        <v>46</v>
      </c>
      <c r="I1671" s="3">
        <v>31.21</v>
      </c>
      <c r="J1671" s="3">
        <v>15</v>
      </c>
      <c r="K1671" s="3">
        <v>468.15</v>
      </c>
      <c r="L1671" s="3" t="s">
        <v>27</v>
      </c>
      <c r="M1671" s="5">
        <v>5</v>
      </c>
      <c r="N1671" s="6" t="str">
        <f>IF(ev_charging_network_usage_!$I1671&lt;=10,"Low",IF(ev_charging_network_usage_!$I1671&lt;=30,"Medium","High"))</f>
        <v>High</v>
      </c>
      <c r="O1671" s="6" t="str">
        <f t="shared" si="109"/>
        <v>High Satisfaction</v>
      </c>
      <c r="P1671" s="6" t="str">
        <f>IF(ev_charging_network_usage_!$H1671&lt;30,"Short Charging",IF(ev_charging_network_usage_!$H1671&lt;=60,"Medium Charging","Long Charging"))</f>
        <v>Medium Charging</v>
      </c>
      <c r="Q1671" s="6">
        <f t="shared" si="108"/>
        <v>2</v>
      </c>
      <c r="R1671" s="30">
        <f t="shared" si="106"/>
        <v>0.52638888888888891</v>
      </c>
      <c r="S1671" s="28">
        <f t="shared" si="107"/>
        <v>45217</v>
      </c>
      <c r="T1671" s="28"/>
    </row>
    <row r="1672" spans="1:20" ht="13.2" x14ac:dyDescent="0.25">
      <c r="A1672" s="7" t="s">
        <v>3707</v>
      </c>
      <c r="B1672" s="7" t="s">
        <v>20</v>
      </c>
      <c r="C1672" s="7" t="s">
        <v>30</v>
      </c>
      <c r="D1672" s="7" t="s">
        <v>16</v>
      </c>
      <c r="E1672" s="7" t="s">
        <v>35</v>
      </c>
      <c r="F1672" s="8">
        <v>45513.854166666664</v>
      </c>
      <c r="G1672" s="8">
        <v>45513.864583333336</v>
      </c>
      <c r="H1672" s="7">
        <v>15</v>
      </c>
      <c r="I1672" s="7">
        <v>17.75</v>
      </c>
      <c r="J1672" s="7">
        <v>10</v>
      </c>
      <c r="K1672" s="7">
        <v>177.5</v>
      </c>
      <c r="L1672" s="7" t="s">
        <v>18</v>
      </c>
      <c r="M1672" s="9">
        <v>3</v>
      </c>
      <c r="N1672" s="6" t="str">
        <f>IF(ev_charging_network_usage_!$I1672&lt;=10,"Low",IF(ev_charging_network_usage_!$I1672&lt;=30,"Medium","High"))</f>
        <v>Medium</v>
      </c>
      <c r="O1672" s="6" t="str">
        <f t="shared" si="109"/>
        <v>Medium Satisfaction</v>
      </c>
      <c r="P1672" s="6" t="str">
        <f>IF(ev_charging_network_usage_!$H1672&lt;30,"Short Charging",IF(ev_charging_network_usage_!$H1672&lt;=60,"Medium Charging","Long Charging"))</f>
        <v>Short Charging</v>
      </c>
      <c r="Q1672" s="6">
        <f t="shared" si="108"/>
        <v>2</v>
      </c>
      <c r="R1672" s="30">
        <f t="shared" si="106"/>
        <v>0.85416666666666663</v>
      </c>
      <c r="S1672" s="28">
        <f t="shared" si="107"/>
        <v>45513</v>
      </c>
      <c r="T1672" s="28"/>
    </row>
    <row r="1673" spans="1:20" ht="13.2" x14ac:dyDescent="0.25">
      <c r="A1673" s="3" t="s">
        <v>3708</v>
      </c>
      <c r="B1673" s="3" t="s">
        <v>43</v>
      </c>
      <c r="C1673" s="3" t="s">
        <v>30</v>
      </c>
      <c r="D1673" s="3" t="s">
        <v>22</v>
      </c>
      <c r="E1673" s="3" t="s">
        <v>17</v>
      </c>
      <c r="F1673" s="4">
        <v>45574.060416666667</v>
      </c>
      <c r="G1673" s="4">
        <v>45574.116666666669</v>
      </c>
      <c r="H1673" s="3">
        <v>81</v>
      </c>
      <c r="I1673" s="3">
        <v>30.72</v>
      </c>
      <c r="J1673" s="3">
        <v>8</v>
      </c>
      <c r="K1673" s="3">
        <v>245.76</v>
      </c>
      <c r="L1673" s="3" t="s">
        <v>18</v>
      </c>
      <c r="M1673" s="5">
        <v>5</v>
      </c>
      <c r="N1673" s="6" t="str">
        <f>IF(ev_charging_network_usage_!$I1673&lt;=10,"Low",IF(ev_charging_network_usage_!$I1673&lt;=30,"Medium","High"))</f>
        <v>High</v>
      </c>
      <c r="O1673" s="6" t="str">
        <f t="shared" si="109"/>
        <v>High Satisfaction</v>
      </c>
      <c r="P1673" s="6" t="str">
        <f>IF(ev_charging_network_usage_!$H1673&lt;30,"Short Charging",IF(ev_charging_network_usage_!$H1673&lt;=60,"Medium Charging","Long Charging"))</f>
        <v>Long Charging</v>
      </c>
      <c r="Q1673" s="6">
        <f t="shared" si="108"/>
        <v>2</v>
      </c>
      <c r="R1673" s="30">
        <f t="shared" si="106"/>
        <v>6.0416666666666667E-2</v>
      </c>
      <c r="S1673" s="28">
        <f t="shared" si="107"/>
        <v>45574</v>
      </c>
      <c r="T1673" s="28"/>
    </row>
    <row r="1674" spans="1:20" ht="13.2" x14ac:dyDescent="0.25">
      <c r="A1674" s="7" t="s">
        <v>3709</v>
      </c>
      <c r="B1674" s="7" t="s">
        <v>59</v>
      </c>
      <c r="C1674" s="7" t="s">
        <v>15</v>
      </c>
      <c r="D1674" s="7" t="s">
        <v>22</v>
      </c>
      <c r="E1674" s="7" t="s">
        <v>35</v>
      </c>
      <c r="F1674" s="8">
        <v>45179.179166666669</v>
      </c>
      <c r="G1674" s="8">
        <v>45179.20416666667</v>
      </c>
      <c r="H1674" s="7">
        <v>36</v>
      </c>
      <c r="I1674" s="7">
        <v>11.4</v>
      </c>
      <c r="J1674" s="7">
        <v>15</v>
      </c>
      <c r="K1674" s="7">
        <v>171</v>
      </c>
      <c r="L1674" s="7" t="s">
        <v>27</v>
      </c>
      <c r="M1674" s="9">
        <v>1</v>
      </c>
      <c r="N1674" s="6" t="str">
        <f>IF(ev_charging_network_usage_!$I1674&lt;=10,"Low",IF(ev_charging_network_usage_!$I1674&lt;=30,"Medium","High"))</f>
        <v>Medium</v>
      </c>
      <c r="O1674" s="6" t="str">
        <f t="shared" si="109"/>
        <v>Low Satisfaction</v>
      </c>
      <c r="P1674" s="6" t="str">
        <f>IF(ev_charging_network_usage_!$H1674&lt;30,"Short Charging",IF(ev_charging_network_usage_!$H1674&lt;=60,"Medium Charging","Long Charging"))</f>
        <v>Medium Charging</v>
      </c>
      <c r="Q1674" s="6">
        <f t="shared" si="108"/>
        <v>3</v>
      </c>
      <c r="R1674" s="30">
        <f t="shared" si="106"/>
        <v>0.17916666666666667</v>
      </c>
      <c r="S1674" s="28">
        <f t="shared" si="107"/>
        <v>45179</v>
      </c>
      <c r="T1674" s="28"/>
    </row>
    <row r="1675" spans="1:20" ht="13.2" x14ac:dyDescent="0.25">
      <c r="A1675" s="3" t="s">
        <v>3710</v>
      </c>
      <c r="B1675" s="3" t="s">
        <v>29</v>
      </c>
      <c r="C1675" s="3" t="s">
        <v>21</v>
      </c>
      <c r="D1675" s="3" t="s">
        <v>16</v>
      </c>
      <c r="E1675" s="3" t="s">
        <v>17</v>
      </c>
      <c r="F1675" s="4">
        <v>45569.700694444444</v>
      </c>
      <c r="G1675" s="4">
        <v>45569.757638888892</v>
      </c>
      <c r="H1675" s="3">
        <v>82</v>
      </c>
      <c r="I1675" s="3">
        <v>47.38</v>
      </c>
      <c r="J1675" s="3">
        <v>8</v>
      </c>
      <c r="K1675" s="3">
        <v>379.04</v>
      </c>
      <c r="L1675" s="3" t="s">
        <v>38</v>
      </c>
      <c r="M1675" s="5">
        <v>2</v>
      </c>
      <c r="N1675" s="6" t="str">
        <f>IF(ev_charging_network_usage_!$I1675&lt;=10,"Low",IF(ev_charging_network_usage_!$I1675&lt;=30,"Medium","High"))</f>
        <v>High</v>
      </c>
      <c r="O1675" s="6" t="str">
        <f t="shared" si="109"/>
        <v>Low Satisfaction</v>
      </c>
      <c r="P1675" s="6" t="str">
        <f>IF(ev_charging_network_usage_!$H1675&lt;30,"Short Charging",IF(ev_charging_network_usage_!$H1675&lt;=60,"Medium Charging","Long Charging"))</f>
        <v>Long Charging</v>
      </c>
      <c r="Q1675" s="6">
        <f t="shared" si="108"/>
        <v>1</v>
      </c>
      <c r="R1675" s="30">
        <f t="shared" si="106"/>
        <v>0.7006944444444444</v>
      </c>
      <c r="S1675" s="28">
        <f t="shared" si="107"/>
        <v>45569</v>
      </c>
      <c r="T1675" s="28"/>
    </row>
    <row r="1676" spans="1:20" ht="13.2" x14ac:dyDescent="0.25">
      <c r="A1676" s="7" t="s">
        <v>3711</v>
      </c>
      <c r="B1676" s="7" t="s">
        <v>29</v>
      </c>
      <c r="C1676" s="7" t="s">
        <v>21</v>
      </c>
      <c r="D1676" s="7" t="s">
        <v>22</v>
      </c>
      <c r="E1676" s="7" t="s">
        <v>35</v>
      </c>
      <c r="F1676" s="8">
        <v>45236.261805555558</v>
      </c>
      <c r="G1676" s="8">
        <v>45236.279861111114</v>
      </c>
      <c r="H1676" s="7">
        <v>26</v>
      </c>
      <c r="I1676" s="7">
        <v>16.22</v>
      </c>
      <c r="J1676" s="7">
        <v>10</v>
      </c>
      <c r="K1676" s="7">
        <v>162.19999999999999</v>
      </c>
      <c r="L1676" s="7" t="s">
        <v>18</v>
      </c>
      <c r="M1676" s="9">
        <v>3</v>
      </c>
      <c r="N1676" s="6" t="str">
        <f>IF(ev_charging_network_usage_!$I1676&lt;=10,"Low",IF(ev_charging_network_usage_!$I1676&lt;=30,"Medium","High"))</f>
        <v>Medium</v>
      </c>
      <c r="O1676" s="6" t="str">
        <f t="shared" si="109"/>
        <v>Medium Satisfaction</v>
      </c>
      <c r="P1676" s="6" t="str">
        <f>IF(ev_charging_network_usage_!$H1676&lt;30,"Short Charging",IF(ev_charging_network_usage_!$H1676&lt;=60,"Medium Charging","Long Charging"))</f>
        <v>Short Charging</v>
      </c>
      <c r="Q1676" s="6">
        <f t="shared" si="108"/>
        <v>1</v>
      </c>
      <c r="R1676" s="30">
        <f t="shared" si="106"/>
        <v>0.26180555555555557</v>
      </c>
      <c r="S1676" s="28">
        <f t="shared" si="107"/>
        <v>45236</v>
      </c>
      <c r="T1676" s="28"/>
    </row>
    <row r="1677" spans="1:20" ht="13.2" x14ac:dyDescent="0.25">
      <c r="A1677" s="3" t="s">
        <v>3712</v>
      </c>
      <c r="B1677" s="3" t="s">
        <v>59</v>
      </c>
      <c r="C1677" s="3" t="s">
        <v>21</v>
      </c>
      <c r="D1677" s="3" t="s">
        <v>22</v>
      </c>
      <c r="E1677" s="3" t="s">
        <v>17</v>
      </c>
      <c r="F1677" s="3" t="s">
        <v>3713</v>
      </c>
      <c r="G1677" s="3" t="s">
        <v>3714</v>
      </c>
      <c r="H1677" s="3">
        <v>11</v>
      </c>
      <c r="I1677" s="3">
        <v>21.21</v>
      </c>
      <c r="J1677" s="3">
        <v>15</v>
      </c>
      <c r="K1677" s="3">
        <v>318.14999999999998</v>
      </c>
      <c r="L1677" s="3" t="s">
        <v>38</v>
      </c>
      <c r="M1677" s="5">
        <v>1</v>
      </c>
      <c r="N1677" s="6" t="str">
        <f>IF(ev_charging_network_usage_!$I1677&lt;=10,"Low",IF(ev_charging_network_usage_!$I1677&lt;=30,"Medium","High"))</f>
        <v>Medium</v>
      </c>
      <c r="O1677" s="6" t="str">
        <f t="shared" si="109"/>
        <v>Low Satisfaction</v>
      </c>
      <c r="P1677" s="6" t="str">
        <f>IF(ev_charging_network_usage_!$H1677&lt;30,"Short Charging",IF(ev_charging_network_usage_!$H1677&lt;=60,"Medium Charging","Long Charging"))</f>
        <v>Short Charging</v>
      </c>
      <c r="Q1677" s="6">
        <f t="shared" si="108"/>
        <v>1</v>
      </c>
      <c r="R1677" s="30">
        <f t="shared" si="106"/>
        <v>0.34375</v>
      </c>
      <c r="S1677" s="28">
        <f t="shared" si="107"/>
        <v>45613</v>
      </c>
      <c r="T1677" s="28"/>
    </row>
    <row r="1678" spans="1:20" ht="13.2" x14ac:dyDescent="0.25">
      <c r="A1678" s="7" t="s">
        <v>3715</v>
      </c>
      <c r="B1678" s="7" t="s">
        <v>14</v>
      </c>
      <c r="C1678" s="7" t="s">
        <v>30</v>
      </c>
      <c r="D1678" s="7" t="s">
        <v>16</v>
      </c>
      <c r="E1678" s="7" t="s">
        <v>17</v>
      </c>
      <c r="F1678" s="7" t="s">
        <v>3716</v>
      </c>
      <c r="G1678" s="7" t="s">
        <v>3717</v>
      </c>
      <c r="H1678" s="7">
        <v>97</v>
      </c>
      <c r="I1678" s="7">
        <v>16.37</v>
      </c>
      <c r="J1678" s="7">
        <v>15</v>
      </c>
      <c r="K1678" s="7">
        <v>245.55</v>
      </c>
      <c r="L1678" s="7" t="s">
        <v>23</v>
      </c>
      <c r="M1678" s="9">
        <v>4</v>
      </c>
      <c r="N1678" s="6" t="str">
        <f>IF(ev_charging_network_usage_!$I1678&lt;=10,"Low",IF(ev_charging_network_usage_!$I1678&lt;=30,"Medium","High"))</f>
        <v>Medium</v>
      </c>
      <c r="O1678" s="6" t="str">
        <f t="shared" si="109"/>
        <v>Medium Satisfaction</v>
      </c>
      <c r="P1678" s="6" t="str">
        <f>IF(ev_charging_network_usage_!$H1678&lt;30,"Short Charging",IF(ev_charging_network_usage_!$H1678&lt;=60,"Medium Charging","Long Charging"))</f>
        <v>Long Charging</v>
      </c>
      <c r="Q1678" s="6">
        <f t="shared" si="108"/>
        <v>2</v>
      </c>
      <c r="R1678" s="30">
        <f t="shared" si="106"/>
        <v>0.87916666666666665</v>
      </c>
      <c r="S1678" s="28">
        <f t="shared" si="107"/>
        <v>44945</v>
      </c>
      <c r="T1678" s="28"/>
    </row>
    <row r="1679" spans="1:20" ht="13.2" x14ac:dyDescent="0.25">
      <c r="A1679" s="3" t="s">
        <v>3718</v>
      </c>
      <c r="B1679" s="3" t="s">
        <v>55</v>
      </c>
      <c r="C1679" s="3" t="s">
        <v>30</v>
      </c>
      <c r="D1679" s="3" t="s">
        <v>31</v>
      </c>
      <c r="E1679" s="3" t="s">
        <v>17</v>
      </c>
      <c r="F1679" s="4">
        <v>45628.953472222223</v>
      </c>
      <c r="G1679" s="4">
        <v>45628.982638888891</v>
      </c>
      <c r="H1679" s="3">
        <v>42</v>
      </c>
      <c r="I1679" s="3">
        <v>40.98</v>
      </c>
      <c r="J1679" s="3">
        <v>8</v>
      </c>
      <c r="K1679" s="3">
        <v>327.84</v>
      </c>
      <c r="L1679" s="3" t="s">
        <v>38</v>
      </c>
      <c r="M1679" s="5">
        <v>3</v>
      </c>
      <c r="N1679" s="6" t="str">
        <f>IF(ev_charging_network_usage_!$I1679&lt;=10,"Low",IF(ev_charging_network_usage_!$I1679&lt;=30,"Medium","High"))</f>
        <v>High</v>
      </c>
      <c r="O1679" s="6" t="str">
        <f t="shared" si="109"/>
        <v>Medium Satisfaction</v>
      </c>
      <c r="P1679" s="6" t="str">
        <f>IF(ev_charging_network_usage_!$H1679&lt;30,"Short Charging",IF(ev_charging_network_usage_!$H1679&lt;=60,"Medium Charging","Long Charging"))</f>
        <v>Medium Charging</v>
      </c>
      <c r="Q1679" s="6">
        <f t="shared" si="108"/>
        <v>2</v>
      </c>
      <c r="R1679" s="30">
        <f t="shared" si="106"/>
        <v>0.95347222222222228</v>
      </c>
      <c r="S1679" s="28">
        <f t="shared" si="107"/>
        <v>45628</v>
      </c>
      <c r="T1679" s="28"/>
    </row>
    <row r="1680" spans="1:20" ht="13.2" x14ac:dyDescent="0.25">
      <c r="A1680" s="7" t="s">
        <v>3719</v>
      </c>
      <c r="B1680" s="7" t="s">
        <v>55</v>
      </c>
      <c r="C1680" s="7" t="s">
        <v>15</v>
      </c>
      <c r="D1680" s="7" t="s">
        <v>31</v>
      </c>
      <c r="E1680" s="7" t="s">
        <v>35</v>
      </c>
      <c r="F1680" s="7" t="s">
        <v>3720</v>
      </c>
      <c r="G1680" s="7" t="s">
        <v>3721</v>
      </c>
      <c r="H1680" s="7">
        <v>95</v>
      </c>
      <c r="I1680" s="7">
        <v>15.73</v>
      </c>
      <c r="J1680" s="7">
        <v>15</v>
      </c>
      <c r="K1680" s="7">
        <v>235.95</v>
      </c>
      <c r="L1680" s="7" t="s">
        <v>23</v>
      </c>
      <c r="M1680" s="9">
        <v>5</v>
      </c>
      <c r="N1680" s="6" t="str">
        <f>IF(ev_charging_network_usage_!$I1680&lt;=10,"Low",IF(ev_charging_network_usage_!$I1680&lt;=30,"Medium","High"))</f>
        <v>Medium</v>
      </c>
      <c r="O1680" s="6" t="str">
        <f t="shared" si="109"/>
        <v>High Satisfaction</v>
      </c>
      <c r="P1680" s="6" t="str">
        <f>IF(ev_charging_network_usage_!$H1680&lt;30,"Short Charging",IF(ev_charging_network_usage_!$H1680&lt;=60,"Medium Charging","Long Charging"))</f>
        <v>Long Charging</v>
      </c>
      <c r="Q1680" s="6">
        <f t="shared" si="108"/>
        <v>3</v>
      </c>
      <c r="R1680" s="30">
        <f t="shared" si="106"/>
        <v>0.64513888888888893</v>
      </c>
      <c r="S1680" s="28">
        <f t="shared" si="107"/>
        <v>45218</v>
      </c>
      <c r="T1680" s="28"/>
    </row>
    <row r="1681" spans="1:20" ht="13.2" x14ac:dyDescent="0.25">
      <c r="A1681" s="3" t="s">
        <v>3722</v>
      </c>
      <c r="B1681" s="3" t="s">
        <v>14</v>
      </c>
      <c r="C1681" s="3" t="s">
        <v>15</v>
      </c>
      <c r="D1681" s="3" t="s">
        <v>31</v>
      </c>
      <c r="E1681" s="3" t="s">
        <v>35</v>
      </c>
      <c r="F1681" s="4">
        <v>45545.145138888889</v>
      </c>
      <c r="G1681" s="4">
        <v>45545.188194444447</v>
      </c>
      <c r="H1681" s="3">
        <v>62</v>
      </c>
      <c r="I1681" s="3">
        <v>20.02</v>
      </c>
      <c r="J1681" s="3">
        <v>10</v>
      </c>
      <c r="K1681" s="3">
        <v>200.2</v>
      </c>
      <c r="L1681" s="3" t="s">
        <v>27</v>
      </c>
      <c r="M1681" s="5">
        <v>5</v>
      </c>
      <c r="N1681" s="6" t="str">
        <f>IF(ev_charging_network_usage_!$I1681&lt;=10,"Low",IF(ev_charging_network_usage_!$I1681&lt;=30,"Medium","High"))</f>
        <v>Medium</v>
      </c>
      <c r="O1681" s="6" t="str">
        <f t="shared" si="109"/>
        <v>High Satisfaction</v>
      </c>
      <c r="P1681" s="6" t="str">
        <f>IF(ev_charging_network_usage_!$H1681&lt;30,"Short Charging",IF(ev_charging_network_usage_!$H1681&lt;=60,"Medium Charging","Long Charging"))</f>
        <v>Long Charging</v>
      </c>
      <c r="Q1681" s="6">
        <f t="shared" si="108"/>
        <v>3</v>
      </c>
      <c r="R1681" s="30">
        <f t="shared" si="106"/>
        <v>0.1451388888888889</v>
      </c>
      <c r="S1681" s="28">
        <f t="shared" si="107"/>
        <v>45545</v>
      </c>
      <c r="T1681" s="28"/>
    </row>
    <row r="1682" spans="1:20" ht="13.2" x14ac:dyDescent="0.25">
      <c r="A1682" s="7" t="s">
        <v>3723</v>
      </c>
      <c r="B1682" s="7" t="s">
        <v>14</v>
      </c>
      <c r="C1682" s="7" t="s">
        <v>15</v>
      </c>
      <c r="D1682" s="7" t="s">
        <v>16</v>
      </c>
      <c r="E1682" s="7" t="s">
        <v>17</v>
      </c>
      <c r="F1682" s="7" t="s">
        <v>3724</v>
      </c>
      <c r="G1682" s="7" t="s">
        <v>3725</v>
      </c>
      <c r="H1682" s="7">
        <v>46</v>
      </c>
      <c r="I1682" s="7">
        <v>52.46</v>
      </c>
      <c r="J1682" s="7">
        <v>15</v>
      </c>
      <c r="K1682" s="7">
        <v>786.9</v>
      </c>
      <c r="L1682" s="7" t="s">
        <v>23</v>
      </c>
      <c r="M1682" s="9">
        <v>1</v>
      </c>
      <c r="N1682" s="6" t="str">
        <f>IF(ev_charging_network_usage_!$I1682&lt;=10,"Low",IF(ev_charging_network_usage_!$I1682&lt;=30,"Medium","High"))</f>
        <v>High</v>
      </c>
      <c r="O1682" s="6" t="str">
        <f t="shared" si="109"/>
        <v>Low Satisfaction</v>
      </c>
      <c r="P1682" s="6" t="str">
        <f>IF(ev_charging_network_usage_!$H1682&lt;30,"Short Charging",IF(ev_charging_network_usage_!$H1682&lt;=60,"Medium Charging","Long Charging"))</f>
        <v>Medium Charging</v>
      </c>
      <c r="Q1682" s="6">
        <f t="shared" si="108"/>
        <v>3</v>
      </c>
      <c r="R1682" s="30">
        <f t="shared" si="106"/>
        <v>0.13402777777777777</v>
      </c>
      <c r="S1682" s="28">
        <f t="shared" si="107"/>
        <v>45347</v>
      </c>
      <c r="T1682" s="28"/>
    </row>
    <row r="1683" spans="1:20" ht="13.2" x14ac:dyDescent="0.25">
      <c r="A1683" s="3" t="s">
        <v>3726</v>
      </c>
      <c r="B1683" s="3" t="s">
        <v>59</v>
      </c>
      <c r="C1683" s="3" t="s">
        <v>15</v>
      </c>
      <c r="D1683" s="3" t="s">
        <v>34</v>
      </c>
      <c r="E1683" s="3" t="s">
        <v>35</v>
      </c>
      <c r="F1683" s="4">
        <v>45086.777777777781</v>
      </c>
      <c r="G1683" s="4">
        <v>45086.842361111114</v>
      </c>
      <c r="H1683" s="3">
        <v>93</v>
      </c>
      <c r="I1683" s="3">
        <v>48.9</v>
      </c>
      <c r="J1683" s="3">
        <v>12</v>
      </c>
      <c r="K1683" s="3">
        <v>586.79999999999995</v>
      </c>
      <c r="L1683" s="3" t="s">
        <v>38</v>
      </c>
      <c r="M1683" s="5">
        <v>4</v>
      </c>
      <c r="N1683" s="6" t="str">
        <f>IF(ev_charging_network_usage_!$I1683&lt;=10,"Low",IF(ev_charging_network_usage_!$I1683&lt;=30,"Medium","High"))</f>
        <v>High</v>
      </c>
      <c r="O1683" s="6" t="str">
        <f t="shared" si="109"/>
        <v>Medium Satisfaction</v>
      </c>
      <c r="P1683" s="6" t="str">
        <f>IF(ev_charging_network_usage_!$H1683&lt;30,"Short Charging",IF(ev_charging_network_usage_!$H1683&lt;=60,"Medium Charging","Long Charging"))</f>
        <v>Long Charging</v>
      </c>
      <c r="Q1683" s="6">
        <f t="shared" si="108"/>
        <v>3</v>
      </c>
      <c r="R1683" s="30">
        <f t="shared" si="106"/>
        <v>0.77777777777777779</v>
      </c>
      <c r="S1683" s="28">
        <f t="shared" si="107"/>
        <v>45086</v>
      </c>
      <c r="T1683" s="28"/>
    </row>
    <row r="1684" spans="1:20" ht="13.2" x14ac:dyDescent="0.25">
      <c r="A1684" s="7" t="s">
        <v>3727</v>
      </c>
      <c r="B1684" s="7" t="s">
        <v>78</v>
      </c>
      <c r="C1684" s="7" t="s">
        <v>15</v>
      </c>
      <c r="D1684" s="7" t="s">
        <v>16</v>
      </c>
      <c r="E1684" s="7" t="s">
        <v>35</v>
      </c>
      <c r="F1684" s="7" t="s">
        <v>3728</v>
      </c>
      <c r="G1684" s="7" t="s">
        <v>3729</v>
      </c>
      <c r="H1684" s="7">
        <v>12</v>
      </c>
      <c r="I1684" s="7">
        <v>30.7</v>
      </c>
      <c r="J1684" s="7">
        <v>8</v>
      </c>
      <c r="K1684" s="7">
        <v>245.6</v>
      </c>
      <c r="L1684" s="7" t="s">
        <v>27</v>
      </c>
      <c r="M1684" s="9">
        <v>5</v>
      </c>
      <c r="N1684" s="6" t="str">
        <f>IF(ev_charging_network_usage_!$I1684&lt;=10,"Low",IF(ev_charging_network_usage_!$I1684&lt;=30,"Medium","High"))</f>
        <v>High</v>
      </c>
      <c r="O1684" s="6" t="str">
        <f t="shared" si="109"/>
        <v>High Satisfaction</v>
      </c>
      <c r="P1684" s="6" t="str">
        <f>IF(ev_charging_network_usage_!$H1684&lt;30,"Short Charging",IF(ev_charging_network_usage_!$H1684&lt;=60,"Medium Charging","Long Charging"))</f>
        <v>Short Charging</v>
      </c>
      <c r="Q1684" s="6">
        <f t="shared" si="108"/>
        <v>3</v>
      </c>
      <c r="R1684" s="30">
        <f t="shared" si="106"/>
        <v>0.67152777777777772</v>
      </c>
      <c r="S1684" s="28">
        <f t="shared" si="107"/>
        <v>45106</v>
      </c>
      <c r="T1684" s="28"/>
    </row>
    <row r="1685" spans="1:20" ht="13.2" x14ac:dyDescent="0.25">
      <c r="A1685" s="3" t="s">
        <v>3730</v>
      </c>
      <c r="B1685" s="3" t="s">
        <v>43</v>
      </c>
      <c r="C1685" s="3" t="s">
        <v>21</v>
      </c>
      <c r="D1685" s="3" t="s">
        <v>16</v>
      </c>
      <c r="E1685" s="3" t="s">
        <v>17</v>
      </c>
      <c r="F1685" s="4">
        <v>45354.450694444444</v>
      </c>
      <c r="G1685" s="4">
        <v>45354.477777777778</v>
      </c>
      <c r="H1685" s="3">
        <v>39</v>
      </c>
      <c r="I1685" s="3">
        <v>40.22</v>
      </c>
      <c r="J1685" s="3">
        <v>15</v>
      </c>
      <c r="K1685" s="3">
        <v>603.29999999999995</v>
      </c>
      <c r="L1685" s="3" t="s">
        <v>18</v>
      </c>
      <c r="M1685" s="5">
        <v>1</v>
      </c>
      <c r="N1685" s="6" t="str">
        <f>IF(ev_charging_network_usage_!$I1685&lt;=10,"Low",IF(ev_charging_network_usage_!$I1685&lt;=30,"Medium","High"))</f>
        <v>High</v>
      </c>
      <c r="O1685" s="6" t="str">
        <f t="shared" si="109"/>
        <v>Low Satisfaction</v>
      </c>
      <c r="P1685" s="6" t="str">
        <f>IF(ev_charging_network_usage_!$H1685&lt;30,"Short Charging",IF(ev_charging_network_usage_!$H1685&lt;=60,"Medium Charging","Long Charging"))</f>
        <v>Medium Charging</v>
      </c>
      <c r="Q1685" s="6">
        <f t="shared" si="108"/>
        <v>1</v>
      </c>
      <c r="R1685" s="30">
        <f t="shared" si="106"/>
        <v>0.45069444444444445</v>
      </c>
      <c r="S1685" s="28">
        <f t="shared" si="107"/>
        <v>45354</v>
      </c>
      <c r="T1685" s="28"/>
    </row>
    <row r="1686" spans="1:20" ht="13.2" x14ac:dyDescent="0.25">
      <c r="A1686" s="7" t="s">
        <v>3731</v>
      </c>
      <c r="B1686" s="7" t="s">
        <v>20</v>
      </c>
      <c r="C1686" s="7" t="s">
        <v>21</v>
      </c>
      <c r="D1686" s="7" t="s">
        <v>34</v>
      </c>
      <c r="E1686" s="7" t="s">
        <v>17</v>
      </c>
      <c r="F1686" s="7" t="s">
        <v>3732</v>
      </c>
      <c r="G1686" s="7" t="s">
        <v>3733</v>
      </c>
      <c r="H1686" s="7">
        <v>47</v>
      </c>
      <c r="I1686" s="7">
        <v>31.06</v>
      </c>
      <c r="J1686" s="7">
        <v>15</v>
      </c>
      <c r="K1686" s="7">
        <v>465.9</v>
      </c>
      <c r="L1686" s="7" t="s">
        <v>38</v>
      </c>
      <c r="M1686" s="9">
        <v>1</v>
      </c>
      <c r="N1686" s="6" t="str">
        <f>IF(ev_charging_network_usage_!$I1686&lt;=10,"Low",IF(ev_charging_network_usage_!$I1686&lt;=30,"Medium","High"))</f>
        <v>High</v>
      </c>
      <c r="O1686" s="6" t="str">
        <f t="shared" si="109"/>
        <v>Low Satisfaction</v>
      </c>
      <c r="P1686" s="6" t="str">
        <f>IF(ev_charging_network_usage_!$H1686&lt;30,"Short Charging",IF(ev_charging_network_usage_!$H1686&lt;=60,"Medium Charging","Long Charging"))</f>
        <v>Medium Charging</v>
      </c>
      <c r="Q1686" s="6">
        <f t="shared" si="108"/>
        <v>1</v>
      </c>
      <c r="R1686" s="30">
        <f t="shared" si="106"/>
        <v>0.40277777777777779</v>
      </c>
      <c r="S1686" s="28">
        <f t="shared" si="107"/>
        <v>45378</v>
      </c>
      <c r="T1686" s="28"/>
    </row>
    <row r="1687" spans="1:20" ht="13.2" x14ac:dyDescent="0.25">
      <c r="A1687" s="3" t="s">
        <v>3734</v>
      </c>
      <c r="B1687" s="3" t="s">
        <v>48</v>
      </c>
      <c r="C1687" s="3" t="s">
        <v>21</v>
      </c>
      <c r="D1687" s="3" t="s">
        <v>34</v>
      </c>
      <c r="E1687" s="3" t="s">
        <v>17</v>
      </c>
      <c r="F1687" s="3" t="s">
        <v>3735</v>
      </c>
      <c r="G1687" s="3" t="s">
        <v>3736</v>
      </c>
      <c r="H1687" s="3">
        <v>47</v>
      </c>
      <c r="I1687" s="3">
        <v>16.350000000000001</v>
      </c>
      <c r="J1687" s="3">
        <v>8</v>
      </c>
      <c r="K1687" s="3">
        <v>130.80000000000001</v>
      </c>
      <c r="L1687" s="3" t="s">
        <v>18</v>
      </c>
      <c r="M1687" s="5">
        <v>5</v>
      </c>
      <c r="N1687" s="6" t="str">
        <f>IF(ev_charging_network_usage_!$I1687&lt;=10,"Low",IF(ev_charging_network_usage_!$I1687&lt;=30,"Medium","High"))</f>
        <v>Medium</v>
      </c>
      <c r="O1687" s="6" t="str">
        <f t="shared" si="109"/>
        <v>High Satisfaction</v>
      </c>
      <c r="P1687" s="6" t="str">
        <f>IF(ev_charging_network_usage_!$H1687&lt;30,"Short Charging",IF(ev_charging_network_usage_!$H1687&lt;=60,"Medium Charging","Long Charging"))</f>
        <v>Medium Charging</v>
      </c>
      <c r="Q1687" s="6">
        <f t="shared" si="108"/>
        <v>1</v>
      </c>
      <c r="R1687" s="30">
        <f t="shared" si="106"/>
        <v>0.52500000000000002</v>
      </c>
      <c r="S1687" s="28">
        <f t="shared" si="107"/>
        <v>45165</v>
      </c>
      <c r="T1687" s="28"/>
    </row>
    <row r="1688" spans="1:20" ht="13.2" x14ac:dyDescent="0.25">
      <c r="A1688" s="7" t="s">
        <v>3737</v>
      </c>
      <c r="B1688" s="7" t="s">
        <v>14</v>
      </c>
      <c r="C1688" s="7" t="s">
        <v>30</v>
      </c>
      <c r="D1688" s="7" t="s">
        <v>34</v>
      </c>
      <c r="E1688" s="7" t="s">
        <v>17</v>
      </c>
      <c r="F1688" s="7" t="s">
        <v>3738</v>
      </c>
      <c r="G1688" s="7" t="s">
        <v>3739</v>
      </c>
      <c r="H1688" s="7">
        <v>53</v>
      </c>
      <c r="I1688" s="7">
        <v>58.28</v>
      </c>
      <c r="J1688" s="7">
        <v>15</v>
      </c>
      <c r="K1688" s="7">
        <v>874.2</v>
      </c>
      <c r="L1688" s="7" t="s">
        <v>18</v>
      </c>
      <c r="M1688" s="9">
        <v>2</v>
      </c>
      <c r="N1688" s="6" t="str">
        <f>IF(ev_charging_network_usage_!$I1688&lt;=10,"Low",IF(ev_charging_network_usage_!$I1688&lt;=30,"Medium","High"))</f>
        <v>High</v>
      </c>
      <c r="O1688" s="6" t="str">
        <f t="shared" si="109"/>
        <v>Low Satisfaction</v>
      </c>
      <c r="P1688" s="6" t="str">
        <f>IF(ev_charging_network_usage_!$H1688&lt;30,"Short Charging",IF(ev_charging_network_usage_!$H1688&lt;=60,"Medium Charging","Long Charging"))</f>
        <v>Medium Charging</v>
      </c>
      <c r="Q1688" s="6">
        <f t="shared" si="108"/>
        <v>2</v>
      </c>
      <c r="R1688" s="30">
        <f t="shared" si="106"/>
        <v>8.8888888888888892E-2</v>
      </c>
      <c r="S1688" s="28">
        <f t="shared" si="107"/>
        <v>45123</v>
      </c>
      <c r="T1688" s="28"/>
    </row>
    <row r="1689" spans="1:20" ht="13.2" x14ac:dyDescent="0.25">
      <c r="A1689" s="3" t="s">
        <v>3740</v>
      </c>
      <c r="B1689" s="3" t="s">
        <v>14</v>
      </c>
      <c r="C1689" s="3" t="s">
        <v>21</v>
      </c>
      <c r="D1689" s="3" t="s">
        <v>31</v>
      </c>
      <c r="E1689" s="3" t="s">
        <v>17</v>
      </c>
      <c r="F1689" s="4">
        <v>45113.173611111109</v>
      </c>
      <c r="G1689" s="4">
        <v>45113.22152777778</v>
      </c>
      <c r="H1689" s="3">
        <v>69</v>
      </c>
      <c r="I1689" s="3">
        <v>45.18</v>
      </c>
      <c r="J1689" s="3">
        <v>10</v>
      </c>
      <c r="K1689" s="3">
        <v>451.8</v>
      </c>
      <c r="L1689" s="3" t="s">
        <v>27</v>
      </c>
      <c r="M1689" s="5">
        <v>4</v>
      </c>
      <c r="N1689" s="6" t="str">
        <f>IF(ev_charging_network_usage_!$I1689&lt;=10,"Low",IF(ev_charging_network_usage_!$I1689&lt;=30,"Medium","High"))</f>
        <v>High</v>
      </c>
      <c r="O1689" s="6" t="str">
        <f t="shared" si="109"/>
        <v>Medium Satisfaction</v>
      </c>
      <c r="P1689" s="6" t="str">
        <f>IF(ev_charging_network_usage_!$H1689&lt;30,"Short Charging",IF(ev_charging_network_usage_!$H1689&lt;=60,"Medium Charging","Long Charging"))</f>
        <v>Long Charging</v>
      </c>
      <c r="Q1689" s="6">
        <f t="shared" si="108"/>
        <v>1</v>
      </c>
      <c r="R1689" s="30">
        <f t="shared" si="106"/>
        <v>0.1736111111111111</v>
      </c>
      <c r="S1689" s="28">
        <f t="shared" si="107"/>
        <v>45113</v>
      </c>
      <c r="T1689" s="28"/>
    </row>
    <row r="1690" spans="1:20" ht="13.2" x14ac:dyDescent="0.25">
      <c r="A1690" s="7" t="s">
        <v>3741</v>
      </c>
      <c r="B1690" s="7" t="s">
        <v>78</v>
      </c>
      <c r="C1690" s="7" t="s">
        <v>30</v>
      </c>
      <c r="D1690" s="7" t="s">
        <v>31</v>
      </c>
      <c r="E1690" s="7" t="s">
        <v>17</v>
      </c>
      <c r="F1690" s="8">
        <v>45026.951388888891</v>
      </c>
      <c r="G1690" s="8">
        <v>45026.958333333336</v>
      </c>
      <c r="H1690" s="7">
        <v>10</v>
      </c>
      <c r="I1690" s="7">
        <v>9.85</v>
      </c>
      <c r="J1690" s="7">
        <v>15</v>
      </c>
      <c r="K1690" s="7">
        <v>147.75</v>
      </c>
      <c r="L1690" s="7" t="s">
        <v>27</v>
      </c>
      <c r="M1690" s="9">
        <v>3</v>
      </c>
      <c r="N1690" s="6" t="str">
        <f>IF(ev_charging_network_usage_!$I1690&lt;=10,"Low",IF(ev_charging_network_usage_!$I1690&lt;=30,"Medium","High"))</f>
        <v>Low</v>
      </c>
      <c r="O1690" s="6" t="str">
        <f t="shared" si="109"/>
        <v>Medium Satisfaction</v>
      </c>
      <c r="P1690" s="6" t="str">
        <f>IF(ev_charging_network_usage_!$H1690&lt;30,"Short Charging",IF(ev_charging_network_usage_!$H1690&lt;=60,"Medium Charging","Long Charging"))</f>
        <v>Short Charging</v>
      </c>
      <c r="Q1690" s="6">
        <f t="shared" si="108"/>
        <v>2</v>
      </c>
      <c r="R1690" s="30">
        <f t="shared" si="106"/>
        <v>0.95138888888888884</v>
      </c>
      <c r="S1690" s="28">
        <f t="shared" si="107"/>
        <v>45026</v>
      </c>
      <c r="T1690" s="28"/>
    </row>
    <row r="1691" spans="1:20" ht="13.2" x14ac:dyDescent="0.25">
      <c r="A1691" s="3" t="s">
        <v>3742</v>
      </c>
      <c r="B1691" s="3" t="s">
        <v>48</v>
      </c>
      <c r="C1691" s="3" t="s">
        <v>30</v>
      </c>
      <c r="D1691" s="3" t="s">
        <v>31</v>
      </c>
      <c r="E1691" s="3" t="s">
        <v>35</v>
      </c>
      <c r="F1691" s="3" t="s">
        <v>3743</v>
      </c>
      <c r="G1691" s="3" t="s">
        <v>3744</v>
      </c>
      <c r="H1691" s="3">
        <v>72</v>
      </c>
      <c r="I1691" s="3">
        <v>5.39</v>
      </c>
      <c r="J1691" s="3">
        <v>8</v>
      </c>
      <c r="K1691" s="3">
        <v>43.12</v>
      </c>
      <c r="L1691" s="3" t="s">
        <v>27</v>
      </c>
      <c r="M1691" s="5">
        <v>1</v>
      </c>
      <c r="N1691" s="6" t="str">
        <f>IF(ev_charging_network_usage_!$I1691&lt;=10,"Low",IF(ev_charging_network_usage_!$I1691&lt;=30,"Medium","High"))</f>
        <v>Low</v>
      </c>
      <c r="O1691" s="6" t="str">
        <f t="shared" si="109"/>
        <v>Low Satisfaction</v>
      </c>
      <c r="P1691" s="6" t="str">
        <f>IF(ev_charging_network_usage_!$H1691&lt;30,"Short Charging",IF(ev_charging_network_usage_!$H1691&lt;=60,"Medium Charging","Long Charging"))</f>
        <v>Long Charging</v>
      </c>
      <c r="Q1691" s="6">
        <f t="shared" si="108"/>
        <v>2</v>
      </c>
      <c r="R1691" s="30">
        <f t="shared" si="106"/>
        <v>0.64652777777777781</v>
      </c>
      <c r="S1691" s="28">
        <f t="shared" si="107"/>
        <v>45336</v>
      </c>
      <c r="T1691" s="28"/>
    </row>
    <row r="1692" spans="1:20" ht="13.2" x14ac:dyDescent="0.25">
      <c r="A1692" s="7" t="s">
        <v>3745</v>
      </c>
      <c r="B1692" s="7" t="s">
        <v>20</v>
      </c>
      <c r="C1692" s="7" t="s">
        <v>15</v>
      </c>
      <c r="D1692" s="7" t="s">
        <v>22</v>
      </c>
      <c r="E1692" s="7" t="s">
        <v>35</v>
      </c>
      <c r="F1692" s="7" t="s">
        <v>3746</v>
      </c>
      <c r="G1692" s="7" t="s">
        <v>3747</v>
      </c>
      <c r="H1692" s="7">
        <v>92</v>
      </c>
      <c r="I1692" s="7">
        <v>46.15</v>
      </c>
      <c r="J1692" s="7">
        <v>10</v>
      </c>
      <c r="K1692" s="7">
        <v>461.5</v>
      </c>
      <c r="L1692" s="7" t="s">
        <v>38</v>
      </c>
      <c r="M1692" s="9">
        <v>2</v>
      </c>
      <c r="N1692" s="6" t="str">
        <f>IF(ev_charging_network_usage_!$I1692&lt;=10,"Low",IF(ev_charging_network_usage_!$I1692&lt;=30,"Medium","High"))</f>
        <v>High</v>
      </c>
      <c r="O1692" s="6" t="str">
        <f t="shared" si="109"/>
        <v>Low Satisfaction</v>
      </c>
      <c r="P1692" s="6" t="str">
        <f>IF(ev_charging_network_usage_!$H1692&lt;30,"Short Charging",IF(ev_charging_network_usage_!$H1692&lt;=60,"Medium Charging","Long Charging"))</f>
        <v>Long Charging</v>
      </c>
      <c r="Q1692" s="6">
        <f t="shared" si="108"/>
        <v>3</v>
      </c>
      <c r="R1692" s="30">
        <f t="shared" si="106"/>
        <v>0.15069444444444444</v>
      </c>
      <c r="S1692" s="28">
        <f t="shared" si="107"/>
        <v>45595</v>
      </c>
      <c r="T1692" s="28"/>
    </row>
    <row r="1693" spans="1:20" ht="13.2" x14ac:dyDescent="0.25">
      <c r="A1693" s="3" t="s">
        <v>3748</v>
      </c>
      <c r="B1693" s="3" t="s">
        <v>78</v>
      </c>
      <c r="C1693" s="3" t="s">
        <v>30</v>
      </c>
      <c r="D1693" s="3" t="s">
        <v>34</v>
      </c>
      <c r="E1693" s="3" t="s">
        <v>17</v>
      </c>
      <c r="F1693" s="3" t="s">
        <v>3749</v>
      </c>
      <c r="G1693" s="3" t="s">
        <v>3750</v>
      </c>
      <c r="H1693" s="3">
        <v>38</v>
      </c>
      <c r="I1693" s="3">
        <v>28.08</v>
      </c>
      <c r="J1693" s="3">
        <v>12</v>
      </c>
      <c r="K1693" s="3">
        <v>336.96</v>
      </c>
      <c r="L1693" s="3" t="s">
        <v>27</v>
      </c>
      <c r="M1693" s="5">
        <v>1</v>
      </c>
      <c r="N1693" s="6" t="str">
        <f>IF(ev_charging_network_usage_!$I1693&lt;=10,"Low",IF(ev_charging_network_usage_!$I1693&lt;=30,"Medium","High"))</f>
        <v>Medium</v>
      </c>
      <c r="O1693" s="6" t="str">
        <f t="shared" si="109"/>
        <v>Low Satisfaction</v>
      </c>
      <c r="P1693" s="6" t="str">
        <f>IF(ev_charging_network_usage_!$H1693&lt;30,"Short Charging",IF(ev_charging_network_usage_!$H1693&lt;=60,"Medium Charging","Long Charging"))</f>
        <v>Medium Charging</v>
      </c>
      <c r="Q1693" s="6">
        <f t="shared" si="108"/>
        <v>2</v>
      </c>
      <c r="R1693" s="30">
        <f t="shared" si="106"/>
        <v>0.20069444444444445</v>
      </c>
      <c r="S1693" s="28">
        <f t="shared" si="107"/>
        <v>45500</v>
      </c>
      <c r="T1693" s="28"/>
    </row>
    <row r="1694" spans="1:20" ht="13.2" x14ac:dyDescent="0.25">
      <c r="A1694" s="7" t="s">
        <v>3751</v>
      </c>
      <c r="B1694" s="7" t="s">
        <v>48</v>
      </c>
      <c r="C1694" s="7" t="s">
        <v>21</v>
      </c>
      <c r="D1694" s="7" t="s">
        <v>34</v>
      </c>
      <c r="E1694" s="7" t="s">
        <v>35</v>
      </c>
      <c r="F1694" s="7" t="s">
        <v>3752</v>
      </c>
      <c r="G1694" s="7" t="s">
        <v>3753</v>
      </c>
      <c r="H1694" s="7">
        <v>74</v>
      </c>
      <c r="I1694" s="7">
        <v>2.27</v>
      </c>
      <c r="J1694" s="7">
        <v>10</v>
      </c>
      <c r="K1694" s="7">
        <v>22.7</v>
      </c>
      <c r="L1694" s="7" t="s">
        <v>38</v>
      </c>
      <c r="M1694" s="9">
        <v>3</v>
      </c>
      <c r="N1694" s="6" t="str">
        <f>IF(ev_charging_network_usage_!$I1694&lt;=10,"Low",IF(ev_charging_network_usage_!$I1694&lt;=30,"Medium","High"))</f>
        <v>Low</v>
      </c>
      <c r="O1694" s="6" t="str">
        <f t="shared" si="109"/>
        <v>Medium Satisfaction</v>
      </c>
      <c r="P1694" s="6" t="str">
        <f>IF(ev_charging_network_usage_!$H1694&lt;30,"Short Charging",IF(ev_charging_network_usage_!$H1694&lt;=60,"Medium Charging","Long Charging"))</f>
        <v>Long Charging</v>
      </c>
      <c r="Q1694" s="6">
        <f t="shared" si="108"/>
        <v>1</v>
      </c>
      <c r="R1694" s="30">
        <f t="shared" si="106"/>
        <v>0.28263888888888888</v>
      </c>
      <c r="S1694" s="28">
        <f t="shared" si="107"/>
        <v>45322</v>
      </c>
      <c r="T1694" s="28"/>
    </row>
    <row r="1695" spans="1:20" ht="13.2" x14ac:dyDescent="0.25">
      <c r="A1695" s="3" t="s">
        <v>3754</v>
      </c>
      <c r="B1695" s="3" t="s">
        <v>29</v>
      </c>
      <c r="C1695" s="3" t="s">
        <v>30</v>
      </c>
      <c r="D1695" s="3" t="s">
        <v>34</v>
      </c>
      <c r="E1695" s="3" t="s">
        <v>35</v>
      </c>
      <c r="F1695" s="3" t="s">
        <v>3755</v>
      </c>
      <c r="G1695" s="3" t="s">
        <v>3756</v>
      </c>
      <c r="H1695" s="3">
        <v>116</v>
      </c>
      <c r="I1695" s="3">
        <v>18.850000000000001</v>
      </c>
      <c r="J1695" s="3">
        <v>8</v>
      </c>
      <c r="K1695" s="3">
        <v>150.80000000000001</v>
      </c>
      <c r="L1695" s="3" t="s">
        <v>18</v>
      </c>
      <c r="M1695" s="5">
        <v>2</v>
      </c>
      <c r="N1695" s="6" t="str">
        <f>IF(ev_charging_network_usage_!$I1695&lt;=10,"Low",IF(ev_charging_network_usage_!$I1695&lt;=30,"Medium","High"))</f>
        <v>Medium</v>
      </c>
      <c r="O1695" s="6" t="str">
        <f t="shared" si="109"/>
        <v>Low Satisfaction</v>
      </c>
      <c r="P1695" s="6" t="str">
        <f>IF(ev_charging_network_usage_!$H1695&lt;30,"Short Charging",IF(ev_charging_network_usage_!$H1695&lt;=60,"Medium Charging","Long Charging"))</f>
        <v>Long Charging</v>
      </c>
      <c r="Q1695" s="6">
        <f t="shared" si="108"/>
        <v>2</v>
      </c>
      <c r="R1695" s="30">
        <f t="shared" si="106"/>
        <v>0.36944444444444446</v>
      </c>
      <c r="S1695" s="28">
        <f t="shared" si="107"/>
        <v>45523</v>
      </c>
      <c r="T1695" s="28"/>
    </row>
    <row r="1696" spans="1:20" ht="13.2" x14ac:dyDescent="0.25">
      <c r="A1696" s="7" t="s">
        <v>3757</v>
      </c>
      <c r="B1696" s="7" t="s">
        <v>48</v>
      </c>
      <c r="C1696" s="7" t="s">
        <v>21</v>
      </c>
      <c r="D1696" s="7" t="s">
        <v>16</v>
      </c>
      <c r="E1696" s="7" t="s">
        <v>35</v>
      </c>
      <c r="F1696" s="7" t="s">
        <v>3758</v>
      </c>
      <c r="G1696" s="7" t="s">
        <v>3759</v>
      </c>
      <c r="H1696" s="7">
        <v>73</v>
      </c>
      <c r="I1696" s="7">
        <v>29.07</v>
      </c>
      <c r="J1696" s="7">
        <v>12</v>
      </c>
      <c r="K1696" s="7">
        <v>348.84</v>
      </c>
      <c r="L1696" s="7" t="s">
        <v>38</v>
      </c>
      <c r="M1696" s="9">
        <v>4</v>
      </c>
      <c r="N1696" s="6" t="str">
        <f>IF(ev_charging_network_usage_!$I1696&lt;=10,"Low",IF(ev_charging_network_usage_!$I1696&lt;=30,"Medium","High"))</f>
        <v>Medium</v>
      </c>
      <c r="O1696" s="6" t="str">
        <f t="shared" si="109"/>
        <v>Medium Satisfaction</v>
      </c>
      <c r="P1696" s="6" t="str">
        <f>IF(ev_charging_network_usage_!$H1696&lt;30,"Short Charging",IF(ev_charging_network_usage_!$H1696&lt;=60,"Medium Charging","Long Charging"))</f>
        <v>Long Charging</v>
      </c>
      <c r="Q1696" s="6">
        <f t="shared" si="108"/>
        <v>1</v>
      </c>
      <c r="R1696" s="30">
        <f t="shared" si="106"/>
        <v>0.22916666666666666</v>
      </c>
      <c r="S1696" s="28">
        <f t="shared" si="107"/>
        <v>45588</v>
      </c>
      <c r="T1696" s="28"/>
    </row>
    <row r="1697" spans="1:20" ht="13.2" x14ac:dyDescent="0.25">
      <c r="A1697" s="3" t="s">
        <v>3760</v>
      </c>
      <c r="B1697" s="3" t="s">
        <v>20</v>
      </c>
      <c r="C1697" s="3" t="s">
        <v>15</v>
      </c>
      <c r="D1697" s="3" t="s">
        <v>16</v>
      </c>
      <c r="E1697" s="3" t="s">
        <v>17</v>
      </c>
      <c r="F1697" s="3" t="s">
        <v>3761</v>
      </c>
      <c r="G1697" s="3" t="s">
        <v>3762</v>
      </c>
      <c r="H1697" s="3">
        <v>32</v>
      </c>
      <c r="I1697" s="3">
        <v>4.0599999999999996</v>
      </c>
      <c r="J1697" s="3">
        <v>12</v>
      </c>
      <c r="K1697" s="3">
        <v>48.72</v>
      </c>
      <c r="L1697" s="3" t="s">
        <v>23</v>
      </c>
      <c r="M1697" s="5">
        <v>3</v>
      </c>
      <c r="N1697" s="6" t="str">
        <f>IF(ev_charging_network_usage_!$I1697&lt;=10,"Low",IF(ev_charging_network_usage_!$I1697&lt;=30,"Medium","High"))</f>
        <v>Low</v>
      </c>
      <c r="O1697" s="6" t="str">
        <f t="shared" si="109"/>
        <v>Medium Satisfaction</v>
      </c>
      <c r="P1697" s="6" t="str">
        <f>IF(ev_charging_network_usage_!$H1697&lt;30,"Short Charging",IF(ev_charging_network_usage_!$H1697&lt;=60,"Medium Charging","Long Charging"))</f>
        <v>Medium Charging</v>
      </c>
      <c r="Q1697" s="6">
        <f t="shared" si="108"/>
        <v>3</v>
      </c>
      <c r="R1697" s="30">
        <f t="shared" si="106"/>
        <v>6.7361111111111108E-2</v>
      </c>
      <c r="S1697" s="28">
        <f t="shared" si="107"/>
        <v>45072</v>
      </c>
      <c r="T1697" s="28"/>
    </row>
    <row r="1698" spans="1:20" ht="13.2" x14ac:dyDescent="0.25">
      <c r="A1698" s="7" t="s">
        <v>3763</v>
      </c>
      <c r="B1698" s="7" t="s">
        <v>20</v>
      </c>
      <c r="C1698" s="7" t="s">
        <v>21</v>
      </c>
      <c r="D1698" s="7" t="s">
        <v>16</v>
      </c>
      <c r="E1698" s="7" t="s">
        <v>35</v>
      </c>
      <c r="F1698" s="8">
        <v>45051.834722222222</v>
      </c>
      <c r="G1698" s="8">
        <v>45051.87222222222</v>
      </c>
      <c r="H1698" s="7">
        <v>54</v>
      </c>
      <c r="I1698" s="7">
        <v>48.25</v>
      </c>
      <c r="J1698" s="7">
        <v>8</v>
      </c>
      <c r="K1698" s="7">
        <v>386</v>
      </c>
      <c r="L1698" s="7" t="s">
        <v>27</v>
      </c>
      <c r="M1698" s="9">
        <v>4</v>
      </c>
      <c r="N1698" s="6" t="str">
        <f>IF(ev_charging_network_usage_!$I1698&lt;=10,"Low",IF(ev_charging_network_usage_!$I1698&lt;=30,"Medium","High"))</f>
        <v>High</v>
      </c>
      <c r="O1698" s="6" t="str">
        <f t="shared" si="109"/>
        <v>Medium Satisfaction</v>
      </c>
      <c r="P1698" s="6" t="str">
        <f>IF(ev_charging_network_usage_!$H1698&lt;30,"Short Charging",IF(ev_charging_network_usage_!$H1698&lt;=60,"Medium Charging","Long Charging"))</f>
        <v>Medium Charging</v>
      </c>
      <c r="Q1698" s="6">
        <f t="shared" si="108"/>
        <v>1</v>
      </c>
      <c r="R1698" s="30">
        <f t="shared" si="106"/>
        <v>0.83472222222222225</v>
      </c>
      <c r="S1698" s="28">
        <f t="shared" si="107"/>
        <v>45051</v>
      </c>
      <c r="T1698" s="28"/>
    </row>
    <row r="1699" spans="1:20" ht="13.2" x14ac:dyDescent="0.25">
      <c r="A1699" s="3" t="s">
        <v>3764</v>
      </c>
      <c r="B1699" s="3" t="s">
        <v>14</v>
      </c>
      <c r="C1699" s="3" t="s">
        <v>15</v>
      </c>
      <c r="D1699" s="3" t="s">
        <v>31</v>
      </c>
      <c r="E1699" s="3" t="s">
        <v>17</v>
      </c>
      <c r="F1699" s="3" t="s">
        <v>3765</v>
      </c>
      <c r="G1699" s="3" t="s">
        <v>3766</v>
      </c>
      <c r="H1699" s="3">
        <v>52</v>
      </c>
      <c r="I1699" s="3">
        <v>2.98</v>
      </c>
      <c r="J1699" s="3">
        <v>15</v>
      </c>
      <c r="K1699" s="3">
        <v>44.7</v>
      </c>
      <c r="L1699" s="3" t="s">
        <v>38</v>
      </c>
      <c r="M1699" s="5">
        <v>3</v>
      </c>
      <c r="N1699" s="6" t="str">
        <f>IF(ev_charging_network_usage_!$I1699&lt;=10,"Low",IF(ev_charging_network_usage_!$I1699&lt;=30,"Medium","High"))</f>
        <v>Low</v>
      </c>
      <c r="O1699" s="6" t="str">
        <f t="shared" si="109"/>
        <v>Medium Satisfaction</v>
      </c>
      <c r="P1699" s="6" t="str">
        <f>IF(ev_charging_network_usage_!$H1699&lt;30,"Short Charging",IF(ev_charging_network_usage_!$H1699&lt;=60,"Medium Charging","Long Charging"))</f>
        <v>Medium Charging</v>
      </c>
      <c r="Q1699" s="6">
        <f t="shared" si="108"/>
        <v>3</v>
      </c>
      <c r="R1699" s="30">
        <f t="shared" si="106"/>
        <v>0.18124999999999999</v>
      </c>
      <c r="S1699" s="28">
        <f t="shared" si="107"/>
        <v>45159</v>
      </c>
      <c r="T1699" s="28"/>
    </row>
    <row r="1700" spans="1:20" ht="13.2" x14ac:dyDescent="0.25">
      <c r="A1700" s="7" t="s">
        <v>3767</v>
      </c>
      <c r="B1700" s="7" t="s">
        <v>14</v>
      </c>
      <c r="C1700" s="7" t="s">
        <v>15</v>
      </c>
      <c r="D1700" s="7" t="s">
        <v>31</v>
      </c>
      <c r="E1700" s="7" t="s">
        <v>35</v>
      </c>
      <c r="F1700" s="7" t="s">
        <v>3768</v>
      </c>
      <c r="G1700" s="7" t="s">
        <v>3769</v>
      </c>
      <c r="H1700" s="7">
        <v>40</v>
      </c>
      <c r="I1700" s="7">
        <v>47.61</v>
      </c>
      <c r="J1700" s="7">
        <v>10</v>
      </c>
      <c r="K1700" s="7">
        <v>476.1</v>
      </c>
      <c r="L1700" s="7" t="s">
        <v>23</v>
      </c>
      <c r="M1700" s="9">
        <v>3</v>
      </c>
      <c r="N1700" s="6" t="str">
        <f>IF(ev_charging_network_usage_!$I1700&lt;=10,"Low",IF(ev_charging_network_usage_!$I1700&lt;=30,"Medium","High"))</f>
        <v>High</v>
      </c>
      <c r="O1700" s="6" t="str">
        <f t="shared" si="109"/>
        <v>Medium Satisfaction</v>
      </c>
      <c r="P1700" s="6" t="str">
        <f>IF(ev_charging_network_usage_!$H1700&lt;30,"Short Charging",IF(ev_charging_network_usage_!$H1700&lt;=60,"Medium Charging","Long Charging"))</f>
        <v>Medium Charging</v>
      </c>
      <c r="Q1700" s="6">
        <f t="shared" si="108"/>
        <v>3</v>
      </c>
      <c r="R1700" s="30">
        <f t="shared" si="106"/>
        <v>0.68680555555555556</v>
      </c>
      <c r="S1700" s="28">
        <f t="shared" si="107"/>
        <v>45304</v>
      </c>
      <c r="T1700" s="28"/>
    </row>
    <row r="1701" spans="1:20" ht="13.2" x14ac:dyDescent="0.25">
      <c r="A1701" s="3" t="s">
        <v>3770</v>
      </c>
      <c r="B1701" s="3" t="s">
        <v>14</v>
      </c>
      <c r="C1701" s="3" t="s">
        <v>30</v>
      </c>
      <c r="D1701" s="3" t="s">
        <v>16</v>
      </c>
      <c r="E1701" s="3" t="s">
        <v>35</v>
      </c>
      <c r="F1701" s="3" t="s">
        <v>3771</v>
      </c>
      <c r="G1701" s="3" t="s">
        <v>3772</v>
      </c>
      <c r="H1701" s="3">
        <v>86</v>
      </c>
      <c r="I1701" s="3">
        <v>26.26</v>
      </c>
      <c r="J1701" s="3">
        <v>8</v>
      </c>
      <c r="K1701" s="3">
        <v>210.08</v>
      </c>
      <c r="L1701" s="3" t="s">
        <v>18</v>
      </c>
      <c r="M1701" s="5">
        <v>4</v>
      </c>
      <c r="N1701" s="6" t="str">
        <f>IF(ev_charging_network_usage_!$I1701&lt;=10,"Low",IF(ev_charging_network_usage_!$I1701&lt;=30,"Medium","High"))</f>
        <v>Medium</v>
      </c>
      <c r="O1701" s="6" t="str">
        <f t="shared" si="109"/>
        <v>Medium Satisfaction</v>
      </c>
      <c r="P1701" s="6" t="str">
        <f>IF(ev_charging_network_usage_!$H1701&lt;30,"Short Charging",IF(ev_charging_network_usage_!$H1701&lt;=60,"Medium Charging","Long Charging"))</f>
        <v>Long Charging</v>
      </c>
      <c r="Q1701" s="6">
        <f t="shared" si="108"/>
        <v>2</v>
      </c>
      <c r="R1701" s="30">
        <f t="shared" si="106"/>
        <v>0.66805555555555551</v>
      </c>
      <c r="S1701" s="28">
        <f t="shared" si="107"/>
        <v>45517</v>
      </c>
      <c r="T1701" s="28"/>
    </row>
    <row r="1702" spans="1:20" ht="13.2" x14ac:dyDescent="0.25">
      <c r="A1702" s="7" t="s">
        <v>3773</v>
      </c>
      <c r="B1702" s="7" t="s">
        <v>55</v>
      </c>
      <c r="C1702" s="7" t="s">
        <v>30</v>
      </c>
      <c r="D1702" s="7" t="s">
        <v>34</v>
      </c>
      <c r="E1702" s="7" t="s">
        <v>35</v>
      </c>
      <c r="F1702" s="7" t="s">
        <v>3774</v>
      </c>
      <c r="G1702" s="7" t="s">
        <v>3775</v>
      </c>
      <c r="H1702" s="7">
        <v>22</v>
      </c>
      <c r="I1702" s="7">
        <v>31.13</v>
      </c>
      <c r="J1702" s="7">
        <v>12</v>
      </c>
      <c r="K1702" s="7">
        <v>373.56</v>
      </c>
      <c r="L1702" s="7" t="s">
        <v>27</v>
      </c>
      <c r="M1702" s="9">
        <v>3</v>
      </c>
      <c r="N1702" s="6" t="str">
        <f>IF(ev_charging_network_usage_!$I1702&lt;=10,"Low",IF(ev_charging_network_usage_!$I1702&lt;=30,"Medium","High"))</f>
        <v>High</v>
      </c>
      <c r="O1702" s="6" t="str">
        <f t="shared" si="109"/>
        <v>Medium Satisfaction</v>
      </c>
      <c r="P1702" s="6" t="str">
        <f>IF(ev_charging_network_usage_!$H1702&lt;30,"Short Charging",IF(ev_charging_network_usage_!$H1702&lt;=60,"Medium Charging","Long Charging"))</f>
        <v>Short Charging</v>
      </c>
      <c r="Q1702" s="6">
        <f t="shared" si="108"/>
        <v>2</v>
      </c>
      <c r="R1702" s="30">
        <f t="shared" si="106"/>
        <v>0.2326388888888889</v>
      </c>
      <c r="S1702" s="28">
        <f t="shared" si="107"/>
        <v>45412</v>
      </c>
      <c r="T1702" s="28"/>
    </row>
    <row r="1703" spans="1:20" ht="13.2" x14ac:dyDescent="0.25">
      <c r="A1703" s="3" t="s">
        <v>3776</v>
      </c>
      <c r="B1703" s="3" t="s">
        <v>14</v>
      </c>
      <c r="C1703" s="3" t="s">
        <v>21</v>
      </c>
      <c r="D1703" s="3" t="s">
        <v>34</v>
      </c>
      <c r="E1703" s="3" t="s">
        <v>17</v>
      </c>
      <c r="F1703" s="4">
        <v>45055.087500000001</v>
      </c>
      <c r="G1703" s="4">
        <v>45055.133333333331</v>
      </c>
      <c r="H1703" s="3">
        <v>66</v>
      </c>
      <c r="I1703" s="3">
        <v>15.43</v>
      </c>
      <c r="J1703" s="3">
        <v>8</v>
      </c>
      <c r="K1703" s="3">
        <v>123.44</v>
      </c>
      <c r="L1703" s="3" t="s">
        <v>23</v>
      </c>
      <c r="M1703" s="5">
        <v>1</v>
      </c>
      <c r="N1703" s="6" t="str">
        <f>IF(ev_charging_network_usage_!$I1703&lt;=10,"Low",IF(ev_charging_network_usage_!$I1703&lt;=30,"Medium","High"))</f>
        <v>Medium</v>
      </c>
      <c r="O1703" s="6" t="str">
        <f t="shared" si="109"/>
        <v>Low Satisfaction</v>
      </c>
      <c r="P1703" s="6" t="str">
        <f>IF(ev_charging_network_usage_!$H1703&lt;30,"Short Charging",IF(ev_charging_network_usage_!$H1703&lt;=60,"Medium Charging","Long Charging"))</f>
        <v>Long Charging</v>
      </c>
      <c r="Q1703" s="6">
        <f t="shared" si="108"/>
        <v>1</v>
      </c>
      <c r="R1703" s="30">
        <f t="shared" si="106"/>
        <v>8.7499999999999994E-2</v>
      </c>
      <c r="S1703" s="28">
        <f t="shared" si="107"/>
        <v>45055</v>
      </c>
      <c r="T1703" s="28"/>
    </row>
    <row r="1704" spans="1:20" ht="13.2" x14ac:dyDescent="0.25">
      <c r="A1704" s="7" t="s">
        <v>3777</v>
      </c>
      <c r="B1704" s="7" t="s">
        <v>14</v>
      </c>
      <c r="C1704" s="7" t="s">
        <v>21</v>
      </c>
      <c r="D1704" s="7" t="s">
        <v>34</v>
      </c>
      <c r="E1704" s="7" t="s">
        <v>17</v>
      </c>
      <c r="F1704" s="7" t="s">
        <v>3778</v>
      </c>
      <c r="G1704" s="7" t="s">
        <v>3779</v>
      </c>
      <c r="H1704" s="7">
        <v>78</v>
      </c>
      <c r="I1704" s="7">
        <v>29</v>
      </c>
      <c r="J1704" s="7">
        <v>12</v>
      </c>
      <c r="K1704" s="7">
        <v>348</v>
      </c>
      <c r="L1704" s="7" t="s">
        <v>23</v>
      </c>
      <c r="M1704" s="9">
        <v>2</v>
      </c>
      <c r="N1704" s="6" t="str">
        <f>IF(ev_charging_network_usage_!$I1704&lt;=10,"Low",IF(ev_charging_network_usage_!$I1704&lt;=30,"Medium","High"))</f>
        <v>Medium</v>
      </c>
      <c r="O1704" s="6" t="str">
        <f t="shared" si="109"/>
        <v>Low Satisfaction</v>
      </c>
      <c r="P1704" s="6" t="str">
        <f>IF(ev_charging_network_usage_!$H1704&lt;30,"Short Charging",IF(ev_charging_network_usage_!$H1704&lt;=60,"Medium Charging","Long Charging"))</f>
        <v>Long Charging</v>
      </c>
      <c r="Q1704" s="6">
        <f t="shared" si="108"/>
        <v>1</v>
      </c>
      <c r="R1704" s="30">
        <f t="shared" si="106"/>
        <v>0.9604166666666667</v>
      </c>
      <c r="S1704" s="28">
        <f t="shared" si="107"/>
        <v>45533</v>
      </c>
      <c r="T1704" s="28"/>
    </row>
    <row r="1705" spans="1:20" ht="13.2" x14ac:dyDescent="0.25">
      <c r="A1705" s="3" t="s">
        <v>3780</v>
      </c>
      <c r="B1705" s="3" t="s">
        <v>20</v>
      </c>
      <c r="C1705" s="3" t="s">
        <v>15</v>
      </c>
      <c r="D1705" s="3" t="s">
        <v>34</v>
      </c>
      <c r="E1705" s="3" t="s">
        <v>17</v>
      </c>
      <c r="F1705" s="3" t="s">
        <v>3781</v>
      </c>
      <c r="G1705" s="3" t="s">
        <v>3782</v>
      </c>
      <c r="H1705" s="3">
        <v>66</v>
      </c>
      <c r="I1705" s="3">
        <v>43.08</v>
      </c>
      <c r="J1705" s="3">
        <v>15</v>
      </c>
      <c r="K1705" s="3">
        <v>646.20000000000005</v>
      </c>
      <c r="L1705" s="3" t="s">
        <v>38</v>
      </c>
      <c r="M1705" s="5">
        <v>3</v>
      </c>
      <c r="N1705" s="6" t="str">
        <f>IF(ev_charging_network_usage_!$I1705&lt;=10,"Low",IF(ev_charging_network_usage_!$I1705&lt;=30,"Medium","High"))</f>
        <v>High</v>
      </c>
      <c r="O1705" s="6" t="str">
        <f t="shared" si="109"/>
        <v>Medium Satisfaction</v>
      </c>
      <c r="P1705" s="6" t="str">
        <f>IF(ev_charging_network_usage_!$H1705&lt;30,"Short Charging",IF(ev_charging_network_usage_!$H1705&lt;=60,"Medium Charging","Long Charging"))</f>
        <v>Long Charging</v>
      </c>
      <c r="Q1705" s="6">
        <f t="shared" si="108"/>
        <v>3</v>
      </c>
      <c r="R1705" s="30">
        <f t="shared" si="106"/>
        <v>0.41458333333333336</v>
      </c>
      <c r="S1705" s="28">
        <f t="shared" si="107"/>
        <v>45335</v>
      </c>
      <c r="T1705" s="28"/>
    </row>
    <row r="1706" spans="1:20" ht="13.2" x14ac:dyDescent="0.25">
      <c r="A1706" s="7" t="s">
        <v>3783</v>
      </c>
      <c r="B1706" s="7" t="s">
        <v>14</v>
      </c>
      <c r="C1706" s="7" t="s">
        <v>21</v>
      </c>
      <c r="D1706" s="7" t="s">
        <v>16</v>
      </c>
      <c r="E1706" s="7" t="s">
        <v>35</v>
      </c>
      <c r="F1706" s="7" t="s">
        <v>3784</v>
      </c>
      <c r="G1706" s="7" t="s">
        <v>3785</v>
      </c>
      <c r="H1706" s="7">
        <v>34</v>
      </c>
      <c r="I1706" s="7">
        <v>36.79</v>
      </c>
      <c r="J1706" s="7">
        <v>12</v>
      </c>
      <c r="K1706" s="7">
        <v>441.48</v>
      </c>
      <c r="L1706" s="7" t="s">
        <v>27</v>
      </c>
      <c r="M1706" s="9">
        <v>2</v>
      </c>
      <c r="N1706" s="6" t="str">
        <f>IF(ev_charging_network_usage_!$I1706&lt;=10,"Low",IF(ev_charging_network_usage_!$I1706&lt;=30,"Medium","High"))</f>
        <v>High</v>
      </c>
      <c r="O1706" s="6" t="str">
        <f t="shared" si="109"/>
        <v>Low Satisfaction</v>
      </c>
      <c r="P1706" s="6" t="str">
        <f>IF(ev_charging_network_usage_!$H1706&lt;30,"Short Charging",IF(ev_charging_network_usage_!$H1706&lt;=60,"Medium Charging","Long Charging"))</f>
        <v>Medium Charging</v>
      </c>
      <c r="Q1706" s="6">
        <f t="shared" si="108"/>
        <v>1</v>
      </c>
      <c r="R1706" s="30">
        <f t="shared" si="106"/>
        <v>7.7777777777777779E-2</v>
      </c>
      <c r="S1706" s="28">
        <f t="shared" si="107"/>
        <v>45072</v>
      </c>
      <c r="T1706" s="28"/>
    </row>
    <row r="1707" spans="1:20" ht="13.2" x14ac:dyDescent="0.25">
      <c r="A1707" s="3" t="s">
        <v>3786</v>
      </c>
      <c r="B1707" s="3" t="s">
        <v>55</v>
      </c>
      <c r="C1707" s="3" t="s">
        <v>21</v>
      </c>
      <c r="D1707" s="3" t="s">
        <v>34</v>
      </c>
      <c r="E1707" s="3" t="s">
        <v>35</v>
      </c>
      <c r="F1707" s="3" t="s">
        <v>3787</v>
      </c>
      <c r="G1707" s="3" t="s">
        <v>3788</v>
      </c>
      <c r="H1707" s="3">
        <v>89</v>
      </c>
      <c r="I1707" s="3">
        <v>2.38</v>
      </c>
      <c r="J1707" s="3">
        <v>10</v>
      </c>
      <c r="K1707" s="3">
        <v>23.8</v>
      </c>
      <c r="L1707" s="3" t="s">
        <v>38</v>
      </c>
      <c r="M1707" s="5">
        <v>5</v>
      </c>
      <c r="N1707" s="6" t="str">
        <f>IF(ev_charging_network_usage_!$I1707&lt;=10,"Low",IF(ev_charging_network_usage_!$I1707&lt;=30,"Medium","High"))</f>
        <v>Low</v>
      </c>
      <c r="O1707" s="6" t="str">
        <f t="shared" si="109"/>
        <v>High Satisfaction</v>
      </c>
      <c r="P1707" s="6" t="str">
        <f>IF(ev_charging_network_usage_!$H1707&lt;30,"Short Charging",IF(ev_charging_network_usage_!$H1707&lt;=60,"Medium Charging","Long Charging"))</f>
        <v>Long Charging</v>
      </c>
      <c r="Q1707" s="6">
        <f t="shared" si="108"/>
        <v>1</v>
      </c>
      <c r="R1707" s="30">
        <f t="shared" si="106"/>
        <v>0.27361111111111114</v>
      </c>
      <c r="S1707" s="28">
        <f t="shared" si="107"/>
        <v>45196</v>
      </c>
      <c r="T1707" s="28"/>
    </row>
    <row r="1708" spans="1:20" ht="13.2" x14ac:dyDescent="0.25">
      <c r="A1708" s="7" t="s">
        <v>3789</v>
      </c>
      <c r="B1708" s="7" t="s">
        <v>78</v>
      </c>
      <c r="C1708" s="7" t="s">
        <v>30</v>
      </c>
      <c r="D1708" s="7" t="s">
        <v>16</v>
      </c>
      <c r="E1708" s="7" t="s">
        <v>17</v>
      </c>
      <c r="F1708" s="11">
        <v>45209.52847222222</v>
      </c>
      <c r="G1708" s="11">
        <v>45209.606944444444</v>
      </c>
      <c r="H1708" s="7">
        <v>113</v>
      </c>
      <c r="I1708" s="7">
        <v>5.19</v>
      </c>
      <c r="J1708" s="7">
        <v>10</v>
      </c>
      <c r="K1708" s="7">
        <v>51.9</v>
      </c>
      <c r="L1708" s="7" t="s">
        <v>18</v>
      </c>
      <c r="M1708" s="9">
        <v>2</v>
      </c>
      <c r="N1708" s="6" t="str">
        <f>IF(ev_charging_network_usage_!$I1708&lt;=10,"Low",IF(ev_charging_network_usage_!$I1708&lt;=30,"Medium","High"))</f>
        <v>Low</v>
      </c>
      <c r="O1708" s="6" t="str">
        <f t="shared" si="109"/>
        <v>Low Satisfaction</v>
      </c>
      <c r="P1708" s="6" t="str">
        <f>IF(ev_charging_network_usage_!$H1708&lt;30,"Short Charging",IF(ev_charging_network_usage_!$H1708&lt;=60,"Medium Charging","Long Charging"))</f>
        <v>Long Charging</v>
      </c>
      <c r="Q1708" s="6">
        <f t="shared" si="108"/>
        <v>2</v>
      </c>
      <c r="R1708" s="30">
        <f t="shared" si="106"/>
        <v>0.52847222222222223</v>
      </c>
      <c r="S1708" s="28">
        <f t="shared" si="107"/>
        <v>45209</v>
      </c>
      <c r="T1708" s="28"/>
    </row>
    <row r="1709" spans="1:20" ht="13.2" x14ac:dyDescent="0.25">
      <c r="A1709" s="3" t="s">
        <v>3790</v>
      </c>
      <c r="B1709" s="3" t="s">
        <v>55</v>
      </c>
      <c r="C1709" s="3" t="s">
        <v>21</v>
      </c>
      <c r="D1709" s="3" t="s">
        <v>31</v>
      </c>
      <c r="E1709" s="3" t="s">
        <v>35</v>
      </c>
      <c r="F1709" s="3" t="s">
        <v>3791</v>
      </c>
      <c r="G1709" s="3" t="s">
        <v>3792</v>
      </c>
      <c r="H1709" s="3">
        <v>78</v>
      </c>
      <c r="I1709" s="3">
        <v>19.91</v>
      </c>
      <c r="J1709" s="3">
        <v>12</v>
      </c>
      <c r="K1709" s="3">
        <v>238.92</v>
      </c>
      <c r="L1709" s="3" t="s">
        <v>23</v>
      </c>
      <c r="M1709" s="5">
        <v>2</v>
      </c>
      <c r="N1709" s="6" t="str">
        <f>IF(ev_charging_network_usage_!$I1709&lt;=10,"Low",IF(ev_charging_network_usage_!$I1709&lt;=30,"Medium","High"))</f>
        <v>Medium</v>
      </c>
      <c r="O1709" s="6" t="str">
        <f t="shared" si="109"/>
        <v>Low Satisfaction</v>
      </c>
      <c r="P1709" s="6" t="str">
        <f>IF(ev_charging_network_usage_!$H1709&lt;30,"Short Charging",IF(ev_charging_network_usage_!$H1709&lt;=60,"Medium Charging","Long Charging"))</f>
        <v>Long Charging</v>
      </c>
      <c r="Q1709" s="6">
        <f t="shared" si="108"/>
        <v>1</v>
      </c>
      <c r="R1709" s="30">
        <f t="shared" si="106"/>
        <v>0.27013888888888887</v>
      </c>
      <c r="S1709" s="28">
        <f t="shared" si="107"/>
        <v>45123</v>
      </c>
      <c r="T1709" s="28"/>
    </row>
    <row r="1710" spans="1:20" ht="13.2" x14ac:dyDescent="0.25">
      <c r="A1710" s="7" t="s">
        <v>3793</v>
      </c>
      <c r="B1710" s="7" t="s">
        <v>55</v>
      </c>
      <c r="C1710" s="7" t="s">
        <v>21</v>
      </c>
      <c r="D1710" s="7" t="s">
        <v>16</v>
      </c>
      <c r="E1710" s="7" t="s">
        <v>35</v>
      </c>
      <c r="F1710" s="7" t="s">
        <v>3794</v>
      </c>
      <c r="G1710" s="7" t="s">
        <v>3795</v>
      </c>
      <c r="H1710" s="7">
        <v>107</v>
      </c>
      <c r="I1710" s="7">
        <v>16.78</v>
      </c>
      <c r="J1710" s="7">
        <v>10</v>
      </c>
      <c r="K1710" s="7">
        <v>167.8</v>
      </c>
      <c r="L1710" s="7" t="s">
        <v>27</v>
      </c>
      <c r="M1710" s="9">
        <v>2</v>
      </c>
      <c r="N1710" s="6" t="str">
        <f>IF(ev_charging_network_usage_!$I1710&lt;=10,"Low",IF(ev_charging_network_usage_!$I1710&lt;=30,"Medium","High"))</f>
        <v>Medium</v>
      </c>
      <c r="O1710" s="6" t="str">
        <f t="shared" si="109"/>
        <v>Low Satisfaction</v>
      </c>
      <c r="P1710" s="6" t="str">
        <f>IF(ev_charging_network_usage_!$H1710&lt;30,"Short Charging",IF(ev_charging_network_usage_!$H1710&lt;=60,"Medium Charging","Long Charging"))</f>
        <v>Long Charging</v>
      </c>
      <c r="Q1710" s="6">
        <f t="shared" si="108"/>
        <v>1</v>
      </c>
      <c r="R1710" s="30">
        <f t="shared" si="106"/>
        <v>0.48749999999999999</v>
      </c>
      <c r="S1710" s="28">
        <f t="shared" si="107"/>
        <v>45103</v>
      </c>
      <c r="T1710" s="28"/>
    </row>
    <row r="1711" spans="1:20" ht="13.2" x14ac:dyDescent="0.25">
      <c r="A1711" s="3" t="s">
        <v>3796</v>
      </c>
      <c r="B1711" s="3" t="s">
        <v>20</v>
      </c>
      <c r="C1711" s="3" t="s">
        <v>30</v>
      </c>
      <c r="D1711" s="3" t="s">
        <v>16</v>
      </c>
      <c r="E1711" s="3" t="s">
        <v>35</v>
      </c>
      <c r="F1711" s="3" t="s">
        <v>3797</v>
      </c>
      <c r="G1711" s="3" t="s">
        <v>3798</v>
      </c>
      <c r="H1711" s="3">
        <v>35</v>
      </c>
      <c r="I1711" s="3">
        <v>18.73</v>
      </c>
      <c r="J1711" s="3">
        <v>15</v>
      </c>
      <c r="K1711" s="3">
        <v>280.95</v>
      </c>
      <c r="L1711" s="3" t="s">
        <v>27</v>
      </c>
      <c r="M1711" s="5">
        <v>5</v>
      </c>
      <c r="N1711" s="6" t="str">
        <f>IF(ev_charging_network_usage_!$I1711&lt;=10,"Low",IF(ev_charging_network_usage_!$I1711&lt;=30,"Medium","High"))</f>
        <v>Medium</v>
      </c>
      <c r="O1711" s="6" t="str">
        <f t="shared" si="109"/>
        <v>High Satisfaction</v>
      </c>
      <c r="P1711" s="6" t="str">
        <f>IF(ev_charging_network_usage_!$H1711&lt;30,"Short Charging",IF(ev_charging_network_usage_!$H1711&lt;=60,"Medium Charging","Long Charging"))</f>
        <v>Medium Charging</v>
      </c>
      <c r="Q1711" s="6">
        <f t="shared" si="108"/>
        <v>2</v>
      </c>
      <c r="R1711" s="30">
        <f t="shared" si="106"/>
        <v>0.8041666666666667</v>
      </c>
      <c r="S1711" s="28">
        <f t="shared" si="107"/>
        <v>45275</v>
      </c>
      <c r="T1711" s="28"/>
    </row>
    <row r="1712" spans="1:20" ht="13.2" x14ac:dyDescent="0.25">
      <c r="A1712" s="7" t="s">
        <v>3799</v>
      </c>
      <c r="B1712" s="7" t="s">
        <v>78</v>
      </c>
      <c r="C1712" s="7" t="s">
        <v>30</v>
      </c>
      <c r="D1712" s="7" t="s">
        <v>16</v>
      </c>
      <c r="E1712" s="7" t="s">
        <v>17</v>
      </c>
      <c r="F1712" s="7" t="s">
        <v>3800</v>
      </c>
      <c r="G1712" s="7" t="s">
        <v>3801</v>
      </c>
      <c r="H1712" s="7">
        <v>69</v>
      </c>
      <c r="I1712" s="7">
        <v>57.81</v>
      </c>
      <c r="J1712" s="7">
        <v>12</v>
      </c>
      <c r="K1712" s="7">
        <v>693.72</v>
      </c>
      <c r="L1712" s="7" t="s">
        <v>38</v>
      </c>
      <c r="M1712" s="9">
        <v>1</v>
      </c>
      <c r="N1712" s="6" t="str">
        <f>IF(ev_charging_network_usage_!$I1712&lt;=10,"Low",IF(ev_charging_network_usage_!$I1712&lt;=30,"Medium","High"))</f>
        <v>High</v>
      </c>
      <c r="O1712" s="6" t="str">
        <f t="shared" si="109"/>
        <v>Low Satisfaction</v>
      </c>
      <c r="P1712" s="6" t="str">
        <f>IF(ev_charging_network_usage_!$H1712&lt;30,"Short Charging",IF(ev_charging_network_usage_!$H1712&lt;=60,"Medium Charging","Long Charging"))</f>
        <v>Long Charging</v>
      </c>
      <c r="Q1712" s="6">
        <f t="shared" si="108"/>
        <v>2</v>
      </c>
      <c r="R1712" s="30">
        <f t="shared" si="106"/>
        <v>0.73402777777777772</v>
      </c>
      <c r="S1712" s="28">
        <f t="shared" si="107"/>
        <v>45496</v>
      </c>
      <c r="T1712" s="28"/>
    </row>
    <row r="1713" spans="1:20" ht="13.2" x14ac:dyDescent="0.25">
      <c r="A1713" s="3" t="s">
        <v>3802</v>
      </c>
      <c r="B1713" s="3" t="s">
        <v>43</v>
      </c>
      <c r="C1713" s="3" t="s">
        <v>30</v>
      </c>
      <c r="D1713" s="3" t="s">
        <v>34</v>
      </c>
      <c r="E1713" s="3" t="s">
        <v>17</v>
      </c>
      <c r="F1713" s="3" t="s">
        <v>3803</v>
      </c>
      <c r="G1713" s="3" t="s">
        <v>3804</v>
      </c>
      <c r="H1713" s="3">
        <v>47</v>
      </c>
      <c r="I1713" s="3">
        <v>7.77</v>
      </c>
      <c r="J1713" s="3">
        <v>12</v>
      </c>
      <c r="K1713" s="3">
        <v>93.24</v>
      </c>
      <c r="L1713" s="3" t="s">
        <v>23</v>
      </c>
      <c r="M1713" s="5">
        <v>1</v>
      </c>
      <c r="N1713" s="6" t="str">
        <f>IF(ev_charging_network_usage_!$I1713&lt;=10,"Low",IF(ev_charging_network_usage_!$I1713&lt;=30,"Medium","High"))</f>
        <v>Low</v>
      </c>
      <c r="O1713" s="6" t="str">
        <f t="shared" si="109"/>
        <v>Low Satisfaction</v>
      </c>
      <c r="P1713" s="6" t="str">
        <f>IF(ev_charging_network_usage_!$H1713&lt;30,"Short Charging",IF(ev_charging_network_usage_!$H1713&lt;=60,"Medium Charging","Long Charging"))</f>
        <v>Medium Charging</v>
      </c>
      <c r="Q1713" s="6">
        <f t="shared" si="108"/>
        <v>2</v>
      </c>
      <c r="R1713" s="30">
        <f t="shared" si="106"/>
        <v>0.60624999999999996</v>
      </c>
      <c r="S1713" s="28">
        <f t="shared" si="107"/>
        <v>45187</v>
      </c>
      <c r="T1713" s="28"/>
    </row>
    <row r="1714" spans="1:20" ht="13.2" x14ac:dyDescent="0.25">
      <c r="A1714" s="7" t="s">
        <v>3805</v>
      </c>
      <c r="B1714" s="7" t="s">
        <v>20</v>
      </c>
      <c r="C1714" s="7" t="s">
        <v>15</v>
      </c>
      <c r="D1714" s="7" t="s">
        <v>22</v>
      </c>
      <c r="E1714" s="7" t="s">
        <v>35</v>
      </c>
      <c r="F1714" s="8">
        <v>45087.847916666666</v>
      </c>
      <c r="G1714" s="8">
        <v>45087.871527777781</v>
      </c>
      <c r="H1714" s="7">
        <v>34</v>
      </c>
      <c r="I1714" s="7">
        <v>56.53</v>
      </c>
      <c r="J1714" s="7">
        <v>10</v>
      </c>
      <c r="K1714" s="7">
        <v>565.29999999999995</v>
      </c>
      <c r="L1714" s="7" t="s">
        <v>27</v>
      </c>
      <c r="M1714" s="9">
        <v>2</v>
      </c>
      <c r="N1714" s="6" t="str">
        <f>IF(ev_charging_network_usage_!$I1714&lt;=10,"Low",IF(ev_charging_network_usage_!$I1714&lt;=30,"Medium","High"))</f>
        <v>High</v>
      </c>
      <c r="O1714" s="6" t="str">
        <f t="shared" si="109"/>
        <v>Low Satisfaction</v>
      </c>
      <c r="P1714" s="6" t="str">
        <f>IF(ev_charging_network_usage_!$H1714&lt;30,"Short Charging",IF(ev_charging_network_usage_!$H1714&lt;=60,"Medium Charging","Long Charging"))</f>
        <v>Medium Charging</v>
      </c>
      <c r="Q1714" s="6">
        <f t="shared" si="108"/>
        <v>3</v>
      </c>
      <c r="R1714" s="30">
        <f t="shared" si="106"/>
        <v>0.84791666666666665</v>
      </c>
      <c r="S1714" s="28">
        <f t="shared" si="107"/>
        <v>45087</v>
      </c>
      <c r="T1714" s="28"/>
    </row>
    <row r="1715" spans="1:20" ht="13.2" x14ac:dyDescent="0.25">
      <c r="A1715" s="3" t="s">
        <v>3806</v>
      </c>
      <c r="B1715" s="3" t="s">
        <v>59</v>
      </c>
      <c r="C1715" s="3" t="s">
        <v>21</v>
      </c>
      <c r="D1715" s="3" t="s">
        <v>34</v>
      </c>
      <c r="E1715" s="3" t="s">
        <v>35</v>
      </c>
      <c r="F1715" s="3" t="s">
        <v>3807</v>
      </c>
      <c r="G1715" s="3" t="s">
        <v>3808</v>
      </c>
      <c r="H1715" s="3">
        <v>19</v>
      </c>
      <c r="I1715" s="3">
        <v>30.43</v>
      </c>
      <c r="J1715" s="3">
        <v>15</v>
      </c>
      <c r="K1715" s="3">
        <v>456.45</v>
      </c>
      <c r="L1715" s="3" t="s">
        <v>23</v>
      </c>
      <c r="M1715" s="5">
        <v>4</v>
      </c>
      <c r="N1715" s="6" t="str">
        <f>IF(ev_charging_network_usage_!$I1715&lt;=10,"Low",IF(ev_charging_network_usage_!$I1715&lt;=30,"Medium","High"))</f>
        <v>High</v>
      </c>
      <c r="O1715" s="6" t="str">
        <f t="shared" si="109"/>
        <v>Medium Satisfaction</v>
      </c>
      <c r="P1715" s="6" t="str">
        <f>IF(ev_charging_network_usage_!$H1715&lt;30,"Short Charging",IF(ev_charging_network_usage_!$H1715&lt;=60,"Medium Charging","Long Charging"))</f>
        <v>Short Charging</v>
      </c>
      <c r="Q1715" s="6">
        <f t="shared" si="108"/>
        <v>1</v>
      </c>
      <c r="R1715" s="30">
        <f t="shared" si="106"/>
        <v>0.54027777777777775</v>
      </c>
      <c r="S1715" s="28">
        <f t="shared" si="107"/>
        <v>45125</v>
      </c>
      <c r="T1715" s="28"/>
    </row>
    <row r="1716" spans="1:20" ht="13.2" x14ac:dyDescent="0.25">
      <c r="A1716" s="7" t="s">
        <v>3809</v>
      </c>
      <c r="B1716" s="7" t="s">
        <v>78</v>
      </c>
      <c r="C1716" s="7" t="s">
        <v>30</v>
      </c>
      <c r="D1716" s="7" t="s">
        <v>22</v>
      </c>
      <c r="E1716" s="7" t="s">
        <v>35</v>
      </c>
      <c r="F1716" s="7" t="s">
        <v>3810</v>
      </c>
      <c r="G1716" s="7" t="s">
        <v>3811</v>
      </c>
      <c r="H1716" s="7">
        <v>63</v>
      </c>
      <c r="I1716" s="7">
        <v>7.06</v>
      </c>
      <c r="J1716" s="7">
        <v>8</v>
      </c>
      <c r="K1716" s="7">
        <v>56.48</v>
      </c>
      <c r="L1716" s="7" t="s">
        <v>23</v>
      </c>
      <c r="M1716" s="9">
        <v>3</v>
      </c>
      <c r="N1716" s="6" t="str">
        <f>IF(ev_charging_network_usage_!$I1716&lt;=10,"Low",IF(ev_charging_network_usage_!$I1716&lt;=30,"Medium","High"))</f>
        <v>Low</v>
      </c>
      <c r="O1716" s="6" t="str">
        <f t="shared" si="109"/>
        <v>Medium Satisfaction</v>
      </c>
      <c r="P1716" s="6" t="str">
        <f>IF(ev_charging_network_usage_!$H1716&lt;30,"Short Charging",IF(ev_charging_network_usage_!$H1716&lt;=60,"Medium Charging","Long Charging"))</f>
        <v>Long Charging</v>
      </c>
      <c r="Q1716" s="6">
        <f t="shared" si="108"/>
        <v>2</v>
      </c>
      <c r="R1716" s="30">
        <f t="shared" si="106"/>
        <v>0.24305555555555555</v>
      </c>
      <c r="S1716" s="28">
        <f t="shared" si="107"/>
        <v>45187</v>
      </c>
      <c r="T1716" s="28"/>
    </row>
    <row r="1717" spans="1:20" ht="13.2" x14ac:dyDescent="0.25">
      <c r="A1717" s="3" t="s">
        <v>3812</v>
      </c>
      <c r="B1717" s="3" t="s">
        <v>59</v>
      </c>
      <c r="C1717" s="3" t="s">
        <v>15</v>
      </c>
      <c r="D1717" s="3" t="s">
        <v>22</v>
      </c>
      <c r="E1717" s="3" t="s">
        <v>35</v>
      </c>
      <c r="F1717" s="3" t="s">
        <v>3813</v>
      </c>
      <c r="G1717" s="3" t="s">
        <v>3814</v>
      </c>
      <c r="H1717" s="3">
        <v>42</v>
      </c>
      <c r="I1717" s="3">
        <v>24.37</v>
      </c>
      <c r="J1717" s="3">
        <v>10</v>
      </c>
      <c r="K1717" s="3">
        <v>243.7</v>
      </c>
      <c r="L1717" s="3" t="s">
        <v>18</v>
      </c>
      <c r="M1717" s="5">
        <v>2</v>
      </c>
      <c r="N1717" s="6" t="str">
        <f>IF(ev_charging_network_usage_!$I1717&lt;=10,"Low",IF(ev_charging_network_usage_!$I1717&lt;=30,"Medium","High"))</f>
        <v>Medium</v>
      </c>
      <c r="O1717" s="6" t="str">
        <f t="shared" si="109"/>
        <v>Low Satisfaction</v>
      </c>
      <c r="P1717" s="6" t="str">
        <f>IF(ev_charging_network_usage_!$H1717&lt;30,"Short Charging",IF(ev_charging_network_usage_!$H1717&lt;=60,"Medium Charging","Long Charging"))</f>
        <v>Medium Charging</v>
      </c>
      <c r="Q1717" s="6">
        <f t="shared" si="108"/>
        <v>3</v>
      </c>
      <c r="R1717" s="30">
        <f t="shared" si="106"/>
        <v>0.36388888888888887</v>
      </c>
      <c r="S1717" s="28">
        <f t="shared" si="107"/>
        <v>45517</v>
      </c>
      <c r="T1717" s="28"/>
    </row>
    <row r="1718" spans="1:20" ht="13.2" x14ac:dyDescent="0.25">
      <c r="A1718" s="7" t="s">
        <v>3815</v>
      </c>
      <c r="B1718" s="7" t="s">
        <v>59</v>
      </c>
      <c r="C1718" s="7" t="s">
        <v>30</v>
      </c>
      <c r="D1718" s="7" t="s">
        <v>34</v>
      </c>
      <c r="E1718" s="7" t="s">
        <v>17</v>
      </c>
      <c r="F1718" s="8">
        <v>45261.45208333333</v>
      </c>
      <c r="G1718" s="8">
        <v>45261.469444444447</v>
      </c>
      <c r="H1718" s="7">
        <v>25</v>
      </c>
      <c r="I1718" s="7">
        <v>55.5</v>
      </c>
      <c r="J1718" s="7">
        <v>10</v>
      </c>
      <c r="K1718" s="7">
        <v>555</v>
      </c>
      <c r="L1718" s="7" t="s">
        <v>27</v>
      </c>
      <c r="M1718" s="9">
        <v>3</v>
      </c>
      <c r="N1718" s="6" t="str">
        <f>IF(ev_charging_network_usage_!$I1718&lt;=10,"Low",IF(ev_charging_network_usage_!$I1718&lt;=30,"Medium","High"))</f>
        <v>High</v>
      </c>
      <c r="O1718" s="6" t="str">
        <f t="shared" si="109"/>
        <v>Medium Satisfaction</v>
      </c>
      <c r="P1718" s="6" t="str">
        <f>IF(ev_charging_network_usage_!$H1718&lt;30,"Short Charging",IF(ev_charging_network_usage_!$H1718&lt;=60,"Medium Charging","Long Charging"))</f>
        <v>Short Charging</v>
      </c>
      <c r="Q1718" s="6">
        <f t="shared" si="108"/>
        <v>2</v>
      </c>
      <c r="R1718" s="30">
        <f t="shared" si="106"/>
        <v>0.45208333333333334</v>
      </c>
      <c r="S1718" s="28">
        <f t="shared" si="107"/>
        <v>45261</v>
      </c>
      <c r="T1718" s="28"/>
    </row>
    <row r="1719" spans="1:20" ht="13.2" x14ac:dyDescent="0.25">
      <c r="A1719" s="3" t="s">
        <v>3816</v>
      </c>
      <c r="B1719" s="3" t="s">
        <v>43</v>
      </c>
      <c r="C1719" s="3" t="s">
        <v>21</v>
      </c>
      <c r="D1719" s="3" t="s">
        <v>31</v>
      </c>
      <c r="E1719" s="3" t="s">
        <v>35</v>
      </c>
      <c r="F1719" s="3" t="s">
        <v>3817</v>
      </c>
      <c r="G1719" s="3" t="s">
        <v>3818</v>
      </c>
      <c r="H1719" s="3">
        <v>89</v>
      </c>
      <c r="I1719" s="3">
        <v>19.16</v>
      </c>
      <c r="J1719" s="3">
        <v>8</v>
      </c>
      <c r="K1719" s="3">
        <v>153.28</v>
      </c>
      <c r="L1719" s="3" t="s">
        <v>27</v>
      </c>
      <c r="M1719" s="5">
        <v>5</v>
      </c>
      <c r="N1719" s="6" t="str">
        <f>IF(ev_charging_network_usage_!$I1719&lt;=10,"Low",IF(ev_charging_network_usage_!$I1719&lt;=30,"Medium","High"))</f>
        <v>Medium</v>
      </c>
      <c r="O1719" s="6" t="str">
        <f t="shared" si="109"/>
        <v>High Satisfaction</v>
      </c>
      <c r="P1719" s="6" t="str">
        <f>IF(ev_charging_network_usage_!$H1719&lt;30,"Short Charging",IF(ev_charging_network_usage_!$H1719&lt;=60,"Medium Charging","Long Charging"))</f>
        <v>Long Charging</v>
      </c>
      <c r="Q1719" s="6">
        <f t="shared" si="108"/>
        <v>1</v>
      </c>
      <c r="R1719" s="30">
        <f t="shared" si="106"/>
        <v>0.81180555555555556</v>
      </c>
      <c r="S1719" s="28">
        <f t="shared" si="107"/>
        <v>45007</v>
      </c>
      <c r="T1719" s="28"/>
    </row>
    <row r="1720" spans="1:20" ht="13.2" x14ac:dyDescent="0.25">
      <c r="A1720" s="7" t="s">
        <v>3819</v>
      </c>
      <c r="B1720" s="7" t="s">
        <v>20</v>
      </c>
      <c r="C1720" s="7" t="s">
        <v>21</v>
      </c>
      <c r="D1720" s="7" t="s">
        <v>34</v>
      </c>
      <c r="E1720" s="7" t="s">
        <v>35</v>
      </c>
      <c r="F1720" s="7" t="s">
        <v>3820</v>
      </c>
      <c r="G1720" s="7" t="s">
        <v>3821</v>
      </c>
      <c r="H1720" s="7">
        <v>48</v>
      </c>
      <c r="I1720" s="7">
        <v>27.4</v>
      </c>
      <c r="J1720" s="7">
        <v>12</v>
      </c>
      <c r="K1720" s="7">
        <v>328.8</v>
      </c>
      <c r="L1720" s="7" t="s">
        <v>23</v>
      </c>
      <c r="M1720" s="9">
        <v>3</v>
      </c>
      <c r="N1720" s="6" t="str">
        <f>IF(ev_charging_network_usage_!$I1720&lt;=10,"Low",IF(ev_charging_network_usage_!$I1720&lt;=30,"Medium","High"))</f>
        <v>Medium</v>
      </c>
      <c r="O1720" s="6" t="str">
        <f t="shared" si="109"/>
        <v>Medium Satisfaction</v>
      </c>
      <c r="P1720" s="6" t="str">
        <f>IF(ev_charging_network_usage_!$H1720&lt;30,"Short Charging",IF(ev_charging_network_usage_!$H1720&lt;=60,"Medium Charging","Long Charging"))</f>
        <v>Medium Charging</v>
      </c>
      <c r="Q1720" s="6">
        <f t="shared" si="108"/>
        <v>1</v>
      </c>
      <c r="R1720" s="30">
        <f t="shared" si="106"/>
        <v>0.14722222222222223</v>
      </c>
      <c r="S1720" s="28">
        <f t="shared" si="107"/>
        <v>45215</v>
      </c>
      <c r="T1720" s="28"/>
    </row>
    <row r="1721" spans="1:20" ht="13.2" x14ac:dyDescent="0.25">
      <c r="A1721" s="3" t="s">
        <v>3822</v>
      </c>
      <c r="B1721" s="3" t="s">
        <v>78</v>
      </c>
      <c r="C1721" s="3" t="s">
        <v>30</v>
      </c>
      <c r="D1721" s="3" t="s">
        <v>22</v>
      </c>
      <c r="E1721" s="3" t="s">
        <v>17</v>
      </c>
      <c r="F1721" s="3" t="s">
        <v>3823</v>
      </c>
      <c r="G1721" s="3" t="s">
        <v>3824</v>
      </c>
      <c r="H1721" s="3">
        <v>67</v>
      </c>
      <c r="I1721" s="3">
        <v>51.37</v>
      </c>
      <c r="J1721" s="3">
        <v>8</v>
      </c>
      <c r="K1721" s="3">
        <v>410.96</v>
      </c>
      <c r="L1721" s="3" t="s">
        <v>38</v>
      </c>
      <c r="M1721" s="5">
        <v>4</v>
      </c>
      <c r="N1721" s="6" t="str">
        <f>IF(ev_charging_network_usage_!$I1721&lt;=10,"Low",IF(ev_charging_network_usage_!$I1721&lt;=30,"Medium","High"))</f>
        <v>High</v>
      </c>
      <c r="O1721" s="6" t="str">
        <f t="shared" si="109"/>
        <v>Medium Satisfaction</v>
      </c>
      <c r="P1721" s="6" t="str">
        <f>IF(ev_charging_network_usage_!$H1721&lt;30,"Short Charging",IF(ev_charging_network_usage_!$H1721&lt;=60,"Medium Charging","Long Charging"))</f>
        <v>Long Charging</v>
      </c>
      <c r="Q1721" s="6">
        <f t="shared" si="108"/>
        <v>2</v>
      </c>
      <c r="R1721" s="30">
        <f t="shared" si="106"/>
        <v>0.1451388888888889</v>
      </c>
      <c r="S1721" s="28">
        <f t="shared" si="107"/>
        <v>45559</v>
      </c>
      <c r="T1721" s="28"/>
    </row>
    <row r="1722" spans="1:20" ht="13.2" x14ac:dyDescent="0.25">
      <c r="A1722" s="7" t="s">
        <v>3825</v>
      </c>
      <c r="B1722" s="7" t="s">
        <v>78</v>
      </c>
      <c r="C1722" s="7" t="s">
        <v>30</v>
      </c>
      <c r="D1722" s="7" t="s">
        <v>34</v>
      </c>
      <c r="E1722" s="7" t="s">
        <v>17</v>
      </c>
      <c r="F1722" s="7" t="s">
        <v>3826</v>
      </c>
      <c r="G1722" s="7" t="s">
        <v>3827</v>
      </c>
      <c r="H1722" s="7">
        <v>63</v>
      </c>
      <c r="I1722" s="7">
        <v>56.44</v>
      </c>
      <c r="J1722" s="7">
        <v>12</v>
      </c>
      <c r="K1722" s="7">
        <v>677.28</v>
      </c>
      <c r="L1722" s="7" t="s">
        <v>23</v>
      </c>
      <c r="M1722" s="9">
        <v>2</v>
      </c>
      <c r="N1722" s="6" t="str">
        <f>IF(ev_charging_network_usage_!$I1722&lt;=10,"Low",IF(ev_charging_network_usage_!$I1722&lt;=30,"Medium","High"))</f>
        <v>High</v>
      </c>
      <c r="O1722" s="6" t="str">
        <f t="shared" si="109"/>
        <v>Low Satisfaction</v>
      </c>
      <c r="P1722" s="6" t="str">
        <f>IF(ev_charging_network_usage_!$H1722&lt;30,"Short Charging",IF(ev_charging_network_usage_!$H1722&lt;=60,"Medium Charging","Long Charging"))</f>
        <v>Long Charging</v>
      </c>
      <c r="Q1722" s="6">
        <f t="shared" si="108"/>
        <v>2</v>
      </c>
      <c r="R1722" s="30">
        <f t="shared" si="106"/>
        <v>0.29791666666666666</v>
      </c>
      <c r="S1722" s="28">
        <f t="shared" si="107"/>
        <v>44952</v>
      </c>
      <c r="T1722" s="28"/>
    </row>
    <row r="1723" spans="1:20" ht="13.2" x14ac:dyDescent="0.25">
      <c r="A1723" s="3" t="s">
        <v>3828</v>
      </c>
      <c r="B1723" s="3" t="s">
        <v>48</v>
      </c>
      <c r="C1723" s="3" t="s">
        <v>21</v>
      </c>
      <c r="D1723" s="3" t="s">
        <v>34</v>
      </c>
      <c r="E1723" s="3" t="s">
        <v>17</v>
      </c>
      <c r="F1723" s="4">
        <v>45541.509027777778</v>
      </c>
      <c r="G1723" s="4">
        <v>45541.564583333333</v>
      </c>
      <c r="H1723" s="3">
        <v>80</v>
      </c>
      <c r="I1723" s="3">
        <v>25.11</v>
      </c>
      <c r="J1723" s="3">
        <v>8</v>
      </c>
      <c r="K1723" s="3">
        <v>200.88</v>
      </c>
      <c r="L1723" s="3" t="s">
        <v>27</v>
      </c>
      <c r="M1723" s="5">
        <v>4</v>
      </c>
      <c r="N1723" s="6" t="str">
        <f>IF(ev_charging_network_usage_!$I1723&lt;=10,"Low",IF(ev_charging_network_usage_!$I1723&lt;=30,"Medium","High"))</f>
        <v>Medium</v>
      </c>
      <c r="O1723" s="6" t="str">
        <f t="shared" si="109"/>
        <v>Medium Satisfaction</v>
      </c>
      <c r="P1723" s="6" t="str">
        <f>IF(ev_charging_network_usage_!$H1723&lt;30,"Short Charging",IF(ev_charging_network_usage_!$H1723&lt;=60,"Medium Charging","Long Charging"))</f>
        <v>Long Charging</v>
      </c>
      <c r="Q1723" s="6">
        <f t="shared" si="108"/>
        <v>1</v>
      </c>
      <c r="R1723" s="30">
        <f t="shared" si="106"/>
        <v>0.50902777777777775</v>
      </c>
      <c r="S1723" s="28">
        <f t="shared" si="107"/>
        <v>45541</v>
      </c>
      <c r="T1723" s="28"/>
    </row>
    <row r="1724" spans="1:20" ht="13.2" x14ac:dyDescent="0.25">
      <c r="A1724" s="7" t="s">
        <v>3829</v>
      </c>
      <c r="B1724" s="7" t="s">
        <v>29</v>
      </c>
      <c r="C1724" s="7" t="s">
        <v>21</v>
      </c>
      <c r="D1724" s="7" t="s">
        <v>31</v>
      </c>
      <c r="E1724" s="7" t="s">
        <v>35</v>
      </c>
      <c r="F1724" s="7" t="s">
        <v>3830</v>
      </c>
      <c r="G1724" s="7" t="s">
        <v>3831</v>
      </c>
      <c r="H1724" s="7">
        <v>83</v>
      </c>
      <c r="I1724" s="7">
        <v>58.81</v>
      </c>
      <c r="J1724" s="7">
        <v>12</v>
      </c>
      <c r="K1724" s="7">
        <v>705.72</v>
      </c>
      <c r="L1724" s="7" t="s">
        <v>23</v>
      </c>
      <c r="M1724" s="9">
        <v>3</v>
      </c>
      <c r="N1724" s="6" t="str">
        <f>IF(ev_charging_network_usage_!$I1724&lt;=10,"Low",IF(ev_charging_network_usage_!$I1724&lt;=30,"Medium","High"))</f>
        <v>High</v>
      </c>
      <c r="O1724" s="6" t="str">
        <f t="shared" si="109"/>
        <v>Medium Satisfaction</v>
      </c>
      <c r="P1724" s="6" t="str">
        <f>IF(ev_charging_network_usage_!$H1724&lt;30,"Short Charging",IF(ev_charging_network_usage_!$H1724&lt;=60,"Medium Charging","Long Charging"))</f>
        <v>Long Charging</v>
      </c>
      <c r="Q1724" s="6">
        <f t="shared" si="108"/>
        <v>1</v>
      </c>
      <c r="R1724" s="30">
        <f t="shared" si="106"/>
        <v>0.62361111111111112</v>
      </c>
      <c r="S1724" s="28">
        <f t="shared" si="107"/>
        <v>45435</v>
      </c>
      <c r="T1724" s="28"/>
    </row>
    <row r="1725" spans="1:20" ht="13.2" x14ac:dyDescent="0.25">
      <c r="A1725" s="3" t="s">
        <v>3832</v>
      </c>
      <c r="B1725" s="3" t="s">
        <v>48</v>
      </c>
      <c r="C1725" s="3" t="s">
        <v>21</v>
      </c>
      <c r="D1725" s="3" t="s">
        <v>34</v>
      </c>
      <c r="E1725" s="3" t="s">
        <v>17</v>
      </c>
      <c r="F1725" s="3" t="s">
        <v>3833</v>
      </c>
      <c r="G1725" s="3" t="s">
        <v>3834</v>
      </c>
      <c r="H1725" s="3">
        <v>75</v>
      </c>
      <c r="I1725" s="3">
        <v>24.26</v>
      </c>
      <c r="J1725" s="3">
        <v>8</v>
      </c>
      <c r="K1725" s="3">
        <v>194.08</v>
      </c>
      <c r="L1725" s="3" t="s">
        <v>23</v>
      </c>
      <c r="M1725" s="5">
        <v>5</v>
      </c>
      <c r="N1725" s="6" t="str">
        <f>IF(ev_charging_network_usage_!$I1725&lt;=10,"Low",IF(ev_charging_network_usage_!$I1725&lt;=30,"Medium","High"))</f>
        <v>Medium</v>
      </c>
      <c r="O1725" s="6" t="str">
        <f t="shared" si="109"/>
        <v>High Satisfaction</v>
      </c>
      <c r="P1725" s="6" t="str">
        <f>IF(ev_charging_network_usage_!$H1725&lt;30,"Short Charging",IF(ev_charging_network_usage_!$H1725&lt;=60,"Medium Charging","Long Charging"))</f>
        <v>Long Charging</v>
      </c>
      <c r="Q1725" s="6">
        <f t="shared" si="108"/>
        <v>1</v>
      </c>
      <c r="R1725" s="30">
        <f t="shared" si="106"/>
        <v>0.86597222222222225</v>
      </c>
      <c r="S1725" s="28">
        <f t="shared" si="107"/>
        <v>45395</v>
      </c>
      <c r="T1725" s="28"/>
    </row>
    <row r="1726" spans="1:20" ht="13.2" x14ac:dyDescent="0.25">
      <c r="A1726" s="7" t="s">
        <v>3835</v>
      </c>
      <c r="B1726" s="7" t="s">
        <v>14</v>
      </c>
      <c r="C1726" s="7" t="s">
        <v>30</v>
      </c>
      <c r="D1726" s="7" t="s">
        <v>34</v>
      </c>
      <c r="E1726" s="7" t="s">
        <v>35</v>
      </c>
      <c r="F1726" s="8">
        <v>45597.355555555558</v>
      </c>
      <c r="G1726" s="8">
        <v>45597.423611111109</v>
      </c>
      <c r="H1726" s="7">
        <v>98</v>
      </c>
      <c r="I1726" s="7">
        <v>55.28</v>
      </c>
      <c r="J1726" s="7">
        <v>10</v>
      </c>
      <c r="K1726" s="7">
        <v>552.79999999999995</v>
      </c>
      <c r="L1726" s="7" t="s">
        <v>27</v>
      </c>
      <c r="M1726" s="9">
        <v>5</v>
      </c>
      <c r="N1726" s="6" t="str">
        <f>IF(ev_charging_network_usage_!$I1726&lt;=10,"Low",IF(ev_charging_network_usage_!$I1726&lt;=30,"Medium","High"))</f>
        <v>High</v>
      </c>
      <c r="O1726" s="6" t="str">
        <f t="shared" si="109"/>
        <v>High Satisfaction</v>
      </c>
      <c r="P1726" s="6" t="str">
        <f>IF(ev_charging_network_usage_!$H1726&lt;30,"Short Charging",IF(ev_charging_network_usage_!$H1726&lt;=60,"Medium Charging","Long Charging"))</f>
        <v>Long Charging</v>
      </c>
      <c r="Q1726" s="6">
        <f t="shared" si="108"/>
        <v>2</v>
      </c>
      <c r="R1726" s="30">
        <f t="shared" si="106"/>
        <v>0.35555555555555557</v>
      </c>
      <c r="S1726" s="28">
        <f t="shared" si="107"/>
        <v>45597</v>
      </c>
      <c r="T1726" s="28"/>
    </row>
    <row r="1727" spans="1:20" ht="13.2" x14ac:dyDescent="0.25">
      <c r="A1727" s="3" t="s">
        <v>3836</v>
      </c>
      <c r="B1727" s="3" t="s">
        <v>29</v>
      </c>
      <c r="C1727" s="3" t="s">
        <v>30</v>
      </c>
      <c r="D1727" s="3" t="s">
        <v>31</v>
      </c>
      <c r="E1727" s="3" t="s">
        <v>35</v>
      </c>
      <c r="F1727" s="3" t="s">
        <v>3837</v>
      </c>
      <c r="G1727" s="3" t="s">
        <v>3838</v>
      </c>
      <c r="H1727" s="3">
        <v>46</v>
      </c>
      <c r="I1727" s="3">
        <v>16.7</v>
      </c>
      <c r="J1727" s="3">
        <v>10</v>
      </c>
      <c r="K1727" s="3">
        <v>167</v>
      </c>
      <c r="L1727" s="3" t="s">
        <v>23</v>
      </c>
      <c r="M1727" s="5">
        <v>2</v>
      </c>
      <c r="N1727" s="6" t="str">
        <f>IF(ev_charging_network_usage_!$I1727&lt;=10,"Low",IF(ev_charging_network_usage_!$I1727&lt;=30,"Medium","High"))</f>
        <v>Medium</v>
      </c>
      <c r="O1727" s="6" t="str">
        <f t="shared" si="109"/>
        <v>Low Satisfaction</v>
      </c>
      <c r="P1727" s="6" t="str">
        <f>IF(ev_charging_network_usage_!$H1727&lt;30,"Short Charging",IF(ev_charging_network_usage_!$H1727&lt;=60,"Medium Charging","Long Charging"))</f>
        <v>Medium Charging</v>
      </c>
      <c r="Q1727" s="6">
        <f t="shared" si="108"/>
        <v>2</v>
      </c>
      <c r="R1727" s="30">
        <f t="shared" si="106"/>
        <v>0.21041666666666667</v>
      </c>
      <c r="S1727" s="28">
        <f t="shared" si="107"/>
        <v>45097</v>
      </c>
      <c r="T1727" s="28"/>
    </row>
    <row r="1728" spans="1:20" ht="13.2" x14ac:dyDescent="0.25">
      <c r="A1728" s="7" t="s">
        <v>3839</v>
      </c>
      <c r="B1728" s="7" t="s">
        <v>59</v>
      </c>
      <c r="C1728" s="7" t="s">
        <v>30</v>
      </c>
      <c r="D1728" s="7" t="s">
        <v>16</v>
      </c>
      <c r="E1728" s="7" t="s">
        <v>17</v>
      </c>
      <c r="F1728" s="7" t="s">
        <v>3840</v>
      </c>
      <c r="G1728" s="7" t="s">
        <v>3841</v>
      </c>
      <c r="H1728" s="7">
        <v>109</v>
      </c>
      <c r="I1728" s="7">
        <v>28.6</v>
      </c>
      <c r="J1728" s="7">
        <v>15</v>
      </c>
      <c r="K1728" s="7">
        <v>429</v>
      </c>
      <c r="L1728" s="7" t="s">
        <v>27</v>
      </c>
      <c r="M1728" s="9">
        <v>3</v>
      </c>
      <c r="N1728" s="6" t="str">
        <f>IF(ev_charging_network_usage_!$I1728&lt;=10,"Low",IF(ev_charging_network_usage_!$I1728&lt;=30,"Medium","High"))</f>
        <v>Medium</v>
      </c>
      <c r="O1728" s="6" t="str">
        <f t="shared" si="109"/>
        <v>Medium Satisfaction</v>
      </c>
      <c r="P1728" s="6" t="str">
        <f>IF(ev_charging_network_usage_!$H1728&lt;30,"Short Charging",IF(ev_charging_network_usage_!$H1728&lt;=60,"Medium Charging","Long Charging"))</f>
        <v>Long Charging</v>
      </c>
      <c r="Q1728" s="6">
        <f t="shared" si="108"/>
        <v>2</v>
      </c>
      <c r="R1728" s="30">
        <f t="shared" si="106"/>
        <v>0.30625000000000002</v>
      </c>
      <c r="S1728" s="28">
        <f t="shared" si="107"/>
        <v>45260</v>
      </c>
      <c r="T1728" s="28"/>
    </row>
    <row r="1729" spans="1:20" ht="13.2" x14ac:dyDescent="0.25">
      <c r="A1729" s="3" t="s">
        <v>3842</v>
      </c>
      <c r="B1729" s="3" t="s">
        <v>48</v>
      </c>
      <c r="C1729" s="3" t="s">
        <v>30</v>
      </c>
      <c r="D1729" s="3" t="s">
        <v>31</v>
      </c>
      <c r="E1729" s="3" t="s">
        <v>17</v>
      </c>
      <c r="F1729" s="4">
        <v>44968.211805555555</v>
      </c>
      <c r="G1729" s="4">
        <v>44968.288194444445</v>
      </c>
      <c r="H1729" s="3">
        <v>110</v>
      </c>
      <c r="I1729" s="3">
        <v>35</v>
      </c>
      <c r="J1729" s="3">
        <v>12</v>
      </c>
      <c r="K1729" s="3">
        <v>420</v>
      </c>
      <c r="L1729" s="3" t="s">
        <v>27</v>
      </c>
      <c r="M1729" s="5">
        <v>1</v>
      </c>
      <c r="N1729" s="6" t="str">
        <f>IF(ev_charging_network_usage_!$I1729&lt;=10,"Low",IF(ev_charging_network_usage_!$I1729&lt;=30,"Medium","High"))</f>
        <v>High</v>
      </c>
      <c r="O1729" s="6" t="str">
        <f t="shared" si="109"/>
        <v>Low Satisfaction</v>
      </c>
      <c r="P1729" s="6" t="str">
        <f>IF(ev_charging_network_usage_!$H1729&lt;30,"Short Charging",IF(ev_charging_network_usage_!$H1729&lt;=60,"Medium Charging","Long Charging"))</f>
        <v>Long Charging</v>
      </c>
      <c r="Q1729" s="6">
        <f t="shared" si="108"/>
        <v>2</v>
      </c>
      <c r="R1729" s="30">
        <f t="shared" si="106"/>
        <v>0.21180555555555555</v>
      </c>
      <c r="S1729" s="28">
        <f t="shared" si="107"/>
        <v>44968</v>
      </c>
      <c r="T1729" s="28"/>
    </row>
    <row r="1730" spans="1:20" ht="13.2" x14ac:dyDescent="0.25">
      <c r="A1730" s="7" t="s">
        <v>3843</v>
      </c>
      <c r="B1730" s="7" t="s">
        <v>20</v>
      </c>
      <c r="C1730" s="7" t="s">
        <v>15</v>
      </c>
      <c r="D1730" s="7" t="s">
        <v>34</v>
      </c>
      <c r="E1730" s="7" t="s">
        <v>17</v>
      </c>
      <c r="F1730" s="8">
        <v>45567.455555555556</v>
      </c>
      <c r="G1730" s="8">
        <v>45567.499305555553</v>
      </c>
      <c r="H1730" s="7">
        <v>63</v>
      </c>
      <c r="I1730" s="7">
        <v>50.34</v>
      </c>
      <c r="J1730" s="7">
        <v>12</v>
      </c>
      <c r="K1730" s="7">
        <v>604.08000000000004</v>
      </c>
      <c r="L1730" s="7" t="s">
        <v>18</v>
      </c>
      <c r="M1730" s="9">
        <v>1</v>
      </c>
      <c r="N1730" s="6" t="str">
        <f>IF(ev_charging_network_usage_!$I1730&lt;=10,"Low",IF(ev_charging_network_usage_!$I1730&lt;=30,"Medium","High"))</f>
        <v>High</v>
      </c>
      <c r="O1730" s="6" t="str">
        <f t="shared" si="109"/>
        <v>Low Satisfaction</v>
      </c>
      <c r="P1730" s="6" t="str">
        <f>IF(ev_charging_network_usage_!$H1730&lt;30,"Short Charging",IF(ev_charging_network_usage_!$H1730&lt;=60,"Medium Charging","Long Charging"))</f>
        <v>Long Charging</v>
      </c>
      <c r="Q1730" s="6">
        <f t="shared" si="108"/>
        <v>3</v>
      </c>
      <c r="R1730" s="30">
        <f t="shared" ref="R1730:R1793" si="110">TIME(HOUR(F1730),MINUTE(F1730),SECOND(F1730))</f>
        <v>0.45555555555555555</v>
      </c>
      <c r="S1730" s="28">
        <f t="shared" ref="S1730:S1793" si="111">DATE(YEAR(F1730),MONTH(F1730),DAY(F1730))</f>
        <v>45567</v>
      </c>
      <c r="T1730" s="28"/>
    </row>
    <row r="1731" spans="1:20" ht="13.2" x14ac:dyDescent="0.25">
      <c r="A1731" s="3" t="s">
        <v>3844</v>
      </c>
      <c r="B1731" s="3" t="s">
        <v>59</v>
      </c>
      <c r="C1731" s="3" t="s">
        <v>30</v>
      </c>
      <c r="D1731" s="3" t="s">
        <v>34</v>
      </c>
      <c r="E1731" s="3" t="s">
        <v>17</v>
      </c>
      <c r="F1731" s="4">
        <v>45234.480555555558</v>
      </c>
      <c r="G1731" s="4">
        <v>45234.502083333333</v>
      </c>
      <c r="H1731" s="3">
        <v>31</v>
      </c>
      <c r="I1731" s="3">
        <v>23.98</v>
      </c>
      <c r="J1731" s="3">
        <v>15</v>
      </c>
      <c r="K1731" s="3">
        <v>359.7</v>
      </c>
      <c r="L1731" s="3" t="s">
        <v>23</v>
      </c>
      <c r="M1731" s="5">
        <v>1</v>
      </c>
      <c r="N1731" s="6" t="str">
        <f>IF(ev_charging_network_usage_!$I1731&lt;=10,"Low",IF(ev_charging_network_usage_!$I1731&lt;=30,"Medium","High"))</f>
        <v>Medium</v>
      </c>
      <c r="O1731" s="6" t="str">
        <f t="shared" si="109"/>
        <v>Low Satisfaction</v>
      </c>
      <c r="P1731" s="6" t="str">
        <f>IF(ev_charging_network_usage_!$H1731&lt;30,"Short Charging",IF(ev_charging_network_usage_!$H1731&lt;=60,"Medium Charging","Long Charging"))</f>
        <v>Medium Charging</v>
      </c>
      <c r="Q1731" s="6">
        <f t="shared" ref="Q1731:Q1794" si="112">IF(C1731="Fast Charger",1,IF(C1731="Standard Charger",2,IF(C1731="Super Fast Charger",3,"")))</f>
        <v>2</v>
      </c>
      <c r="R1731" s="30">
        <f t="shared" si="110"/>
        <v>0.48055555555555557</v>
      </c>
      <c r="S1731" s="28">
        <f t="shared" si="111"/>
        <v>45234</v>
      </c>
      <c r="T1731" s="28"/>
    </row>
    <row r="1732" spans="1:20" ht="13.2" x14ac:dyDescent="0.25">
      <c r="A1732" s="7" t="s">
        <v>3845</v>
      </c>
      <c r="B1732" s="7" t="s">
        <v>55</v>
      </c>
      <c r="C1732" s="7" t="s">
        <v>30</v>
      </c>
      <c r="D1732" s="7" t="s">
        <v>34</v>
      </c>
      <c r="E1732" s="7" t="s">
        <v>35</v>
      </c>
      <c r="F1732" s="7" t="s">
        <v>3846</v>
      </c>
      <c r="G1732" s="7" t="s">
        <v>3847</v>
      </c>
      <c r="H1732" s="7">
        <v>17</v>
      </c>
      <c r="I1732" s="7">
        <v>56.65</v>
      </c>
      <c r="J1732" s="7">
        <v>10</v>
      </c>
      <c r="K1732" s="7">
        <v>566.5</v>
      </c>
      <c r="L1732" s="7" t="s">
        <v>18</v>
      </c>
      <c r="M1732" s="9">
        <v>2</v>
      </c>
      <c r="N1732" s="6" t="str">
        <f>IF(ev_charging_network_usage_!$I1732&lt;=10,"Low",IF(ev_charging_network_usage_!$I1732&lt;=30,"Medium","High"))</f>
        <v>High</v>
      </c>
      <c r="O1732" s="6" t="str">
        <f t="shared" ref="O1732:O1795" si="113">IF(M1732&lt;=2,"Low Satisfaction",IF(M1732&lt;=4,"Medium Satisfaction","High Satisfaction"))</f>
        <v>Low Satisfaction</v>
      </c>
      <c r="P1732" s="6" t="str">
        <f>IF(ev_charging_network_usage_!$H1732&lt;30,"Short Charging",IF(ev_charging_network_usage_!$H1732&lt;=60,"Medium Charging","Long Charging"))</f>
        <v>Short Charging</v>
      </c>
      <c r="Q1732" s="6">
        <f t="shared" si="112"/>
        <v>2</v>
      </c>
      <c r="R1732" s="30">
        <f t="shared" si="110"/>
        <v>0.51111111111111107</v>
      </c>
      <c r="S1732" s="28">
        <f t="shared" si="111"/>
        <v>45133</v>
      </c>
      <c r="T1732" s="28"/>
    </row>
    <row r="1733" spans="1:20" ht="13.2" x14ac:dyDescent="0.25">
      <c r="A1733" s="3" t="s">
        <v>3848</v>
      </c>
      <c r="B1733" s="3" t="s">
        <v>20</v>
      </c>
      <c r="C1733" s="3" t="s">
        <v>21</v>
      </c>
      <c r="D1733" s="3" t="s">
        <v>22</v>
      </c>
      <c r="E1733" s="3" t="s">
        <v>35</v>
      </c>
      <c r="F1733" s="4">
        <v>45114.829861111109</v>
      </c>
      <c r="G1733" s="4">
        <v>45114.845138888886</v>
      </c>
      <c r="H1733" s="3">
        <v>22</v>
      </c>
      <c r="I1733" s="3">
        <v>43.19</v>
      </c>
      <c r="J1733" s="3">
        <v>8</v>
      </c>
      <c r="K1733" s="3">
        <v>345.52</v>
      </c>
      <c r="L1733" s="3" t="s">
        <v>27</v>
      </c>
      <c r="M1733" s="5">
        <v>5</v>
      </c>
      <c r="N1733" s="6" t="str">
        <f>IF(ev_charging_network_usage_!$I1733&lt;=10,"Low",IF(ev_charging_network_usage_!$I1733&lt;=30,"Medium","High"))</f>
        <v>High</v>
      </c>
      <c r="O1733" s="6" t="str">
        <f t="shared" si="113"/>
        <v>High Satisfaction</v>
      </c>
      <c r="P1733" s="6" t="str">
        <f>IF(ev_charging_network_usage_!$H1733&lt;30,"Short Charging",IF(ev_charging_network_usage_!$H1733&lt;=60,"Medium Charging","Long Charging"))</f>
        <v>Short Charging</v>
      </c>
      <c r="Q1733" s="6">
        <f t="shared" si="112"/>
        <v>1</v>
      </c>
      <c r="R1733" s="30">
        <f t="shared" si="110"/>
        <v>0.82986111111111116</v>
      </c>
      <c r="S1733" s="28">
        <f t="shared" si="111"/>
        <v>45114</v>
      </c>
      <c r="T1733" s="28"/>
    </row>
    <row r="1734" spans="1:20" ht="13.2" x14ac:dyDescent="0.25">
      <c r="A1734" s="7" t="s">
        <v>3849</v>
      </c>
      <c r="B1734" s="7" t="s">
        <v>78</v>
      </c>
      <c r="C1734" s="7" t="s">
        <v>21</v>
      </c>
      <c r="D1734" s="7" t="s">
        <v>34</v>
      </c>
      <c r="E1734" s="7" t="s">
        <v>17</v>
      </c>
      <c r="F1734" s="7" t="s">
        <v>3850</v>
      </c>
      <c r="G1734" s="7" t="s">
        <v>3851</v>
      </c>
      <c r="H1734" s="7">
        <v>72</v>
      </c>
      <c r="I1734" s="7">
        <v>34.26</v>
      </c>
      <c r="J1734" s="7">
        <v>8</v>
      </c>
      <c r="K1734" s="7">
        <v>274.08</v>
      </c>
      <c r="L1734" s="7" t="s">
        <v>23</v>
      </c>
      <c r="M1734" s="9">
        <v>1</v>
      </c>
      <c r="N1734" s="6" t="str">
        <f>IF(ev_charging_network_usage_!$I1734&lt;=10,"Low",IF(ev_charging_network_usage_!$I1734&lt;=30,"Medium","High"))</f>
        <v>High</v>
      </c>
      <c r="O1734" s="6" t="str">
        <f t="shared" si="113"/>
        <v>Low Satisfaction</v>
      </c>
      <c r="P1734" s="6" t="str">
        <f>IF(ev_charging_network_usage_!$H1734&lt;30,"Short Charging",IF(ev_charging_network_usage_!$H1734&lt;=60,"Medium Charging","Long Charging"))</f>
        <v>Long Charging</v>
      </c>
      <c r="Q1734" s="6">
        <f t="shared" si="112"/>
        <v>1</v>
      </c>
      <c r="R1734" s="30">
        <f t="shared" si="110"/>
        <v>0.62222222222222223</v>
      </c>
      <c r="S1734" s="28">
        <f t="shared" si="111"/>
        <v>45578</v>
      </c>
      <c r="T1734" s="28"/>
    </row>
    <row r="1735" spans="1:20" ht="13.2" x14ac:dyDescent="0.25">
      <c r="A1735" s="3" t="s">
        <v>3852</v>
      </c>
      <c r="B1735" s="3" t="s">
        <v>20</v>
      </c>
      <c r="C1735" s="3" t="s">
        <v>30</v>
      </c>
      <c r="D1735" s="3" t="s">
        <v>31</v>
      </c>
      <c r="E1735" s="3" t="s">
        <v>17</v>
      </c>
      <c r="F1735" s="4">
        <v>44938.761805555558</v>
      </c>
      <c r="G1735" s="4">
        <v>44938.806944444441</v>
      </c>
      <c r="H1735" s="3">
        <v>65</v>
      </c>
      <c r="I1735" s="3">
        <v>14.11</v>
      </c>
      <c r="J1735" s="3">
        <v>10</v>
      </c>
      <c r="K1735" s="3">
        <v>141.1</v>
      </c>
      <c r="L1735" s="3" t="s">
        <v>27</v>
      </c>
      <c r="M1735" s="5">
        <v>1</v>
      </c>
      <c r="N1735" s="6" t="str">
        <f>IF(ev_charging_network_usage_!$I1735&lt;=10,"Low",IF(ev_charging_network_usage_!$I1735&lt;=30,"Medium","High"))</f>
        <v>Medium</v>
      </c>
      <c r="O1735" s="6" t="str">
        <f t="shared" si="113"/>
        <v>Low Satisfaction</v>
      </c>
      <c r="P1735" s="6" t="str">
        <f>IF(ev_charging_network_usage_!$H1735&lt;30,"Short Charging",IF(ev_charging_network_usage_!$H1735&lt;=60,"Medium Charging","Long Charging"))</f>
        <v>Long Charging</v>
      </c>
      <c r="Q1735" s="6">
        <f t="shared" si="112"/>
        <v>2</v>
      </c>
      <c r="R1735" s="30">
        <f t="shared" si="110"/>
        <v>0.76180555555555551</v>
      </c>
      <c r="S1735" s="28">
        <f t="shared" si="111"/>
        <v>44938</v>
      </c>
      <c r="T1735" s="28"/>
    </row>
    <row r="1736" spans="1:20" ht="13.2" x14ac:dyDescent="0.25">
      <c r="A1736" s="7" t="s">
        <v>3853</v>
      </c>
      <c r="B1736" s="7" t="s">
        <v>43</v>
      </c>
      <c r="C1736" s="7" t="s">
        <v>30</v>
      </c>
      <c r="D1736" s="7" t="s">
        <v>22</v>
      </c>
      <c r="E1736" s="7" t="s">
        <v>35</v>
      </c>
      <c r="F1736" s="7" t="s">
        <v>3854</v>
      </c>
      <c r="G1736" s="7" t="s">
        <v>3855</v>
      </c>
      <c r="H1736" s="7">
        <v>31</v>
      </c>
      <c r="I1736" s="7">
        <v>48.35</v>
      </c>
      <c r="J1736" s="7">
        <v>15</v>
      </c>
      <c r="K1736" s="7">
        <v>725.25</v>
      </c>
      <c r="L1736" s="7" t="s">
        <v>18</v>
      </c>
      <c r="M1736" s="9">
        <v>4</v>
      </c>
      <c r="N1736" s="6" t="str">
        <f>IF(ev_charging_network_usage_!$I1736&lt;=10,"Low",IF(ev_charging_network_usage_!$I1736&lt;=30,"Medium","High"))</f>
        <v>High</v>
      </c>
      <c r="O1736" s="6" t="str">
        <f t="shared" si="113"/>
        <v>Medium Satisfaction</v>
      </c>
      <c r="P1736" s="6" t="str">
        <f>IF(ev_charging_network_usage_!$H1736&lt;30,"Short Charging",IF(ev_charging_network_usage_!$H1736&lt;=60,"Medium Charging","Long Charging"))</f>
        <v>Medium Charging</v>
      </c>
      <c r="Q1736" s="6">
        <f t="shared" si="112"/>
        <v>2</v>
      </c>
      <c r="R1736" s="30">
        <f t="shared" si="110"/>
        <v>0.65833333333333333</v>
      </c>
      <c r="S1736" s="28">
        <f t="shared" si="111"/>
        <v>45497</v>
      </c>
      <c r="T1736" s="28"/>
    </row>
    <row r="1737" spans="1:20" ht="13.2" x14ac:dyDescent="0.25">
      <c r="A1737" s="3" t="s">
        <v>3856</v>
      </c>
      <c r="B1737" s="3" t="s">
        <v>55</v>
      </c>
      <c r="C1737" s="3" t="s">
        <v>15</v>
      </c>
      <c r="D1737" s="3" t="s">
        <v>34</v>
      </c>
      <c r="E1737" s="3" t="s">
        <v>35</v>
      </c>
      <c r="F1737" s="3" t="s">
        <v>3857</v>
      </c>
      <c r="G1737" s="3" t="s">
        <v>3858</v>
      </c>
      <c r="H1737" s="3">
        <v>31</v>
      </c>
      <c r="I1737" s="3">
        <v>21.22</v>
      </c>
      <c r="J1737" s="3">
        <v>15</v>
      </c>
      <c r="K1737" s="3">
        <v>318.3</v>
      </c>
      <c r="L1737" s="3" t="s">
        <v>27</v>
      </c>
      <c r="M1737" s="5">
        <v>3</v>
      </c>
      <c r="N1737" s="6" t="str">
        <f>IF(ev_charging_network_usage_!$I1737&lt;=10,"Low",IF(ev_charging_network_usage_!$I1737&lt;=30,"Medium","High"))</f>
        <v>Medium</v>
      </c>
      <c r="O1737" s="6" t="str">
        <f t="shared" si="113"/>
        <v>Medium Satisfaction</v>
      </c>
      <c r="P1737" s="6" t="str">
        <f>IF(ev_charging_network_usage_!$H1737&lt;30,"Short Charging",IF(ev_charging_network_usage_!$H1737&lt;=60,"Medium Charging","Long Charging"))</f>
        <v>Medium Charging</v>
      </c>
      <c r="Q1737" s="6">
        <f t="shared" si="112"/>
        <v>3</v>
      </c>
      <c r="R1737" s="30">
        <f t="shared" si="110"/>
        <v>0.49375000000000002</v>
      </c>
      <c r="S1737" s="28">
        <f t="shared" si="111"/>
        <v>45609</v>
      </c>
      <c r="T1737" s="28"/>
    </row>
    <row r="1738" spans="1:20" ht="13.2" x14ac:dyDescent="0.25">
      <c r="A1738" s="7" t="s">
        <v>3859</v>
      </c>
      <c r="B1738" s="7" t="s">
        <v>55</v>
      </c>
      <c r="C1738" s="7" t="s">
        <v>30</v>
      </c>
      <c r="D1738" s="7" t="s">
        <v>34</v>
      </c>
      <c r="E1738" s="7" t="s">
        <v>35</v>
      </c>
      <c r="F1738" s="8">
        <v>45413.234027777777</v>
      </c>
      <c r="G1738" s="8">
        <v>45413.293055555558</v>
      </c>
      <c r="H1738" s="7">
        <v>85</v>
      </c>
      <c r="I1738" s="7">
        <v>44.03</v>
      </c>
      <c r="J1738" s="7">
        <v>10</v>
      </c>
      <c r="K1738" s="7">
        <v>440.3</v>
      </c>
      <c r="L1738" s="7" t="s">
        <v>27</v>
      </c>
      <c r="M1738" s="9">
        <v>2</v>
      </c>
      <c r="N1738" s="6" t="str">
        <f>IF(ev_charging_network_usage_!$I1738&lt;=10,"Low",IF(ev_charging_network_usage_!$I1738&lt;=30,"Medium","High"))</f>
        <v>High</v>
      </c>
      <c r="O1738" s="6" t="str">
        <f t="shared" si="113"/>
        <v>Low Satisfaction</v>
      </c>
      <c r="P1738" s="6" t="str">
        <f>IF(ev_charging_network_usage_!$H1738&lt;30,"Short Charging",IF(ev_charging_network_usage_!$H1738&lt;=60,"Medium Charging","Long Charging"))</f>
        <v>Long Charging</v>
      </c>
      <c r="Q1738" s="6">
        <f t="shared" si="112"/>
        <v>2</v>
      </c>
      <c r="R1738" s="30">
        <f t="shared" si="110"/>
        <v>0.23402777777777778</v>
      </c>
      <c r="S1738" s="28">
        <f t="shared" si="111"/>
        <v>45413</v>
      </c>
      <c r="T1738" s="28"/>
    </row>
    <row r="1739" spans="1:20" ht="13.2" x14ac:dyDescent="0.25">
      <c r="A1739" s="3" t="s">
        <v>3860</v>
      </c>
      <c r="B1739" s="3" t="s">
        <v>48</v>
      </c>
      <c r="C1739" s="3" t="s">
        <v>21</v>
      </c>
      <c r="D1739" s="3" t="s">
        <v>34</v>
      </c>
      <c r="E1739" s="3" t="s">
        <v>35</v>
      </c>
      <c r="F1739" s="3" t="s">
        <v>3861</v>
      </c>
      <c r="G1739" s="3" t="s">
        <v>3862</v>
      </c>
      <c r="H1739" s="3">
        <v>106</v>
      </c>
      <c r="I1739" s="3">
        <v>21.75</v>
      </c>
      <c r="J1739" s="3">
        <v>12</v>
      </c>
      <c r="K1739" s="3">
        <v>261</v>
      </c>
      <c r="L1739" s="3" t="s">
        <v>38</v>
      </c>
      <c r="M1739" s="5">
        <v>3</v>
      </c>
      <c r="N1739" s="6" t="str">
        <f>IF(ev_charging_network_usage_!$I1739&lt;=10,"Low",IF(ev_charging_network_usage_!$I1739&lt;=30,"Medium","High"))</f>
        <v>Medium</v>
      </c>
      <c r="O1739" s="6" t="str">
        <f t="shared" si="113"/>
        <v>Medium Satisfaction</v>
      </c>
      <c r="P1739" s="6" t="str">
        <f>IF(ev_charging_network_usage_!$H1739&lt;30,"Short Charging",IF(ev_charging_network_usage_!$H1739&lt;=60,"Medium Charging","Long Charging"))</f>
        <v>Long Charging</v>
      </c>
      <c r="Q1739" s="6">
        <f t="shared" si="112"/>
        <v>1</v>
      </c>
      <c r="R1739" s="30">
        <f t="shared" si="110"/>
        <v>0.61944444444444446</v>
      </c>
      <c r="S1739" s="28">
        <f t="shared" si="111"/>
        <v>45009</v>
      </c>
      <c r="T1739" s="28"/>
    </row>
    <row r="1740" spans="1:20" ht="13.2" x14ac:dyDescent="0.25">
      <c r="A1740" s="7" t="s">
        <v>3863</v>
      </c>
      <c r="B1740" s="7" t="s">
        <v>43</v>
      </c>
      <c r="C1740" s="7" t="s">
        <v>21</v>
      </c>
      <c r="D1740" s="7" t="s">
        <v>31</v>
      </c>
      <c r="E1740" s="7" t="s">
        <v>35</v>
      </c>
      <c r="F1740" s="8">
        <v>45602.090277777781</v>
      </c>
      <c r="G1740" s="8">
        <v>45602.159722222219</v>
      </c>
      <c r="H1740" s="7">
        <v>100</v>
      </c>
      <c r="I1740" s="7">
        <v>13.54</v>
      </c>
      <c r="J1740" s="7">
        <v>8</v>
      </c>
      <c r="K1740" s="7">
        <v>108.32</v>
      </c>
      <c r="L1740" s="7" t="s">
        <v>23</v>
      </c>
      <c r="M1740" s="9">
        <v>1</v>
      </c>
      <c r="N1740" s="6" t="str">
        <f>IF(ev_charging_network_usage_!$I1740&lt;=10,"Low",IF(ev_charging_network_usage_!$I1740&lt;=30,"Medium","High"))</f>
        <v>Medium</v>
      </c>
      <c r="O1740" s="6" t="str">
        <f t="shared" si="113"/>
        <v>Low Satisfaction</v>
      </c>
      <c r="P1740" s="6" t="str">
        <f>IF(ev_charging_network_usage_!$H1740&lt;30,"Short Charging",IF(ev_charging_network_usage_!$H1740&lt;=60,"Medium Charging","Long Charging"))</f>
        <v>Long Charging</v>
      </c>
      <c r="Q1740" s="6">
        <f t="shared" si="112"/>
        <v>1</v>
      </c>
      <c r="R1740" s="30">
        <f t="shared" si="110"/>
        <v>9.0277777777777776E-2</v>
      </c>
      <c r="S1740" s="28">
        <f t="shared" si="111"/>
        <v>45602</v>
      </c>
      <c r="T1740" s="28"/>
    </row>
    <row r="1741" spans="1:20" ht="13.2" x14ac:dyDescent="0.25">
      <c r="A1741" s="3" t="s">
        <v>3864</v>
      </c>
      <c r="B1741" s="3" t="s">
        <v>14</v>
      </c>
      <c r="C1741" s="3" t="s">
        <v>21</v>
      </c>
      <c r="D1741" s="3" t="s">
        <v>16</v>
      </c>
      <c r="E1741" s="3" t="s">
        <v>17</v>
      </c>
      <c r="F1741" s="4">
        <v>45597.511805555558</v>
      </c>
      <c r="G1741" s="4">
        <v>45597.579861111109</v>
      </c>
      <c r="H1741" s="3">
        <v>98</v>
      </c>
      <c r="I1741" s="3">
        <v>16.079999999999998</v>
      </c>
      <c r="J1741" s="3">
        <v>10</v>
      </c>
      <c r="K1741" s="3">
        <v>160.80000000000001</v>
      </c>
      <c r="L1741" s="3" t="s">
        <v>27</v>
      </c>
      <c r="M1741" s="5">
        <v>2</v>
      </c>
      <c r="N1741" s="6" t="str">
        <f>IF(ev_charging_network_usage_!$I1741&lt;=10,"Low",IF(ev_charging_network_usage_!$I1741&lt;=30,"Medium","High"))</f>
        <v>Medium</v>
      </c>
      <c r="O1741" s="6" t="str">
        <f t="shared" si="113"/>
        <v>Low Satisfaction</v>
      </c>
      <c r="P1741" s="6" t="str">
        <f>IF(ev_charging_network_usage_!$H1741&lt;30,"Short Charging",IF(ev_charging_network_usage_!$H1741&lt;=60,"Medium Charging","Long Charging"))</f>
        <v>Long Charging</v>
      </c>
      <c r="Q1741" s="6">
        <f t="shared" si="112"/>
        <v>1</v>
      </c>
      <c r="R1741" s="30">
        <f t="shared" si="110"/>
        <v>0.51180555555555551</v>
      </c>
      <c r="S1741" s="28">
        <f t="shared" si="111"/>
        <v>45597</v>
      </c>
      <c r="T1741" s="28"/>
    </row>
    <row r="1742" spans="1:20" ht="13.2" x14ac:dyDescent="0.25">
      <c r="A1742" s="7" t="s">
        <v>3865</v>
      </c>
      <c r="B1742" s="7" t="s">
        <v>29</v>
      </c>
      <c r="C1742" s="7" t="s">
        <v>30</v>
      </c>
      <c r="D1742" s="7" t="s">
        <v>34</v>
      </c>
      <c r="E1742" s="7" t="s">
        <v>17</v>
      </c>
      <c r="F1742" s="7" t="s">
        <v>3866</v>
      </c>
      <c r="G1742" s="7" t="s">
        <v>3867</v>
      </c>
      <c r="H1742" s="7">
        <v>115</v>
      </c>
      <c r="I1742" s="7">
        <v>32.979999999999997</v>
      </c>
      <c r="J1742" s="7">
        <v>8</v>
      </c>
      <c r="K1742" s="7">
        <v>263.83999999999997</v>
      </c>
      <c r="L1742" s="7" t="s">
        <v>38</v>
      </c>
      <c r="M1742" s="9">
        <v>1</v>
      </c>
      <c r="N1742" s="6" t="str">
        <f>IF(ev_charging_network_usage_!$I1742&lt;=10,"Low",IF(ev_charging_network_usage_!$I1742&lt;=30,"Medium","High"))</f>
        <v>High</v>
      </c>
      <c r="O1742" s="6" t="str">
        <f t="shared" si="113"/>
        <v>Low Satisfaction</v>
      </c>
      <c r="P1742" s="6" t="str">
        <f>IF(ev_charging_network_usage_!$H1742&lt;30,"Short Charging",IF(ev_charging_network_usage_!$H1742&lt;=60,"Medium Charging","Long Charging"))</f>
        <v>Long Charging</v>
      </c>
      <c r="Q1742" s="6">
        <f t="shared" si="112"/>
        <v>2</v>
      </c>
      <c r="R1742" s="30">
        <f t="shared" si="110"/>
        <v>0.8569444444444444</v>
      </c>
      <c r="S1742" s="28">
        <f t="shared" si="111"/>
        <v>45364</v>
      </c>
      <c r="T1742" s="28"/>
    </row>
    <row r="1743" spans="1:20" ht="13.2" x14ac:dyDescent="0.25">
      <c r="A1743" s="3" t="s">
        <v>3868</v>
      </c>
      <c r="B1743" s="3" t="s">
        <v>59</v>
      </c>
      <c r="C1743" s="3" t="s">
        <v>30</v>
      </c>
      <c r="D1743" s="3" t="s">
        <v>22</v>
      </c>
      <c r="E1743" s="3" t="s">
        <v>35</v>
      </c>
      <c r="F1743" s="4">
        <v>45301.540972222225</v>
      </c>
      <c r="G1743" s="4">
        <v>45301.572222222225</v>
      </c>
      <c r="H1743" s="3">
        <v>45</v>
      </c>
      <c r="I1743" s="3">
        <v>20.74</v>
      </c>
      <c r="J1743" s="3">
        <v>15</v>
      </c>
      <c r="K1743" s="3">
        <v>311.10000000000002</v>
      </c>
      <c r="L1743" s="3" t="s">
        <v>38</v>
      </c>
      <c r="M1743" s="5">
        <v>3</v>
      </c>
      <c r="N1743" s="6" t="str">
        <f>IF(ev_charging_network_usage_!$I1743&lt;=10,"Low",IF(ev_charging_network_usage_!$I1743&lt;=30,"Medium","High"))</f>
        <v>Medium</v>
      </c>
      <c r="O1743" s="6" t="str">
        <f t="shared" si="113"/>
        <v>Medium Satisfaction</v>
      </c>
      <c r="P1743" s="6" t="str">
        <f>IF(ev_charging_network_usage_!$H1743&lt;30,"Short Charging",IF(ev_charging_network_usage_!$H1743&lt;=60,"Medium Charging","Long Charging"))</f>
        <v>Medium Charging</v>
      </c>
      <c r="Q1743" s="6">
        <f t="shared" si="112"/>
        <v>2</v>
      </c>
      <c r="R1743" s="30">
        <f t="shared" si="110"/>
        <v>0.54097222222222219</v>
      </c>
      <c r="S1743" s="28">
        <f t="shared" si="111"/>
        <v>45301</v>
      </c>
      <c r="T1743" s="28"/>
    </row>
    <row r="1744" spans="1:20" ht="13.2" x14ac:dyDescent="0.25">
      <c r="A1744" s="7" t="s">
        <v>3869</v>
      </c>
      <c r="B1744" s="7" t="s">
        <v>55</v>
      </c>
      <c r="C1744" s="7" t="s">
        <v>15</v>
      </c>
      <c r="D1744" s="7" t="s">
        <v>16</v>
      </c>
      <c r="E1744" s="7" t="s">
        <v>35</v>
      </c>
      <c r="F1744" s="8">
        <v>45418.337500000001</v>
      </c>
      <c r="G1744" s="8">
        <v>45418.354166666664</v>
      </c>
      <c r="H1744" s="7">
        <v>24</v>
      </c>
      <c r="I1744" s="7">
        <v>56.76</v>
      </c>
      <c r="J1744" s="7">
        <v>12</v>
      </c>
      <c r="K1744" s="7">
        <v>681.12</v>
      </c>
      <c r="L1744" s="7" t="s">
        <v>38</v>
      </c>
      <c r="M1744" s="9">
        <v>2</v>
      </c>
      <c r="N1744" s="6" t="str">
        <f>IF(ev_charging_network_usage_!$I1744&lt;=10,"Low",IF(ev_charging_network_usage_!$I1744&lt;=30,"Medium","High"))</f>
        <v>High</v>
      </c>
      <c r="O1744" s="6" t="str">
        <f t="shared" si="113"/>
        <v>Low Satisfaction</v>
      </c>
      <c r="P1744" s="6" t="str">
        <f>IF(ev_charging_network_usage_!$H1744&lt;30,"Short Charging",IF(ev_charging_network_usage_!$H1744&lt;=60,"Medium Charging","Long Charging"))</f>
        <v>Short Charging</v>
      </c>
      <c r="Q1744" s="6">
        <f t="shared" si="112"/>
        <v>3</v>
      </c>
      <c r="R1744" s="30">
        <f t="shared" si="110"/>
        <v>0.33750000000000002</v>
      </c>
      <c r="S1744" s="28">
        <f t="shared" si="111"/>
        <v>45418</v>
      </c>
      <c r="T1744" s="28"/>
    </row>
    <row r="1745" spans="1:20" ht="13.2" x14ac:dyDescent="0.25">
      <c r="A1745" s="3" t="s">
        <v>3870</v>
      </c>
      <c r="B1745" s="3" t="s">
        <v>55</v>
      </c>
      <c r="C1745" s="3" t="s">
        <v>15</v>
      </c>
      <c r="D1745" s="3" t="s">
        <v>22</v>
      </c>
      <c r="E1745" s="3" t="s">
        <v>35</v>
      </c>
      <c r="F1745" s="3" t="s">
        <v>3871</v>
      </c>
      <c r="G1745" s="3" t="s">
        <v>3872</v>
      </c>
      <c r="H1745" s="3">
        <v>41</v>
      </c>
      <c r="I1745" s="3">
        <v>34.619999999999997</v>
      </c>
      <c r="J1745" s="3">
        <v>8</v>
      </c>
      <c r="K1745" s="3">
        <v>276.95999999999998</v>
      </c>
      <c r="L1745" s="3" t="s">
        <v>27</v>
      </c>
      <c r="M1745" s="5">
        <v>4</v>
      </c>
      <c r="N1745" s="6" t="str">
        <f>IF(ev_charging_network_usage_!$I1745&lt;=10,"Low",IF(ev_charging_network_usage_!$I1745&lt;=30,"Medium","High"))</f>
        <v>High</v>
      </c>
      <c r="O1745" s="6" t="str">
        <f t="shared" si="113"/>
        <v>Medium Satisfaction</v>
      </c>
      <c r="P1745" s="6" t="str">
        <f>IF(ev_charging_network_usage_!$H1745&lt;30,"Short Charging",IF(ev_charging_network_usage_!$H1745&lt;=60,"Medium Charging","Long Charging"))</f>
        <v>Medium Charging</v>
      </c>
      <c r="Q1745" s="6">
        <f t="shared" si="112"/>
        <v>3</v>
      </c>
      <c r="R1745" s="30">
        <f t="shared" si="110"/>
        <v>0.18124999999999999</v>
      </c>
      <c r="S1745" s="28">
        <f t="shared" si="111"/>
        <v>45592</v>
      </c>
      <c r="T1745" s="28"/>
    </row>
    <row r="1746" spans="1:20" ht="13.2" x14ac:dyDescent="0.25">
      <c r="A1746" s="7" t="s">
        <v>3873</v>
      </c>
      <c r="B1746" s="7" t="s">
        <v>20</v>
      </c>
      <c r="C1746" s="7" t="s">
        <v>21</v>
      </c>
      <c r="D1746" s="7" t="s">
        <v>22</v>
      </c>
      <c r="E1746" s="7" t="s">
        <v>17</v>
      </c>
      <c r="F1746" s="7" t="s">
        <v>3874</v>
      </c>
      <c r="G1746" s="7" t="s">
        <v>3875</v>
      </c>
      <c r="H1746" s="7">
        <v>31</v>
      </c>
      <c r="I1746" s="7">
        <v>30.48</v>
      </c>
      <c r="J1746" s="7">
        <v>12</v>
      </c>
      <c r="K1746" s="7">
        <v>365.76</v>
      </c>
      <c r="L1746" s="7" t="s">
        <v>38</v>
      </c>
      <c r="M1746" s="9">
        <v>2</v>
      </c>
      <c r="N1746" s="6" t="str">
        <f>IF(ev_charging_network_usage_!$I1746&lt;=10,"Low",IF(ev_charging_network_usage_!$I1746&lt;=30,"Medium","High"))</f>
        <v>High</v>
      </c>
      <c r="O1746" s="6" t="str">
        <f t="shared" si="113"/>
        <v>Low Satisfaction</v>
      </c>
      <c r="P1746" s="6" t="str">
        <f>IF(ev_charging_network_usage_!$H1746&lt;30,"Short Charging",IF(ev_charging_network_usage_!$H1746&lt;=60,"Medium Charging","Long Charging"))</f>
        <v>Medium Charging</v>
      </c>
      <c r="Q1746" s="6">
        <f t="shared" si="112"/>
        <v>1</v>
      </c>
      <c r="R1746" s="30">
        <f t="shared" si="110"/>
        <v>7.4999999999999997E-2</v>
      </c>
      <c r="S1746" s="28">
        <f t="shared" si="111"/>
        <v>44971</v>
      </c>
      <c r="T1746" s="28"/>
    </row>
    <row r="1747" spans="1:20" ht="13.2" x14ac:dyDescent="0.25">
      <c r="A1747" s="3" t="s">
        <v>3876</v>
      </c>
      <c r="B1747" s="3" t="s">
        <v>55</v>
      </c>
      <c r="C1747" s="3" t="s">
        <v>21</v>
      </c>
      <c r="D1747" s="3" t="s">
        <v>31</v>
      </c>
      <c r="E1747" s="3" t="s">
        <v>35</v>
      </c>
      <c r="F1747" s="4">
        <v>45028.372916666667</v>
      </c>
      <c r="G1747" s="4">
        <v>45028.435416666667</v>
      </c>
      <c r="H1747" s="3">
        <v>90</v>
      </c>
      <c r="I1747" s="3">
        <v>9.9</v>
      </c>
      <c r="J1747" s="3">
        <v>15</v>
      </c>
      <c r="K1747" s="3">
        <v>148.5</v>
      </c>
      <c r="L1747" s="3" t="s">
        <v>23</v>
      </c>
      <c r="M1747" s="5">
        <v>1</v>
      </c>
      <c r="N1747" s="6" t="str">
        <f>IF(ev_charging_network_usage_!$I1747&lt;=10,"Low",IF(ev_charging_network_usage_!$I1747&lt;=30,"Medium","High"))</f>
        <v>Low</v>
      </c>
      <c r="O1747" s="6" t="str">
        <f t="shared" si="113"/>
        <v>Low Satisfaction</v>
      </c>
      <c r="P1747" s="6" t="str">
        <f>IF(ev_charging_network_usage_!$H1747&lt;30,"Short Charging",IF(ev_charging_network_usage_!$H1747&lt;=60,"Medium Charging","Long Charging"))</f>
        <v>Long Charging</v>
      </c>
      <c r="Q1747" s="6">
        <f t="shared" si="112"/>
        <v>1</v>
      </c>
      <c r="R1747" s="30">
        <f t="shared" si="110"/>
        <v>0.37291666666666667</v>
      </c>
      <c r="S1747" s="28">
        <f t="shared" si="111"/>
        <v>45028</v>
      </c>
      <c r="T1747" s="28"/>
    </row>
    <row r="1748" spans="1:20" ht="13.2" x14ac:dyDescent="0.25">
      <c r="A1748" s="7" t="s">
        <v>3877</v>
      </c>
      <c r="B1748" s="7" t="s">
        <v>14</v>
      </c>
      <c r="C1748" s="7" t="s">
        <v>30</v>
      </c>
      <c r="D1748" s="7" t="s">
        <v>34</v>
      </c>
      <c r="E1748" s="7" t="s">
        <v>17</v>
      </c>
      <c r="F1748" s="8">
        <v>45353.211805555555</v>
      </c>
      <c r="G1748" s="8">
        <v>45353.232638888891</v>
      </c>
      <c r="H1748" s="7">
        <v>30</v>
      </c>
      <c r="I1748" s="7">
        <v>4.78</v>
      </c>
      <c r="J1748" s="7">
        <v>8</v>
      </c>
      <c r="K1748" s="7">
        <v>38.24</v>
      </c>
      <c r="L1748" s="7" t="s">
        <v>23</v>
      </c>
      <c r="M1748" s="9">
        <v>2</v>
      </c>
      <c r="N1748" s="6" t="str">
        <f>IF(ev_charging_network_usage_!$I1748&lt;=10,"Low",IF(ev_charging_network_usage_!$I1748&lt;=30,"Medium","High"))</f>
        <v>Low</v>
      </c>
      <c r="O1748" s="6" t="str">
        <f t="shared" si="113"/>
        <v>Low Satisfaction</v>
      </c>
      <c r="P1748" s="6" t="str">
        <f>IF(ev_charging_network_usage_!$H1748&lt;30,"Short Charging",IF(ev_charging_network_usage_!$H1748&lt;=60,"Medium Charging","Long Charging"))</f>
        <v>Medium Charging</v>
      </c>
      <c r="Q1748" s="6">
        <f t="shared" si="112"/>
        <v>2</v>
      </c>
      <c r="R1748" s="30">
        <f t="shared" si="110"/>
        <v>0.21180555555555555</v>
      </c>
      <c r="S1748" s="28">
        <f t="shared" si="111"/>
        <v>45353</v>
      </c>
      <c r="T1748" s="28"/>
    </row>
    <row r="1749" spans="1:20" ht="13.2" x14ac:dyDescent="0.25">
      <c r="A1749" s="3" t="s">
        <v>3878</v>
      </c>
      <c r="B1749" s="3" t="s">
        <v>55</v>
      </c>
      <c r="C1749" s="3" t="s">
        <v>15</v>
      </c>
      <c r="D1749" s="3" t="s">
        <v>34</v>
      </c>
      <c r="E1749" s="3" t="s">
        <v>17</v>
      </c>
      <c r="F1749" s="3" t="s">
        <v>3879</v>
      </c>
      <c r="G1749" s="3" t="s">
        <v>3880</v>
      </c>
      <c r="H1749" s="3">
        <v>13</v>
      </c>
      <c r="I1749" s="3">
        <v>50.62</v>
      </c>
      <c r="J1749" s="3">
        <v>8</v>
      </c>
      <c r="K1749" s="3">
        <v>404.96</v>
      </c>
      <c r="L1749" s="3" t="s">
        <v>18</v>
      </c>
      <c r="M1749" s="5">
        <v>5</v>
      </c>
      <c r="N1749" s="6" t="str">
        <f>IF(ev_charging_network_usage_!$I1749&lt;=10,"Low",IF(ev_charging_network_usage_!$I1749&lt;=30,"Medium","High"))</f>
        <v>High</v>
      </c>
      <c r="O1749" s="6" t="str">
        <f t="shared" si="113"/>
        <v>High Satisfaction</v>
      </c>
      <c r="P1749" s="6" t="str">
        <f>IF(ev_charging_network_usage_!$H1749&lt;30,"Short Charging",IF(ev_charging_network_usage_!$H1749&lt;=60,"Medium Charging","Long Charging"))</f>
        <v>Short Charging</v>
      </c>
      <c r="Q1749" s="6">
        <f t="shared" si="112"/>
        <v>3</v>
      </c>
      <c r="R1749" s="30">
        <f t="shared" si="110"/>
        <v>0.79097222222222219</v>
      </c>
      <c r="S1749" s="28">
        <f t="shared" si="111"/>
        <v>45442</v>
      </c>
      <c r="T1749" s="28"/>
    </row>
    <row r="1750" spans="1:20" ht="13.2" x14ac:dyDescent="0.25">
      <c r="A1750" s="7" t="s">
        <v>3881</v>
      </c>
      <c r="B1750" s="7" t="s">
        <v>55</v>
      </c>
      <c r="C1750" s="7" t="s">
        <v>21</v>
      </c>
      <c r="D1750" s="7" t="s">
        <v>16</v>
      </c>
      <c r="E1750" s="7" t="s">
        <v>35</v>
      </c>
      <c r="F1750" s="8">
        <v>45140.5</v>
      </c>
      <c r="G1750" s="8">
        <v>45140.581250000003</v>
      </c>
      <c r="H1750" s="7">
        <v>117</v>
      </c>
      <c r="I1750" s="7">
        <v>26.87</v>
      </c>
      <c r="J1750" s="7">
        <v>10</v>
      </c>
      <c r="K1750" s="7">
        <v>268.7</v>
      </c>
      <c r="L1750" s="7" t="s">
        <v>18</v>
      </c>
      <c r="M1750" s="9">
        <v>2</v>
      </c>
      <c r="N1750" s="6" t="str">
        <f>IF(ev_charging_network_usage_!$I1750&lt;=10,"Low",IF(ev_charging_network_usage_!$I1750&lt;=30,"Medium","High"))</f>
        <v>Medium</v>
      </c>
      <c r="O1750" s="6" t="str">
        <f t="shared" si="113"/>
        <v>Low Satisfaction</v>
      </c>
      <c r="P1750" s="6" t="str">
        <f>IF(ev_charging_network_usage_!$H1750&lt;30,"Short Charging",IF(ev_charging_network_usage_!$H1750&lt;=60,"Medium Charging","Long Charging"))</f>
        <v>Long Charging</v>
      </c>
      <c r="Q1750" s="6">
        <f t="shared" si="112"/>
        <v>1</v>
      </c>
      <c r="R1750" s="30">
        <f t="shared" si="110"/>
        <v>0.5</v>
      </c>
      <c r="S1750" s="28">
        <f t="shared" si="111"/>
        <v>45140</v>
      </c>
      <c r="T1750" s="28"/>
    </row>
    <row r="1751" spans="1:20" ht="13.2" x14ac:dyDescent="0.25">
      <c r="A1751" s="3" t="s">
        <v>3882</v>
      </c>
      <c r="B1751" s="3" t="s">
        <v>43</v>
      </c>
      <c r="C1751" s="3" t="s">
        <v>21</v>
      </c>
      <c r="D1751" s="3" t="s">
        <v>16</v>
      </c>
      <c r="E1751" s="3" t="s">
        <v>17</v>
      </c>
      <c r="F1751" s="4">
        <v>45296.70416666667</v>
      </c>
      <c r="G1751" s="4">
        <v>45296.783333333333</v>
      </c>
      <c r="H1751" s="3">
        <v>114</v>
      </c>
      <c r="I1751" s="3">
        <v>13.03</v>
      </c>
      <c r="J1751" s="3">
        <v>15</v>
      </c>
      <c r="K1751" s="3">
        <v>195.45</v>
      </c>
      <c r="L1751" s="3" t="s">
        <v>18</v>
      </c>
      <c r="M1751" s="5">
        <v>4</v>
      </c>
      <c r="N1751" s="6" t="str">
        <f>IF(ev_charging_network_usage_!$I1751&lt;=10,"Low",IF(ev_charging_network_usage_!$I1751&lt;=30,"Medium","High"))</f>
        <v>Medium</v>
      </c>
      <c r="O1751" s="6" t="str">
        <f t="shared" si="113"/>
        <v>Medium Satisfaction</v>
      </c>
      <c r="P1751" s="6" t="str">
        <f>IF(ev_charging_network_usage_!$H1751&lt;30,"Short Charging",IF(ev_charging_network_usage_!$H1751&lt;=60,"Medium Charging","Long Charging"))</f>
        <v>Long Charging</v>
      </c>
      <c r="Q1751" s="6">
        <f t="shared" si="112"/>
        <v>1</v>
      </c>
      <c r="R1751" s="30">
        <f t="shared" si="110"/>
        <v>0.70416666666666672</v>
      </c>
      <c r="S1751" s="28">
        <f t="shared" si="111"/>
        <v>45296</v>
      </c>
      <c r="T1751" s="28"/>
    </row>
    <row r="1752" spans="1:20" ht="13.2" x14ac:dyDescent="0.25">
      <c r="A1752" s="7" t="s">
        <v>3883</v>
      </c>
      <c r="B1752" s="7" t="s">
        <v>78</v>
      </c>
      <c r="C1752" s="7" t="s">
        <v>15</v>
      </c>
      <c r="D1752" s="7" t="s">
        <v>31</v>
      </c>
      <c r="E1752" s="7" t="s">
        <v>35</v>
      </c>
      <c r="F1752" s="7" t="s">
        <v>3884</v>
      </c>
      <c r="G1752" s="7" t="s">
        <v>3885</v>
      </c>
      <c r="H1752" s="7">
        <v>73</v>
      </c>
      <c r="I1752" s="7">
        <v>5.45</v>
      </c>
      <c r="J1752" s="7">
        <v>15</v>
      </c>
      <c r="K1752" s="7">
        <v>81.75</v>
      </c>
      <c r="L1752" s="7" t="s">
        <v>38</v>
      </c>
      <c r="M1752" s="9">
        <v>1</v>
      </c>
      <c r="N1752" s="6" t="str">
        <f>IF(ev_charging_network_usage_!$I1752&lt;=10,"Low",IF(ev_charging_network_usage_!$I1752&lt;=30,"Medium","High"))</f>
        <v>Low</v>
      </c>
      <c r="O1752" s="6" t="str">
        <f t="shared" si="113"/>
        <v>Low Satisfaction</v>
      </c>
      <c r="P1752" s="6" t="str">
        <f>IF(ev_charging_network_usage_!$H1752&lt;30,"Short Charging",IF(ev_charging_network_usage_!$H1752&lt;=60,"Medium Charging","Long Charging"))</f>
        <v>Long Charging</v>
      </c>
      <c r="Q1752" s="6">
        <f t="shared" si="112"/>
        <v>3</v>
      </c>
      <c r="R1752" s="30">
        <f t="shared" si="110"/>
        <v>0.12013888888888889</v>
      </c>
      <c r="S1752" s="28">
        <f t="shared" si="111"/>
        <v>45040</v>
      </c>
      <c r="T1752" s="28"/>
    </row>
    <row r="1753" spans="1:20" ht="13.2" x14ac:dyDescent="0.25">
      <c r="A1753" s="3" t="s">
        <v>3886</v>
      </c>
      <c r="B1753" s="3" t="s">
        <v>29</v>
      </c>
      <c r="C1753" s="3" t="s">
        <v>15</v>
      </c>
      <c r="D1753" s="3" t="s">
        <v>34</v>
      </c>
      <c r="E1753" s="3" t="s">
        <v>17</v>
      </c>
      <c r="F1753" s="3" t="s">
        <v>3887</v>
      </c>
      <c r="G1753" s="3" t="s">
        <v>3888</v>
      </c>
      <c r="H1753" s="3">
        <v>25</v>
      </c>
      <c r="I1753" s="3">
        <v>2.58</v>
      </c>
      <c r="J1753" s="3">
        <v>12</v>
      </c>
      <c r="K1753" s="3">
        <v>30.96</v>
      </c>
      <c r="L1753" s="3" t="s">
        <v>27</v>
      </c>
      <c r="M1753" s="5">
        <v>3</v>
      </c>
      <c r="N1753" s="6" t="str">
        <f>IF(ev_charging_network_usage_!$I1753&lt;=10,"Low",IF(ev_charging_network_usage_!$I1753&lt;=30,"Medium","High"))</f>
        <v>Low</v>
      </c>
      <c r="O1753" s="6" t="str">
        <f t="shared" si="113"/>
        <v>Medium Satisfaction</v>
      </c>
      <c r="P1753" s="6" t="str">
        <f>IF(ev_charging_network_usage_!$H1753&lt;30,"Short Charging",IF(ev_charging_network_usage_!$H1753&lt;=60,"Medium Charging","Long Charging"))</f>
        <v>Short Charging</v>
      </c>
      <c r="Q1753" s="6">
        <f t="shared" si="112"/>
        <v>3</v>
      </c>
      <c r="R1753" s="30">
        <f t="shared" si="110"/>
        <v>0.37847222222222221</v>
      </c>
      <c r="S1753" s="28">
        <f t="shared" si="111"/>
        <v>45497</v>
      </c>
      <c r="T1753" s="28"/>
    </row>
    <row r="1754" spans="1:20" ht="13.2" x14ac:dyDescent="0.25">
      <c r="A1754" s="7" t="s">
        <v>3889</v>
      </c>
      <c r="B1754" s="7" t="s">
        <v>78</v>
      </c>
      <c r="C1754" s="7" t="s">
        <v>15</v>
      </c>
      <c r="D1754" s="7" t="s">
        <v>34</v>
      </c>
      <c r="E1754" s="7" t="s">
        <v>35</v>
      </c>
      <c r="F1754" s="7" t="s">
        <v>3890</v>
      </c>
      <c r="G1754" s="7" t="s">
        <v>3891</v>
      </c>
      <c r="H1754" s="7">
        <v>22</v>
      </c>
      <c r="I1754" s="7">
        <v>8.25</v>
      </c>
      <c r="J1754" s="7">
        <v>15</v>
      </c>
      <c r="K1754" s="7">
        <v>123.75</v>
      </c>
      <c r="L1754" s="7" t="s">
        <v>18</v>
      </c>
      <c r="M1754" s="9">
        <v>4</v>
      </c>
      <c r="N1754" s="6" t="str">
        <f>IF(ev_charging_network_usage_!$I1754&lt;=10,"Low",IF(ev_charging_network_usage_!$I1754&lt;=30,"Medium","High"))</f>
        <v>Low</v>
      </c>
      <c r="O1754" s="6" t="str">
        <f t="shared" si="113"/>
        <v>Medium Satisfaction</v>
      </c>
      <c r="P1754" s="6" t="str">
        <f>IF(ev_charging_network_usage_!$H1754&lt;30,"Short Charging",IF(ev_charging_network_usage_!$H1754&lt;=60,"Medium Charging","Long Charging"))</f>
        <v>Short Charging</v>
      </c>
      <c r="Q1754" s="6">
        <f t="shared" si="112"/>
        <v>3</v>
      </c>
      <c r="R1754" s="30">
        <f t="shared" si="110"/>
        <v>0.98124999999999996</v>
      </c>
      <c r="S1754" s="28">
        <f t="shared" si="111"/>
        <v>44948</v>
      </c>
      <c r="T1754" s="28"/>
    </row>
    <row r="1755" spans="1:20" ht="13.2" x14ac:dyDescent="0.25">
      <c r="A1755" s="3" t="s">
        <v>3892</v>
      </c>
      <c r="B1755" s="3" t="s">
        <v>55</v>
      </c>
      <c r="C1755" s="3" t="s">
        <v>21</v>
      </c>
      <c r="D1755" s="3" t="s">
        <v>16</v>
      </c>
      <c r="E1755" s="3" t="s">
        <v>35</v>
      </c>
      <c r="F1755" s="3" t="s">
        <v>3893</v>
      </c>
      <c r="G1755" s="3" t="s">
        <v>3894</v>
      </c>
      <c r="H1755" s="3">
        <v>29</v>
      </c>
      <c r="I1755" s="3">
        <v>24.93</v>
      </c>
      <c r="J1755" s="3">
        <v>15</v>
      </c>
      <c r="K1755" s="3">
        <v>373.95</v>
      </c>
      <c r="L1755" s="3" t="s">
        <v>38</v>
      </c>
      <c r="M1755" s="5">
        <v>2</v>
      </c>
      <c r="N1755" s="6" t="str">
        <f>IF(ev_charging_network_usage_!$I1755&lt;=10,"Low",IF(ev_charging_network_usage_!$I1755&lt;=30,"Medium","High"))</f>
        <v>Medium</v>
      </c>
      <c r="O1755" s="6" t="str">
        <f t="shared" si="113"/>
        <v>Low Satisfaction</v>
      </c>
      <c r="P1755" s="6" t="str">
        <f>IF(ev_charging_network_usage_!$H1755&lt;30,"Short Charging",IF(ev_charging_network_usage_!$H1755&lt;=60,"Medium Charging","Long Charging"))</f>
        <v>Short Charging</v>
      </c>
      <c r="Q1755" s="6">
        <f t="shared" si="112"/>
        <v>1</v>
      </c>
      <c r="R1755" s="30">
        <f t="shared" si="110"/>
        <v>6.458333333333334E-2</v>
      </c>
      <c r="S1755" s="28">
        <f t="shared" si="111"/>
        <v>45226</v>
      </c>
      <c r="T1755" s="28"/>
    </row>
    <row r="1756" spans="1:20" ht="13.2" x14ac:dyDescent="0.25">
      <c r="A1756" s="7" t="s">
        <v>3895</v>
      </c>
      <c r="B1756" s="7" t="s">
        <v>29</v>
      </c>
      <c r="C1756" s="7" t="s">
        <v>21</v>
      </c>
      <c r="D1756" s="7" t="s">
        <v>31</v>
      </c>
      <c r="E1756" s="7" t="s">
        <v>35</v>
      </c>
      <c r="F1756" s="7" t="s">
        <v>3896</v>
      </c>
      <c r="G1756" s="7" t="s">
        <v>3897</v>
      </c>
      <c r="H1756" s="7">
        <v>83</v>
      </c>
      <c r="I1756" s="7">
        <v>8.7799999999999994</v>
      </c>
      <c r="J1756" s="7">
        <v>12</v>
      </c>
      <c r="K1756" s="7">
        <v>105.36</v>
      </c>
      <c r="L1756" s="7" t="s">
        <v>38</v>
      </c>
      <c r="M1756" s="9">
        <v>5</v>
      </c>
      <c r="N1756" s="6" t="str">
        <f>IF(ev_charging_network_usage_!$I1756&lt;=10,"Low",IF(ev_charging_network_usage_!$I1756&lt;=30,"Medium","High"))</f>
        <v>Low</v>
      </c>
      <c r="O1756" s="6" t="str">
        <f t="shared" si="113"/>
        <v>High Satisfaction</v>
      </c>
      <c r="P1756" s="6" t="str">
        <f>IF(ev_charging_network_usage_!$H1756&lt;30,"Short Charging",IF(ev_charging_network_usage_!$H1756&lt;=60,"Medium Charging","Long Charging"))</f>
        <v>Long Charging</v>
      </c>
      <c r="Q1756" s="6">
        <f t="shared" si="112"/>
        <v>1</v>
      </c>
      <c r="R1756" s="30">
        <f t="shared" si="110"/>
        <v>0.42569444444444443</v>
      </c>
      <c r="S1756" s="28">
        <f t="shared" si="111"/>
        <v>45395</v>
      </c>
      <c r="T1756" s="28"/>
    </row>
    <row r="1757" spans="1:20" ht="13.2" x14ac:dyDescent="0.25">
      <c r="A1757" s="3" t="s">
        <v>3898</v>
      </c>
      <c r="B1757" s="3" t="s">
        <v>48</v>
      </c>
      <c r="C1757" s="3" t="s">
        <v>30</v>
      </c>
      <c r="D1757" s="3" t="s">
        <v>34</v>
      </c>
      <c r="E1757" s="3" t="s">
        <v>17</v>
      </c>
      <c r="F1757" s="4">
        <v>45355.90347222222</v>
      </c>
      <c r="G1757" s="4">
        <v>45355.920138888891</v>
      </c>
      <c r="H1757" s="3">
        <v>24</v>
      </c>
      <c r="I1757" s="3">
        <v>21.32</v>
      </c>
      <c r="J1757" s="3">
        <v>10</v>
      </c>
      <c r="K1757" s="3">
        <v>213.2</v>
      </c>
      <c r="L1757" s="3" t="s">
        <v>27</v>
      </c>
      <c r="M1757" s="5">
        <v>2</v>
      </c>
      <c r="N1757" s="6" t="str">
        <f>IF(ev_charging_network_usage_!$I1757&lt;=10,"Low",IF(ev_charging_network_usage_!$I1757&lt;=30,"Medium","High"))</f>
        <v>Medium</v>
      </c>
      <c r="O1757" s="6" t="str">
        <f t="shared" si="113"/>
        <v>Low Satisfaction</v>
      </c>
      <c r="P1757" s="6" t="str">
        <f>IF(ev_charging_network_usage_!$H1757&lt;30,"Short Charging",IF(ev_charging_network_usage_!$H1757&lt;=60,"Medium Charging","Long Charging"))</f>
        <v>Short Charging</v>
      </c>
      <c r="Q1757" s="6">
        <f t="shared" si="112"/>
        <v>2</v>
      </c>
      <c r="R1757" s="30">
        <f t="shared" si="110"/>
        <v>0.90347222222222223</v>
      </c>
      <c r="S1757" s="28">
        <f t="shared" si="111"/>
        <v>45355</v>
      </c>
      <c r="T1757" s="28"/>
    </row>
    <row r="1758" spans="1:20" ht="13.2" x14ac:dyDescent="0.25">
      <c r="A1758" s="7" t="s">
        <v>3899</v>
      </c>
      <c r="B1758" s="7" t="s">
        <v>78</v>
      </c>
      <c r="C1758" s="7" t="s">
        <v>21</v>
      </c>
      <c r="D1758" s="7" t="s">
        <v>34</v>
      </c>
      <c r="E1758" s="7" t="s">
        <v>17</v>
      </c>
      <c r="F1758" s="7" t="s">
        <v>3900</v>
      </c>
      <c r="G1758" s="7" t="s">
        <v>3901</v>
      </c>
      <c r="H1758" s="7">
        <v>81</v>
      </c>
      <c r="I1758" s="7">
        <v>34.26</v>
      </c>
      <c r="J1758" s="7">
        <v>15</v>
      </c>
      <c r="K1758" s="7">
        <v>513.9</v>
      </c>
      <c r="L1758" s="7" t="s">
        <v>23</v>
      </c>
      <c r="M1758" s="9">
        <v>1</v>
      </c>
      <c r="N1758" s="6" t="str">
        <f>IF(ev_charging_network_usage_!$I1758&lt;=10,"Low",IF(ev_charging_network_usage_!$I1758&lt;=30,"Medium","High"))</f>
        <v>High</v>
      </c>
      <c r="O1758" s="6" t="str">
        <f t="shared" si="113"/>
        <v>Low Satisfaction</v>
      </c>
      <c r="P1758" s="6" t="str">
        <f>IF(ev_charging_network_usage_!$H1758&lt;30,"Short Charging",IF(ev_charging_network_usage_!$H1758&lt;=60,"Medium Charging","Long Charging"))</f>
        <v>Long Charging</v>
      </c>
      <c r="Q1758" s="6">
        <f t="shared" si="112"/>
        <v>1</v>
      </c>
      <c r="R1758" s="30">
        <f t="shared" si="110"/>
        <v>0.70833333333333337</v>
      </c>
      <c r="S1758" s="28">
        <f t="shared" si="111"/>
        <v>45400</v>
      </c>
      <c r="T1758" s="28"/>
    </row>
    <row r="1759" spans="1:20" ht="13.2" x14ac:dyDescent="0.25">
      <c r="A1759" s="3" t="s">
        <v>3902</v>
      </c>
      <c r="B1759" s="3" t="s">
        <v>48</v>
      </c>
      <c r="C1759" s="3" t="s">
        <v>21</v>
      </c>
      <c r="D1759" s="3" t="s">
        <v>31</v>
      </c>
      <c r="E1759" s="3" t="s">
        <v>35</v>
      </c>
      <c r="F1759" s="3" t="s">
        <v>3903</v>
      </c>
      <c r="G1759" s="3" t="s">
        <v>3904</v>
      </c>
      <c r="H1759" s="3">
        <v>26</v>
      </c>
      <c r="I1759" s="3">
        <v>44.13</v>
      </c>
      <c r="J1759" s="3">
        <v>15</v>
      </c>
      <c r="K1759" s="3">
        <v>661.95</v>
      </c>
      <c r="L1759" s="3" t="s">
        <v>27</v>
      </c>
      <c r="M1759" s="5">
        <v>3</v>
      </c>
      <c r="N1759" s="6" t="str">
        <f>IF(ev_charging_network_usage_!$I1759&lt;=10,"Low",IF(ev_charging_network_usage_!$I1759&lt;=30,"Medium","High"))</f>
        <v>High</v>
      </c>
      <c r="O1759" s="6" t="str">
        <f t="shared" si="113"/>
        <v>Medium Satisfaction</v>
      </c>
      <c r="P1759" s="6" t="str">
        <f>IF(ev_charging_network_usage_!$H1759&lt;30,"Short Charging",IF(ev_charging_network_usage_!$H1759&lt;=60,"Medium Charging","Long Charging"))</f>
        <v>Short Charging</v>
      </c>
      <c r="Q1759" s="6">
        <f t="shared" si="112"/>
        <v>1</v>
      </c>
      <c r="R1759" s="30">
        <f t="shared" si="110"/>
        <v>5.7638888888888892E-2</v>
      </c>
      <c r="S1759" s="28">
        <f t="shared" si="111"/>
        <v>45107</v>
      </c>
      <c r="T1759" s="28"/>
    </row>
    <row r="1760" spans="1:20" ht="13.2" x14ac:dyDescent="0.25">
      <c r="A1760" s="7" t="s">
        <v>3905</v>
      </c>
      <c r="B1760" s="7" t="s">
        <v>48</v>
      </c>
      <c r="C1760" s="7" t="s">
        <v>21</v>
      </c>
      <c r="D1760" s="7" t="s">
        <v>34</v>
      </c>
      <c r="E1760" s="7" t="s">
        <v>35</v>
      </c>
      <c r="F1760" s="8">
        <v>45292.318749999999</v>
      </c>
      <c r="G1760" s="8">
        <v>45292.385416666664</v>
      </c>
      <c r="H1760" s="7">
        <v>96</v>
      </c>
      <c r="I1760" s="7">
        <v>33.22</v>
      </c>
      <c r="J1760" s="7">
        <v>15</v>
      </c>
      <c r="K1760" s="7">
        <v>498.3</v>
      </c>
      <c r="L1760" s="7" t="s">
        <v>38</v>
      </c>
      <c r="M1760" s="9">
        <v>3</v>
      </c>
      <c r="N1760" s="6" t="str">
        <f>IF(ev_charging_network_usage_!$I1760&lt;=10,"Low",IF(ev_charging_network_usage_!$I1760&lt;=30,"Medium","High"))</f>
        <v>High</v>
      </c>
      <c r="O1760" s="6" t="str">
        <f t="shared" si="113"/>
        <v>Medium Satisfaction</v>
      </c>
      <c r="P1760" s="6" t="str">
        <f>IF(ev_charging_network_usage_!$H1760&lt;30,"Short Charging",IF(ev_charging_network_usage_!$H1760&lt;=60,"Medium Charging","Long Charging"))</f>
        <v>Long Charging</v>
      </c>
      <c r="Q1760" s="6">
        <f t="shared" si="112"/>
        <v>1</v>
      </c>
      <c r="R1760" s="30">
        <f t="shared" si="110"/>
        <v>0.31874999999999998</v>
      </c>
      <c r="S1760" s="28">
        <f t="shared" si="111"/>
        <v>45292</v>
      </c>
      <c r="T1760" s="28"/>
    </row>
    <row r="1761" spans="1:20" ht="13.2" x14ac:dyDescent="0.25">
      <c r="A1761" s="3" t="s">
        <v>3906</v>
      </c>
      <c r="B1761" s="3" t="s">
        <v>29</v>
      </c>
      <c r="C1761" s="3" t="s">
        <v>30</v>
      </c>
      <c r="D1761" s="3" t="s">
        <v>22</v>
      </c>
      <c r="E1761" s="3" t="s">
        <v>17</v>
      </c>
      <c r="F1761" s="4">
        <v>45231.936111111114</v>
      </c>
      <c r="G1761" s="4">
        <v>45261.004861111112</v>
      </c>
      <c r="H1761" s="3">
        <v>99</v>
      </c>
      <c r="I1761" s="3">
        <v>15.27</v>
      </c>
      <c r="J1761" s="3">
        <v>8</v>
      </c>
      <c r="K1761" s="3">
        <v>122.16</v>
      </c>
      <c r="L1761" s="3" t="s">
        <v>38</v>
      </c>
      <c r="M1761" s="5">
        <v>3</v>
      </c>
      <c r="N1761" s="6" t="str">
        <f>IF(ev_charging_network_usage_!$I1761&lt;=10,"Low",IF(ev_charging_network_usage_!$I1761&lt;=30,"Medium","High"))</f>
        <v>Medium</v>
      </c>
      <c r="O1761" s="6" t="str">
        <f t="shared" si="113"/>
        <v>Medium Satisfaction</v>
      </c>
      <c r="P1761" s="6" t="str">
        <f>IF(ev_charging_network_usage_!$H1761&lt;30,"Short Charging",IF(ev_charging_network_usage_!$H1761&lt;=60,"Medium Charging","Long Charging"))</f>
        <v>Long Charging</v>
      </c>
      <c r="Q1761" s="6">
        <f t="shared" si="112"/>
        <v>2</v>
      </c>
      <c r="R1761" s="30">
        <f t="shared" si="110"/>
        <v>0.93611111111111112</v>
      </c>
      <c r="S1761" s="28">
        <f t="shared" si="111"/>
        <v>45231</v>
      </c>
      <c r="T1761" s="28"/>
    </row>
    <row r="1762" spans="1:20" ht="13.2" x14ac:dyDescent="0.25">
      <c r="A1762" s="7" t="s">
        <v>3907</v>
      </c>
      <c r="B1762" s="7" t="s">
        <v>14</v>
      </c>
      <c r="C1762" s="7" t="s">
        <v>30</v>
      </c>
      <c r="D1762" s="7" t="s">
        <v>16</v>
      </c>
      <c r="E1762" s="7" t="s">
        <v>35</v>
      </c>
      <c r="F1762" s="7" t="s">
        <v>3908</v>
      </c>
      <c r="G1762" s="7" t="s">
        <v>3909</v>
      </c>
      <c r="H1762" s="7">
        <v>48</v>
      </c>
      <c r="I1762" s="7">
        <v>35.51</v>
      </c>
      <c r="J1762" s="7">
        <v>8</v>
      </c>
      <c r="K1762" s="7">
        <v>284.08</v>
      </c>
      <c r="L1762" s="7" t="s">
        <v>38</v>
      </c>
      <c r="M1762" s="9">
        <v>5</v>
      </c>
      <c r="N1762" s="6" t="str">
        <f>IF(ev_charging_network_usage_!$I1762&lt;=10,"Low",IF(ev_charging_network_usage_!$I1762&lt;=30,"Medium","High"))</f>
        <v>High</v>
      </c>
      <c r="O1762" s="6" t="str">
        <f t="shared" si="113"/>
        <v>High Satisfaction</v>
      </c>
      <c r="P1762" s="6" t="str">
        <f>IF(ev_charging_network_usage_!$H1762&lt;30,"Short Charging",IF(ev_charging_network_usage_!$H1762&lt;=60,"Medium Charging","Long Charging"))</f>
        <v>Medium Charging</v>
      </c>
      <c r="Q1762" s="6">
        <f t="shared" si="112"/>
        <v>2</v>
      </c>
      <c r="R1762" s="30">
        <f t="shared" si="110"/>
        <v>3.1944444444444442E-2</v>
      </c>
      <c r="S1762" s="28">
        <f t="shared" si="111"/>
        <v>45278</v>
      </c>
      <c r="T1762" s="28"/>
    </row>
    <row r="1763" spans="1:20" ht="13.2" x14ac:dyDescent="0.25">
      <c r="A1763" s="3" t="s">
        <v>3910</v>
      </c>
      <c r="B1763" s="3" t="s">
        <v>55</v>
      </c>
      <c r="C1763" s="3" t="s">
        <v>30</v>
      </c>
      <c r="D1763" s="3" t="s">
        <v>31</v>
      </c>
      <c r="E1763" s="3" t="s">
        <v>35</v>
      </c>
      <c r="F1763" s="3" t="s">
        <v>3911</v>
      </c>
      <c r="G1763" s="3" t="s">
        <v>3912</v>
      </c>
      <c r="H1763" s="3">
        <v>48</v>
      </c>
      <c r="I1763" s="3">
        <v>39.39</v>
      </c>
      <c r="J1763" s="3">
        <v>15</v>
      </c>
      <c r="K1763" s="3">
        <v>590.85</v>
      </c>
      <c r="L1763" s="3" t="s">
        <v>18</v>
      </c>
      <c r="M1763" s="5">
        <v>3</v>
      </c>
      <c r="N1763" s="6" t="str">
        <f>IF(ev_charging_network_usage_!$I1763&lt;=10,"Low",IF(ev_charging_network_usage_!$I1763&lt;=30,"Medium","High"))</f>
        <v>High</v>
      </c>
      <c r="O1763" s="6" t="str">
        <f t="shared" si="113"/>
        <v>Medium Satisfaction</v>
      </c>
      <c r="P1763" s="6" t="str">
        <f>IF(ev_charging_network_usage_!$H1763&lt;30,"Short Charging",IF(ev_charging_network_usage_!$H1763&lt;=60,"Medium Charging","Long Charging"))</f>
        <v>Medium Charging</v>
      </c>
      <c r="Q1763" s="6">
        <f t="shared" si="112"/>
        <v>2</v>
      </c>
      <c r="R1763" s="30">
        <f t="shared" si="110"/>
        <v>0.4</v>
      </c>
      <c r="S1763" s="28">
        <f t="shared" si="111"/>
        <v>45073</v>
      </c>
      <c r="T1763" s="28"/>
    </row>
    <row r="1764" spans="1:20" ht="13.2" x14ac:dyDescent="0.25">
      <c r="A1764" s="7" t="s">
        <v>3913</v>
      </c>
      <c r="B1764" s="7" t="s">
        <v>29</v>
      </c>
      <c r="C1764" s="7" t="s">
        <v>21</v>
      </c>
      <c r="D1764" s="7" t="s">
        <v>34</v>
      </c>
      <c r="E1764" s="7" t="s">
        <v>17</v>
      </c>
      <c r="F1764" s="7" t="s">
        <v>3914</v>
      </c>
      <c r="G1764" s="7" t="s">
        <v>3915</v>
      </c>
      <c r="H1764" s="7">
        <v>14</v>
      </c>
      <c r="I1764" s="7">
        <v>7.81</v>
      </c>
      <c r="J1764" s="7">
        <v>8</v>
      </c>
      <c r="K1764" s="7">
        <v>62.48</v>
      </c>
      <c r="L1764" s="7" t="s">
        <v>38</v>
      </c>
      <c r="M1764" s="9">
        <v>3</v>
      </c>
      <c r="N1764" s="6" t="str">
        <f>IF(ev_charging_network_usage_!$I1764&lt;=10,"Low",IF(ev_charging_network_usage_!$I1764&lt;=30,"Medium","High"))</f>
        <v>Low</v>
      </c>
      <c r="O1764" s="6" t="str">
        <f t="shared" si="113"/>
        <v>Medium Satisfaction</v>
      </c>
      <c r="P1764" s="6" t="str">
        <f>IF(ev_charging_network_usage_!$H1764&lt;30,"Short Charging",IF(ev_charging_network_usage_!$H1764&lt;=60,"Medium Charging","Long Charging"))</f>
        <v>Short Charging</v>
      </c>
      <c r="Q1764" s="6">
        <f t="shared" si="112"/>
        <v>1</v>
      </c>
      <c r="R1764" s="30">
        <f t="shared" si="110"/>
        <v>0.32222222222222224</v>
      </c>
      <c r="S1764" s="28">
        <f t="shared" si="111"/>
        <v>45616</v>
      </c>
      <c r="T1764" s="28"/>
    </row>
    <row r="1765" spans="1:20" ht="13.2" x14ac:dyDescent="0.25">
      <c r="A1765" s="3" t="s">
        <v>3916</v>
      </c>
      <c r="B1765" s="3" t="s">
        <v>14</v>
      </c>
      <c r="C1765" s="3" t="s">
        <v>21</v>
      </c>
      <c r="D1765" s="3" t="s">
        <v>31</v>
      </c>
      <c r="E1765" s="3" t="s">
        <v>17</v>
      </c>
      <c r="F1765" s="4">
        <v>45079.652777777781</v>
      </c>
      <c r="G1765" s="4">
        <v>45079.70416666667</v>
      </c>
      <c r="H1765" s="3">
        <v>74</v>
      </c>
      <c r="I1765" s="3">
        <v>42.71</v>
      </c>
      <c r="J1765" s="3">
        <v>10</v>
      </c>
      <c r="K1765" s="3">
        <v>427.1</v>
      </c>
      <c r="L1765" s="3" t="s">
        <v>38</v>
      </c>
      <c r="M1765" s="5">
        <v>4</v>
      </c>
      <c r="N1765" s="6" t="str">
        <f>IF(ev_charging_network_usage_!$I1765&lt;=10,"Low",IF(ev_charging_network_usage_!$I1765&lt;=30,"Medium","High"))</f>
        <v>High</v>
      </c>
      <c r="O1765" s="6" t="str">
        <f t="shared" si="113"/>
        <v>Medium Satisfaction</v>
      </c>
      <c r="P1765" s="6" t="str">
        <f>IF(ev_charging_network_usage_!$H1765&lt;30,"Short Charging",IF(ev_charging_network_usage_!$H1765&lt;=60,"Medium Charging","Long Charging"))</f>
        <v>Long Charging</v>
      </c>
      <c r="Q1765" s="6">
        <f t="shared" si="112"/>
        <v>1</v>
      </c>
      <c r="R1765" s="30">
        <f t="shared" si="110"/>
        <v>0.65277777777777779</v>
      </c>
      <c r="S1765" s="28">
        <f t="shared" si="111"/>
        <v>45079</v>
      </c>
      <c r="T1765" s="28"/>
    </row>
    <row r="1766" spans="1:20" ht="13.2" x14ac:dyDescent="0.25">
      <c r="A1766" s="7" t="s">
        <v>3917</v>
      </c>
      <c r="B1766" s="7" t="s">
        <v>43</v>
      </c>
      <c r="C1766" s="7" t="s">
        <v>21</v>
      </c>
      <c r="D1766" s="7" t="s">
        <v>34</v>
      </c>
      <c r="E1766" s="7" t="s">
        <v>17</v>
      </c>
      <c r="F1766" s="8">
        <v>45202.20208333333</v>
      </c>
      <c r="G1766" s="8">
        <v>45202.21597222222</v>
      </c>
      <c r="H1766" s="7">
        <v>20</v>
      </c>
      <c r="I1766" s="7">
        <v>56.88</v>
      </c>
      <c r="J1766" s="7">
        <v>15</v>
      </c>
      <c r="K1766" s="7">
        <v>853.2</v>
      </c>
      <c r="L1766" s="7" t="s">
        <v>27</v>
      </c>
      <c r="M1766" s="9">
        <v>5</v>
      </c>
      <c r="N1766" s="6" t="str">
        <f>IF(ev_charging_network_usage_!$I1766&lt;=10,"Low",IF(ev_charging_network_usage_!$I1766&lt;=30,"Medium","High"))</f>
        <v>High</v>
      </c>
      <c r="O1766" s="6" t="str">
        <f t="shared" si="113"/>
        <v>High Satisfaction</v>
      </c>
      <c r="P1766" s="6" t="str">
        <f>IF(ev_charging_network_usage_!$H1766&lt;30,"Short Charging",IF(ev_charging_network_usage_!$H1766&lt;=60,"Medium Charging","Long Charging"))</f>
        <v>Short Charging</v>
      </c>
      <c r="Q1766" s="6">
        <f t="shared" si="112"/>
        <v>1</v>
      </c>
      <c r="R1766" s="30">
        <f t="shared" si="110"/>
        <v>0.20208333333333334</v>
      </c>
      <c r="S1766" s="28">
        <f t="shared" si="111"/>
        <v>45202</v>
      </c>
      <c r="T1766" s="28"/>
    </row>
    <row r="1767" spans="1:20" ht="13.2" x14ac:dyDescent="0.25">
      <c r="A1767" s="3" t="s">
        <v>3918</v>
      </c>
      <c r="B1767" s="3" t="s">
        <v>29</v>
      </c>
      <c r="C1767" s="3" t="s">
        <v>21</v>
      </c>
      <c r="D1767" s="3" t="s">
        <v>22</v>
      </c>
      <c r="E1767" s="3" t="s">
        <v>35</v>
      </c>
      <c r="F1767" s="4">
        <v>45474.842361111114</v>
      </c>
      <c r="G1767" s="4">
        <v>45474.90625</v>
      </c>
      <c r="H1767" s="3">
        <v>92</v>
      </c>
      <c r="I1767" s="3">
        <v>7.63</v>
      </c>
      <c r="J1767" s="3">
        <v>8</v>
      </c>
      <c r="K1767" s="3">
        <v>61.04</v>
      </c>
      <c r="L1767" s="3" t="s">
        <v>27</v>
      </c>
      <c r="M1767" s="5">
        <v>2</v>
      </c>
      <c r="N1767" s="6" t="str">
        <f>IF(ev_charging_network_usage_!$I1767&lt;=10,"Low",IF(ev_charging_network_usage_!$I1767&lt;=30,"Medium","High"))</f>
        <v>Low</v>
      </c>
      <c r="O1767" s="6" t="str">
        <f t="shared" si="113"/>
        <v>Low Satisfaction</v>
      </c>
      <c r="P1767" s="6" t="str">
        <f>IF(ev_charging_network_usage_!$H1767&lt;30,"Short Charging",IF(ev_charging_network_usage_!$H1767&lt;=60,"Medium Charging","Long Charging"))</f>
        <v>Long Charging</v>
      </c>
      <c r="Q1767" s="6">
        <f t="shared" si="112"/>
        <v>1</v>
      </c>
      <c r="R1767" s="30">
        <f t="shared" si="110"/>
        <v>0.84236111111111112</v>
      </c>
      <c r="S1767" s="28">
        <f t="shared" si="111"/>
        <v>45474</v>
      </c>
      <c r="T1767" s="28"/>
    </row>
    <row r="1768" spans="1:20" ht="13.2" x14ac:dyDescent="0.25">
      <c r="A1768" s="7" t="s">
        <v>3919</v>
      </c>
      <c r="B1768" s="7" t="s">
        <v>55</v>
      </c>
      <c r="C1768" s="7" t="s">
        <v>15</v>
      </c>
      <c r="D1768" s="7" t="s">
        <v>22</v>
      </c>
      <c r="E1768" s="7" t="s">
        <v>35</v>
      </c>
      <c r="F1768" s="7" t="s">
        <v>3920</v>
      </c>
      <c r="G1768" s="7" t="s">
        <v>3921</v>
      </c>
      <c r="H1768" s="7">
        <v>117</v>
      </c>
      <c r="I1768" s="7">
        <v>45.75</v>
      </c>
      <c r="J1768" s="7">
        <v>8</v>
      </c>
      <c r="K1768" s="7">
        <v>366</v>
      </c>
      <c r="L1768" s="7" t="s">
        <v>27</v>
      </c>
      <c r="M1768" s="9">
        <v>3</v>
      </c>
      <c r="N1768" s="6" t="str">
        <f>IF(ev_charging_network_usage_!$I1768&lt;=10,"Low",IF(ev_charging_network_usage_!$I1768&lt;=30,"Medium","High"))</f>
        <v>High</v>
      </c>
      <c r="O1768" s="6" t="str">
        <f t="shared" si="113"/>
        <v>Medium Satisfaction</v>
      </c>
      <c r="P1768" s="6" t="str">
        <f>IF(ev_charging_network_usage_!$H1768&lt;30,"Short Charging",IF(ev_charging_network_usage_!$H1768&lt;=60,"Medium Charging","Long Charging"))</f>
        <v>Long Charging</v>
      </c>
      <c r="Q1768" s="6">
        <f t="shared" si="112"/>
        <v>3</v>
      </c>
      <c r="R1768" s="30">
        <f t="shared" si="110"/>
        <v>0.17291666666666666</v>
      </c>
      <c r="S1768" s="28">
        <f t="shared" si="111"/>
        <v>45586</v>
      </c>
      <c r="T1768" s="28"/>
    </row>
    <row r="1769" spans="1:20" ht="13.2" x14ac:dyDescent="0.25">
      <c r="A1769" s="3" t="s">
        <v>3922</v>
      </c>
      <c r="B1769" s="3" t="s">
        <v>55</v>
      </c>
      <c r="C1769" s="3" t="s">
        <v>21</v>
      </c>
      <c r="D1769" s="3" t="s">
        <v>34</v>
      </c>
      <c r="E1769" s="3" t="s">
        <v>35</v>
      </c>
      <c r="F1769" s="4">
        <v>45324.240277777775</v>
      </c>
      <c r="G1769" s="4">
        <v>45324.298611111109</v>
      </c>
      <c r="H1769" s="3">
        <v>84</v>
      </c>
      <c r="I1769" s="3">
        <v>14.86</v>
      </c>
      <c r="J1769" s="3">
        <v>12</v>
      </c>
      <c r="K1769" s="3">
        <v>178.32</v>
      </c>
      <c r="L1769" s="3" t="s">
        <v>18</v>
      </c>
      <c r="M1769" s="5">
        <v>4</v>
      </c>
      <c r="N1769" s="6" t="str">
        <f>IF(ev_charging_network_usage_!$I1769&lt;=10,"Low",IF(ev_charging_network_usage_!$I1769&lt;=30,"Medium","High"))</f>
        <v>Medium</v>
      </c>
      <c r="O1769" s="6" t="str">
        <f t="shared" si="113"/>
        <v>Medium Satisfaction</v>
      </c>
      <c r="P1769" s="6" t="str">
        <f>IF(ev_charging_network_usage_!$H1769&lt;30,"Short Charging",IF(ev_charging_network_usage_!$H1769&lt;=60,"Medium Charging","Long Charging"))</f>
        <v>Long Charging</v>
      </c>
      <c r="Q1769" s="6">
        <f t="shared" si="112"/>
        <v>1</v>
      </c>
      <c r="R1769" s="30">
        <f t="shared" si="110"/>
        <v>0.24027777777777778</v>
      </c>
      <c r="S1769" s="28">
        <f t="shared" si="111"/>
        <v>45324</v>
      </c>
      <c r="T1769" s="28"/>
    </row>
    <row r="1770" spans="1:20" ht="13.2" x14ac:dyDescent="0.25">
      <c r="A1770" s="7" t="s">
        <v>3923</v>
      </c>
      <c r="B1770" s="7" t="s">
        <v>20</v>
      </c>
      <c r="C1770" s="7" t="s">
        <v>21</v>
      </c>
      <c r="D1770" s="7" t="s">
        <v>22</v>
      </c>
      <c r="E1770" s="7" t="s">
        <v>17</v>
      </c>
      <c r="F1770" s="8">
        <v>45142.770138888889</v>
      </c>
      <c r="G1770" s="8">
        <v>45142.819444444445</v>
      </c>
      <c r="H1770" s="7">
        <v>71</v>
      </c>
      <c r="I1770" s="7">
        <v>58.53</v>
      </c>
      <c r="J1770" s="7">
        <v>15</v>
      </c>
      <c r="K1770" s="7">
        <v>877.95</v>
      </c>
      <c r="L1770" s="7" t="s">
        <v>23</v>
      </c>
      <c r="M1770" s="9">
        <v>5</v>
      </c>
      <c r="N1770" s="6" t="str">
        <f>IF(ev_charging_network_usage_!$I1770&lt;=10,"Low",IF(ev_charging_network_usage_!$I1770&lt;=30,"Medium","High"))</f>
        <v>High</v>
      </c>
      <c r="O1770" s="6" t="str">
        <f t="shared" si="113"/>
        <v>High Satisfaction</v>
      </c>
      <c r="P1770" s="6" t="str">
        <f>IF(ev_charging_network_usage_!$H1770&lt;30,"Short Charging",IF(ev_charging_network_usage_!$H1770&lt;=60,"Medium Charging","Long Charging"))</f>
        <v>Long Charging</v>
      </c>
      <c r="Q1770" s="6">
        <f t="shared" si="112"/>
        <v>1</v>
      </c>
      <c r="R1770" s="30">
        <f t="shared" si="110"/>
        <v>0.77013888888888893</v>
      </c>
      <c r="S1770" s="28">
        <f t="shared" si="111"/>
        <v>45142</v>
      </c>
      <c r="T1770" s="28"/>
    </row>
    <row r="1771" spans="1:20" ht="13.2" x14ac:dyDescent="0.25">
      <c r="A1771" s="3" t="s">
        <v>3924</v>
      </c>
      <c r="B1771" s="3" t="s">
        <v>48</v>
      </c>
      <c r="C1771" s="3" t="s">
        <v>15</v>
      </c>
      <c r="D1771" s="3" t="s">
        <v>34</v>
      </c>
      <c r="E1771" s="3" t="s">
        <v>17</v>
      </c>
      <c r="F1771" s="3" t="s">
        <v>3925</v>
      </c>
      <c r="G1771" s="3" t="s">
        <v>3926</v>
      </c>
      <c r="H1771" s="3">
        <v>66</v>
      </c>
      <c r="I1771" s="3">
        <v>4.93</v>
      </c>
      <c r="J1771" s="3">
        <v>10</v>
      </c>
      <c r="K1771" s="3">
        <v>49.3</v>
      </c>
      <c r="L1771" s="3" t="s">
        <v>18</v>
      </c>
      <c r="M1771" s="5">
        <v>4</v>
      </c>
      <c r="N1771" s="6" t="str">
        <f>IF(ev_charging_network_usage_!$I1771&lt;=10,"Low",IF(ev_charging_network_usage_!$I1771&lt;=30,"Medium","High"))</f>
        <v>Low</v>
      </c>
      <c r="O1771" s="6" t="str">
        <f t="shared" si="113"/>
        <v>Medium Satisfaction</v>
      </c>
      <c r="P1771" s="6" t="str">
        <f>IF(ev_charging_network_usage_!$H1771&lt;30,"Short Charging",IF(ev_charging_network_usage_!$H1771&lt;=60,"Medium Charging","Long Charging"))</f>
        <v>Long Charging</v>
      </c>
      <c r="Q1771" s="6">
        <f t="shared" si="112"/>
        <v>3</v>
      </c>
      <c r="R1771" s="30">
        <f t="shared" si="110"/>
        <v>0.76111111111111107</v>
      </c>
      <c r="S1771" s="28">
        <f t="shared" si="111"/>
        <v>45556</v>
      </c>
      <c r="T1771" s="28"/>
    </row>
    <row r="1772" spans="1:20" ht="13.2" x14ac:dyDescent="0.25">
      <c r="A1772" s="7" t="s">
        <v>3927</v>
      </c>
      <c r="B1772" s="7" t="s">
        <v>29</v>
      </c>
      <c r="C1772" s="7" t="s">
        <v>30</v>
      </c>
      <c r="D1772" s="7" t="s">
        <v>34</v>
      </c>
      <c r="E1772" s="7" t="s">
        <v>17</v>
      </c>
      <c r="F1772" s="7" t="s">
        <v>3928</v>
      </c>
      <c r="G1772" s="7" t="s">
        <v>3929</v>
      </c>
      <c r="H1772" s="7">
        <v>97</v>
      </c>
      <c r="I1772" s="7">
        <v>51.35</v>
      </c>
      <c r="J1772" s="7">
        <v>15</v>
      </c>
      <c r="K1772" s="7">
        <v>770.25</v>
      </c>
      <c r="L1772" s="7" t="s">
        <v>23</v>
      </c>
      <c r="M1772" s="9">
        <v>1</v>
      </c>
      <c r="N1772" s="6" t="str">
        <f>IF(ev_charging_network_usage_!$I1772&lt;=10,"Low",IF(ev_charging_network_usage_!$I1772&lt;=30,"Medium","High"))</f>
        <v>High</v>
      </c>
      <c r="O1772" s="6" t="str">
        <f t="shared" si="113"/>
        <v>Low Satisfaction</v>
      </c>
      <c r="P1772" s="6" t="str">
        <f>IF(ev_charging_network_usage_!$H1772&lt;30,"Short Charging",IF(ev_charging_network_usage_!$H1772&lt;=60,"Medium Charging","Long Charging"))</f>
        <v>Long Charging</v>
      </c>
      <c r="Q1772" s="6">
        <f t="shared" si="112"/>
        <v>2</v>
      </c>
      <c r="R1772" s="30">
        <f t="shared" si="110"/>
        <v>0.17152777777777778</v>
      </c>
      <c r="S1772" s="28">
        <f t="shared" si="111"/>
        <v>45286</v>
      </c>
      <c r="T1772" s="28"/>
    </row>
    <row r="1773" spans="1:20" ht="13.2" x14ac:dyDescent="0.25">
      <c r="A1773" s="3" t="s">
        <v>3930</v>
      </c>
      <c r="B1773" s="3" t="s">
        <v>78</v>
      </c>
      <c r="C1773" s="3" t="s">
        <v>15</v>
      </c>
      <c r="D1773" s="3" t="s">
        <v>22</v>
      </c>
      <c r="E1773" s="3" t="s">
        <v>35</v>
      </c>
      <c r="F1773" s="4">
        <v>45022.750694444447</v>
      </c>
      <c r="G1773" s="4">
        <v>45022.831250000003</v>
      </c>
      <c r="H1773" s="3">
        <v>116</v>
      </c>
      <c r="I1773" s="3">
        <v>15.07</v>
      </c>
      <c r="J1773" s="3">
        <v>12</v>
      </c>
      <c r="K1773" s="3">
        <v>180.84</v>
      </c>
      <c r="L1773" s="3" t="s">
        <v>23</v>
      </c>
      <c r="M1773" s="5">
        <v>3</v>
      </c>
      <c r="N1773" s="6" t="str">
        <f>IF(ev_charging_network_usage_!$I1773&lt;=10,"Low",IF(ev_charging_network_usage_!$I1773&lt;=30,"Medium","High"))</f>
        <v>Medium</v>
      </c>
      <c r="O1773" s="6" t="str">
        <f t="shared" si="113"/>
        <v>Medium Satisfaction</v>
      </c>
      <c r="P1773" s="6" t="str">
        <f>IF(ev_charging_network_usage_!$H1773&lt;30,"Short Charging",IF(ev_charging_network_usage_!$H1773&lt;=60,"Medium Charging","Long Charging"))</f>
        <v>Long Charging</v>
      </c>
      <c r="Q1773" s="6">
        <f t="shared" si="112"/>
        <v>3</v>
      </c>
      <c r="R1773" s="30">
        <f t="shared" si="110"/>
        <v>0.75069444444444444</v>
      </c>
      <c r="S1773" s="28">
        <f t="shared" si="111"/>
        <v>45022</v>
      </c>
      <c r="T1773" s="28"/>
    </row>
    <row r="1774" spans="1:20" ht="13.2" x14ac:dyDescent="0.25">
      <c r="A1774" s="7" t="s">
        <v>3931</v>
      </c>
      <c r="B1774" s="7" t="s">
        <v>59</v>
      </c>
      <c r="C1774" s="7" t="s">
        <v>15</v>
      </c>
      <c r="D1774" s="7" t="s">
        <v>16</v>
      </c>
      <c r="E1774" s="7" t="s">
        <v>35</v>
      </c>
      <c r="F1774" s="7" t="s">
        <v>3932</v>
      </c>
      <c r="G1774" s="7" t="s">
        <v>3933</v>
      </c>
      <c r="H1774" s="7">
        <v>17</v>
      </c>
      <c r="I1774" s="7">
        <v>30.81</v>
      </c>
      <c r="J1774" s="7">
        <v>15</v>
      </c>
      <c r="K1774" s="7">
        <v>462.15</v>
      </c>
      <c r="L1774" s="7" t="s">
        <v>23</v>
      </c>
      <c r="M1774" s="9">
        <v>5</v>
      </c>
      <c r="N1774" s="6" t="str">
        <f>IF(ev_charging_network_usage_!$I1774&lt;=10,"Low",IF(ev_charging_network_usage_!$I1774&lt;=30,"Medium","High"))</f>
        <v>High</v>
      </c>
      <c r="O1774" s="6" t="str">
        <f t="shared" si="113"/>
        <v>High Satisfaction</v>
      </c>
      <c r="P1774" s="6" t="str">
        <f>IF(ev_charging_network_usage_!$H1774&lt;30,"Short Charging",IF(ev_charging_network_usage_!$H1774&lt;=60,"Medium Charging","Long Charging"))</f>
        <v>Short Charging</v>
      </c>
      <c r="Q1774" s="6">
        <f t="shared" si="112"/>
        <v>3</v>
      </c>
      <c r="R1774" s="30">
        <f t="shared" si="110"/>
        <v>0.96458333333333335</v>
      </c>
      <c r="S1774" s="28">
        <f t="shared" si="111"/>
        <v>45128</v>
      </c>
      <c r="T1774" s="28"/>
    </row>
    <row r="1775" spans="1:20" ht="13.2" x14ac:dyDescent="0.25">
      <c r="A1775" s="3" t="s">
        <v>3934</v>
      </c>
      <c r="B1775" s="3" t="s">
        <v>43</v>
      </c>
      <c r="C1775" s="3" t="s">
        <v>15</v>
      </c>
      <c r="D1775" s="3" t="s">
        <v>22</v>
      </c>
      <c r="E1775" s="3" t="s">
        <v>17</v>
      </c>
      <c r="F1775" s="3" t="s">
        <v>3935</v>
      </c>
      <c r="G1775" s="3" t="s">
        <v>3936</v>
      </c>
      <c r="H1775" s="3">
        <v>57</v>
      </c>
      <c r="I1775" s="3">
        <v>17.579999999999998</v>
      </c>
      <c r="J1775" s="3">
        <v>15</v>
      </c>
      <c r="K1775" s="3">
        <v>263.7</v>
      </c>
      <c r="L1775" s="3" t="s">
        <v>23</v>
      </c>
      <c r="M1775" s="5">
        <v>3</v>
      </c>
      <c r="N1775" s="6" t="str">
        <f>IF(ev_charging_network_usage_!$I1775&lt;=10,"Low",IF(ev_charging_network_usage_!$I1775&lt;=30,"Medium","High"))</f>
        <v>Medium</v>
      </c>
      <c r="O1775" s="6" t="str">
        <f t="shared" si="113"/>
        <v>Medium Satisfaction</v>
      </c>
      <c r="P1775" s="6" t="str">
        <f>IF(ev_charging_network_usage_!$H1775&lt;30,"Short Charging",IF(ev_charging_network_usage_!$H1775&lt;=60,"Medium Charging","Long Charging"))</f>
        <v>Medium Charging</v>
      </c>
      <c r="Q1775" s="6">
        <f t="shared" si="112"/>
        <v>3</v>
      </c>
      <c r="R1775" s="30">
        <f t="shared" si="110"/>
        <v>0.22569444444444445</v>
      </c>
      <c r="S1775" s="28">
        <f t="shared" si="111"/>
        <v>45504</v>
      </c>
      <c r="T1775" s="28"/>
    </row>
    <row r="1776" spans="1:20" ht="13.2" x14ac:dyDescent="0.25">
      <c r="A1776" s="7" t="s">
        <v>3937</v>
      </c>
      <c r="B1776" s="7" t="s">
        <v>55</v>
      </c>
      <c r="C1776" s="7" t="s">
        <v>15</v>
      </c>
      <c r="D1776" s="7" t="s">
        <v>16</v>
      </c>
      <c r="E1776" s="7" t="s">
        <v>17</v>
      </c>
      <c r="F1776" s="7" t="s">
        <v>3938</v>
      </c>
      <c r="G1776" s="7" t="s">
        <v>3939</v>
      </c>
      <c r="H1776" s="7">
        <v>27</v>
      </c>
      <c r="I1776" s="7">
        <v>38.26</v>
      </c>
      <c r="J1776" s="7">
        <v>15</v>
      </c>
      <c r="K1776" s="7">
        <v>573.9</v>
      </c>
      <c r="L1776" s="7" t="s">
        <v>18</v>
      </c>
      <c r="M1776" s="9">
        <v>4</v>
      </c>
      <c r="N1776" s="6" t="str">
        <f>IF(ev_charging_network_usage_!$I1776&lt;=10,"Low",IF(ev_charging_network_usage_!$I1776&lt;=30,"Medium","High"))</f>
        <v>High</v>
      </c>
      <c r="O1776" s="6" t="str">
        <f t="shared" si="113"/>
        <v>Medium Satisfaction</v>
      </c>
      <c r="P1776" s="6" t="str">
        <f>IF(ev_charging_network_usage_!$H1776&lt;30,"Short Charging",IF(ev_charging_network_usage_!$H1776&lt;=60,"Medium Charging","Long Charging"))</f>
        <v>Short Charging</v>
      </c>
      <c r="Q1776" s="6">
        <f t="shared" si="112"/>
        <v>3</v>
      </c>
      <c r="R1776" s="30">
        <f t="shared" si="110"/>
        <v>0.75555555555555554</v>
      </c>
      <c r="S1776" s="28">
        <f t="shared" si="111"/>
        <v>45624</v>
      </c>
      <c r="T1776" s="28"/>
    </row>
    <row r="1777" spans="1:20" ht="13.2" x14ac:dyDescent="0.25">
      <c r="A1777" s="3" t="s">
        <v>3940</v>
      </c>
      <c r="B1777" s="3" t="s">
        <v>20</v>
      </c>
      <c r="C1777" s="3" t="s">
        <v>15</v>
      </c>
      <c r="D1777" s="3" t="s">
        <v>16</v>
      </c>
      <c r="E1777" s="3" t="s">
        <v>17</v>
      </c>
      <c r="F1777" s="4">
        <v>45454.907638888886</v>
      </c>
      <c r="G1777" s="4">
        <v>45454.947916666664</v>
      </c>
      <c r="H1777" s="3">
        <v>58</v>
      </c>
      <c r="I1777" s="3">
        <v>45.05</v>
      </c>
      <c r="J1777" s="3">
        <v>15</v>
      </c>
      <c r="K1777" s="3">
        <v>675.75</v>
      </c>
      <c r="L1777" s="3" t="s">
        <v>23</v>
      </c>
      <c r="M1777" s="5">
        <v>2</v>
      </c>
      <c r="N1777" s="6" t="str">
        <f>IF(ev_charging_network_usage_!$I1777&lt;=10,"Low",IF(ev_charging_network_usage_!$I1777&lt;=30,"Medium","High"))</f>
        <v>High</v>
      </c>
      <c r="O1777" s="6" t="str">
        <f t="shared" si="113"/>
        <v>Low Satisfaction</v>
      </c>
      <c r="P1777" s="6" t="str">
        <f>IF(ev_charging_network_usage_!$H1777&lt;30,"Short Charging",IF(ev_charging_network_usage_!$H1777&lt;=60,"Medium Charging","Long Charging"))</f>
        <v>Medium Charging</v>
      </c>
      <c r="Q1777" s="6">
        <f t="shared" si="112"/>
        <v>3</v>
      </c>
      <c r="R1777" s="30">
        <f t="shared" si="110"/>
        <v>0.90763888888888888</v>
      </c>
      <c r="S1777" s="28">
        <f t="shared" si="111"/>
        <v>45454</v>
      </c>
      <c r="T1777" s="28"/>
    </row>
    <row r="1778" spans="1:20" ht="13.2" x14ac:dyDescent="0.25">
      <c r="A1778" s="7" t="s">
        <v>3941</v>
      </c>
      <c r="B1778" s="7" t="s">
        <v>78</v>
      </c>
      <c r="C1778" s="7" t="s">
        <v>15</v>
      </c>
      <c r="D1778" s="7" t="s">
        <v>22</v>
      </c>
      <c r="E1778" s="7" t="s">
        <v>35</v>
      </c>
      <c r="F1778" s="7" t="s">
        <v>3942</v>
      </c>
      <c r="G1778" s="7" t="s">
        <v>3943</v>
      </c>
      <c r="H1778" s="7">
        <v>38</v>
      </c>
      <c r="I1778" s="7">
        <v>43.16</v>
      </c>
      <c r="J1778" s="7">
        <v>12</v>
      </c>
      <c r="K1778" s="7">
        <v>517.91999999999996</v>
      </c>
      <c r="L1778" s="7" t="s">
        <v>38</v>
      </c>
      <c r="M1778" s="9">
        <v>4</v>
      </c>
      <c r="N1778" s="6" t="str">
        <f>IF(ev_charging_network_usage_!$I1778&lt;=10,"Low",IF(ev_charging_network_usage_!$I1778&lt;=30,"Medium","High"))</f>
        <v>High</v>
      </c>
      <c r="O1778" s="6" t="str">
        <f t="shared" si="113"/>
        <v>Medium Satisfaction</v>
      </c>
      <c r="P1778" s="6" t="str">
        <f>IF(ev_charging_network_usage_!$H1778&lt;30,"Short Charging",IF(ev_charging_network_usage_!$H1778&lt;=60,"Medium Charging","Long Charging"))</f>
        <v>Medium Charging</v>
      </c>
      <c r="Q1778" s="6">
        <f t="shared" si="112"/>
        <v>3</v>
      </c>
      <c r="R1778" s="30">
        <f t="shared" si="110"/>
        <v>0.2013888888888889</v>
      </c>
      <c r="S1778" s="28">
        <f t="shared" si="111"/>
        <v>45227</v>
      </c>
      <c r="T1778" s="28"/>
    </row>
    <row r="1779" spans="1:20" ht="13.2" x14ac:dyDescent="0.25">
      <c r="A1779" s="3" t="s">
        <v>3944</v>
      </c>
      <c r="B1779" s="3" t="s">
        <v>20</v>
      </c>
      <c r="C1779" s="3" t="s">
        <v>21</v>
      </c>
      <c r="D1779" s="3" t="s">
        <v>22</v>
      </c>
      <c r="E1779" s="3" t="s">
        <v>35</v>
      </c>
      <c r="F1779" s="4">
        <v>45450.767361111109</v>
      </c>
      <c r="G1779" s="4">
        <v>45450.810416666667</v>
      </c>
      <c r="H1779" s="3">
        <v>62</v>
      </c>
      <c r="I1779" s="3">
        <v>37.479999999999997</v>
      </c>
      <c r="J1779" s="3">
        <v>15</v>
      </c>
      <c r="K1779" s="3">
        <v>562.20000000000005</v>
      </c>
      <c r="L1779" s="3" t="s">
        <v>27</v>
      </c>
      <c r="M1779" s="5">
        <v>1</v>
      </c>
      <c r="N1779" s="6" t="str">
        <f>IF(ev_charging_network_usage_!$I1779&lt;=10,"Low",IF(ev_charging_network_usage_!$I1779&lt;=30,"Medium","High"))</f>
        <v>High</v>
      </c>
      <c r="O1779" s="6" t="str">
        <f t="shared" si="113"/>
        <v>Low Satisfaction</v>
      </c>
      <c r="P1779" s="6" t="str">
        <f>IF(ev_charging_network_usage_!$H1779&lt;30,"Short Charging",IF(ev_charging_network_usage_!$H1779&lt;=60,"Medium Charging","Long Charging"))</f>
        <v>Long Charging</v>
      </c>
      <c r="Q1779" s="6">
        <f t="shared" si="112"/>
        <v>1</v>
      </c>
      <c r="R1779" s="30">
        <f t="shared" si="110"/>
        <v>0.76736111111111116</v>
      </c>
      <c r="S1779" s="28">
        <f t="shared" si="111"/>
        <v>45450</v>
      </c>
      <c r="T1779" s="28"/>
    </row>
    <row r="1780" spans="1:20" ht="13.2" x14ac:dyDescent="0.25">
      <c r="A1780" s="7" t="s">
        <v>3945</v>
      </c>
      <c r="B1780" s="7" t="s">
        <v>55</v>
      </c>
      <c r="C1780" s="7" t="s">
        <v>15</v>
      </c>
      <c r="D1780" s="7" t="s">
        <v>31</v>
      </c>
      <c r="E1780" s="7" t="s">
        <v>17</v>
      </c>
      <c r="F1780" s="8">
        <v>45301.964583333334</v>
      </c>
      <c r="G1780" s="8">
        <v>45332.009722222225</v>
      </c>
      <c r="H1780" s="7">
        <v>65</v>
      </c>
      <c r="I1780" s="7">
        <v>5.39</v>
      </c>
      <c r="J1780" s="7">
        <v>12</v>
      </c>
      <c r="K1780" s="7">
        <v>64.680000000000007</v>
      </c>
      <c r="L1780" s="7" t="s">
        <v>18</v>
      </c>
      <c r="M1780" s="9">
        <v>3</v>
      </c>
      <c r="N1780" s="6" t="str">
        <f>IF(ev_charging_network_usage_!$I1780&lt;=10,"Low",IF(ev_charging_network_usage_!$I1780&lt;=30,"Medium","High"))</f>
        <v>Low</v>
      </c>
      <c r="O1780" s="6" t="str">
        <f t="shared" si="113"/>
        <v>Medium Satisfaction</v>
      </c>
      <c r="P1780" s="6" t="str">
        <f>IF(ev_charging_network_usage_!$H1780&lt;30,"Short Charging",IF(ev_charging_network_usage_!$H1780&lt;=60,"Medium Charging","Long Charging"))</f>
        <v>Long Charging</v>
      </c>
      <c r="Q1780" s="6">
        <f t="shared" si="112"/>
        <v>3</v>
      </c>
      <c r="R1780" s="30">
        <f t="shared" si="110"/>
        <v>0.96458333333333335</v>
      </c>
      <c r="S1780" s="28">
        <f t="shared" si="111"/>
        <v>45301</v>
      </c>
      <c r="T1780" s="28"/>
    </row>
    <row r="1781" spans="1:20" ht="13.2" x14ac:dyDescent="0.25">
      <c r="A1781" s="3" t="s">
        <v>3946</v>
      </c>
      <c r="B1781" s="3" t="s">
        <v>20</v>
      </c>
      <c r="C1781" s="3" t="s">
        <v>21</v>
      </c>
      <c r="D1781" s="3" t="s">
        <v>16</v>
      </c>
      <c r="E1781" s="3" t="s">
        <v>35</v>
      </c>
      <c r="F1781" s="3" t="s">
        <v>3947</v>
      </c>
      <c r="G1781" s="3" t="s">
        <v>3948</v>
      </c>
      <c r="H1781" s="3">
        <v>22</v>
      </c>
      <c r="I1781" s="3">
        <v>2.17</v>
      </c>
      <c r="J1781" s="3">
        <v>8</v>
      </c>
      <c r="K1781" s="3">
        <v>17.36</v>
      </c>
      <c r="L1781" s="3" t="s">
        <v>18</v>
      </c>
      <c r="M1781" s="5">
        <v>2</v>
      </c>
      <c r="N1781" s="6" t="str">
        <f>IF(ev_charging_network_usage_!$I1781&lt;=10,"Low",IF(ev_charging_network_usage_!$I1781&lt;=30,"Medium","High"))</f>
        <v>Low</v>
      </c>
      <c r="O1781" s="6" t="str">
        <f t="shared" si="113"/>
        <v>Low Satisfaction</v>
      </c>
      <c r="P1781" s="6" t="str">
        <f>IF(ev_charging_network_usage_!$H1781&lt;30,"Short Charging",IF(ev_charging_network_usage_!$H1781&lt;=60,"Medium Charging","Long Charging"))</f>
        <v>Short Charging</v>
      </c>
      <c r="Q1781" s="6">
        <f t="shared" si="112"/>
        <v>1</v>
      </c>
      <c r="R1781" s="30">
        <f t="shared" si="110"/>
        <v>0.55277777777777781</v>
      </c>
      <c r="S1781" s="28">
        <f t="shared" si="111"/>
        <v>45522</v>
      </c>
      <c r="T1781" s="28"/>
    </row>
    <row r="1782" spans="1:20" ht="13.2" x14ac:dyDescent="0.25">
      <c r="A1782" s="7" t="s">
        <v>3949</v>
      </c>
      <c r="B1782" s="7" t="s">
        <v>55</v>
      </c>
      <c r="C1782" s="7" t="s">
        <v>30</v>
      </c>
      <c r="D1782" s="7" t="s">
        <v>34</v>
      </c>
      <c r="E1782" s="7" t="s">
        <v>17</v>
      </c>
      <c r="F1782" s="8">
        <v>45089.424305555556</v>
      </c>
      <c r="G1782" s="8">
        <v>45089.481249999997</v>
      </c>
      <c r="H1782" s="7">
        <v>82</v>
      </c>
      <c r="I1782" s="7">
        <v>18.559999999999999</v>
      </c>
      <c r="J1782" s="7">
        <v>8</v>
      </c>
      <c r="K1782" s="7">
        <v>148.47999999999999</v>
      </c>
      <c r="L1782" s="7" t="s">
        <v>38</v>
      </c>
      <c r="M1782" s="9">
        <v>3</v>
      </c>
      <c r="N1782" s="6" t="str">
        <f>IF(ev_charging_network_usage_!$I1782&lt;=10,"Low",IF(ev_charging_network_usage_!$I1782&lt;=30,"Medium","High"))</f>
        <v>Medium</v>
      </c>
      <c r="O1782" s="6" t="str">
        <f t="shared" si="113"/>
        <v>Medium Satisfaction</v>
      </c>
      <c r="P1782" s="6" t="str">
        <f>IF(ev_charging_network_usage_!$H1782&lt;30,"Short Charging",IF(ev_charging_network_usage_!$H1782&lt;=60,"Medium Charging","Long Charging"))</f>
        <v>Long Charging</v>
      </c>
      <c r="Q1782" s="6">
        <f t="shared" si="112"/>
        <v>2</v>
      </c>
      <c r="R1782" s="30">
        <f t="shared" si="110"/>
        <v>0.42430555555555555</v>
      </c>
      <c r="S1782" s="28">
        <f t="shared" si="111"/>
        <v>45089</v>
      </c>
      <c r="T1782" s="28"/>
    </row>
    <row r="1783" spans="1:20" ht="13.2" x14ac:dyDescent="0.25">
      <c r="A1783" s="3" t="s">
        <v>3950</v>
      </c>
      <c r="B1783" s="3" t="s">
        <v>48</v>
      </c>
      <c r="C1783" s="3" t="s">
        <v>15</v>
      </c>
      <c r="D1783" s="3" t="s">
        <v>34</v>
      </c>
      <c r="E1783" s="3" t="s">
        <v>17</v>
      </c>
      <c r="F1783" s="3" t="s">
        <v>3951</v>
      </c>
      <c r="G1783" s="3" t="s">
        <v>3952</v>
      </c>
      <c r="H1783" s="3">
        <v>46</v>
      </c>
      <c r="I1783" s="3">
        <v>59.31</v>
      </c>
      <c r="J1783" s="3">
        <v>15</v>
      </c>
      <c r="K1783" s="3">
        <v>889.65</v>
      </c>
      <c r="L1783" s="3" t="s">
        <v>23</v>
      </c>
      <c r="M1783" s="5">
        <v>2</v>
      </c>
      <c r="N1783" s="6" t="str">
        <f>IF(ev_charging_network_usage_!$I1783&lt;=10,"Low",IF(ev_charging_network_usage_!$I1783&lt;=30,"Medium","High"))</f>
        <v>High</v>
      </c>
      <c r="O1783" s="6" t="str">
        <f t="shared" si="113"/>
        <v>Low Satisfaction</v>
      </c>
      <c r="P1783" s="6" t="str">
        <f>IF(ev_charging_network_usage_!$H1783&lt;30,"Short Charging",IF(ev_charging_network_usage_!$H1783&lt;=60,"Medium Charging","Long Charging"))</f>
        <v>Medium Charging</v>
      </c>
      <c r="Q1783" s="6">
        <f t="shared" si="112"/>
        <v>3</v>
      </c>
      <c r="R1783" s="30">
        <f t="shared" si="110"/>
        <v>0.35347222222222224</v>
      </c>
      <c r="S1783" s="28">
        <f t="shared" si="111"/>
        <v>45273</v>
      </c>
      <c r="T1783" s="28"/>
    </row>
    <row r="1784" spans="1:20" ht="13.2" x14ac:dyDescent="0.25">
      <c r="A1784" s="7" t="s">
        <v>3953</v>
      </c>
      <c r="B1784" s="7" t="s">
        <v>29</v>
      </c>
      <c r="C1784" s="7" t="s">
        <v>15</v>
      </c>
      <c r="D1784" s="7" t="s">
        <v>22</v>
      </c>
      <c r="E1784" s="7" t="s">
        <v>17</v>
      </c>
      <c r="F1784" s="7" t="s">
        <v>3954</v>
      </c>
      <c r="G1784" s="7" t="s">
        <v>3955</v>
      </c>
      <c r="H1784" s="7">
        <v>75</v>
      </c>
      <c r="I1784" s="7">
        <v>3.94</v>
      </c>
      <c r="J1784" s="7">
        <v>8</v>
      </c>
      <c r="K1784" s="7">
        <v>31.52</v>
      </c>
      <c r="L1784" s="7" t="s">
        <v>38</v>
      </c>
      <c r="M1784" s="9">
        <v>2</v>
      </c>
      <c r="N1784" s="6" t="str">
        <f>IF(ev_charging_network_usage_!$I1784&lt;=10,"Low",IF(ev_charging_network_usage_!$I1784&lt;=30,"Medium","High"))</f>
        <v>Low</v>
      </c>
      <c r="O1784" s="6" t="str">
        <f t="shared" si="113"/>
        <v>Low Satisfaction</v>
      </c>
      <c r="P1784" s="6" t="str">
        <f>IF(ev_charging_network_usage_!$H1784&lt;30,"Short Charging",IF(ev_charging_network_usage_!$H1784&lt;=60,"Medium Charging","Long Charging"))</f>
        <v>Long Charging</v>
      </c>
      <c r="Q1784" s="6">
        <f t="shared" si="112"/>
        <v>3</v>
      </c>
      <c r="R1784" s="30">
        <f t="shared" si="110"/>
        <v>0.23680555555555555</v>
      </c>
      <c r="S1784" s="28">
        <f t="shared" si="111"/>
        <v>45072</v>
      </c>
      <c r="T1784" s="28"/>
    </row>
    <row r="1785" spans="1:20" ht="13.2" x14ac:dyDescent="0.25">
      <c r="A1785" s="3" t="s">
        <v>3956</v>
      </c>
      <c r="B1785" s="3" t="s">
        <v>29</v>
      </c>
      <c r="C1785" s="3" t="s">
        <v>15</v>
      </c>
      <c r="D1785" s="3" t="s">
        <v>31</v>
      </c>
      <c r="E1785" s="3" t="s">
        <v>35</v>
      </c>
      <c r="F1785" s="3" t="s">
        <v>3957</v>
      </c>
      <c r="G1785" s="3" t="s">
        <v>3958</v>
      </c>
      <c r="H1785" s="3">
        <v>34</v>
      </c>
      <c r="I1785" s="3">
        <v>37.58</v>
      </c>
      <c r="J1785" s="3">
        <v>12</v>
      </c>
      <c r="K1785" s="3">
        <v>450.96</v>
      </c>
      <c r="L1785" s="3" t="s">
        <v>23</v>
      </c>
      <c r="M1785" s="5">
        <v>5</v>
      </c>
      <c r="N1785" s="6" t="str">
        <f>IF(ev_charging_network_usage_!$I1785&lt;=10,"Low",IF(ev_charging_network_usage_!$I1785&lt;=30,"Medium","High"))</f>
        <v>High</v>
      </c>
      <c r="O1785" s="6" t="str">
        <f t="shared" si="113"/>
        <v>High Satisfaction</v>
      </c>
      <c r="P1785" s="6" t="str">
        <f>IF(ev_charging_network_usage_!$H1785&lt;30,"Short Charging",IF(ev_charging_network_usage_!$H1785&lt;=60,"Medium Charging","Long Charging"))</f>
        <v>Medium Charging</v>
      </c>
      <c r="Q1785" s="6">
        <f t="shared" si="112"/>
        <v>3</v>
      </c>
      <c r="R1785" s="30">
        <f t="shared" si="110"/>
        <v>0.36805555555555558</v>
      </c>
      <c r="S1785" s="28">
        <f t="shared" si="111"/>
        <v>45521</v>
      </c>
      <c r="T1785" s="28"/>
    </row>
    <row r="1786" spans="1:20" ht="13.2" x14ac:dyDescent="0.25">
      <c r="A1786" s="7" t="s">
        <v>3959</v>
      </c>
      <c r="B1786" s="7" t="s">
        <v>43</v>
      </c>
      <c r="C1786" s="7" t="s">
        <v>15</v>
      </c>
      <c r="D1786" s="7" t="s">
        <v>22</v>
      </c>
      <c r="E1786" s="7" t="s">
        <v>35</v>
      </c>
      <c r="F1786" s="8">
        <v>45415.198611111111</v>
      </c>
      <c r="G1786" s="8">
        <v>45415.259722222225</v>
      </c>
      <c r="H1786" s="7">
        <v>88</v>
      </c>
      <c r="I1786" s="7">
        <v>54.51</v>
      </c>
      <c r="J1786" s="7">
        <v>15</v>
      </c>
      <c r="K1786" s="7">
        <v>817.65</v>
      </c>
      <c r="L1786" s="7" t="s">
        <v>18</v>
      </c>
      <c r="M1786" s="9">
        <v>4</v>
      </c>
      <c r="N1786" s="6" t="str">
        <f>IF(ev_charging_network_usage_!$I1786&lt;=10,"Low",IF(ev_charging_network_usage_!$I1786&lt;=30,"Medium","High"))</f>
        <v>High</v>
      </c>
      <c r="O1786" s="6" t="str">
        <f t="shared" si="113"/>
        <v>Medium Satisfaction</v>
      </c>
      <c r="P1786" s="6" t="str">
        <f>IF(ev_charging_network_usage_!$H1786&lt;30,"Short Charging",IF(ev_charging_network_usage_!$H1786&lt;=60,"Medium Charging","Long Charging"))</f>
        <v>Long Charging</v>
      </c>
      <c r="Q1786" s="6">
        <f t="shared" si="112"/>
        <v>3</v>
      </c>
      <c r="R1786" s="30">
        <f t="shared" si="110"/>
        <v>0.1986111111111111</v>
      </c>
      <c r="S1786" s="28">
        <f t="shared" si="111"/>
        <v>45415</v>
      </c>
      <c r="T1786" s="28"/>
    </row>
    <row r="1787" spans="1:20" ht="13.2" x14ac:dyDescent="0.25">
      <c r="A1787" s="3" t="s">
        <v>3960</v>
      </c>
      <c r="B1787" s="3" t="s">
        <v>43</v>
      </c>
      <c r="C1787" s="3" t="s">
        <v>15</v>
      </c>
      <c r="D1787" s="3" t="s">
        <v>22</v>
      </c>
      <c r="E1787" s="3" t="s">
        <v>17</v>
      </c>
      <c r="F1787" s="4">
        <v>45479.857638888891</v>
      </c>
      <c r="G1787" s="4">
        <v>45479.927083333336</v>
      </c>
      <c r="H1787" s="3">
        <v>100</v>
      </c>
      <c r="I1787" s="3">
        <v>41.94</v>
      </c>
      <c r="J1787" s="3">
        <v>10</v>
      </c>
      <c r="K1787" s="3">
        <v>419.4</v>
      </c>
      <c r="L1787" s="3" t="s">
        <v>27</v>
      </c>
      <c r="M1787" s="5">
        <v>5</v>
      </c>
      <c r="N1787" s="6" t="str">
        <f>IF(ev_charging_network_usage_!$I1787&lt;=10,"Low",IF(ev_charging_network_usage_!$I1787&lt;=30,"Medium","High"))</f>
        <v>High</v>
      </c>
      <c r="O1787" s="6" t="str">
        <f t="shared" si="113"/>
        <v>High Satisfaction</v>
      </c>
      <c r="P1787" s="6" t="str">
        <f>IF(ev_charging_network_usage_!$H1787&lt;30,"Short Charging",IF(ev_charging_network_usage_!$H1787&lt;=60,"Medium Charging","Long Charging"))</f>
        <v>Long Charging</v>
      </c>
      <c r="Q1787" s="6">
        <f t="shared" si="112"/>
        <v>3</v>
      </c>
      <c r="R1787" s="30">
        <f t="shared" si="110"/>
        <v>0.85763888888888884</v>
      </c>
      <c r="S1787" s="28">
        <f t="shared" si="111"/>
        <v>45479</v>
      </c>
      <c r="T1787" s="28"/>
    </row>
    <row r="1788" spans="1:20" ht="13.2" x14ac:dyDescent="0.25">
      <c r="A1788" s="7" t="s">
        <v>3961</v>
      </c>
      <c r="B1788" s="7" t="s">
        <v>48</v>
      </c>
      <c r="C1788" s="7" t="s">
        <v>21</v>
      </c>
      <c r="D1788" s="7" t="s">
        <v>22</v>
      </c>
      <c r="E1788" s="7" t="s">
        <v>35</v>
      </c>
      <c r="F1788" s="7" t="s">
        <v>3962</v>
      </c>
      <c r="G1788" s="7" t="s">
        <v>3963</v>
      </c>
      <c r="H1788" s="7">
        <v>40</v>
      </c>
      <c r="I1788" s="7">
        <v>48.24</v>
      </c>
      <c r="J1788" s="7">
        <v>8</v>
      </c>
      <c r="K1788" s="7">
        <v>385.92</v>
      </c>
      <c r="L1788" s="7" t="s">
        <v>38</v>
      </c>
      <c r="M1788" s="9">
        <v>4</v>
      </c>
      <c r="N1788" s="6" t="str">
        <f>IF(ev_charging_network_usage_!$I1788&lt;=10,"Low",IF(ev_charging_network_usage_!$I1788&lt;=30,"Medium","High"))</f>
        <v>High</v>
      </c>
      <c r="O1788" s="6" t="str">
        <f t="shared" si="113"/>
        <v>Medium Satisfaction</v>
      </c>
      <c r="P1788" s="6" t="str">
        <f>IF(ev_charging_network_usage_!$H1788&lt;30,"Short Charging",IF(ev_charging_network_usage_!$H1788&lt;=60,"Medium Charging","Long Charging"))</f>
        <v>Medium Charging</v>
      </c>
      <c r="Q1788" s="6">
        <f t="shared" si="112"/>
        <v>1</v>
      </c>
      <c r="R1788" s="30">
        <f t="shared" si="110"/>
        <v>0.45763888888888887</v>
      </c>
      <c r="S1788" s="28">
        <f t="shared" si="111"/>
        <v>45442</v>
      </c>
      <c r="T1788" s="28"/>
    </row>
    <row r="1789" spans="1:20" ht="13.2" x14ac:dyDescent="0.25">
      <c r="A1789" s="3" t="s">
        <v>3964</v>
      </c>
      <c r="B1789" s="3" t="s">
        <v>29</v>
      </c>
      <c r="C1789" s="3" t="s">
        <v>15</v>
      </c>
      <c r="D1789" s="3" t="s">
        <v>31</v>
      </c>
      <c r="E1789" s="3" t="s">
        <v>17</v>
      </c>
      <c r="F1789" s="3" t="s">
        <v>3965</v>
      </c>
      <c r="G1789" s="3" t="s">
        <v>3966</v>
      </c>
      <c r="H1789" s="3">
        <v>26</v>
      </c>
      <c r="I1789" s="3">
        <v>28.95</v>
      </c>
      <c r="J1789" s="3">
        <v>12</v>
      </c>
      <c r="K1789" s="3">
        <v>347.4</v>
      </c>
      <c r="L1789" s="3" t="s">
        <v>23</v>
      </c>
      <c r="M1789" s="5">
        <v>3</v>
      </c>
      <c r="N1789" s="6" t="str">
        <f>IF(ev_charging_network_usage_!$I1789&lt;=10,"Low",IF(ev_charging_network_usage_!$I1789&lt;=30,"Medium","High"))</f>
        <v>Medium</v>
      </c>
      <c r="O1789" s="6" t="str">
        <f t="shared" si="113"/>
        <v>Medium Satisfaction</v>
      </c>
      <c r="P1789" s="6" t="str">
        <f>IF(ev_charging_network_usage_!$H1789&lt;30,"Short Charging",IF(ev_charging_network_usage_!$H1789&lt;=60,"Medium Charging","Long Charging"))</f>
        <v>Short Charging</v>
      </c>
      <c r="Q1789" s="6">
        <f t="shared" si="112"/>
        <v>3</v>
      </c>
      <c r="R1789" s="30">
        <f t="shared" si="110"/>
        <v>0.26527777777777778</v>
      </c>
      <c r="S1789" s="28">
        <f t="shared" si="111"/>
        <v>45045</v>
      </c>
      <c r="T1789" s="28"/>
    </row>
    <row r="1790" spans="1:20" ht="13.2" x14ac:dyDescent="0.25">
      <c r="A1790" s="7" t="s">
        <v>3967</v>
      </c>
      <c r="B1790" s="7" t="s">
        <v>20</v>
      </c>
      <c r="C1790" s="7" t="s">
        <v>21</v>
      </c>
      <c r="D1790" s="7" t="s">
        <v>31</v>
      </c>
      <c r="E1790" s="7" t="s">
        <v>17</v>
      </c>
      <c r="F1790" s="7" t="s">
        <v>3968</v>
      </c>
      <c r="G1790" s="7" t="s">
        <v>3969</v>
      </c>
      <c r="H1790" s="7">
        <v>32</v>
      </c>
      <c r="I1790" s="7">
        <v>56.91</v>
      </c>
      <c r="J1790" s="7">
        <v>10</v>
      </c>
      <c r="K1790" s="7">
        <v>569.1</v>
      </c>
      <c r="L1790" s="7" t="s">
        <v>23</v>
      </c>
      <c r="M1790" s="9">
        <v>2</v>
      </c>
      <c r="N1790" s="6" t="str">
        <f>IF(ev_charging_network_usage_!$I1790&lt;=10,"Low",IF(ev_charging_network_usage_!$I1790&lt;=30,"Medium","High"))</f>
        <v>High</v>
      </c>
      <c r="O1790" s="6" t="str">
        <f t="shared" si="113"/>
        <v>Low Satisfaction</v>
      </c>
      <c r="P1790" s="6" t="str">
        <f>IF(ev_charging_network_usage_!$H1790&lt;30,"Short Charging",IF(ev_charging_network_usage_!$H1790&lt;=60,"Medium Charging","Long Charging"))</f>
        <v>Medium Charging</v>
      </c>
      <c r="Q1790" s="6">
        <f t="shared" si="112"/>
        <v>1</v>
      </c>
      <c r="R1790" s="30">
        <f t="shared" si="110"/>
        <v>0.95902777777777781</v>
      </c>
      <c r="S1790" s="28">
        <f t="shared" si="111"/>
        <v>44981</v>
      </c>
      <c r="T1790" s="28"/>
    </row>
    <row r="1791" spans="1:20" ht="13.2" x14ac:dyDescent="0.25">
      <c r="A1791" s="3" t="s">
        <v>3970</v>
      </c>
      <c r="B1791" s="3" t="s">
        <v>59</v>
      </c>
      <c r="C1791" s="3" t="s">
        <v>21</v>
      </c>
      <c r="D1791" s="3" t="s">
        <v>16</v>
      </c>
      <c r="E1791" s="3" t="s">
        <v>35</v>
      </c>
      <c r="F1791" s="4">
        <v>45353.079861111109</v>
      </c>
      <c r="G1791" s="4">
        <v>45353.138888888891</v>
      </c>
      <c r="H1791" s="3">
        <v>85</v>
      </c>
      <c r="I1791" s="3">
        <v>31.88</v>
      </c>
      <c r="J1791" s="3">
        <v>12</v>
      </c>
      <c r="K1791" s="3">
        <v>382.56</v>
      </c>
      <c r="L1791" s="3" t="s">
        <v>38</v>
      </c>
      <c r="M1791" s="5">
        <v>5</v>
      </c>
      <c r="N1791" s="6" t="str">
        <f>IF(ev_charging_network_usage_!$I1791&lt;=10,"Low",IF(ev_charging_network_usage_!$I1791&lt;=30,"Medium","High"))</f>
        <v>High</v>
      </c>
      <c r="O1791" s="6" t="str">
        <f t="shared" si="113"/>
        <v>High Satisfaction</v>
      </c>
      <c r="P1791" s="6" t="str">
        <f>IF(ev_charging_network_usage_!$H1791&lt;30,"Short Charging",IF(ev_charging_network_usage_!$H1791&lt;=60,"Medium Charging","Long Charging"))</f>
        <v>Long Charging</v>
      </c>
      <c r="Q1791" s="6">
        <f t="shared" si="112"/>
        <v>1</v>
      </c>
      <c r="R1791" s="30">
        <f t="shared" si="110"/>
        <v>7.9861111111111105E-2</v>
      </c>
      <c r="S1791" s="28">
        <f t="shared" si="111"/>
        <v>45353</v>
      </c>
      <c r="T1791" s="28"/>
    </row>
    <row r="1792" spans="1:20" ht="13.2" x14ac:dyDescent="0.25">
      <c r="A1792" s="7" t="s">
        <v>3971</v>
      </c>
      <c r="B1792" s="7" t="s">
        <v>29</v>
      </c>
      <c r="C1792" s="7" t="s">
        <v>30</v>
      </c>
      <c r="D1792" s="7" t="s">
        <v>22</v>
      </c>
      <c r="E1792" s="7" t="s">
        <v>17</v>
      </c>
      <c r="F1792" s="7" t="s">
        <v>3972</v>
      </c>
      <c r="G1792" s="7" t="s">
        <v>3973</v>
      </c>
      <c r="H1792" s="7">
        <v>49</v>
      </c>
      <c r="I1792" s="7">
        <v>20.48</v>
      </c>
      <c r="J1792" s="7">
        <v>15</v>
      </c>
      <c r="K1792" s="7">
        <v>307.2</v>
      </c>
      <c r="L1792" s="7" t="s">
        <v>27</v>
      </c>
      <c r="M1792" s="9">
        <v>2</v>
      </c>
      <c r="N1792" s="6" t="str">
        <f>IF(ev_charging_network_usage_!$I1792&lt;=10,"Low",IF(ev_charging_network_usage_!$I1792&lt;=30,"Medium","High"))</f>
        <v>Medium</v>
      </c>
      <c r="O1792" s="6" t="str">
        <f t="shared" si="113"/>
        <v>Low Satisfaction</v>
      </c>
      <c r="P1792" s="6" t="str">
        <f>IF(ev_charging_network_usage_!$H1792&lt;30,"Short Charging",IF(ev_charging_network_usage_!$H1792&lt;=60,"Medium Charging","Long Charging"))</f>
        <v>Medium Charging</v>
      </c>
      <c r="Q1792" s="6">
        <f t="shared" si="112"/>
        <v>2</v>
      </c>
      <c r="R1792" s="30">
        <f t="shared" si="110"/>
        <v>0.53680555555555554</v>
      </c>
      <c r="S1792" s="28">
        <f t="shared" si="111"/>
        <v>45593</v>
      </c>
      <c r="T1792" s="28"/>
    </row>
    <row r="1793" spans="1:20" ht="13.2" x14ac:dyDescent="0.25">
      <c r="A1793" s="3" t="s">
        <v>3974</v>
      </c>
      <c r="B1793" s="3" t="s">
        <v>14</v>
      </c>
      <c r="C1793" s="3" t="s">
        <v>21</v>
      </c>
      <c r="D1793" s="3" t="s">
        <v>16</v>
      </c>
      <c r="E1793" s="3" t="s">
        <v>17</v>
      </c>
      <c r="F1793" s="3" t="s">
        <v>3975</v>
      </c>
      <c r="G1793" s="3" t="s">
        <v>3976</v>
      </c>
      <c r="H1793" s="3">
        <v>12</v>
      </c>
      <c r="I1793" s="3">
        <v>29.89</v>
      </c>
      <c r="J1793" s="3">
        <v>10</v>
      </c>
      <c r="K1793" s="3">
        <v>298.89999999999998</v>
      </c>
      <c r="L1793" s="3" t="s">
        <v>27</v>
      </c>
      <c r="M1793" s="5">
        <v>3</v>
      </c>
      <c r="N1793" s="6" t="str">
        <f>IF(ev_charging_network_usage_!$I1793&lt;=10,"Low",IF(ev_charging_network_usage_!$I1793&lt;=30,"Medium","High"))</f>
        <v>Medium</v>
      </c>
      <c r="O1793" s="6" t="str">
        <f t="shared" si="113"/>
        <v>Medium Satisfaction</v>
      </c>
      <c r="P1793" s="6" t="str">
        <f>IF(ev_charging_network_usage_!$H1793&lt;30,"Short Charging",IF(ev_charging_network_usage_!$H1793&lt;=60,"Medium Charging","Long Charging"))</f>
        <v>Short Charging</v>
      </c>
      <c r="Q1793" s="6">
        <f t="shared" si="112"/>
        <v>1</v>
      </c>
      <c r="R1793" s="30">
        <f t="shared" si="110"/>
        <v>0.23333333333333334</v>
      </c>
      <c r="S1793" s="28">
        <f t="shared" si="111"/>
        <v>45596</v>
      </c>
      <c r="T1793" s="28"/>
    </row>
    <row r="1794" spans="1:20" ht="13.2" x14ac:dyDescent="0.25">
      <c r="A1794" s="7" t="s">
        <v>3977</v>
      </c>
      <c r="B1794" s="7" t="s">
        <v>55</v>
      </c>
      <c r="C1794" s="7" t="s">
        <v>21</v>
      </c>
      <c r="D1794" s="7" t="s">
        <v>31</v>
      </c>
      <c r="E1794" s="7" t="s">
        <v>17</v>
      </c>
      <c r="F1794" s="8">
        <v>45118.025694444441</v>
      </c>
      <c r="G1794" s="8">
        <v>45118.064583333333</v>
      </c>
      <c r="H1794" s="7">
        <v>56</v>
      </c>
      <c r="I1794" s="7">
        <v>52.41</v>
      </c>
      <c r="J1794" s="7">
        <v>8</v>
      </c>
      <c r="K1794" s="7">
        <v>419.28</v>
      </c>
      <c r="L1794" s="7" t="s">
        <v>23</v>
      </c>
      <c r="M1794" s="9">
        <v>4</v>
      </c>
      <c r="N1794" s="6" t="str">
        <f>IF(ev_charging_network_usage_!$I1794&lt;=10,"Low",IF(ev_charging_network_usage_!$I1794&lt;=30,"Medium","High"))</f>
        <v>High</v>
      </c>
      <c r="O1794" s="6" t="str">
        <f t="shared" si="113"/>
        <v>Medium Satisfaction</v>
      </c>
      <c r="P1794" s="6" t="str">
        <f>IF(ev_charging_network_usage_!$H1794&lt;30,"Short Charging",IF(ev_charging_network_usage_!$H1794&lt;=60,"Medium Charging","Long Charging"))</f>
        <v>Medium Charging</v>
      </c>
      <c r="Q1794" s="6">
        <f t="shared" si="112"/>
        <v>1</v>
      </c>
      <c r="R1794" s="30">
        <f t="shared" ref="R1794:R1857" si="114">TIME(HOUR(F1794),MINUTE(F1794),SECOND(F1794))</f>
        <v>2.5694444444444443E-2</v>
      </c>
      <c r="S1794" s="28">
        <f t="shared" ref="S1794:S1857" si="115">DATE(YEAR(F1794),MONTH(F1794),DAY(F1794))</f>
        <v>45118</v>
      </c>
      <c r="T1794" s="28"/>
    </row>
    <row r="1795" spans="1:20" ht="13.2" x14ac:dyDescent="0.25">
      <c r="A1795" s="3" t="s">
        <v>3978</v>
      </c>
      <c r="B1795" s="3" t="s">
        <v>78</v>
      </c>
      <c r="C1795" s="3" t="s">
        <v>15</v>
      </c>
      <c r="D1795" s="3" t="s">
        <v>34</v>
      </c>
      <c r="E1795" s="3" t="s">
        <v>35</v>
      </c>
      <c r="F1795" s="4">
        <v>45418.336111111108</v>
      </c>
      <c r="G1795" s="4">
        <v>45418.402777777781</v>
      </c>
      <c r="H1795" s="3">
        <v>96</v>
      </c>
      <c r="I1795" s="3">
        <v>44.81</v>
      </c>
      <c r="J1795" s="3">
        <v>8</v>
      </c>
      <c r="K1795" s="3">
        <v>358.48</v>
      </c>
      <c r="L1795" s="3" t="s">
        <v>23</v>
      </c>
      <c r="M1795" s="5">
        <v>3</v>
      </c>
      <c r="N1795" s="6" t="str">
        <f>IF(ev_charging_network_usage_!$I1795&lt;=10,"Low",IF(ev_charging_network_usage_!$I1795&lt;=30,"Medium","High"))</f>
        <v>High</v>
      </c>
      <c r="O1795" s="6" t="str">
        <f t="shared" si="113"/>
        <v>Medium Satisfaction</v>
      </c>
      <c r="P1795" s="6" t="str">
        <f>IF(ev_charging_network_usage_!$H1795&lt;30,"Short Charging",IF(ev_charging_network_usage_!$H1795&lt;=60,"Medium Charging","Long Charging"))</f>
        <v>Long Charging</v>
      </c>
      <c r="Q1795" s="6">
        <f t="shared" ref="Q1795:Q1858" si="116">IF(C1795="Fast Charger",1,IF(C1795="Standard Charger",2,IF(C1795="Super Fast Charger",3,"")))</f>
        <v>3</v>
      </c>
      <c r="R1795" s="30">
        <f t="shared" si="114"/>
        <v>0.33611111111111114</v>
      </c>
      <c r="S1795" s="28">
        <f t="shared" si="115"/>
        <v>45418</v>
      </c>
      <c r="T1795" s="28"/>
    </row>
    <row r="1796" spans="1:20" ht="13.2" x14ac:dyDescent="0.25">
      <c r="A1796" s="7" t="s">
        <v>3979</v>
      </c>
      <c r="B1796" s="7" t="s">
        <v>43</v>
      </c>
      <c r="C1796" s="7" t="s">
        <v>30</v>
      </c>
      <c r="D1796" s="7" t="s">
        <v>22</v>
      </c>
      <c r="E1796" s="7" t="s">
        <v>35</v>
      </c>
      <c r="F1796" s="7" t="s">
        <v>3980</v>
      </c>
      <c r="G1796" s="7" t="s">
        <v>3981</v>
      </c>
      <c r="H1796" s="7">
        <v>24</v>
      </c>
      <c r="I1796" s="7">
        <v>8.36</v>
      </c>
      <c r="J1796" s="7">
        <v>12</v>
      </c>
      <c r="K1796" s="7">
        <v>100.32</v>
      </c>
      <c r="L1796" s="7" t="s">
        <v>27</v>
      </c>
      <c r="M1796" s="9">
        <v>2</v>
      </c>
      <c r="N1796" s="6" t="str">
        <f>IF(ev_charging_network_usage_!$I1796&lt;=10,"Low",IF(ev_charging_network_usage_!$I1796&lt;=30,"Medium","High"))</f>
        <v>Low</v>
      </c>
      <c r="O1796" s="6" t="str">
        <f t="shared" ref="O1796:O1859" si="117">IF(M1796&lt;=2,"Low Satisfaction",IF(M1796&lt;=4,"Medium Satisfaction","High Satisfaction"))</f>
        <v>Low Satisfaction</v>
      </c>
      <c r="P1796" s="6" t="str">
        <f>IF(ev_charging_network_usage_!$H1796&lt;30,"Short Charging",IF(ev_charging_network_usage_!$H1796&lt;=60,"Medium Charging","Long Charging"))</f>
        <v>Short Charging</v>
      </c>
      <c r="Q1796" s="6">
        <f t="shared" si="116"/>
        <v>2</v>
      </c>
      <c r="R1796" s="30">
        <f t="shared" si="114"/>
        <v>0.7</v>
      </c>
      <c r="S1796" s="28">
        <f t="shared" si="115"/>
        <v>45426</v>
      </c>
      <c r="T1796" s="28"/>
    </row>
    <row r="1797" spans="1:20" ht="13.2" x14ac:dyDescent="0.25">
      <c r="A1797" s="3" t="s">
        <v>3982</v>
      </c>
      <c r="B1797" s="3" t="s">
        <v>55</v>
      </c>
      <c r="C1797" s="3" t="s">
        <v>21</v>
      </c>
      <c r="D1797" s="3" t="s">
        <v>31</v>
      </c>
      <c r="E1797" s="3" t="s">
        <v>17</v>
      </c>
      <c r="F1797" s="3" t="s">
        <v>3983</v>
      </c>
      <c r="G1797" s="3" t="s">
        <v>3984</v>
      </c>
      <c r="H1797" s="3">
        <v>109</v>
      </c>
      <c r="I1797" s="3">
        <v>9.44</v>
      </c>
      <c r="J1797" s="3">
        <v>15</v>
      </c>
      <c r="K1797" s="3">
        <v>141.6</v>
      </c>
      <c r="L1797" s="3" t="s">
        <v>18</v>
      </c>
      <c r="M1797" s="5">
        <v>4</v>
      </c>
      <c r="N1797" s="6" t="str">
        <f>IF(ev_charging_network_usage_!$I1797&lt;=10,"Low",IF(ev_charging_network_usage_!$I1797&lt;=30,"Medium","High"))</f>
        <v>Low</v>
      </c>
      <c r="O1797" s="6" t="str">
        <f t="shared" si="117"/>
        <v>Medium Satisfaction</v>
      </c>
      <c r="P1797" s="6" t="str">
        <f>IF(ev_charging_network_usage_!$H1797&lt;30,"Short Charging",IF(ev_charging_network_usage_!$H1797&lt;=60,"Medium Charging","Long Charging"))</f>
        <v>Long Charging</v>
      </c>
      <c r="Q1797" s="6">
        <f t="shared" si="116"/>
        <v>1</v>
      </c>
      <c r="R1797" s="30">
        <f t="shared" si="114"/>
        <v>0.40763888888888888</v>
      </c>
      <c r="S1797" s="28">
        <f t="shared" si="115"/>
        <v>45346</v>
      </c>
      <c r="T1797" s="28"/>
    </row>
    <row r="1798" spans="1:20" ht="13.2" x14ac:dyDescent="0.25">
      <c r="A1798" s="7" t="s">
        <v>3985</v>
      </c>
      <c r="B1798" s="7" t="s">
        <v>59</v>
      </c>
      <c r="C1798" s="7" t="s">
        <v>30</v>
      </c>
      <c r="D1798" s="7" t="s">
        <v>31</v>
      </c>
      <c r="E1798" s="7" t="s">
        <v>17</v>
      </c>
      <c r="F1798" s="8">
        <v>44965.27847222222</v>
      </c>
      <c r="G1798" s="8">
        <v>44965.354861111111</v>
      </c>
      <c r="H1798" s="7">
        <v>110</v>
      </c>
      <c r="I1798" s="7">
        <v>19.829999999999998</v>
      </c>
      <c r="J1798" s="7">
        <v>8</v>
      </c>
      <c r="K1798" s="7">
        <v>158.63999999999999</v>
      </c>
      <c r="L1798" s="7" t="s">
        <v>27</v>
      </c>
      <c r="M1798" s="9">
        <v>1</v>
      </c>
      <c r="N1798" s="6" t="str">
        <f>IF(ev_charging_network_usage_!$I1798&lt;=10,"Low",IF(ev_charging_network_usage_!$I1798&lt;=30,"Medium","High"))</f>
        <v>Medium</v>
      </c>
      <c r="O1798" s="6" t="str">
        <f t="shared" si="117"/>
        <v>Low Satisfaction</v>
      </c>
      <c r="P1798" s="6" t="str">
        <f>IF(ev_charging_network_usage_!$H1798&lt;30,"Short Charging",IF(ev_charging_network_usage_!$H1798&lt;=60,"Medium Charging","Long Charging"))</f>
        <v>Long Charging</v>
      </c>
      <c r="Q1798" s="6">
        <f t="shared" si="116"/>
        <v>2</v>
      </c>
      <c r="R1798" s="30">
        <f t="shared" si="114"/>
        <v>0.27847222222222223</v>
      </c>
      <c r="S1798" s="28">
        <f t="shared" si="115"/>
        <v>44965</v>
      </c>
      <c r="T1798" s="28"/>
    </row>
    <row r="1799" spans="1:20" ht="13.2" x14ac:dyDescent="0.25">
      <c r="A1799" s="3" t="s">
        <v>3986</v>
      </c>
      <c r="B1799" s="3" t="s">
        <v>48</v>
      </c>
      <c r="C1799" s="3" t="s">
        <v>15</v>
      </c>
      <c r="D1799" s="3" t="s">
        <v>31</v>
      </c>
      <c r="E1799" s="3" t="s">
        <v>35</v>
      </c>
      <c r="F1799" s="3" t="s">
        <v>3987</v>
      </c>
      <c r="G1799" s="3" t="s">
        <v>3988</v>
      </c>
      <c r="H1799" s="3">
        <v>45</v>
      </c>
      <c r="I1799" s="3">
        <v>19.21</v>
      </c>
      <c r="J1799" s="3">
        <v>15</v>
      </c>
      <c r="K1799" s="3">
        <v>288.14999999999998</v>
      </c>
      <c r="L1799" s="3" t="s">
        <v>23</v>
      </c>
      <c r="M1799" s="5">
        <v>4</v>
      </c>
      <c r="N1799" s="6" t="str">
        <f>IF(ev_charging_network_usage_!$I1799&lt;=10,"Low",IF(ev_charging_network_usage_!$I1799&lt;=30,"Medium","High"))</f>
        <v>Medium</v>
      </c>
      <c r="O1799" s="6" t="str">
        <f t="shared" si="117"/>
        <v>Medium Satisfaction</v>
      </c>
      <c r="P1799" s="6" t="str">
        <f>IF(ev_charging_network_usage_!$H1799&lt;30,"Short Charging",IF(ev_charging_network_usage_!$H1799&lt;=60,"Medium Charging","Long Charging"))</f>
        <v>Medium Charging</v>
      </c>
      <c r="Q1799" s="6">
        <f t="shared" si="116"/>
        <v>3</v>
      </c>
      <c r="R1799" s="30">
        <f t="shared" si="114"/>
        <v>0.97291666666666665</v>
      </c>
      <c r="S1799" s="28">
        <f t="shared" si="115"/>
        <v>44954</v>
      </c>
      <c r="T1799" s="28"/>
    </row>
    <row r="1800" spans="1:20" ht="13.2" x14ac:dyDescent="0.25">
      <c r="A1800" s="7" t="s">
        <v>3989</v>
      </c>
      <c r="B1800" s="7" t="s">
        <v>29</v>
      </c>
      <c r="C1800" s="7" t="s">
        <v>21</v>
      </c>
      <c r="D1800" s="7" t="s">
        <v>34</v>
      </c>
      <c r="E1800" s="7" t="s">
        <v>35</v>
      </c>
      <c r="F1800" s="7" t="s">
        <v>3990</v>
      </c>
      <c r="G1800" s="7" t="s">
        <v>3991</v>
      </c>
      <c r="H1800" s="7">
        <v>115</v>
      </c>
      <c r="I1800" s="7">
        <v>28.84</v>
      </c>
      <c r="J1800" s="7">
        <v>10</v>
      </c>
      <c r="K1800" s="7">
        <v>288.39999999999998</v>
      </c>
      <c r="L1800" s="7" t="s">
        <v>38</v>
      </c>
      <c r="M1800" s="9">
        <v>5</v>
      </c>
      <c r="N1800" s="6" t="str">
        <f>IF(ev_charging_network_usage_!$I1800&lt;=10,"Low",IF(ev_charging_network_usage_!$I1800&lt;=30,"Medium","High"))</f>
        <v>Medium</v>
      </c>
      <c r="O1800" s="6" t="str">
        <f t="shared" si="117"/>
        <v>High Satisfaction</v>
      </c>
      <c r="P1800" s="6" t="str">
        <f>IF(ev_charging_network_usage_!$H1800&lt;30,"Short Charging",IF(ev_charging_network_usage_!$H1800&lt;=60,"Medium Charging","Long Charging"))</f>
        <v>Long Charging</v>
      </c>
      <c r="Q1800" s="6">
        <f t="shared" si="116"/>
        <v>1</v>
      </c>
      <c r="R1800" s="30">
        <f t="shared" si="114"/>
        <v>0.49652777777777779</v>
      </c>
      <c r="S1800" s="28">
        <f t="shared" si="115"/>
        <v>45561</v>
      </c>
      <c r="T1800" s="28"/>
    </row>
    <row r="1801" spans="1:20" ht="13.2" x14ac:dyDescent="0.25">
      <c r="A1801" s="3" t="s">
        <v>3992</v>
      </c>
      <c r="B1801" s="3" t="s">
        <v>14</v>
      </c>
      <c r="C1801" s="3" t="s">
        <v>30</v>
      </c>
      <c r="D1801" s="3" t="s">
        <v>34</v>
      </c>
      <c r="E1801" s="3" t="s">
        <v>17</v>
      </c>
      <c r="F1801" s="3" t="s">
        <v>3993</v>
      </c>
      <c r="G1801" s="3" t="s">
        <v>3994</v>
      </c>
      <c r="H1801" s="3">
        <v>101</v>
      </c>
      <c r="I1801" s="3">
        <v>59.04</v>
      </c>
      <c r="J1801" s="3">
        <v>10</v>
      </c>
      <c r="K1801" s="3">
        <v>590.4</v>
      </c>
      <c r="L1801" s="3" t="s">
        <v>38</v>
      </c>
      <c r="M1801" s="5">
        <v>4</v>
      </c>
      <c r="N1801" s="6" t="str">
        <f>IF(ev_charging_network_usage_!$I1801&lt;=10,"Low",IF(ev_charging_network_usage_!$I1801&lt;=30,"Medium","High"))</f>
        <v>High</v>
      </c>
      <c r="O1801" s="6" t="str">
        <f t="shared" si="117"/>
        <v>Medium Satisfaction</v>
      </c>
      <c r="P1801" s="6" t="str">
        <f>IF(ev_charging_network_usage_!$H1801&lt;30,"Short Charging",IF(ev_charging_network_usage_!$H1801&lt;=60,"Medium Charging","Long Charging"))</f>
        <v>Long Charging</v>
      </c>
      <c r="Q1801" s="6">
        <f t="shared" si="116"/>
        <v>2</v>
      </c>
      <c r="R1801" s="30">
        <f t="shared" si="114"/>
        <v>0.5541666666666667</v>
      </c>
      <c r="S1801" s="28">
        <f t="shared" si="115"/>
        <v>45125</v>
      </c>
      <c r="T1801" s="28"/>
    </row>
    <row r="1802" spans="1:20" ht="13.2" x14ac:dyDescent="0.25">
      <c r="A1802" s="7" t="s">
        <v>3995</v>
      </c>
      <c r="B1802" s="7" t="s">
        <v>78</v>
      </c>
      <c r="C1802" s="7" t="s">
        <v>30</v>
      </c>
      <c r="D1802" s="7" t="s">
        <v>22</v>
      </c>
      <c r="E1802" s="7" t="s">
        <v>17</v>
      </c>
      <c r="F1802" s="7" t="s">
        <v>3996</v>
      </c>
      <c r="G1802" s="7" t="s">
        <v>3997</v>
      </c>
      <c r="H1802" s="7">
        <v>91</v>
      </c>
      <c r="I1802" s="7">
        <v>12.15</v>
      </c>
      <c r="J1802" s="7">
        <v>8</v>
      </c>
      <c r="K1802" s="7">
        <v>97.2</v>
      </c>
      <c r="L1802" s="7" t="s">
        <v>18</v>
      </c>
      <c r="M1802" s="9">
        <v>1</v>
      </c>
      <c r="N1802" s="6" t="str">
        <f>IF(ev_charging_network_usage_!$I1802&lt;=10,"Low",IF(ev_charging_network_usage_!$I1802&lt;=30,"Medium","High"))</f>
        <v>Medium</v>
      </c>
      <c r="O1802" s="6" t="str">
        <f t="shared" si="117"/>
        <v>Low Satisfaction</v>
      </c>
      <c r="P1802" s="6" t="str">
        <f>IF(ev_charging_network_usage_!$H1802&lt;30,"Short Charging",IF(ev_charging_network_usage_!$H1802&lt;=60,"Medium Charging","Long Charging"))</f>
        <v>Long Charging</v>
      </c>
      <c r="Q1802" s="6">
        <f t="shared" si="116"/>
        <v>2</v>
      </c>
      <c r="R1802" s="30">
        <f t="shared" si="114"/>
        <v>0.87361111111111112</v>
      </c>
      <c r="S1802" s="28">
        <f t="shared" si="115"/>
        <v>45067</v>
      </c>
      <c r="T1802" s="28"/>
    </row>
    <row r="1803" spans="1:20" ht="13.2" x14ac:dyDescent="0.25">
      <c r="A1803" s="3" t="s">
        <v>3998</v>
      </c>
      <c r="B1803" s="3" t="s">
        <v>55</v>
      </c>
      <c r="C1803" s="3" t="s">
        <v>21</v>
      </c>
      <c r="D1803" s="3" t="s">
        <v>31</v>
      </c>
      <c r="E1803" s="3" t="s">
        <v>35</v>
      </c>
      <c r="F1803" s="3" t="s">
        <v>3999</v>
      </c>
      <c r="G1803" s="3" t="s">
        <v>4000</v>
      </c>
      <c r="H1803" s="3">
        <v>75</v>
      </c>
      <c r="I1803" s="3">
        <v>46.8</v>
      </c>
      <c r="J1803" s="3">
        <v>8</v>
      </c>
      <c r="K1803" s="3">
        <v>374.4</v>
      </c>
      <c r="L1803" s="3" t="s">
        <v>18</v>
      </c>
      <c r="M1803" s="5">
        <v>3</v>
      </c>
      <c r="N1803" s="6" t="str">
        <f>IF(ev_charging_network_usage_!$I1803&lt;=10,"Low",IF(ev_charging_network_usage_!$I1803&lt;=30,"Medium","High"))</f>
        <v>High</v>
      </c>
      <c r="O1803" s="6" t="str">
        <f t="shared" si="117"/>
        <v>Medium Satisfaction</v>
      </c>
      <c r="P1803" s="6" t="str">
        <f>IF(ev_charging_network_usage_!$H1803&lt;30,"Short Charging",IF(ev_charging_network_usage_!$H1803&lt;=60,"Medium Charging","Long Charging"))</f>
        <v>Long Charging</v>
      </c>
      <c r="Q1803" s="6">
        <f t="shared" si="116"/>
        <v>1</v>
      </c>
      <c r="R1803" s="30">
        <f t="shared" si="114"/>
        <v>0.66736111111111107</v>
      </c>
      <c r="S1803" s="28">
        <f t="shared" si="115"/>
        <v>45589</v>
      </c>
      <c r="T1803" s="28"/>
    </row>
    <row r="1804" spans="1:20" ht="13.2" x14ac:dyDescent="0.25">
      <c r="A1804" s="7" t="s">
        <v>4001</v>
      </c>
      <c r="B1804" s="7" t="s">
        <v>78</v>
      </c>
      <c r="C1804" s="7" t="s">
        <v>15</v>
      </c>
      <c r="D1804" s="7" t="s">
        <v>22</v>
      </c>
      <c r="E1804" s="7" t="s">
        <v>35</v>
      </c>
      <c r="F1804" s="8">
        <v>45417.277083333334</v>
      </c>
      <c r="G1804" s="8">
        <v>45417.300694444442</v>
      </c>
      <c r="H1804" s="7">
        <v>34</v>
      </c>
      <c r="I1804" s="7">
        <v>18.98</v>
      </c>
      <c r="J1804" s="7">
        <v>12</v>
      </c>
      <c r="K1804" s="7">
        <v>227.76</v>
      </c>
      <c r="L1804" s="7" t="s">
        <v>27</v>
      </c>
      <c r="M1804" s="9">
        <v>5</v>
      </c>
      <c r="N1804" s="6" t="str">
        <f>IF(ev_charging_network_usage_!$I1804&lt;=10,"Low",IF(ev_charging_network_usage_!$I1804&lt;=30,"Medium","High"))</f>
        <v>Medium</v>
      </c>
      <c r="O1804" s="6" t="str">
        <f t="shared" si="117"/>
        <v>High Satisfaction</v>
      </c>
      <c r="P1804" s="6" t="str">
        <f>IF(ev_charging_network_usage_!$H1804&lt;30,"Short Charging",IF(ev_charging_network_usage_!$H1804&lt;=60,"Medium Charging","Long Charging"))</f>
        <v>Medium Charging</v>
      </c>
      <c r="Q1804" s="6">
        <f t="shared" si="116"/>
        <v>3</v>
      </c>
      <c r="R1804" s="30">
        <f t="shared" si="114"/>
        <v>0.27708333333333335</v>
      </c>
      <c r="S1804" s="28">
        <f t="shared" si="115"/>
        <v>45417</v>
      </c>
      <c r="T1804" s="28"/>
    </row>
    <row r="1805" spans="1:20" ht="13.2" x14ac:dyDescent="0.25">
      <c r="A1805" s="3" t="s">
        <v>4002</v>
      </c>
      <c r="B1805" s="3" t="s">
        <v>55</v>
      </c>
      <c r="C1805" s="3" t="s">
        <v>21</v>
      </c>
      <c r="D1805" s="3" t="s">
        <v>31</v>
      </c>
      <c r="E1805" s="3" t="s">
        <v>17</v>
      </c>
      <c r="F1805" s="3" t="s">
        <v>4003</v>
      </c>
      <c r="G1805" s="3" t="s">
        <v>4004</v>
      </c>
      <c r="H1805" s="3">
        <v>41</v>
      </c>
      <c r="I1805" s="3">
        <v>47.22</v>
      </c>
      <c r="J1805" s="3">
        <v>10</v>
      </c>
      <c r="K1805" s="3">
        <v>472.2</v>
      </c>
      <c r="L1805" s="3" t="s">
        <v>38</v>
      </c>
      <c r="M1805" s="5">
        <v>3</v>
      </c>
      <c r="N1805" s="6" t="str">
        <f>IF(ev_charging_network_usage_!$I1805&lt;=10,"Low",IF(ev_charging_network_usage_!$I1805&lt;=30,"Medium","High"))</f>
        <v>High</v>
      </c>
      <c r="O1805" s="6" t="str">
        <f t="shared" si="117"/>
        <v>Medium Satisfaction</v>
      </c>
      <c r="P1805" s="6" t="str">
        <f>IF(ev_charging_network_usage_!$H1805&lt;30,"Short Charging",IF(ev_charging_network_usage_!$H1805&lt;=60,"Medium Charging","Long Charging"))</f>
        <v>Medium Charging</v>
      </c>
      <c r="Q1805" s="6">
        <f t="shared" si="116"/>
        <v>1</v>
      </c>
      <c r="R1805" s="30">
        <f t="shared" si="114"/>
        <v>0.81527777777777777</v>
      </c>
      <c r="S1805" s="28">
        <f t="shared" si="115"/>
        <v>45613</v>
      </c>
      <c r="T1805" s="28"/>
    </row>
    <row r="1806" spans="1:20" ht="13.2" x14ac:dyDescent="0.25">
      <c r="A1806" s="7" t="s">
        <v>4005</v>
      </c>
      <c r="B1806" s="7" t="s">
        <v>59</v>
      </c>
      <c r="C1806" s="7" t="s">
        <v>15</v>
      </c>
      <c r="D1806" s="7" t="s">
        <v>22</v>
      </c>
      <c r="E1806" s="7" t="s">
        <v>35</v>
      </c>
      <c r="F1806" s="7" t="s">
        <v>4006</v>
      </c>
      <c r="G1806" s="7" t="s">
        <v>4007</v>
      </c>
      <c r="H1806" s="7">
        <v>57</v>
      </c>
      <c r="I1806" s="7">
        <v>58.43</v>
      </c>
      <c r="J1806" s="7">
        <v>10</v>
      </c>
      <c r="K1806" s="7">
        <v>584.29999999999995</v>
      </c>
      <c r="L1806" s="7" t="s">
        <v>23</v>
      </c>
      <c r="M1806" s="9">
        <v>2</v>
      </c>
      <c r="N1806" s="6" t="str">
        <f>IF(ev_charging_network_usage_!$I1806&lt;=10,"Low",IF(ev_charging_network_usage_!$I1806&lt;=30,"Medium","High"))</f>
        <v>High</v>
      </c>
      <c r="O1806" s="6" t="str">
        <f t="shared" si="117"/>
        <v>Low Satisfaction</v>
      </c>
      <c r="P1806" s="6" t="str">
        <f>IF(ev_charging_network_usage_!$H1806&lt;30,"Short Charging",IF(ev_charging_network_usage_!$H1806&lt;=60,"Medium Charging","Long Charging"))</f>
        <v>Medium Charging</v>
      </c>
      <c r="Q1806" s="6">
        <f t="shared" si="116"/>
        <v>3</v>
      </c>
      <c r="R1806" s="30">
        <f t="shared" si="114"/>
        <v>6.25E-2</v>
      </c>
      <c r="S1806" s="28">
        <f t="shared" si="115"/>
        <v>45523</v>
      </c>
      <c r="T1806" s="28"/>
    </row>
    <row r="1807" spans="1:20" ht="13.2" x14ac:dyDescent="0.25">
      <c r="A1807" s="3" t="s">
        <v>4008</v>
      </c>
      <c r="B1807" s="3" t="s">
        <v>59</v>
      </c>
      <c r="C1807" s="3" t="s">
        <v>15</v>
      </c>
      <c r="D1807" s="3" t="s">
        <v>22</v>
      </c>
      <c r="E1807" s="3" t="s">
        <v>17</v>
      </c>
      <c r="F1807" s="3" t="s">
        <v>4009</v>
      </c>
      <c r="G1807" s="3" t="s">
        <v>4010</v>
      </c>
      <c r="H1807" s="3">
        <v>37</v>
      </c>
      <c r="I1807" s="3">
        <v>35.799999999999997</v>
      </c>
      <c r="J1807" s="3">
        <v>10</v>
      </c>
      <c r="K1807" s="3">
        <v>358</v>
      </c>
      <c r="L1807" s="3" t="s">
        <v>18</v>
      </c>
      <c r="M1807" s="5">
        <v>5</v>
      </c>
      <c r="N1807" s="6" t="str">
        <f>IF(ev_charging_network_usage_!$I1807&lt;=10,"Low",IF(ev_charging_network_usage_!$I1807&lt;=30,"Medium","High"))</f>
        <v>High</v>
      </c>
      <c r="O1807" s="6" t="str">
        <f t="shared" si="117"/>
        <v>High Satisfaction</v>
      </c>
      <c r="P1807" s="6" t="str">
        <f>IF(ev_charging_network_usage_!$H1807&lt;30,"Short Charging",IF(ev_charging_network_usage_!$H1807&lt;=60,"Medium Charging","Long Charging"))</f>
        <v>Medium Charging</v>
      </c>
      <c r="Q1807" s="6">
        <f t="shared" si="116"/>
        <v>3</v>
      </c>
      <c r="R1807" s="30">
        <f t="shared" si="114"/>
        <v>0.42986111111111114</v>
      </c>
      <c r="S1807" s="28">
        <f t="shared" si="115"/>
        <v>45490</v>
      </c>
      <c r="T1807" s="28"/>
    </row>
    <row r="1808" spans="1:20" ht="13.2" x14ac:dyDescent="0.25">
      <c r="A1808" s="7" t="s">
        <v>4011</v>
      </c>
      <c r="B1808" s="7" t="s">
        <v>78</v>
      </c>
      <c r="C1808" s="7" t="s">
        <v>15</v>
      </c>
      <c r="D1808" s="7" t="s">
        <v>16</v>
      </c>
      <c r="E1808" s="7" t="s">
        <v>35</v>
      </c>
      <c r="F1808" s="7" t="s">
        <v>4012</v>
      </c>
      <c r="G1808" s="7" t="s">
        <v>4013</v>
      </c>
      <c r="H1808" s="7">
        <v>101</v>
      </c>
      <c r="I1808" s="7">
        <v>30.62</v>
      </c>
      <c r="J1808" s="7">
        <v>12</v>
      </c>
      <c r="K1808" s="7">
        <v>367.44</v>
      </c>
      <c r="L1808" s="7" t="s">
        <v>18</v>
      </c>
      <c r="M1808" s="9">
        <v>3</v>
      </c>
      <c r="N1808" s="6" t="str">
        <f>IF(ev_charging_network_usage_!$I1808&lt;=10,"Low",IF(ev_charging_network_usage_!$I1808&lt;=30,"Medium","High"))</f>
        <v>High</v>
      </c>
      <c r="O1808" s="6" t="str">
        <f t="shared" si="117"/>
        <v>Medium Satisfaction</v>
      </c>
      <c r="P1808" s="6" t="str">
        <f>IF(ev_charging_network_usage_!$H1808&lt;30,"Short Charging",IF(ev_charging_network_usage_!$H1808&lt;=60,"Medium Charging","Long Charging"))</f>
        <v>Long Charging</v>
      </c>
      <c r="Q1808" s="6">
        <f t="shared" si="116"/>
        <v>3</v>
      </c>
      <c r="R1808" s="30">
        <f t="shared" si="114"/>
        <v>0.94722222222222219</v>
      </c>
      <c r="S1808" s="28">
        <f t="shared" si="115"/>
        <v>45372</v>
      </c>
      <c r="T1808" s="28"/>
    </row>
    <row r="1809" spans="1:20" ht="13.2" x14ac:dyDescent="0.25">
      <c r="A1809" s="3" t="s">
        <v>4014</v>
      </c>
      <c r="B1809" s="3" t="s">
        <v>48</v>
      </c>
      <c r="C1809" s="3" t="s">
        <v>21</v>
      </c>
      <c r="D1809" s="3" t="s">
        <v>34</v>
      </c>
      <c r="E1809" s="3" t="s">
        <v>35</v>
      </c>
      <c r="F1809" s="3" t="s">
        <v>4015</v>
      </c>
      <c r="G1809" s="3" t="s">
        <v>4016</v>
      </c>
      <c r="H1809" s="3">
        <v>71</v>
      </c>
      <c r="I1809" s="3">
        <v>19.41</v>
      </c>
      <c r="J1809" s="3">
        <v>12</v>
      </c>
      <c r="K1809" s="3">
        <v>232.92</v>
      </c>
      <c r="L1809" s="3" t="s">
        <v>27</v>
      </c>
      <c r="M1809" s="5">
        <v>4</v>
      </c>
      <c r="N1809" s="6" t="str">
        <f>IF(ev_charging_network_usage_!$I1809&lt;=10,"Low",IF(ev_charging_network_usage_!$I1809&lt;=30,"Medium","High"))</f>
        <v>Medium</v>
      </c>
      <c r="O1809" s="6" t="str">
        <f t="shared" si="117"/>
        <v>Medium Satisfaction</v>
      </c>
      <c r="P1809" s="6" t="str">
        <f>IF(ev_charging_network_usage_!$H1809&lt;30,"Short Charging",IF(ev_charging_network_usage_!$H1809&lt;=60,"Medium Charging","Long Charging"))</f>
        <v>Long Charging</v>
      </c>
      <c r="Q1809" s="6">
        <f t="shared" si="116"/>
        <v>1</v>
      </c>
      <c r="R1809" s="30">
        <f t="shared" si="114"/>
        <v>0.46875</v>
      </c>
      <c r="S1809" s="28">
        <f t="shared" si="115"/>
        <v>45396</v>
      </c>
      <c r="T1809" s="28"/>
    </row>
    <row r="1810" spans="1:20" ht="13.2" x14ac:dyDescent="0.25">
      <c r="A1810" s="7" t="s">
        <v>4017</v>
      </c>
      <c r="B1810" s="7" t="s">
        <v>55</v>
      </c>
      <c r="C1810" s="7" t="s">
        <v>30</v>
      </c>
      <c r="D1810" s="7" t="s">
        <v>16</v>
      </c>
      <c r="E1810" s="7" t="s">
        <v>35</v>
      </c>
      <c r="F1810" s="7" t="s">
        <v>4018</v>
      </c>
      <c r="G1810" s="7" t="s">
        <v>4019</v>
      </c>
      <c r="H1810" s="7">
        <v>46</v>
      </c>
      <c r="I1810" s="7">
        <v>18.98</v>
      </c>
      <c r="J1810" s="7">
        <v>15</v>
      </c>
      <c r="K1810" s="7">
        <v>284.7</v>
      </c>
      <c r="L1810" s="7" t="s">
        <v>23</v>
      </c>
      <c r="M1810" s="9">
        <v>2</v>
      </c>
      <c r="N1810" s="6" t="str">
        <f>IF(ev_charging_network_usage_!$I1810&lt;=10,"Low",IF(ev_charging_network_usage_!$I1810&lt;=30,"Medium","High"))</f>
        <v>Medium</v>
      </c>
      <c r="O1810" s="6" t="str">
        <f t="shared" si="117"/>
        <v>Low Satisfaction</v>
      </c>
      <c r="P1810" s="6" t="str">
        <f>IF(ev_charging_network_usage_!$H1810&lt;30,"Short Charging",IF(ev_charging_network_usage_!$H1810&lt;=60,"Medium Charging","Long Charging"))</f>
        <v>Medium Charging</v>
      </c>
      <c r="Q1810" s="6">
        <f t="shared" si="116"/>
        <v>2</v>
      </c>
      <c r="R1810" s="30">
        <f t="shared" si="114"/>
        <v>8.1250000000000003E-2</v>
      </c>
      <c r="S1810" s="28">
        <f t="shared" si="115"/>
        <v>44984</v>
      </c>
      <c r="T1810" s="28"/>
    </row>
    <row r="1811" spans="1:20" ht="13.2" x14ac:dyDescent="0.25">
      <c r="A1811" s="3" t="s">
        <v>4020</v>
      </c>
      <c r="B1811" s="3" t="s">
        <v>78</v>
      </c>
      <c r="C1811" s="3" t="s">
        <v>15</v>
      </c>
      <c r="D1811" s="3" t="s">
        <v>16</v>
      </c>
      <c r="E1811" s="3" t="s">
        <v>35</v>
      </c>
      <c r="F1811" s="3" t="s">
        <v>4021</v>
      </c>
      <c r="G1811" s="3" t="s">
        <v>4022</v>
      </c>
      <c r="H1811" s="3">
        <v>57</v>
      </c>
      <c r="I1811" s="3">
        <v>6.1</v>
      </c>
      <c r="J1811" s="3">
        <v>8</v>
      </c>
      <c r="K1811" s="3">
        <v>48.8</v>
      </c>
      <c r="L1811" s="3" t="s">
        <v>27</v>
      </c>
      <c r="M1811" s="5">
        <v>1</v>
      </c>
      <c r="N1811" s="6" t="str">
        <f>IF(ev_charging_network_usage_!$I1811&lt;=10,"Low",IF(ev_charging_network_usage_!$I1811&lt;=30,"Medium","High"))</f>
        <v>Low</v>
      </c>
      <c r="O1811" s="6" t="str">
        <f t="shared" si="117"/>
        <v>Low Satisfaction</v>
      </c>
      <c r="P1811" s="6" t="str">
        <f>IF(ev_charging_network_usage_!$H1811&lt;30,"Short Charging",IF(ev_charging_network_usage_!$H1811&lt;=60,"Medium Charging","Long Charging"))</f>
        <v>Medium Charging</v>
      </c>
      <c r="Q1811" s="6">
        <f t="shared" si="116"/>
        <v>3</v>
      </c>
      <c r="R1811" s="30">
        <f t="shared" si="114"/>
        <v>0.49027777777777776</v>
      </c>
      <c r="S1811" s="28">
        <f t="shared" si="115"/>
        <v>45504</v>
      </c>
      <c r="T1811" s="28"/>
    </row>
    <row r="1812" spans="1:20" ht="13.2" x14ac:dyDescent="0.25">
      <c r="A1812" s="7" t="s">
        <v>4023</v>
      </c>
      <c r="B1812" s="7" t="s">
        <v>43</v>
      </c>
      <c r="C1812" s="7" t="s">
        <v>21</v>
      </c>
      <c r="D1812" s="7" t="s">
        <v>22</v>
      </c>
      <c r="E1812" s="7" t="s">
        <v>35</v>
      </c>
      <c r="F1812" s="7" t="s">
        <v>4024</v>
      </c>
      <c r="G1812" s="7" t="s">
        <v>4025</v>
      </c>
      <c r="H1812" s="7">
        <v>74</v>
      </c>
      <c r="I1812" s="7">
        <v>46.75</v>
      </c>
      <c r="J1812" s="7">
        <v>10</v>
      </c>
      <c r="K1812" s="7">
        <v>467.5</v>
      </c>
      <c r="L1812" s="7" t="s">
        <v>27</v>
      </c>
      <c r="M1812" s="9">
        <v>5</v>
      </c>
      <c r="N1812" s="6" t="str">
        <f>IF(ev_charging_network_usage_!$I1812&lt;=10,"Low",IF(ev_charging_network_usage_!$I1812&lt;=30,"Medium","High"))</f>
        <v>High</v>
      </c>
      <c r="O1812" s="6" t="str">
        <f t="shared" si="117"/>
        <v>High Satisfaction</v>
      </c>
      <c r="P1812" s="6" t="str">
        <f>IF(ev_charging_network_usage_!$H1812&lt;30,"Short Charging",IF(ev_charging_network_usage_!$H1812&lt;=60,"Medium Charging","Long Charging"))</f>
        <v>Long Charging</v>
      </c>
      <c r="Q1812" s="6">
        <f t="shared" si="116"/>
        <v>1</v>
      </c>
      <c r="R1812" s="30">
        <f t="shared" si="114"/>
        <v>0.4201388888888889</v>
      </c>
      <c r="S1812" s="28">
        <f t="shared" si="115"/>
        <v>45063</v>
      </c>
      <c r="T1812" s="28"/>
    </row>
    <row r="1813" spans="1:20" ht="13.2" x14ac:dyDescent="0.25">
      <c r="A1813" s="3" t="s">
        <v>4026</v>
      </c>
      <c r="B1813" s="3" t="s">
        <v>20</v>
      </c>
      <c r="C1813" s="3" t="s">
        <v>30</v>
      </c>
      <c r="D1813" s="3" t="s">
        <v>22</v>
      </c>
      <c r="E1813" s="3" t="s">
        <v>35</v>
      </c>
      <c r="F1813" s="3" t="s">
        <v>4027</v>
      </c>
      <c r="G1813" s="3" t="s">
        <v>4028</v>
      </c>
      <c r="H1813" s="3">
        <v>101</v>
      </c>
      <c r="I1813" s="3">
        <v>50.3</v>
      </c>
      <c r="J1813" s="3">
        <v>8</v>
      </c>
      <c r="K1813" s="3">
        <v>402.4</v>
      </c>
      <c r="L1813" s="3" t="s">
        <v>38</v>
      </c>
      <c r="M1813" s="5">
        <v>4</v>
      </c>
      <c r="N1813" s="6" t="str">
        <f>IF(ev_charging_network_usage_!$I1813&lt;=10,"Low",IF(ev_charging_network_usage_!$I1813&lt;=30,"Medium","High"))</f>
        <v>High</v>
      </c>
      <c r="O1813" s="6" t="str">
        <f t="shared" si="117"/>
        <v>Medium Satisfaction</v>
      </c>
      <c r="P1813" s="6" t="str">
        <f>IF(ev_charging_network_usage_!$H1813&lt;30,"Short Charging",IF(ev_charging_network_usage_!$H1813&lt;=60,"Medium Charging","Long Charging"))</f>
        <v>Long Charging</v>
      </c>
      <c r="Q1813" s="6">
        <f t="shared" si="116"/>
        <v>2</v>
      </c>
      <c r="R1813" s="30">
        <f t="shared" si="114"/>
        <v>0.4236111111111111</v>
      </c>
      <c r="S1813" s="28">
        <f t="shared" si="115"/>
        <v>45259</v>
      </c>
      <c r="T1813" s="28"/>
    </row>
    <row r="1814" spans="1:20" ht="13.2" x14ac:dyDescent="0.25">
      <c r="A1814" s="7" t="s">
        <v>4029</v>
      </c>
      <c r="B1814" s="7" t="s">
        <v>55</v>
      </c>
      <c r="C1814" s="7" t="s">
        <v>21</v>
      </c>
      <c r="D1814" s="7" t="s">
        <v>31</v>
      </c>
      <c r="E1814" s="7" t="s">
        <v>17</v>
      </c>
      <c r="F1814" s="7" t="s">
        <v>4030</v>
      </c>
      <c r="G1814" s="7" t="s">
        <v>4031</v>
      </c>
      <c r="H1814" s="7">
        <v>44</v>
      </c>
      <c r="I1814" s="7">
        <v>55.96</v>
      </c>
      <c r="J1814" s="7">
        <v>12</v>
      </c>
      <c r="K1814" s="7">
        <v>671.52</v>
      </c>
      <c r="L1814" s="7" t="s">
        <v>18</v>
      </c>
      <c r="M1814" s="9">
        <v>5</v>
      </c>
      <c r="N1814" s="6" t="str">
        <f>IF(ev_charging_network_usage_!$I1814&lt;=10,"Low",IF(ev_charging_network_usage_!$I1814&lt;=30,"Medium","High"))</f>
        <v>High</v>
      </c>
      <c r="O1814" s="6" t="str">
        <f t="shared" si="117"/>
        <v>High Satisfaction</v>
      </c>
      <c r="P1814" s="6" t="str">
        <f>IF(ev_charging_network_usage_!$H1814&lt;30,"Short Charging",IF(ev_charging_network_usage_!$H1814&lt;=60,"Medium Charging","Long Charging"))</f>
        <v>Medium Charging</v>
      </c>
      <c r="Q1814" s="6">
        <f t="shared" si="116"/>
        <v>1</v>
      </c>
      <c r="R1814" s="30">
        <f t="shared" si="114"/>
        <v>1.2500000000000001E-2</v>
      </c>
      <c r="S1814" s="28">
        <f t="shared" si="115"/>
        <v>45305</v>
      </c>
      <c r="T1814" s="28"/>
    </row>
    <row r="1815" spans="1:20" ht="13.2" x14ac:dyDescent="0.25">
      <c r="A1815" s="3" t="s">
        <v>4032</v>
      </c>
      <c r="B1815" s="3" t="s">
        <v>59</v>
      </c>
      <c r="C1815" s="3" t="s">
        <v>21</v>
      </c>
      <c r="D1815" s="3" t="s">
        <v>34</v>
      </c>
      <c r="E1815" s="3" t="s">
        <v>17</v>
      </c>
      <c r="F1815" s="4">
        <v>45539.893750000003</v>
      </c>
      <c r="G1815" s="4">
        <v>45539.970833333333</v>
      </c>
      <c r="H1815" s="3">
        <v>111</v>
      </c>
      <c r="I1815" s="3">
        <v>31.38</v>
      </c>
      <c r="J1815" s="3">
        <v>15</v>
      </c>
      <c r="K1815" s="3">
        <v>470.7</v>
      </c>
      <c r="L1815" s="3" t="s">
        <v>18</v>
      </c>
      <c r="M1815" s="5">
        <v>1</v>
      </c>
      <c r="N1815" s="6" t="str">
        <f>IF(ev_charging_network_usage_!$I1815&lt;=10,"Low",IF(ev_charging_network_usage_!$I1815&lt;=30,"Medium","High"))</f>
        <v>High</v>
      </c>
      <c r="O1815" s="6" t="str">
        <f t="shared" si="117"/>
        <v>Low Satisfaction</v>
      </c>
      <c r="P1815" s="6" t="str">
        <f>IF(ev_charging_network_usage_!$H1815&lt;30,"Short Charging",IF(ev_charging_network_usage_!$H1815&lt;=60,"Medium Charging","Long Charging"))</f>
        <v>Long Charging</v>
      </c>
      <c r="Q1815" s="6">
        <f t="shared" si="116"/>
        <v>1</v>
      </c>
      <c r="R1815" s="30">
        <f t="shared" si="114"/>
        <v>0.89375000000000004</v>
      </c>
      <c r="S1815" s="28">
        <f t="shared" si="115"/>
        <v>45539</v>
      </c>
      <c r="T1815" s="28"/>
    </row>
    <row r="1816" spans="1:20" ht="13.2" x14ac:dyDescent="0.25">
      <c r="A1816" s="7" t="s">
        <v>4033</v>
      </c>
      <c r="B1816" s="7" t="s">
        <v>78</v>
      </c>
      <c r="C1816" s="7" t="s">
        <v>21</v>
      </c>
      <c r="D1816" s="7" t="s">
        <v>34</v>
      </c>
      <c r="E1816" s="7" t="s">
        <v>35</v>
      </c>
      <c r="F1816" s="7" t="s">
        <v>4034</v>
      </c>
      <c r="G1816" s="7" t="s">
        <v>4035</v>
      </c>
      <c r="H1816" s="7">
        <v>79</v>
      </c>
      <c r="I1816" s="7">
        <v>19.5</v>
      </c>
      <c r="J1816" s="7">
        <v>8</v>
      </c>
      <c r="K1816" s="7">
        <v>156</v>
      </c>
      <c r="L1816" s="7" t="s">
        <v>23</v>
      </c>
      <c r="M1816" s="9">
        <v>5</v>
      </c>
      <c r="N1816" s="6" t="str">
        <f>IF(ev_charging_network_usage_!$I1816&lt;=10,"Low",IF(ev_charging_network_usage_!$I1816&lt;=30,"Medium","High"))</f>
        <v>Medium</v>
      </c>
      <c r="O1816" s="6" t="str">
        <f t="shared" si="117"/>
        <v>High Satisfaction</v>
      </c>
      <c r="P1816" s="6" t="str">
        <f>IF(ev_charging_network_usage_!$H1816&lt;30,"Short Charging",IF(ev_charging_network_usage_!$H1816&lt;=60,"Medium Charging","Long Charging"))</f>
        <v>Long Charging</v>
      </c>
      <c r="Q1816" s="6">
        <f t="shared" si="116"/>
        <v>1</v>
      </c>
      <c r="R1816" s="30">
        <f t="shared" si="114"/>
        <v>0.99513888888888891</v>
      </c>
      <c r="S1816" s="28">
        <f t="shared" si="115"/>
        <v>45304</v>
      </c>
      <c r="T1816" s="28"/>
    </row>
    <row r="1817" spans="1:20" ht="13.2" x14ac:dyDescent="0.25">
      <c r="A1817" s="3" t="s">
        <v>4036</v>
      </c>
      <c r="B1817" s="3" t="s">
        <v>43</v>
      </c>
      <c r="C1817" s="3" t="s">
        <v>15</v>
      </c>
      <c r="D1817" s="3" t="s">
        <v>34</v>
      </c>
      <c r="E1817" s="3" t="s">
        <v>17</v>
      </c>
      <c r="F1817" s="3" t="s">
        <v>4037</v>
      </c>
      <c r="G1817" s="3" t="s">
        <v>4038</v>
      </c>
      <c r="H1817" s="3">
        <v>68</v>
      </c>
      <c r="I1817" s="3">
        <v>14.64</v>
      </c>
      <c r="J1817" s="3">
        <v>12</v>
      </c>
      <c r="K1817" s="3">
        <v>175.68</v>
      </c>
      <c r="L1817" s="3" t="s">
        <v>38</v>
      </c>
      <c r="M1817" s="5">
        <v>5</v>
      </c>
      <c r="N1817" s="6" t="str">
        <f>IF(ev_charging_network_usage_!$I1817&lt;=10,"Low",IF(ev_charging_network_usage_!$I1817&lt;=30,"Medium","High"))</f>
        <v>Medium</v>
      </c>
      <c r="O1817" s="6" t="str">
        <f t="shared" si="117"/>
        <v>High Satisfaction</v>
      </c>
      <c r="P1817" s="6" t="str">
        <f>IF(ev_charging_network_usage_!$H1817&lt;30,"Short Charging",IF(ev_charging_network_usage_!$H1817&lt;=60,"Medium Charging","Long Charging"))</f>
        <v>Long Charging</v>
      </c>
      <c r="Q1817" s="6">
        <f t="shared" si="116"/>
        <v>3</v>
      </c>
      <c r="R1817" s="30">
        <f t="shared" si="114"/>
        <v>0.4</v>
      </c>
      <c r="S1817" s="28">
        <f t="shared" si="115"/>
        <v>45340</v>
      </c>
      <c r="T1817" s="28"/>
    </row>
    <row r="1818" spans="1:20" ht="13.2" x14ac:dyDescent="0.25">
      <c r="A1818" s="7" t="s">
        <v>4039</v>
      </c>
      <c r="B1818" s="7" t="s">
        <v>14</v>
      </c>
      <c r="C1818" s="7" t="s">
        <v>15</v>
      </c>
      <c r="D1818" s="7" t="s">
        <v>22</v>
      </c>
      <c r="E1818" s="7" t="s">
        <v>17</v>
      </c>
      <c r="F1818" s="8">
        <v>45201.446527777778</v>
      </c>
      <c r="G1818" s="8">
        <v>45201.461111111108</v>
      </c>
      <c r="H1818" s="7">
        <v>21</v>
      </c>
      <c r="I1818" s="7">
        <v>24.86</v>
      </c>
      <c r="J1818" s="7">
        <v>12</v>
      </c>
      <c r="K1818" s="7">
        <v>298.32</v>
      </c>
      <c r="L1818" s="7" t="s">
        <v>38</v>
      </c>
      <c r="M1818" s="9">
        <v>1</v>
      </c>
      <c r="N1818" s="6" t="str">
        <f>IF(ev_charging_network_usage_!$I1818&lt;=10,"Low",IF(ev_charging_network_usage_!$I1818&lt;=30,"Medium","High"))</f>
        <v>Medium</v>
      </c>
      <c r="O1818" s="6" t="str">
        <f t="shared" si="117"/>
        <v>Low Satisfaction</v>
      </c>
      <c r="P1818" s="6" t="str">
        <f>IF(ev_charging_network_usage_!$H1818&lt;30,"Short Charging",IF(ev_charging_network_usage_!$H1818&lt;=60,"Medium Charging","Long Charging"))</f>
        <v>Short Charging</v>
      </c>
      <c r="Q1818" s="6">
        <f t="shared" si="116"/>
        <v>3</v>
      </c>
      <c r="R1818" s="30">
        <f t="shared" si="114"/>
        <v>0.4465277777777778</v>
      </c>
      <c r="S1818" s="28">
        <f t="shared" si="115"/>
        <v>45201</v>
      </c>
      <c r="T1818" s="28"/>
    </row>
    <row r="1819" spans="1:20" ht="13.2" x14ac:dyDescent="0.25">
      <c r="A1819" s="3" t="s">
        <v>4040</v>
      </c>
      <c r="B1819" s="3" t="s">
        <v>55</v>
      </c>
      <c r="C1819" s="3" t="s">
        <v>30</v>
      </c>
      <c r="D1819" s="3" t="s">
        <v>16</v>
      </c>
      <c r="E1819" s="3" t="s">
        <v>17</v>
      </c>
      <c r="F1819" s="4">
        <v>44988.232638888891</v>
      </c>
      <c r="G1819" s="4">
        <v>44988.243750000001</v>
      </c>
      <c r="H1819" s="3">
        <v>16</v>
      </c>
      <c r="I1819" s="3">
        <v>45.1</v>
      </c>
      <c r="J1819" s="3">
        <v>10</v>
      </c>
      <c r="K1819" s="3">
        <v>451</v>
      </c>
      <c r="L1819" s="3" t="s">
        <v>18</v>
      </c>
      <c r="M1819" s="5">
        <v>3</v>
      </c>
      <c r="N1819" s="6" t="str">
        <f>IF(ev_charging_network_usage_!$I1819&lt;=10,"Low",IF(ev_charging_network_usage_!$I1819&lt;=30,"Medium","High"))</f>
        <v>High</v>
      </c>
      <c r="O1819" s="6" t="str">
        <f t="shared" si="117"/>
        <v>Medium Satisfaction</v>
      </c>
      <c r="P1819" s="6" t="str">
        <f>IF(ev_charging_network_usage_!$H1819&lt;30,"Short Charging",IF(ev_charging_network_usage_!$H1819&lt;=60,"Medium Charging","Long Charging"))</f>
        <v>Short Charging</v>
      </c>
      <c r="Q1819" s="6">
        <f t="shared" si="116"/>
        <v>2</v>
      </c>
      <c r="R1819" s="30">
        <f t="shared" si="114"/>
        <v>0.2326388888888889</v>
      </c>
      <c r="S1819" s="28">
        <f t="shared" si="115"/>
        <v>44988</v>
      </c>
      <c r="T1819" s="28"/>
    </row>
    <row r="1820" spans="1:20" ht="13.2" x14ac:dyDescent="0.25">
      <c r="A1820" s="7" t="s">
        <v>4041</v>
      </c>
      <c r="B1820" s="7" t="s">
        <v>29</v>
      </c>
      <c r="C1820" s="7" t="s">
        <v>30</v>
      </c>
      <c r="D1820" s="7" t="s">
        <v>34</v>
      </c>
      <c r="E1820" s="7" t="s">
        <v>35</v>
      </c>
      <c r="F1820" s="8">
        <v>45238.948611111111</v>
      </c>
      <c r="G1820" s="8">
        <v>45268.009027777778</v>
      </c>
      <c r="H1820" s="7">
        <v>87</v>
      </c>
      <c r="I1820" s="7">
        <v>45.65</v>
      </c>
      <c r="J1820" s="7">
        <v>12</v>
      </c>
      <c r="K1820" s="7">
        <v>547.79999999999995</v>
      </c>
      <c r="L1820" s="7" t="s">
        <v>18</v>
      </c>
      <c r="M1820" s="9">
        <v>3</v>
      </c>
      <c r="N1820" s="6" t="str">
        <f>IF(ev_charging_network_usage_!$I1820&lt;=10,"Low",IF(ev_charging_network_usage_!$I1820&lt;=30,"Medium","High"))</f>
        <v>High</v>
      </c>
      <c r="O1820" s="6" t="str">
        <f t="shared" si="117"/>
        <v>Medium Satisfaction</v>
      </c>
      <c r="P1820" s="6" t="str">
        <f>IF(ev_charging_network_usage_!$H1820&lt;30,"Short Charging",IF(ev_charging_network_usage_!$H1820&lt;=60,"Medium Charging","Long Charging"))</f>
        <v>Long Charging</v>
      </c>
      <c r="Q1820" s="6">
        <f t="shared" si="116"/>
        <v>2</v>
      </c>
      <c r="R1820" s="30">
        <f t="shared" si="114"/>
        <v>0.94861111111111107</v>
      </c>
      <c r="S1820" s="28">
        <f t="shared" si="115"/>
        <v>45238</v>
      </c>
      <c r="T1820" s="28"/>
    </row>
    <row r="1821" spans="1:20" ht="13.2" x14ac:dyDescent="0.25">
      <c r="A1821" s="3" t="s">
        <v>4042</v>
      </c>
      <c r="B1821" s="3" t="s">
        <v>20</v>
      </c>
      <c r="C1821" s="3" t="s">
        <v>30</v>
      </c>
      <c r="D1821" s="3" t="s">
        <v>31</v>
      </c>
      <c r="E1821" s="3" t="s">
        <v>17</v>
      </c>
      <c r="F1821" s="3" t="s">
        <v>4043</v>
      </c>
      <c r="G1821" s="3" t="s">
        <v>4044</v>
      </c>
      <c r="H1821" s="3">
        <v>91</v>
      </c>
      <c r="I1821" s="3">
        <v>19.350000000000001</v>
      </c>
      <c r="J1821" s="3">
        <v>8</v>
      </c>
      <c r="K1821" s="3">
        <v>154.80000000000001</v>
      </c>
      <c r="L1821" s="3" t="s">
        <v>38</v>
      </c>
      <c r="M1821" s="5">
        <v>4</v>
      </c>
      <c r="N1821" s="6" t="str">
        <f>IF(ev_charging_network_usage_!$I1821&lt;=10,"Low",IF(ev_charging_network_usage_!$I1821&lt;=30,"Medium","High"))</f>
        <v>Medium</v>
      </c>
      <c r="O1821" s="6" t="str">
        <f t="shared" si="117"/>
        <v>Medium Satisfaction</v>
      </c>
      <c r="P1821" s="6" t="str">
        <f>IF(ev_charging_network_usage_!$H1821&lt;30,"Short Charging",IF(ev_charging_network_usage_!$H1821&lt;=60,"Medium Charging","Long Charging"))</f>
        <v>Long Charging</v>
      </c>
      <c r="Q1821" s="6">
        <f t="shared" si="116"/>
        <v>2</v>
      </c>
      <c r="R1821" s="30">
        <f t="shared" si="114"/>
        <v>0.65347222222222223</v>
      </c>
      <c r="S1821" s="28">
        <f t="shared" si="115"/>
        <v>45186</v>
      </c>
      <c r="T1821" s="28"/>
    </row>
    <row r="1822" spans="1:20" ht="13.2" x14ac:dyDescent="0.25">
      <c r="A1822" s="7" t="s">
        <v>4045</v>
      </c>
      <c r="B1822" s="7" t="s">
        <v>78</v>
      </c>
      <c r="C1822" s="7" t="s">
        <v>21</v>
      </c>
      <c r="D1822" s="7" t="s">
        <v>16</v>
      </c>
      <c r="E1822" s="7" t="s">
        <v>35</v>
      </c>
      <c r="F1822" s="8">
        <v>45118.202777777777</v>
      </c>
      <c r="G1822" s="8">
        <v>45118.240972222222</v>
      </c>
      <c r="H1822" s="7">
        <v>55</v>
      </c>
      <c r="I1822" s="7">
        <v>28.95</v>
      </c>
      <c r="J1822" s="7">
        <v>12</v>
      </c>
      <c r="K1822" s="7">
        <v>347.4</v>
      </c>
      <c r="L1822" s="7" t="s">
        <v>23</v>
      </c>
      <c r="M1822" s="9">
        <v>1</v>
      </c>
      <c r="N1822" s="6" t="str">
        <f>IF(ev_charging_network_usage_!$I1822&lt;=10,"Low",IF(ev_charging_network_usage_!$I1822&lt;=30,"Medium","High"))</f>
        <v>Medium</v>
      </c>
      <c r="O1822" s="6" t="str">
        <f t="shared" si="117"/>
        <v>Low Satisfaction</v>
      </c>
      <c r="P1822" s="6" t="str">
        <f>IF(ev_charging_network_usage_!$H1822&lt;30,"Short Charging",IF(ev_charging_network_usage_!$H1822&lt;=60,"Medium Charging","Long Charging"))</f>
        <v>Medium Charging</v>
      </c>
      <c r="Q1822" s="6">
        <f t="shared" si="116"/>
        <v>1</v>
      </c>
      <c r="R1822" s="30">
        <f t="shared" si="114"/>
        <v>0.20277777777777778</v>
      </c>
      <c r="S1822" s="28">
        <f t="shared" si="115"/>
        <v>45118</v>
      </c>
      <c r="T1822" s="28"/>
    </row>
    <row r="1823" spans="1:20" ht="13.2" x14ac:dyDescent="0.25">
      <c r="A1823" s="3" t="s">
        <v>4046</v>
      </c>
      <c r="B1823" s="3" t="s">
        <v>78</v>
      </c>
      <c r="C1823" s="3" t="s">
        <v>15</v>
      </c>
      <c r="D1823" s="3" t="s">
        <v>31</v>
      </c>
      <c r="E1823" s="3" t="s">
        <v>35</v>
      </c>
      <c r="F1823" s="4">
        <v>45017.606249999997</v>
      </c>
      <c r="G1823" s="4">
        <v>45017.628472222219</v>
      </c>
      <c r="H1823" s="3">
        <v>32</v>
      </c>
      <c r="I1823" s="3">
        <v>43.82</v>
      </c>
      <c r="J1823" s="3">
        <v>15</v>
      </c>
      <c r="K1823" s="3">
        <v>657.3</v>
      </c>
      <c r="L1823" s="3" t="s">
        <v>18</v>
      </c>
      <c r="M1823" s="5">
        <v>2</v>
      </c>
      <c r="N1823" s="6" t="str">
        <f>IF(ev_charging_network_usage_!$I1823&lt;=10,"Low",IF(ev_charging_network_usage_!$I1823&lt;=30,"Medium","High"))</f>
        <v>High</v>
      </c>
      <c r="O1823" s="6" t="str">
        <f t="shared" si="117"/>
        <v>Low Satisfaction</v>
      </c>
      <c r="P1823" s="6" t="str">
        <f>IF(ev_charging_network_usage_!$H1823&lt;30,"Short Charging",IF(ev_charging_network_usage_!$H1823&lt;=60,"Medium Charging","Long Charging"))</f>
        <v>Medium Charging</v>
      </c>
      <c r="Q1823" s="6">
        <f t="shared" si="116"/>
        <v>3</v>
      </c>
      <c r="R1823" s="30">
        <f t="shared" si="114"/>
        <v>0.60624999999999996</v>
      </c>
      <c r="S1823" s="28">
        <f t="shared" si="115"/>
        <v>45017</v>
      </c>
      <c r="T1823" s="28"/>
    </row>
    <row r="1824" spans="1:20" ht="13.2" x14ac:dyDescent="0.25">
      <c r="A1824" s="7" t="s">
        <v>4047</v>
      </c>
      <c r="B1824" s="7" t="s">
        <v>29</v>
      </c>
      <c r="C1824" s="7" t="s">
        <v>21</v>
      </c>
      <c r="D1824" s="7" t="s">
        <v>22</v>
      </c>
      <c r="E1824" s="7" t="s">
        <v>17</v>
      </c>
      <c r="F1824" s="7" t="s">
        <v>4048</v>
      </c>
      <c r="G1824" s="7" t="s">
        <v>4049</v>
      </c>
      <c r="H1824" s="7">
        <v>118</v>
      </c>
      <c r="I1824" s="7">
        <v>29.5</v>
      </c>
      <c r="J1824" s="7">
        <v>10</v>
      </c>
      <c r="K1824" s="7">
        <v>295</v>
      </c>
      <c r="L1824" s="7" t="s">
        <v>38</v>
      </c>
      <c r="M1824" s="9">
        <v>1</v>
      </c>
      <c r="N1824" s="6" t="str">
        <f>IF(ev_charging_network_usage_!$I1824&lt;=10,"Low",IF(ev_charging_network_usage_!$I1824&lt;=30,"Medium","High"))</f>
        <v>Medium</v>
      </c>
      <c r="O1824" s="6" t="str">
        <f t="shared" si="117"/>
        <v>Low Satisfaction</v>
      </c>
      <c r="P1824" s="6" t="str">
        <f>IF(ev_charging_network_usage_!$H1824&lt;30,"Short Charging",IF(ev_charging_network_usage_!$H1824&lt;=60,"Medium Charging","Long Charging"))</f>
        <v>Long Charging</v>
      </c>
      <c r="Q1824" s="6">
        <f t="shared" si="116"/>
        <v>1</v>
      </c>
      <c r="R1824" s="30">
        <f t="shared" si="114"/>
        <v>0.7104166666666667</v>
      </c>
      <c r="S1824" s="28">
        <f t="shared" si="115"/>
        <v>45490</v>
      </c>
      <c r="T1824" s="28"/>
    </row>
    <row r="1825" spans="1:20" ht="13.2" x14ac:dyDescent="0.25">
      <c r="A1825" s="3" t="s">
        <v>4050</v>
      </c>
      <c r="B1825" s="3" t="s">
        <v>20</v>
      </c>
      <c r="C1825" s="3" t="s">
        <v>21</v>
      </c>
      <c r="D1825" s="3" t="s">
        <v>31</v>
      </c>
      <c r="E1825" s="3" t="s">
        <v>35</v>
      </c>
      <c r="F1825" s="4">
        <v>45266.230555555558</v>
      </c>
      <c r="G1825" s="4">
        <v>45266.261111111111</v>
      </c>
      <c r="H1825" s="3">
        <v>44</v>
      </c>
      <c r="I1825" s="3">
        <v>51.21</v>
      </c>
      <c r="J1825" s="3">
        <v>8</v>
      </c>
      <c r="K1825" s="3">
        <v>409.68</v>
      </c>
      <c r="L1825" s="3" t="s">
        <v>27</v>
      </c>
      <c r="M1825" s="5">
        <v>1</v>
      </c>
      <c r="N1825" s="6" t="str">
        <f>IF(ev_charging_network_usage_!$I1825&lt;=10,"Low",IF(ev_charging_network_usage_!$I1825&lt;=30,"Medium","High"))</f>
        <v>High</v>
      </c>
      <c r="O1825" s="6" t="str">
        <f t="shared" si="117"/>
        <v>Low Satisfaction</v>
      </c>
      <c r="P1825" s="6" t="str">
        <f>IF(ev_charging_network_usage_!$H1825&lt;30,"Short Charging",IF(ev_charging_network_usage_!$H1825&lt;=60,"Medium Charging","Long Charging"))</f>
        <v>Medium Charging</v>
      </c>
      <c r="Q1825" s="6">
        <f t="shared" si="116"/>
        <v>1</v>
      </c>
      <c r="R1825" s="30">
        <f t="shared" si="114"/>
        <v>0.23055555555555557</v>
      </c>
      <c r="S1825" s="28">
        <f t="shared" si="115"/>
        <v>45266</v>
      </c>
      <c r="T1825" s="28"/>
    </row>
    <row r="1826" spans="1:20" ht="13.2" x14ac:dyDescent="0.25">
      <c r="A1826" s="7" t="s">
        <v>4051</v>
      </c>
      <c r="B1826" s="7" t="s">
        <v>14</v>
      </c>
      <c r="C1826" s="7" t="s">
        <v>21</v>
      </c>
      <c r="D1826" s="7" t="s">
        <v>22</v>
      </c>
      <c r="E1826" s="7" t="s">
        <v>17</v>
      </c>
      <c r="F1826" s="7" t="s">
        <v>4052</v>
      </c>
      <c r="G1826" s="7" t="s">
        <v>4053</v>
      </c>
      <c r="H1826" s="7">
        <v>15</v>
      </c>
      <c r="I1826" s="7">
        <v>52.66</v>
      </c>
      <c r="J1826" s="7">
        <v>8</v>
      </c>
      <c r="K1826" s="7">
        <v>421.28</v>
      </c>
      <c r="L1826" s="7" t="s">
        <v>23</v>
      </c>
      <c r="M1826" s="9">
        <v>1</v>
      </c>
      <c r="N1826" s="6" t="str">
        <f>IF(ev_charging_network_usage_!$I1826&lt;=10,"Low",IF(ev_charging_network_usage_!$I1826&lt;=30,"Medium","High"))</f>
        <v>High</v>
      </c>
      <c r="O1826" s="6" t="str">
        <f t="shared" si="117"/>
        <v>Low Satisfaction</v>
      </c>
      <c r="P1826" s="6" t="str">
        <f>IF(ev_charging_network_usage_!$H1826&lt;30,"Short Charging",IF(ev_charging_network_usage_!$H1826&lt;=60,"Medium Charging","Long Charging"))</f>
        <v>Short Charging</v>
      </c>
      <c r="Q1826" s="6">
        <f t="shared" si="116"/>
        <v>1</v>
      </c>
      <c r="R1826" s="30">
        <f t="shared" si="114"/>
        <v>0.75902777777777775</v>
      </c>
      <c r="S1826" s="28">
        <f t="shared" si="115"/>
        <v>45255</v>
      </c>
      <c r="T1826" s="28"/>
    </row>
    <row r="1827" spans="1:20" ht="13.2" x14ac:dyDescent="0.25">
      <c r="A1827" s="3" t="s">
        <v>4054</v>
      </c>
      <c r="B1827" s="3" t="s">
        <v>43</v>
      </c>
      <c r="C1827" s="3" t="s">
        <v>21</v>
      </c>
      <c r="D1827" s="3" t="s">
        <v>34</v>
      </c>
      <c r="E1827" s="3" t="s">
        <v>17</v>
      </c>
      <c r="F1827" s="3" t="s">
        <v>4055</v>
      </c>
      <c r="G1827" s="3" t="s">
        <v>4056</v>
      </c>
      <c r="H1827" s="3">
        <v>22</v>
      </c>
      <c r="I1827" s="3">
        <v>53.73</v>
      </c>
      <c r="J1827" s="3">
        <v>10</v>
      </c>
      <c r="K1827" s="3">
        <v>537.29999999999995</v>
      </c>
      <c r="L1827" s="3" t="s">
        <v>18</v>
      </c>
      <c r="M1827" s="5">
        <v>1</v>
      </c>
      <c r="N1827" s="6" t="str">
        <f>IF(ev_charging_network_usage_!$I1827&lt;=10,"Low",IF(ev_charging_network_usage_!$I1827&lt;=30,"Medium","High"))</f>
        <v>High</v>
      </c>
      <c r="O1827" s="6" t="str">
        <f t="shared" si="117"/>
        <v>Low Satisfaction</v>
      </c>
      <c r="P1827" s="6" t="str">
        <f>IF(ev_charging_network_usage_!$H1827&lt;30,"Short Charging",IF(ev_charging_network_usage_!$H1827&lt;=60,"Medium Charging","Long Charging"))</f>
        <v>Short Charging</v>
      </c>
      <c r="Q1827" s="6">
        <f t="shared" si="116"/>
        <v>1</v>
      </c>
      <c r="R1827" s="30">
        <f t="shared" si="114"/>
        <v>0.36875000000000002</v>
      </c>
      <c r="S1827" s="28">
        <f t="shared" si="115"/>
        <v>45504</v>
      </c>
      <c r="T1827" s="28"/>
    </row>
    <row r="1828" spans="1:20" ht="13.2" x14ac:dyDescent="0.25">
      <c r="A1828" s="7" t="s">
        <v>4057</v>
      </c>
      <c r="B1828" s="7" t="s">
        <v>55</v>
      </c>
      <c r="C1828" s="7" t="s">
        <v>21</v>
      </c>
      <c r="D1828" s="7" t="s">
        <v>34</v>
      </c>
      <c r="E1828" s="7" t="s">
        <v>35</v>
      </c>
      <c r="F1828" s="8">
        <v>44963.739583333336</v>
      </c>
      <c r="G1828" s="8">
        <v>44963.761111111111</v>
      </c>
      <c r="H1828" s="7">
        <v>31</v>
      </c>
      <c r="I1828" s="7">
        <v>21.39</v>
      </c>
      <c r="J1828" s="7">
        <v>8</v>
      </c>
      <c r="K1828" s="7">
        <v>171.12</v>
      </c>
      <c r="L1828" s="7" t="s">
        <v>38</v>
      </c>
      <c r="M1828" s="9">
        <v>4</v>
      </c>
      <c r="N1828" s="6" t="str">
        <f>IF(ev_charging_network_usage_!$I1828&lt;=10,"Low",IF(ev_charging_network_usage_!$I1828&lt;=30,"Medium","High"))</f>
        <v>Medium</v>
      </c>
      <c r="O1828" s="6" t="str">
        <f t="shared" si="117"/>
        <v>Medium Satisfaction</v>
      </c>
      <c r="P1828" s="6" t="str">
        <f>IF(ev_charging_network_usage_!$H1828&lt;30,"Short Charging",IF(ev_charging_network_usage_!$H1828&lt;=60,"Medium Charging","Long Charging"))</f>
        <v>Medium Charging</v>
      </c>
      <c r="Q1828" s="6">
        <f t="shared" si="116"/>
        <v>1</v>
      </c>
      <c r="R1828" s="30">
        <f t="shared" si="114"/>
        <v>0.73958333333333337</v>
      </c>
      <c r="S1828" s="28">
        <f t="shared" si="115"/>
        <v>44963</v>
      </c>
      <c r="T1828" s="28"/>
    </row>
    <row r="1829" spans="1:20" ht="13.2" x14ac:dyDescent="0.25">
      <c r="A1829" s="3" t="s">
        <v>4058</v>
      </c>
      <c r="B1829" s="3" t="s">
        <v>55</v>
      </c>
      <c r="C1829" s="3" t="s">
        <v>30</v>
      </c>
      <c r="D1829" s="3" t="s">
        <v>31</v>
      </c>
      <c r="E1829" s="3" t="s">
        <v>17</v>
      </c>
      <c r="F1829" s="3" t="s">
        <v>4059</v>
      </c>
      <c r="G1829" s="3" t="s">
        <v>4060</v>
      </c>
      <c r="H1829" s="3">
        <v>12</v>
      </c>
      <c r="I1829" s="3">
        <v>2.72</v>
      </c>
      <c r="J1829" s="3">
        <v>8</v>
      </c>
      <c r="K1829" s="3">
        <v>21.76</v>
      </c>
      <c r="L1829" s="3" t="s">
        <v>23</v>
      </c>
      <c r="M1829" s="5">
        <v>3</v>
      </c>
      <c r="N1829" s="6" t="str">
        <f>IF(ev_charging_network_usage_!$I1829&lt;=10,"Low",IF(ev_charging_network_usage_!$I1829&lt;=30,"Medium","High"))</f>
        <v>Low</v>
      </c>
      <c r="O1829" s="6" t="str">
        <f t="shared" si="117"/>
        <v>Medium Satisfaction</v>
      </c>
      <c r="P1829" s="6" t="str">
        <f>IF(ev_charging_network_usage_!$H1829&lt;30,"Short Charging",IF(ev_charging_network_usage_!$H1829&lt;=60,"Medium Charging","Long Charging"))</f>
        <v>Short Charging</v>
      </c>
      <c r="Q1829" s="6">
        <f t="shared" si="116"/>
        <v>2</v>
      </c>
      <c r="R1829" s="30">
        <f t="shared" si="114"/>
        <v>0.37361111111111112</v>
      </c>
      <c r="S1829" s="28">
        <f t="shared" si="115"/>
        <v>45382</v>
      </c>
      <c r="T1829" s="28"/>
    </row>
    <row r="1830" spans="1:20" ht="13.2" x14ac:dyDescent="0.25">
      <c r="A1830" s="7" t="s">
        <v>4061</v>
      </c>
      <c r="B1830" s="7" t="s">
        <v>20</v>
      </c>
      <c r="C1830" s="7" t="s">
        <v>30</v>
      </c>
      <c r="D1830" s="7" t="s">
        <v>22</v>
      </c>
      <c r="E1830" s="7" t="s">
        <v>35</v>
      </c>
      <c r="F1830" s="7" t="s">
        <v>4062</v>
      </c>
      <c r="G1830" s="7" t="s">
        <v>4063</v>
      </c>
      <c r="H1830" s="7">
        <v>107</v>
      </c>
      <c r="I1830" s="7">
        <v>48.95</v>
      </c>
      <c r="J1830" s="7">
        <v>15</v>
      </c>
      <c r="K1830" s="7">
        <v>734.25</v>
      </c>
      <c r="L1830" s="7" t="s">
        <v>18</v>
      </c>
      <c r="M1830" s="9">
        <v>2</v>
      </c>
      <c r="N1830" s="6" t="str">
        <f>IF(ev_charging_network_usage_!$I1830&lt;=10,"Low",IF(ev_charging_network_usage_!$I1830&lt;=30,"Medium","High"))</f>
        <v>High</v>
      </c>
      <c r="O1830" s="6" t="str">
        <f t="shared" si="117"/>
        <v>Low Satisfaction</v>
      </c>
      <c r="P1830" s="6" t="str">
        <f>IF(ev_charging_network_usage_!$H1830&lt;30,"Short Charging",IF(ev_charging_network_usage_!$H1830&lt;=60,"Medium Charging","Long Charging"))</f>
        <v>Long Charging</v>
      </c>
      <c r="Q1830" s="6">
        <f t="shared" si="116"/>
        <v>2</v>
      </c>
      <c r="R1830" s="30">
        <f t="shared" si="114"/>
        <v>0.15416666666666667</v>
      </c>
      <c r="S1830" s="28">
        <f t="shared" si="115"/>
        <v>45426</v>
      </c>
      <c r="T1830" s="28"/>
    </row>
    <row r="1831" spans="1:20" ht="13.2" x14ac:dyDescent="0.25">
      <c r="A1831" s="3" t="s">
        <v>4064</v>
      </c>
      <c r="B1831" s="3" t="s">
        <v>20</v>
      </c>
      <c r="C1831" s="3" t="s">
        <v>15</v>
      </c>
      <c r="D1831" s="3" t="s">
        <v>16</v>
      </c>
      <c r="E1831" s="3" t="s">
        <v>35</v>
      </c>
      <c r="F1831" s="4">
        <v>45087.302777777775</v>
      </c>
      <c r="G1831" s="4">
        <v>45087.325694444444</v>
      </c>
      <c r="H1831" s="3">
        <v>33</v>
      </c>
      <c r="I1831" s="3">
        <v>5.17</v>
      </c>
      <c r="J1831" s="3">
        <v>8</v>
      </c>
      <c r="K1831" s="3">
        <v>41.36</v>
      </c>
      <c r="L1831" s="3" t="s">
        <v>38</v>
      </c>
      <c r="M1831" s="5">
        <v>2</v>
      </c>
      <c r="N1831" s="6" t="str">
        <f>IF(ev_charging_network_usage_!$I1831&lt;=10,"Low",IF(ev_charging_network_usage_!$I1831&lt;=30,"Medium","High"))</f>
        <v>Low</v>
      </c>
      <c r="O1831" s="6" t="str">
        <f t="shared" si="117"/>
        <v>Low Satisfaction</v>
      </c>
      <c r="P1831" s="6" t="str">
        <f>IF(ev_charging_network_usage_!$H1831&lt;30,"Short Charging",IF(ev_charging_network_usage_!$H1831&lt;=60,"Medium Charging","Long Charging"))</f>
        <v>Medium Charging</v>
      </c>
      <c r="Q1831" s="6">
        <f t="shared" si="116"/>
        <v>3</v>
      </c>
      <c r="R1831" s="30">
        <f t="shared" si="114"/>
        <v>0.30277777777777776</v>
      </c>
      <c r="S1831" s="28">
        <f t="shared" si="115"/>
        <v>45087</v>
      </c>
      <c r="T1831" s="28"/>
    </row>
    <row r="1832" spans="1:20" ht="13.2" x14ac:dyDescent="0.25">
      <c r="A1832" s="7" t="s">
        <v>4065</v>
      </c>
      <c r="B1832" s="7" t="s">
        <v>48</v>
      </c>
      <c r="C1832" s="7" t="s">
        <v>30</v>
      </c>
      <c r="D1832" s="7" t="s">
        <v>22</v>
      </c>
      <c r="E1832" s="7" t="s">
        <v>35</v>
      </c>
      <c r="F1832" s="7" t="s">
        <v>4066</v>
      </c>
      <c r="G1832" s="7" t="s">
        <v>4067</v>
      </c>
      <c r="H1832" s="7">
        <v>20</v>
      </c>
      <c r="I1832" s="7">
        <v>46.04</v>
      </c>
      <c r="J1832" s="7">
        <v>8</v>
      </c>
      <c r="K1832" s="7">
        <v>368.32</v>
      </c>
      <c r="L1832" s="7" t="s">
        <v>38</v>
      </c>
      <c r="M1832" s="9">
        <v>2</v>
      </c>
      <c r="N1832" s="6" t="str">
        <f>IF(ev_charging_network_usage_!$I1832&lt;=10,"Low",IF(ev_charging_network_usage_!$I1832&lt;=30,"Medium","High"))</f>
        <v>High</v>
      </c>
      <c r="O1832" s="6" t="str">
        <f t="shared" si="117"/>
        <v>Low Satisfaction</v>
      </c>
      <c r="P1832" s="6" t="str">
        <f>IF(ev_charging_network_usage_!$H1832&lt;30,"Short Charging",IF(ev_charging_network_usage_!$H1832&lt;=60,"Medium Charging","Long Charging"))</f>
        <v>Short Charging</v>
      </c>
      <c r="Q1832" s="6">
        <f t="shared" si="116"/>
        <v>2</v>
      </c>
      <c r="R1832" s="30">
        <f t="shared" si="114"/>
        <v>0.91041666666666665</v>
      </c>
      <c r="S1832" s="28">
        <f t="shared" si="115"/>
        <v>45291</v>
      </c>
      <c r="T1832" s="28"/>
    </row>
    <row r="1833" spans="1:20" ht="13.2" x14ac:dyDescent="0.25">
      <c r="A1833" s="3" t="s">
        <v>4068</v>
      </c>
      <c r="B1833" s="3" t="s">
        <v>20</v>
      </c>
      <c r="C1833" s="3" t="s">
        <v>30</v>
      </c>
      <c r="D1833" s="3" t="s">
        <v>34</v>
      </c>
      <c r="E1833" s="3" t="s">
        <v>35</v>
      </c>
      <c r="F1833" s="4">
        <v>45546.673611111109</v>
      </c>
      <c r="G1833" s="4">
        <v>45546.750694444447</v>
      </c>
      <c r="H1833" s="3">
        <v>111</v>
      </c>
      <c r="I1833" s="3">
        <v>56.89</v>
      </c>
      <c r="J1833" s="3">
        <v>8</v>
      </c>
      <c r="K1833" s="3">
        <v>455.12</v>
      </c>
      <c r="L1833" s="3" t="s">
        <v>18</v>
      </c>
      <c r="M1833" s="5">
        <v>5</v>
      </c>
      <c r="N1833" s="6" t="str">
        <f>IF(ev_charging_network_usage_!$I1833&lt;=10,"Low",IF(ev_charging_network_usage_!$I1833&lt;=30,"Medium","High"))</f>
        <v>High</v>
      </c>
      <c r="O1833" s="6" t="str">
        <f t="shared" si="117"/>
        <v>High Satisfaction</v>
      </c>
      <c r="P1833" s="6" t="str">
        <f>IF(ev_charging_network_usage_!$H1833&lt;30,"Short Charging",IF(ev_charging_network_usage_!$H1833&lt;=60,"Medium Charging","Long Charging"))</f>
        <v>Long Charging</v>
      </c>
      <c r="Q1833" s="6">
        <f t="shared" si="116"/>
        <v>2</v>
      </c>
      <c r="R1833" s="30">
        <f t="shared" si="114"/>
        <v>0.67361111111111116</v>
      </c>
      <c r="S1833" s="28">
        <f t="shared" si="115"/>
        <v>45546</v>
      </c>
      <c r="T1833" s="28"/>
    </row>
    <row r="1834" spans="1:20" ht="13.2" x14ac:dyDescent="0.25">
      <c r="A1834" s="7" t="s">
        <v>4069</v>
      </c>
      <c r="B1834" s="7" t="s">
        <v>78</v>
      </c>
      <c r="C1834" s="7" t="s">
        <v>15</v>
      </c>
      <c r="D1834" s="7" t="s">
        <v>34</v>
      </c>
      <c r="E1834" s="7" t="s">
        <v>17</v>
      </c>
      <c r="F1834" s="7" t="s">
        <v>4070</v>
      </c>
      <c r="G1834" s="7" t="s">
        <v>4071</v>
      </c>
      <c r="H1834" s="7">
        <v>54</v>
      </c>
      <c r="I1834" s="7">
        <v>11.58</v>
      </c>
      <c r="J1834" s="7">
        <v>15</v>
      </c>
      <c r="K1834" s="7">
        <v>173.7</v>
      </c>
      <c r="L1834" s="7" t="s">
        <v>23</v>
      </c>
      <c r="M1834" s="9">
        <v>4</v>
      </c>
      <c r="N1834" s="6" t="str">
        <f>IF(ev_charging_network_usage_!$I1834&lt;=10,"Low",IF(ev_charging_network_usage_!$I1834&lt;=30,"Medium","High"))</f>
        <v>Medium</v>
      </c>
      <c r="O1834" s="6" t="str">
        <f t="shared" si="117"/>
        <v>Medium Satisfaction</v>
      </c>
      <c r="P1834" s="6" t="str">
        <f>IF(ev_charging_network_usage_!$H1834&lt;30,"Short Charging",IF(ev_charging_network_usage_!$H1834&lt;=60,"Medium Charging","Long Charging"))</f>
        <v>Medium Charging</v>
      </c>
      <c r="Q1834" s="6">
        <f t="shared" si="116"/>
        <v>3</v>
      </c>
      <c r="R1834" s="30">
        <f t="shared" si="114"/>
        <v>0.96805555555555556</v>
      </c>
      <c r="S1834" s="28">
        <f t="shared" si="115"/>
        <v>45365</v>
      </c>
      <c r="T1834" s="28"/>
    </row>
    <row r="1835" spans="1:20" ht="13.2" x14ac:dyDescent="0.25">
      <c r="A1835" s="3" t="s">
        <v>4072</v>
      </c>
      <c r="B1835" s="3" t="s">
        <v>43</v>
      </c>
      <c r="C1835" s="3" t="s">
        <v>21</v>
      </c>
      <c r="D1835" s="3" t="s">
        <v>22</v>
      </c>
      <c r="E1835" s="3" t="s">
        <v>17</v>
      </c>
      <c r="F1835" s="4">
        <v>44967.672222222223</v>
      </c>
      <c r="G1835" s="4">
        <v>44967.75</v>
      </c>
      <c r="H1835" s="3">
        <v>112</v>
      </c>
      <c r="I1835" s="3">
        <v>36.270000000000003</v>
      </c>
      <c r="J1835" s="3">
        <v>12</v>
      </c>
      <c r="K1835" s="3">
        <v>435.24</v>
      </c>
      <c r="L1835" s="3" t="s">
        <v>38</v>
      </c>
      <c r="M1835" s="5">
        <v>5</v>
      </c>
      <c r="N1835" s="6" t="str">
        <f>IF(ev_charging_network_usage_!$I1835&lt;=10,"Low",IF(ev_charging_network_usage_!$I1835&lt;=30,"Medium","High"))</f>
        <v>High</v>
      </c>
      <c r="O1835" s="6" t="str">
        <f t="shared" si="117"/>
        <v>High Satisfaction</v>
      </c>
      <c r="P1835" s="6" t="str">
        <f>IF(ev_charging_network_usage_!$H1835&lt;30,"Short Charging",IF(ev_charging_network_usage_!$H1835&lt;=60,"Medium Charging","Long Charging"))</f>
        <v>Long Charging</v>
      </c>
      <c r="Q1835" s="6">
        <f t="shared" si="116"/>
        <v>1</v>
      </c>
      <c r="R1835" s="30">
        <f t="shared" si="114"/>
        <v>0.67222222222222228</v>
      </c>
      <c r="S1835" s="28">
        <f t="shared" si="115"/>
        <v>44967</v>
      </c>
      <c r="T1835" s="28"/>
    </row>
    <row r="1836" spans="1:20" ht="13.2" x14ac:dyDescent="0.25">
      <c r="A1836" s="7" t="s">
        <v>4073</v>
      </c>
      <c r="B1836" s="7" t="s">
        <v>29</v>
      </c>
      <c r="C1836" s="7" t="s">
        <v>15</v>
      </c>
      <c r="D1836" s="7" t="s">
        <v>16</v>
      </c>
      <c r="E1836" s="7" t="s">
        <v>35</v>
      </c>
      <c r="F1836" s="8">
        <v>45635.794444444444</v>
      </c>
      <c r="G1836" s="8">
        <v>45635.871527777781</v>
      </c>
      <c r="H1836" s="7">
        <v>111</v>
      </c>
      <c r="I1836" s="7">
        <v>23.36</v>
      </c>
      <c r="J1836" s="7">
        <v>10</v>
      </c>
      <c r="K1836" s="7">
        <v>233.6</v>
      </c>
      <c r="L1836" s="7" t="s">
        <v>23</v>
      </c>
      <c r="M1836" s="9">
        <v>1</v>
      </c>
      <c r="N1836" s="6" t="str">
        <f>IF(ev_charging_network_usage_!$I1836&lt;=10,"Low",IF(ev_charging_network_usage_!$I1836&lt;=30,"Medium","High"))</f>
        <v>Medium</v>
      </c>
      <c r="O1836" s="6" t="str">
        <f t="shared" si="117"/>
        <v>Low Satisfaction</v>
      </c>
      <c r="P1836" s="6" t="str">
        <f>IF(ev_charging_network_usage_!$H1836&lt;30,"Short Charging",IF(ev_charging_network_usage_!$H1836&lt;=60,"Medium Charging","Long Charging"))</f>
        <v>Long Charging</v>
      </c>
      <c r="Q1836" s="6">
        <f t="shared" si="116"/>
        <v>3</v>
      </c>
      <c r="R1836" s="30">
        <f t="shared" si="114"/>
        <v>0.7944444444444444</v>
      </c>
      <c r="S1836" s="28">
        <f t="shared" si="115"/>
        <v>45635</v>
      </c>
      <c r="T1836" s="28"/>
    </row>
    <row r="1837" spans="1:20" ht="13.2" x14ac:dyDescent="0.25">
      <c r="A1837" s="3" t="s">
        <v>4074</v>
      </c>
      <c r="B1837" s="3" t="s">
        <v>20</v>
      </c>
      <c r="C1837" s="3" t="s">
        <v>15</v>
      </c>
      <c r="D1837" s="3" t="s">
        <v>22</v>
      </c>
      <c r="E1837" s="3" t="s">
        <v>35</v>
      </c>
      <c r="F1837" s="3" t="s">
        <v>4075</v>
      </c>
      <c r="G1837" s="3" t="s">
        <v>4076</v>
      </c>
      <c r="H1837" s="3">
        <v>105</v>
      </c>
      <c r="I1837" s="3">
        <v>57.33</v>
      </c>
      <c r="J1837" s="3">
        <v>12</v>
      </c>
      <c r="K1837" s="3">
        <v>687.96</v>
      </c>
      <c r="L1837" s="3" t="s">
        <v>27</v>
      </c>
      <c r="M1837" s="5">
        <v>5</v>
      </c>
      <c r="N1837" s="6" t="str">
        <f>IF(ev_charging_network_usage_!$I1837&lt;=10,"Low",IF(ev_charging_network_usage_!$I1837&lt;=30,"Medium","High"))</f>
        <v>High</v>
      </c>
      <c r="O1837" s="6" t="str">
        <f t="shared" si="117"/>
        <v>High Satisfaction</v>
      </c>
      <c r="P1837" s="6" t="str">
        <f>IF(ev_charging_network_usage_!$H1837&lt;30,"Short Charging",IF(ev_charging_network_usage_!$H1837&lt;=60,"Medium Charging","Long Charging"))</f>
        <v>Long Charging</v>
      </c>
      <c r="Q1837" s="6">
        <f t="shared" si="116"/>
        <v>3</v>
      </c>
      <c r="R1837" s="30">
        <f t="shared" si="114"/>
        <v>4.1666666666666664E-2</v>
      </c>
      <c r="S1837" s="28">
        <f t="shared" si="115"/>
        <v>45304</v>
      </c>
      <c r="T1837" s="28"/>
    </row>
    <row r="1838" spans="1:20" ht="13.2" x14ac:dyDescent="0.25">
      <c r="A1838" s="7" t="s">
        <v>4077</v>
      </c>
      <c r="B1838" s="7" t="s">
        <v>48</v>
      </c>
      <c r="C1838" s="7" t="s">
        <v>30</v>
      </c>
      <c r="D1838" s="7" t="s">
        <v>31</v>
      </c>
      <c r="E1838" s="7" t="s">
        <v>35</v>
      </c>
      <c r="F1838" s="7" t="s">
        <v>4078</v>
      </c>
      <c r="G1838" s="7" t="s">
        <v>4079</v>
      </c>
      <c r="H1838" s="7">
        <v>38</v>
      </c>
      <c r="I1838" s="7">
        <v>34.380000000000003</v>
      </c>
      <c r="J1838" s="7">
        <v>8</v>
      </c>
      <c r="K1838" s="7">
        <v>275.04000000000002</v>
      </c>
      <c r="L1838" s="7" t="s">
        <v>38</v>
      </c>
      <c r="M1838" s="9">
        <v>3</v>
      </c>
      <c r="N1838" s="6" t="str">
        <f>IF(ev_charging_network_usage_!$I1838&lt;=10,"Low",IF(ev_charging_network_usage_!$I1838&lt;=30,"Medium","High"))</f>
        <v>High</v>
      </c>
      <c r="O1838" s="6" t="str">
        <f t="shared" si="117"/>
        <v>Medium Satisfaction</v>
      </c>
      <c r="P1838" s="6" t="str">
        <f>IF(ev_charging_network_usage_!$H1838&lt;30,"Short Charging",IF(ev_charging_network_usage_!$H1838&lt;=60,"Medium Charging","Long Charging"))</f>
        <v>Medium Charging</v>
      </c>
      <c r="Q1838" s="6">
        <f t="shared" si="116"/>
        <v>2</v>
      </c>
      <c r="R1838" s="30">
        <f t="shared" si="114"/>
        <v>8.8888888888888892E-2</v>
      </c>
      <c r="S1838" s="28">
        <f t="shared" si="115"/>
        <v>45581</v>
      </c>
      <c r="T1838" s="28"/>
    </row>
    <row r="1839" spans="1:20" ht="13.2" x14ac:dyDescent="0.25">
      <c r="A1839" s="3" t="s">
        <v>4080</v>
      </c>
      <c r="B1839" s="3" t="s">
        <v>59</v>
      </c>
      <c r="C1839" s="3" t="s">
        <v>30</v>
      </c>
      <c r="D1839" s="3" t="s">
        <v>16</v>
      </c>
      <c r="E1839" s="3" t="s">
        <v>35</v>
      </c>
      <c r="F1839" s="4">
        <v>45051.609722222223</v>
      </c>
      <c r="G1839" s="4">
        <v>45051.620138888888</v>
      </c>
      <c r="H1839" s="3">
        <v>15</v>
      </c>
      <c r="I1839" s="3">
        <v>43.84</v>
      </c>
      <c r="J1839" s="3">
        <v>10</v>
      </c>
      <c r="K1839" s="3">
        <v>438.4</v>
      </c>
      <c r="L1839" s="3" t="s">
        <v>23</v>
      </c>
      <c r="M1839" s="5">
        <v>4</v>
      </c>
      <c r="N1839" s="6" t="str">
        <f>IF(ev_charging_network_usage_!$I1839&lt;=10,"Low",IF(ev_charging_network_usage_!$I1839&lt;=30,"Medium","High"))</f>
        <v>High</v>
      </c>
      <c r="O1839" s="6" t="str">
        <f t="shared" si="117"/>
        <v>Medium Satisfaction</v>
      </c>
      <c r="P1839" s="6" t="str">
        <f>IF(ev_charging_network_usage_!$H1839&lt;30,"Short Charging",IF(ev_charging_network_usage_!$H1839&lt;=60,"Medium Charging","Long Charging"))</f>
        <v>Short Charging</v>
      </c>
      <c r="Q1839" s="6">
        <f t="shared" si="116"/>
        <v>2</v>
      </c>
      <c r="R1839" s="30">
        <f t="shared" si="114"/>
        <v>0.60972222222222228</v>
      </c>
      <c r="S1839" s="28">
        <f t="shared" si="115"/>
        <v>45051</v>
      </c>
      <c r="T1839" s="28"/>
    </row>
    <row r="1840" spans="1:20" ht="13.2" x14ac:dyDescent="0.25">
      <c r="A1840" s="7" t="s">
        <v>4081</v>
      </c>
      <c r="B1840" s="7" t="s">
        <v>59</v>
      </c>
      <c r="C1840" s="7" t="s">
        <v>21</v>
      </c>
      <c r="D1840" s="7" t="s">
        <v>22</v>
      </c>
      <c r="E1840" s="7" t="s">
        <v>35</v>
      </c>
      <c r="F1840" s="7" t="s">
        <v>4082</v>
      </c>
      <c r="G1840" s="7" t="s">
        <v>4083</v>
      </c>
      <c r="H1840" s="7">
        <v>116</v>
      </c>
      <c r="I1840" s="7">
        <v>44.22</v>
      </c>
      <c r="J1840" s="7">
        <v>10</v>
      </c>
      <c r="K1840" s="7">
        <v>442.2</v>
      </c>
      <c r="L1840" s="7" t="s">
        <v>27</v>
      </c>
      <c r="M1840" s="9">
        <v>1</v>
      </c>
      <c r="N1840" s="6" t="str">
        <f>IF(ev_charging_network_usage_!$I1840&lt;=10,"Low",IF(ev_charging_network_usage_!$I1840&lt;=30,"Medium","High"))</f>
        <v>High</v>
      </c>
      <c r="O1840" s="6" t="str">
        <f t="shared" si="117"/>
        <v>Low Satisfaction</v>
      </c>
      <c r="P1840" s="6" t="str">
        <f>IF(ev_charging_network_usage_!$H1840&lt;30,"Short Charging",IF(ev_charging_network_usage_!$H1840&lt;=60,"Medium Charging","Long Charging"))</f>
        <v>Long Charging</v>
      </c>
      <c r="Q1840" s="6">
        <f t="shared" si="116"/>
        <v>1</v>
      </c>
      <c r="R1840" s="30">
        <f t="shared" si="114"/>
        <v>0.79305555555555551</v>
      </c>
      <c r="S1840" s="28">
        <f t="shared" si="115"/>
        <v>45367</v>
      </c>
      <c r="T1840" s="28"/>
    </row>
    <row r="1841" spans="1:20" ht="13.2" x14ac:dyDescent="0.25">
      <c r="A1841" s="3" t="s">
        <v>4084</v>
      </c>
      <c r="B1841" s="3" t="s">
        <v>43</v>
      </c>
      <c r="C1841" s="3" t="s">
        <v>30</v>
      </c>
      <c r="D1841" s="3" t="s">
        <v>22</v>
      </c>
      <c r="E1841" s="3" t="s">
        <v>35</v>
      </c>
      <c r="F1841" s="3" t="s">
        <v>4085</v>
      </c>
      <c r="G1841" s="3" t="s">
        <v>4086</v>
      </c>
      <c r="H1841" s="3">
        <v>39</v>
      </c>
      <c r="I1841" s="3">
        <v>23.95</v>
      </c>
      <c r="J1841" s="3">
        <v>15</v>
      </c>
      <c r="K1841" s="3">
        <v>359.25</v>
      </c>
      <c r="L1841" s="3" t="s">
        <v>27</v>
      </c>
      <c r="M1841" s="5">
        <v>2</v>
      </c>
      <c r="N1841" s="6" t="str">
        <f>IF(ev_charging_network_usage_!$I1841&lt;=10,"Low",IF(ev_charging_network_usage_!$I1841&lt;=30,"Medium","High"))</f>
        <v>Medium</v>
      </c>
      <c r="O1841" s="6" t="str">
        <f t="shared" si="117"/>
        <v>Low Satisfaction</v>
      </c>
      <c r="P1841" s="6" t="str">
        <f>IF(ev_charging_network_usage_!$H1841&lt;30,"Short Charging",IF(ev_charging_network_usage_!$H1841&lt;=60,"Medium Charging","Long Charging"))</f>
        <v>Medium Charging</v>
      </c>
      <c r="Q1841" s="6">
        <f t="shared" si="116"/>
        <v>2</v>
      </c>
      <c r="R1841" s="30">
        <f t="shared" si="114"/>
        <v>0.95763888888888893</v>
      </c>
      <c r="S1841" s="28">
        <f t="shared" si="115"/>
        <v>45286</v>
      </c>
      <c r="T1841" s="28"/>
    </row>
    <row r="1842" spans="1:20" ht="13.2" x14ac:dyDescent="0.25">
      <c r="A1842" s="7" t="s">
        <v>4087</v>
      </c>
      <c r="B1842" s="7" t="s">
        <v>78</v>
      </c>
      <c r="C1842" s="7" t="s">
        <v>30</v>
      </c>
      <c r="D1842" s="7" t="s">
        <v>34</v>
      </c>
      <c r="E1842" s="7" t="s">
        <v>35</v>
      </c>
      <c r="F1842" s="7" t="s">
        <v>4088</v>
      </c>
      <c r="G1842" s="7" t="s">
        <v>4089</v>
      </c>
      <c r="H1842" s="7">
        <v>91</v>
      </c>
      <c r="I1842" s="7">
        <v>2.11</v>
      </c>
      <c r="J1842" s="7">
        <v>8</v>
      </c>
      <c r="K1842" s="7">
        <v>16.88</v>
      </c>
      <c r="L1842" s="7" t="s">
        <v>18</v>
      </c>
      <c r="M1842" s="9">
        <v>4</v>
      </c>
      <c r="N1842" s="6" t="str">
        <f>IF(ev_charging_network_usage_!$I1842&lt;=10,"Low",IF(ev_charging_network_usage_!$I1842&lt;=30,"Medium","High"))</f>
        <v>Low</v>
      </c>
      <c r="O1842" s="6" t="str">
        <f t="shared" si="117"/>
        <v>Medium Satisfaction</v>
      </c>
      <c r="P1842" s="6" t="str">
        <f>IF(ev_charging_network_usage_!$H1842&lt;30,"Short Charging",IF(ev_charging_network_usage_!$H1842&lt;=60,"Medium Charging","Long Charging"))</f>
        <v>Long Charging</v>
      </c>
      <c r="Q1842" s="6">
        <f t="shared" si="116"/>
        <v>2</v>
      </c>
      <c r="R1842" s="30">
        <f t="shared" si="114"/>
        <v>0.98750000000000004</v>
      </c>
      <c r="S1842" s="28">
        <f t="shared" si="115"/>
        <v>45612</v>
      </c>
      <c r="T1842" s="28"/>
    </row>
    <row r="1843" spans="1:20" ht="13.2" x14ac:dyDescent="0.25">
      <c r="A1843" s="3" t="s">
        <v>4090</v>
      </c>
      <c r="B1843" s="3" t="s">
        <v>43</v>
      </c>
      <c r="C1843" s="3" t="s">
        <v>30</v>
      </c>
      <c r="D1843" s="3" t="s">
        <v>16</v>
      </c>
      <c r="E1843" s="3" t="s">
        <v>35</v>
      </c>
      <c r="F1843" s="3" t="s">
        <v>4091</v>
      </c>
      <c r="G1843" s="3" t="s">
        <v>4092</v>
      </c>
      <c r="H1843" s="3">
        <v>95</v>
      </c>
      <c r="I1843" s="3">
        <v>52.22</v>
      </c>
      <c r="J1843" s="3">
        <v>10</v>
      </c>
      <c r="K1843" s="3">
        <v>522.20000000000005</v>
      </c>
      <c r="L1843" s="3" t="s">
        <v>27</v>
      </c>
      <c r="M1843" s="5">
        <v>4</v>
      </c>
      <c r="N1843" s="6" t="str">
        <f>IF(ev_charging_network_usage_!$I1843&lt;=10,"Low",IF(ev_charging_network_usage_!$I1843&lt;=30,"Medium","High"))</f>
        <v>High</v>
      </c>
      <c r="O1843" s="6" t="str">
        <f t="shared" si="117"/>
        <v>Medium Satisfaction</v>
      </c>
      <c r="P1843" s="6" t="str">
        <f>IF(ev_charging_network_usage_!$H1843&lt;30,"Short Charging",IF(ev_charging_network_usage_!$H1843&lt;=60,"Medium Charging","Long Charging"))</f>
        <v>Long Charging</v>
      </c>
      <c r="Q1843" s="6">
        <f t="shared" si="116"/>
        <v>2</v>
      </c>
      <c r="R1843" s="30">
        <f t="shared" si="114"/>
        <v>0.8618055555555556</v>
      </c>
      <c r="S1843" s="28">
        <f t="shared" si="115"/>
        <v>45494</v>
      </c>
      <c r="T1843" s="28"/>
    </row>
    <row r="1844" spans="1:20" ht="13.2" x14ac:dyDescent="0.25">
      <c r="A1844" s="7" t="s">
        <v>4093</v>
      </c>
      <c r="B1844" s="7" t="s">
        <v>29</v>
      </c>
      <c r="C1844" s="7" t="s">
        <v>21</v>
      </c>
      <c r="D1844" s="7" t="s">
        <v>16</v>
      </c>
      <c r="E1844" s="7" t="s">
        <v>35</v>
      </c>
      <c r="F1844" s="7" t="s">
        <v>4094</v>
      </c>
      <c r="G1844" s="7" t="s">
        <v>4095</v>
      </c>
      <c r="H1844" s="7">
        <v>42</v>
      </c>
      <c r="I1844" s="7">
        <v>45.42</v>
      </c>
      <c r="J1844" s="7">
        <v>12</v>
      </c>
      <c r="K1844" s="7">
        <v>545.04</v>
      </c>
      <c r="L1844" s="7" t="s">
        <v>38</v>
      </c>
      <c r="M1844" s="9">
        <v>4</v>
      </c>
      <c r="N1844" s="6" t="str">
        <f>IF(ev_charging_network_usage_!$I1844&lt;=10,"Low",IF(ev_charging_network_usage_!$I1844&lt;=30,"Medium","High"))</f>
        <v>High</v>
      </c>
      <c r="O1844" s="6" t="str">
        <f t="shared" si="117"/>
        <v>Medium Satisfaction</v>
      </c>
      <c r="P1844" s="6" t="str">
        <f>IF(ev_charging_network_usage_!$H1844&lt;30,"Short Charging",IF(ev_charging_network_usage_!$H1844&lt;=60,"Medium Charging","Long Charging"))</f>
        <v>Medium Charging</v>
      </c>
      <c r="Q1844" s="6">
        <f t="shared" si="116"/>
        <v>1</v>
      </c>
      <c r="R1844" s="30">
        <f t="shared" si="114"/>
        <v>0.13333333333333333</v>
      </c>
      <c r="S1844" s="28">
        <f t="shared" si="115"/>
        <v>45560</v>
      </c>
      <c r="T1844" s="28"/>
    </row>
    <row r="1845" spans="1:20" ht="13.2" x14ac:dyDescent="0.25">
      <c r="A1845" s="3" t="s">
        <v>4096</v>
      </c>
      <c r="B1845" s="3" t="s">
        <v>48</v>
      </c>
      <c r="C1845" s="3" t="s">
        <v>21</v>
      </c>
      <c r="D1845" s="3" t="s">
        <v>34</v>
      </c>
      <c r="E1845" s="3" t="s">
        <v>17</v>
      </c>
      <c r="F1845" s="4">
        <v>45201.674305555556</v>
      </c>
      <c r="G1845" s="4">
        <v>45201.709027777775</v>
      </c>
      <c r="H1845" s="3">
        <v>50</v>
      </c>
      <c r="I1845" s="3">
        <v>8.76</v>
      </c>
      <c r="J1845" s="3">
        <v>15</v>
      </c>
      <c r="K1845" s="3">
        <v>131.4</v>
      </c>
      <c r="L1845" s="3" t="s">
        <v>23</v>
      </c>
      <c r="M1845" s="5">
        <v>5</v>
      </c>
      <c r="N1845" s="6" t="str">
        <f>IF(ev_charging_network_usage_!$I1845&lt;=10,"Low",IF(ev_charging_network_usage_!$I1845&lt;=30,"Medium","High"))</f>
        <v>Low</v>
      </c>
      <c r="O1845" s="6" t="str">
        <f t="shared" si="117"/>
        <v>High Satisfaction</v>
      </c>
      <c r="P1845" s="6" t="str">
        <f>IF(ev_charging_network_usage_!$H1845&lt;30,"Short Charging",IF(ev_charging_network_usage_!$H1845&lt;=60,"Medium Charging","Long Charging"))</f>
        <v>Medium Charging</v>
      </c>
      <c r="Q1845" s="6">
        <f t="shared" si="116"/>
        <v>1</v>
      </c>
      <c r="R1845" s="30">
        <f t="shared" si="114"/>
        <v>0.6743055555555556</v>
      </c>
      <c r="S1845" s="28">
        <f t="shared" si="115"/>
        <v>45201</v>
      </c>
      <c r="T1845" s="28"/>
    </row>
    <row r="1846" spans="1:20" ht="13.2" x14ac:dyDescent="0.25">
      <c r="A1846" s="7" t="s">
        <v>4097</v>
      </c>
      <c r="B1846" s="7" t="s">
        <v>55</v>
      </c>
      <c r="C1846" s="7" t="s">
        <v>30</v>
      </c>
      <c r="D1846" s="7" t="s">
        <v>34</v>
      </c>
      <c r="E1846" s="7" t="s">
        <v>35</v>
      </c>
      <c r="F1846" s="7" t="s">
        <v>4098</v>
      </c>
      <c r="G1846" s="7" t="s">
        <v>4099</v>
      </c>
      <c r="H1846" s="7">
        <v>63</v>
      </c>
      <c r="I1846" s="7">
        <v>19.010000000000002</v>
      </c>
      <c r="J1846" s="7">
        <v>12</v>
      </c>
      <c r="K1846" s="7">
        <v>228.12</v>
      </c>
      <c r="L1846" s="7" t="s">
        <v>18</v>
      </c>
      <c r="M1846" s="9">
        <v>4</v>
      </c>
      <c r="N1846" s="6" t="str">
        <f>IF(ev_charging_network_usage_!$I1846&lt;=10,"Low",IF(ev_charging_network_usage_!$I1846&lt;=30,"Medium","High"))</f>
        <v>Medium</v>
      </c>
      <c r="O1846" s="6" t="str">
        <f t="shared" si="117"/>
        <v>Medium Satisfaction</v>
      </c>
      <c r="P1846" s="6" t="str">
        <f>IF(ev_charging_network_usage_!$H1846&lt;30,"Short Charging",IF(ev_charging_network_usage_!$H1846&lt;=60,"Medium Charging","Long Charging"))</f>
        <v>Long Charging</v>
      </c>
      <c r="Q1846" s="6">
        <f t="shared" si="116"/>
        <v>2</v>
      </c>
      <c r="R1846" s="30">
        <f t="shared" si="114"/>
        <v>0.72499999999999998</v>
      </c>
      <c r="S1846" s="28">
        <f t="shared" si="115"/>
        <v>45365</v>
      </c>
      <c r="T1846" s="28"/>
    </row>
    <row r="1847" spans="1:20" ht="13.2" x14ac:dyDescent="0.25">
      <c r="A1847" s="3" t="s">
        <v>4100</v>
      </c>
      <c r="B1847" s="3" t="s">
        <v>59</v>
      </c>
      <c r="C1847" s="3" t="s">
        <v>21</v>
      </c>
      <c r="D1847" s="3" t="s">
        <v>31</v>
      </c>
      <c r="E1847" s="3" t="s">
        <v>17</v>
      </c>
      <c r="F1847" s="3" t="s">
        <v>4101</v>
      </c>
      <c r="G1847" s="3" t="s">
        <v>4102</v>
      </c>
      <c r="H1847" s="3">
        <v>18</v>
      </c>
      <c r="I1847" s="3">
        <v>33.86</v>
      </c>
      <c r="J1847" s="3">
        <v>15</v>
      </c>
      <c r="K1847" s="3">
        <v>507.9</v>
      </c>
      <c r="L1847" s="3" t="s">
        <v>27</v>
      </c>
      <c r="M1847" s="5">
        <v>1</v>
      </c>
      <c r="N1847" s="6" t="str">
        <f>IF(ev_charging_network_usage_!$I1847&lt;=10,"Low",IF(ev_charging_network_usage_!$I1847&lt;=30,"Medium","High"))</f>
        <v>High</v>
      </c>
      <c r="O1847" s="6" t="str">
        <f t="shared" si="117"/>
        <v>Low Satisfaction</v>
      </c>
      <c r="P1847" s="6" t="str">
        <f>IF(ev_charging_network_usage_!$H1847&lt;30,"Short Charging",IF(ev_charging_network_usage_!$H1847&lt;=60,"Medium Charging","Long Charging"))</f>
        <v>Short Charging</v>
      </c>
      <c r="Q1847" s="6">
        <f t="shared" si="116"/>
        <v>1</v>
      </c>
      <c r="R1847" s="30">
        <f t="shared" si="114"/>
        <v>0.76736111111111116</v>
      </c>
      <c r="S1847" s="28">
        <f t="shared" si="115"/>
        <v>45625</v>
      </c>
      <c r="T1847" s="28"/>
    </row>
    <row r="1848" spans="1:20" ht="13.2" x14ac:dyDescent="0.25">
      <c r="A1848" s="7" t="s">
        <v>4103</v>
      </c>
      <c r="B1848" s="7" t="s">
        <v>29</v>
      </c>
      <c r="C1848" s="7" t="s">
        <v>15</v>
      </c>
      <c r="D1848" s="7" t="s">
        <v>22</v>
      </c>
      <c r="E1848" s="7" t="s">
        <v>17</v>
      </c>
      <c r="F1848" s="8">
        <v>45023.515972222223</v>
      </c>
      <c r="G1848" s="8">
        <v>45023.589583333334</v>
      </c>
      <c r="H1848" s="7">
        <v>106</v>
      </c>
      <c r="I1848" s="7">
        <v>31.5</v>
      </c>
      <c r="J1848" s="7">
        <v>8</v>
      </c>
      <c r="K1848" s="7">
        <v>252</v>
      </c>
      <c r="L1848" s="7" t="s">
        <v>18</v>
      </c>
      <c r="M1848" s="9">
        <v>2</v>
      </c>
      <c r="N1848" s="6" t="str">
        <f>IF(ev_charging_network_usage_!$I1848&lt;=10,"Low",IF(ev_charging_network_usage_!$I1848&lt;=30,"Medium","High"))</f>
        <v>High</v>
      </c>
      <c r="O1848" s="6" t="str">
        <f t="shared" si="117"/>
        <v>Low Satisfaction</v>
      </c>
      <c r="P1848" s="6" t="str">
        <f>IF(ev_charging_network_usage_!$H1848&lt;30,"Short Charging",IF(ev_charging_network_usage_!$H1848&lt;=60,"Medium Charging","Long Charging"))</f>
        <v>Long Charging</v>
      </c>
      <c r="Q1848" s="6">
        <f t="shared" si="116"/>
        <v>3</v>
      </c>
      <c r="R1848" s="30">
        <f t="shared" si="114"/>
        <v>0.51597222222222228</v>
      </c>
      <c r="S1848" s="28">
        <f t="shared" si="115"/>
        <v>45023</v>
      </c>
      <c r="T1848" s="28"/>
    </row>
    <row r="1849" spans="1:20" ht="13.2" x14ac:dyDescent="0.25">
      <c r="A1849" s="3" t="s">
        <v>4104</v>
      </c>
      <c r="B1849" s="3" t="s">
        <v>20</v>
      </c>
      <c r="C1849" s="3" t="s">
        <v>21</v>
      </c>
      <c r="D1849" s="3" t="s">
        <v>34</v>
      </c>
      <c r="E1849" s="3" t="s">
        <v>35</v>
      </c>
      <c r="F1849" s="3" t="s">
        <v>4105</v>
      </c>
      <c r="G1849" s="3" t="s">
        <v>4106</v>
      </c>
      <c r="H1849" s="3">
        <v>70</v>
      </c>
      <c r="I1849" s="3">
        <v>7.25</v>
      </c>
      <c r="J1849" s="3">
        <v>8</v>
      </c>
      <c r="K1849" s="3">
        <v>58</v>
      </c>
      <c r="L1849" s="3" t="s">
        <v>23</v>
      </c>
      <c r="M1849" s="5">
        <v>3</v>
      </c>
      <c r="N1849" s="6" t="str">
        <f>IF(ev_charging_network_usage_!$I1849&lt;=10,"Low",IF(ev_charging_network_usage_!$I1849&lt;=30,"Medium","High"))</f>
        <v>Low</v>
      </c>
      <c r="O1849" s="6" t="str">
        <f t="shared" si="117"/>
        <v>Medium Satisfaction</v>
      </c>
      <c r="P1849" s="6" t="str">
        <f>IF(ev_charging_network_usage_!$H1849&lt;30,"Short Charging",IF(ev_charging_network_usage_!$H1849&lt;=60,"Medium Charging","Long Charging"))</f>
        <v>Long Charging</v>
      </c>
      <c r="Q1849" s="6">
        <f t="shared" si="116"/>
        <v>1</v>
      </c>
      <c r="R1849" s="30">
        <f t="shared" si="114"/>
        <v>0.91249999999999998</v>
      </c>
      <c r="S1849" s="28">
        <f t="shared" si="115"/>
        <v>45250</v>
      </c>
      <c r="T1849" s="28"/>
    </row>
    <row r="1850" spans="1:20" ht="13.2" x14ac:dyDescent="0.25">
      <c r="A1850" s="7" t="s">
        <v>4107</v>
      </c>
      <c r="B1850" s="7" t="s">
        <v>14</v>
      </c>
      <c r="C1850" s="7" t="s">
        <v>30</v>
      </c>
      <c r="D1850" s="7" t="s">
        <v>22</v>
      </c>
      <c r="E1850" s="7" t="s">
        <v>35</v>
      </c>
      <c r="F1850" s="7" t="s">
        <v>4108</v>
      </c>
      <c r="G1850" s="7" t="s">
        <v>4109</v>
      </c>
      <c r="H1850" s="7">
        <v>82</v>
      </c>
      <c r="I1850" s="7">
        <v>21.13</v>
      </c>
      <c r="J1850" s="7">
        <v>15</v>
      </c>
      <c r="K1850" s="7">
        <v>316.95</v>
      </c>
      <c r="L1850" s="7" t="s">
        <v>38</v>
      </c>
      <c r="M1850" s="9">
        <v>4</v>
      </c>
      <c r="N1850" s="6" t="str">
        <f>IF(ev_charging_network_usage_!$I1850&lt;=10,"Low",IF(ev_charging_network_usage_!$I1850&lt;=30,"Medium","High"))</f>
        <v>Medium</v>
      </c>
      <c r="O1850" s="6" t="str">
        <f t="shared" si="117"/>
        <v>Medium Satisfaction</v>
      </c>
      <c r="P1850" s="6" t="str">
        <f>IF(ev_charging_network_usage_!$H1850&lt;30,"Short Charging",IF(ev_charging_network_usage_!$H1850&lt;=60,"Medium Charging","Long Charging"))</f>
        <v>Long Charging</v>
      </c>
      <c r="Q1850" s="6">
        <f t="shared" si="116"/>
        <v>2</v>
      </c>
      <c r="R1850" s="30">
        <f t="shared" si="114"/>
        <v>0.37361111111111112</v>
      </c>
      <c r="S1850" s="28">
        <f t="shared" si="115"/>
        <v>45198</v>
      </c>
      <c r="T1850" s="28"/>
    </row>
    <row r="1851" spans="1:20" ht="13.2" x14ac:dyDescent="0.25">
      <c r="A1851" s="3" t="s">
        <v>4110</v>
      </c>
      <c r="B1851" s="3" t="s">
        <v>43</v>
      </c>
      <c r="C1851" s="3" t="s">
        <v>21</v>
      </c>
      <c r="D1851" s="3" t="s">
        <v>34</v>
      </c>
      <c r="E1851" s="3" t="s">
        <v>17</v>
      </c>
      <c r="F1851" s="3" t="s">
        <v>4111</v>
      </c>
      <c r="G1851" s="3" t="s">
        <v>4112</v>
      </c>
      <c r="H1851" s="3">
        <v>80</v>
      </c>
      <c r="I1851" s="3">
        <v>2.67</v>
      </c>
      <c r="J1851" s="3">
        <v>10</v>
      </c>
      <c r="K1851" s="3">
        <v>26.7</v>
      </c>
      <c r="L1851" s="3" t="s">
        <v>18</v>
      </c>
      <c r="M1851" s="5">
        <v>5</v>
      </c>
      <c r="N1851" s="6" t="str">
        <f>IF(ev_charging_network_usage_!$I1851&lt;=10,"Low",IF(ev_charging_network_usage_!$I1851&lt;=30,"Medium","High"))</f>
        <v>Low</v>
      </c>
      <c r="O1851" s="6" t="str">
        <f t="shared" si="117"/>
        <v>High Satisfaction</v>
      </c>
      <c r="P1851" s="6" t="str">
        <f>IF(ev_charging_network_usage_!$H1851&lt;30,"Short Charging",IF(ev_charging_network_usage_!$H1851&lt;=60,"Medium Charging","Long Charging"))</f>
        <v>Long Charging</v>
      </c>
      <c r="Q1851" s="6">
        <f t="shared" si="116"/>
        <v>1</v>
      </c>
      <c r="R1851" s="30">
        <f t="shared" si="114"/>
        <v>0.89722222222222225</v>
      </c>
      <c r="S1851" s="28">
        <f t="shared" si="115"/>
        <v>45319</v>
      </c>
      <c r="T1851" s="28"/>
    </row>
    <row r="1852" spans="1:20" ht="13.2" x14ac:dyDescent="0.25">
      <c r="A1852" s="7" t="s">
        <v>4113</v>
      </c>
      <c r="B1852" s="7" t="s">
        <v>59</v>
      </c>
      <c r="C1852" s="7" t="s">
        <v>15</v>
      </c>
      <c r="D1852" s="7" t="s">
        <v>31</v>
      </c>
      <c r="E1852" s="7" t="s">
        <v>17</v>
      </c>
      <c r="F1852" s="8">
        <v>45383.370138888888</v>
      </c>
      <c r="G1852" s="8">
        <v>45383.398611111108</v>
      </c>
      <c r="H1852" s="7">
        <v>41</v>
      </c>
      <c r="I1852" s="7">
        <v>4.67</v>
      </c>
      <c r="J1852" s="7">
        <v>12</v>
      </c>
      <c r="K1852" s="7">
        <v>56.04</v>
      </c>
      <c r="L1852" s="7" t="s">
        <v>27</v>
      </c>
      <c r="M1852" s="9">
        <v>1</v>
      </c>
      <c r="N1852" s="6" t="str">
        <f>IF(ev_charging_network_usage_!$I1852&lt;=10,"Low",IF(ev_charging_network_usage_!$I1852&lt;=30,"Medium","High"))</f>
        <v>Low</v>
      </c>
      <c r="O1852" s="6" t="str">
        <f t="shared" si="117"/>
        <v>Low Satisfaction</v>
      </c>
      <c r="P1852" s="6" t="str">
        <f>IF(ev_charging_network_usage_!$H1852&lt;30,"Short Charging",IF(ev_charging_network_usage_!$H1852&lt;=60,"Medium Charging","Long Charging"))</f>
        <v>Medium Charging</v>
      </c>
      <c r="Q1852" s="6">
        <f t="shared" si="116"/>
        <v>3</v>
      </c>
      <c r="R1852" s="30">
        <f t="shared" si="114"/>
        <v>0.37013888888888891</v>
      </c>
      <c r="S1852" s="28">
        <f t="shared" si="115"/>
        <v>45383</v>
      </c>
      <c r="T1852" s="28"/>
    </row>
    <row r="1853" spans="1:20" ht="13.2" x14ac:dyDescent="0.25">
      <c r="A1853" s="3" t="s">
        <v>4114</v>
      </c>
      <c r="B1853" s="3" t="s">
        <v>43</v>
      </c>
      <c r="C1853" s="3" t="s">
        <v>30</v>
      </c>
      <c r="D1853" s="3" t="s">
        <v>16</v>
      </c>
      <c r="E1853" s="3" t="s">
        <v>35</v>
      </c>
      <c r="F1853" s="3" t="s">
        <v>4115</v>
      </c>
      <c r="G1853" s="3" t="s">
        <v>4116</v>
      </c>
      <c r="H1853" s="3">
        <v>79</v>
      </c>
      <c r="I1853" s="3">
        <v>55.02</v>
      </c>
      <c r="J1853" s="3">
        <v>12</v>
      </c>
      <c r="K1853" s="3">
        <v>660.24</v>
      </c>
      <c r="L1853" s="3" t="s">
        <v>38</v>
      </c>
      <c r="M1853" s="5">
        <v>5</v>
      </c>
      <c r="N1853" s="6" t="str">
        <f>IF(ev_charging_network_usage_!$I1853&lt;=10,"Low",IF(ev_charging_network_usage_!$I1853&lt;=30,"Medium","High"))</f>
        <v>High</v>
      </c>
      <c r="O1853" s="6" t="str">
        <f t="shared" si="117"/>
        <v>High Satisfaction</v>
      </c>
      <c r="P1853" s="6" t="str">
        <f>IF(ev_charging_network_usage_!$H1853&lt;30,"Short Charging",IF(ev_charging_network_usage_!$H1853&lt;=60,"Medium Charging","Long Charging"))</f>
        <v>Long Charging</v>
      </c>
      <c r="Q1853" s="6">
        <f t="shared" si="116"/>
        <v>2</v>
      </c>
      <c r="R1853" s="30">
        <f t="shared" si="114"/>
        <v>0.60624999999999996</v>
      </c>
      <c r="S1853" s="28">
        <f t="shared" si="115"/>
        <v>45524</v>
      </c>
      <c r="T1853" s="28"/>
    </row>
    <row r="1854" spans="1:20" ht="13.2" x14ac:dyDescent="0.25">
      <c r="A1854" s="7" t="s">
        <v>4117</v>
      </c>
      <c r="B1854" s="7" t="s">
        <v>78</v>
      </c>
      <c r="C1854" s="7" t="s">
        <v>30</v>
      </c>
      <c r="D1854" s="7" t="s">
        <v>31</v>
      </c>
      <c r="E1854" s="7" t="s">
        <v>35</v>
      </c>
      <c r="F1854" s="7" t="s">
        <v>4118</v>
      </c>
      <c r="G1854" s="7" t="s">
        <v>4119</v>
      </c>
      <c r="H1854" s="7">
        <v>16</v>
      </c>
      <c r="I1854" s="7">
        <v>17.420000000000002</v>
      </c>
      <c r="J1854" s="7">
        <v>10</v>
      </c>
      <c r="K1854" s="7">
        <v>174.2</v>
      </c>
      <c r="L1854" s="7" t="s">
        <v>18</v>
      </c>
      <c r="M1854" s="9">
        <v>5</v>
      </c>
      <c r="N1854" s="6" t="str">
        <f>IF(ev_charging_network_usage_!$I1854&lt;=10,"Low",IF(ev_charging_network_usage_!$I1854&lt;=30,"Medium","High"))</f>
        <v>Medium</v>
      </c>
      <c r="O1854" s="6" t="str">
        <f t="shared" si="117"/>
        <v>High Satisfaction</v>
      </c>
      <c r="P1854" s="6" t="str">
        <f>IF(ev_charging_network_usage_!$H1854&lt;30,"Short Charging",IF(ev_charging_network_usage_!$H1854&lt;=60,"Medium Charging","Long Charging"))</f>
        <v>Short Charging</v>
      </c>
      <c r="Q1854" s="6">
        <f t="shared" si="116"/>
        <v>2</v>
      </c>
      <c r="R1854" s="30">
        <f t="shared" si="114"/>
        <v>0.69791666666666663</v>
      </c>
      <c r="S1854" s="28">
        <f t="shared" si="115"/>
        <v>45001</v>
      </c>
      <c r="T1854" s="28"/>
    </row>
    <row r="1855" spans="1:20" ht="13.2" x14ac:dyDescent="0.25">
      <c r="A1855" s="3" t="s">
        <v>4120</v>
      </c>
      <c r="B1855" s="3" t="s">
        <v>55</v>
      </c>
      <c r="C1855" s="3" t="s">
        <v>30</v>
      </c>
      <c r="D1855" s="3" t="s">
        <v>22</v>
      </c>
      <c r="E1855" s="3" t="s">
        <v>17</v>
      </c>
      <c r="F1855" s="4">
        <v>45506.498611111114</v>
      </c>
      <c r="G1855" s="4">
        <v>45506.511805555558</v>
      </c>
      <c r="H1855" s="3">
        <v>19</v>
      </c>
      <c r="I1855" s="3">
        <v>37.369999999999997</v>
      </c>
      <c r="J1855" s="3">
        <v>10</v>
      </c>
      <c r="K1855" s="3">
        <v>373.7</v>
      </c>
      <c r="L1855" s="3" t="s">
        <v>23</v>
      </c>
      <c r="M1855" s="5">
        <v>3</v>
      </c>
      <c r="N1855" s="6" t="str">
        <f>IF(ev_charging_network_usage_!$I1855&lt;=10,"Low",IF(ev_charging_network_usage_!$I1855&lt;=30,"Medium","High"))</f>
        <v>High</v>
      </c>
      <c r="O1855" s="6" t="str">
        <f t="shared" si="117"/>
        <v>Medium Satisfaction</v>
      </c>
      <c r="P1855" s="6" t="str">
        <f>IF(ev_charging_network_usage_!$H1855&lt;30,"Short Charging",IF(ev_charging_network_usage_!$H1855&lt;=60,"Medium Charging","Long Charging"))</f>
        <v>Short Charging</v>
      </c>
      <c r="Q1855" s="6">
        <f t="shared" si="116"/>
        <v>2</v>
      </c>
      <c r="R1855" s="30">
        <f t="shared" si="114"/>
        <v>0.49861111111111112</v>
      </c>
      <c r="S1855" s="28">
        <f t="shared" si="115"/>
        <v>45506</v>
      </c>
      <c r="T1855" s="28"/>
    </row>
    <row r="1856" spans="1:20" ht="13.2" x14ac:dyDescent="0.25">
      <c r="A1856" s="7" t="s">
        <v>4121</v>
      </c>
      <c r="B1856" s="7" t="s">
        <v>55</v>
      </c>
      <c r="C1856" s="7" t="s">
        <v>15</v>
      </c>
      <c r="D1856" s="7" t="s">
        <v>31</v>
      </c>
      <c r="E1856" s="7" t="s">
        <v>35</v>
      </c>
      <c r="F1856" s="8">
        <v>45539.499305555553</v>
      </c>
      <c r="G1856" s="8">
        <v>45539.511805555558</v>
      </c>
      <c r="H1856" s="7">
        <v>18</v>
      </c>
      <c r="I1856" s="7">
        <v>22.12</v>
      </c>
      <c r="J1856" s="7">
        <v>8</v>
      </c>
      <c r="K1856" s="7">
        <v>176.96</v>
      </c>
      <c r="L1856" s="7" t="s">
        <v>23</v>
      </c>
      <c r="M1856" s="9">
        <v>3</v>
      </c>
      <c r="N1856" s="6" t="str">
        <f>IF(ev_charging_network_usage_!$I1856&lt;=10,"Low",IF(ev_charging_network_usage_!$I1856&lt;=30,"Medium","High"))</f>
        <v>Medium</v>
      </c>
      <c r="O1856" s="6" t="str">
        <f t="shared" si="117"/>
        <v>Medium Satisfaction</v>
      </c>
      <c r="P1856" s="6" t="str">
        <f>IF(ev_charging_network_usage_!$H1856&lt;30,"Short Charging",IF(ev_charging_network_usage_!$H1856&lt;=60,"Medium Charging","Long Charging"))</f>
        <v>Short Charging</v>
      </c>
      <c r="Q1856" s="6">
        <f t="shared" si="116"/>
        <v>3</v>
      </c>
      <c r="R1856" s="30">
        <f t="shared" si="114"/>
        <v>0.49930555555555556</v>
      </c>
      <c r="S1856" s="28">
        <f t="shared" si="115"/>
        <v>45539</v>
      </c>
      <c r="T1856" s="28"/>
    </row>
    <row r="1857" spans="1:20" ht="13.2" x14ac:dyDescent="0.25">
      <c r="A1857" s="3" t="s">
        <v>4122</v>
      </c>
      <c r="B1857" s="3" t="s">
        <v>43</v>
      </c>
      <c r="C1857" s="3" t="s">
        <v>15</v>
      </c>
      <c r="D1857" s="3" t="s">
        <v>31</v>
      </c>
      <c r="E1857" s="3" t="s">
        <v>17</v>
      </c>
      <c r="F1857" s="10">
        <v>45271.216666666667</v>
      </c>
      <c r="G1857" s="10">
        <v>45271.23541666667</v>
      </c>
      <c r="H1857" s="3">
        <v>27</v>
      </c>
      <c r="I1857" s="3">
        <v>48.11</v>
      </c>
      <c r="J1857" s="3">
        <v>15</v>
      </c>
      <c r="K1857" s="3">
        <v>721.65</v>
      </c>
      <c r="L1857" s="3" t="s">
        <v>18</v>
      </c>
      <c r="M1857" s="5">
        <v>4</v>
      </c>
      <c r="N1857" s="6" t="str">
        <f>IF(ev_charging_network_usage_!$I1857&lt;=10,"Low",IF(ev_charging_network_usage_!$I1857&lt;=30,"Medium","High"))</f>
        <v>High</v>
      </c>
      <c r="O1857" s="6" t="str">
        <f t="shared" si="117"/>
        <v>Medium Satisfaction</v>
      </c>
      <c r="P1857" s="6" t="str">
        <f>IF(ev_charging_network_usage_!$H1857&lt;30,"Short Charging",IF(ev_charging_network_usage_!$H1857&lt;=60,"Medium Charging","Long Charging"))</f>
        <v>Short Charging</v>
      </c>
      <c r="Q1857" s="6">
        <f t="shared" si="116"/>
        <v>3</v>
      </c>
      <c r="R1857" s="30">
        <f t="shared" si="114"/>
        <v>0.21666666666666667</v>
      </c>
      <c r="S1857" s="28">
        <f t="shared" si="115"/>
        <v>45271</v>
      </c>
      <c r="T1857" s="28"/>
    </row>
    <row r="1858" spans="1:20" ht="13.2" x14ac:dyDescent="0.25">
      <c r="A1858" s="7" t="s">
        <v>4123</v>
      </c>
      <c r="B1858" s="7" t="s">
        <v>29</v>
      </c>
      <c r="C1858" s="7" t="s">
        <v>21</v>
      </c>
      <c r="D1858" s="7" t="s">
        <v>16</v>
      </c>
      <c r="E1858" s="7" t="s">
        <v>17</v>
      </c>
      <c r="F1858" s="7" t="s">
        <v>4124</v>
      </c>
      <c r="G1858" s="7" t="s">
        <v>4125</v>
      </c>
      <c r="H1858" s="7">
        <v>113</v>
      </c>
      <c r="I1858" s="7">
        <v>33.15</v>
      </c>
      <c r="J1858" s="7">
        <v>8</v>
      </c>
      <c r="K1858" s="7">
        <v>265.2</v>
      </c>
      <c r="L1858" s="7" t="s">
        <v>27</v>
      </c>
      <c r="M1858" s="9">
        <v>5</v>
      </c>
      <c r="N1858" s="6" t="str">
        <f>IF(ev_charging_network_usage_!$I1858&lt;=10,"Low",IF(ev_charging_network_usage_!$I1858&lt;=30,"Medium","High"))</f>
        <v>High</v>
      </c>
      <c r="O1858" s="6" t="str">
        <f t="shared" si="117"/>
        <v>High Satisfaction</v>
      </c>
      <c r="P1858" s="6" t="str">
        <f>IF(ev_charging_network_usage_!$H1858&lt;30,"Short Charging",IF(ev_charging_network_usage_!$H1858&lt;=60,"Medium Charging","Long Charging"))</f>
        <v>Long Charging</v>
      </c>
      <c r="Q1858" s="6">
        <f t="shared" si="116"/>
        <v>1</v>
      </c>
      <c r="R1858" s="30">
        <f t="shared" ref="R1858:R1921" si="118">TIME(HOUR(F1858),MINUTE(F1858),SECOND(F1858))</f>
        <v>0.55277777777777781</v>
      </c>
      <c r="S1858" s="28">
        <f t="shared" ref="S1858:S1921" si="119">DATE(YEAR(F1858),MONTH(F1858),DAY(F1858))</f>
        <v>45554</v>
      </c>
      <c r="T1858" s="28"/>
    </row>
    <row r="1859" spans="1:20" ht="13.2" x14ac:dyDescent="0.25">
      <c r="A1859" s="3" t="s">
        <v>4126</v>
      </c>
      <c r="B1859" s="3" t="s">
        <v>20</v>
      </c>
      <c r="C1859" s="3" t="s">
        <v>30</v>
      </c>
      <c r="D1859" s="3" t="s">
        <v>34</v>
      </c>
      <c r="E1859" s="3" t="s">
        <v>35</v>
      </c>
      <c r="F1859" s="4">
        <v>45266.59097222222</v>
      </c>
      <c r="G1859" s="4">
        <v>45266.635416666664</v>
      </c>
      <c r="H1859" s="3">
        <v>64</v>
      </c>
      <c r="I1859" s="3">
        <v>38.15</v>
      </c>
      <c r="J1859" s="3">
        <v>12</v>
      </c>
      <c r="K1859" s="3">
        <v>457.8</v>
      </c>
      <c r="L1859" s="3" t="s">
        <v>27</v>
      </c>
      <c r="M1859" s="5">
        <v>1</v>
      </c>
      <c r="N1859" s="6" t="str">
        <f>IF(ev_charging_network_usage_!$I1859&lt;=10,"Low",IF(ev_charging_network_usage_!$I1859&lt;=30,"Medium","High"))</f>
        <v>High</v>
      </c>
      <c r="O1859" s="6" t="str">
        <f t="shared" si="117"/>
        <v>Low Satisfaction</v>
      </c>
      <c r="P1859" s="6" t="str">
        <f>IF(ev_charging_network_usage_!$H1859&lt;30,"Short Charging",IF(ev_charging_network_usage_!$H1859&lt;=60,"Medium Charging","Long Charging"))</f>
        <v>Long Charging</v>
      </c>
      <c r="Q1859" s="6">
        <f t="shared" ref="Q1859:Q1922" si="120">IF(C1859="Fast Charger",1,IF(C1859="Standard Charger",2,IF(C1859="Super Fast Charger",3,"")))</f>
        <v>2</v>
      </c>
      <c r="R1859" s="30">
        <f t="shared" si="118"/>
        <v>0.59097222222222223</v>
      </c>
      <c r="S1859" s="28">
        <f t="shared" si="119"/>
        <v>45266</v>
      </c>
      <c r="T1859" s="28"/>
    </row>
    <row r="1860" spans="1:20" ht="13.2" x14ac:dyDescent="0.25">
      <c r="A1860" s="7" t="s">
        <v>4127</v>
      </c>
      <c r="B1860" s="7" t="s">
        <v>78</v>
      </c>
      <c r="C1860" s="7" t="s">
        <v>15</v>
      </c>
      <c r="D1860" s="7" t="s">
        <v>34</v>
      </c>
      <c r="E1860" s="7" t="s">
        <v>35</v>
      </c>
      <c r="F1860" s="7" t="s">
        <v>4128</v>
      </c>
      <c r="G1860" s="7" t="s">
        <v>4129</v>
      </c>
      <c r="H1860" s="7">
        <v>27</v>
      </c>
      <c r="I1860" s="7">
        <v>54.17</v>
      </c>
      <c r="J1860" s="7">
        <v>10</v>
      </c>
      <c r="K1860" s="7">
        <v>541.70000000000005</v>
      </c>
      <c r="L1860" s="7" t="s">
        <v>27</v>
      </c>
      <c r="M1860" s="9">
        <v>5</v>
      </c>
      <c r="N1860" s="6" t="str">
        <f>IF(ev_charging_network_usage_!$I1860&lt;=10,"Low",IF(ev_charging_network_usage_!$I1860&lt;=30,"Medium","High"))</f>
        <v>High</v>
      </c>
      <c r="O1860" s="6" t="str">
        <f t="shared" ref="O1860:O1923" si="121">IF(M1860&lt;=2,"Low Satisfaction",IF(M1860&lt;=4,"Medium Satisfaction","High Satisfaction"))</f>
        <v>High Satisfaction</v>
      </c>
      <c r="P1860" s="6" t="str">
        <f>IF(ev_charging_network_usage_!$H1860&lt;30,"Short Charging",IF(ev_charging_network_usage_!$H1860&lt;=60,"Medium Charging","Long Charging"))</f>
        <v>Short Charging</v>
      </c>
      <c r="Q1860" s="6">
        <f t="shared" si="120"/>
        <v>3</v>
      </c>
      <c r="R1860" s="30">
        <f t="shared" si="118"/>
        <v>0.85833333333333328</v>
      </c>
      <c r="S1860" s="28">
        <f t="shared" si="119"/>
        <v>45287</v>
      </c>
      <c r="T1860" s="28"/>
    </row>
    <row r="1861" spans="1:20" ht="13.2" x14ac:dyDescent="0.25">
      <c r="A1861" s="3" t="s">
        <v>4130</v>
      </c>
      <c r="B1861" s="3" t="s">
        <v>78</v>
      </c>
      <c r="C1861" s="3" t="s">
        <v>15</v>
      </c>
      <c r="D1861" s="3" t="s">
        <v>16</v>
      </c>
      <c r="E1861" s="3" t="s">
        <v>35</v>
      </c>
      <c r="F1861" s="4">
        <v>45354.226388888892</v>
      </c>
      <c r="G1861" s="4">
        <v>45354.274305555555</v>
      </c>
      <c r="H1861" s="3">
        <v>69</v>
      </c>
      <c r="I1861" s="3">
        <v>23.15</v>
      </c>
      <c r="J1861" s="3">
        <v>12</v>
      </c>
      <c r="K1861" s="3">
        <v>277.8</v>
      </c>
      <c r="L1861" s="3" t="s">
        <v>23</v>
      </c>
      <c r="M1861" s="5">
        <v>4</v>
      </c>
      <c r="N1861" s="6" t="str">
        <f>IF(ev_charging_network_usage_!$I1861&lt;=10,"Low",IF(ev_charging_network_usage_!$I1861&lt;=30,"Medium","High"))</f>
        <v>Medium</v>
      </c>
      <c r="O1861" s="6" t="str">
        <f t="shared" si="121"/>
        <v>Medium Satisfaction</v>
      </c>
      <c r="P1861" s="6" t="str">
        <f>IF(ev_charging_network_usage_!$H1861&lt;30,"Short Charging",IF(ev_charging_network_usage_!$H1861&lt;=60,"Medium Charging","Long Charging"))</f>
        <v>Long Charging</v>
      </c>
      <c r="Q1861" s="6">
        <f t="shared" si="120"/>
        <v>3</v>
      </c>
      <c r="R1861" s="30">
        <f t="shared" si="118"/>
        <v>0.22638888888888889</v>
      </c>
      <c r="S1861" s="28">
        <f t="shared" si="119"/>
        <v>45354</v>
      </c>
      <c r="T1861" s="28"/>
    </row>
    <row r="1862" spans="1:20" ht="13.2" x14ac:dyDescent="0.25">
      <c r="A1862" s="7" t="s">
        <v>4131</v>
      </c>
      <c r="B1862" s="7" t="s">
        <v>29</v>
      </c>
      <c r="C1862" s="7" t="s">
        <v>30</v>
      </c>
      <c r="D1862" s="7" t="s">
        <v>22</v>
      </c>
      <c r="E1862" s="7" t="s">
        <v>35</v>
      </c>
      <c r="F1862" s="7" t="s">
        <v>4132</v>
      </c>
      <c r="G1862" s="7" t="s">
        <v>4133</v>
      </c>
      <c r="H1862" s="7">
        <v>106</v>
      </c>
      <c r="I1862" s="7">
        <v>54.87</v>
      </c>
      <c r="J1862" s="7">
        <v>10</v>
      </c>
      <c r="K1862" s="7">
        <v>548.70000000000005</v>
      </c>
      <c r="L1862" s="7" t="s">
        <v>23</v>
      </c>
      <c r="M1862" s="9">
        <v>1</v>
      </c>
      <c r="N1862" s="6" t="str">
        <f>IF(ev_charging_network_usage_!$I1862&lt;=10,"Low",IF(ev_charging_network_usage_!$I1862&lt;=30,"Medium","High"))</f>
        <v>High</v>
      </c>
      <c r="O1862" s="6" t="str">
        <f t="shared" si="121"/>
        <v>Low Satisfaction</v>
      </c>
      <c r="P1862" s="6" t="str">
        <f>IF(ev_charging_network_usage_!$H1862&lt;30,"Short Charging",IF(ev_charging_network_usage_!$H1862&lt;=60,"Medium Charging","Long Charging"))</f>
        <v>Long Charging</v>
      </c>
      <c r="Q1862" s="6">
        <f t="shared" si="120"/>
        <v>2</v>
      </c>
      <c r="R1862" s="30">
        <f t="shared" si="118"/>
        <v>0.64722222222222225</v>
      </c>
      <c r="S1862" s="28">
        <f t="shared" si="119"/>
        <v>45014</v>
      </c>
      <c r="T1862" s="28"/>
    </row>
    <row r="1863" spans="1:20" ht="13.2" x14ac:dyDescent="0.25">
      <c r="A1863" s="3" t="s">
        <v>4134</v>
      </c>
      <c r="B1863" s="3" t="s">
        <v>20</v>
      </c>
      <c r="C1863" s="3" t="s">
        <v>15</v>
      </c>
      <c r="D1863" s="3" t="s">
        <v>31</v>
      </c>
      <c r="E1863" s="3" t="s">
        <v>17</v>
      </c>
      <c r="F1863" s="4">
        <v>44963.936805555553</v>
      </c>
      <c r="G1863" s="4">
        <v>44991.010416666664</v>
      </c>
      <c r="H1863" s="3">
        <v>106</v>
      </c>
      <c r="I1863" s="3">
        <v>38.69</v>
      </c>
      <c r="J1863" s="3">
        <v>12</v>
      </c>
      <c r="K1863" s="3">
        <v>464.28</v>
      </c>
      <c r="L1863" s="3" t="s">
        <v>23</v>
      </c>
      <c r="M1863" s="5">
        <v>5</v>
      </c>
      <c r="N1863" s="6" t="str">
        <f>IF(ev_charging_network_usage_!$I1863&lt;=10,"Low",IF(ev_charging_network_usage_!$I1863&lt;=30,"Medium","High"))</f>
        <v>High</v>
      </c>
      <c r="O1863" s="6" t="str">
        <f t="shared" si="121"/>
        <v>High Satisfaction</v>
      </c>
      <c r="P1863" s="6" t="str">
        <f>IF(ev_charging_network_usage_!$H1863&lt;30,"Short Charging",IF(ev_charging_network_usage_!$H1863&lt;=60,"Medium Charging","Long Charging"))</f>
        <v>Long Charging</v>
      </c>
      <c r="Q1863" s="6">
        <f t="shared" si="120"/>
        <v>3</v>
      </c>
      <c r="R1863" s="30">
        <f t="shared" si="118"/>
        <v>0.93680555555555556</v>
      </c>
      <c r="S1863" s="28">
        <f t="shared" si="119"/>
        <v>44963</v>
      </c>
      <c r="T1863" s="28"/>
    </row>
    <row r="1864" spans="1:20" ht="13.2" x14ac:dyDescent="0.25">
      <c r="A1864" s="7" t="s">
        <v>4135</v>
      </c>
      <c r="B1864" s="7" t="s">
        <v>20</v>
      </c>
      <c r="C1864" s="7" t="s">
        <v>21</v>
      </c>
      <c r="D1864" s="7" t="s">
        <v>22</v>
      </c>
      <c r="E1864" s="7" t="s">
        <v>17</v>
      </c>
      <c r="F1864" s="7" t="s">
        <v>4136</v>
      </c>
      <c r="G1864" s="7" t="s">
        <v>4137</v>
      </c>
      <c r="H1864" s="7">
        <v>11</v>
      </c>
      <c r="I1864" s="7">
        <v>29.77</v>
      </c>
      <c r="J1864" s="7">
        <v>15</v>
      </c>
      <c r="K1864" s="7">
        <v>446.55</v>
      </c>
      <c r="L1864" s="7" t="s">
        <v>38</v>
      </c>
      <c r="M1864" s="9">
        <v>4</v>
      </c>
      <c r="N1864" s="6" t="str">
        <f>IF(ev_charging_network_usage_!$I1864&lt;=10,"Low",IF(ev_charging_network_usage_!$I1864&lt;=30,"Medium","High"))</f>
        <v>Medium</v>
      </c>
      <c r="O1864" s="6" t="str">
        <f t="shared" si="121"/>
        <v>Medium Satisfaction</v>
      </c>
      <c r="P1864" s="6" t="str">
        <f>IF(ev_charging_network_usage_!$H1864&lt;30,"Short Charging",IF(ev_charging_network_usage_!$H1864&lt;=60,"Medium Charging","Long Charging"))</f>
        <v>Short Charging</v>
      </c>
      <c r="Q1864" s="6">
        <f t="shared" si="120"/>
        <v>1</v>
      </c>
      <c r="R1864" s="30">
        <f t="shared" si="118"/>
        <v>0.95277777777777772</v>
      </c>
      <c r="S1864" s="28">
        <f t="shared" si="119"/>
        <v>45438</v>
      </c>
      <c r="T1864" s="28"/>
    </row>
    <row r="1865" spans="1:20" ht="13.2" x14ac:dyDescent="0.25">
      <c r="A1865" s="3" t="s">
        <v>4138</v>
      </c>
      <c r="B1865" s="3" t="s">
        <v>20</v>
      </c>
      <c r="C1865" s="3" t="s">
        <v>21</v>
      </c>
      <c r="D1865" s="3" t="s">
        <v>22</v>
      </c>
      <c r="E1865" s="3" t="s">
        <v>35</v>
      </c>
      <c r="F1865" s="3" t="s">
        <v>4139</v>
      </c>
      <c r="G1865" s="3" t="s">
        <v>4140</v>
      </c>
      <c r="H1865" s="3">
        <v>19</v>
      </c>
      <c r="I1865" s="3">
        <v>48.41</v>
      </c>
      <c r="J1865" s="3">
        <v>12</v>
      </c>
      <c r="K1865" s="3">
        <v>580.91999999999996</v>
      </c>
      <c r="L1865" s="3" t="s">
        <v>38</v>
      </c>
      <c r="M1865" s="5">
        <v>1</v>
      </c>
      <c r="N1865" s="6" t="str">
        <f>IF(ev_charging_network_usage_!$I1865&lt;=10,"Low",IF(ev_charging_network_usage_!$I1865&lt;=30,"Medium","High"))</f>
        <v>High</v>
      </c>
      <c r="O1865" s="6" t="str">
        <f t="shared" si="121"/>
        <v>Low Satisfaction</v>
      </c>
      <c r="P1865" s="6" t="str">
        <f>IF(ev_charging_network_usage_!$H1865&lt;30,"Short Charging",IF(ev_charging_network_usage_!$H1865&lt;=60,"Medium Charging","Long Charging"))</f>
        <v>Short Charging</v>
      </c>
      <c r="Q1865" s="6">
        <f t="shared" si="120"/>
        <v>1</v>
      </c>
      <c r="R1865" s="30">
        <f t="shared" si="118"/>
        <v>0.68958333333333333</v>
      </c>
      <c r="S1865" s="28">
        <f t="shared" si="119"/>
        <v>45626</v>
      </c>
      <c r="T1865" s="28"/>
    </row>
    <row r="1866" spans="1:20" ht="13.2" x14ac:dyDescent="0.25">
      <c r="A1866" s="7" t="s">
        <v>4141</v>
      </c>
      <c r="B1866" s="7" t="s">
        <v>48</v>
      </c>
      <c r="C1866" s="7" t="s">
        <v>30</v>
      </c>
      <c r="D1866" s="7" t="s">
        <v>22</v>
      </c>
      <c r="E1866" s="7" t="s">
        <v>35</v>
      </c>
      <c r="F1866" s="7" t="s">
        <v>4142</v>
      </c>
      <c r="G1866" s="7" t="s">
        <v>2929</v>
      </c>
      <c r="H1866" s="7">
        <v>52</v>
      </c>
      <c r="I1866" s="7">
        <v>44.62</v>
      </c>
      <c r="J1866" s="7">
        <v>15</v>
      </c>
      <c r="K1866" s="7">
        <v>669.3</v>
      </c>
      <c r="L1866" s="7" t="s">
        <v>23</v>
      </c>
      <c r="M1866" s="9">
        <v>3</v>
      </c>
      <c r="N1866" s="6" t="str">
        <f>IF(ev_charging_network_usage_!$I1866&lt;=10,"Low",IF(ev_charging_network_usage_!$I1866&lt;=30,"Medium","High"))</f>
        <v>High</v>
      </c>
      <c r="O1866" s="6" t="str">
        <f t="shared" si="121"/>
        <v>Medium Satisfaction</v>
      </c>
      <c r="P1866" s="6" t="str">
        <f>IF(ev_charging_network_usage_!$H1866&lt;30,"Short Charging",IF(ev_charging_network_usage_!$H1866&lt;=60,"Medium Charging","Long Charging"))</f>
        <v>Medium Charging</v>
      </c>
      <c r="Q1866" s="6">
        <f t="shared" si="120"/>
        <v>2</v>
      </c>
      <c r="R1866" s="30">
        <f t="shared" si="118"/>
        <v>0.87083333333333335</v>
      </c>
      <c r="S1866" s="28">
        <f t="shared" si="119"/>
        <v>45092</v>
      </c>
      <c r="T1866" s="28"/>
    </row>
    <row r="1867" spans="1:20" ht="13.2" x14ac:dyDescent="0.25">
      <c r="A1867" s="3" t="s">
        <v>4143</v>
      </c>
      <c r="B1867" s="3" t="s">
        <v>78</v>
      </c>
      <c r="C1867" s="3" t="s">
        <v>15</v>
      </c>
      <c r="D1867" s="3" t="s">
        <v>22</v>
      </c>
      <c r="E1867" s="3" t="s">
        <v>35</v>
      </c>
      <c r="F1867" s="4">
        <v>45145.515972222223</v>
      </c>
      <c r="G1867" s="4">
        <v>45145.598611111112</v>
      </c>
      <c r="H1867" s="3">
        <v>119</v>
      </c>
      <c r="I1867" s="3">
        <v>16.489999999999998</v>
      </c>
      <c r="J1867" s="3">
        <v>15</v>
      </c>
      <c r="K1867" s="3">
        <v>247.35</v>
      </c>
      <c r="L1867" s="3" t="s">
        <v>18</v>
      </c>
      <c r="M1867" s="5">
        <v>5</v>
      </c>
      <c r="N1867" s="6" t="str">
        <f>IF(ev_charging_network_usage_!$I1867&lt;=10,"Low",IF(ev_charging_network_usage_!$I1867&lt;=30,"Medium","High"))</f>
        <v>Medium</v>
      </c>
      <c r="O1867" s="6" t="str">
        <f t="shared" si="121"/>
        <v>High Satisfaction</v>
      </c>
      <c r="P1867" s="6" t="str">
        <f>IF(ev_charging_network_usage_!$H1867&lt;30,"Short Charging",IF(ev_charging_network_usage_!$H1867&lt;=60,"Medium Charging","Long Charging"))</f>
        <v>Long Charging</v>
      </c>
      <c r="Q1867" s="6">
        <f t="shared" si="120"/>
        <v>3</v>
      </c>
      <c r="R1867" s="30">
        <f t="shared" si="118"/>
        <v>0.51597222222222228</v>
      </c>
      <c r="S1867" s="28">
        <f t="shared" si="119"/>
        <v>45145</v>
      </c>
      <c r="T1867" s="28"/>
    </row>
    <row r="1868" spans="1:20" ht="13.2" x14ac:dyDescent="0.25">
      <c r="A1868" s="7" t="s">
        <v>4144</v>
      </c>
      <c r="B1868" s="7" t="s">
        <v>78</v>
      </c>
      <c r="C1868" s="7" t="s">
        <v>30</v>
      </c>
      <c r="D1868" s="7" t="s">
        <v>31</v>
      </c>
      <c r="E1868" s="7" t="s">
        <v>17</v>
      </c>
      <c r="F1868" s="8">
        <v>45200.688888888886</v>
      </c>
      <c r="G1868" s="8">
        <v>45200.74722222222</v>
      </c>
      <c r="H1868" s="7">
        <v>84</v>
      </c>
      <c r="I1868" s="7">
        <v>50.36</v>
      </c>
      <c r="J1868" s="7">
        <v>12</v>
      </c>
      <c r="K1868" s="7">
        <v>604.32000000000005</v>
      </c>
      <c r="L1868" s="7" t="s">
        <v>38</v>
      </c>
      <c r="M1868" s="9">
        <v>5</v>
      </c>
      <c r="N1868" s="6" t="str">
        <f>IF(ev_charging_network_usage_!$I1868&lt;=10,"Low",IF(ev_charging_network_usage_!$I1868&lt;=30,"Medium","High"))</f>
        <v>High</v>
      </c>
      <c r="O1868" s="6" t="str">
        <f t="shared" si="121"/>
        <v>High Satisfaction</v>
      </c>
      <c r="P1868" s="6" t="str">
        <f>IF(ev_charging_network_usage_!$H1868&lt;30,"Short Charging",IF(ev_charging_network_usage_!$H1868&lt;=60,"Medium Charging","Long Charging"))</f>
        <v>Long Charging</v>
      </c>
      <c r="Q1868" s="6">
        <f t="shared" si="120"/>
        <v>2</v>
      </c>
      <c r="R1868" s="30">
        <f t="shared" si="118"/>
        <v>0.68888888888888888</v>
      </c>
      <c r="S1868" s="28">
        <f t="shared" si="119"/>
        <v>45200</v>
      </c>
      <c r="T1868" s="28"/>
    </row>
    <row r="1869" spans="1:20" ht="13.2" x14ac:dyDescent="0.25">
      <c r="A1869" s="3" t="s">
        <v>4145</v>
      </c>
      <c r="B1869" s="3" t="s">
        <v>14</v>
      </c>
      <c r="C1869" s="3" t="s">
        <v>30</v>
      </c>
      <c r="D1869" s="3" t="s">
        <v>22</v>
      </c>
      <c r="E1869" s="3" t="s">
        <v>35</v>
      </c>
      <c r="F1869" s="3" t="s">
        <v>4146</v>
      </c>
      <c r="G1869" s="3" t="s">
        <v>4147</v>
      </c>
      <c r="H1869" s="3">
        <v>92</v>
      </c>
      <c r="I1869" s="3">
        <v>56.94</v>
      </c>
      <c r="J1869" s="3">
        <v>10</v>
      </c>
      <c r="K1869" s="3">
        <v>569.4</v>
      </c>
      <c r="L1869" s="3" t="s">
        <v>27</v>
      </c>
      <c r="M1869" s="5">
        <v>4</v>
      </c>
      <c r="N1869" s="6" t="str">
        <f>IF(ev_charging_network_usage_!$I1869&lt;=10,"Low",IF(ev_charging_network_usage_!$I1869&lt;=30,"Medium","High"))</f>
        <v>High</v>
      </c>
      <c r="O1869" s="6" t="str">
        <f t="shared" si="121"/>
        <v>Medium Satisfaction</v>
      </c>
      <c r="P1869" s="6" t="str">
        <f>IF(ev_charging_network_usage_!$H1869&lt;30,"Short Charging",IF(ev_charging_network_usage_!$H1869&lt;=60,"Medium Charging","Long Charging"))</f>
        <v>Long Charging</v>
      </c>
      <c r="Q1869" s="6">
        <f t="shared" si="120"/>
        <v>2</v>
      </c>
      <c r="R1869" s="30">
        <f t="shared" si="118"/>
        <v>0.62083333333333335</v>
      </c>
      <c r="S1869" s="28">
        <f t="shared" si="119"/>
        <v>45533</v>
      </c>
      <c r="T1869" s="28"/>
    </row>
    <row r="1870" spans="1:20" ht="13.2" x14ac:dyDescent="0.25">
      <c r="A1870" s="7" t="s">
        <v>4148</v>
      </c>
      <c r="B1870" s="7" t="s">
        <v>14</v>
      </c>
      <c r="C1870" s="7" t="s">
        <v>21</v>
      </c>
      <c r="D1870" s="7" t="s">
        <v>22</v>
      </c>
      <c r="E1870" s="7" t="s">
        <v>35</v>
      </c>
      <c r="F1870" s="8">
        <v>45298.383333333331</v>
      </c>
      <c r="G1870" s="8">
        <v>45298.4375</v>
      </c>
      <c r="H1870" s="7">
        <v>78</v>
      </c>
      <c r="I1870" s="7">
        <v>17.89</v>
      </c>
      <c r="J1870" s="7">
        <v>8</v>
      </c>
      <c r="K1870" s="7">
        <v>143.12</v>
      </c>
      <c r="L1870" s="7" t="s">
        <v>38</v>
      </c>
      <c r="M1870" s="9">
        <v>5</v>
      </c>
      <c r="N1870" s="6" t="str">
        <f>IF(ev_charging_network_usage_!$I1870&lt;=10,"Low",IF(ev_charging_network_usage_!$I1870&lt;=30,"Medium","High"))</f>
        <v>Medium</v>
      </c>
      <c r="O1870" s="6" t="str">
        <f t="shared" si="121"/>
        <v>High Satisfaction</v>
      </c>
      <c r="P1870" s="6" t="str">
        <f>IF(ev_charging_network_usage_!$H1870&lt;30,"Short Charging",IF(ev_charging_network_usage_!$H1870&lt;=60,"Medium Charging","Long Charging"))</f>
        <v>Long Charging</v>
      </c>
      <c r="Q1870" s="6">
        <f t="shared" si="120"/>
        <v>1</v>
      </c>
      <c r="R1870" s="30">
        <f t="shared" si="118"/>
        <v>0.38333333333333336</v>
      </c>
      <c r="S1870" s="28">
        <f t="shared" si="119"/>
        <v>45298</v>
      </c>
      <c r="T1870" s="28"/>
    </row>
    <row r="1871" spans="1:20" ht="13.2" x14ac:dyDescent="0.25">
      <c r="A1871" s="3" t="s">
        <v>4149</v>
      </c>
      <c r="B1871" s="3" t="s">
        <v>48</v>
      </c>
      <c r="C1871" s="3" t="s">
        <v>15</v>
      </c>
      <c r="D1871" s="3" t="s">
        <v>34</v>
      </c>
      <c r="E1871" s="3" t="s">
        <v>17</v>
      </c>
      <c r="F1871" s="3" t="s">
        <v>4150</v>
      </c>
      <c r="G1871" s="3" t="s">
        <v>4151</v>
      </c>
      <c r="H1871" s="3">
        <v>68</v>
      </c>
      <c r="I1871" s="3">
        <v>58.93</v>
      </c>
      <c r="J1871" s="3">
        <v>8</v>
      </c>
      <c r="K1871" s="3">
        <v>471.44</v>
      </c>
      <c r="L1871" s="3" t="s">
        <v>38</v>
      </c>
      <c r="M1871" s="5">
        <v>5</v>
      </c>
      <c r="N1871" s="6" t="str">
        <f>IF(ev_charging_network_usage_!$I1871&lt;=10,"Low",IF(ev_charging_network_usage_!$I1871&lt;=30,"Medium","High"))</f>
        <v>High</v>
      </c>
      <c r="O1871" s="6" t="str">
        <f t="shared" si="121"/>
        <v>High Satisfaction</v>
      </c>
      <c r="P1871" s="6" t="str">
        <f>IF(ev_charging_network_usage_!$H1871&lt;30,"Short Charging",IF(ev_charging_network_usage_!$H1871&lt;=60,"Medium Charging","Long Charging"))</f>
        <v>Long Charging</v>
      </c>
      <c r="Q1871" s="6">
        <f t="shared" si="120"/>
        <v>3</v>
      </c>
      <c r="R1871" s="30">
        <f t="shared" si="118"/>
        <v>0.77777777777777779</v>
      </c>
      <c r="S1871" s="28">
        <f t="shared" si="119"/>
        <v>45621</v>
      </c>
      <c r="T1871" s="28"/>
    </row>
    <row r="1872" spans="1:20" ht="13.2" x14ac:dyDescent="0.25">
      <c r="A1872" s="7" t="s">
        <v>4152</v>
      </c>
      <c r="B1872" s="7" t="s">
        <v>78</v>
      </c>
      <c r="C1872" s="7" t="s">
        <v>21</v>
      </c>
      <c r="D1872" s="7" t="s">
        <v>16</v>
      </c>
      <c r="E1872" s="7" t="s">
        <v>35</v>
      </c>
      <c r="F1872" s="7" t="s">
        <v>4153</v>
      </c>
      <c r="G1872" s="7" t="s">
        <v>4154</v>
      </c>
      <c r="H1872" s="7">
        <v>113</v>
      </c>
      <c r="I1872" s="7">
        <v>51.36</v>
      </c>
      <c r="J1872" s="7">
        <v>15</v>
      </c>
      <c r="K1872" s="7">
        <v>770.4</v>
      </c>
      <c r="L1872" s="7" t="s">
        <v>38</v>
      </c>
      <c r="M1872" s="9">
        <v>5</v>
      </c>
      <c r="N1872" s="6" t="str">
        <f>IF(ev_charging_network_usage_!$I1872&lt;=10,"Low",IF(ev_charging_network_usage_!$I1872&lt;=30,"Medium","High"))</f>
        <v>High</v>
      </c>
      <c r="O1872" s="6" t="str">
        <f t="shared" si="121"/>
        <v>High Satisfaction</v>
      </c>
      <c r="P1872" s="6" t="str">
        <f>IF(ev_charging_network_usage_!$H1872&lt;30,"Short Charging",IF(ev_charging_network_usage_!$H1872&lt;=60,"Medium Charging","Long Charging"))</f>
        <v>Long Charging</v>
      </c>
      <c r="Q1872" s="6">
        <f t="shared" si="120"/>
        <v>1</v>
      </c>
      <c r="R1872" s="30">
        <f t="shared" si="118"/>
        <v>0.7319444444444444</v>
      </c>
      <c r="S1872" s="28">
        <f t="shared" si="119"/>
        <v>45395</v>
      </c>
      <c r="T1872" s="28"/>
    </row>
    <row r="1873" spans="1:20" ht="13.2" x14ac:dyDescent="0.25">
      <c r="A1873" s="3" t="s">
        <v>4155</v>
      </c>
      <c r="B1873" s="3" t="s">
        <v>20</v>
      </c>
      <c r="C1873" s="3" t="s">
        <v>21</v>
      </c>
      <c r="D1873" s="3" t="s">
        <v>34</v>
      </c>
      <c r="E1873" s="3" t="s">
        <v>35</v>
      </c>
      <c r="F1873" s="10">
        <v>45211.84097222222</v>
      </c>
      <c r="G1873" s="10">
        <v>45211.895138888889</v>
      </c>
      <c r="H1873" s="3">
        <v>78</v>
      </c>
      <c r="I1873" s="3">
        <v>11.79</v>
      </c>
      <c r="J1873" s="3">
        <v>12</v>
      </c>
      <c r="K1873" s="3">
        <v>141.47999999999999</v>
      </c>
      <c r="L1873" s="3" t="s">
        <v>23</v>
      </c>
      <c r="M1873" s="5">
        <v>1</v>
      </c>
      <c r="N1873" s="6" t="str">
        <f>IF(ev_charging_network_usage_!$I1873&lt;=10,"Low",IF(ev_charging_network_usage_!$I1873&lt;=30,"Medium","High"))</f>
        <v>Medium</v>
      </c>
      <c r="O1873" s="6" t="str">
        <f t="shared" si="121"/>
        <v>Low Satisfaction</v>
      </c>
      <c r="P1873" s="6" t="str">
        <f>IF(ev_charging_network_usage_!$H1873&lt;30,"Short Charging",IF(ev_charging_network_usage_!$H1873&lt;=60,"Medium Charging","Long Charging"))</f>
        <v>Long Charging</v>
      </c>
      <c r="Q1873" s="6">
        <f t="shared" si="120"/>
        <v>1</v>
      </c>
      <c r="R1873" s="30">
        <f t="shared" si="118"/>
        <v>0.84097222222222223</v>
      </c>
      <c r="S1873" s="28">
        <f t="shared" si="119"/>
        <v>45211</v>
      </c>
      <c r="T1873" s="28"/>
    </row>
    <row r="1874" spans="1:20" ht="13.2" x14ac:dyDescent="0.25">
      <c r="A1874" s="7" t="s">
        <v>4156</v>
      </c>
      <c r="B1874" s="7" t="s">
        <v>29</v>
      </c>
      <c r="C1874" s="7" t="s">
        <v>21</v>
      </c>
      <c r="D1874" s="7" t="s">
        <v>34</v>
      </c>
      <c r="E1874" s="7" t="s">
        <v>35</v>
      </c>
      <c r="F1874" s="7" t="s">
        <v>4157</v>
      </c>
      <c r="G1874" s="7" t="s">
        <v>4158</v>
      </c>
      <c r="H1874" s="7">
        <v>15</v>
      </c>
      <c r="I1874" s="7">
        <v>33.47</v>
      </c>
      <c r="J1874" s="7">
        <v>8</v>
      </c>
      <c r="K1874" s="7">
        <v>267.76</v>
      </c>
      <c r="L1874" s="7" t="s">
        <v>27</v>
      </c>
      <c r="M1874" s="9">
        <v>4</v>
      </c>
      <c r="N1874" s="6" t="str">
        <f>IF(ev_charging_network_usage_!$I1874&lt;=10,"Low",IF(ev_charging_network_usage_!$I1874&lt;=30,"Medium","High"))</f>
        <v>High</v>
      </c>
      <c r="O1874" s="6" t="str">
        <f t="shared" si="121"/>
        <v>Medium Satisfaction</v>
      </c>
      <c r="P1874" s="6" t="str">
        <f>IF(ev_charging_network_usage_!$H1874&lt;30,"Short Charging",IF(ev_charging_network_usage_!$H1874&lt;=60,"Medium Charging","Long Charging"))</f>
        <v>Short Charging</v>
      </c>
      <c r="Q1874" s="6">
        <f t="shared" si="120"/>
        <v>1</v>
      </c>
      <c r="R1874" s="30">
        <f t="shared" si="118"/>
        <v>0.22569444444444445</v>
      </c>
      <c r="S1874" s="28">
        <f t="shared" si="119"/>
        <v>45106</v>
      </c>
      <c r="T1874" s="28"/>
    </row>
    <row r="1875" spans="1:20" ht="13.2" x14ac:dyDescent="0.25">
      <c r="A1875" s="3" t="s">
        <v>4159</v>
      </c>
      <c r="B1875" s="3" t="s">
        <v>29</v>
      </c>
      <c r="C1875" s="3" t="s">
        <v>21</v>
      </c>
      <c r="D1875" s="3" t="s">
        <v>22</v>
      </c>
      <c r="E1875" s="3" t="s">
        <v>17</v>
      </c>
      <c r="F1875" s="3" t="s">
        <v>4160</v>
      </c>
      <c r="G1875" s="3" t="s">
        <v>4161</v>
      </c>
      <c r="H1875" s="3">
        <v>76</v>
      </c>
      <c r="I1875" s="3">
        <v>50.9</v>
      </c>
      <c r="J1875" s="3">
        <v>15</v>
      </c>
      <c r="K1875" s="3">
        <v>763.5</v>
      </c>
      <c r="L1875" s="3" t="s">
        <v>27</v>
      </c>
      <c r="M1875" s="5">
        <v>3</v>
      </c>
      <c r="N1875" s="6" t="str">
        <f>IF(ev_charging_network_usage_!$I1875&lt;=10,"Low",IF(ev_charging_network_usage_!$I1875&lt;=30,"Medium","High"))</f>
        <v>High</v>
      </c>
      <c r="O1875" s="6" t="str">
        <f t="shared" si="121"/>
        <v>Medium Satisfaction</v>
      </c>
      <c r="P1875" s="6" t="str">
        <f>IF(ev_charging_network_usage_!$H1875&lt;30,"Short Charging",IF(ev_charging_network_usage_!$H1875&lt;=60,"Medium Charging","Long Charging"))</f>
        <v>Long Charging</v>
      </c>
      <c r="Q1875" s="6">
        <f t="shared" si="120"/>
        <v>1</v>
      </c>
      <c r="R1875" s="30">
        <f t="shared" si="118"/>
        <v>0.62569444444444444</v>
      </c>
      <c r="S1875" s="28">
        <f t="shared" si="119"/>
        <v>44974</v>
      </c>
      <c r="T1875" s="28"/>
    </row>
    <row r="1876" spans="1:20" ht="13.2" x14ac:dyDescent="0.25">
      <c r="A1876" s="7" t="s">
        <v>4162</v>
      </c>
      <c r="B1876" s="7" t="s">
        <v>29</v>
      </c>
      <c r="C1876" s="7" t="s">
        <v>21</v>
      </c>
      <c r="D1876" s="7" t="s">
        <v>31</v>
      </c>
      <c r="E1876" s="7" t="s">
        <v>17</v>
      </c>
      <c r="F1876" s="8">
        <v>45508.918749999997</v>
      </c>
      <c r="G1876" s="8">
        <v>45508.99722222222</v>
      </c>
      <c r="H1876" s="7">
        <v>113</v>
      </c>
      <c r="I1876" s="7">
        <v>5.81</v>
      </c>
      <c r="J1876" s="7">
        <v>15</v>
      </c>
      <c r="K1876" s="7">
        <v>87.15</v>
      </c>
      <c r="L1876" s="7" t="s">
        <v>23</v>
      </c>
      <c r="M1876" s="9">
        <v>3</v>
      </c>
      <c r="N1876" s="6" t="str">
        <f>IF(ev_charging_network_usage_!$I1876&lt;=10,"Low",IF(ev_charging_network_usage_!$I1876&lt;=30,"Medium","High"))</f>
        <v>Low</v>
      </c>
      <c r="O1876" s="6" t="str">
        <f t="shared" si="121"/>
        <v>Medium Satisfaction</v>
      </c>
      <c r="P1876" s="6" t="str">
        <f>IF(ev_charging_network_usage_!$H1876&lt;30,"Short Charging",IF(ev_charging_network_usage_!$H1876&lt;=60,"Medium Charging","Long Charging"))</f>
        <v>Long Charging</v>
      </c>
      <c r="Q1876" s="6">
        <f t="shared" si="120"/>
        <v>1</v>
      </c>
      <c r="R1876" s="30">
        <f t="shared" si="118"/>
        <v>0.91874999999999996</v>
      </c>
      <c r="S1876" s="28">
        <f t="shared" si="119"/>
        <v>45508</v>
      </c>
      <c r="T1876" s="28"/>
    </row>
    <row r="1877" spans="1:20" ht="13.2" x14ac:dyDescent="0.25">
      <c r="A1877" s="3" t="s">
        <v>4163</v>
      </c>
      <c r="B1877" s="3" t="s">
        <v>48</v>
      </c>
      <c r="C1877" s="3" t="s">
        <v>15</v>
      </c>
      <c r="D1877" s="3" t="s">
        <v>22</v>
      </c>
      <c r="E1877" s="3" t="s">
        <v>35</v>
      </c>
      <c r="F1877" s="3" t="s">
        <v>4164</v>
      </c>
      <c r="G1877" s="3" t="s">
        <v>4165</v>
      </c>
      <c r="H1877" s="3">
        <v>67</v>
      </c>
      <c r="I1877" s="3">
        <v>25.42</v>
      </c>
      <c r="J1877" s="3">
        <v>15</v>
      </c>
      <c r="K1877" s="3">
        <v>381.3</v>
      </c>
      <c r="L1877" s="3" t="s">
        <v>23</v>
      </c>
      <c r="M1877" s="5">
        <v>5</v>
      </c>
      <c r="N1877" s="6" t="str">
        <f>IF(ev_charging_network_usage_!$I1877&lt;=10,"Low",IF(ev_charging_network_usage_!$I1877&lt;=30,"Medium","High"))</f>
        <v>Medium</v>
      </c>
      <c r="O1877" s="6" t="str">
        <f t="shared" si="121"/>
        <v>High Satisfaction</v>
      </c>
      <c r="P1877" s="6" t="str">
        <f>IF(ev_charging_network_usage_!$H1877&lt;30,"Short Charging",IF(ev_charging_network_usage_!$H1877&lt;=60,"Medium Charging","Long Charging"))</f>
        <v>Long Charging</v>
      </c>
      <c r="Q1877" s="6">
        <f t="shared" si="120"/>
        <v>3</v>
      </c>
      <c r="R1877" s="30">
        <f t="shared" si="118"/>
        <v>0.91388888888888886</v>
      </c>
      <c r="S1877" s="28">
        <f t="shared" si="119"/>
        <v>44955</v>
      </c>
      <c r="T1877" s="28"/>
    </row>
    <row r="1878" spans="1:20" ht="13.2" x14ac:dyDescent="0.25">
      <c r="A1878" s="7" t="s">
        <v>4166</v>
      </c>
      <c r="B1878" s="7" t="s">
        <v>48</v>
      </c>
      <c r="C1878" s="7" t="s">
        <v>15</v>
      </c>
      <c r="D1878" s="7" t="s">
        <v>34</v>
      </c>
      <c r="E1878" s="7" t="s">
        <v>17</v>
      </c>
      <c r="F1878" s="8">
        <v>45324.845833333333</v>
      </c>
      <c r="G1878" s="8">
        <v>45324.874305555553</v>
      </c>
      <c r="H1878" s="7">
        <v>41</v>
      </c>
      <c r="I1878" s="7">
        <v>12.65</v>
      </c>
      <c r="J1878" s="7">
        <v>15</v>
      </c>
      <c r="K1878" s="7">
        <v>189.75</v>
      </c>
      <c r="L1878" s="7" t="s">
        <v>18</v>
      </c>
      <c r="M1878" s="9">
        <v>1</v>
      </c>
      <c r="N1878" s="6" t="str">
        <f>IF(ev_charging_network_usage_!$I1878&lt;=10,"Low",IF(ev_charging_network_usage_!$I1878&lt;=30,"Medium","High"))</f>
        <v>Medium</v>
      </c>
      <c r="O1878" s="6" t="str">
        <f t="shared" si="121"/>
        <v>Low Satisfaction</v>
      </c>
      <c r="P1878" s="6" t="str">
        <f>IF(ev_charging_network_usage_!$H1878&lt;30,"Short Charging",IF(ev_charging_network_usage_!$H1878&lt;=60,"Medium Charging","Long Charging"))</f>
        <v>Medium Charging</v>
      </c>
      <c r="Q1878" s="6">
        <f t="shared" si="120"/>
        <v>3</v>
      </c>
      <c r="R1878" s="30">
        <f t="shared" si="118"/>
        <v>0.84583333333333333</v>
      </c>
      <c r="S1878" s="28">
        <f t="shared" si="119"/>
        <v>45324</v>
      </c>
      <c r="T1878" s="28"/>
    </row>
    <row r="1879" spans="1:20" ht="13.2" x14ac:dyDescent="0.25">
      <c r="A1879" s="3" t="s">
        <v>4167</v>
      </c>
      <c r="B1879" s="3" t="s">
        <v>48</v>
      </c>
      <c r="C1879" s="3" t="s">
        <v>15</v>
      </c>
      <c r="D1879" s="3" t="s">
        <v>34</v>
      </c>
      <c r="E1879" s="3" t="s">
        <v>35</v>
      </c>
      <c r="F1879" s="3" t="s">
        <v>4168</v>
      </c>
      <c r="G1879" s="3" t="s">
        <v>4169</v>
      </c>
      <c r="H1879" s="3">
        <v>79</v>
      </c>
      <c r="I1879" s="3">
        <v>7.13</v>
      </c>
      <c r="J1879" s="3">
        <v>12</v>
      </c>
      <c r="K1879" s="3">
        <v>85.56</v>
      </c>
      <c r="L1879" s="3" t="s">
        <v>27</v>
      </c>
      <c r="M1879" s="5">
        <v>2</v>
      </c>
      <c r="N1879" s="6" t="str">
        <f>IF(ev_charging_network_usage_!$I1879&lt;=10,"Low",IF(ev_charging_network_usage_!$I1879&lt;=30,"Medium","High"))</f>
        <v>Low</v>
      </c>
      <c r="O1879" s="6" t="str">
        <f t="shared" si="121"/>
        <v>Low Satisfaction</v>
      </c>
      <c r="P1879" s="6" t="str">
        <f>IF(ev_charging_network_usage_!$H1879&lt;30,"Short Charging",IF(ev_charging_network_usage_!$H1879&lt;=60,"Medium Charging","Long Charging"))</f>
        <v>Long Charging</v>
      </c>
      <c r="Q1879" s="6">
        <f t="shared" si="120"/>
        <v>3</v>
      </c>
      <c r="R1879" s="30">
        <f t="shared" si="118"/>
        <v>0.7</v>
      </c>
      <c r="S1879" s="28">
        <f t="shared" si="119"/>
        <v>45555</v>
      </c>
      <c r="T1879" s="28"/>
    </row>
    <row r="1880" spans="1:20" ht="13.2" x14ac:dyDescent="0.25">
      <c r="A1880" s="7" t="s">
        <v>4170</v>
      </c>
      <c r="B1880" s="7" t="s">
        <v>20</v>
      </c>
      <c r="C1880" s="7" t="s">
        <v>21</v>
      </c>
      <c r="D1880" s="7" t="s">
        <v>31</v>
      </c>
      <c r="E1880" s="7" t="s">
        <v>17</v>
      </c>
      <c r="F1880" s="7" t="s">
        <v>4171</v>
      </c>
      <c r="G1880" s="7" t="s">
        <v>4172</v>
      </c>
      <c r="H1880" s="7">
        <v>22</v>
      </c>
      <c r="I1880" s="7">
        <v>41.32</v>
      </c>
      <c r="J1880" s="7">
        <v>10</v>
      </c>
      <c r="K1880" s="7">
        <v>413.2</v>
      </c>
      <c r="L1880" s="7" t="s">
        <v>18</v>
      </c>
      <c r="M1880" s="9">
        <v>2</v>
      </c>
      <c r="N1880" s="6" t="str">
        <f>IF(ev_charging_network_usage_!$I1880&lt;=10,"Low",IF(ev_charging_network_usage_!$I1880&lt;=30,"Medium","High"))</f>
        <v>High</v>
      </c>
      <c r="O1880" s="6" t="str">
        <f t="shared" si="121"/>
        <v>Low Satisfaction</v>
      </c>
      <c r="P1880" s="6" t="str">
        <f>IF(ev_charging_network_usage_!$H1880&lt;30,"Short Charging",IF(ev_charging_network_usage_!$H1880&lt;=60,"Medium Charging","Long Charging"))</f>
        <v>Short Charging</v>
      </c>
      <c r="Q1880" s="6">
        <f t="shared" si="120"/>
        <v>1</v>
      </c>
      <c r="R1880" s="30">
        <f t="shared" si="118"/>
        <v>0.62152777777777779</v>
      </c>
      <c r="S1880" s="28">
        <f t="shared" si="119"/>
        <v>45184</v>
      </c>
      <c r="T1880" s="28"/>
    </row>
    <row r="1881" spans="1:20" ht="13.2" x14ac:dyDescent="0.25">
      <c r="A1881" s="3" t="s">
        <v>4173</v>
      </c>
      <c r="B1881" s="3" t="s">
        <v>78</v>
      </c>
      <c r="C1881" s="3" t="s">
        <v>15</v>
      </c>
      <c r="D1881" s="3" t="s">
        <v>22</v>
      </c>
      <c r="E1881" s="3" t="s">
        <v>17</v>
      </c>
      <c r="F1881" s="3" t="s">
        <v>4174</v>
      </c>
      <c r="G1881" s="3" t="s">
        <v>4175</v>
      </c>
      <c r="H1881" s="3">
        <v>65</v>
      </c>
      <c r="I1881" s="3">
        <v>46.69</v>
      </c>
      <c r="J1881" s="3">
        <v>8</v>
      </c>
      <c r="K1881" s="3">
        <v>373.52</v>
      </c>
      <c r="L1881" s="3" t="s">
        <v>38</v>
      </c>
      <c r="M1881" s="5">
        <v>5</v>
      </c>
      <c r="N1881" s="6" t="str">
        <f>IF(ev_charging_network_usage_!$I1881&lt;=10,"Low",IF(ev_charging_network_usage_!$I1881&lt;=30,"Medium","High"))</f>
        <v>High</v>
      </c>
      <c r="O1881" s="6" t="str">
        <f t="shared" si="121"/>
        <v>High Satisfaction</v>
      </c>
      <c r="P1881" s="6" t="str">
        <f>IF(ev_charging_network_usage_!$H1881&lt;30,"Short Charging",IF(ev_charging_network_usage_!$H1881&lt;=60,"Medium Charging","Long Charging"))</f>
        <v>Long Charging</v>
      </c>
      <c r="Q1881" s="6">
        <f t="shared" si="120"/>
        <v>3</v>
      </c>
      <c r="R1881" s="30">
        <f t="shared" si="118"/>
        <v>0.3</v>
      </c>
      <c r="S1881" s="28">
        <f t="shared" si="119"/>
        <v>45279</v>
      </c>
      <c r="T1881" s="28"/>
    </row>
    <row r="1882" spans="1:20" ht="13.2" x14ac:dyDescent="0.25">
      <c r="A1882" s="7" t="s">
        <v>4176</v>
      </c>
      <c r="B1882" s="7" t="s">
        <v>48</v>
      </c>
      <c r="C1882" s="7" t="s">
        <v>15</v>
      </c>
      <c r="D1882" s="7" t="s">
        <v>16</v>
      </c>
      <c r="E1882" s="7" t="s">
        <v>35</v>
      </c>
      <c r="F1882" s="7" t="s">
        <v>4177</v>
      </c>
      <c r="G1882" s="7" t="s">
        <v>4178</v>
      </c>
      <c r="H1882" s="7">
        <v>54</v>
      </c>
      <c r="I1882" s="7">
        <v>3.34</v>
      </c>
      <c r="J1882" s="7">
        <v>12</v>
      </c>
      <c r="K1882" s="7">
        <v>40.08</v>
      </c>
      <c r="L1882" s="7" t="s">
        <v>27</v>
      </c>
      <c r="M1882" s="9">
        <v>1</v>
      </c>
      <c r="N1882" s="6" t="str">
        <f>IF(ev_charging_network_usage_!$I1882&lt;=10,"Low",IF(ev_charging_network_usage_!$I1882&lt;=30,"Medium","High"))</f>
        <v>Low</v>
      </c>
      <c r="O1882" s="6" t="str">
        <f t="shared" si="121"/>
        <v>Low Satisfaction</v>
      </c>
      <c r="P1882" s="6" t="str">
        <f>IF(ev_charging_network_usage_!$H1882&lt;30,"Short Charging",IF(ev_charging_network_usage_!$H1882&lt;=60,"Medium Charging","Long Charging"))</f>
        <v>Medium Charging</v>
      </c>
      <c r="Q1882" s="6">
        <f t="shared" si="120"/>
        <v>3</v>
      </c>
      <c r="R1882" s="30">
        <f t="shared" si="118"/>
        <v>0.81180555555555556</v>
      </c>
      <c r="S1882" s="28">
        <f t="shared" si="119"/>
        <v>45153</v>
      </c>
      <c r="T1882" s="28"/>
    </row>
    <row r="1883" spans="1:20" ht="13.2" x14ac:dyDescent="0.25">
      <c r="A1883" s="3" t="s">
        <v>4179</v>
      </c>
      <c r="B1883" s="3" t="s">
        <v>29</v>
      </c>
      <c r="C1883" s="3" t="s">
        <v>30</v>
      </c>
      <c r="D1883" s="3" t="s">
        <v>31</v>
      </c>
      <c r="E1883" s="3" t="s">
        <v>17</v>
      </c>
      <c r="F1883" s="3" t="s">
        <v>4180</v>
      </c>
      <c r="G1883" s="3" t="s">
        <v>4181</v>
      </c>
      <c r="H1883" s="3">
        <v>62</v>
      </c>
      <c r="I1883" s="3">
        <v>35.57</v>
      </c>
      <c r="J1883" s="3">
        <v>12</v>
      </c>
      <c r="K1883" s="3">
        <v>426.84</v>
      </c>
      <c r="L1883" s="3" t="s">
        <v>38</v>
      </c>
      <c r="M1883" s="5">
        <v>1</v>
      </c>
      <c r="N1883" s="6" t="str">
        <f>IF(ev_charging_network_usage_!$I1883&lt;=10,"Low",IF(ev_charging_network_usage_!$I1883&lt;=30,"Medium","High"))</f>
        <v>High</v>
      </c>
      <c r="O1883" s="6" t="str">
        <f t="shared" si="121"/>
        <v>Low Satisfaction</v>
      </c>
      <c r="P1883" s="6" t="str">
        <f>IF(ev_charging_network_usage_!$H1883&lt;30,"Short Charging",IF(ev_charging_network_usage_!$H1883&lt;=60,"Medium Charging","Long Charging"))</f>
        <v>Long Charging</v>
      </c>
      <c r="Q1883" s="6">
        <f t="shared" si="120"/>
        <v>2</v>
      </c>
      <c r="R1883" s="30">
        <f t="shared" si="118"/>
        <v>0.38819444444444445</v>
      </c>
      <c r="S1883" s="28">
        <f t="shared" si="119"/>
        <v>45595</v>
      </c>
      <c r="T1883" s="28"/>
    </row>
    <row r="1884" spans="1:20" ht="13.2" x14ac:dyDescent="0.25">
      <c r="A1884" s="7" t="s">
        <v>4182</v>
      </c>
      <c r="B1884" s="7" t="s">
        <v>78</v>
      </c>
      <c r="C1884" s="7" t="s">
        <v>30</v>
      </c>
      <c r="D1884" s="7" t="s">
        <v>16</v>
      </c>
      <c r="E1884" s="7" t="s">
        <v>17</v>
      </c>
      <c r="F1884" s="7" t="s">
        <v>4183</v>
      </c>
      <c r="G1884" s="7" t="s">
        <v>4184</v>
      </c>
      <c r="H1884" s="7">
        <v>65</v>
      </c>
      <c r="I1884" s="7">
        <v>39.11</v>
      </c>
      <c r="J1884" s="7">
        <v>8</v>
      </c>
      <c r="K1884" s="7">
        <v>312.88</v>
      </c>
      <c r="L1884" s="7" t="s">
        <v>18</v>
      </c>
      <c r="M1884" s="9">
        <v>3</v>
      </c>
      <c r="N1884" s="6" t="str">
        <f>IF(ev_charging_network_usage_!$I1884&lt;=10,"Low",IF(ev_charging_network_usage_!$I1884&lt;=30,"Medium","High"))</f>
        <v>High</v>
      </c>
      <c r="O1884" s="6" t="str">
        <f t="shared" si="121"/>
        <v>Medium Satisfaction</v>
      </c>
      <c r="P1884" s="6" t="str">
        <f>IF(ev_charging_network_usage_!$H1884&lt;30,"Short Charging",IF(ev_charging_network_usage_!$H1884&lt;=60,"Medium Charging","Long Charging"))</f>
        <v>Long Charging</v>
      </c>
      <c r="Q1884" s="6">
        <f t="shared" si="120"/>
        <v>2</v>
      </c>
      <c r="R1884" s="30">
        <f t="shared" si="118"/>
        <v>3.4027777777777775E-2</v>
      </c>
      <c r="S1884" s="28">
        <f t="shared" si="119"/>
        <v>45255</v>
      </c>
      <c r="T1884" s="28"/>
    </row>
    <row r="1885" spans="1:20" ht="13.2" x14ac:dyDescent="0.25">
      <c r="A1885" s="3" t="s">
        <v>4185</v>
      </c>
      <c r="B1885" s="3" t="s">
        <v>20</v>
      </c>
      <c r="C1885" s="3" t="s">
        <v>21</v>
      </c>
      <c r="D1885" s="3" t="s">
        <v>16</v>
      </c>
      <c r="E1885" s="3" t="s">
        <v>35</v>
      </c>
      <c r="F1885" s="3" t="s">
        <v>4186</v>
      </c>
      <c r="G1885" s="3" t="s">
        <v>4187</v>
      </c>
      <c r="H1885" s="3">
        <v>79</v>
      </c>
      <c r="I1885" s="3">
        <v>44.92</v>
      </c>
      <c r="J1885" s="3">
        <v>15</v>
      </c>
      <c r="K1885" s="3">
        <v>673.8</v>
      </c>
      <c r="L1885" s="3" t="s">
        <v>38</v>
      </c>
      <c r="M1885" s="5">
        <v>1</v>
      </c>
      <c r="N1885" s="6" t="str">
        <f>IF(ev_charging_network_usage_!$I1885&lt;=10,"Low",IF(ev_charging_network_usage_!$I1885&lt;=30,"Medium","High"))</f>
        <v>High</v>
      </c>
      <c r="O1885" s="6" t="str">
        <f t="shared" si="121"/>
        <v>Low Satisfaction</v>
      </c>
      <c r="P1885" s="6" t="str">
        <f>IF(ev_charging_network_usage_!$H1885&lt;30,"Short Charging",IF(ev_charging_network_usage_!$H1885&lt;=60,"Medium Charging","Long Charging"))</f>
        <v>Long Charging</v>
      </c>
      <c r="Q1885" s="6">
        <f t="shared" si="120"/>
        <v>1</v>
      </c>
      <c r="R1885" s="30">
        <f t="shared" si="118"/>
        <v>0.85902777777777772</v>
      </c>
      <c r="S1885" s="28">
        <f t="shared" si="119"/>
        <v>45497</v>
      </c>
      <c r="T1885" s="28"/>
    </row>
    <row r="1886" spans="1:20" ht="13.2" x14ac:dyDescent="0.25">
      <c r="A1886" s="7" t="s">
        <v>4188</v>
      </c>
      <c r="B1886" s="7" t="s">
        <v>14</v>
      </c>
      <c r="C1886" s="7" t="s">
        <v>21</v>
      </c>
      <c r="D1886" s="7" t="s">
        <v>22</v>
      </c>
      <c r="E1886" s="7" t="s">
        <v>35</v>
      </c>
      <c r="F1886" s="7" t="s">
        <v>4189</v>
      </c>
      <c r="G1886" s="7" t="s">
        <v>4190</v>
      </c>
      <c r="H1886" s="7">
        <v>32</v>
      </c>
      <c r="I1886" s="7">
        <v>55.83</v>
      </c>
      <c r="J1886" s="7">
        <v>8</v>
      </c>
      <c r="K1886" s="7">
        <v>446.64</v>
      </c>
      <c r="L1886" s="7" t="s">
        <v>38</v>
      </c>
      <c r="M1886" s="9">
        <v>5</v>
      </c>
      <c r="N1886" s="6" t="str">
        <f>IF(ev_charging_network_usage_!$I1886&lt;=10,"Low",IF(ev_charging_network_usage_!$I1886&lt;=30,"Medium","High"))</f>
        <v>High</v>
      </c>
      <c r="O1886" s="6" t="str">
        <f t="shared" si="121"/>
        <v>High Satisfaction</v>
      </c>
      <c r="P1886" s="6" t="str">
        <f>IF(ev_charging_network_usage_!$H1886&lt;30,"Short Charging",IF(ev_charging_network_usage_!$H1886&lt;=60,"Medium Charging","Long Charging"))</f>
        <v>Medium Charging</v>
      </c>
      <c r="Q1886" s="6">
        <f t="shared" si="120"/>
        <v>1</v>
      </c>
      <c r="R1886" s="30">
        <f t="shared" si="118"/>
        <v>0.23541666666666666</v>
      </c>
      <c r="S1886" s="28">
        <f t="shared" si="119"/>
        <v>45441</v>
      </c>
      <c r="T1886" s="28"/>
    </row>
    <row r="1887" spans="1:20" ht="13.2" x14ac:dyDescent="0.25">
      <c r="A1887" s="3" t="s">
        <v>4191</v>
      </c>
      <c r="B1887" s="3" t="s">
        <v>14</v>
      </c>
      <c r="C1887" s="3" t="s">
        <v>21</v>
      </c>
      <c r="D1887" s="3" t="s">
        <v>34</v>
      </c>
      <c r="E1887" s="3" t="s">
        <v>17</v>
      </c>
      <c r="F1887" s="3" t="s">
        <v>4192</v>
      </c>
      <c r="G1887" s="3" t="s">
        <v>4193</v>
      </c>
      <c r="H1887" s="3">
        <v>47</v>
      </c>
      <c r="I1887" s="3">
        <v>57.37</v>
      </c>
      <c r="J1887" s="3">
        <v>10</v>
      </c>
      <c r="K1887" s="3">
        <v>573.70000000000005</v>
      </c>
      <c r="L1887" s="3" t="s">
        <v>18</v>
      </c>
      <c r="M1887" s="5">
        <v>5</v>
      </c>
      <c r="N1887" s="6" t="str">
        <f>IF(ev_charging_network_usage_!$I1887&lt;=10,"Low",IF(ev_charging_network_usage_!$I1887&lt;=30,"Medium","High"))</f>
        <v>High</v>
      </c>
      <c r="O1887" s="6" t="str">
        <f t="shared" si="121"/>
        <v>High Satisfaction</v>
      </c>
      <c r="P1887" s="6" t="str">
        <f>IF(ev_charging_network_usage_!$H1887&lt;30,"Short Charging",IF(ev_charging_network_usage_!$H1887&lt;=60,"Medium Charging","Long Charging"))</f>
        <v>Medium Charging</v>
      </c>
      <c r="Q1887" s="6">
        <f t="shared" si="120"/>
        <v>1</v>
      </c>
      <c r="R1887" s="30">
        <f t="shared" si="118"/>
        <v>0.3611111111111111</v>
      </c>
      <c r="S1887" s="28">
        <f t="shared" si="119"/>
        <v>45488</v>
      </c>
      <c r="T1887" s="28"/>
    </row>
    <row r="1888" spans="1:20" ht="13.2" x14ac:dyDescent="0.25">
      <c r="A1888" s="7" t="s">
        <v>4194</v>
      </c>
      <c r="B1888" s="7" t="s">
        <v>48</v>
      </c>
      <c r="C1888" s="7" t="s">
        <v>21</v>
      </c>
      <c r="D1888" s="7" t="s">
        <v>31</v>
      </c>
      <c r="E1888" s="7" t="s">
        <v>35</v>
      </c>
      <c r="F1888" s="7" t="s">
        <v>4195</v>
      </c>
      <c r="G1888" s="7" t="s">
        <v>4196</v>
      </c>
      <c r="H1888" s="7">
        <v>50</v>
      </c>
      <c r="I1888" s="7">
        <v>23.02</v>
      </c>
      <c r="J1888" s="7">
        <v>8</v>
      </c>
      <c r="K1888" s="7">
        <v>184.16</v>
      </c>
      <c r="L1888" s="7" t="s">
        <v>27</v>
      </c>
      <c r="M1888" s="9">
        <v>3</v>
      </c>
      <c r="N1888" s="6" t="str">
        <f>IF(ev_charging_network_usage_!$I1888&lt;=10,"Low",IF(ev_charging_network_usage_!$I1888&lt;=30,"Medium","High"))</f>
        <v>Medium</v>
      </c>
      <c r="O1888" s="6" t="str">
        <f t="shared" si="121"/>
        <v>Medium Satisfaction</v>
      </c>
      <c r="P1888" s="6" t="str">
        <f>IF(ev_charging_network_usage_!$H1888&lt;30,"Short Charging",IF(ev_charging_network_usage_!$H1888&lt;=60,"Medium Charging","Long Charging"))</f>
        <v>Medium Charging</v>
      </c>
      <c r="Q1888" s="6">
        <f t="shared" si="120"/>
        <v>1</v>
      </c>
      <c r="R1888" s="30">
        <f t="shared" si="118"/>
        <v>0.47291666666666665</v>
      </c>
      <c r="S1888" s="28">
        <f t="shared" si="119"/>
        <v>45428</v>
      </c>
      <c r="T1888" s="28"/>
    </row>
    <row r="1889" spans="1:20" ht="13.2" x14ac:dyDescent="0.25">
      <c r="A1889" s="3" t="s">
        <v>4197</v>
      </c>
      <c r="B1889" s="3" t="s">
        <v>48</v>
      </c>
      <c r="C1889" s="3" t="s">
        <v>21</v>
      </c>
      <c r="D1889" s="3" t="s">
        <v>22</v>
      </c>
      <c r="E1889" s="3" t="s">
        <v>35</v>
      </c>
      <c r="F1889" s="3" t="s">
        <v>4198</v>
      </c>
      <c r="G1889" s="3" t="s">
        <v>4199</v>
      </c>
      <c r="H1889" s="3">
        <v>86</v>
      </c>
      <c r="I1889" s="3">
        <v>17.989999999999998</v>
      </c>
      <c r="J1889" s="3">
        <v>8</v>
      </c>
      <c r="K1889" s="3">
        <v>143.91999999999999</v>
      </c>
      <c r="L1889" s="3" t="s">
        <v>27</v>
      </c>
      <c r="M1889" s="5">
        <v>3</v>
      </c>
      <c r="N1889" s="6" t="str">
        <f>IF(ev_charging_network_usage_!$I1889&lt;=10,"Low",IF(ev_charging_network_usage_!$I1889&lt;=30,"Medium","High"))</f>
        <v>Medium</v>
      </c>
      <c r="O1889" s="6" t="str">
        <f t="shared" si="121"/>
        <v>Medium Satisfaction</v>
      </c>
      <c r="P1889" s="6" t="str">
        <f>IF(ev_charging_network_usage_!$H1889&lt;30,"Short Charging",IF(ev_charging_network_usage_!$H1889&lt;=60,"Medium Charging","Long Charging"))</f>
        <v>Long Charging</v>
      </c>
      <c r="Q1889" s="6">
        <f t="shared" si="120"/>
        <v>1</v>
      </c>
      <c r="R1889" s="30">
        <f t="shared" si="118"/>
        <v>0.9770833333333333</v>
      </c>
      <c r="S1889" s="28">
        <f t="shared" si="119"/>
        <v>45168</v>
      </c>
      <c r="T1889" s="28"/>
    </row>
    <row r="1890" spans="1:20" ht="13.2" x14ac:dyDescent="0.25">
      <c r="A1890" s="7" t="s">
        <v>4200</v>
      </c>
      <c r="B1890" s="7" t="s">
        <v>59</v>
      </c>
      <c r="C1890" s="7" t="s">
        <v>15</v>
      </c>
      <c r="D1890" s="7" t="s">
        <v>22</v>
      </c>
      <c r="E1890" s="7" t="s">
        <v>17</v>
      </c>
      <c r="F1890" s="8">
        <v>45079.259027777778</v>
      </c>
      <c r="G1890" s="8">
        <v>45079.274305555555</v>
      </c>
      <c r="H1890" s="7">
        <v>22</v>
      </c>
      <c r="I1890" s="7">
        <v>7.48</v>
      </c>
      <c r="J1890" s="7">
        <v>15</v>
      </c>
      <c r="K1890" s="7">
        <v>112.2</v>
      </c>
      <c r="L1890" s="7" t="s">
        <v>27</v>
      </c>
      <c r="M1890" s="9">
        <v>5</v>
      </c>
      <c r="N1890" s="6" t="str">
        <f>IF(ev_charging_network_usage_!$I1890&lt;=10,"Low",IF(ev_charging_network_usage_!$I1890&lt;=30,"Medium","High"))</f>
        <v>Low</v>
      </c>
      <c r="O1890" s="6" t="str">
        <f t="shared" si="121"/>
        <v>High Satisfaction</v>
      </c>
      <c r="P1890" s="6" t="str">
        <f>IF(ev_charging_network_usage_!$H1890&lt;30,"Short Charging",IF(ev_charging_network_usage_!$H1890&lt;=60,"Medium Charging","Long Charging"))</f>
        <v>Short Charging</v>
      </c>
      <c r="Q1890" s="6">
        <f t="shared" si="120"/>
        <v>3</v>
      </c>
      <c r="R1890" s="30">
        <f t="shared" si="118"/>
        <v>0.2590277777777778</v>
      </c>
      <c r="S1890" s="28">
        <f t="shared" si="119"/>
        <v>45079</v>
      </c>
      <c r="T1890" s="28"/>
    </row>
    <row r="1891" spans="1:20" ht="13.2" x14ac:dyDescent="0.25">
      <c r="A1891" s="3" t="s">
        <v>4201</v>
      </c>
      <c r="B1891" s="3" t="s">
        <v>78</v>
      </c>
      <c r="C1891" s="3" t="s">
        <v>21</v>
      </c>
      <c r="D1891" s="3" t="s">
        <v>34</v>
      </c>
      <c r="E1891" s="3" t="s">
        <v>17</v>
      </c>
      <c r="F1891" s="3" t="s">
        <v>4202</v>
      </c>
      <c r="G1891" s="3" t="s">
        <v>4203</v>
      </c>
      <c r="H1891" s="3">
        <v>16</v>
      </c>
      <c r="I1891" s="3">
        <v>54.44</v>
      </c>
      <c r="J1891" s="3">
        <v>10</v>
      </c>
      <c r="K1891" s="3">
        <v>544.4</v>
      </c>
      <c r="L1891" s="3" t="s">
        <v>18</v>
      </c>
      <c r="M1891" s="5">
        <v>3</v>
      </c>
      <c r="N1891" s="6" t="str">
        <f>IF(ev_charging_network_usage_!$I1891&lt;=10,"Low",IF(ev_charging_network_usage_!$I1891&lt;=30,"Medium","High"))</f>
        <v>High</v>
      </c>
      <c r="O1891" s="6" t="str">
        <f t="shared" si="121"/>
        <v>Medium Satisfaction</v>
      </c>
      <c r="P1891" s="6" t="str">
        <f>IF(ev_charging_network_usage_!$H1891&lt;30,"Short Charging",IF(ev_charging_network_usage_!$H1891&lt;=60,"Medium Charging","Long Charging"))</f>
        <v>Short Charging</v>
      </c>
      <c r="Q1891" s="6">
        <f t="shared" si="120"/>
        <v>1</v>
      </c>
      <c r="R1891" s="30">
        <f t="shared" si="118"/>
        <v>0.94166666666666665</v>
      </c>
      <c r="S1891" s="28">
        <f t="shared" si="119"/>
        <v>45277</v>
      </c>
      <c r="T1891" s="28"/>
    </row>
    <row r="1892" spans="1:20" ht="13.2" x14ac:dyDescent="0.25">
      <c r="A1892" s="7" t="s">
        <v>4204</v>
      </c>
      <c r="B1892" s="7" t="s">
        <v>29</v>
      </c>
      <c r="C1892" s="7" t="s">
        <v>15</v>
      </c>
      <c r="D1892" s="7" t="s">
        <v>22</v>
      </c>
      <c r="E1892" s="7" t="s">
        <v>35</v>
      </c>
      <c r="F1892" s="7" t="s">
        <v>1901</v>
      </c>
      <c r="G1892" s="7" t="s">
        <v>4205</v>
      </c>
      <c r="H1892" s="7">
        <v>54</v>
      </c>
      <c r="I1892" s="7">
        <v>15.55</v>
      </c>
      <c r="J1892" s="7">
        <v>12</v>
      </c>
      <c r="K1892" s="7">
        <v>186.6</v>
      </c>
      <c r="L1892" s="7" t="s">
        <v>18</v>
      </c>
      <c r="M1892" s="9">
        <v>3</v>
      </c>
      <c r="N1892" s="6" t="str">
        <f>IF(ev_charging_network_usage_!$I1892&lt;=10,"Low",IF(ev_charging_network_usage_!$I1892&lt;=30,"Medium","High"))</f>
        <v>Medium</v>
      </c>
      <c r="O1892" s="6" t="str">
        <f t="shared" si="121"/>
        <v>Medium Satisfaction</v>
      </c>
      <c r="P1892" s="6" t="str">
        <f>IF(ev_charging_network_usage_!$H1892&lt;30,"Short Charging",IF(ev_charging_network_usage_!$H1892&lt;=60,"Medium Charging","Long Charging"))</f>
        <v>Medium Charging</v>
      </c>
      <c r="Q1892" s="6">
        <f t="shared" si="120"/>
        <v>3</v>
      </c>
      <c r="R1892" s="30">
        <f t="shared" si="118"/>
        <v>0.93611111111111112</v>
      </c>
      <c r="S1892" s="28">
        <f t="shared" si="119"/>
        <v>45578</v>
      </c>
      <c r="T1892" s="28"/>
    </row>
    <row r="1893" spans="1:20" ht="13.2" x14ac:dyDescent="0.25">
      <c r="A1893" s="3" t="s">
        <v>4206</v>
      </c>
      <c r="B1893" s="3" t="s">
        <v>48</v>
      </c>
      <c r="C1893" s="3" t="s">
        <v>21</v>
      </c>
      <c r="D1893" s="3" t="s">
        <v>31</v>
      </c>
      <c r="E1893" s="3" t="s">
        <v>17</v>
      </c>
      <c r="F1893" s="3" t="s">
        <v>4207</v>
      </c>
      <c r="G1893" s="3" t="s">
        <v>4208</v>
      </c>
      <c r="H1893" s="3">
        <v>77</v>
      </c>
      <c r="I1893" s="3">
        <v>26.23</v>
      </c>
      <c r="J1893" s="3">
        <v>8</v>
      </c>
      <c r="K1893" s="3">
        <v>209.84</v>
      </c>
      <c r="L1893" s="3" t="s">
        <v>38</v>
      </c>
      <c r="M1893" s="5">
        <v>1</v>
      </c>
      <c r="N1893" s="6" t="str">
        <f>IF(ev_charging_network_usage_!$I1893&lt;=10,"Low",IF(ev_charging_network_usage_!$I1893&lt;=30,"Medium","High"))</f>
        <v>Medium</v>
      </c>
      <c r="O1893" s="6" t="str">
        <f t="shared" si="121"/>
        <v>Low Satisfaction</v>
      </c>
      <c r="P1893" s="6" t="str">
        <f>IF(ev_charging_network_usage_!$H1893&lt;30,"Short Charging",IF(ev_charging_network_usage_!$H1893&lt;=60,"Medium Charging","Long Charging"))</f>
        <v>Long Charging</v>
      </c>
      <c r="Q1893" s="6">
        <f t="shared" si="120"/>
        <v>1</v>
      </c>
      <c r="R1893" s="30">
        <f t="shared" si="118"/>
        <v>0.29375000000000001</v>
      </c>
      <c r="S1893" s="28">
        <f t="shared" si="119"/>
        <v>45473</v>
      </c>
      <c r="T1893" s="28"/>
    </row>
    <row r="1894" spans="1:20" ht="13.2" x14ac:dyDescent="0.25">
      <c r="A1894" s="7" t="s">
        <v>4209</v>
      </c>
      <c r="B1894" s="7" t="s">
        <v>43</v>
      </c>
      <c r="C1894" s="7" t="s">
        <v>21</v>
      </c>
      <c r="D1894" s="7" t="s">
        <v>22</v>
      </c>
      <c r="E1894" s="7" t="s">
        <v>17</v>
      </c>
      <c r="F1894" s="7" t="s">
        <v>4210</v>
      </c>
      <c r="G1894" s="7" t="s">
        <v>4211</v>
      </c>
      <c r="H1894" s="7">
        <v>74</v>
      </c>
      <c r="I1894" s="7">
        <v>42.53</v>
      </c>
      <c r="J1894" s="7">
        <v>12</v>
      </c>
      <c r="K1894" s="7">
        <v>510.36</v>
      </c>
      <c r="L1894" s="7" t="s">
        <v>23</v>
      </c>
      <c r="M1894" s="9">
        <v>2</v>
      </c>
      <c r="N1894" s="6" t="str">
        <f>IF(ev_charging_network_usage_!$I1894&lt;=10,"Low",IF(ev_charging_network_usage_!$I1894&lt;=30,"Medium","High"))</f>
        <v>High</v>
      </c>
      <c r="O1894" s="6" t="str">
        <f t="shared" si="121"/>
        <v>Low Satisfaction</v>
      </c>
      <c r="P1894" s="6" t="str">
        <f>IF(ev_charging_network_usage_!$H1894&lt;30,"Short Charging",IF(ev_charging_network_usage_!$H1894&lt;=60,"Medium Charging","Long Charging"))</f>
        <v>Long Charging</v>
      </c>
      <c r="Q1894" s="6">
        <f t="shared" si="120"/>
        <v>1</v>
      </c>
      <c r="R1894" s="30">
        <f t="shared" si="118"/>
        <v>0.9555555555555556</v>
      </c>
      <c r="S1894" s="28">
        <f t="shared" si="119"/>
        <v>45013</v>
      </c>
      <c r="T1894" s="28"/>
    </row>
    <row r="1895" spans="1:20" ht="13.2" x14ac:dyDescent="0.25">
      <c r="A1895" s="3" t="s">
        <v>4212</v>
      </c>
      <c r="B1895" s="3" t="s">
        <v>59</v>
      </c>
      <c r="C1895" s="3" t="s">
        <v>30</v>
      </c>
      <c r="D1895" s="3" t="s">
        <v>16</v>
      </c>
      <c r="E1895" s="3" t="s">
        <v>17</v>
      </c>
      <c r="F1895" s="3" t="s">
        <v>4213</v>
      </c>
      <c r="G1895" s="3" t="s">
        <v>4214</v>
      </c>
      <c r="H1895" s="3">
        <v>35</v>
      </c>
      <c r="I1895" s="3">
        <v>46.37</v>
      </c>
      <c r="J1895" s="3">
        <v>12</v>
      </c>
      <c r="K1895" s="3">
        <v>556.44000000000005</v>
      </c>
      <c r="L1895" s="3" t="s">
        <v>38</v>
      </c>
      <c r="M1895" s="5">
        <v>2</v>
      </c>
      <c r="N1895" s="6" t="str">
        <f>IF(ev_charging_network_usage_!$I1895&lt;=10,"Low",IF(ev_charging_network_usage_!$I1895&lt;=30,"Medium","High"))</f>
        <v>High</v>
      </c>
      <c r="O1895" s="6" t="str">
        <f t="shared" si="121"/>
        <v>Low Satisfaction</v>
      </c>
      <c r="P1895" s="6" t="str">
        <f>IF(ev_charging_network_usage_!$H1895&lt;30,"Short Charging",IF(ev_charging_network_usage_!$H1895&lt;=60,"Medium Charging","Long Charging"))</f>
        <v>Medium Charging</v>
      </c>
      <c r="Q1895" s="6">
        <f t="shared" si="120"/>
        <v>2</v>
      </c>
      <c r="R1895" s="30">
        <f t="shared" si="118"/>
        <v>0.8</v>
      </c>
      <c r="S1895" s="28">
        <f t="shared" si="119"/>
        <v>45137</v>
      </c>
      <c r="T1895" s="28"/>
    </row>
    <row r="1896" spans="1:20" ht="13.2" x14ac:dyDescent="0.25">
      <c r="A1896" s="7" t="s">
        <v>4215</v>
      </c>
      <c r="B1896" s="7" t="s">
        <v>48</v>
      </c>
      <c r="C1896" s="7" t="s">
        <v>21</v>
      </c>
      <c r="D1896" s="7" t="s">
        <v>22</v>
      </c>
      <c r="E1896" s="7" t="s">
        <v>35</v>
      </c>
      <c r="F1896" s="8">
        <v>45021.265277777777</v>
      </c>
      <c r="G1896" s="8">
        <v>45021.301388888889</v>
      </c>
      <c r="H1896" s="7">
        <v>52</v>
      </c>
      <c r="I1896" s="7">
        <v>15.3</v>
      </c>
      <c r="J1896" s="7">
        <v>10</v>
      </c>
      <c r="K1896" s="7">
        <v>153</v>
      </c>
      <c r="L1896" s="7" t="s">
        <v>38</v>
      </c>
      <c r="M1896" s="9">
        <v>5</v>
      </c>
      <c r="N1896" s="6" t="str">
        <f>IF(ev_charging_network_usage_!$I1896&lt;=10,"Low",IF(ev_charging_network_usage_!$I1896&lt;=30,"Medium","High"))</f>
        <v>Medium</v>
      </c>
      <c r="O1896" s="6" t="str">
        <f t="shared" si="121"/>
        <v>High Satisfaction</v>
      </c>
      <c r="P1896" s="6" t="str">
        <f>IF(ev_charging_network_usage_!$H1896&lt;30,"Short Charging",IF(ev_charging_network_usage_!$H1896&lt;=60,"Medium Charging","Long Charging"))</f>
        <v>Medium Charging</v>
      </c>
      <c r="Q1896" s="6">
        <f t="shared" si="120"/>
        <v>1</v>
      </c>
      <c r="R1896" s="30">
        <f t="shared" si="118"/>
        <v>0.26527777777777778</v>
      </c>
      <c r="S1896" s="28">
        <f t="shared" si="119"/>
        <v>45021</v>
      </c>
      <c r="T1896" s="28"/>
    </row>
    <row r="1897" spans="1:20" ht="13.2" x14ac:dyDescent="0.25">
      <c r="A1897" s="3" t="s">
        <v>4216</v>
      </c>
      <c r="B1897" s="3" t="s">
        <v>59</v>
      </c>
      <c r="C1897" s="3" t="s">
        <v>21</v>
      </c>
      <c r="D1897" s="3" t="s">
        <v>31</v>
      </c>
      <c r="E1897" s="3" t="s">
        <v>17</v>
      </c>
      <c r="F1897" s="4">
        <v>45573.765277777777</v>
      </c>
      <c r="G1897" s="4">
        <v>45573.785416666666</v>
      </c>
      <c r="H1897" s="3">
        <v>29</v>
      </c>
      <c r="I1897" s="3">
        <v>10.51</v>
      </c>
      <c r="J1897" s="3">
        <v>12</v>
      </c>
      <c r="K1897" s="3">
        <v>126.12</v>
      </c>
      <c r="L1897" s="3" t="s">
        <v>27</v>
      </c>
      <c r="M1897" s="5">
        <v>3</v>
      </c>
      <c r="N1897" s="6" t="str">
        <f>IF(ev_charging_network_usage_!$I1897&lt;=10,"Low",IF(ev_charging_network_usage_!$I1897&lt;=30,"Medium","High"))</f>
        <v>Medium</v>
      </c>
      <c r="O1897" s="6" t="str">
        <f t="shared" si="121"/>
        <v>Medium Satisfaction</v>
      </c>
      <c r="P1897" s="6" t="str">
        <f>IF(ev_charging_network_usage_!$H1897&lt;30,"Short Charging",IF(ev_charging_network_usage_!$H1897&lt;=60,"Medium Charging","Long Charging"))</f>
        <v>Short Charging</v>
      </c>
      <c r="Q1897" s="6">
        <f t="shared" si="120"/>
        <v>1</v>
      </c>
      <c r="R1897" s="30">
        <f t="shared" si="118"/>
        <v>0.76527777777777772</v>
      </c>
      <c r="S1897" s="28">
        <f t="shared" si="119"/>
        <v>45573</v>
      </c>
      <c r="T1897" s="28"/>
    </row>
    <row r="1898" spans="1:20" ht="13.2" x14ac:dyDescent="0.25">
      <c r="A1898" s="7" t="s">
        <v>4217</v>
      </c>
      <c r="B1898" s="7" t="s">
        <v>55</v>
      </c>
      <c r="C1898" s="7" t="s">
        <v>21</v>
      </c>
      <c r="D1898" s="7" t="s">
        <v>34</v>
      </c>
      <c r="E1898" s="7" t="s">
        <v>35</v>
      </c>
      <c r="F1898" s="7" t="s">
        <v>4218</v>
      </c>
      <c r="G1898" s="7" t="s">
        <v>4219</v>
      </c>
      <c r="H1898" s="7">
        <v>92</v>
      </c>
      <c r="I1898" s="7">
        <v>20.6</v>
      </c>
      <c r="J1898" s="7">
        <v>15</v>
      </c>
      <c r="K1898" s="7">
        <v>309</v>
      </c>
      <c r="L1898" s="7" t="s">
        <v>27</v>
      </c>
      <c r="M1898" s="9">
        <v>5</v>
      </c>
      <c r="N1898" s="6" t="str">
        <f>IF(ev_charging_network_usage_!$I1898&lt;=10,"Low",IF(ev_charging_network_usage_!$I1898&lt;=30,"Medium","High"))</f>
        <v>Medium</v>
      </c>
      <c r="O1898" s="6" t="str">
        <f t="shared" si="121"/>
        <v>High Satisfaction</v>
      </c>
      <c r="P1898" s="6" t="str">
        <f>IF(ev_charging_network_usage_!$H1898&lt;30,"Short Charging",IF(ev_charging_network_usage_!$H1898&lt;=60,"Medium Charging","Long Charging"))</f>
        <v>Long Charging</v>
      </c>
      <c r="Q1898" s="6">
        <f t="shared" si="120"/>
        <v>1</v>
      </c>
      <c r="R1898" s="30">
        <f t="shared" si="118"/>
        <v>0.20902777777777778</v>
      </c>
      <c r="S1898" s="28">
        <f t="shared" si="119"/>
        <v>45066</v>
      </c>
      <c r="T1898" s="28"/>
    </row>
    <row r="1899" spans="1:20" ht="13.2" x14ac:dyDescent="0.25">
      <c r="A1899" s="3" t="s">
        <v>4220</v>
      </c>
      <c r="B1899" s="3" t="s">
        <v>78</v>
      </c>
      <c r="C1899" s="3" t="s">
        <v>15</v>
      </c>
      <c r="D1899" s="3" t="s">
        <v>31</v>
      </c>
      <c r="E1899" s="3" t="s">
        <v>17</v>
      </c>
      <c r="F1899" s="4">
        <v>45089.815972222219</v>
      </c>
      <c r="G1899" s="4">
        <v>45089.875694444447</v>
      </c>
      <c r="H1899" s="3">
        <v>86</v>
      </c>
      <c r="I1899" s="3">
        <v>4.26</v>
      </c>
      <c r="J1899" s="3">
        <v>10</v>
      </c>
      <c r="K1899" s="3">
        <v>42.6</v>
      </c>
      <c r="L1899" s="3" t="s">
        <v>18</v>
      </c>
      <c r="M1899" s="5">
        <v>2</v>
      </c>
      <c r="N1899" s="6" t="str">
        <f>IF(ev_charging_network_usage_!$I1899&lt;=10,"Low",IF(ev_charging_network_usage_!$I1899&lt;=30,"Medium","High"))</f>
        <v>Low</v>
      </c>
      <c r="O1899" s="6" t="str">
        <f t="shared" si="121"/>
        <v>Low Satisfaction</v>
      </c>
      <c r="P1899" s="6" t="str">
        <f>IF(ev_charging_network_usage_!$H1899&lt;30,"Short Charging",IF(ev_charging_network_usage_!$H1899&lt;=60,"Medium Charging","Long Charging"))</f>
        <v>Long Charging</v>
      </c>
      <c r="Q1899" s="6">
        <f t="shared" si="120"/>
        <v>3</v>
      </c>
      <c r="R1899" s="30">
        <f t="shared" si="118"/>
        <v>0.81597222222222221</v>
      </c>
      <c r="S1899" s="28">
        <f t="shared" si="119"/>
        <v>45089</v>
      </c>
      <c r="T1899" s="28"/>
    </row>
    <row r="1900" spans="1:20" ht="13.2" x14ac:dyDescent="0.25">
      <c r="A1900" s="7" t="s">
        <v>4221</v>
      </c>
      <c r="B1900" s="7" t="s">
        <v>29</v>
      </c>
      <c r="C1900" s="7" t="s">
        <v>30</v>
      </c>
      <c r="D1900" s="7" t="s">
        <v>22</v>
      </c>
      <c r="E1900" s="7" t="s">
        <v>17</v>
      </c>
      <c r="F1900" s="8">
        <v>45086.714583333334</v>
      </c>
      <c r="G1900" s="8">
        <v>45086.761111111111</v>
      </c>
      <c r="H1900" s="7">
        <v>67</v>
      </c>
      <c r="I1900" s="7">
        <v>48.64</v>
      </c>
      <c r="J1900" s="7">
        <v>15</v>
      </c>
      <c r="K1900" s="7">
        <v>729.6</v>
      </c>
      <c r="L1900" s="7" t="s">
        <v>23</v>
      </c>
      <c r="M1900" s="9">
        <v>3</v>
      </c>
      <c r="N1900" s="6" t="str">
        <f>IF(ev_charging_network_usage_!$I1900&lt;=10,"Low",IF(ev_charging_network_usage_!$I1900&lt;=30,"Medium","High"))</f>
        <v>High</v>
      </c>
      <c r="O1900" s="6" t="str">
        <f t="shared" si="121"/>
        <v>Medium Satisfaction</v>
      </c>
      <c r="P1900" s="6" t="str">
        <f>IF(ev_charging_network_usage_!$H1900&lt;30,"Short Charging",IF(ev_charging_network_usage_!$H1900&lt;=60,"Medium Charging","Long Charging"))</f>
        <v>Long Charging</v>
      </c>
      <c r="Q1900" s="6">
        <f t="shared" si="120"/>
        <v>2</v>
      </c>
      <c r="R1900" s="30">
        <f t="shared" si="118"/>
        <v>0.71458333333333335</v>
      </c>
      <c r="S1900" s="28">
        <f t="shared" si="119"/>
        <v>45086</v>
      </c>
      <c r="T1900" s="28"/>
    </row>
    <row r="1901" spans="1:20" ht="13.2" x14ac:dyDescent="0.25">
      <c r="A1901" s="3" t="s">
        <v>4222</v>
      </c>
      <c r="B1901" s="3" t="s">
        <v>14</v>
      </c>
      <c r="C1901" s="3" t="s">
        <v>21</v>
      </c>
      <c r="D1901" s="3" t="s">
        <v>16</v>
      </c>
      <c r="E1901" s="3" t="s">
        <v>35</v>
      </c>
      <c r="F1901" s="4">
        <v>45570.604166666664</v>
      </c>
      <c r="G1901" s="4">
        <v>45570.671527777777</v>
      </c>
      <c r="H1901" s="3">
        <v>97</v>
      </c>
      <c r="I1901" s="3">
        <v>56.98</v>
      </c>
      <c r="J1901" s="3">
        <v>15</v>
      </c>
      <c r="K1901" s="3">
        <v>854.7</v>
      </c>
      <c r="L1901" s="3" t="s">
        <v>38</v>
      </c>
      <c r="M1901" s="5">
        <v>4</v>
      </c>
      <c r="N1901" s="6" t="str">
        <f>IF(ev_charging_network_usage_!$I1901&lt;=10,"Low",IF(ev_charging_network_usage_!$I1901&lt;=30,"Medium","High"))</f>
        <v>High</v>
      </c>
      <c r="O1901" s="6" t="str">
        <f t="shared" si="121"/>
        <v>Medium Satisfaction</v>
      </c>
      <c r="P1901" s="6" t="str">
        <f>IF(ev_charging_network_usage_!$H1901&lt;30,"Short Charging",IF(ev_charging_network_usage_!$H1901&lt;=60,"Medium Charging","Long Charging"))</f>
        <v>Long Charging</v>
      </c>
      <c r="Q1901" s="6">
        <f t="shared" si="120"/>
        <v>1</v>
      </c>
      <c r="R1901" s="30">
        <f t="shared" si="118"/>
        <v>0.60416666666666663</v>
      </c>
      <c r="S1901" s="28">
        <f t="shared" si="119"/>
        <v>45570</v>
      </c>
      <c r="T1901" s="28"/>
    </row>
    <row r="1902" spans="1:20" ht="13.2" x14ac:dyDescent="0.25">
      <c r="A1902" s="7" t="s">
        <v>4223</v>
      </c>
      <c r="B1902" s="7" t="s">
        <v>29</v>
      </c>
      <c r="C1902" s="7" t="s">
        <v>15</v>
      </c>
      <c r="D1902" s="7" t="s">
        <v>16</v>
      </c>
      <c r="E1902" s="7" t="s">
        <v>17</v>
      </c>
      <c r="F1902" s="7" t="s">
        <v>4224</v>
      </c>
      <c r="G1902" s="7" t="s">
        <v>4225</v>
      </c>
      <c r="H1902" s="7">
        <v>11</v>
      </c>
      <c r="I1902" s="7">
        <v>48.67</v>
      </c>
      <c r="J1902" s="7">
        <v>12</v>
      </c>
      <c r="K1902" s="7">
        <v>584.04</v>
      </c>
      <c r="L1902" s="7" t="s">
        <v>27</v>
      </c>
      <c r="M1902" s="9">
        <v>5</v>
      </c>
      <c r="N1902" s="6" t="str">
        <f>IF(ev_charging_network_usage_!$I1902&lt;=10,"Low",IF(ev_charging_network_usage_!$I1902&lt;=30,"Medium","High"))</f>
        <v>High</v>
      </c>
      <c r="O1902" s="6" t="str">
        <f t="shared" si="121"/>
        <v>High Satisfaction</v>
      </c>
      <c r="P1902" s="6" t="str">
        <f>IF(ev_charging_network_usage_!$H1902&lt;30,"Short Charging",IF(ev_charging_network_usage_!$H1902&lt;=60,"Medium Charging","Long Charging"))</f>
        <v>Short Charging</v>
      </c>
      <c r="Q1902" s="6">
        <f t="shared" si="120"/>
        <v>3</v>
      </c>
      <c r="R1902" s="30">
        <f t="shared" si="118"/>
        <v>0.875</v>
      </c>
      <c r="S1902" s="28">
        <f t="shared" si="119"/>
        <v>45248</v>
      </c>
      <c r="T1902" s="28"/>
    </row>
    <row r="1903" spans="1:20" ht="13.2" x14ac:dyDescent="0.25">
      <c r="A1903" s="3" t="s">
        <v>4226</v>
      </c>
      <c r="B1903" s="3" t="s">
        <v>59</v>
      </c>
      <c r="C1903" s="3" t="s">
        <v>30</v>
      </c>
      <c r="D1903" s="3" t="s">
        <v>31</v>
      </c>
      <c r="E1903" s="3" t="s">
        <v>35</v>
      </c>
      <c r="F1903" s="3" t="s">
        <v>4227</v>
      </c>
      <c r="G1903" s="3" t="s">
        <v>4228</v>
      </c>
      <c r="H1903" s="3">
        <v>14</v>
      </c>
      <c r="I1903" s="3">
        <v>24.64</v>
      </c>
      <c r="J1903" s="3">
        <v>15</v>
      </c>
      <c r="K1903" s="3">
        <v>369.6</v>
      </c>
      <c r="L1903" s="3" t="s">
        <v>23</v>
      </c>
      <c r="M1903" s="5">
        <v>5</v>
      </c>
      <c r="N1903" s="6" t="str">
        <f>IF(ev_charging_network_usage_!$I1903&lt;=10,"Low",IF(ev_charging_network_usage_!$I1903&lt;=30,"Medium","High"))</f>
        <v>Medium</v>
      </c>
      <c r="O1903" s="6" t="str">
        <f t="shared" si="121"/>
        <v>High Satisfaction</v>
      </c>
      <c r="P1903" s="6" t="str">
        <f>IF(ev_charging_network_usage_!$H1903&lt;30,"Short Charging",IF(ev_charging_network_usage_!$H1903&lt;=60,"Medium Charging","Long Charging"))</f>
        <v>Short Charging</v>
      </c>
      <c r="Q1903" s="6">
        <f t="shared" si="120"/>
        <v>2</v>
      </c>
      <c r="R1903" s="30">
        <f t="shared" si="118"/>
        <v>0.50138888888888888</v>
      </c>
      <c r="S1903" s="28">
        <f t="shared" si="119"/>
        <v>45317</v>
      </c>
      <c r="T1903" s="28"/>
    </row>
    <row r="1904" spans="1:20" ht="13.2" x14ac:dyDescent="0.25">
      <c r="A1904" s="7" t="s">
        <v>4229</v>
      </c>
      <c r="B1904" s="7" t="s">
        <v>20</v>
      </c>
      <c r="C1904" s="7" t="s">
        <v>21</v>
      </c>
      <c r="D1904" s="7" t="s">
        <v>22</v>
      </c>
      <c r="E1904" s="7" t="s">
        <v>35</v>
      </c>
      <c r="F1904" s="8">
        <v>45086.513194444444</v>
      </c>
      <c r="G1904" s="8">
        <v>45086.546527777777</v>
      </c>
      <c r="H1904" s="7">
        <v>48</v>
      </c>
      <c r="I1904" s="7">
        <v>41.03</v>
      </c>
      <c r="J1904" s="7">
        <v>15</v>
      </c>
      <c r="K1904" s="7">
        <v>615.45000000000005</v>
      </c>
      <c r="L1904" s="7" t="s">
        <v>18</v>
      </c>
      <c r="M1904" s="9">
        <v>2</v>
      </c>
      <c r="N1904" s="6" t="str">
        <f>IF(ev_charging_network_usage_!$I1904&lt;=10,"Low",IF(ev_charging_network_usage_!$I1904&lt;=30,"Medium","High"))</f>
        <v>High</v>
      </c>
      <c r="O1904" s="6" t="str">
        <f t="shared" si="121"/>
        <v>Low Satisfaction</v>
      </c>
      <c r="P1904" s="6" t="str">
        <f>IF(ev_charging_network_usage_!$H1904&lt;30,"Short Charging",IF(ev_charging_network_usage_!$H1904&lt;=60,"Medium Charging","Long Charging"))</f>
        <v>Medium Charging</v>
      </c>
      <c r="Q1904" s="6">
        <f t="shared" si="120"/>
        <v>1</v>
      </c>
      <c r="R1904" s="30">
        <f t="shared" si="118"/>
        <v>0.5131944444444444</v>
      </c>
      <c r="S1904" s="28">
        <f t="shared" si="119"/>
        <v>45086</v>
      </c>
      <c r="T1904" s="28"/>
    </row>
    <row r="1905" spans="1:20" ht="13.2" x14ac:dyDescent="0.25">
      <c r="A1905" s="3" t="s">
        <v>4230</v>
      </c>
      <c r="B1905" s="3" t="s">
        <v>14</v>
      </c>
      <c r="C1905" s="3" t="s">
        <v>15</v>
      </c>
      <c r="D1905" s="3" t="s">
        <v>16</v>
      </c>
      <c r="E1905" s="3" t="s">
        <v>17</v>
      </c>
      <c r="F1905" s="4">
        <v>44992.819444444445</v>
      </c>
      <c r="G1905" s="4">
        <v>44992.9</v>
      </c>
      <c r="H1905" s="3">
        <v>116</v>
      </c>
      <c r="I1905" s="3">
        <v>34.479999999999997</v>
      </c>
      <c r="J1905" s="3">
        <v>15</v>
      </c>
      <c r="K1905" s="3">
        <v>517.20000000000005</v>
      </c>
      <c r="L1905" s="3" t="s">
        <v>18</v>
      </c>
      <c r="M1905" s="5">
        <v>2</v>
      </c>
      <c r="N1905" s="6" t="str">
        <f>IF(ev_charging_network_usage_!$I1905&lt;=10,"Low",IF(ev_charging_network_usage_!$I1905&lt;=30,"Medium","High"))</f>
        <v>High</v>
      </c>
      <c r="O1905" s="6" t="str">
        <f t="shared" si="121"/>
        <v>Low Satisfaction</v>
      </c>
      <c r="P1905" s="6" t="str">
        <f>IF(ev_charging_network_usage_!$H1905&lt;30,"Short Charging",IF(ev_charging_network_usage_!$H1905&lt;=60,"Medium Charging","Long Charging"))</f>
        <v>Long Charging</v>
      </c>
      <c r="Q1905" s="6">
        <f t="shared" si="120"/>
        <v>3</v>
      </c>
      <c r="R1905" s="30">
        <f t="shared" si="118"/>
        <v>0.81944444444444442</v>
      </c>
      <c r="S1905" s="28">
        <f t="shared" si="119"/>
        <v>44992</v>
      </c>
      <c r="T1905" s="28"/>
    </row>
    <row r="1906" spans="1:20" ht="13.2" x14ac:dyDescent="0.25">
      <c r="A1906" s="7" t="s">
        <v>4231</v>
      </c>
      <c r="B1906" s="7" t="s">
        <v>78</v>
      </c>
      <c r="C1906" s="7" t="s">
        <v>30</v>
      </c>
      <c r="D1906" s="7" t="s">
        <v>34</v>
      </c>
      <c r="E1906" s="7" t="s">
        <v>17</v>
      </c>
      <c r="F1906" s="8">
        <v>45475.918055555558</v>
      </c>
      <c r="G1906" s="8">
        <v>45475.968055555553</v>
      </c>
      <c r="H1906" s="7">
        <v>72</v>
      </c>
      <c r="I1906" s="7">
        <v>7.94</v>
      </c>
      <c r="J1906" s="7">
        <v>15</v>
      </c>
      <c r="K1906" s="7">
        <v>119.1</v>
      </c>
      <c r="L1906" s="7" t="s">
        <v>18</v>
      </c>
      <c r="M1906" s="9">
        <v>2</v>
      </c>
      <c r="N1906" s="6" t="str">
        <f>IF(ev_charging_network_usage_!$I1906&lt;=10,"Low",IF(ev_charging_network_usage_!$I1906&lt;=30,"Medium","High"))</f>
        <v>Low</v>
      </c>
      <c r="O1906" s="6" t="str">
        <f t="shared" si="121"/>
        <v>Low Satisfaction</v>
      </c>
      <c r="P1906" s="6" t="str">
        <f>IF(ev_charging_network_usage_!$H1906&lt;30,"Short Charging",IF(ev_charging_network_usage_!$H1906&lt;=60,"Medium Charging","Long Charging"))</f>
        <v>Long Charging</v>
      </c>
      <c r="Q1906" s="6">
        <f t="shared" si="120"/>
        <v>2</v>
      </c>
      <c r="R1906" s="30">
        <f t="shared" si="118"/>
        <v>0.91805555555555551</v>
      </c>
      <c r="S1906" s="28">
        <f t="shared" si="119"/>
        <v>45475</v>
      </c>
      <c r="T1906" s="28"/>
    </row>
    <row r="1907" spans="1:20" ht="13.2" x14ac:dyDescent="0.25">
      <c r="A1907" s="3" t="s">
        <v>4232</v>
      </c>
      <c r="B1907" s="3" t="s">
        <v>29</v>
      </c>
      <c r="C1907" s="3" t="s">
        <v>21</v>
      </c>
      <c r="D1907" s="3" t="s">
        <v>31</v>
      </c>
      <c r="E1907" s="3" t="s">
        <v>17</v>
      </c>
      <c r="F1907" s="4">
        <v>45447.739583333336</v>
      </c>
      <c r="G1907" s="4">
        <v>45447.751388888886</v>
      </c>
      <c r="H1907" s="3">
        <v>17</v>
      </c>
      <c r="I1907" s="3">
        <v>15.98</v>
      </c>
      <c r="J1907" s="3">
        <v>10</v>
      </c>
      <c r="K1907" s="3">
        <v>159.80000000000001</v>
      </c>
      <c r="L1907" s="3" t="s">
        <v>18</v>
      </c>
      <c r="M1907" s="5">
        <v>1</v>
      </c>
      <c r="N1907" s="6" t="str">
        <f>IF(ev_charging_network_usage_!$I1907&lt;=10,"Low",IF(ev_charging_network_usage_!$I1907&lt;=30,"Medium","High"))</f>
        <v>Medium</v>
      </c>
      <c r="O1907" s="6" t="str">
        <f t="shared" si="121"/>
        <v>Low Satisfaction</v>
      </c>
      <c r="P1907" s="6" t="str">
        <f>IF(ev_charging_network_usage_!$H1907&lt;30,"Short Charging",IF(ev_charging_network_usage_!$H1907&lt;=60,"Medium Charging","Long Charging"))</f>
        <v>Short Charging</v>
      </c>
      <c r="Q1907" s="6">
        <f t="shared" si="120"/>
        <v>1</v>
      </c>
      <c r="R1907" s="30">
        <f t="shared" si="118"/>
        <v>0.73958333333333337</v>
      </c>
      <c r="S1907" s="28">
        <f t="shared" si="119"/>
        <v>45447</v>
      </c>
      <c r="T1907" s="28"/>
    </row>
    <row r="1908" spans="1:20" ht="13.2" x14ac:dyDescent="0.25">
      <c r="A1908" s="7" t="s">
        <v>4233</v>
      </c>
      <c r="B1908" s="7" t="s">
        <v>20</v>
      </c>
      <c r="C1908" s="7" t="s">
        <v>21</v>
      </c>
      <c r="D1908" s="7" t="s">
        <v>31</v>
      </c>
      <c r="E1908" s="7" t="s">
        <v>17</v>
      </c>
      <c r="F1908" s="7" t="s">
        <v>4234</v>
      </c>
      <c r="G1908" s="7" t="s">
        <v>4235</v>
      </c>
      <c r="H1908" s="7">
        <v>56</v>
      </c>
      <c r="I1908" s="7">
        <v>11.9</v>
      </c>
      <c r="J1908" s="7">
        <v>12</v>
      </c>
      <c r="K1908" s="7">
        <v>142.80000000000001</v>
      </c>
      <c r="L1908" s="7" t="s">
        <v>18</v>
      </c>
      <c r="M1908" s="9">
        <v>2</v>
      </c>
      <c r="N1908" s="6" t="str">
        <f>IF(ev_charging_network_usage_!$I1908&lt;=10,"Low",IF(ev_charging_network_usage_!$I1908&lt;=30,"Medium","High"))</f>
        <v>Medium</v>
      </c>
      <c r="O1908" s="6" t="str">
        <f t="shared" si="121"/>
        <v>Low Satisfaction</v>
      </c>
      <c r="P1908" s="6" t="str">
        <f>IF(ev_charging_network_usage_!$H1908&lt;30,"Short Charging",IF(ev_charging_network_usage_!$H1908&lt;=60,"Medium Charging","Long Charging"))</f>
        <v>Medium Charging</v>
      </c>
      <c r="Q1908" s="6">
        <f t="shared" si="120"/>
        <v>1</v>
      </c>
      <c r="R1908" s="30">
        <f t="shared" si="118"/>
        <v>0.22222222222222221</v>
      </c>
      <c r="S1908" s="28">
        <f t="shared" si="119"/>
        <v>45488</v>
      </c>
      <c r="T1908" s="28"/>
    </row>
    <row r="1909" spans="1:20" ht="13.2" x14ac:dyDescent="0.25">
      <c r="A1909" s="3" t="s">
        <v>4236</v>
      </c>
      <c r="B1909" s="3" t="s">
        <v>29</v>
      </c>
      <c r="C1909" s="3" t="s">
        <v>15</v>
      </c>
      <c r="D1909" s="3" t="s">
        <v>31</v>
      </c>
      <c r="E1909" s="3" t="s">
        <v>17</v>
      </c>
      <c r="F1909" s="4">
        <v>45170.895833333336</v>
      </c>
      <c r="G1909" s="4">
        <v>45170.939583333333</v>
      </c>
      <c r="H1909" s="3">
        <v>63</v>
      </c>
      <c r="I1909" s="3">
        <v>32.15</v>
      </c>
      <c r="J1909" s="3">
        <v>8</v>
      </c>
      <c r="K1909" s="3">
        <v>257.2</v>
      </c>
      <c r="L1909" s="3" t="s">
        <v>27</v>
      </c>
      <c r="M1909" s="5">
        <v>5</v>
      </c>
      <c r="N1909" s="6" t="str">
        <f>IF(ev_charging_network_usage_!$I1909&lt;=10,"Low",IF(ev_charging_network_usage_!$I1909&lt;=30,"Medium","High"))</f>
        <v>High</v>
      </c>
      <c r="O1909" s="6" t="str">
        <f t="shared" si="121"/>
        <v>High Satisfaction</v>
      </c>
      <c r="P1909" s="6" t="str">
        <f>IF(ev_charging_network_usage_!$H1909&lt;30,"Short Charging",IF(ev_charging_network_usage_!$H1909&lt;=60,"Medium Charging","Long Charging"))</f>
        <v>Long Charging</v>
      </c>
      <c r="Q1909" s="6">
        <f t="shared" si="120"/>
        <v>3</v>
      </c>
      <c r="R1909" s="30">
        <f t="shared" si="118"/>
        <v>0.89583333333333337</v>
      </c>
      <c r="S1909" s="28">
        <f t="shared" si="119"/>
        <v>45170</v>
      </c>
      <c r="T1909" s="28"/>
    </row>
    <row r="1910" spans="1:20" ht="13.2" x14ac:dyDescent="0.25">
      <c r="A1910" s="7" t="s">
        <v>4237</v>
      </c>
      <c r="B1910" s="7" t="s">
        <v>59</v>
      </c>
      <c r="C1910" s="7" t="s">
        <v>15</v>
      </c>
      <c r="D1910" s="7" t="s">
        <v>31</v>
      </c>
      <c r="E1910" s="7" t="s">
        <v>35</v>
      </c>
      <c r="F1910" s="7" t="s">
        <v>4238</v>
      </c>
      <c r="G1910" s="7" t="s">
        <v>277</v>
      </c>
      <c r="H1910" s="7">
        <v>65</v>
      </c>
      <c r="I1910" s="7">
        <v>57.11</v>
      </c>
      <c r="J1910" s="7">
        <v>10</v>
      </c>
      <c r="K1910" s="7">
        <v>571.1</v>
      </c>
      <c r="L1910" s="7" t="s">
        <v>18</v>
      </c>
      <c r="M1910" s="9">
        <v>3</v>
      </c>
      <c r="N1910" s="6" t="str">
        <f>IF(ev_charging_network_usage_!$I1910&lt;=10,"Low",IF(ev_charging_network_usage_!$I1910&lt;=30,"Medium","High"))</f>
        <v>High</v>
      </c>
      <c r="O1910" s="6" t="str">
        <f t="shared" si="121"/>
        <v>Medium Satisfaction</v>
      </c>
      <c r="P1910" s="6" t="str">
        <f>IF(ev_charging_network_usage_!$H1910&lt;30,"Short Charging",IF(ev_charging_network_usage_!$H1910&lt;=60,"Medium Charging","Long Charging"))</f>
        <v>Long Charging</v>
      </c>
      <c r="Q1910" s="6">
        <f t="shared" si="120"/>
        <v>3</v>
      </c>
      <c r="R1910" s="30">
        <f t="shared" si="118"/>
        <v>5.1388888888888887E-2</v>
      </c>
      <c r="S1910" s="28">
        <f t="shared" si="119"/>
        <v>45190</v>
      </c>
      <c r="T1910" s="28"/>
    </row>
    <row r="1911" spans="1:20" ht="13.2" x14ac:dyDescent="0.25">
      <c r="A1911" s="3" t="s">
        <v>4239</v>
      </c>
      <c r="B1911" s="3" t="s">
        <v>43</v>
      </c>
      <c r="C1911" s="3" t="s">
        <v>30</v>
      </c>
      <c r="D1911" s="3" t="s">
        <v>31</v>
      </c>
      <c r="E1911" s="3" t="s">
        <v>17</v>
      </c>
      <c r="F1911" s="4">
        <v>45542.013888888891</v>
      </c>
      <c r="G1911" s="4">
        <v>45542.032638888886</v>
      </c>
      <c r="H1911" s="3">
        <v>27</v>
      </c>
      <c r="I1911" s="3">
        <v>27.48</v>
      </c>
      <c r="J1911" s="3">
        <v>10</v>
      </c>
      <c r="K1911" s="3">
        <v>274.8</v>
      </c>
      <c r="L1911" s="3" t="s">
        <v>38</v>
      </c>
      <c r="M1911" s="5">
        <v>3</v>
      </c>
      <c r="N1911" s="6" t="str">
        <f>IF(ev_charging_network_usage_!$I1911&lt;=10,"Low",IF(ev_charging_network_usage_!$I1911&lt;=30,"Medium","High"))</f>
        <v>Medium</v>
      </c>
      <c r="O1911" s="6" t="str">
        <f t="shared" si="121"/>
        <v>Medium Satisfaction</v>
      </c>
      <c r="P1911" s="6" t="str">
        <f>IF(ev_charging_network_usage_!$H1911&lt;30,"Short Charging",IF(ev_charging_network_usage_!$H1911&lt;=60,"Medium Charging","Long Charging"))</f>
        <v>Short Charging</v>
      </c>
      <c r="Q1911" s="6">
        <f t="shared" si="120"/>
        <v>2</v>
      </c>
      <c r="R1911" s="30">
        <f t="shared" si="118"/>
        <v>1.3888888888888888E-2</v>
      </c>
      <c r="S1911" s="28">
        <f t="shared" si="119"/>
        <v>45542</v>
      </c>
      <c r="T1911" s="28"/>
    </row>
    <row r="1912" spans="1:20" ht="13.2" x14ac:dyDescent="0.25">
      <c r="A1912" s="7" t="s">
        <v>4240</v>
      </c>
      <c r="B1912" s="7" t="s">
        <v>55</v>
      </c>
      <c r="C1912" s="7" t="s">
        <v>21</v>
      </c>
      <c r="D1912" s="7" t="s">
        <v>34</v>
      </c>
      <c r="E1912" s="7" t="s">
        <v>35</v>
      </c>
      <c r="F1912" s="7" t="s">
        <v>4241</v>
      </c>
      <c r="G1912" s="7" t="s">
        <v>4242</v>
      </c>
      <c r="H1912" s="7">
        <v>101</v>
      </c>
      <c r="I1912" s="7">
        <v>28.96</v>
      </c>
      <c r="J1912" s="7">
        <v>8</v>
      </c>
      <c r="K1912" s="7">
        <v>231.68</v>
      </c>
      <c r="L1912" s="7" t="s">
        <v>18</v>
      </c>
      <c r="M1912" s="9">
        <v>3</v>
      </c>
      <c r="N1912" s="6" t="str">
        <f>IF(ev_charging_network_usage_!$I1912&lt;=10,"Low",IF(ev_charging_network_usage_!$I1912&lt;=30,"Medium","High"))</f>
        <v>Medium</v>
      </c>
      <c r="O1912" s="6" t="str">
        <f t="shared" si="121"/>
        <v>Medium Satisfaction</v>
      </c>
      <c r="P1912" s="6" t="str">
        <f>IF(ev_charging_network_usage_!$H1912&lt;30,"Short Charging",IF(ev_charging_network_usage_!$H1912&lt;=60,"Medium Charging","Long Charging"))</f>
        <v>Long Charging</v>
      </c>
      <c r="Q1912" s="6">
        <f t="shared" si="120"/>
        <v>1</v>
      </c>
      <c r="R1912" s="30">
        <f t="shared" si="118"/>
        <v>0.77569444444444446</v>
      </c>
      <c r="S1912" s="28">
        <f t="shared" si="119"/>
        <v>45305</v>
      </c>
      <c r="T1912" s="28"/>
    </row>
    <row r="1913" spans="1:20" ht="13.2" x14ac:dyDescent="0.25">
      <c r="A1913" s="3" t="s">
        <v>4243</v>
      </c>
      <c r="B1913" s="3" t="s">
        <v>14</v>
      </c>
      <c r="C1913" s="3" t="s">
        <v>15</v>
      </c>
      <c r="D1913" s="3" t="s">
        <v>34</v>
      </c>
      <c r="E1913" s="3" t="s">
        <v>17</v>
      </c>
      <c r="F1913" s="3" t="s">
        <v>4244</v>
      </c>
      <c r="G1913" s="3" t="s">
        <v>4245</v>
      </c>
      <c r="H1913" s="3">
        <v>84</v>
      </c>
      <c r="I1913" s="3">
        <v>13.21</v>
      </c>
      <c r="J1913" s="3">
        <v>10</v>
      </c>
      <c r="K1913" s="3">
        <v>132.1</v>
      </c>
      <c r="L1913" s="3" t="s">
        <v>18</v>
      </c>
      <c r="M1913" s="5">
        <v>4</v>
      </c>
      <c r="N1913" s="6" t="str">
        <f>IF(ev_charging_network_usage_!$I1913&lt;=10,"Low",IF(ev_charging_network_usage_!$I1913&lt;=30,"Medium","High"))</f>
        <v>Medium</v>
      </c>
      <c r="O1913" s="6" t="str">
        <f t="shared" si="121"/>
        <v>Medium Satisfaction</v>
      </c>
      <c r="P1913" s="6" t="str">
        <f>IF(ev_charging_network_usage_!$H1913&lt;30,"Short Charging",IF(ev_charging_network_usage_!$H1913&lt;=60,"Medium Charging","Long Charging"))</f>
        <v>Long Charging</v>
      </c>
      <c r="Q1913" s="6">
        <f t="shared" si="120"/>
        <v>3</v>
      </c>
      <c r="R1913" s="30">
        <f t="shared" si="118"/>
        <v>0.11041666666666666</v>
      </c>
      <c r="S1913" s="28">
        <f t="shared" si="119"/>
        <v>45469</v>
      </c>
      <c r="T1913" s="28"/>
    </row>
    <row r="1914" spans="1:20" ht="13.2" x14ac:dyDescent="0.25">
      <c r="A1914" s="7" t="s">
        <v>4246</v>
      </c>
      <c r="B1914" s="7" t="s">
        <v>48</v>
      </c>
      <c r="C1914" s="7" t="s">
        <v>21</v>
      </c>
      <c r="D1914" s="7" t="s">
        <v>34</v>
      </c>
      <c r="E1914" s="7" t="s">
        <v>17</v>
      </c>
      <c r="F1914" s="7" t="s">
        <v>4247</v>
      </c>
      <c r="G1914" s="7" t="s">
        <v>4248</v>
      </c>
      <c r="H1914" s="7">
        <v>63</v>
      </c>
      <c r="I1914" s="7">
        <v>5.5</v>
      </c>
      <c r="J1914" s="7">
        <v>15</v>
      </c>
      <c r="K1914" s="7">
        <v>82.5</v>
      </c>
      <c r="L1914" s="7" t="s">
        <v>38</v>
      </c>
      <c r="M1914" s="9">
        <v>1</v>
      </c>
      <c r="N1914" s="6" t="str">
        <f>IF(ev_charging_network_usage_!$I1914&lt;=10,"Low",IF(ev_charging_network_usage_!$I1914&lt;=30,"Medium","High"))</f>
        <v>Low</v>
      </c>
      <c r="O1914" s="6" t="str">
        <f t="shared" si="121"/>
        <v>Low Satisfaction</v>
      </c>
      <c r="P1914" s="6" t="str">
        <f>IF(ev_charging_network_usage_!$H1914&lt;30,"Short Charging",IF(ev_charging_network_usage_!$H1914&lt;=60,"Medium Charging","Long Charging"))</f>
        <v>Long Charging</v>
      </c>
      <c r="Q1914" s="6">
        <f t="shared" si="120"/>
        <v>1</v>
      </c>
      <c r="R1914" s="30">
        <f t="shared" si="118"/>
        <v>0.28333333333333333</v>
      </c>
      <c r="S1914" s="28">
        <f t="shared" si="119"/>
        <v>45522</v>
      </c>
      <c r="T1914" s="28"/>
    </row>
    <row r="1915" spans="1:20" ht="13.2" x14ac:dyDescent="0.25">
      <c r="A1915" s="3" t="s">
        <v>4249</v>
      </c>
      <c r="B1915" s="3" t="s">
        <v>55</v>
      </c>
      <c r="C1915" s="3" t="s">
        <v>21</v>
      </c>
      <c r="D1915" s="3" t="s">
        <v>31</v>
      </c>
      <c r="E1915" s="3" t="s">
        <v>35</v>
      </c>
      <c r="F1915" s="4">
        <v>45566.675694444442</v>
      </c>
      <c r="G1915" s="4">
        <v>45566.692361111112</v>
      </c>
      <c r="H1915" s="3">
        <v>24</v>
      </c>
      <c r="I1915" s="3">
        <v>6.72</v>
      </c>
      <c r="J1915" s="3">
        <v>15</v>
      </c>
      <c r="K1915" s="3">
        <v>100.8</v>
      </c>
      <c r="L1915" s="3" t="s">
        <v>38</v>
      </c>
      <c r="M1915" s="5">
        <v>2</v>
      </c>
      <c r="N1915" s="6" t="str">
        <f>IF(ev_charging_network_usage_!$I1915&lt;=10,"Low",IF(ev_charging_network_usage_!$I1915&lt;=30,"Medium","High"))</f>
        <v>Low</v>
      </c>
      <c r="O1915" s="6" t="str">
        <f t="shared" si="121"/>
        <v>Low Satisfaction</v>
      </c>
      <c r="P1915" s="6" t="str">
        <f>IF(ev_charging_network_usage_!$H1915&lt;30,"Short Charging",IF(ev_charging_network_usage_!$H1915&lt;=60,"Medium Charging","Long Charging"))</f>
        <v>Short Charging</v>
      </c>
      <c r="Q1915" s="6">
        <f t="shared" si="120"/>
        <v>1</v>
      </c>
      <c r="R1915" s="30">
        <f t="shared" si="118"/>
        <v>0.67569444444444449</v>
      </c>
      <c r="S1915" s="28">
        <f t="shared" si="119"/>
        <v>45566</v>
      </c>
      <c r="T1915" s="28"/>
    </row>
    <row r="1916" spans="1:20" ht="13.2" x14ac:dyDescent="0.25">
      <c r="A1916" s="7" t="s">
        <v>4250</v>
      </c>
      <c r="B1916" s="7" t="s">
        <v>20</v>
      </c>
      <c r="C1916" s="7" t="s">
        <v>30</v>
      </c>
      <c r="D1916" s="7" t="s">
        <v>34</v>
      </c>
      <c r="E1916" s="7" t="s">
        <v>35</v>
      </c>
      <c r="F1916" s="7" t="s">
        <v>4251</v>
      </c>
      <c r="G1916" s="7" t="s">
        <v>4252</v>
      </c>
      <c r="H1916" s="7">
        <v>52</v>
      </c>
      <c r="I1916" s="7">
        <v>42.99</v>
      </c>
      <c r="J1916" s="7">
        <v>12</v>
      </c>
      <c r="K1916" s="7">
        <v>515.88</v>
      </c>
      <c r="L1916" s="7" t="s">
        <v>27</v>
      </c>
      <c r="M1916" s="9">
        <v>3</v>
      </c>
      <c r="N1916" s="6" t="str">
        <f>IF(ev_charging_network_usage_!$I1916&lt;=10,"Low",IF(ev_charging_network_usage_!$I1916&lt;=30,"Medium","High"))</f>
        <v>High</v>
      </c>
      <c r="O1916" s="6" t="str">
        <f t="shared" si="121"/>
        <v>Medium Satisfaction</v>
      </c>
      <c r="P1916" s="6" t="str">
        <f>IF(ev_charging_network_usage_!$H1916&lt;30,"Short Charging",IF(ev_charging_network_usage_!$H1916&lt;=60,"Medium Charging","Long Charging"))</f>
        <v>Medium Charging</v>
      </c>
      <c r="Q1916" s="6">
        <f t="shared" si="120"/>
        <v>2</v>
      </c>
      <c r="R1916" s="30">
        <f t="shared" si="118"/>
        <v>0.72916666666666663</v>
      </c>
      <c r="S1916" s="28">
        <f t="shared" si="119"/>
        <v>45304</v>
      </c>
      <c r="T1916" s="28"/>
    </row>
    <row r="1917" spans="1:20" ht="13.2" x14ac:dyDescent="0.25">
      <c r="A1917" s="3" t="s">
        <v>4253</v>
      </c>
      <c r="B1917" s="3" t="s">
        <v>55</v>
      </c>
      <c r="C1917" s="3" t="s">
        <v>30</v>
      </c>
      <c r="D1917" s="3" t="s">
        <v>31</v>
      </c>
      <c r="E1917" s="3" t="s">
        <v>17</v>
      </c>
      <c r="F1917" s="4">
        <v>45085.180555555555</v>
      </c>
      <c r="G1917" s="4">
        <v>45085.211805555555</v>
      </c>
      <c r="H1917" s="3">
        <v>45</v>
      </c>
      <c r="I1917" s="3">
        <v>10.56</v>
      </c>
      <c r="J1917" s="3">
        <v>8</v>
      </c>
      <c r="K1917" s="3">
        <v>84.48</v>
      </c>
      <c r="L1917" s="3" t="s">
        <v>27</v>
      </c>
      <c r="M1917" s="5">
        <v>3</v>
      </c>
      <c r="N1917" s="6" t="str">
        <f>IF(ev_charging_network_usage_!$I1917&lt;=10,"Low",IF(ev_charging_network_usage_!$I1917&lt;=30,"Medium","High"))</f>
        <v>Medium</v>
      </c>
      <c r="O1917" s="6" t="str">
        <f t="shared" si="121"/>
        <v>Medium Satisfaction</v>
      </c>
      <c r="P1917" s="6" t="str">
        <f>IF(ev_charging_network_usage_!$H1917&lt;30,"Short Charging",IF(ev_charging_network_usage_!$H1917&lt;=60,"Medium Charging","Long Charging"))</f>
        <v>Medium Charging</v>
      </c>
      <c r="Q1917" s="6">
        <f t="shared" si="120"/>
        <v>2</v>
      </c>
      <c r="R1917" s="30">
        <f t="shared" si="118"/>
        <v>0.18055555555555555</v>
      </c>
      <c r="S1917" s="28">
        <f t="shared" si="119"/>
        <v>45085</v>
      </c>
      <c r="T1917" s="28"/>
    </row>
    <row r="1918" spans="1:20" ht="13.2" x14ac:dyDescent="0.25">
      <c r="A1918" s="7" t="s">
        <v>4254</v>
      </c>
      <c r="B1918" s="7" t="s">
        <v>59</v>
      </c>
      <c r="C1918" s="7" t="s">
        <v>15</v>
      </c>
      <c r="D1918" s="7" t="s">
        <v>34</v>
      </c>
      <c r="E1918" s="7" t="s">
        <v>35</v>
      </c>
      <c r="F1918" s="7" t="s">
        <v>4255</v>
      </c>
      <c r="G1918" s="7" t="s">
        <v>4256</v>
      </c>
      <c r="H1918" s="7">
        <v>44</v>
      </c>
      <c r="I1918" s="7">
        <v>34.78</v>
      </c>
      <c r="J1918" s="7">
        <v>15</v>
      </c>
      <c r="K1918" s="7">
        <v>521.70000000000005</v>
      </c>
      <c r="L1918" s="7" t="s">
        <v>23</v>
      </c>
      <c r="M1918" s="9">
        <v>3</v>
      </c>
      <c r="N1918" s="6" t="str">
        <f>IF(ev_charging_network_usage_!$I1918&lt;=10,"Low",IF(ev_charging_network_usage_!$I1918&lt;=30,"Medium","High"))</f>
        <v>High</v>
      </c>
      <c r="O1918" s="6" t="str">
        <f t="shared" si="121"/>
        <v>Medium Satisfaction</v>
      </c>
      <c r="P1918" s="6" t="str">
        <f>IF(ev_charging_network_usage_!$H1918&lt;30,"Short Charging",IF(ev_charging_network_usage_!$H1918&lt;=60,"Medium Charging","Long Charging"))</f>
        <v>Medium Charging</v>
      </c>
      <c r="Q1918" s="6">
        <f t="shared" si="120"/>
        <v>3</v>
      </c>
      <c r="R1918" s="30">
        <f t="shared" si="118"/>
        <v>0.1361111111111111</v>
      </c>
      <c r="S1918" s="28">
        <f t="shared" si="119"/>
        <v>45564</v>
      </c>
      <c r="T1918" s="28"/>
    </row>
    <row r="1919" spans="1:20" ht="13.2" x14ac:dyDescent="0.25">
      <c r="A1919" s="3" t="s">
        <v>4257</v>
      </c>
      <c r="B1919" s="3" t="s">
        <v>59</v>
      </c>
      <c r="C1919" s="3" t="s">
        <v>15</v>
      </c>
      <c r="D1919" s="3" t="s">
        <v>16</v>
      </c>
      <c r="E1919" s="3" t="s">
        <v>35</v>
      </c>
      <c r="F1919" s="3" t="s">
        <v>4258</v>
      </c>
      <c r="G1919" s="3" t="s">
        <v>4259</v>
      </c>
      <c r="H1919" s="3">
        <v>30</v>
      </c>
      <c r="I1919" s="3">
        <v>51.97</v>
      </c>
      <c r="J1919" s="3">
        <v>8</v>
      </c>
      <c r="K1919" s="3">
        <v>415.76</v>
      </c>
      <c r="L1919" s="3" t="s">
        <v>27</v>
      </c>
      <c r="M1919" s="5">
        <v>2</v>
      </c>
      <c r="N1919" s="6" t="str">
        <f>IF(ev_charging_network_usage_!$I1919&lt;=10,"Low",IF(ev_charging_network_usage_!$I1919&lt;=30,"Medium","High"))</f>
        <v>High</v>
      </c>
      <c r="O1919" s="6" t="str">
        <f t="shared" si="121"/>
        <v>Low Satisfaction</v>
      </c>
      <c r="P1919" s="6" t="str">
        <f>IF(ev_charging_network_usage_!$H1919&lt;30,"Short Charging",IF(ev_charging_network_usage_!$H1919&lt;=60,"Medium Charging","Long Charging"))</f>
        <v>Medium Charging</v>
      </c>
      <c r="Q1919" s="6">
        <f t="shared" si="120"/>
        <v>3</v>
      </c>
      <c r="R1919" s="30">
        <f t="shared" si="118"/>
        <v>0.49652777777777779</v>
      </c>
      <c r="S1919" s="28">
        <f t="shared" si="119"/>
        <v>45615</v>
      </c>
      <c r="T1919" s="28"/>
    </row>
    <row r="1920" spans="1:20" ht="13.2" x14ac:dyDescent="0.25">
      <c r="A1920" s="7" t="s">
        <v>4260</v>
      </c>
      <c r="B1920" s="7" t="s">
        <v>78</v>
      </c>
      <c r="C1920" s="7" t="s">
        <v>15</v>
      </c>
      <c r="D1920" s="7" t="s">
        <v>16</v>
      </c>
      <c r="E1920" s="7" t="s">
        <v>35</v>
      </c>
      <c r="F1920" s="11">
        <v>45576.731249999997</v>
      </c>
      <c r="G1920" s="11">
        <v>45576.804166666669</v>
      </c>
      <c r="H1920" s="7">
        <v>105</v>
      </c>
      <c r="I1920" s="7">
        <v>13.04</v>
      </c>
      <c r="J1920" s="7">
        <v>15</v>
      </c>
      <c r="K1920" s="7">
        <v>195.6</v>
      </c>
      <c r="L1920" s="7" t="s">
        <v>27</v>
      </c>
      <c r="M1920" s="9">
        <v>1</v>
      </c>
      <c r="N1920" s="6" t="str">
        <f>IF(ev_charging_network_usage_!$I1920&lt;=10,"Low",IF(ev_charging_network_usage_!$I1920&lt;=30,"Medium","High"))</f>
        <v>Medium</v>
      </c>
      <c r="O1920" s="6" t="str">
        <f t="shared" si="121"/>
        <v>Low Satisfaction</v>
      </c>
      <c r="P1920" s="6" t="str">
        <f>IF(ev_charging_network_usage_!$H1920&lt;30,"Short Charging",IF(ev_charging_network_usage_!$H1920&lt;=60,"Medium Charging","Long Charging"))</f>
        <v>Long Charging</v>
      </c>
      <c r="Q1920" s="6">
        <f t="shared" si="120"/>
        <v>3</v>
      </c>
      <c r="R1920" s="30">
        <f t="shared" si="118"/>
        <v>0.73124999999999996</v>
      </c>
      <c r="S1920" s="28">
        <f t="shared" si="119"/>
        <v>45576</v>
      </c>
      <c r="T1920" s="28"/>
    </row>
    <row r="1921" spans="1:20" ht="13.2" x14ac:dyDescent="0.25">
      <c r="A1921" s="3" t="s">
        <v>4261</v>
      </c>
      <c r="B1921" s="3" t="s">
        <v>48</v>
      </c>
      <c r="C1921" s="3" t="s">
        <v>15</v>
      </c>
      <c r="D1921" s="3" t="s">
        <v>22</v>
      </c>
      <c r="E1921" s="3" t="s">
        <v>35</v>
      </c>
      <c r="F1921" s="4">
        <v>45051.036111111112</v>
      </c>
      <c r="G1921" s="4">
        <v>45051.085416666669</v>
      </c>
      <c r="H1921" s="3">
        <v>71</v>
      </c>
      <c r="I1921" s="3">
        <v>5.0199999999999996</v>
      </c>
      <c r="J1921" s="3">
        <v>15</v>
      </c>
      <c r="K1921" s="3">
        <v>75.3</v>
      </c>
      <c r="L1921" s="3" t="s">
        <v>23</v>
      </c>
      <c r="M1921" s="5">
        <v>3</v>
      </c>
      <c r="N1921" s="6" t="str">
        <f>IF(ev_charging_network_usage_!$I1921&lt;=10,"Low",IF(ev_charging_network_usage_!$I1921&lt;=30,"Medium","High"))</f>
        <v>Low</v>
      </c>
      <c r="O1921" s="6" t="str">
        <f t="shared" si="121"/>
        <v>Medium Satisfaction</v>
      </c>
      <c r="P1921" s="6" t="str">
        <f>IF(ev_charging_network_usage_!$H1921&lt;30,"Short Charging",IF(ev_charging_network_usage_!$H1921&lt;=60,"Medium Charging","Long Charging"))</f>
        <v>Long Charging</v>
      </c>
      <c r="Q1921" s="6">
        <f t="shared" si="120"/>
        <v>3</v>
      </c>
      <c r="R1921" s="30">
        <f t="shared" si="118"/>
        <v>3.6111111111111108E-2</v>
      </c>
      <c r="S1921" s="28">
        <f t="shared" si="119"/>
        <v>45051</v>
      </c>
      <c r="T1921" s="28"/>
    </row>
    <row r="1922" spans="1:20" ht="13.2" x14ac:dyDescent="0.25">
      <c r="A1922" s="7" t="s">
        <v>4262</v>
      </c>
      <c r="B1922" s="7" t="s">
        <v>43</v>
      </c>
      <c r="C1922" s="7" t="s">
        <v>15</v>
      </c>
      <c r="D1922" s="7" t="s">
        <v>31</v>
      </c>
      <c r="E1922" s="7" t="s">
        <v>17</v>
      </c>
      <c r="F1922" s="8">
        <v>45055.638194444444</v>
      </c>
      <c r="G1922" s="8">
        <v>45055.709722222222</v>
      </c>
      <c r="H1922" s="7">
        <v>103</v>
      </c>
      <c r="I1922" s="7">
        <v>18.55</v>
      </c>
      <c r="J1922" s="7">
        <v>10</v>
      </c>
      <c r="K1922" s="7">
        <v>185.5</v>
      </c>
      <c r="L1922" s="7" t="s">
        <v>18</v>
      </c>
      <c r="M1922" s="9">
        <v>1</v>
      </c>
      <c r="N1922" s="6" t="str">
        <f>IF(ev_charging_network_usage_!$I1922&lt;=10,"Low",IF(ev_charging_network_usage_!$I1922&lt;=30,"Medium","High"))</f>
        <v>Medium</v>
      </c>
      <c r="O1922" s="6" t="str">
        <f t="shared" si="121"/>
        <v>Low Satisfaction</v>
      </c>
      <c r="P1922" s="6" t="str">
        <f>IF(ev_charging_network_usage_!$H1922&lt;30,"Short Charging",IF(ev_charging_network_usage_!$H1922&lt;=60,"Medium Charging","Long Charging"))</f>
        <v>Long Charging</v>
      </c>
      <c r="Q1922" s="6">
        <f t="shared" si="120"/>
        <v>3</v>
      </c>
      <c r="R1922" s="30">
        <f t="shared" ref="R1922:R1985" si="122">TIME(HOUR(F1922),MINUTE(F1922),SECOND(F1922))</f>
        <v>0.6381944444444444</v>
      </c>
      <c r="S1922" s="28">
        <f t="shared" ref="S1922:S1985" si="123">DATE(YEAR(F1922),MONTH(F1922),DAY(F1922))</f>
        <v>45055</v>
      </c>
      <c r="T1922" s="28"/>
    </row>
    <row r="1923" spans="1:20" ht="13.2" x14ac:dyDescent="0.25">
      <c r="A1923" s="3" t="s">
        <v>4263</v>
      </c>
      <c r="B1923" s="3" t="s">
        <v>43</v>
      </c>
      <c r="C1923" s="3" t="s">
        <v>15</v>
      </c>
      <c r="D1923" s="3" t="s">
        <v>16</v>
      </c>
      <c r="E1923" s="3" t="s">
        <v>35</v>
      </c>
      <c r="F1923" s="4">
        <v>44960.254861111112</v>
      </c>
      <c r="G1923" s="4">
        <v>44960.30972222222</v>
      </c>
      <c r="H1923" s="3">
        <v>79</v>
      </c>
      <c r="I1923" s="3">
        <v>45.61</v>
      </c>
      <c r="J1923" s="3">
        <v>10</v>
      </c>
      <c r="K1923" s="3">
        <v>456.1</v>
      </c>
      <c r="L1923" s="3" t="s">
        <v>18</v>
      </c>
      <c r="M1923" s="5">
        <v>3</v>
      </c>
      <c r="N1923" s="6" t="str">
        <f>IF(ev_charging_network_usage_!$I1923&lt;=10,"Low",IF(ev_charging_network_usage_!$I1923&lt;=30,"Medium","High"))</f>
        <v>High</v>
      </c>
      <c r="O1923" s="6" t="str">
        <f t="shared" si="121"/>
        <v>Medium Satisfaction</v>
      </c>
      <c r="P1923" s="6" t="str">
        <f>IF(ev_charging_network_usage_!$H1923&lt;30,"Short Charging",IF(ev_charging_network_usage_!$H1923&lt;=60,"Medium Charging","Long Charging"))</f>
        <v>Long Charging</v>
      </c>
      <c r="Q1923" s="6">
        <f t="shared" ref="Q1923:Q1986" si="124">IF(C1923="Fast Charger",1,IF(C1923="Standard Charger",2,IF(C1923="Super Fast Charger",3,"")))</f>
        <v>3</v>
      </c>
      <c r="R1923" s="30">
        <f t="shared" si="122"/>
        <v>0.25486111111111109</v>
      </c>
      <c r="S1923" s="28">
        <f t="shared" si="123"/>
        <v>44960</v>
      </c>
      <c r="T1923" s="28"/>
    </row>
    <row r="1924" spans="1:20" ht="13.2" x14ac:dyDescent="0.25">
      <c r="A1924" s="7" t="s">
        <v>4264</v>
      </c>
      <c r="B1924" s="7" t="s">
        <v>29</v>
      </c>
      <c r="C1924" s="7" t="s">
        <v>21</v>
      </c>
      <c r="D1924" s="7" t="s">
        <v>22</v>
      </c>
      <c r="E1924" s="7" t="s">
        <v>17</v>
      </c>
      <c r="F1924" s="7" t="s">
        <v>4265</v>
      </c>
      <c r="G1924" s="7" t="s">
        <v>4266</v>
      </c>
      <c r="H1924" s="7">
        <v>92</v>
      </c>
      <c r="I1924" s="7">
        <v>57.14</v>
      </c>
      <c r="J1924" s="7">
        <v>10</v>
      </c>
      <c r="K1924" s="7">
        <v>571.4</v>
      </c>
      <c r="L1924" s="7" t="s">
        <v>18</v>
      </c>
      <c r="M1924" s="9">
        <v>5</v>
      </c>
      <c r="N1924" s="6" t="str">
        <f>IF(ev_charging_network_usage_!$I1924&lt;=10,"Low",IF(ev_charging_network_usage_!$I1924&lt;=30,"Medium","High"))</f>
        <v>High</v>
      </c>
      <c r="O1924" s="6" t="str">
        <f t="shared" ref="O1924:O1987" si="125">IF(M1924&lt;=2,"Low Satisfaction",IF(M1924&lt;=4,"Medium Satisfaction","High Satisfaction"))</f>
        <v>High Satisfaction</v>
      </c>
      <c r="P1924" s="6" t="str">
        <f>IF(ev_charging_network_usage_!$H1924&lt;30,"Short Charging",IF(ev_charging_network_usage_!$H1924&lt;=60,"Medium Charging","Long Charging"))</f>
        <v>Long Charging</v>
      </c>
      <c r="Q1924" s="6">
        <f t="shared" si="124"/>
        <v>1</v>
      </c>
      <c r="R1924" s="30">
        <f t="shared" si="122"/>
        <v>0.10277777777777777</v>
      </c>
      <c r="S1924" s="28">
        <f t="shared" si="123"/>
        <v>45364</v>
      </c>
      <c r="T1924" s="28"/>
    </row>
    <row r="1925" spans="1:20" ht="13.2" x14ac:dyDescent="0.25">
      <c r="A1925" s="3" t="s">
        <v>4267</v>
      </c>
      <c r="B1925" s="3" t="s">
        <v>20</v>
      </c>
      <c r="C1925" s="3" t="s">
        <v>15</v>
      </c>
      <c r="D1925" s="3" t="s">
        <v>16</v>
      </c>
      <c r="E1925" s="3" t="s">
        <v>17</v>
      </c>
      <c r="F1925" s="4">
        <v>45089.129166666666</v>
      </c>
      <c r="G1925" s="4">
        <v>45089.204861111109</v>
      </c>
      <c r="H1925" s="3">
        <v>109</v>
      </c>
      <c r="I1925" s="3">
        <v>39.51</v>
      </c>
      <c r="J1925" s="3">
        <v>15</v>
      </c>
      <c r="K1925" s="3">
        <v>592.65</v>
      </c>
      <c r="L1925" s="3" t="s">
        <v>38</v>
      </c>
      <c r="M1925" s="5">
        <v>3</v>
      </c>
      <c r="N1925" s="6" t="str">
        <f>IF(ev_charging_network_usage_!$I1925&lt;=10,"Low",IF(ev_charging_network_usage_!$I1925&lt;=30,"Medium","High"))</f>
        <v>High</v>
      </c>
      <c r="O1925" s="6" t="str">
        <f t="shared" si="125"/>
        <v>Medium Satisfaction</v>
      </c>
      <c r="P1925" s="6" t="str">
        <f>IF(ev_charging_network_usage_!$H1925&lt;30,"Short Charging",IF(ev_charging_network_usage_!$H1925&lt;=60,"Medium Charging","Long Charging"))</f>
        <v>Long Charging</v>
      </c>
      <c r="Q1925" s="6">
        <f t="shared" si="124"/>
        <v>3</v>
      </c>
      <c r="R1925" s="30">
        <f t="shared" si="122"/>
        <v>0.12916666666666668</v>
      </c>
      <c r="S1925" s="28">
        <f t="shared" si="123"/>
        <v>45089</v>
      </c>
      <c r="T1925" s="28"/>
    </row>
    <row r="1926" spans="1:20" ht="13.2" x14ac:dyDescent="0.25">
      <c r="A1926" s="7" t="s">
        <v>4268</v>
      </c>
      <c r="B1926" s="7" t="s">
        <v>14</v>
      </c>
      <c r="C1926" s="7" t="s">
        <v>30</v>
      </c>
      <c r="D1926" s="7" t="s">
        <v>22</v>
      </c>
      <c r="E1926" s="7" t="s">
        <v>17</v>
      </c>
      <c r="F1926" s="7" t="s">
        <v>4269</v>
      </c>
      <c r="G1926" s="7" t="s">
        <v>4270</v>
      </c>
      <c r="H1926" s="7">
        <v>46</v>
      </c>
      <c r="I1926" s="7">
        <v>27.34</v>
      </c>
      <c r="J1926" s="7">
        <v>12</v>
      </c>
      <c r="K1926" s="7">
        <v>328.08</v>
      </c>
      <c r="L1926" s="7" t="s">
        <v>23</v>
      </c>
      <c r="M1926" s="9">
        <v>4</v>
      </c>
      <c r="N1926" s="6" t="str">
        <f>IF(ev_charging_network_usage_!$I1926&lt;=10,"Low",IF(ev_charging_network_usage_!$I1926&lt;=30,"Medium","High"))</f>
        <v>Medium</v>
      </c>
      <c r="O1926" s="6" t="str">
        <f t="shared" si="125"/>
        <v>Medium Satisfaction</v>
      </c>
      <c r="P1926" s="6" t="str">
        <f>IF(ev_charging_network_usage_!$H1926&lt;30,"Short Charging",IF(ev_charging_network_usage_!$H1926&lt;=60,"Medium Charging","Long Charging"))</f>
        <v>Medium Charging</v>
      </c>
      <c r="Q1926" s="6">
        <f t="shared" si="124"/>
        <v>2</v>
      </c>
      <c r="R1926" s="30">
        <f t="shared" si="122"/>
        <v>0.24652777777777779</v>
      </c>
      <c r="S1926" s="28">
        <f t="shared" si="123"/>
        <v>45213</v>
      </c>
      <c r="T1926" s="28"/>
    </row>
    <row r="1927" spans="1:20" ht="13.2" x14ac:dyDescent="0.25">
      <c r="A1927" s="3" t="s">
        <v>4271</v>
      </c>
      <c r="B1927" s="3" t="s">
        <v>20</v>
      </c>
      <c r="C1927" s="3" t="s">
        <v>21</v>
      </c>
      <c r="D1927" s="3" t="s">
        <v>34</v>
      </c>
      <c r="E1927" s="3" t="s">
        <v>17</v>
      </c>
      <c r="F1927" s="3" t="s">
        <v>4272</v>
      </c>
      <c r="G1927" s="3" t="s">
        <v>4273</v>
      </c>
      <c r="H1927" s="3">
        <v>85</v>
      </c>
      <c r="I1927" s="3">
        <v>51.31</v>
      </c>
      <c r="J1927" s="3">
        <v>10</v>
      </c>
      <c r="K1927" s="3">
        <v>513.1</v>
      </c>
      <c r="L1927" s="3" t="s">
        <v>27</v>
      </c>
      <c r="M1927" s="5">
        <v>4</v>
      </c>
      <c r="N1927" s="6" t="str">
        <f>IF(ev_charging_network_usage_!$I1927&lt;=10,"Low",IF(ev_charging_network_usage_!$I1927&lt;=30,"Medium","High"))</f>
        <v>High</v>
      </c>
      <c r="O1927" s="6" t="str">
        <f t="shared" si="125"/>
        <v>Medium Satisfaction</v>
      </c>
      <c r="P1927" s="6" t="str">
        <f>IF(ev_charging_network_usage_!$H1927&lt;30,"Short Charging",IF(ev_charging_network_usage_!$H1927&lt;=60,"Medium Charging","Long Charging"))</f>
        <v>Long Charging</v>
      </c>
      <c r="Q1927" s="6">
        <f t="shared" si="124"/>
        <v>1</v>
      </c>
      <c r="R1927" s="30">
        <f t="shared" si="122"/>
        <v>0.98958333333333337</v>
      </c>
      <c r="S1927" s="28">
        <f t="shared" si="123"/>
        <v>45287</v>
      </c>
      <c r="T1927" s="28"/>
    </row>
    <row r="1928" spans="1:20" ht="13.2" x14ac:dyDescent="0.25">
      <c r="A1928" s="7" t="s">
        <v>4274</v>
      </c>
      <c r="B1928" s="7" t="s">
        <v>59</v>
      </c>
      <c r="C1928" s="7" t="s">
        <v>15</v>
      </c>
      <c r="D1928" s="7" t="s">
        <v>34</v>
      </c>
      <c r="E1928" s="7" t="s">
        <v>17</v>
      </c>
      <c r="F1928" s="7" t="s">
        <v>4275</v>
      </c>
      <c r="G1928" s="7" t="s">
        <v>4276</v>
      </c>
      <c r="H1928" s="7">
        <v>87</v>
      </c>
      <c r="I1928" s="7">
        <v>37.22</v>
      </c>
      <c r="J1928" s="7">
        <v>8</v>
      </c>
      <c r="K1928" s="7">
        <v>297.76</v>
      </c>
      <c r="L1928" s="7" t="s">
        <v>27</v>
      </c>
      <c r="M1928" s="9">
        <v>4</v>
      </c>
      <c r="N1928" s="6" t="str">
        <f>IF(ev_charging_network_usage_!$I1928&lt;=10,"Low",IF(ev_charging_network_usage_!$I1928&lt;=30,"Medium","High"))</f>
        <v>High</v>
      </c>
      <c r="O1928" s="6" t="str">
        <f t="shared" si="125"/>
        <v>Medium Satisfaction</v>
      </c>
      <c r="P1928" s="6" t="str">
        <f>IF(ev_charging_network_usage_!$H1928&lt;30,"Short Charging",IF(ev_charging_network_usage_!$H1928&lt;=60,"Medium Charging","Long Charging"))</f>
        <v>Long Charging</v>
      </c>
      <c r="Q1928" s="6">
        <f t="shared" si="124"/>
        <v>3</v>
      </c>
      <c r="R1928" s="30">
        <f t="shared" si="122"/>
        <v>0.69513888888888886</v>
      </c>
      <c r="S1928" s="28">
        <f t="shared" si="123"/>
        <v>45002</v>
      </c>
      <c r="T1928" s="28"/>
    </row>
    <row r="1929" spans="1:20" ht="13.2" x14ac:dyDescent="0.25">
      <c r="A1929" s="3" t="s">
        <v>4277</v>
      </c>
      <c r="B1929" s="3" t="s">
        <v>29</v>
      </c>
      <c r="C1929" s="3" t="s">
        <v>15</v>
      </c>
      <c r="D1929" s="3" t="s">
        <v>31</v>
      </c>
      <c r="E1929" s="3" t="s">
        <v>35</v>
      </c>
      <c r="F1929" s="3" t="s">
        <v>4278</v>
      </c>
      <c r="G1929" s="3" t="s">
        <v>4279</v>
      </c>
      <c r="H1929" s="3">
        <v>77</v>
      </c>
      <c r="I1929" s="3">
        <v>7.18</v>
      </c>
      <c r="J1929" s="3">
        <v>15</v>
      </c>
      <c r="K1929" s="3">
        <v>107.7</v>
      </c>
      <c r="L1929" s="3" t="s">
        <v>18</v>
      </c>
      <c r="M1929" s="5">
        <v>3</v>
      </c>
      <c r="N1929" s="6" t="str">
        <f>IF(ev_charging_network_usage_!$I1929&lt;=10,"Low",IF(ev_charging_network_usage_!$I1929&lt;=30,"Medium","High"))</f>
        <v>Low</v>
      </c>
      <c r="O1929" s="6" t="str">
        <f t="shared" si="125"/>
        <v>Medium Satisfaction</v>
      </c>
      <c r="P1929" s="6" t="str">
        <f>IF(ev_charging_network_usage_!$H1929&lt;30,"Short Charging",IF(ev_charging_network_usage_!$H1929&lt;=60,"Medium Charging","Long Charging"))</f>
        <v>Long Charging</v>
      </c>
      <c r="Q1929" s="6">
        <f t="shared" si="124"/>
        <v>3</v>
      </c>
      <c r="R1929" s="30">
        <f t="shared" si="122"/>
        <v>0.37638888888888888</v>
      </c>
      <c r="S1929" s="28">
        <f t="shared" si="123"/>
        <v>45061</v>
      </c>
      <c r="T1929" s="28"/>
    </row>
    <row r="1930" spans="1:20" ht="13.2" x14ac:dyDescent="0.25">
      <c r="A1930" s="7" t="s">
        <v>4280</v>
      </c>
      <c r="B1930" s="7" t="s">
        <v>78</v>
      </c>
      <c r="C1930" s="7" t="s">
        <v>30</v>
      </c>
      <c r="D1930" s="7" t="s">
        <v>31</v>
      </c>
      <c r="E1930" s="7" t="s">
        <v>17</v>
      </c>
      <c r="F1930" s="8">
        <v>45454.663888888892</v>
      </c>
      <c r="G1930" s="8">
        <v>45454.701388888891</v>
      </c>
      <c r="H1930" s="7">
        <v>54</v>
      </c>
      <c r="I1930" s="7">
        <v>57.33</v>
      </c>
      <c r="J1930" s="7">
        <v>8</v>
      </c>
      <c r="K1930" s="7">
        <v>458.64</v>
      </c>
      <c r="L1930" s="7" t="s">
        <v>23</v>
      </c>
      <c r="M1930" s="9">
        <v>1</v>
      </c>
      <c r="N1930" s="6" t="str">
        <f>IF(ev_charging_network_usage_!$I1930&lt;=10,"Low",IF(ev_charging_network_usage_!$I1930&lt;=30,"Medium","High"))</f>
        <v>High</v>
      </c>
      <c r="O1930" s="6" t="str">
        <f t="shared" si="125"/>
        <v>Low Satisfaction</v>
      </c>
      <c r="P1930" s="6" t="str">
        <f>IF(ev_charging_network_usage_!$H1930&lt;30,"Short Charging",IF(ev_charging_network_usage_!$H1930&lt;=60,"Medium Charging","Long Charging"))</f>
        <v>Medium Charging</v>
      </c>
      <c r="Q1930" s="6">
        <f t="shared" si="124"/>
        <v>2</v>
      </c>
      <c r="R1930" s="30">
        <f t="shared" si="122"/>
        <v>0.66388888888888886</v>
      </c>
      <c r="S1930" s="28">
        <f t="shared" si="123"/>
        <v>45454</v>
      </c>
      <c r="T1930" s="28"/>
    </row>
    <row r="1931" spans="1:20" ht="13.2" x14ac:dyDescent="0.25">
      <c r="A1931" s="3" t="s">
        <v>4281</v>
      </c>
      <c r="B1931" s="3" t="s">
        <v>14</v>
      </c>
      <c r="C1931" s="3" t="s">
        <v>30</v>
      </c>
      <c r="D1931" s="3" t="s">
        <v>34</v>
      </c>
      <c r="E1931" s="3" t="s">
        <v>17</v>
      </c>
      <c r="F1931" s="3" t="s">
        <v>4282</v>
      </c>
      <c r="G1931" s="3" t="s">
        <v>4283</v>
      </c>
      <c r="H1931" s="3">
        <v>82</v>
      </c>
      <c r="I1931" s="3">
        <v>19.18</v>
      </c>
      <c r="J1931" s="3">
        <v>10</v>
      </c>
      <c r="K1931" s="3">
        <v>191.8</v>
      </c>
      <c r="L1931" s="3" t="s">
        <v>23</v>
      </c>
      <c r="M1931" s="5">
        <v>3</v>
      </c>
      <c r="N1931" s="6" t="str">
        <f>IF(ev_charging_network_usage_!$I1931&lt;=10,"Low",IF(ev_charging_network_usage_!$I1931&lt;=30,"Medium","High"))</f>
        <v>Medium</v>
      </c>
      <c r="O1931" s="6" t="str">
        <f t="shared" si="125"/>
        <v>Medium Satisfaction</v>
      </c>
      <c r="P1931" s="6" t="str">
        <f>IF(ev_charging_network_usage_!$H1931&lt;30,"Short Charging",IF(ev_charging_network_usage_!$H1931&lt;=60,"Medium Charging","Long Charging"))</f>
        <v>Long Charging</v>
      </c>
      <c r="Q1931" s="6">
        <f t="shared" si="124"/>
        <v>2</v>
      </c>
      <c r="R1931" s="30">
        <f t="shared" si="122"/>
        <v>8.819444444444445E-2</v>
      </c>
      <c r="S1931" s="28">
        <f t="shared" si="123"/>
        <v>45260</v>
      </c>
      <c r="T1931" s="28"/>
    </row>
    <row r="1932" spans="1:20" ht="13.2" x14ac:dyDescent="0.25">
      <c r="A1932" s="7" t="s">
        <v>4284</v>
      </c>
      <c r="B1932" s="7" t="s">
        <v>29</v>
      </c>
      <c r="C1932" s="7" t="s">
        <v>15</v>
      </c>
      <c r="D1932" s="7" t="s">
        <v>16</v>
      </c>
      <c r="E1932" s="7" t="s">
        <v>17</v>
      </c>
      <c r="F1932" s="8">
        <v>44988.584027777775</v>
      </c>
      <c r="G1932" s="8">
        <v>44988.629166666666</v>
      </c>
      <c r="H1932" s="7">
        <v>65</v>
      </c>
      <c r="I1932" s="7">
        <v>50.11</v>
      </c>
      <c r="J1932" s="7">
        <v>8</v>
      </c>
      <c r="K1932" s="7">
        <v>400.88</v>
      </c>
      <c r="L1932" s="7" t="s">
        <v>18</v>
      </c>
      <c r="M1932" s="9">
        <v>4</v>
      </c>
      <c r="N1932" s="6" t="str">
        <f>IF(ev_charging_network_usage_!$I1932&lt;=10,"Low",IF(ev_charging_network_usage_!$I1932&lt;=30,"Medium","High"))</f>
        <v>High</v>
      </c>
      <c r="O1932" s="6" t="str">
        <f t="shared" si="125"/>
        <v>Medium Satisfaction</v>
      </c>
      <c r="P1932" s="6" t="str">
        <f>IF(ev_charging_network_usage_!$H1932&lt;30,"Short Charging",IF(ev_charging_network_usage_!$H1932&lt;=60,"Medium Charging","Long Charging"))</f>
        <v>Long Charging</v>
      </c>
      <c r="Q1932" s="6">
        <f t="shared" si="124"/>
        <v>3</v>
      </c>
      <c r="R1932" s="30">
        <f t="shared" si="122"/>
        <v>0.58402777777777781</v>
      </c>
      <c r="S1932" s="28">
        <f t="shared" si="123"/>
        <v>44988</v>
      </c>
      <c r="T1932" s="28"/>
    </row>
    <row r="1933" spans="1:20" ht="13.2" x14ac:dyDescent="0.25">
      <c r="A1933" s="3" t="s">
        <v>4285</v>
      </c>
      <c r="B1933" s="3" t="s">
        <v>78</v>
      </c>
      <c r="C1933" s="3" t="s">
        <v>30</v>
      </c>
      <c r="D1933" s="3" t="s">
        <v>16</v>
      </c>
      <c r="E1933" s="3" t="s">
        <v>17</v>
      </c>
      <c r="F1933" s="3" t="s">
        <v>4286</v>
      </c>
      <c r="G1933" s="3" t="s">
        <v>4287</v>
      </c>
      <c r="H1933" s="3">
        <v>35</v>
      </c>
      <c r="I1933" s="3">
        <v>33.92</v>
      </c>
      <c r="J1933" s="3">
        <v>15</v>
      </c>
      <c r="K1933" s="3">
        <v>508.8</v>
      </c>
      <c r="L1933" s="3" t="s">
        <v>38</v>
      </c>
      <c r="M1933" s="5">
        <v>1</v>
      </c>
      <c r="N1933" s="6" t="str">
        <f>IF(ev_charging_network_usage_!$I1933&lt;=10,"Low",IF(ev_charging_network_usage_!$I1933&lt;=30,"Medium","High"))</f>
        <v>High</v>
      </c>
      <c r="O1933" s="6" t="str">
        <f t="shared" si="125"/>
        <v>Low Satisfaction</v>
      </c>
      <c r="P1933" s="6" t="str">
        <f>IF(ev_charging_network_usage_!$H1933&lt;30,"Short Charging",IF(ev_charging_network_usage_!$H1933&lt;=60,"Medium Charging","Long Charging"))</f>
        <v>Medium Charging</v>
      </c>
      <c r="Q1933" s="6">
        <f t="shared" si="124"/>
        <v>2</v>
      </c>
      <c r="R1933" s="30">
        <f t="shared" si="122"/>
        <v>9.6527777777777782E-2</v>
      </c>
      <c r="S1933" s="28">
        <f t="shared" si="123"/>
        <v>45486</v>
      </c>
      <c r="T1933" s="28"/>
    </row>
    <row r="1934" spans="1:20" ht="13.2" x14ac:dyDescent="0.25">
      <c r="A1934" s="7" t="s">
        <v>4288</v>
      </c>
      <c r="B1934" s="7" t="s">
        <v>20</v>
      </c>
      <c r="C1934" s="7" t="s">
        <v>21</v>
      </c>
      <c r="D1934" s="7" t="s">
        <v>22</v>
      </c>
      <c r="E1934" s="7" t="s">
        <v>35</v>
      </c>
      <c r="F1934" s="7" t="s">
        <v>4289</v>
      </c>
      <c r="G1934" s="7" t="s">
        <v>4290</v>
      </c>
      <c r="H1934" s="7">
        <v>102</v>
      </c>
      <c r="I1934" s="7">
        <v>46.92</v>
      </c>
      <c r="J1934" s="7">
        <v>8</v>
      </c>
      <c r="K1934" s="7">
        <v>375.36</v>
      </c>
      <c r="L1934" s="7" t="s">
        <v>18</v>
      </c>
      <c r="M1934" s="9">
        <v>2</v>
      </c>
      <c r="N1934" s="6" t="str">
        <f>IF(ev_charging_network_usage_!$I1934&lt;=10,"Low",IF(ev_charging_network_usage_!$I1934&lt;=30,"Medium","High"))</f>
        <v>High</v>
      </c>
      <c r="O1934" s="6" t="str">
        <f t="shared" si="125"/>
        <v>Low Satisfaction</v>
      </c>
      <c r="P1934" s="6" t="str">
        <f>IF(ev_charging_network_usage_!$H1934&lt;30,"Short Charging",IF(ev_charging_network_usage_!$H1934&lt;=60,"Medium Charging","Long Charging"))</f>
        <v>Long Charging</v>
      </c>
      <c r="Q1934" s="6">
        <f t="shared" si="124"/>
        <v>1</v>
      </c>
      <c r="R1934" s="30">
        <f t="shared" si="122"/>
        <v>0.44513888888888886</v>
      </c>
      <c r="S1934" s="28">
        <f t="shared" si="123"/>
        <v>44956</v>
      </c>
      <c r="T1934" s="28"/>
    </row>
    <row r="1935" spans="1:20" ht="13.2" x14ac:dyDescent="0.25">
      <c r="A1935" s="3" t="s">
        <v>4291</v>
      </c>
      <c r="B1935" s="3" t="s">
        <v>59</v>
      </c>
      <c r="C1935" s="3" t="s">
        <v>15</v>
      </c>
      <c r="D1935" s="3" t="s">
        <v>16</v>
      </c>
      <c r="E1935" s="3" t="s">
        <v>17</v>
      </c>
      <c r="F1935" s="4">
        <v>45387.27847222222</v>
      </c>
      <c r="G1935" s="4">
        <v>45387.356249999997</v>
      </c>
      <c r="H1935" s="3">
        <v>112</v>
      </c>
      <c r="I1935" s="3">
        <v>49.43</v>
      </c>
      <c r="J1935" s="3">
        <v>10</v>
      </c>
      <c r="K1935" s="3">
        <v>494.3</v>
      </c>
      <c r="L1935" s="3" t="s">
        <v>27</v>
      </c>
      <c r="M1935" s="5">
        <v>3</v>
      </c>
      <c r="N1935" s="6" t="str">
        <f>IF(ev_charging_network_usage_!$I1935&lt;=10,"Low",IF(ev_charging_network_usage_!$I1935&lt;=30,"Medium","High"))</f>
        <v>High</v>
      </c>
      <c r="O1935" s="6" t="str">
        <f t="shared" si="125"/>
        <v>Medium Satisfaction</v>
      </c>
      <c r="P1935" s="6" t="str">
        <f>IF(ev_charging_network_usage_!$H1935&lt;30,"Short Charging",IF(ev_charging_network_usage_!$H1935&lt;=60,"Medium Charging","Long Charging"))</f>
        <v>Long Charging</v>
      </c>
      <c r="Q1935" s="6">
        <f t="shared" si="124"/>
        <v>3</v>
      </c>
      <c r="R1935" s="30">
        <f t="shared" si="122"/>
        <v>0.27847222222222223</v>
      </c>
      <c r="S1935" s="28">
        <f t="shared" si="123"/>
        <v>45387</v>
      </c>
      <c r="T1935" s="28"/>
    </row>
    <row r="1936" spans="1:20" ht="13.2" x14ac:dyDescent="0.25">
      <c r="A1936" s="7" t="s">
        <v>4292</v>
      </c>
      <c r="B1936" s="7" t="s">
        <v>48</v>
      </c>
      <c r="C1936" s="7" t="s">
        <v>21</v>
      </c>
      <c r="D1936" s="7" t="s">
        <v>31</v>
      </c>
      <c r="E1936" s="7" t="s">
        <v>17</v>
      </c>
      <c r="F1936" s="8">
        <v>45540.934027777781</v>
      </c>
      <c r="G1936" s="8">
        <v>45570.005555555559</v>
      </c>
      <c r="H1936" s="7">
        <v>103</v>
      </c>
      <c r="I1936" s="7">
        <v>42.7</v>
      </c>
      <c r="J1936" s="7">
        <v>12</v>
      </c>
      <c r="K1936" s="7">
        <v>512.4</v>
      </c>
      <c r="L1936" s="7" t="s">
        <v>23</v>
      </c>
      <c r="M1936" s="9">
        <v>3</v>
      </c>
      <c r="N1936" s="6" t="str">
        <f>IF(ev_charging_network_usage_!$I1936&lt;=10,"Low",IF(ev_charging_network_usage_!$I1936&lt;=30,"Medium","High"))</f>
        <v>High</v>
      </c>
      <c r="O1936" s="6" t="str">
        <f t="shared" si="125"/>
        <v>Medium Satisfaction</v>
      </c>
      <c r="P1936" s="6" t="str">
        <f>IF(ev_charging_network_usage_!$H1936&lt;30,"Short Charging",IF(ev_charging_network_usage_!$H1936&lt;=60,"Medium Charging","Long Charging"))</f>
        <v>Long Charging</v>
      </c>
      <c r="Q1936" s="6">
        <f t="shared" si="124"/>
        <v>1</v>
      </c>
      <c r="R1936" s="30">
        <f t="shared" si="122"/>
        <v>0.93402777777777779</v>
      </c>
      <c r="S1936" s="28">
        <f t="shared" si="123"/>
        <v>45540</v>
      </c>
      <c r="T1936" s="28"/>
    </row>
    <row r="1937" spans="1:20" ht="13.2" x14ac:dyDescent="0.25">
      <c r="A1937" s="3" t="s">
        <v>4293</v>
      </c>
      <c r="B1937" s="3" t="s">
        <v>29</v>
      </c>
      <c r="C1937" s="3" t="s">
        <v>21</v>
      </c>
      <c r="D1937" s="3" t="s">
        <v>16</v>
      </c>
      <c r="E1937" s="3" t="s">
        <v>17</v>
      </c>
      <c r="F1937" s="3" t="s">
        <v>4294</v>
      </c>
      <c r="G1937" s="3" t="s">
        <v>4295</v>
      </c>
      <c r="H1937" s="3">
        <v>41</v>
      </c>
      <c r="I1937" s="3">
        <v>17.510000000000002</v>
      </c>
      <c r="J1937" s="3">
        <v>12</v>
      </c>
      <c r="K1937" s="3">
        <v>210.12</v>
      </c>
      <c r="L1937" s="3" t="s">
        <v>23</v>
      </c>
      <c r="M1937" s="5">
        <v>3</v>
      </c>
      <c r="N1937" s="6" t="str">
        <f>IF(ev_charging_network_usage_!$I1937&lt;=10,"Low",IF(ev_charging_network_usage_!$I1937&lt;=30,"Medium","High"))</f>
        <v>Medium</v>
      </c>
      <c r="O1937" s="6" t="str">
        <f t="shared" si="125"/>
        <v>Medium Satisfaction</v>
      </c>
      <c r="P1937" s="6" t="str">
        <f>IF(ev_charging_network_usage_!$H1937&lt;30,"Short Charging",IF(ev_charging_network_usage_!$H1937&lt;=60,"Medium Charging","Long Charging"))</f>
        <v>Medium Charging</v>
      </c>
      <c r="Q1937" s="6">
        <f t="shared" si="124"/>
        <v>1</v>
      </c>
      <c r="R1937" s="30">
        <f t="shared" si="122"/>
        <v>0.18402777777777779</v>
      </c>
      <c r="S1937" s="28">
        <f t="shared" si="123"/>
        <v>45473</v>
      </c>
      <c r="T1937" s="28"/>
    </row>
    <row r="1938" spans="1:20" ht="13.2" x14ac:dyDescent="0.25">
      <c r="A1938" s="7" t="s">
        <v>4296</v>
      </c>
      <c r="B1938" s="7" t="s">
        <v>29</v>
      </c>
      <c r="C1938" s="7" t="s">
        <v>30</v>
      </c>
      <c r="D1938" s="7" t="s">
        <v>34</v>
      </c>
      <c r="E1938" s="7" t="s">
        <v>35</v>
      </c>
      <c r="F1938" s="8">
        <v>45627.275000000001</v>
      </c>
      <c r="G1938" s="8">
        <v>45627.289583333331</v>
      </c>
      <c r="H1938" s="7">
        <v>21</v>
      </c>
      <c r="I1938" s="7">
        <v>41.6</v>
      </c>
      <c r="J1938" s="7">
        <v>8</v>
      </c>
      <c r="K1938" s="7">
        <v>332.8</v>
      </c>
      <c r="L1938" s="7" t="s">
        <v>27</v>
      </c>
      <c r="M1938" s="9">
        <v>3</v>
      </c>
      <c r="N1938" s="6" t="str">
        <f>IF(ev_charging_network_usage_!$I1938&lt;=10,"Low",IF(ev_charging_network_usage_!$I1938&lt;=30,"Medium","High"))</f>
        <v>High</v>
      </c>
      <c r="O1938" s="6" t="str">
        <f t="shared" si="125"/>
        <v>Medium Satisfaction</v>
      </c>
      <c r="P1938" s="6" t="str">
        <f>IF(ev_charging_network_usage_!$H1938&lt;30,"Short Charging",IF(ev_charging_network_usage_!$H1938&lt;=60,"Medium Charging","Long Charging"))</f>
        <v>Short Charging</v>
      </c>
      <c r="Q1938" s="6">
        <f t="shared" si="124"/>
        <v>2</v>
      </c>
      <c r="R1938" s="30">
        <f t="shared" si="122"/>
        <v>0.27500000000000002</v>
      </c>
      <c r="S1938" s="28">
        <f t="shared" si="123"/>
        <v>45627</v>
      </c>
      <c r="T1938" s="28"/>
    </row>
    <row r="1939" spans="1:20" ht="13.2" x14ac:dyDescent="0.25">
      <c r="A1939" s="3" t="s">
        <v>4297</v>
      </c>
      <c r="B1939" s="3" t="s">
        <v>48</v>
      </c>
      <c r="C1939" s="3" t="s">
        <v>15</v>
      </c>
      <c r="D1939" s="3" t="s">
        <v>31</v>
      </c>
      <c r="E1939" s="3" t="s">
        <v>35</v>
      </c>
      <c r="F1939" s="3" t="s">
        <v>4298</v>
      </c>
      <c r="G1939" s="3" t="s">
        <v>4299</v>
      </c>
      <c r="H1939" s="3">
        <v>45</v>
      </c>
      <c r="I1939" s="3">
        <v>39.840000000000003</v>
      </c>
      <c r="J1939" s="3">
        <v>10</v>
      </c>
      <c r="K1939" s="3">
        <v>398.4</v>
      </c>
      <c r="L1939" s="3" t="s">
        <v>38</v>
      </c>
      <c r="M1939" s="5">
        <v>5</v>
      </c>
      <c r="N1939" s="6" t="str">
        <f>IF(ev_charging_network_usage_!$I1939&lt;=10,"Low",IF(ev_charging_network_usage_!$I1939&lt;=30,"Medium","High"))</f>
        <v>High</v>
      </c>
      <c r="O1939" s="6" t="str">
        <f t="shared" si="125"/>
        <v>High Satisfaction</v>
      </c>
      <c r="P1939" s="6" t="str">
        <f>IF(ev_charging_network_usage_!$H1939&lt;30,"Short Charging",IF(ev_charging_network_usage_!$H1939&lt;=60,"Medium Charging","Long Charging"))</f>
        <v>Medium Charging</v>
      </c>
      <c r="Q1939" s="6">
        <f t="shared" si="124"/>
        <v>3</v>
      </c>
      <c r="R1939" s="30">
        <f t="shared" si="122"/>
        <v>0.47152777777777777</v>
      </c>
      <c r="S1939" s="28">
        <f t="shared" si="123"/>
        <v>45060</v>
      </c>
      <c r="T1939" s="28"/>
    </row>
    <row r="1940" spans="1:20" ht="13.2" x14ac:dyDescent="0.25">
      <c r="A1940" s="7" t="s">
        <v>4300</v>
      </c>
      <c r="B1940" s="7" t="s">
        <v>55</v>
      </c>
      <c r="C1940" s="7" t="s">
        <v>21</v>
      </c>
      <c r="D1940" s="7" t="s">
        <v>31</v>
      </c>
      <c r="E1940" s="7" t="s">
        <v>17</v>
      </c>
      <c r="F1940" s="7" t="s">
        <v>4301</v>
      </c>
      <c r="G1940" s="7" t="s">
        <v>4302</v>
      </c>
      <c r="H1940" s="7">
        <v>10</v>
      </c>
      <c r="I1940" s="7">
        <v>48.91</v>
      </c>
      <c r="J1940" s="7">
        <v>15</v>
      </c>
      <c r="K1940" s="7">
        <v>733.65</v>
      </c>
      <c r="L1940" s="7" t="s">
        <v>38</v>
      </c>
      <c r="M1940" s="9">
        <v>3</v>
      </c>
      <c r="N1940" s="6" t="str">
        <f>IF(ev_charging_network_usage_!$I1940&lt;=10,"Low",IF(ev_charging_network_usage_!$I1940&lt;=30,"Medium","High"))</f>
        <v>High</v>
      </c>
      <c r="O1940" s="6" t="str">
        <f t="shared" si="125"/>
        <v>Medium Satisfaction</v>
      </c>
      <c r="P1940" s="6" t="str">
        <f>IF(ev_charging_network_usage_!$H1940&lt;30,"Short Charging",IF(ev_charging_network_usage_!$H1940&lt;=60,"Medium Charging","Long Charging"))</f>
        <v>Short Charging</v>
      </c>
      <c r="Q1940" s="6">
        <f t="shared" si="124"/>
        <v>1</v>
      </c>
      <c r="R1940" s="30">
        <f t="shared" si="122"/>
        <v>7.7083333333333337E-2</v>
      </c>
      <c r="S1940" s="28">
        <f t="shared" si="123"/>
        <v>45381</v>
      </c>
      <c r="T1940" s="28"/>
    </row>
    <row r="1941" spans="1:20" ht="13.2" x14ac:dyDescent="0.25">
      <c r="A1941" s="3" t="s">
        <v>4303</v>
      </c>
      <c r="B1941" s="3" t="s">
        <v>55</v>
      </c>
      <c r="C1941" s="3" t="s">
        <v>30</v>
      </c>
      <c r="D1941" s="3" t="s">
        <v>34</v>
      </c>
      <c r="E1941" s="3" t="s">
        <v>17</v>
      </c>
      <c r="F1941" s="3" t="s">
        <v>4304</v>
      </c>
      <c r="G1941" s="3" t="s">
        <v>4305</v>
      </c>
      <c r="H1941" s="3">
        <v>86</v>
      </c>
      <c r="I1941" s="3">
        <v>10.7</v>
      </c>
      <c r="J1941" s="3">
        <v>12</v>
      </c>
      <c r="K1941" s="3">
        <v>128.4</v>
      </c>
      <c r="L1941" s="3" t="s">
        <v>38</v>
      </c>
      <c r="M1941" s="5">
        <v>4</v>
      </c>
      <c r="N1941" s="6" t="str">
        <f>IF(ev_charging_network_usage_!$I1941&lt;=10,"Low",IF(ev_charging_network_usage_!$I1941&lt;=30,"Medium","High"))</f>
        <v>Medium</v>
      </c>
      <c r="O1941" s="6" t="str">
        <f t="shared" si="125"/>
        <v>Medium Satisfaction</v>
      </c>
      <c r="P1941" s="6" t="str">
        <f>IF(ev_charging_network_usage_!$H1941&lt;30,"Short Charging",IF(ev_charging_network_usage_!$H1941&lt;=60,"Medium Charging","Long Charging"))</f>
        <v>Long Charging</v>
      </c>
      <c r="Q1941" s="6">
        <f t="shared" si="124"/>
        <v>2</v>
      </c>
      <c r="R1941" s="30">
        <f t="shared" si="122"/>
        <v>0.75972222222222219</v>
      </c>
      <c r="S1941" s="28">
        <f t="shared" si="123"/>
        <v>45556</v>
      </c>
      <c r="T1941" s="28"/>
    </row>
    <row r="1942" spans="1:20" ht="13.2" x14ac:dyDescent="0.25">
      <c r="A1942" s="7" t="s">
        <v>4306</v>
      </c>
      <c r="B1942" s="7" t="s">
        <v>14</v>
      </c>
      <c r="C1942" s="7" t="s">
        <v>21</v>
      </c>
      <c r="D1942" s="7" t="s">
        <v>16</v>
      </c>
      <c r="E1942" s="7" t="s">
        <v>35</v>
      </c>
      <c r="F1942" s="8">
        <v>45544.534722222219</v>
      </c>
      <c r="G1942" s="8">
        <v>45544.552083333336</v>
      </c>
      <c r="H1942" s="7">
        <v>25</v>
      </c>
      <c r="I1942" s="7">
        <v>13.54</v>
      </c>
      <c r="J1942" s="7">
        <v>8</v>
      </c>
      <c r="K1942" s="7">
        <v>108.32</v>
      </c>
      <c r="L1942" s="7" t="s">
        <v>18</v>
      </c>
      <c r="M1942" s="9">
        <v>2</v>
      </c>
      <c r="N1942" s="6" t="str">
        <f>IF(ev_charging_network_usage_!$I1942&lt;=10,"Low",IF(ev_charging_network_usage_!$I1942&lt;=30,"Medium","High"))</f>
        <v>Medium</v>
      </c>
      <c r="O1942" s="6" t="str">
        <f t="shared" si="125"/>
        <v>Low Satisfaction</v>
      </c>
      <c r="P1942" s="6" t="str">
        <f>IF(ev_charging_network_usage_!$H1942&lt;30,"Short Charging",IF(ev_charging_network_usage_!$H1942&lt;=60,"Medium Charging","Long Charging"))</f>
        <v>Short Charging</v>
      </c>
      <c r="Q1942" s="6">
        <f t="shared" si="124"/>
        <v>1</v>
      </c>
      <c r="R1942" s="30">
        <f t="shared" si="122"/>
        <v>0.53472222222222221</v>
      </c>
      <c r="S1942" s="28">
        <f t="shared" si="123"/>
        <v>45544</v>
      </c>
      <c r="T1942" s="28"/>
    </row>
    <row r="1943" spans="1:20" ht="13.2" x14ac:dyDescent="0.25">
      <c r="A1943" s="3" t="s">
        <v>4307</v>
      </c>
      <c r="B1943" s="3" t="s">
        <v>20</v>
      </c>
      <c r="C1943" s="3" t="s">
        <v>15</v>
      </c>
      <c r="D1943" s="3" t="s">
        <v>22</v>
      </c>
      <c r="E1943" s="3" t="s">
        <v>17</v>
      </c>
      <c r="F1943" s="3" t="s">
        <v>4308</v>
      </c>
      <c r="G1943" s="3" t="s">
        <v>4309</v>
      </c>
      <c r="H1943" s="3">
        <v>115</v>
      </c>
      <c r="I1943" s="3">
        <v>44.5</v>
      </c>
      <c r="J1943" s="3">
        <v>10</v>
      </c>
      <c r="K1943" s="3">
        <v>445</v>
      </c>
      <c r="L1943" s="3" t="s">
        <v>38</v>
      </c>
      <c r="M1943" s="5">
        <v>4</v>
      </c>
      <c r="N1943" s="6" t="str">
        <f>IF(ev_charging_network_usage_!$I1943&lt;=10,"Low",IF(ev_charging_network_usage_!$I1943&lt;=30,"Medium","High"))</f>
        <v>High</v>
      </c>
      <c r="O1943" s="6" t="str">
        <f t="shared" si="125"/>
        <v>Medium Satisfaction</v>
      </c>
      <c r="P1943" s="6" t="str">
        <f>IF(ev_charging_network_usage_!$H1943&lt;30,"Short Charging",IF(ev_charging_network_usage_!$H1943&lt;=60,"Medium Charging","Long Charging"))</f>
        <v>Long Charging</v>
      </c>
      <c r="Q1943" s="6">
        <f t="shared" si="124"/>
        <v>3</v>
      </c>
      <c r="R1943" s="30">
        <f t="shared" si="122"/>
        <v>0.83125000000000004</v>
      </c>
      <c r="S1943" s="28">
        <f t="shared" si="123"/>
        <v>45463</v>
      </c>
      <c r="T1943" s="28"/>
    </row>
    <row r="1944" spans="1:20" ht="13.2" x14ac:dyDescent="0.25">
      <c r="A1944" s="7" t="s">
        <v>4310</v>
      </c>
      <c r="B1944" s="7" t="s">
        <v>20</v>
      </c>
      <c r="C1944" s="7" t="s">
        <v>21</v>
      </c>
      <c r="D1944" s="7" t="s">
        <v>16</v>
      </c>
      <c r="E1944" s="7" t="s">
        <v>17</v>
      </c>
      <c r="F1944" s="7" t="s">
        <v>4311</v>
      </c>
      <c r="G1944" s="7" t="s">
        <v>4312</v>
      </c>
      <c r="H1944" s="7">
        <v>83</v>
      </c>
      <c r="I1944" s="7">
        <v>32.380000000000003</v>
      </c>
      <c r="J1944" s="7">
        <v>10</v>
      </c>
      <c r="K1944" s="7">
        <v>323.8</v>
      </c>
      <c r="L1944" s="7" t="s">
        <v>27</v>
      </c>
      <c r="M1944" s="9">
        <v>4</v>
      </c>
      <c r="N1944" s="6" t="str">
        <f>IF(ev_charging_network_usage_!$I1944&lt;=10,"Low",IF(ev_charging_network_usage_!$I1944&lt;=30,"Medium","High"))</f>
        <v>High</v>
      </c>
      <c r="O1944" s="6" t="str">
        <f t="shared" si="125"/>
        <v>Medium Satisfaction</v>
      </c>
      <c r="P1944" s="6" t="str">
        <f>IF(ev_charging_network_usage_!$H1944&lt;30,"Short Charging",IF(ev_charging_network_usage_!$H1944&lt;=60,"Medium Charging","Long Charging"))</f>
        <v>Long Charging</v>
      </c>
      <c r="Q1944" s="6">
        <f t="shared" si="124"/>
        <v>1</v>
      </c>
      <c r="R1944" s="30">
        <f t="shared" si="122"/>
        <v>0.65972222222222221</v>
      </c>
      <c r="S1944" s="28">
        <f t="shared" si="123"/>
        <v>45225</v>
      </c>
      <c r="T1944" s="28"/>
    </row>
    <row r="1945" spans="1:20" ht="13.2" x14ac:dyDescent="0.25">
      <c r="A1945" s="3" t="s">
        <v>4313</v>
      </c>
      <c r="B1945" s="3" t="s">
        <v>55</v>
      </c>
      <c r="C1945" s="3" t="s">
        <v>15</v>
      </c>
      <c r="D1945" s="3" t="s">
        <v>16</v>
      </c>
      <c r="E1945" s="3" t="s">
        <v>17</v>
      </c>
      <c r="F1945" s="4">
        <v>45109.810416666667</v>
      </c>
      <c r="G1945" s="4">
        <v>45109.879166666666</v>
      </c>
      <c r="H1945" s="3">
        <v>99</v>
      </c>
      <c r="I1945" s="3">
        <v>53.67</v>
      </c>
      <c r="J1945" s="3">
        <v>15</v>
      </c>
      <c r="K1945" s="3">
        <v>805.05</v>
      </c>
      <c r="L1945" s="3" t="s">
        <v>18</v>
      </c>
      <c r="M1945" s="5">
        <v>1</v>
      </c>
      <c r="N1945" s="6" t="str">
        <f>IF(ev_charging_network_usage_!$I1945&lt;=10,"Low",IF(ev_charging_network_usage_!$I1945&lt;=30,"Medium","High"))</f>
        <v>High</v>
      </c>
      <c r="O1945" s="6" t="str">
        <f t="shared" si="125"/>
        <v>Low Satisfaction</v>
      </c>
      <c r="P1945" s="6" t="str">
        <f>IF(ev_charging_network_usage_!$H1945&lt;30,"Short Charging",IF(ev_charging_network_usage_!$H1945&lt;=60,"Medium Charging","Long Charging"))</f>
        <v>Long Charging</v>
      </c>
      <c r="Q1945" s="6">
        <f t="shared" si="124"/>
        <v>3</v>
      </c>
      <c r="R1945" s="30">
        <f t="shared" si="122"/>
        <v>0.81041666666666667</v>
      </c>
      <c r="S1945" s="28">
        <f t="shared" si="123"/>
        <v>45109</v>
      </c>
      <c r="T1945" s="28"/>
    </row>
    <row r="1946" spans="1:20" ht="13.2" x14ac:dyDescent="0.25">
      <c r="A1946" s="7" t="s">
        <v>4314</v>
      </c>
      <c r="B1946" s="7" t="s">
        <v>43</v>
      </c>
      <c r="C1946" s="7" t="s">
        <v>30</v>
      </c>
      <c r="D1946" s="7" t="s">
        <v>22</v>
      </c>
      <c r="E1946" s="7" t="s">
        <v>35</v>
      </c>
      <c r="F1946" s="8">
        <v>45422.321527777778</v>
      </c>
      <c r="G1946" s="8">
        <v>45422.328472222223</v>
      </c>
      <c r="H1946" s="7">
        <v>10</v>
      </c>
      <c r="I1946" s="7">
        <v>45.19</v>
      </c>
      <c r="J1946" s="7">
        <v>12</v>
      </c>
      <c r="K1946" s="7">
        <v>542.28</v>
      </c>
      <c r="L1946" s="7" t="s">
        <v>18</v>
      </c>
      <c r="M1946" s="9">
        <v>4</v>
      </c>
      <c r="N1946" s="6" t="str">
        <f>IF(ev_charging_network_usage_!$I1946&lt;=10,"Low",IF(ev_charging_network_usage_!$I1946&lt;=30,"Medium","High"))</f>
        <v>High</v>
      </c>
      <c r="O1946" s="6" t="str">
        <f t="shared" si="125"/>
        <v>Medium Satisfaction</v>
      </c>
      <c r="P1946" s="6" t="str">
        <f>IF(ev_charging_network_usage_!$H1946&lt;30,"Short Charging",IF(ev_charging_network_usage_!$H1946&lt;=60,"Medium Charging","Long Charging"))</f>
        <v>Short Charging</v>
      </c>
      <c r="Q1946" s="6">
        <f t="shared" si="124"/>
        <v>2</v>
      </c>
      <c r="R1946" s="30">
        <f t="shared" si="122"/>
        <v>0.3215277777777778</v>
      </c>
      <c r="S1946" s="28">
        <f t="shared" si="123"/>
        <v>45422</v>
      </c>
      <c r="T1946" s="28"/>
    </row>
    <row r="1947" spans="1:20" ht="13.2" x14ac:dyDescent="0.25">
      <c r="A1947" s="3" t="s">
        <v>4315</v>
      </c>
      <c r="B1947" s="3" t="s">
        <v>20</v>
      </c>
      <c r="C1947" s="3" t="s">
        <v>21</v>
      </c>
      <c r="D1947" s="3" t="s">
        <v>22</v>
      </c>
      <c r="E1947" s="3" t="s">
        <v>17</v>
      </c>
      <c r="F1947" s="3" t="s">
        <v>4316</v>
      </c>
      <c r="G1947" s="3" t="s">
        <v>4317</v>
      </c>
      <c r="H1947" s="3">
        <v>35</v>
      </c>
      <c r="I1947" s="3">
        <v>58.7</v>
      </c>
      <c r="J1947" s="3">
        <v>15</v>
      </c>
      <c r="K1947" s="3">
        <v>880.5</v>
      </c>
      <c r="L1947" s="3" t="s">
        <v>38</v>
      </c>
      <c r="M1947" s="5">
        <v>1</v>
      </c>
      <c r="N1947" s="6" t="str">
        <f>IF(ev_charging_network_usage_!$I1947&lt;=10,"Low",IF(ev_charging_network_usage_!$I1947&lt;=30,"Medium","High"))</f>
        <v>High</v>
      </c>
      <c r="O1947" s="6" t="str">
        <f t="shared" si="125"/>
        <v>Low Satisfaction</v>
      </c>
      <c r="P1947" s="6" t="str">
        <f>IF(ev_charging_network_usage_!$H1947&lt;30,"Short Charging",IF(ev_charging_network_usage_!$H1947&lt;=60,"Medium Charging","Long Charging"))</f>
        <v>Medium Charging</v>
      </c>
      <c r="Q1947" s="6">
        <f t="shared" si="124"/>
        <v>1</v>
      </c>
      <c r="R1947" s="30">
        <f t="shared" si="122"/>
        <v>0.40277777777777779</v>
      </c>
      <c r="S1947" s="28">
        <f t="shared" si="123"/>
        <v>45611</v>
      </c>
      <c r="T1947" s="28"/>
    </row>
    <row r="1948" spans="1:20" ht="13.2" x14ac:dyDescent="0.25">
      <c r="A1948" s="7" t="s">
        <v>4318</v>
      </c>
      <c r="B1948" s="7" t="s">
        <v>43</v>
      </c>
      <c r="C1948" s="7" t="s">
        <v>30</v>
      </c>
      <c r="D1948" s="7" t="s">
        <v>22</v>
      </c>
      <c r="E1948" s="7" t="s">
        <v>17</v>
      </c>
      <c r="F1948" s="7" t="s">
        <v>4319</v>
      </c>
      <c r="G1948" s="7" t="s">
        <v>4320</v>
      </c>
      <c r="H1948" s="7">
        <v>19</v>
      </c>
      <c r="I1948" s="7">
        <v>51.19</v>
      </c>
      <c r="J1948" s="7">
        <v>15</v>
      </c>
      <c r="K1948" s="7">
        <v>767.85</v>
      </c>
      <c r="L1948" s="7" t="s">
        <v>23</v>
      </c>
      <c r="M1948" s="9">
        <v>1</v>
      </c>
      <c r="N1948" s="6" t="str">
        <f>IF(ev_charging_network_usage_!$I1948&lt;=10,"Low",IF(ev_charging_network_usage_!$I1948&lt;=30,"Medium","High"))</f>
        <v>High</v>
      </c>
      <c r="O1948" s="6" t="str">
        <f t="shared" si="125"/>
        <v>Low Satisfaction</v>
      </c>
      <c r="P1948" s="6" t="str">
        <f>IF(ev_charging_network_usage_!$H1948&lt;30,"Short Charging",IF(ev_charging_network_usage_!$H1948&lt;=60,"Medium Charging","Long Charging"))</f>
        <v>Short Charging</v>
      </c>
      <c r="Q1948" s="6">
        <f t="shared" si="124"/>
        <v>2</v>
      </c>
      <c r="R1948" s="30">
        <f t="shared" si="122"/>
        <v>0.99930555555555556</v>
      </c>
      <c r="S1948" s="28">
        <f t="shared" si="123"/>
        <v>45006</v>
      </c>
      <c r="T1948" s="28"/>
    </row>
    <row r="1949" spans="1:20" ht="13.2" x14ac:dyDescent="0.25">
      <c r="A1949" s="3" t="s">
        <v>4321</v>
      </c>
      <c r="B1949" s="3" t="s">
        <v>48</v>
      </c>
      <c r="C1949" s="3" t="s">
        <v>21</v>
      </c>
      <c r="D1949" s="3" t="s">
        <v>31</v>
      </c>
      <c r="E1949" s="3" t="s">
        <v>35</v>
      </c>
      <c r="F1949" s="3" t="s">
        <v>4322</v>
      </c>
      <c r="G1949" s="3" t="s">
        <v>4323</v>
      </c>
      <c r="H1949" s="3">
        <v>47</v>
      </c>
      <c r="I1949" s="3">
        <v>14.11</v>
      </c>
      <c r="J1949" s="3">
        <v>15</v>
      </c>
      <c r="K1949" s="3">
        <v>211.65</v>
      </c>
      <c r="L1949" s="3" t="s">
        <v>27</v>
      </c>
      <c r="M1949" s="5">
        <v>4</v>
      </c>
      <c r="N1949" s="6" t="str">
        <f>IF(ev_charging_network_usage_!$I1949&lt;=10,"Low",IF(ev_charging_network_usage_!$I1949&lt;=30,"Medium","High"))</f>
        <v>Medium</v>
      </c>
      <c r="O1949" s="6" t="str">
        <f t="shared" si="125"/>
        <v>Medium Satisfaction</v>
      </c>
      <c r="P1949" s="6" t="str">
        <f>IF(ev_charging_network_usage_!$H1949&lt;30,"Short Charging",IF(ev_charging_network_usage_!$H1949&lt;=60,"Medium Charging","Long Charging"))</f>
        <v>Medium Charging</v>
      </c>
      <c r="Q1949" s="6">
        <f t="shared" si="124"/>
        <v>1</v>
      </c>
      <c r="R1949" s="30">
        <f t="shared" si="122"/>
        <v>0.30277777777777776</v>
      </c>
      <c r="S1949" s="28">
        <f t="shared" si="123"/>
        <v>45519</v>
      </c>
      <c r="T1949" s="28"/>
    </row>
    <row r="1950" spans="1:20" ht="13.2" x14ac:dyDescent="0.25">
      <c r="A1950" s="7" t="s">
        <v>4324</v>
      </c>
      <c r="B1950" s="7" t="s">
        <v>55</v>
      </c>
      <c r="C1950" s="7" t="s">
        <v>30</v>
      </c>
      <c r="D1950" s="7" t="s">
        <v>31</v>
      </c>
      <c r="E1950" s="7" t="s">
        <v>17</v>
      </c>
      <c r="F1950" s="7" t="s">
        <v>4325</v>
      </c>
      <c r="G1950" s="7" t="s">
        <v>4326</v>
      </c>
      <c r="H1950" s="7">
        <v>77</v>
      </c>
      <c r="I1950" s="7">
        <v>56.11</v>
      </c>
      <c r="J1950" s="7">
        <v>10</v>
      </c>
      <c r="K1950" s="7">
        <v>561.1</v>
      </c>
      <c r="L1950" s="7" t="s">
        <v>27</v>
      </c>
      <c r="M1950" s="9">
        <v>3</v>
      </c>
      <c r="N1950" s="6" t="str">
        <f>IF(ev_charging_network_usage_!$I1950&lt;=10,"Low",IF(ev_charging_network_usage_!$I1950&lt;=30,"Medium","High"))</f>
        <v>High</v>
      </c>
      <c r="O1950" s="6" t="str">
        <f t="shared" si="125"/>
        <v>Medium Satisfaction</v>
      </c>
      <c r="P1950" s="6" t="str">
        <f>IF(ev_charging_network_usage_!$H1950&lt;30,"Short Charging",IF(ev_charging_network_usage_!$H1950&lt;=60,"Medium Charging","Long Charging"))</f>
        <v>Long Charging</v>
      </c>
      <c r="Q1950" s="6">
        <f t="shared" si="124"/>
        <v>2</v>
      </c>
      <c r="R1950" s="30">
        <f t="shared" si="122"/>
        <v>0.42916666666666664</v>
      </c>
      <c r="S1950" s="28">
        <f t="shared" si="123"/>
        <v>45342</v>
      </c>
      <c r="T1950" s="28"/>
    </row>
    <row r="1951" spans="1:20" ht="13.2" x14ac:dyDescent="0.25">
      <c r="A1951" s="3" t="s">
        <v>4327</v>
      </c>
      <c r="B1951" s="3" t="s">
        <v>14</v>
      </c>
      <c r="C1951" s="3" t="s">
        <v>30</v>
      </c>
      <c r="D1951" s="3" t="s">
        <v>34</v>
      </c>
      <c r="E1951" s="3" t="s">
        <v>17</v>
      </c>
      <c r="F1951" s="3" t="s">
        <v>4328</v>
      </c>
      <c r="G1951" s="3" t="s">
        <v>4329</v>
      </c>
      <c r="H1951" s="3">
        <v>31</v>
      </c>
      <c r="I1951" s="3">
        <v>49.03</v>
      </c>
      <c r="J1951" s="3">
        <v>15</v>
      </c>
      <c r="K1951" s="3">
        <v>735.45</v>
      </c>
      <c r="L1951" s="3" t="s">
        <v>27</v>
      </c>
      <c r="M1951" s="5">
        <v>5</v>
      </c>
      <c r="N1951" s="6" t="str">
        <f>IF(ev_charging_network_usage_!$I1951&lt;=10,"Low",IF(ev_charging_network_usage_!$I1951&lt;=30,"Medium","High"))</f>
        <v>High</v>
      </c>
      <c r="O1951" s="6" t="str">
        <f t="shared" si="125"/>
        <v>High Satisfaction</v>
      </c>
      <c r="P1951" s="6" t="str">
        <f>IF(ev_charging_network_usage_!$H1951&lt;30,"Short Charging",IF(ev_charging_network_usage_!$H1951&lt;=60,"Medium Charging","Long Charging"))</f>
        <v>Medium Charging</v>
      </c>
      <c r="Q1951" s="6">
        <f t="shared" si="124"/>
        <v>2</v>
      </c>
      <c r="R1951" s="30">
        <f t="shared" si="122"/>
        <v>5.2083333333333336E-2</v>
      </c>
      <c r="S1951" s="28">
        <f t="shared" si="123"/>
        <v>45214</v>
      </c>
      <c r="T1951" s="28"/>
    </row>
    <row r="1952" spans="1:20" ht="13.2" x14ac:dyDescent="0.25">
      <c r="A1952" s="7" t="s">
        <v>4330</v>
      </c>
      <c r="B1952" s="7" t="s">
        <v>55</v>
      </c>
      <c r="C1952" s="7" t="s">
        <v>30</v>
      </c>
      <c r="D1952" s="7" t="s">
        <v>34</v>
      </c>
      <c r="E1952" s="7" t="s">
        <v>17</v>
      </c>
      <c r="F1952" s="7" t="s">
        <v>4331</v>
      </c>
      <c r="G1952" s="7" t="s">
        <v>4332</v>
      </c>
      <c r="H1952" s="7">
        <v>56</v>
      </c>
      <c r="I1952" s="7">
        <v>55.66</v>
      </c>
      <c r="J1952" s="7">
        <v>12</v>
      </c>
      <c r="K1952" s="7">
        <v>667.92</v>
      </c>
      <c r="L1952" s="7" t="s">
        <v>18</v>
      </c>
      <c r="M1952" s="9">
        <v>2</v>
      </c>
      <c r="N1952" s="6" t="str">
        <f>IF(ev_charging_network_usage_!$I1952&lt;=10,"Low",IF(ev_charging_network_usage_!$I1952&lt;=30,"Medium","High"))</f>
        <v>High</v>
      </c>
      <c r="O1952" s="6" t="str">
        <f t="shared" si="125"/>
        <v>Low Satisfaction</v>
      </c>
      <c r="P1952" s="6" t="str">
        <f>IF(ev_charging_network_usage_!$H1952&lt;30,"Short Charging",IF(ev_charging_network_usage_!$H1952&lt;=60,"Medium Charging","Long Charging"))</f>
        <v>Medium Charging</v>
      </c>
      <c r="Q1952" s="6">
        <f t="shared" si="124"/>
        <v>2</v>
      </c>
      <c r="R1952" s="30">
        <f t="shared" si="122"/>
        <v>0.6694444444444444</v>
      </c>
      <c r="S1952" s="28">
        <f t="shared" si="123"/>
        <v>45345</v>
      </c>
      <c r="T1952" s="28"/>
    </row>
    <row r="1953" spans="1:20" ht="13.2" x14ac:dyDescent="0.25">
      <c r="A1953" s="3" t="s">
        <v>4333</v>
      </c>
      <c r="B1953" s="3" t="s">
        <v>48</v>
      </c>
      <c r="C1953" s="3" t="s">
        <v>15</v>
      </c>
      <c r="D1953" s="3" t="s">
        <v>22</v>
      </c>
      <c r="E1953" s="3" t="s">
        <v>17</v>
      </c>
      <c r="F1953" s="3" t="s">
        <v>4334</v>
      </c>
      <c r="G1953" s="3" t="s">
        <v>4335</v>
      </c>
      <c r="H1953" s="3">
        <v>40</v>
      </c>
      <c r="I1953" s="3">
        <v>31.82</v>
      </c>
      <c r="J1953" s="3">
        <v>8</v>
      </c>
      <c r="K1953" s="3">
        <v>254.56</v>
      </c>
      <c r="L1953" s="3" t="s">
        <v>38</v>
      </c>
      <c r="M1953" s="5">
        <v>5</v>
      </c>
      <c r="N1953" s="6" t="str">
        <f>IF(ev_charging_network_usage_!$I1953&lt;=10,"Low",IF(ev_charging_network_usage_!$I1953&lt;=30,"Medium","High"))</f>
        <v>High</v>
      </c>
      <c r="O1953" s="6" t="str">
        <f t="shared" si="125"/>
        <v>High Satisfaction</v>
      </c>
      <c r="P1953" s="6" t="str">
        <f>IF(ev_charging_network_usage_!$H1953&lt;30,"Short Charging",IF(ev_charging_network_usage_!$H1953&lt;=60,"Medium Charging","Long Charging"))</f>
        <v>Medium Charging</v>
      </c>
      <c r="Q1953" s="6">
        <f t="shared" si="124"/>
        <v>3</v>
      </c>
      <c r="R1953" s="30">
        <f t="shared" si="122"/>
        <v>0.73819444444444449</v>
      </c>
      <c r="S1953" s="28">
        <f t="shared" si="123"/>
        <v>45163</v>
      </c>
      <c r="T1953" s="28"/>
    </row>
    <row r="1954" spans="1:20" ht="13.2" x14ac:dyDescent="0.25">
      <c r="A1954" s="7" t="s">
        <v>4336</v>
      </c>
      <c r="B1954" s="7" t="s">
        <v>48</v>
      </c>
      <c r="C1954" s="7" t="s">
        <v>30</v>
      </c>
      <c r="D1954" s="7" t="s">
        <v>34</v>
      </c>
      <c r="E1954" s="7" t="s">
        <v>35</v>
      </c>
      <c r="F1954" s="7" t="s">
        <v>4337</v>
      </c>
      <c r="G1954" s="7" t="s">
        <v>4338</v>
      </c>
      <c r="H1954" s="7">
        <v>87</v>
      </c>
      <c r="I1954" s="7">
        <v>8.59</v>
      </c>
      <c r="J1954" s="7">
        <v>8</v>
      </c>
      <c r="K1954" s="7">
        <v>68.72</v>
      </c>
      <c r="L1954" s="7" t="s">
        <v>27</v>
      </c>
      <c r="M1954" s="9">
        <v>5</v>
      </c>
      <c r="N1954" s="6" t="str">
        <f>IF(ev_charging_network_usage_!$I1954&lt;=10,"Low",IF(ev_charging_network_usage_!$I1954&lt;=30,"Medium","High"))</f>
        <v>Low</v>
      </c>
      <c r="O1954" s="6" t="str">
        <f t="shared" si="125"/>
        <v>High Satisfaction</v>
      </c>
      <c r="P1954" s="6" t="str">
        <f>IF(ev_charging_network_usage_!$H1954&lt;30,"Short Charging",IF(ev_charging_network_usage_!$H1954&lt;=60,"Medium Charging","Long Charging"))</f>
        <v>Long Charging</v>
      </c>
      <c r="Q1954" s="6">
        <f t="shared" si="124"/>
        <v>2</v>
      </c>
      <c r="R1954" s="30">
        <f t="shared" si="122"/>
        <v>0.69027777777777777</v>
      </c>
      <c r="S1954" s="28">
        <f t="shared" si="123"/>
        <v>45041</v>
      </c>
      <c r="T1954" s="28"/>
    </row>
    <row r="1955" spans="1:20" ht="13.2" x14ac:dyDescent="0.25">
      <c r="A1955" s="3" t="s">
        <v>4339</v>
      </c>
      <c r="B1955" s="3" t="s">
        <v>59</v>
      </c>
      <c r="C1955" s="3" t="s">
        <v>30</v>
      </c>
      <c r="D1955" s="3" t="s">
        <v>34</v>
      </c>
      <c r="E1955" s="3" t="s">
        <v>35</v>
      </c>
      <c r="F1955" s="3" t="s">
        <v>4340</v>
      </c>
      <c r="G1955" s="3" t="s">
        <v>4341</v>
      </c>
      <c r="H1955" s="3">
        <v>14</v>
      </c>
      <c r="I1955" s="3">
        <v>20.65</v>
      </c>
      <c r="J1955" s="3">
        <v>10</v>
      </c>
      <c r="K1955" s="3">
        <v>206.5</v>
      </c>
      <c r="L1955" s="3" t="s">
        <v>27</v>
      </c>
      <c r="M1955" s="5">
        <v>2</v>
      </c>
      <c r="N1955" s="6" t="str">
        <f>IF(ev_charging_network_usage_!$I1955&lt;=10,"Low",IF(ev_charging_network_usage_!$I1955&lt;=30,"Medium","High"))</f>
        <v>Medium</v>
      </c>
      <c r="O1955" s="6" t="str">
        <f t="shared" si="125"/>
        <v>Low Satisfaction</v>
      </c>
      <c r="P1955" s="6" t="str">
        <f>IF(ev_charging_network_usage_!$H1955&lt;30,"Short Charging",IF(ev_charging_network_usage_!$H1955&lt;=60,"Medium Charging","Long Charging"))</f>
        <v>Short Charging</v>
      </c>
      <c r="Q1955" s="6">
        <f t="shared" si="124"/>
        <v>2</v>
      </c>
      <c r="R1955" s="30">
        <f t="shared" si="122"/>
        <v>0.49236111111111114</v>
      </c>
      <c r="S1955" s="28">
        <f t="shared" si="123"/>
        <v>45520</v>
      </c>
      <c r="T1955" s="28"/>
    </row>
    <row r="1956" spans="1:20" ht="13.2" x14ac:dyDescent="0.25">
      <c r="A1956" s="7" t="s">
        <v>4342</v>
      </c>
      <c r="B1956" s="7" t="s">
        <v>43</v>
      </c>
      <c r="C1956" s="7" t="s">
        <v>30</v>
      </c>
      <c r="D1956" s="7" t="s">
        <v>31</v>
      </c>
      <c r="E1956" s="7" t="s">
        <v>35</v>
      </c>
      <c r="F1956" s="8">
        <v>45139.79583333333</v>
      </c>
      <c r="G1956" s="8">
        <v>45139.864583333336</v>
      </c>
      <c r="H1956" s="7">
        <v>99</v>
      </c>
      <c r="I1956" s="7">
        <v>18.2</v>
      </c>
      <c r="J1956" s="7">
        <v>15</v>
      </c>
      <c r="K1956" s="7">
        <v>273</v>
      </c>
      <c r="L1956" s="7" t="s">
        <v>27</v>
      </c>
      <c r="M1956" s="9">
        <v>3</v>
      </c>
      <c r="N1956" s="6" t="str">
        <f>IF(ev_charging_network_usage_!$I1956&lt;=10,"Low",IF(ev_charging_network_usage_!$I1956&lt;=30,"Medium","High"))</f>
        <v>Medium</v>
      </c>
      <c r="O1956" s="6" t="str">
        <f t="shared" si="125"/>
        <v>Medium Satisfaction</v>
      </c>
      <c r="P1956" s="6" t="str">
        <f>IF(ev_charging_network_usage_!$H1956&lt;30,"Short Charging",IF(ev_charging_network_usage_!$H1956&lt;=60,"Medium Charging","Long Charging"))</f>
        <v>Long Charging</v>
      </c>
      <c r="Q1956" s="6">
        <f t="shared" si="124"/>
        <v>2</v>
      </c>
      <c r="R1956" s="30">
        <f t="shared" si="122"/>
        <v>0.79583333333333328</v>
      </c>
      <c r="S1956" s="28">
        <f t="shared" si="123"/>
        <v>45139</v>
      </c>
      <c r="T1956" s="28"/>
    </row>
    <row r="1957" spans="1:20" ht="13.2" x14ac:dyDescent="0.25">
      <c r="A1957" s="3" t="s">
        <v>4343</v>
      </c>
      <c r="B1957" s="3" t="s">
        <v>59</v>
      </c>
      <c r="C1957" s="3" t="s">
        <v>30</v>
      </c>
      <c r="D1957" s="3" t="s">
        <v>34</v>
      </c>
      <c r="E1957" s="3" t="s">
        <v>17</v>
      </c>
      <c r="F1957" s="4">
        <v>44991.228472222225</v>
      </c>
      <c r="G1957" s="4">
        <v>44991.29791666667</v>
      </c>
      <c r="H1957" s="3">
        <v>100</v>
      </c>
      <c r="I1957" s="3">
        <v>36.700000000000003</v>
      </c>
      <c r="J1957" s="3">
        <v>10</v>
      </c>
      <c r="K1957" s="3">
        <v>367</v>
      </c>
      <c r="L1957" s="3" t="s">
        <v>23</v>
      </c>
      <c r="M1957" s="5">
        <v>5</v>
      </c>
      <c r="N1957" s="6" t="str">
        <f>IF(ev_charging_network_usage_!$I1957&lt;=10,"Low",IF(ev_charging_network_usage_!$I1957&lt;=30,"Medium","High"))</f>
        <v>High</v>
      </c>
      <c r="O1957" s="6" t="str">
        <f t="shared" si="125"/>
        <v>High Satisfaction</v>
      </c>
      <c r="P1957" s="6" t="str">
        <f>IF(ev_charging_network_usage_!$H1957&lt;30,"Short Charging",IF(ev_charging_network_usage_!$H1957&lt;=60,"Medium Charging","Long Charging"))</f>
        <v>Long Charging</v>
      </c>
      <c r="Q1957" s="6">
        <f t="shared" si="124"/>
        <v>2</v>
      </c>
      <c r="R1957" s="30">
        <f t="shared" si="122"/>
        <v>0.22847222222222222</v>
      </c>
      <c r="S1957" s="28">
        <f t="shared" si="123"/>
        <v>44991</v>
      </c>
      <c r="T1957" s="28"/>
    </row>
    <row r="1958" spans="1:20" ht="13.2" x14ac:dyDescent="0.25">
      <c r="A1958" s="7" t="s">
        <v>4344</v>
      </c>
      <c r="B1958" s="7" t="s">
        <v>59</v>
      </c>
      <c r="C1958" s="7" t="s">
        <v>30</v>
      </c>
      <c r="D1958" s="7" t="s">
        <v>34</v>
      </c>
      <c r="E1958" s="7" t="s">
        <v>35</v>
      </c>
      <c r="F1958" s="7" t="s">
        <v>4345</v>
      </c>
      <c r="G1958" s="7" t="s">
        <v>4346</v>
      </c>
      <c r="H1958" s="7">
        <v>39</v>
      </c>
      <c r="I1958" s="7">
        <v>4.74</v>
      </c>
      <c r="J1958" s="7">
        <v>8</v>
      </c>
      <c r="K1958" s="7">
        <v>37.92</v>
      </c>
      <c r="L1958" s="7" t="s">
        <v>23</v>
      </c>
      <c r="M1958" s="9">
        <v>5</v>
      </c>
      <c r="N1958" s="6" t="str">
        <f>IF(ev_charging_network_usage_!$I1958&lt;=10,"Low",IF(ev_charging_network_usage_!$I1958&lt;=30,"Medium","High"))</f>
        <v>Low</v>
      </c>
      <c r="O1958" s="6" t="str">
        <f t="shared" si="125"/>
        <v>High Satisfaction</v>
      </c>
      <c r="P1958" s="6" t="str">
        <f>IF(ev_charging_network_usage_!$H1958&lt;30,"Short Charging",IF(ev_charging_network_usage_!$H1958&lt;=60,"Medium Charging","Long Charging"))</f>
        <v>Medium Charging</v>
      </c>
      <c r="Q1958" s="6">
        <f t="shared" si="124"/>
        <v>2</v>
      </c>
      <c r="R1958" s="30">
        <f t="shared" si="122"/>
        <v>0.86250000000000004</v>
      </c>
      <c r="S1958" s="28">
        <f t="shared" si="123"/>
        <v>45492</v>
      </c>
      <c r="T1958" s="28"/>
    </row>
    <row r="1959" spans="1:20" ht="13.2" x14ac:dyDescent="0.25">
      <c r="A1959" s="3" t="s">
        <v>4347</v>
      </c>
      <c r="B1959" s="3" t="s">
        <v>29</v>
      </c>
      <c r="C1959" s="3" t="s">
        <v>15</v>
      </c>
      <c r="D1959" s="3" t="s">
        <v>31</v>
      </c>
      <c r="E1959" s="3" t="s">
        <v>35</v>
      </c>
      <c r="F1959" s="3" t="s">
        <v>4348</v>
      </c>
      <c r="G1959" s="3" t="s">
        <v>4349</v>
      </c>
      <c r="H1959" s="3">
        <v>48</v>
      </c>
      <c r="I1959" s="3">
        <v>54.72</v>
      </c>
      <c r="J1959" s="3">
        <v>10</v>
      </c>
      <c r="K1959" s="3">
        <v>547.20000000000005</v>
      </c>
      <c r="L1959" s="3" t="s">
        <v>27</v>
      </c>
      <c r="M1959" s="5">
        <v>1</v>
      </c>
      <c r="N1959" s="6" t="str">
        <f>IF(ev_charging_network_usage_!$I1959&lt;=10,"Low",IF(ev_charging_network_usage_!$I1959&lt;=30,"Medium","High"))</f>
        <v>High</v>
      </c>
      <c r="O1959" s="6" t="str">
        <f t="shared" si="125"/>
        <v>Low Satisfaction</v>
      </c>
      <c r="P1959" s="6" t="str">
        <f>IF(ev_charging_network_usage_!$H1959&lt;30,"Short Charging",IF(ev_charging_network_usage_!$H1959&lt;=60,"Medium Charging","Long Charging"))</f>
        <v>Medium Charging</v>
      </c>
      <c r="Q1959" s="6">
        <f t="shared" si="124"/>
        <v>3</v>
      </c>
      <c r="R1959" s="30">
        <f t="shared" si="122"/>
        <v>0.87777777777777777</v>
      </c>
      <c r="S1959" s="28">
        <f t="shared" si="123"/>
        <v>45042</v>
      </c>
      <c r="T1959" s="28"/>
    </row>
    <row r="1960" spans="1:20" ht="13.2" x14ac:dyDescent="0.25">
      <c r="A1960" s="7" t="s">
        <v>4350</v>
      </c>
      <c r="B1960" s="7" t="s">
        <v>55</v>
      </c>
      <c r="C1960" s="7" t="s">
        <v>30</v>
      </c>
      <c r="D1960" s="7" t="s">
        <v>16</v>
      </c>
      <c r="E1960" s="7" t="s">
        <v>17</v>
      </c>
      <c r="F1960" s="8">
        <v>45444.60833333333</v>
      </c>
      <c r="G1960" s="8">
        <v>45444.690972222219</v>
      </c>
      <c r="H1960" s="7">
        <v>119</v>
      </c>
      <c r="I1960" s="7">
        <v>4.3899999999999997</v>
      </c>
      <c r="J1960" s="7">
        <v>15</v>
      </c>
      <c r="K1960" s="7">
        <v>65.849999999999994</v>
      </c>
      <c r="L1960" s="7" t="s">
        <v>23</v>
      </c>
      <c r="M1960" s="9">
        <v>1</v>
      </c>
      <c r="N1960" s="6" t="str">
        <f>IF(ev_charging_network_usage_!$I1960&lt;=10,"Low",IF(ev_charging_network_usage_!$I1960&lt;=30,"Medium","High"))</f>
        <v>Low</v>
      </c>
      <c r="O1960" s="6" t="str">
        <f t="shared" si="125"/>
        <v>Low Satisfaction</v>
      </c>
      <c r="P1960" s="6" t="str">
        <f>IF(ev_charging_network_usage_!$H1960&lt;30,"Short Charging",IF(ev_charging_network_usage_!$H1960&lt;=60,"Medium Charging","Long Charging"))</f>
        <v>Long Charging</v>
      </c>
      <c r="Q1960" s="6">
        <f t="shared" si="124"/>
        <v>2</v>
      </c>
      <c r="R1960" s="30">
        <f t="shared" si="122"/>
        <v>0.60833333333333328</v>
      </c>
      <c r="S1960" s="28">
        <f t="shared" si="123"/>
        <v>45444</v>
      </c>
      <c r="T1960" s="28"/>
    </row>
    <row r="1961" spans="1:20" ht="13.2" x14ac:dyDescent="0.25">
      <c r="A1961" s="3" t="s">
        <v>4351</v>
      </c>
      <c r="B1961" s="3" t="s">
        <v>20</v>
      </c>
      <c r="C1961" s="3" t="s">
        <v>21</v>
      </c>
      <c r="D1961" s="3" t="s">
        <v>16</v>
      </c>
      <c r="E1961" s="3" t="s">
        <v>17</v>
      </c>
      <c r="F1961" s="3" t="s">
        <v>4352</v>
      </c>
      <c r="G1961" s="3" t="s">
        <v>4353</v>
      </c>
      <c r="H1961" s="3">
        <v>50</v>
      </c>
      <c r="I1961" s="3">
        <v>55.82</v>
      </c>
      <c r="J1961" s="3">
        <v>15</v>
      </c>
      <c r="K1961" s="3">
        <v>837.3</v>
      </c>
      <c r="L1961" s="3" t="s">
        <v>27</v>
      </c>
      <c r="M1961" s="5">
        <v>2</v>
      </c>
      <c r="N1961" s="6" t="str">
        <f>IF(ev_charging_network_usage_!$I1961&lt;=10,"Low",IF(ev_charging_network_usage_!$I1961&lt;=30,"Medium","High"))</f>
        <v>High</v>
      </c>
      <c r="O1961" s="6" t="str">
        <f t="shared" si="125"/>
        <v>Low Satisfaction</v>
      </c>
      <c r="P1961" s="6" t="str">
        <f>IF(ev_charging_network_usage_!$H1961&lt;30,"Short Charging",IF(ev_charging_network_usage_!$H1961&lt;=60,"Medium Charging","Long Charging"))</f>
        <v>Medium Charging</v>
      </c>
      <c r="Q1961" s="6">
        <f t="shared" si="124"/>
        <v>1</v>
      </c>
      <c r="R1961" s="30">
        <f t="shared" si="122"/>
        <v>0.23055555555555557</v>
      </c>
      <c r="S1961" s="28">
        <f t="shared" si="123"/>
        <v>45397</v>
      </c>
      <c r="T1961" s="28"/>
    </row>
    <row r="1962" spans="1:20" ht="13.2" x14ac:dyDescent="0.25">
      <c r="A1962" s="7" t="s">
        <v>4354</v>
      </c>
      <c r="B1962" s="7" t="s">
        <v>78</v>
      </c>
      <c r="C1962" s="7" t="s">
        <v>30</v>
      </c>
      <c r="D1962" s="7" t="s">
        <v>16</v>
      </c>
      <c r="E1962" s="7" t="s">
        <v>17</v>
      </c>
      <c r="F1962" s="7" t="s">
        <v>4355</v>
      </c>
      <c r="G1962" s="7" t="s">
        <v>4356</v>
      </c>
      <c r="H1962" s="7">
        <v>10</v>
      </c>
      <c r="I1962" s="7">
        <v>6.99</v>
      </c>
      <c r="J1962" s="7">
        <v>15</v>
      </c>
      <c r="K1962" s="7">
        <v>104.85</v>
      </c>
      <c r="L1962" s="7" t="s">
        <v>18</v>
      </c>
      <c r="M1962" s="9">
        <v>5</v>
      </c>
      <c r="N1962" s="6" t="str">
        <f>IF(ev_charging_network_usage_!$I1962&lt;=10,"Low",IF(ev_charging_network_usage_!$I1962&lt;=30,"Medium","High"))</f>
        <v>Low</v>
      </c>
      <c r="O1962" s="6" t="str">
        <f t="shared" si="125"/>
        <v>High Satisfaction</v>
      </c>
      <c r="P1962" s="6" t="str">
        <f>IF(ev_charging_network_usage_!$H1962&lt;30,"Short Charging",IF(ev_charging_network_usage_!$H1962&lt;=60,"Medium Charging","Long Charging"))</f>
        <v>Short Charging</v>
      </c>
      <c r="Q1962" s="6">
        <f t="shared" si="124"/>
        <v>2</v>
      </c>
      <c r="R1962" s="30">
        <f t="shared" si="122"/>
        <v>0.51180555555555551</v>
      </c>
      <c r="S1962" s="28">
        <f t="shared" si="123"/>
        <v>45425</v>
      </c>
      <c r="T1962" s="28"/>
    </row>
    <row r="1963" spans="1:20" ht="13.2" x14ac:dyDescent="0.25">
      <c r="A1963" s="3" t="s">
        <v>4357</v>
      </c>
      <c r="B1963" s="3" t="s">
        <v>43</v>
      </c>
      <c r="C1963" s="3" t="s">
        <v>21</v>
      </c>
      <c r="D1963" s="3" t="s">
        <v>34</v>
      </c>
      <c r="E1963" s="3" t="s">
        <v>17</v>
      </c>
      <c r="F1963" s="3" t="s">
        <v>4358</v>
      </c>
      <c r="G1963" s="3" t="s">
        <v>4359</v>
      </c>
      <c r="H1963" s="3">
        <v>62</v>
      </c>
      <c r="I1963" s="3">
        <v>20.29</v>
      </c>
      <c r="J1963" s="3">
        <v>12</v>
      </c>
      <c r="K1963" s="3">
        <v>243.48</v>
      </c>
      <c r="L1963" s="3" t="s">
        <v>38</v>
      </c>
      <c r="M1963" s="5">
        <v>3</v>
      </c>
      <c r="N1963" s="6" t="str">
        <f>IF(ev_charging_network_usage_!$I1963&lt;=10,"Low",IF(ev_charging_network_usage_!$I1963&lt;=30,"Medium","High"))</f>
        <v>Medium</v>
      </c>
      <c r="O1963" s="6" t="str">
        <f t="shared" si="125"/>
        <v>Medium Satisfaction</v>
      </c>
      <c r="P1963" s="6" t="str">
        <f>IF(ev_charging_network_usage_!$H1963&lt;30,"Short Charging",IF(ev_charging_network_usage_!$H1963&lt;=60,"Medium Charging","Long Charging"))</f>
        <v>Long Charging</v>
      </c>
      <c r="Q1963" s="6">
        <f t="shared" si="124"/>
        <v>1</v>
      </c>
      <c r="R1963" s="30">
        <f t="shared" si="122"/>
        <v>0.41597222222222224</v>
      </c>
      <c r="S1963" s="28">
        <f t="shared" si="123"/>
        <v>45464</v>
      </c>
      <c r="T1963" s="28"/>
    </row>
    <row r="1964" spans="1:20" ht="13.2" x14ac:dyDescent="0.25">
      <c r="A1964" s="7" t="s">
        <v>4360</v>
      </c>
      <c r="B1964" s="7" t="s">
        <v>20</v>
      </c>
      <c r="C1964" s="7" t="s">
        <v>15</v>
      </c>
      <c r="D1964" s="7" t="s">
        <v>16</v>
      </c>
      <c r="E1964" s="7" t="s">
        <v>17</v>
      </c>
      <c r="F1964" s="7" t="s">
        <v>4361</v>
      </c>
      <c r="G1964" s="7" t="s">
        <v>4362</v>
      </c>
      <c r="H1964" s="7">
        <v>25</v>
      </c>
      <c r="I1964" s="7">
        <v>5.32</v>
      </c>
      <c r="J1964" s="7">
        <v>15</v>
      </c>
      <c r="K1964" s="7">
        <v>79.8</v>
      </c>
      <c r="L1964" s="7" t="s">
        <v>38</v>
      </c>
      <c r="M1964" s="9">
        <v>3</v>
      </c>
      <c r="N1964" s="6" t="str">
        <f>IF(ev_charging_network_usage_!$I1964&lt;=10,"Low",IF(ev_charging_network_usage_!$I1964&lt;=30,"Medium","High"))</f>
        <v>Low</v>
      </c>
      <c r="O1964" s="6" t="str">
        <f t="shared" si="125"/>
        <v>Medium Satisfaction</v>
      </c>
      <c r="P1964" s="6" t="str">
        <f>IF(ev_charging_network_usage_!$H1964&lt;30,"Short Charging",IF(ev_charging_network_usage_!$H1964&lt;=60,"Medium Charging","Long Charging"))</f>
        <v>Short Charging</v>
      </c>
      <c r="Q1964" s="6">
        <f t="shared" si="124"/>
        <v>3</v>
      </c>
      <c r="R1964" s="30">
        <f t="shared" si="122"/>
        <v>6.9444444444444447E-4</v>
      </c>
      <c r="S1964" s="28">
        <f t="shared" si="123"/>
        <v>45368</v>
      </c>
      <c r="T1964" s="28"/>
    </row>
    <row r="1965" spans="1:20" ht="13.2" x14ac:dyDescent="0.25">
      <c r="A1965" s="3" t="s">
        <v>4363</v>
      </c>
      <c r="B1965" s="3" t="s">
        <v>55</v>
      </c>
      <c r="C1965" s="3" t="s">
        <v>21</v>
      </c>
      <c r="D1965" s="3" t="s">
        <v>16</v>
      </c>
      <c r="E1965" s="3" t="s">
        <v>35</v>
      </c>
      <c r="F1965" s="3" t="s">
        <v>4364</v>
      </c>
      <c r="G1965" s="3" t="s">
        <v>4365</v>
      </c>
      <c r="H1965" s="3">
        <v>63</v>
      </c>
      <c r="I1965" s="3">
        <v>26.24</v>
      </c>
      <c r="J1965" s="3">
        <v>15</v>
      </c>
      <c r="K1965" s="3">
        <v>393.6</v>
      </c>
      <c r="L1965" s="3" t="s">
        <v>23</v>
      </c>
      <c r="M1965" s="5">
        <v>1</v>
      </c>
      <c r="N1965" s="6" t="str">
        <f>IF(ev_charging_network_usage_!$I1965&lt;=10,"Low",IF(ev_charging_network_usage_!$I1965&lt;=30,"Medium","High"))</f>
        <v>Medium</v>
      </c>
      <c r="O1965" s="6" t="str">
        <f t="shared" si="125"/>
        <v>Low Satisfaction</v>
      </c>
      <c r="P1965" s="6" t="str">
        <f>IF(ev_charging_network_usage_!$H1965&lt;30,"Short Charging",IF(ev_charging_network_usage_!$H1965&lt;=60,"Medium Charging","Long Charging"))</f>
        <v>Long Charging</v>
      </c>
      <c r="Q1965" s="6">
        <f t="shared" si="124"/>
        <v>1</v>
      </c>
      <c r="R1965" s="30">
        <f t="shared" si="122"/>
        <v>0.94791666666666663</v>
      </c>
      <c r="S1965" s="28">
        <f t="shared" si="123"/>
        <v>44981</v>
      </c>
      <c r="T1965" s="28"/>
    </row>
    <row r="1966" spans="1:20" ht="13.2" x14ac:dyDescent="0.25">
      <c r="A1966" s="7" t="s">
        <v>4366</v>
      </c>
      <c r="B1966" s="7" t="s">
        <v>48</v>
      </c>
      <c r="C1966" s="7" t="s">
        <v>21</v>
      </c>
      <c r="D1966" s="7" t="s">
        <v>16</v>
      </c>
      <c r="E1966" s="7" t="s">
        <v>17</v>
      </c>
      <c r="F1966" s="11">
        <v>45636.086111111108</v>
      </c>
      <c r="G1966" s="11">
        <v>45636.132638888892</v>
      </c>
      <c r="H1966" s="7">
        <v>67</v>
      </c>
      <c r="I1966" s="7">
        <v>57.45</v>
      </c>
      <c r="J1966" s="7">
        <v>8</v>
      </c>
      <c r="K1966" s="7">
        <v>459.6</v>
      </c>
      <c r="L1966" s="7" t="s">
        <v>18</v>
      </c>
      <c r="M1966" s="9">
        <v>4</v>
      </c>
      <c r="N1966" s="6" t="str">
        <f>IF(ev_charging_network_usage_!$I1966&lt;=10,"Low",IF(ev_charging_network_usage_!$I1966&lt;=30,"Medium","High"))</f>
        <v>High</v>
      </c>
      <c r="O1966" s="6" t="str">
        <f t="shared" si="125"/>
        <v>Medium Satisfaction</v>
      </c>
      <c r="P1966" s="6" t="str">
        <f>IF(ev_charging_network_usage_!$H1966&lt;30,"Short Charging",IF(ev_charging_network_usage_!$H1966&lt;=60,"Medium Charging","Long Charging"))</f>
        <v>Long Charging</v>
      </c>
      <c r="Q1966" s="6">
        <f t="shared" si="124"/>
        <v>1</v>
      </c>
      <c r="R1966" s="30">
        <f t="shared" si="122"/>
        <v>8.611111111111111E-2</v>
      </c>
      <c r="S1966" s="28">
        <f t="shared" si="123"/>
        <v>45636</v>
      </c>
      <c r="T1966" s="28"/>
    </row>
    <row r="1967" spans="1:20" ht="13.2" x14ac:dyDescent="0.25">
      <c r="A1967" s="3" t="s">
        <v>4367</v>
      </c>
      <c r="B1967" s="3" t="s">
        <v>29</v>
      </c>
      <c r="C1967" s="3" t="s">
        <v>21</v>
      </c>
      <c r="D1967" s="3" t="s">
        <v>31</v>
      </c>
      <c r="E1967" s="3" t="s">
        <v>17</v>
      </c>
      <c r="F1967" s="3" t="s">
        <v>4368</v>
      </c>
      <c r="G1967" s="3" t="s">
        <v>4369</v>
      </c>
      <c r="H1967" s="3">
        <v>29</v>
      </c>
      <c r="I1967" s="3">
        <v>10.68</v>
      </c>
      <c r="J1967" s="3">
        <v>15</v>
      </c>
      <c r="K1967" s="3">
        <v>160.19999999999999</v>
      </c>
      <c r="L1967" s="3" t="s">
        <v>38</v>
      </c>
      <c r="M1967" s="5">
        <v>1</v>
      </c>
      <c r="N1967" s="6" t="str">
        <f>IF(ev_charging_network_usage_!$I1967&lt;=10,"Low",IF(ev_charging_network_usage_!$I1967&lt;=30,"Medium","High"))</f>
        <v>Medium</v>
      </c>
      <c r="O1967" s="6" t="str">
        <f t="shared" si="125"/>
        <v>Low Satisfaction</v>
      </c>
      <c r="P1967" s="6" t="str">
        <f>IF(ev_charging_network_usage_!$H1967&lt;30,"Short Charging",IF(ev_charging_network_usage_!$H1967&lt;=60,"Medium Charging","Long Charging"))</f>
        <v>Short Charging</v>
      </c>
      <c r="Q1967" s="6">
        <f t="shared" si="124"/>
        <v>1</v>
      </c>
      <c r="R1967" s="30">
        <f t="shared" si="122"/>
        <v>7.4999999999999997E-2</v>
      </c>
      <c r="S1967" s="28">
        <f t="shared" si="123"/>
        <v>45580</v>
      </c>
      <c r="T1967" s="28"/>
    </row>
    <row r="1968" spans="1:20" ht="13.2" x14ac:dyDescent="0.25">
      <c r="A1968" s="7" t="s">
        <v>4370</v>
      </c>
      <c r="B1968" s="7" t="s">
        <v>43</v>
      </c>
      <c r="C1968" s="7" t="s">
        <v>21</v>
      </c>
      <c r="D1968" s="7" t="s">
        <v>31</v>
      </c>
      <c r="E1968" s="7" t="s">
        <v>17</v>
      </c>
      <c r="F1968" s="8">
        <v>45263.001388888886</v>
      </c>
      <c r="G1968" s="8">
        <v>45263.011805555558</v>
      </c>
      <c r="H1968" s="7">
        <v>15</v>
      </c>
      <c r="I1968" s="7">
        <v>33.409999999999997</v>
      </c>
      <c r="J1968" s="7">
        <v>15</v>
      </c>
      <c r="K1968" s="7">
        <v>501.15</v>
      </c>
      <c r="L1968" s="7" t="s">
        <v>23</v>
      </c>
      <c r="M1968" s="9">
        <v>3</v>
      </c>
      <c r="N1968" s="6" t="str">
        <f>IF(ev_charging_network_usage_!$I1968&lt;=10,"Low",IF(ev_charging_network_usage_!$I1968&lt;=30,"Medium","High"))</f>
        <v>High</v>
      </c>
      <c r="O1968" s="6" t="str">
        <f t="shared" si="125"/>
        <v>Medium Satisfaction</v>
      </c>
      <c r="P1968" s="6" t="str">
        <f>IF(ev_charging_network_usage_!$H1968&lt;30,"Short Charging",IF(ev_charging_network_usage_!$H1968&lt;=60,"Medium Charging","Long Charging"))</f>
        <v>Short Charging</v>
      </c>
      <c r="Q1968" s="6">
        <f t="shared" si="124"/>
        <v>1</v>
      </c>
      <c r="R1968" s="30">
        <f t="shared" si="122"/>
        <v>1.3888888888888889E-3</v>
      </c>
      <c r="S1968" s="28">
        <f t="shared" si="123"/>
        <v>45263</v>
      </c>
      <c r="T1968" s="28"/>
    </row>
    <row r="1969" spans="1:20" ht="13.2" x14ac:dyDescent="0.25">
      <c r="A1969" s="3" t="s">
        <v>4371</v>
      </c>
      <c r="B1969" s="3" t="s">
        <v>29</v>
      </c>
      <c r="C1969" s="3" t="s">
        <v>15</v>
      </c>
      <c r="D1969" s="3" t="s">
        <v>22</v>
      </c>
      <c r="E1969" s="3" t="s">
        <v>17</v>
      </c>
      <c r="F1969" s="4">
        <v>45112.491666666669</v>
      </c>
      <c r="G1969" s="4">
        <v>45112.515277777777</v>
      </c>
      <c r="H1969" s="3">
        <v>34</v>
      </c>
      <c r="I1969" s="3">
        <v>47.78</v>
      </c>
      <c r="J1969" s="3">
        <v>15</v>
      </c>
      <c r="K1969" s="3">
        <v>716.7</v>
      </c>
      <c r="L1969" s="3" t="s">
        <v>18</v>
      </c>
      <c r="M1969" s="5">
        <v>1</v>
      </c>
      <c r="N1969" s="6" t="str">
        <f>IF(ev_charging_network_usage_!$I1969&lt;=10,"Low",IF(ev_charging_network_usage_!$I1969&lt;=30,"Medium","High"))</f>
        <v>High</v>
      </c>
      <c r="O1969" s="6" t="str">
        <f t="shared" si="125"/>
        <v>Low Satisfaction</v>
      </c>
      <c r="P1969" s="6" t="str">
        <f>IF(ev_charging_network_usage_!$H1969&lt;30,"Short Charging",IF(ev_charging_network_usage_!$H1969&lt;=60,"Medium Charging","Long Charging"))</f>
        <v>Medium Charging</v>
      </c>
      <c r="Q1969" s="6">
        <f t="shared" si="124"/>
        <v>3</v>
      </c>
      <c r="R1969" s="30">
        <f t="shared" si="122"/>
        <v>0.49166666666666664</v>
      </c>
      <c r="S1969" s="28">
        <f t="shared" si="123"/>
        <v>45112</v>
      </c>
      <c r="T1969" s="28"/>
    </row>
    <row r="1970" spans="1:20" ht="13.2" x14ac:dyDescent="0.25">
      <c r="A1970" s="7" t="s">
        <v>4372</v>
      </c>
      <c r="B1970" s="7" t="s">
        <v>55</v>
      </c>
      <c r="C1970" s="7" t="s">
        <v>15</v>
      </c>
      <c r="D1970" s="7" t="s">
        <v>16</v>
      </c>
      <c r="E1970" s="7" t="s">
        <v>17</v>
      </c>
      <c r="F1970" s="8">
        <v>45446.924305555556</v>
      </c>
      <c r="G1970" s="8">
        <v>45446.966666666667</v>
      </c>
      <c r="H1970" s="7">
        <v>61</v>
      </c>
      <c r="I1970" s="7">
        <v>57.61</v>
      </c>
      <c r="J1970" s="7">
        <v>15</v>
      </c>
      <c r="K1970" s="7">
        <v>864.15</v>
      </c>
      <c r="L1970" s="7" t="s">
        <v>38</v>
      </c>
      <c r="M1970" s="9">
        <v>2</v>
      </c>
      <c r="N1970" s="6" t="str">
        <f>IF(ev_charging_network_usage_!$I1970&lt;=10,"Low",IF(ev_charging_network_usage_!$I1970&lt;=30,"Medium","High"))</f>
        <v>High</v>
      </c>
      <c r="O1970" s="6" t="str">
        <f t="shared" si="125"/>
        <v>Low Satisfaction</v>
      </c>
      <c r="P1970" s="6" t="str">
        <f>IF(ev_charging_network_usage_!$H1970&lt;30,"Short Charging",IF(ev_charging_network_usage_!$H1970&lt;=60,"Medium Charging","Long Charging"))</f>
        <v>Long Charging</v>
      </c>
      <c r="Q1970" s="6">
        <f t="shared" si="124"/>
        <v>3</v>
      </c>
      <c r="R1970" s="30">
        <f t="shared" si="122"/>
        <v>0.9243055555555556</v>
      </c>
      <c r="S1970" s="28">
        <f t="shared" si="123"/>
        <v>45446</v>
      </c>
      <c r="T1970" s="28"/>
    </row>
    <row r="1971" spans="1:20" ht="13.2" x14ac:dyDescent="0.25">
      <c r="A1971" s="3" t="s">
        <v>4373</v>
      </c>
      <c r="B1971" s="3" t="s">
        <v>29</v>
      </c>
      <c r="C1971" s="3" t="s">
        <v>30</v>
      </c>
      <c r="D1971" s="3" t="s">
        <v>22</v>
      </c>
      <c r="E1971" s="3" t="s">
        <v>17</v>
      </c>
      <c r="F1971" s="4">
        <v>45265.70208333333</v>
      </c>
      <c r="G1971" s="4">
        <v>45265.751388888886</v>
      </c>
      <c r="H1971" s="3">
        <v>71</v>
      </c>
      <c r="I1971" s="3">
        <v>53.2</v>
      </c>
      <c r="J1971" s="3">
        <v>15</v>
      </c>
      <c r="K1971" s="3">
        <v>798</v>
      </c>
      <c r="L1971" s="3" t="s">
        <v>18</v>
      </c>
      <c r="M1971" s="5">
        <v>3</v>
      </c>
      <c r="N1971" s="6" t="str">
        <f>IF(ev_charging_network_usage_!$I1971&lt;=10,"Low",IF(ev_charging_network_usage_!$I1971&lt;=30,"Medium","High"))</f>
        <v>High</v>
      </c>
      <c r="O1971" s="6" t="str">
        <f t="shared" si="125"/>
        <v>Medium Satisfaction</v>
      </c>
      <c r="P1971" s="6" t="str">
        <f>IF(ev_charging_network_usage_!$H1971&lt;30,"Short Charging",IF(ev_charging_network_usage_!$H1971&lt;=60,"Medium Charging","Long Charging"))</f>
        <v>Long Charging</v>
      </c>
      <c r="Q1971" s="6">
        <f t="shared" si="124"/>
        <v>2</v>
      </c>
      <c r="R1971" s="30">
        <f t="shared" si="122"/>
        <v>0.70208333333333328</v>
      </c>
      <c r="S1971" s="28">
        <f t="shared" si="123"/>
        <v>45265</v>
      </c>
      <c r="T1971" s="28"/>
    </row>
    <row r="1972" spans="1:20" ht="13.2" x14ac:dyDescent="0.25">
      <c r="A1972" s="7" t="s">
        <v>4374</v>
      </c>
      <c r="B1972" s="7" t="s">
        <v>43</v>
      </c>
      <c r="C1972" s="7" t="s">
        <v>30</v>
      </c>
      <c r="D1972" s="7" t="s">
        <v>22</v>
      </c>
      <c r="E1972" s="7" t="s">
        <v>17</v>
      </c>
      <c r="F1972" s="7" t="s">
        <v>4375</v>
      </c>
      <c r="G1972" s="7" t="s">
        <v>4376</v>
      </c>
      <c r="H1972" s="7">
        <v>93</v>
      </c>
      <c r="I1972" s="7">
        <v>2.0099999999999998</v>
      </c>
      <c r="J1972" s="7">
        <v>12</v>
      </c>
      <c r="K1972" s="7">
        <v>24.12</v>
      </c>
      <c r="L1972" s="7" t="s">
        <v>18</v>
      </c>
      <c r="M1972" s="9">
        <v>3</v>
      </c>
      <c r="N1972" s="6" t="str">
        <f>IF(ev_charging_network_usage_!$I1972&lt;=10,"Low",IF(ev_charging_network_usage_!$I1972&lt;=30,"Medium","High"))</f>
        <v>Low</v>
      </c>
      <c r="O1972" s="6" t="str">
        <f t="shared" si="125"/>
        <v>Medium Satisfaction</v>
      </c>
      <c r="P1972" s="6" t="str">
        <f>IF(ev_charging_network_usage_!$H1972&lt;30,"Short Charging",IF(ev_charging_network_usage_!$H1972&lt;=60,"Medium Charging","Long Charging"))</f>
        <v>Long Charging</v>
      </c>
      <c r="Q1972" s="6">
        <f t="shared" si="124"/>
        <v>2</v>
      </c>
      <c r="R1972" s="30">
        <f t="shared" si="122"/>
        <v>0.52152777777777781</v>
      </c>
      <c r="S1972" s="28">
        <f t="shared" si="123"/>
        <v>45099</v>
      </c>
      <c r="T1972" s="28"/>
    </row>
    <row r="1973" spans="1:20" ht="13.2" x14ac:dyDescent="0.25">
      <c r="A1973" s="3" t="s">
        <v>4377</v>
      </c>
      <c r="B1973" s="3" t="s">
        <v>78</v>
      </c>
      <c r="C1973" s="3" t="s">
        <v>15</v>
      </c>
      <c r="D1973" s="3" t="s">
        <v>34</v>
      </c>
      <c r="E1973" s="3" t="s">
        <v>35</v>
      </c>
      <c r="F1973" s="3" t="s">
        <v>4378</v>
      </c>
      <c r="G1973" s="3" t="s">
        <v>4379</v>
      </c>
      <c r="H1973" s="3">
        <v>53</v>
      </c>
      <c r="I1973" s="3">
        <v>41.35</v>
      </c>
      <c r="J1973" s="3">
        <v>8</v>
      </c>
      <c r="K1973" s="3">
        <v>330.8</v>
      </c>
      <c r="L1973" s="3" t="s">
        <v>27</v>
      </c>
      <c r="M1973" s="5">
        <v>2</v>
      </c>
      <c r="N1973" s="6" t="str">
        <f>IF(ev_charging_network_usage_!$I1973&lt;=10,"Low",IF(ev_charging_network_usage_!$I1973&lt;=30,"Medium","High"))</f>
        <v>High</v>
      </c>
      <c r="O1973" s="6" t="str">
        <f t="shared" si="125"/>
        <v>Low Satisfaction</v>
      </c>
      <c r="P1973" s="6" t="str">
        <f>IF(ev_charging_network_usage_!$H1973&lt;30,"Short Charging",IF(ev_charging_network_usage_!$H1973&lt;=60,"Medium Charging","Long Charging"))</f>
        <v>Medium Charging</v>
      </c>
      <c r="Q1973" s="6">
        <f t="shared" si="124"/>
        <v>3</v>
      </c>
      <c r="R1973" s="30">
        <f t="shared" si="122"/>
        <v>0.47638888888888886</v>
      </c>
      <c r="S1973" s="28">
        <f t="shared" si="123"/>
        <v>45435</v>
      </c>
      <c r="T1973" s="28"/>
    </row>
    <row r="1974" spans="1:20" ht="13.2" x14ac:dyDescent="0.25">
      <c r="A1974" s="7" t="s">
        <v>4380</v>
      </c>
      <c r="B1974" s="7" t="s">
        <v>14</v>
      </c>
      <c r="C1974" s="7" t="s">
        <v>15</v>
      </c>
      <c r="D1974" s="7" t="s">
        <v>22</v>
      </c>
      <c r="E1974" s="7" t="s">
        <v>35</v>
      </c>
      <c r="F1974" s="7" t="s">
        <v>4381</v>
      </c>
      <c r="G1974" s="7" t="s">
        <v>4382</v>
      </c>
      <c r="H1974" s="7">
        <v>42</v>
      </c>
      <c r="I1974" s="7">
        <v>39.26</v>
      </c>
      <c r="J1974" s="7">
        <v>10</v>
      </c>
      <c r="K1974" s="7">
        <v>392.6</v>
      </c>
      <c r="L1974" s="7" t="s">
        <v>27</v>
      </c>
      <c r="M1974" s="9">
        <v>5</v>
      </c>
      <c r="N1974" s="6" t="str">
        <f>IF(ev_charging_network_usage_!$I1974&lt;=10,"Low",IF(ev_charging_network_usage_!$I1974&lt;=30,"Medium","High"))</f>
        <v>High</v>
      </c>
      <c r="O1974" s="6" t="str">
        <f t="shared" si="125"/>
        <v>High Satisfaction</v>
      </c>
      <c r="P1974" s="6" t="str">
        <f>IF(ev_charging_network_usage_!$H1974&lt;30,"Short Charging",IF(ev_charging_network_usage_!$H1974&lt;=60,"Medium Charging","Long Charging"))</f>
        <v>Medium Charging</v>
      </c>
      <c r="Q1974" s="6">
        <f t="shared" si="124"/>
        <v>3</v>
      </c>
      <c r="R1974" s="30">
        <f t="shared" si="122"/>
        <v>0.44305555555555554</v>
      </c>
      <c r="S1974" s="28">
        <f t="shared" si="123"/>
        <v>45583</v>
      </c>
      <c r="T1974" s="28"/>
    </row>
    <row r="1975" spans="1:20" ht="13.2" x14ac:dyDescent="0.25">
      <c r="A1975" s="3" t="s">
        <v>4383</v>
      </c>
      <c r="B1975" s="3" t="s">
        <v>43</v>
      </c>
      <c r="C1975" s="3" t="s">
        <v>30</v>
      </c>
      <c r="D1975" s="3" t="s">
        <v>16</v>
      </c>
      <c r="E1975" s="3" t="s">
        <v>35</v>
      </c>
      <c r="F1975" s="3" t="s">
        <v>4384</v>
      </c>
      <c r="G1975" s="3" t="s">
        <v>4385</v>
      </c>
      <c r="H1975" s="3">
        <v>22</v>
      </c>
      <c r="I1975" s="3">
        <v>39.619999999999997</v>
      </c>
      <c r="J1975" s="3">
        <v>10</v>
      </c>
      <c r="K1975" s="3">
        <v>396.2</v>
      </c>
      <c r="L1975" s="3" t="s">
        <v>23</v>
      </c>
      <c r="M1975" s="5">
        <v>4</v>
      </c>
      <c r="N1975" s="6" t="str">
        <f>IF(ev_charging_network_usage_!$I1975&lt;=10,"Low",IF(ev_charging_network_usage_!$I1975&lt;=30,"Medium","High"))</f>
        <v>High</v>
      </c>
      <c r="O1975" s="6" t="str">
        <f t="shared" si="125"/>
        <v>Medium Satisfaction</v>
      </c>
      <c r="P1975" s="6" t="str">
        <f>IF(ev_charging_network_usage_!$H1975&lt;30,"Short Charging",IF(ev_charging_network_usage_!$H1975&lt;=60,"Medium Charging","Long Charging"))</f>
        <v>Short Charging</v>
      </c>
      <c r="Q1975" s="6">
        <f t="shared" si="124"/>
        <v>2</v>
      </c>
      <c r="R1975" s="30">
        <f t="shared" si="122"/>
        <v>0.69097222222222221</v>
      </c>
      <c r="S1975" s="28">
        <f t="shared" si="123"/>
        <v>45038</v>
      </c>
      <c r="T1975" s="28"/>
    </row>
    <row r="1976" spans="1:20" ht="13.2" x14ac:dyDescent="0.25">
      <c r="A1976" s="7" t="s">
        <v>4386</v>
      </c>
      <c r="B1976" s="7" t="s">
        <v>48</v>
      </c>
      <c r="C1976" s="7" t="s">
        <v>21</v>
      </c>
      <c r="D1976" s="7" t="s">
        <v>22</v>
      </c>
      <c r="E1976" s="7" t="s">
        <v>17</v>
      </c>
      <c r="F1976" s="7" t="s">
        <v>4387</v>
      </c>
      <c r="G1976" s="7" t="s">
        <v>4388</v>
      </c>
      <c r="H1976" s="7">
        <v>100</v>
      </c>
      <c r="I1976" s="7">
        <v>45.66</v>
      </c>
      <c r="J1976" s="7">
        <v>15</v>
      </c>
      <c r="K1976" s="7">
        <v>684.9</v>
      </c>
      <c r="L1976" s="7" t="s">
        <v>38</v>
      </c>
      <c r="M1976" s="9">
        <v>5</v>
      </c>
      <c r="N1976" s="6" t="str">
        <f>IF(ev_charging_network_usage_!$I1976&lt;=10,"Low",IF(ev_charging_network_usage_!$I1976&lt;=30,"Medium","High"))</f>
        <v>High</v>
      </c>
      <c r="O1976" s="6" t="str">
        <f t="shared" si="125"/>
        <v>High Satisfaction</v>
      </c>
      <c r="P1976" s="6" t="str">
        <f>IF(ev_charging_network_usage_!$H1976&lt;30,"Short Charging",IF(ev_charging_network_usage_!$H1976&lt;=60,"Medium Charging","Long Charging"))</f>
        <v>Long Charging</v>
      </c>
      <c r="Q1976" s="6">
        <f t="shared" si="124"/>
        <v>1</v>
      </c>
      <c r="R1976" s="30">
        <f t="shared" si="122"/>
        <v>0.65625</v>
      </c>
      <c r="S1976" s="28">
        <f t="shared" si="123"/>
        <v>45154</v>
      </c>
      <c r="T1976" s="28"/>
    </row>
    <row r="1977" spans="1:20" ht="13.2" x14ac:dyDescent="0.25">
      <c r="A1977" s="3" t="s">
        <v>4389</v>
      </c>
      <c r="B1977" s="3" t="s">
        <v>59</v>
      </c>
      <c r="C1977" s="3" t="s">
        <v>30</v>
      </c>
      <c r="D1977" s="3" t="s">
        <v>34</v>
      </c>
      <c r="E1977" s="3" t="s">
        <v>35</v>
      </c>
      <c r="F1977" s="3" t="s">
        <v>4390</v>
      </c>
      <c r="G1977" s="3" t="s">
        <v>4391</v>
      </c>
      <c r="H1977" s="3">
        <v>40</v>
      </c>
      <c r="I1977" s="3">
        <v>38.11</v>
      </c>
      <c r="J1977" s="3">
        <v>8</v>
      </c>
      <c r="K1977" s="3">
        <v>304.88</v>
      </c>
      <c r="L1977" s="3" t="s">
        <v>27</v>
      </c>
      <c r="M1977" s="5">
        <v>3</v>
      </c>
      <c r="N1977" s="6" t="str">
        <f>IF(ev_charging_network_usage_!$I1977&lt;=10,"Low",IF(ev_charging_network_usage_!$I1977&lt;=30,"Medium","High"))</f>
        <v>High</v>
      </c>
      <c r="O1977" s="6" t="str">
        <f t="shared" si="125"/>
        <v>Medium Satisfaction</v>
      </c>
      <c r="P1977" s="6" t="str">
        <f>IF(ev_charging_network_usage_!$H1977&lt;30,"Short Charging",IF(ev_charging_network_usage_!$H1977&lt;=60,"Medium Charging","Long Charging"))</f>
        <v>Medium Charging</v>
      </c>
      <c r="Q1977" s="6">
        <f t="shared" si="124"/>
        <v>2</v>
      </c>
      <c r="R1977" s="30">
        <f t="shared" si="122"/>
        <v>2.0833333333333332E-2</v>
      </c>
      <c r="S1977" s="28">
        <f t="shared" si="123"/>
        <v>45532</v>
      </c>
      <c r="T1977" s="28"/>
    </row>
    <row r="1978" spans="1:20" ht="13.2" x14ac:dyDescent="0.25">
      <c r="A1978" s="7" t="s">
        <v>4392</v>
      </c>
      <c r="B1978" s="7" t="s">
        <v>14</v>
      </c>
      <c r="C1978" s="7" t="s">
        <v>30</v>
      </c>
      <c r="D1978" s="7" t="s">
        <v>22</v>
      </c>
      <c r="E1978" s="7" t="s">
        <v>35</v>
      </c>
      <c r="F1978" s="7" t="s">
        <v>4393</v>
      </c>
      <c r="G1978" s="7" t="s">
        <v>4394</v>
      </c>
      <c r="H1978" s="7">
        <v>41</v>
      </c>
      <c r="I1978" s="7">
        <v>59.05</v>
      </c>
      <c r="J1978" s="7">
        <v>10</v>
      </c>
      <c r="K1978" s="7">
        <v>590.5</v>
      </c>
      <c r="L1978" s="7" t="s">
        <v>38</v>
      </c>
      <c r="M1978" s="9">
        <v>1</v>
      </c>
      <c r="N1978" s="6" t="str">
        <f>IF(ev_charging_network_usage_!$I1978&lt;=10,"Low",IF(ev_charging_network_usage_!$I1978&lt;=30,"Medium","High"))</f>
        <v>High</v>
      </c>
      <c r="O1978" s="6" t="str">
        <f t="shared" si="125"/>
        <v>Low Satisfaction</v>
      </c>
      <c r="P1978" s="6" t="str">
        <f>IF(ev_charging_network_usage_!$H1978&lt;30,"Short Charging",IF(ev_charging_network_usage_!$H1978&lt;=60,"Medium Charging","Long Charging"))</f>
        <v>Medium Charging</v>
      </c>
      <c r="Q1978" s="6">
        <f t="shared" si="124"/>
        <v>2</v>
      </c>
      <c r="R1978" s="30">
        <f t="shared" si="122"/>
        <v>0.29444444444444445</v>
      </c>
      <c r="S1978" s="28">
        <f t="shared" si="123"/>
        <v>45493</v>
      </c>
      <c r="T1978" s="28"/>
    </row>
    <row r="1979" spans="1:20" ht="13.2" x14ac:dyDescent="0.25">
      <c r="A1979" s="3" t="s">
        <v>4395</v>
      </c>
      <c r="B1979" s="3" t="s">
        <v>59</v>
      </c>
      <c r="C1979" s="3" t="s">
        <v>30</v>
      </c>
      <c r="D1979" s="3" t="s">
        <v>22</v>
      </c>
      <c r="E1979" s="3" t="s">
        <v>17</v>
      </c>
      <c r="F1979" s="4">
        <v>45540.018055555556</v>
      </c>
      <c r="G1979" s="4">
        <v>45540.031944444447</v>
      </c>
      <c r="H1979" s="3">
        <v>20</v>
      </c>
      <c r="I1979" s="3">
        <v>48.21</v>
      </c>
      <c r="J1979" s="3">
        <v>12</v>
      </c>
      <c r="K1979" s="3">
        <v>578.52</v>
      </c>
      <c r="L1979" s="3" t="s">
        <v>23</v>
      </c>
      <c r="M1979" s="5">
        <v>1</v>
      </c>
      <c r="N1979" s="6" t="str">
        <f>IF(ev_charging_network_usage_!$I1979&lt;=10,"Low",IF(ev_charging_network_usage_!$I1979&lt;=30,"Medium","High"))</f>
        <v>High</v>
      </c>
      <c r="O1979" s="6" t="str">
        <f t="shared" si="125"/>
        <v>Low Satisfaction</v>
      </c>
      <c r="P1979" s="6" t="str">
        <f>IF(ev_charging_network_usage_!$H1979&lt;30,"Short Charging",IF(ev_charging_network_usage_!$H1979&lt;=60,"Medium Charging","Long Charging"))</f>
        <v>Short Charging</v>
      </c>
      <c r="Q1979" s="6">
        <f t="shared" si="124"/>
        <v>2</v>
      </c>
      <c r="R1979" s="30">
        <f t="shared" si="122"/>
        <v>1.8055555555555554E-2</v>
      </c>
      <c r="S1979" s="28">
        <f t="shared" si="123"/>
        <v>45540</v>
      </c>
      <c r="T1979" s="28"/>
    </row>
    <row r="1980" spans="1:20" ht="13.2" x14ac:dyDescent="0.25">
      <c r="A1980" s="7" t="s">
        <v>4396</v>
      </c>
      <c r="B1980" s="7" t="s">
        <v>14</v>
      </c>
      <c r="C1980" s="7" t="s">
        <v>30</v>
      </c>
      <c r="D1980" s="7" t="s">
        <v>31</v>
      </c>
      <c r="E1980" s="7" t="s">
        <v>35</v>
      </c>
      <c r="F1980" s="7" t="s">
        <v>4397</v>
      </c>
      <c r="G1980" s="7" t="s">
        <v>4398</v>
      </c>
      <c r="H1980" s="7">
        <v>58</v>
      </c>
      <c r="I1980" s="7">
        <v>13.78</v>
      </c>
      <c r="J1980" s="7">
        <v>10</v>
      </c>
      <c r="K1980" s="7">
        <v>137.80000000000001</v>
      </c>
      <c r="L1980" s="7" t="s">
        <v>38</v>
      </c>
      <c r="M1980" s="9">
        <v>5</v>
      </c>
      <c r="N1980" s="6" t="str">
        <f>IF(ev_charging_network_usage_!$I1980&lt;=10,"Low",IF(ev_charging_network_usage_!$I1980&lt;=30,"Medium","High"))</f>
        <v>Medium</v>
      </c>
      <c r="O1980" s="6" t="str">
        <f t="shared" si="125"/>
        <v>High Satisfaction</v>
      </c>
      <c r="P1980" s="6" t="str">
        <f>IF(ev_charging_network_usage_!$H1980&lt;30,"Short Charging",IF(ev_charging_network_usage_!$H1980&lt;=60,"Medium Charging","Long Charging"))</f>
        <v>Medium Charging</v>
      </c>
      <c r="Q1980" s="6">
        <f t="shared" si="124"/>
        <v>2</v>
      </c>
      <c r="R1980" s="30">
        <f t="shared" si="122"/>
        <v>0.39513888888888887</v>
      </c>
      <c r="S1980" s="28">
        <f t="shared" si="123"/>
        <v>45588</v>
      </c>
      <c r="T1980" s="28"/>
    </row>
    <row r="1981" spans="1:20" ht="13.2" x14ac:dyDescent="0.25">
      <c r="A1981" s="3" t="s">
        <v>4399</v>
      </c>
      <c r="B1981" s="3" t="s">
        <v>14</v>
      </c>
      <c r="C1981" s="3" t="s">
        <v>15</v>
      </c>
      <c r="D1981" s="3" t="s">
        <v>22</v>
      </c>
      <c r="E1981" s="3" t="s">
        <v>35</v>
      </c>
      <c r="F1981" s="10">
        <v>45241.748611111114</v>
      </c>
      <c r="G1981" s="10">
        <v>45241.769444444442</v>
      </c>
      <c r="H1981" s="3">
        <v>30</v>
      </c>
      <c r="I1981" s="3">
        <v>53.95</v>
      </c>
      <c r="J1981" s="3">
        <v>10</v>
      </c>
      <c r="K1981" s="3">
        <v>539.5</v>
      </c>
      <c r="L1981" s="3" t="s">
        <v>38</v>
      </c>
      <c r="M1981" s="5">
        <v>5</v>
      </c>
      <c r="N1981" s="6" t="str">
        <f>IF(ev_charging_network_usage_!$I1981&lt;=10,"Low",IF(ev_charging_network_usage_!$I1981&lt;=30,"Medium","High"))</f>
        <v>High</v>
      </c>
      <c r="O1981" s="6" t="str">
        <f t="shared" si="125"/>
        <v>High Satisfaction</v>
      </c>
      <c r="P1981" s="6" t="str">
        <f>IF(ev_charging_network_usage_!$H1981&lt;30,"Short Charging",IF(ev_charging_network_usage_!$H1981&lt;=60,"Medium Charging","Long Charging"))</f>
        <v>Medium Charging</v>
      </c>
      <c r="Q1981" s="6">
        <f t="shared" si="124"/>
        <v>3</v>
      </c>
      <c r="R1981" s="30">
        <f t="shared" si="122"/>
        <v>0.74861111111111112</v>
      </c>
      <c r="S1981" s="28">
        <f t="shared" si="123"/>
        <v>45241</v>
      </c>
      <c r="T1981" s="28"/>
    </row>
    <row r="1982" spans="1:20" ht="13.2" x14ac:dyDescent="0.25">
      <c r="A1982" s="7" t="s">
        <v>4400</v>
      </c>
      <c r="B1982" s="7" t="s">
        <v>78</v>
      </c>
      <c r="C1982" s="7" t="s">
        <v>30</v>
      </c>
      <c r="D1982" s="7" t="s">
        <v>22</v>
      </c>
      <c r="E1982" s="7" t="s">
        <v>17</v>
      </c>
      <c r="F1982" s="8">
        <v>45109.362500000003</v>
      </c>
      <c r="G1982" s="8">
        <v>45109.429166666669</v>
      </c>
      <c r="H1982" s="7">
        <v>96</v>
      </c>
      <c r="I1982" s="7">
        <v>8.7799999999999994</v>
      </c>
      <c r="J1982" s="7">
        <v>12</v>
      </c>
      <c r="K1982" s="7">
        <v>105.36</v>
      </c>
      <c r="L1982" s="7" t="s">
        <v>18</v>
      </c>
      <c r="M1982" s="9">
        <v>1</v>
      </c>
      <c r="N1982" s="6" t="str">
        <f>IF(ev_charging_network_usage_!$I1982&lt;=10,"Low",IF(ev_charging_network_usage_!$I1982&lt;=30,"Medium","High"))</f>
        <v>Low</v>
      </c>
      <c r="O1982" s="6" t="str">
        <f t="shared" si="125"/>
        <v>Low Satisfaction</v>
      </c>
      <c r="P1982" s="6" t="str">
        <f>IF(ev_charging_network_usage_!$H1982&lt;30,"Short Charging",IF(ev_charging_network_usage_!$H1982&lt;=60,"Medium Charging","Long Charging"))</f>
        <v>Long Charging</v>
      </c>
      <c r="Q1982" s="6">
        <f t="shared" si="124"/>
        <v>2</v>
      </c>
      <c r="R1982" s="30">
        <f t="shared" si="122"/>
        <v>0.36249999999999999</v>
      </c>
      <c r="S1982" s="28">
        <f t="shared" si="123"/>
        <v>45109</v>
      </c>
      <c r="T1982" s="28"/>
    </row>
    <row r="1983" spans="1:20" ht="13.2" x14ac:dyDescent="0.25">
      <c r="A1983" s="3" t="s">
        <v>4401</v>
      </c>
      <c r="B1983" s="3" t="s">
        <v>43</v>
      </c>
      <c r="C1983" s="3" t="s">
        <v>21</v>
      </c>
      <c r="D1983" s="3" t="s">
        <v>16</v>
      </c>
      <c r="E1983" s="3" t="s">
        <v>35</v>
      </c>
      <c r="F1983" s="4">
        <v>45546.436805555553</v>
      </c>
      <c r="G1983" s="4">
        <v>45546.502083333333</v>
      </c>
      <c r="H1983" s="3">
        <v>94</v>
      </c>
      <c r="I1983" s="3">
        <v>7.17</v>
      </c>
      <c r="J1983" s="3">
        <v>12</v>
      </c>
      <c r="K1983" s="3">
        <v>86.04</v>
      </c>
      <c r="L1983" s="3" t="s">
        <v>23</v>
      </c>
      <c r="M1983" s="5">
        <v>5</v>
      </c>
      <c r="N1983" s="6" t="str">
        <f>IF(ev_charging_network_usage_!$I1983&lt;=10,"Low",IF(ev_charging_network_usage_!$I1983&lt;=30,"Medium","High"))</f>
        <v>Low</v>
      </c>
      <c r="O1983" s="6" t="str">
        <f t="shared" si="125"/>
        <v>High Satisfaction</v>
      </c>
      <c r="P1983" s="6" t="str">
        <f>IF(ev_charging_network_usage_!$H1983&lt;30,"Short Charging",IF(ev_charging_network_usage_!$H1983&lt;=60,"Medium Charging","Long Charging"))</f>
        <v>Long Charging</v>
      </c>
      <c r="Q1983" s="6">
        <f t="shared" si="124"/>
        <v>1</v>
      </c>
      <c r="R1983" s="30">
        <f t="shared" si="122"/>
        <v>0.43680555555555556</v>
      </c>
      <c r="S1983" s="28">
        <f t="shared" si="123"/>
        <v>45546</v>
      </c>
      <c r="T1983" s="28"/>
    </row>
    <row r="1984" spans="1:20" ht="13.2" x14ac:dyDescent="0.25">
      <c r="A1984" s="7" t="s">
        <v>4402</v>
      </c>
      <c r="B1984" s="7" t="s">
        <v>20</v>
      </c>
      <c r="C1984" s="7" t="s">
        <v>30</v>
      </c>
      <c r="D1984" s="7" t="s">
        <v>34</v>
      </c>
      <c r="E1984" s="7" t="s">
        <v>17</v>
      </c>
      <c r="F1984" s="8">
        <v>45359.115277777775</v>
      </c>
      <c r="G1984" s="8">
        <v>45359.131944444445</v>
      </c>
      <c r="H1984" s="7">
        <v>24</v>
      </c>
      <c r="I1984" s="7">
        <v>47.41</v>
      </c>
      <c r="J1984" s="7">
        <v>10</v>
      </c>
      <c r="K1984" s="7">
        <v>474.1</v>
      </c>
      <c r="L1984" s="7" t="s">
        <v>23</v>
      </c>
      <c r="M1984" s="9">
        <v>5</v>
      </c>
      <c r="N1984" s="6" t="str">
        <f>IF(ev_charging_network_usage_!$I1984&lt;=10,"Low",IF(ev_charging_network_usage_!$I1984&lt;=30,"Medium","High"))</f>
        <v>High</v>
      </c>
      <c r="O1984" s="6" t="str">
        <f t="shared" si="125"/>
        <v>High Satisfaction</v>
      </c>
      <c r="P1984" s="6" t="str">
        <f>IF(ev_charging_network_usage_!$H1984&lt;30,"Short Charging",IF(ev_charging_network_usage_!$H1984&lt;=60,"Medium Charging","Long Charging"))</f>
        <v>Short Charging</v>
      </c>
      <c r="Q1984" s="6">
        <f t="shared" si="124"/>
        <v>2</v>
      </c>
      <c r="R1984" s="30">
        <f t="shared" si="122"/>
        <v>0.11527777777777778</v>
      </c>
      <c r="S1984" s="28">
        <f t="shared" si="123"/>
        <v>45359</v>
      </c>
      <c r="T1984" s="28"/>
    </row>
    <row r="1985" spans="1:20" ht="13.2" x14ac:dyDescent="0.25">
      <c r="A1985" s="3" t="s">
        <v>4403</v>
      </c>
      <c r="B1985" s="3" t="s">
        <v>59</v>
      </c>
      <c r="C1985" s="3" t="s">
        <v>21</v>
      </c>
      <c r="D1985" s="3" t="s">
        <v>31</v>
      </c>
      <c r="E1985" s="3" t="s">
        <v>17</v>
      </c>
      <c r="F1985" s="3" t="s">
        <v>4404</v>
      </c>
      <c r="G1985" s="3" t="s">
        <v>4405</v>
      </c>
      <c r="H1985" s="3">
        <v>92</v>
      </c>
      <c r="I1985" s="3">
        <v>10.62</v>
      </c>
      <c r="J1985" s="3">
        <v>15</v>
      </c>
      <c r="K1985" s="3">
        <v>159.30000000000001</v>
      </c>
      <c r="L1985" s="3" t="s">
        <v>38</v>
      </c>
      <c r="M1985" s="5">
        <v>5</v>
      </c>
      <c r="N1985" s="6" t="str">
        <f>IF(ev_charging_network_usage_!$I1985&lt;=10,"Low",IF(ev_charging_network_usage_!$I1985&lt;=30,"Medium","High"))</f>
        <v>Medium</v>
      </c>
      <c r="O1985" s="6" t="str">
        <f t="shared" si="125"/>
        <v>High Satisfaction</v>
      </c>
      <c r="P1985" s="6" t="str">
        <f>IF(ev_charging_network_usage_!$H1985&lt;30,"Short Charging",IF(ev_charging_network_usage_!$H1985&lt;=60,"Medium Charging","Long Charging"))</f>
        <v>Long Charging</v>
      </c>
      <c r="Q1985" s="6">
        <f t="shared" si="124"/>
        <v>1</v>
      </c>
      <c r="R1985" s="30">
        <f t="shared" si="122"/>
        <v>0.43194444444444446</v>
      </c>
      <c r="S1985" s="28">
        <f t="shared" si="123"/>
        <v>45038</v>
      </c>
      <c r="T1985" s="28"/>
    </row>
    <row r="1986" spans="1:20" ht="13.2" x14ac:dyDescent="0.25">
      <c r="A1986" s="7" t="s">
        <v>4406</v>
      </c>
      <c r="B1986" s="7" t="s">
        <v>29</v>
      </c>
      <c r="C1986" s="7" t="s">
        <v>15</v>
      </c>
      <c r="D1986" s="7" t="s">
        <v>34</v>
      </c>
      <c r="E1986" s="7" t="s">
        <v>17</v>
      </c>
      <c r="F1986" s="8">
        <v>45511.777777777781</v>
      </c>
      <c r="G1986" s="8">
        <v>45511.8</v>
      </c>
      <c r="H1986" s="7">
        <v>32</v>
      </c>
      <c r="I1986" s="7">
        <v>6.51</v>
      </c>
      <c r="J1986" s="7">
        <v>12</v>
      </c>
      <c r="K1986" s="7">
        <v>78.12</v>
      </c>
      <c r="L1986" s="7" t="s">
        <v>27</v>
      </c>
      <c r="M1986" s="9">
        <v>1</v>
      </c>
      <c r="N1986" s="6" t="str">
        <f>IF(ev_charging_network_usage_!$I1986&lt;=10,"Low",IF(ev_charging_network_usage_!$I1986&lt;=30,"Medium","High"))</f>
        <v>Low</v>
      </c>
      <c r="O1986" s="6" t="str">
        <f t="shared" si="125"/>
        <v>Low Satisfaction</v>
      </c>
      <c r="P1986" s="6" t="str">
        <f>IF(ev_charging_network_usage_!$H1986&lt;30,"Short Charging",IF(ev_charging_network_usage_!$H1986&lt;=60,"Medium Charging","Long Charging"))</f>
        <v>Medium Charging</v>
      </c>
      <c r="Q1986" s="6">
        <f t="shared" si="124"/>
        <v>3</v>
      </c>
      <c r="R1986" s="30">
        <f t="shared" ref="R1986:R2049" si="126">TIME(HOUR(F1986),MINUTE(F1986),SECOND(F1986))</f>
        <v>0.77777777777777779</v>
      </c>
      <c r="S1986" s="28">
        <f t="shared" ref="S1986:S2049" si="127">DATE(YEAR(F1986),MONTH(F1986),DAY(F1986))</f>
        <v>45511</v>
      </c>
      <c r="T1986" s="28"/>
    </row>
    <row r="1987" spans="1:20" ht="13.2" x14ac:dyDescent="0.25">
      <c r="A1987" s="3" t="s">
        <v>4407</v>
      </c>
      <c r="B1987" s="3" t="s">
        <v>59</v>
      </c>
      <c r="C1987" s="3" t="s">
        <v>15</v>
      </c>
      <c r="D1987" s="3" t="s">
        <v>31</v>
      </c>
      <c r="E1987" s="3" t="s">
        <v>17</v>
      </c>
      <c r="F1987" s="3" t="s">
        <v>4408</v>
      </c>
      <c r="G1987" s="3" t="s">
        <v>4409</v>
      </c>
      <c r="H1987" s="3">
        <v>15</v>
      </c>
      <c r="I1987" s="3">
        <v>53.32</v>
      </c>
      <c r="J1987" s="3">
        <v>8</v>
      </c>
      <c r="K1987" s="3">
        <v>426.56</v>
      </c>
      <c r="L1987" s="3" t="s">
        <v>23</v>
      </c>
      <c r="M1987" s="5">
        <v>3</v>
      </c>
      <c r="N1987" s="6" t="str">
        <f>IF(ev_charging_network_usage_!$I1987&lt;=10,"Low",IF(ev_charging_network_usage_!$I1987&lt;=30,"Medium","High"))</f>
        <v>High</v>
      </c>
      <c r="O1987" s="6" t="str">
        <f t="shared" si="125"/>
        <v>Medium Satisfaction</v>
      </c>
      <c r="P1987" s="6" t="str">
        <f>IF(ev_charging_network_usage_!$H1987&lt;30,"Short Charging",IF(ev_charging_network_usage_!$H1987&lt;=60,"Medium Charging","Long Charging"))</f>
        <v>Short Charging</v>
      </c>
      <c r="Q1987" s="6">
        <f t="shared" ref="Q1987:Q2050" si="128">IF(C1987="Fast Charger",1,IF(C1987="Standard Charger",2,IF(C1987="Super Fast Charger",3,"")))</f>
        <v>3</v>
      </c>
      <c r="R1987" s="30">
        <f t="shared" si="126"/>
        <v>0.83125000000000004</v>
      </c>
      <c r="S1987" s="28">
        <f t="shared" si="127"/>
        <v>45622</v>
      </c>
      <c r="T1987" s="28"/>
    </row>
    <row r="1988" spans="1:20" ht="13.2" x14ac:dyDescent="0.25">
      <c r="A1988" s="7" t="s">
        <v>4410</v>
      </c>
      <c r="B1988" s="7" t="s">
        <v>20</v>
      </c>
      <c r="C1988" s="7" t="s">
        <v>15</v>
      </c>
      <c r="D1988" s="7" t="s">
        <v>22</v>
      </c>
      <c r="E1988" s="7" t="s">
        <v>35</v>
      </c>
      <c r="F1988" s="7" t="s">
        <v>4411</v>
      </c>
      <c r="G1988" s="7" t="s">
        <v>4412</v>
      </c>
      <c r="H1988" s="7">
        <v>108</v>
      </c>
      <c r="I1988" s="7">
        <v>26.06</v>
      </c>
      <c r="J1988" s="7">
        <v>15</v>
      </c>
      <c r="K1988" s="7">
        <v>390.9</v>
      </c>
      <c r="L1988" s="7" t="s">
        <v>38</v>
      </c>
      <c r="M1988" s="9">
        <v>3</v>
      </c>
      <c r="N1988" s="6" t="str">
        <f>IF(ev_charging_network_usage_!$I1988&lt;=10,"Low",IF(ev_charging_network_usage_!$I1988&lt;=30,"Medium","High"))</f>
        <v>Medium</v>
      </c>
      <c r="O1988" s="6" t="str">
        <f t="shared" ref="O1988:O2051" si="129">IF(M1988&lt;=2,"Low Satisfaction",IF(M1988&lt;=4,"Medium Satisfaction","High Satisfaction"))</f>
        <v>Medium Satisfaction</v>
      </c>
      <c r="P1988" s="6" t="str">
        <f>IF(ev_charging_network_usage_!$H1988&lt;30,"Short Charging",IF(ev_charging_network_usage_!$H1988&lt;=60,"Medium Charging","Long Charging"))</f>
        <v>Long Charging</v>
      </c>
      <c r="Q1988" s="6">
        <f t="shared" si="128"/>
        <v>3</v>
      </c>
      <c r="R1988" s="30">
        <f t="shared" si="126"/>
        <v>0.42708333333333331</v>
      </c>
      <c r="S1988" s="28">
        <f t="shared" si="127"/>
        <v>45550</v>
      </c>
      <c r="T1988" s="28"/>
    </row>
    <row r="1989" spans="1:20" ht="13.2" x14ac:dyDescent="0.25">
      <c r="A1989" s="3" t="s">
        <v>4413</v>
      </c>
      <c r="B1989" s="3" t="s">
        <v>29</v>
      </c>
      <c r="C1989" s="3" t="s">
        <v>21</v>
      </c>
      <c r="D1989" s="3" t="s">
        <v>34</v>
      </c>
      <c r="E1989" s="3" t="s">
        <v>35</v>
      </c>
      <c r="F1989" s="3" t="s">
        <v>4414</v>
      </c>
      <c r="G1989" s="3" t="s">
        <v>4415</v>
      </c>
      <c r="H1989" s="3">
        <v>43</v>
      </c>
      <c r="I1989" s="3">
        <v>23.87</v>
      </c>
      <c r="J1989" s="3">
        <v>15</v>
      </c>
      <c r="K1989" s="3">
        <v>358.05</v>
      </c>
      <c r="L1989" s="3" t="s">
        <v>38</v>
      </c>
      <c r="M1989" s="5">
        <v>5</v>
      </c>
      <c r="N1989" s="6" t="str">
        <f>IF(ev_charging_network_usage_!$I1989&lt;=10,"Low",IF(ev_charging_network_usage_!$I1989&lt;=30,"Medium","High"))</f>
        <v>Medium</v>
      </c>
      <c r="O1989" s="6" t="str">
        <f t="shared" si="129"/>
        <v>High Satisfaction</v>
      </c>
      <c r="P1989" s="6" t="str">
        <f>IF(ev_charging_network_usage_!$H1989&lt;30,"Short Charging",IF(ev_charging_network_usage_!$H1989&lt;=60,"Medium Charging","Long Charging"))</f>
        <v>Medium Charging</v>
      </c>
      <c r="Q1989" s="6">
        <f t="shared" si="128"/>
        <v>1</v>
      </c>
      <c r="R1989" s="30">
        <f t="shared" si="126"/>
        <v>5.7638888888888892E-2</v>
      </c>
      <c r="S1989" s="28">
        <f t="shared" si="127"/>
        <v>45278</v>
      </c>
      <c r="T1989" s="28"/>
    </row>
    <row r="1990" spans="1:20" ht="13.2" x14ac:dyDescent="0.25">
      <c r="A1990" s="7" t="s">
        <v>4416</v>
      </c>
      <c r="B1990" s="7" t="s">
        <v>78</v>
      </c>
      <c r="C1990" s="7" t="s">
        <v>21</v>
      </c>
      <c r="D1990" s="7" t="s">
        <v>22</v>
      </c>
      <c r="E1990" s="7" t="s">
        <v>17</v>
      </c>
      <c r="F1990" s="7" t="s">
        <v>4417</v>
      </c>
      <c r="G1990" s="7" t="s">
        <v>4418</v>
      </c>
      <c r="H1990" s="7">
        <v>110</v>
      </c>
      <c r="I1990" s="7">
        <v>22.51</v>
      </c>
      <c r="J1990" s="7">
        <v>15</v>
      </c>
      <c r="K1990" s="7">
        <v>337.65</v>
      </c>
      <c r="L1990" s="7" t="s">
        <v>38</v>
      </c>
      <c r="M1990" s="9">
        <v>4</v>
      </c>
      <c r="N1990" s="6" t="str">
        <f>IF(ev_charging_network_usage_!$I1990&lt;=10,"Low",IF(ev_charging_network_usage_!$I1990&lt;=30,"Medium","High"))</f>
        <v>Medium</v>
      </c>
      <c r="O1990" s="6" t="str">
        <f t="shared" si="129"/>
        <v>Medium Satisfaction</v>
      </c>
      <c r="P1990" s="6" t="str">
        <f>IF(ev_charging_network_usage_!$H1990&lt;30,"Short Charging",IF(ev_charging_network_usage_!$H1990&lt;=60,"Medium Charging","Long Charging"))</f>
        <v>Long Charging</v>
      </c>
      <c r="Q1990" s="6">
        <f t="shared" si="128"/>
        <v>1</v>
      </c>
      <c r="R1990" s="30">
        <f t="shared" si="126"/>
        <v>8.819444444444445E-2</v>
      </c>
      <c r="S1990" s="28">
        <f t="shared" si="127"/>
        <v>45524</v>
      </c>
      <c r="T1990" s="28"/>
    </row>
    <row r="1991" spans="1:20" ht="13.2" x14ac:dyDescent="0.25">
      <c r="A1991" s="3" t="s">
        <v>4419</v>
      </c>
      <c r="B1991" s="3" t="s">
        <v>55</v>
      </c>
      <c r="C1991" s="3" t="s">
        <v>30</v>
      </c>
      <c r="D1991" s="3" t="s">
        <v>16</v>
      </c>
      <c r="E1991" s="3" t="s">
        <v>35</v>
      </c>
      <c r="F1991" s="3" t="s">
        <v>4420</v>
      </c>
      <c r="G1991" s="3" t="s">
        <v>4421</v>
      </c>
      <c r="H1991" s="3">
        <v>102</v>
      </c>
      <c r="I1991" s="3">
        <v>8.23</v>
      </c>
      <c r="J1991" s="3">
        <v>15</v>
      </c>
      <c r="K1991" s="3">
        <v>123.45</v>
      </c>
      <c r="L1991" s="3" t="s">
        <v>18</v>
      </c>
      <c r="M1991" s="5">
        <v>4</v>
      </c>
      <c r="N1991" s="6" t="str">
        <f>IF(ev_charging_network_usage_!$I1991&lt;=10,"Low",IF(ev_charging_network_usage_!$I1991&lt;=30,"Medium","High"))</f>
        <v>Low</v>
      </c>
      <c r="O1991" s="6" t="str">
        <f t="shared" si="129"/>
        <v>Medium Satisfaction</v>
      </c>
      <c r="P1991" s="6" t="str">
        <f>IF(ev_charging_network_usage_!$H1991&lt;30,"Short Charging",IF(ev_charging_network_usage_!$H1991&lt;=60,"Medium Charging","Long Charging"))</f>
        <v>Long Charging</v>
      </c>
      <c r="Q1991" s="6">
        <f t="shared" si="128"/>
        <v>2</v>
      </c>
      <c r="R1991" s="30">
        <f t="shared" si="126"/>
        <v>0.74097222222222225</v>
      </c>
      <c r="S1991" s="28">
        <f t="shared" si="127"/>
        <v>45307</v>
      </c>
      <c r="T1991" s="28"/>
    </row>
    <row r="1992" spans="1:20" ht="13.2" x14ac:dyDescent="0.25">
      <c r="A1992" s="7" t="s">
        <v>4422</v>
      </c>
      <c r="B1992" s="7" t="s">
        <v>14</v>
      </c>
      <c r="C1992" s="7" t="s">
        <v>15</v>
      </c>
      <c r="D1992" s="7" t="s">
        <v>34</v>
      </c>
      <c r="E1992" s="7" t="s">
        <v>35</v>
      </c>
      <c r="F1992" s="8">
        <v>45484.756249999999</v>
      </c>
      <c r="G1992" s="8">
        <v>45484.780555555553</v>
      </c>
      <c r="H1992" s="7">
        <v>35</v>
      </c>
      <c r="I1992" s="7">
        <v>18.260000000000002</v>
      </c>
      <c r="J1992" s="7">
        <v>15</v>
      </c>
      <c r="K1992" s="7">
        <v>273.89999999999998</v>
      </c>
      <c r="L1992" s="7" t="s">
        <v>38</v>
      </c>
      <c r="M1992" s="9">
        <v>2</v>
      </c>
      <c r="N1992" s="6" t="str">
        <f>IF(ev_charging_network_usage_!$I1992&lt;=10,"Low",IF(ev_charging_network_usage_!$I1992&lt;=30,"Medium","High"))</f>
        <v>Medium</v>
      </c>
      <c r="O1992" s="6" t="str">
        <f t="shared" si="129"/>
        <v>Low Satisfaction</v>
      </c>
      <c r="P1992" s="6" t="str">
        <f>IF(ev_charging_network_usage_!$H1992&lt;30,"Short Charging",IF(ev_charging_network_usage_!$H1992&lt;=60,"Medium Charging","Long Charging"))</f>
        <v>Medium Charging</v>
      </c>
      <c r="Q1992" s="6">
        <f t="shared" si="128"/>
        <v>3</v>
      </c>
      <c r="R1992" s="30">
        <f t="shared" si="126"/>
        <v>0.75624999999999998</v>
      </c>
      <c r="S1992" s="28">
        <f t="shared" si="127"/>
        <v>45484</v>
      </c>
      <c r="T1992" s="28"/>
    </row>
    <row r="1993" spans="1:20" ht="13.2" x14ac:dyDescent="0.25">
      <c r="A1993" s="3" t="s">
        <v>4423</v>
      </c>
      <c r="B1993" s="3" t="s">
        <v>59</v>
      </c>
      <c r="C1993" s="3" t="s">
        <v>30</v>
      </c>
      <c r="D1993" s="3" t="s">
        <v>22</v>
      </c>
      <c r="E1993" s="3" t="s">
        <v>17</v>
      </c>
      <c r="F1993" s="3" t="s">
        <v>4424</v>
      </c>
      <c r="G1993" s="3" t="s">
        <v>4425</v>
      </c>
      <c r="H1993" s="3">
        <v>90</v>
      </c>
      <c r="I1993" s="3">
        <v>8.73</v>
      </c>
      <c r="J1993" s="3">
        <v>10</v>
      </c>
      <c r="K1993" s="3">
        <v>87.3</v>
      </c>
      <c r="L1993" s="3" t="s">
        <v>38</v>
      </c>
      <c r="M1993" s="5">
        <v>4</v>
      </c>
      <c r="N1993" s="6" t="str">
        <f>IF(ev_charging_network_usage_!$I1993&lt;=10,"Low",IF(ev_charging_network_usage_!$I1993&lt;=30,"Medium","High"))</f>
        <v>Low</v>
      </c>
      <c r="O1993" s="6" t="str">
        <f t="shared" si="129"/>
        <v>Medium Satisfaction</v>
      </c>
      <c r="P1993" s="6" t="str">
        <f>IF(ev_charging_network_usage_!$H1993&lt;30,"Short Charging",IF(ev_charging_network_usage_!$H1993&lt;=60,"Medium Charging","Long Charging"))</f>
        <v>Long Charging</v>
      </c>
      <c r="Q1993" s="6">
        <f t="shared" si="128"/>
        <v>2</v>
      </c>
      <c r="R1993" s="30">
        <f t="shared" si="126"/>
        <v>0.37777777777777777</v>
      </c>
      <c r="S1993" s="28">
        <f t="shared" si="127"/>
        <v>45091</v>
      </c>
      <c r="T1993" s="28"/>
    </row>
    <row r="1994" spans="1:20" ht="13.2" x14ac:dyDescent="0.25">
      <c r="A1994" s="7" t="s">
        <v>4426</v>
      </c>
      <c r="B1994" s="7" t="s">
        <v>43</v>
      </c>
      <c r="C1994" s="7" t="s">
        <v>15</v>
      </c>
      <c r="D1994" s="7" t="s">
        <v>31</v>
      </c>
      <c r="E1994" s="7" t="s">
        <v>17</v>
      </c>
      <c r="F1994" s="7" t="s">
        <v>4427</v>
      </c>
      <c r="G1994" s="7" t="s">
        <v>4428</v>
      </c>
      <c r="H1994" s="7">
        <v>61</v>
      </c>
      <c r="I1994" s="7">
        <v>34.4</v>
      </c>
      <c r="J1994" s="7">
        <v>8</v>
      </c>
      <c r="K1994" s="7">
        <v>275.2</v>
      </c>
      <c r="L1994" s="7" t="s">
        <v>18</v>
      </c>
      <c r="M1994" s="9">
        <v>2</v>
      </c>
      <c r="N1994" s="6" t="str">
        <f>IF(ev_charging_network_usage_!$I1994&lt;=10,"Low",IF(ev_charging_network_usage_!$I1994&lt;=30,"Medium","High"))</f>
        <v>High</v>
      </c>
      <c r="O1994" s="6" t="str">
        <f t="shared" si="129"/>
        <v>Low Satisfaction</v>
      </c>
      <c r="P1994" s="6" t="str">
        <f>IF(ev_charging_network_usage_!$H1994&lt;30,"Short Charging",IF(ev_charging_network_usage_!$H1994&lt;=60,"Medium Charging","Long Charging"))</f>
        <v>Long Charging</v>
      </c>
      <c r="Q1994" s="6">
        <f t="shared" si="128"/>
        <v>3</v>
      </c>
      <c r="R1994" s="30">
        <f t="shared" si="126"/>
        <v>0.60902777777777772</v>
      </c>
      <c r="S1994" s="28">
        <f t="shared" si="127"/>
        <v>45309</v>
      </c>
      <c r="T1994" s="28"/>
    </row>
    <row r="1995" spans="1:20" ht="13.2" x14ac:dyDescent="0.25">
      <c r="A1995" s="3" t="s">
        <v>4429</v>
      </c>
      <c r="B1995" s="3" t="s">
        <v>48</v>
      </c>
      <c r="C1995" s="3" t="s">
        <v>30</v>
      </c>
      <c r="D1995" s="3" t="s">
        <v>31</v>
      </c>
      <c r="E1995" s="3" t="s">
        <v>35</v>
      </c>
      <c r="F1995" s="3" t="s">
        <v>4430</v>
      </c>
      <c r="G1995" s="3" t="s">
        <v>4431</v>
      </c>
      <c r="H1995" s="3">
        <v>30</v>
      </c>
      <c r="I1995" s="3">
        <v>46.28</v>
      </c>
      <c r="J1995" s="3">
        <v>12</v>
      </c>
      <c r="K1995" s="3">
        <v>555.36</v>
      </c>
      <c r="L1995" s="3" t="s">
        <v>23</v>
      </c>
      <c r="M1995" s="5">
        <v>1</v>
      </c>
      <c r="N1995" s="6" t="str">
        <f>IF(ev_charging_network_usage_!$I1995&lt;=10,"Low",IF(ev_charging_network_usage_!$I1995&lt;=30,"Medium","High"))</f>
        <v>High</v>
      </c>
      <c r="O1995" s="6" t="str">
        <f t="shared" si="129"/>
        <v>Low Satisfaction</v>
      </c>
      <c r="P1995" s="6" t="str">
        <f>IF(ev_charging_network_usage_!$H1995&lt;30,"Short Charging",IF(ev_charging_network_usage_!$H1995&lt;=60,"Medium Charging","Long Charging"))</f>
        <v>Medium Charging</v>
      </c>
      <c r="Q1995" s="6">
        <f t="shared" si="128"/>
        <v>2</v>
      </c>
      <c r="R1995" s="30">
        <f t="shared" si="126"/>
        <v>1.5277777777777777E-2</v>
      </c>
      <c r="S1995" s="28">
        <f t="shared" si="127"/>
        <v>45006</v>
      </c>
      <c r="T1995" s="28"/>
    </row>
    <row r="1996" spans="1:20" ht="13.2" x14ac:dyDescent="0.25">
      <c r="A1996" s="7" t="s">
        <v>4432</v>
      </c>
      <c r="B1996" s="7" t="s">
        <v>43</v>
      </c>
      <c r="C1996" s="7" t="s">
        <v>30</v>
      </c>
      <c r="D1996" s="7" t="s">
        <v>31</v>
      </c>
      <c r="E1996" s="7" t="s">
        <v>17</v>
      </c>
      <c r="F1996" s="7" t="s">
        <v>4433</v>
      </c>
      <c r="G1996" s="7" t="s">
        <v>4434</v>
      </c>
      <c r="H1996" s="7">
        <v>33</v>
      </c>
      <c r="I1996" s="7">
        <v>53.56</v>
      </c>
      <c r="J1996" s="7">
        <v>15</v>
      </c>
      <c r="K1996" s="7">
        <v>803.4</v>
      </c>
      <c r="L1996" s="7" t="s">
        <v>18</v>
      </c>
      <c r="M1996" s="9">
        <v>2</v>
      </c>
      <c r="N1996" s="6" t="str">
        <f>IF(ev_charging_network_usage_!$I1996&lt;=10,"Low",IF(ev_charging_network_usage_!$I1996&lt;=30,"Medium","High"))</f>
        <v>High</v>
      </c>
      <c r="O1996" s="6" t="str">
        <f t="shared" si="129"/>
        <v>Low Satisfaction</v>
      </c>
      <c r="P1996" s="6" t="str">
        <f>IF(ev_charging_network_usage_!$H1996&lt;30,"Short Charging",IF(ev_charging_network_usage_!$H1996&lt;=60,"Medium Charging","Long Charging"))</f>
        <v>Medium Charging</v>
      </c>
      <c r="Q1996" s="6">
        <f t="shared" si="128"/>
        <v>2</v>
      </c>
      <c r="R1996" s="30">
        <f t="shared" si="126"/>
        <v>0.24513888888888888</v>
      </c>
      <c r="S1996" s="28">
        <f t="shared" si="127"/>
        <v>45442</v>
      </c>
      <c r="T1996" s="28"/>
    </row>
    <row r="1997" spans="1:20" ht="13.2" x14ac:dyDescent="0.25">
      <c r="A1997" s="3" t="s">
        <v>4435</v>
      </c>
      <c r="B1997" s="3" t="s">
        <v>55</v>
      </c>
      <c r="C1997" s="3" t="s">
        <v>21</v>
      </c>
      <c r="D1997" s="3" t="s">
        <v>31</v>
      </c>
      <c r="E1997" s="3" t="s">
        <v>35</v>
      </c>
      <c r="F1997" s="4">
        <v>45027.438888888886</v>
      </c>
      <c r="G1997" s="4">
        <v>45027.517361111109</v>
      </c>
      <c r="H1997" s="3">
        <v>113</v>
      </c>
      <c r="I1997" s="3">
        <v>56.49</v>
      </c>
      <c r="J1997" s="3">
        <v>12</v>
      </c>
      <c r="K1997" s="3">
        <v>677.88</v>
      </c>
      <c r="L1997" s="3" t="s">
        <v>27</v>
      </c>
      <c r="M1997" s="5">
        <v>1</v>
      </c>
      <c r="N1997" s="6" t="str">
        <f>IF(ev_charging_network_usage_!$I1997&lt;=10,"Low",IF(ev_charging_network_usage_!$I1997&lt;=30,"Medium","High"))</f>
        <v>High</v>
      </c>
      <c r="O1997" s="6" t="str">
        <f t="shared" si="129"/>
        <v>Low Satisfaction</v>
      </c>
      <c r="P1997" s="6" t="str">
        <f>IF(ev_charging_network_usage_!$H1997&lt;30,"Short Charging",IF(ev_charging_network_usage_!$H1997&lt;=60,"Medium Charging","Long Charging"))</f>
        <v>Long Charging</v>
      </c>
      <c r="Q1997" s="6">
        <f t="shared" si="128"/>
        <v>1</v>
      </c>
      <c r="R1997" s="30">
        <f t="shared" si="126"/>
        <v>0.43888888888888888</v>
      </c>
      <c r="S1997" s="28">
        <f t="shared" si="127"/>
        <v>45027</v>
      </c>
      <c r="T1997" s="28"/>
    </row>
    <row r="1998" spans="1:20" ht="13.2" x14ac:dyDescent="0.25">
      <c r="A1998" s="7" t="s">
        <v>4436</v>
      </c>
      <c r="B1998" s="7" t="s">
        <v>48</v>
      </c>
      <c r="C1998" s="7" t="s">
        <v>15</v>
      </c>
      <c r="D1998" s="7" t="s">
        <v>16</v>
      </c>
      <c r="E1998" s="7" t="s">
        <v>35</v>
      </c>
      <c r="F1998" s="8">
        <v>45083.732638888891</v>
      </c>
      <c r="G1998" s="8">
        <v>45083.813888888886</v>
      </c>
      <c r="H1998" s="7">
        <v>117</v>
      </c>
      <c r="I1998" s="7">
        <v>7.6</v>
      </c>
      <c r="J1998" s="7">
        <v>8</v>
      </c>
      <c r="K1998" s="7">
        <v>60.8</v>
      </c>
      <c r="L1998" s="7" t="s">
        <v>38</v>
      </c>
      <c r="M1998" s="9">
        <v>2</v>
      </c>
      <c r="N1998" s="6" t="str">
        <f>IF(ev_charging_network_usage_!$I1998&lt;=10,"Low",IF(ev_charging_network_usage_!$I1998&lt;=30,"Medium","High"))</f>
        <v>Low</v>
      </c>
      <c r="O1998" s="6" t="str">
        <f t="shared" si="129"/>
        <v>Low Satisfaction</v>
      </c>
      <c r="P1998" s="6" t="str">
        <f>IF(ev_charging_network_usage_!$H1998&lt;30,"Short Charging",IF(ev_charging_network_usage_!$H1998&lt;=60,"Medium Charging","Long Charging"))</f>
        <v>Long Charging</v>
      </c>
      <c r="Q1998" s="6">
        <f t="shared" si="128"/>
        <v>3</v>
      </c>
      <c r="R1998" s="30">
        <f t="shared" si="126"/>
        <v>0.73263888888888884</v>
      </c>
      <c r="S1998" s="28">
        <f t="shared" si="127"/>
        <v>45083</v>
      </c>
      <c r="T1998" s="28"/>
    </row>
    <row r="1999" spans="1:20" ht="13.2" x14ac:dyDescent="0.25">
      <c r="A1999" s="3" t="s">
        <v>4437</v>
      </c>
      <c r="B1999" s="3" t="s">
        <v>20</v>
      </c>
      <c r="C1999" s="3" t="s">
        <v>21</v>
      </c>
      <c r="D1999" s="3" t="s">
        <v>31</v>
      </c>
      <c r="E1999" s="3" t="s">
        <v>35</v>
      </c>
      <c r="F1999" s="4">
        <v>45263.425694444442</v>
      </c>
      <c r="G1999" s="4">
        <v>45263.488888888889</v>
      </c>
      <c r="H1999" s="3">
        <v>91</v>
      </c>
      <c r="I1999" s="3">
        <v>33.619999999999997</v>
      </c>
      <c r="J1999" s="3">
        <v>15</v>
      </c>
      <c r="K1999" s="3">
        <v>504.3</v>
      </c>
      <c r="L1999" s="3" t="s">
        <v>23</v>
      </c>
      <c r="M1999" s="5">
        <v>1</v>
      </c>
      <c r="N1999" s="6" t="str">
        <f>IF(ev_charging_network_usage_!$I1999&lt;=10,"Low",IF(ev_charging_network_usage_!$I1999&lt;=30,"Medium","High"))</f>
        <v>High</v>
      </c>
      <c r="O1999" s="6" t="str">
        <f t="shared" si="129"/>
        <v>Low Satisfaction</v>
      </c>
      <c r="P1999" s="6" t="str">
        <f>IF(ev_charging_network_usage_!$H1999&lt;30,"Short Charging",IF(ev_charging_network_usage_!$H1999&lt;=60,"Medium Charging","Long Charging"))</f>
        <v>Long Charging</v>
      </c>
      <c r="Q1999" s="6">
        <f t="shared" si="128"/>
        <v>1</v>
      </c>
      <c r="R1999" s="30">
        <f t="shared" si="126"/>
        <v>0.42569444444444443</v>
      </c>
      <c r="S1999" s="28">
        <f t="shared" si="127"/>
        <v>45263</v>
      </c>
      <c r="T1999" s="28"/>
    </row>
    <row r="2000" spans="1:20" ht="13.2" x14ac:dyDescent="0.25">
      <c r="A2000" s="7" t="s">
        <v>4438</v>
      </c>
      <c r="B2000" s="7" t="s">
        <v>78</v>
      </c>
      <c r="C2000" s="7" t="s">
        <v>15</v>
      </c>
      <c r="D2000" s="7" t="s">
        <v>34</v>
      </c>
      <c r="E2000" s="7" t="s">
        <v>35</v>
      </c>
      <c r="F2000" s="7" t="s">
        <v>4439</v>
      </c>
      <c r="G2000" s="7" t="s">
        <v>4440</v>
      </c>
      <c r="H2000" s="7">
        <v>53</v>
      </c>
      <c r="I2000" s="7">
        <v>52.77</v>
      </c>
      <c r="J2000" s="7">
        <v>10</v>
      </c>
      <c r="K2000" s="7">
        <v>527.70000000000005</v>
      </c>
      <c r="L2000" s="7" t="s">
        <v>23</v>
      </c>
      <c r="M2000" s="9">
        <v>2</v>
      </c>
      <c r="N2000" s="6" t="str">
        <f>IF(ev_charging_network_usage_!$I2000&lt;=10,"Low",IF(ev_charging_network_usage_!$I2000&lt;=30,"Medium","High"))</f>
        <v>High</v>
      </c>
      <c r="O2000" s="6" t="str">
        <f t="shared" si="129"/>
        <v>Low Satisfaction</v>
      </c>
      <c r="P2000" s="6" t="str">
        <f>IF(ev_charging_network_usage_!$H2000&lt;30,"Short Charging",IF(ev_charging_network_usage_!$H2000&lt;=60,"Medium Charging","Long Charging"))</f>
        <v>Medium Charging</v>
      </c>
      <c r="Q2000" s="6">
        <f t="shared" si="128"/>
        <v>3</v>
      </c>
      <c r="R2000" s="30">
        <f t="shared" si="126"/>
        <v>4.5138888888888888E-2</v>
      </c>
      <c r="S2000" s="28">
        <f t="shared" si="127"/>
        <v>45343</v>
      </c>
      <c r="T2000" s="28"/>
    </row>
    <row r="2001" spans="1:20" ht="13.2" x14ac:dyDescent="0.25">
      <c r="A2001" s="3" t="s">
        <v>4441</v>
      </c>
      <c r="B2001" s="3" t="s">
        <v>78</v>
      </c>
      <c r="C2001" s="3" t="s">
        <v>15</v>
      </c>
      <c r="D2001" s="3" t="s">
        <v>16</v>
      </c>
      <c r="E2001" s="3" t="s">
        <v>35</v>
      </c>
      <c r="F2001" s="4">
        <v>45324.95</v>
      </c>
      <c r="G2001" s="4">
        <v>45353.012499999997</v>
      </c>
      <c r="H2001" s="3">
        <v>90</v>
      </c>
      <c r="I2001" s="3">
        <v>8.4499999999999993</v>
      </c>
      <c r="J2001" s="3">
        <v>12</v>
      </c>
      <c r="K2001" s="3">
        <v>101.4</v>
      </c>
      <c r="L2001" s="3" t="s">
        <v>38</v>
      </c>
      <c r="M2001" s="5">
        <v>1</v>
      </c>
      <c r="N2001" s="6" t="str">
        <f>IF(ev_charging_network_usage_!$I2001&lt;=10,"Low",IF(ev_charging_network_usage_!$I2001&lt;=30,"Medium","High"))</f>
        <v>Low</v>
      </c>
      <c r="O2001" s="6" t="str">
        <f t="shared" si="129"/>
        <v>Low Satisfaction</v>
      </c>
      <c r="P2001" s="6" t="str">
        <f>IF(ev_charging_network_usage_!$H2001&lt;30,"Short Charging",IF(ev_charging_network_usage_!$H2001&lt;=60,"Medium Charging","Long Charging"))</f>
        <v>Long Charging</v>
      </c>
      <c r="Q2001" s="6">
        <f t="shared" si="128"/>
        <v>3</v>
      </c>
      <c r="R2001" s="30">
        <f t="shared" si="126"/>
        <v>0.95</v>
      </c>
      <c r="S2001" s="28">
        <f t="shared" si="127"/>
        <v>45324</v>
      </c>
      <c r="T2001" s="28"/>
    </row>
    <row r="2002" spans="1:20" ht="13.2" x14ac:dyDescent="0.25">
      <c r="A2002" s="7" t="s">
        <v>4442</v>
      </c>
      <c r="B2002" s="7" t="s">
        <v>48</v>
      </c>
      <c r="C2002" s="7" t="s">
        <v>30</v>
      </c>
      <c r="D2002" s="7" t="s">
        <v>34</v>
      </c>
      <c r="E2002" s="7" t="s">
        <v>35</v>
      </c>
      <c r="F2002" s="7" t="s">
        <v>4443</v>
      </c>
      <c r="G2002" s="7" t="s">
        <v>4444</v>
      </c>
      <c r="H2002" s="7">
        <v>78</v>
      </c>
      <c r="I2002" s="7">
        <v>28.12</v>
      </c>
      <c r="J2002" s="7">
        <v>15</v>
      </c>
      <c r="K2002" s="7">
        <v>421.8</v>
      </c>
      <c r="L2002" s="7" t="s">
        <v>23</v>
      </c>
      <c r="M2002" s="9">
        <v>3</v>
      </c>
      <c r="N2002" s="6" t="str">
        <f>IF(ev_charging_network_usage_!$I2002&lt;=10,"Low",IF(ev_charging_network_usage_!$I2002&lt;=30,"Medium","High"))</f>
        <v>Medium</v>
      </c>
      <c r="O2002" s="6" t="str">
        <f t="shared" si="129"/>
        <v>Medium Satisfaction</v>
      </c>
      <c r="P2002" s="6" t="str">
        <f>IF(ev_charging_network_usage_!$H2002&lt;30,"Short Charging",IF(ev_charging_network_usage_!$H2002&lt;=60,"Medium Charging","Long Charging"))</f>
        <v>Long Charging</v>
      </c>
      <c r="Q2002" s="6">
        <f t="shared" si="128"/>
        <v>2</v>
      </c>
      <c r="R2002" s="30">
        <f t="shared" si="126"/>
        <v>0.17499999999999999</v>
      </c>
      <c r="S2002" s="28">
        <f t="shared" si="127"/>
        <v>45198</v>
      </c>
      <c r="T2002" s="28"/>
    </row>
    <row r="2003" spans="1:20" ht="13.2" x14ac:dyDescent="0.25">
      <c r="A2003" s="3" t="s">
        <v>4445</v>
      </c>
      <c r="B2003" s="3" t="s">
        <v>29</v>
      </c>
      <c r="C2003" s="3" t="s">
        <v>15</v>
      </c>
      <c r="D2003" s="3" t="s">
        <v>22</v>
      </c>
      <c r="E2003" s="3" t="s">
        <v>35</v>
      </c>
      <c r="F2003" s="4">
        <v>44928.756249999999</v>
      </c>
      <c r="G2003" s="4">
        <v>44928.784722222219</v>
      </c>
      <c r="H2003" s="3">
        <v>41</v>
      </c>
      <c r="I2003" s="3">
        <v>23.31</v>
      </c>
      <c r="J2003" s="3">
        <v>8</v>
      </c>
      <c r="K2003" s="3">
        <v>186.48</v>
      </c>
      <c r="L2003" s="3" t="s">
        <v>38</v>
      </c>
      <c r="M2003" s="5">
        <v>4</v>
      </c>
      <c r="N2003" s="6" t="str">
        <f>IF(ev_charging_network_usage_!$I2003&lt;=10,"Low",IF(ev_charging_network_usage_!$I2003&lt;=30,"Medium","High"))</f>
        <v>Medium</v>
      </c>
      <c r="O2003" s="6" t="str">
        <f t="shared" si="129"/>
        <v>Medium Satisfaction</v>
      </c>
      <c r="P2003" s="6" t="str">
        <f>IF(ev_charging_network_usage_!$H2003&lt;30,"Short Charging",IF(ev_charging_network_usage_!$H2003&lt;=60,"Medium Charging","Long Charging"))</f>
        <v>Medium Charging</v>
      </c>
      <c r="Q2003" s="6">
        <f t="shared" si="128"/>
        <v>3</v>
      </c>
      <c r="R2003" s="30">
        <f t="shared" si="126"/>
        <v>0.75624999999999998</v>
      </c>
      <c r="S2003" s="28">
        <f t="shared" si="127"/>
        <v>44928</v>
      </c>
      <c r="T2003" s="28"/>
    </row>
    <row r="2004" spans="1:20" ht="13.2" x14ac:dyDescent="0.25">
      <c r="A2004" s="7" t="s">
        <v>4446</v>
      </c>
      <c r="B2004" s="7" t="s">
        <v>78</v>
      </c>
      <c r="C2004" s="7" t="s">
        <v>15</v>
      </c>
      <c r="D2004" s="7" t="s">
        <v>31</v>
      </c>
      <c r="E2004" s="7" t="s">
        <v>35</v>
      </c>
      <c r="F2004" s="8">
        <v>45419.115972222222</v>
      </c>
      <c r="G2004" s="8">
        <v>45419.171527777777</v>
      </c>
      <c r="H2004" s="7">
        <v>80</v>
      </c>
      <c r="I2004" s="7">
        <v>13.08</v>
      </c>
      <c r="J2004" s="7">
        <v>8</v>
      </c>
      <c r="K2004" s="7">
        <v>104.64</v>
      </c>
      <c r="L2004" s="7" t="s">
        <v>18</v>
      </c>
      <c r="M2004" s="9">
        <v>2</v>
      </c>
      <c r="N2004" s="6" t="str">
        <f>IF(ev_charging_network_usage_!$I2004&lt;=10,"Low",IF(ev_charging_network_usage_!$I2004&lt;=30,"Medium","High"))</f>
        <v>Medium</v>
      </c>
      <c r="O2004" s="6" t="str">
        <f t="shared" si="129"/>
        <v>Low Satisfaction</v>
      </c>
      <c r="P2004" s="6" t="str">
        <f>IF(ev_charging_network_usage_!$H2004&lt;30,"Short Charging",IF(ev_charging_network_usage_!$H2004&lt;=60,"Medium Charging","Long Charging"))</f>
        <v>Long Charging</v>
      </c>
      <c r="Q2004" s="6">
        <f t="shared" si="128"/>
        <v>3</v>
      </c>
      <c r="R2004" s="30">
        <f t="shared" si="126"/>
        <v>0.11597222222222223</v>
      </c>
      <c r="S2004" s="28">
        <f t="shared" si="127"/>
        <v>45419</v>
      </c>
      <c r="T2004" s="28"/>
    </row>
    <row r="2005" spans="1:20" ht="13.2" x14ac:dyDescent="0.25">
      <c r="A2005" s="3" t="s">
        <v>4447</v>
      </c>
      <c r="B2005" s="3" t="s">
        <v>14</v>
      </c>
      <c r="C2005" s="3" t="s">
        <v>30</v>
      </c>
      <c r="D2005" s="3" t="s">
        <v>22</v>
      </c>
      <c r="E2005" s="3" t="s">
        <v>17</v>
      </c>
      <c r="F2005" s="3" t="s">
        <v>4448</v>
      </c>
      <c r="G2005" s="3" t="s">
        <v>4449</v>
      </c>
      <c r="H2005" s="3">
        <v>77</v>
      </c>
      <c r="I2005" s="3">
        <v>7.55</v>
      </c>
      <c r="J2005" s="3">
        <v>8</v>
      </c>
      <c r="K2005" s="3">
        <v>60.4</v>
      </c>
      <c r="L2005" s="3" t="s">
        <v>18</v>
      </c>
      <c r="M2005" s="5">
        <v>3</v>
      </c>
      <c r="N2005" s="6" t="str">
        <f>IF(ev_charging_network_usage_!$I2005&lt;=10,"Low",IF(ev_charging_network_usage_!$I2005&lt;=30,"Medium","High"))</f>
        <v>Low</v>
      </c>
      <c r="O2005" s="6" t="str">
        <f t="shared" si="129"/>
        <v>Medium Satisfaction</v>
      </c>
      <c r="P2005" s="6" t="str">
        <f>IF(ev_charging_network_usage_!$H2005&lt;30,"Short Charging",IF(ev_charging_network_usage_!$H2005&lt;=60,"Medium Charging","Long Charging"))</f>
        <v>Long Charging</v>
      </c>
      <c r="Q2005" s="6">
        <f t="shared" si="128"/>
        <v>2</v>
      </c>
      <c r="R2005" s="30">
        <f t="shared" si="126"/>
        <v>0.58611111111111114</v>
      </c>
      <c r="S2005" s="28">
        <f t="shared" si="127"/>
        <v>45129</v>
      </c>
      <c r="T2005" s="28"/>
    </row>
    <row r="2006" spans="1:20" ht="13.2" x14ac:dyDescent="0.25">
      <c r="A2006" s="7" t="s">
        <v>4450</v>
      </c>
      <c r="B2006" s="7" t="s">
        <v>59</v>
      </c>
      <c r="C2006" s="7" t="s">
        <v>15</v>
      </c>
      <c r="D2006" s="7" t="s">
        <v>31</v>
      </c>
      <c r="E2006" s="7" t="s">
        <v>17</v>
      </c>
      <c r="F2006" s="8">
        <v>45444.916666666664</v>
      </c>
      <c r="G2006" s="8">
        <v>45444.98541666667</v>
      </c>
      <c r="H2006" s="7">
        <v>99</v>
      </c>
      <c r="I2006" s="7">
        <v>23.71</v>
      </c>
      <c r="J2006" s="7">
        <v>12</v>
      </c>
      <c r="K2006" s="7">
        <v>284.52</v>
      </c>
      <c r="L2006" s="7" t="s">
        <v>38</v>
      </c>
      <c r="M2006" s="9">
        <v>2</v>
      </c>
      <c r="N2006" s="6" t="str">
        <f>IF(ev_charging_network_usage_!$I2006&lt;=10,"Low",IF(ev_charging_network_usage_!$I2006&lt;=30,"Medium","High"))</f>
        <v>Medium</v>
      </c>
      <c r="O2006" s="6" t="str">
        <f t="shared" si="129"/>
        <v>Low Satisfaction</v>
      </c>
      <c r="P2006" s="6" t="str">
        <f>IF(ev_charging_network_usage_!$H2006&lt;30,"Short Charging",IF(ev_charging_network_usage_!$H2006&lt;=60,"Medium Charging","Long Charging"))</f>
        <v>Long Charging</v>
      </c>
      <c r="Q2006" s="6">
        <f t="shared" si="128"/>
        <v>3</v>
      </c>
      <c r="R2006" s="30">
        <f t="shared" si="126"/>
        <v>0.91666666666666663</v>
      </c>
      <c r="S2006" s="28">
        <f t="shared" si="127"/>
        <v>45444</v>
      </c>
      <c r="T2006" s="28"/>
    </row>
    <row r="2007" spans="1:20" ht="13.2" x14ac:dyDescent="0.25">
      <c r="A2007" s="3" t="s">
        <v>4451</v>
      </c>
      <c r="B2007" s="3" t="s">
        <v>14</v>
      </c>
      <c r="C2007" s="3" t="s">
        <v>21</v>
      </c>
      <c r="D2007" s="3" t="s">
        <v>31</v>
      </c>
      <c r="E2007" s="3" t="s">
        <v>17</v>
      </c>
      <c r="F2007" s="4">
        <v>45452.154166666667</v>
      </c>
      <c r="G2007" s="4">
        <v>45452.168055555558</v>
      </c>
      <c r="H2007" s="3">
        <v>20</v>
      </c>
      <c r="I2007" s="3">
        <v>47.99</v>
      </c>
      <c r="J2007" s="3">
        <v>15</v>
      </c>
      <c r="K2007" s="3">
        <v>719.85</v>
      </c>
      <c r="L2007" s="3" t="s">
        <v>23</v>
      </c>
      <c r="M2007" s="5">
        <v>1</v>
      </c>
      <c r="N2007" s="6" t="str">
        <f>IF(ev_charging_network_usage_!$I2007&lt;=10,"Low",IF(ev_charging_network_usage_!$I2007&lt;=30,"Medium","High"))</f>
        <v>High</v>
      </c>
      <c r="O2007" s="6" t="str">
        <f t="shared" si="129"/>
        <v>Low Satisfaction</v>
      </c>
      <c r="P2007" s="6" t="str">
        <f>IF(ev_charging_network_usage_!$H2007&lt;30,"Short Charging",IF(ev_charging_network_usage_!$H2007&lt;=60,"Medium Charging","Long Charging"))</f>
        <v>Short Charging</v>
      </c>
      <c r="Q2007" s="6">
        <f t="shared" si="128"/>
        <v>1</v>
      </c>
      <c r="R2007" s="30">
        <f t="shared" si="126"/>
        <v>0.15416666666666667</v>
      </c>
      <c r="S2007" s="28">
        <f t="shared" si="127"/>
        <v>45452</v>
      </c>
      <c r="T2007" s="28"/>
    </row>
    <row r="2008" spans="1:20" ht="13.2" x14ac:dyDescent="0.25">
      <c r="A2008" s="7" t="s">
        <v>4452</v>
      </c>
      <c r="B2008" s="7" t="s">
        <v>43</v>
      </c>
      <c r="C2008" s="7" t="s">
        <v>30</v>
      </c>
      <c r="D2008" s="7" t="s">
        <v>22</v>
      </c>
      <c r="E2008" s="7" t="s">
        <v>35</v>
      </c>
      <c r="F2008" s="7" t="s">
        <v>4453</v>
      </c>
      <c r="G2008" s="7" t="s">
        <v>4454</v>
      </c>
      <c r="H2008" s="7">
        <v>64</v>
      </c>
      <c r="I2008" s="7">
        <v>2.3199999999999998</v>
      </c>
      <c r="J2008" s="7">
        <v>8</v>
      </c>
      <c r="K2008" s="7">
        <v>18.559999999999999</v>
      </c>
      <c r="L2008" s="7" t="s">
        <v>38</v>
      </c>
      <c r="M2008" s="9">
        <v>1</v>
      </c>
      <c r="N2008" s="6" t="str">
        <f>IF(ev_charging_network_usage_!$I2008&lt;=10,"Low",IF(ev_charging_network_usage_!$I2008&lt;=30,"Medium","High"))</f>
        <v>Low</v>
      </c>
      <c r="O2008" s="6" t="str">
        <f t="shared" si="129"/>
        <v>Low Satisfaction</v>
      </c>
      <c r="P2008" s="6" t="str">
        <f>IF(ev_charging_network_usage_!$H2008&lt;30,"Short Charging",IF(ev_charging_network_usage_!$H2008&lt;=60,"Medium Charging","Long Charging"))</f>
        <v>Long Charging</v>
      </c>
      <c r="Q2008" s="6">
        <f t="shared" si="128"/>
        <v>2</v>
      </c>
      <c r="R2008" s="30">
        <f t="shared" si="126"/>
        <v>0.57222222222222219</v>
      </c>
      <c r="S2008" s="28">
        <f t="shared" si="127"/>
        <v>44976</v>
      </c>
      <c r="T2008" s="28"/>
    </row>
    <row r="2009" spans="1:20" ht="13.2" x14ac:dyDescent="0.25">
      <c r="A2009" s="3" t="s">
        <v>4455</v>
      </c>
      <c r="B2009" s="3" t="s">
        <v>29</v>
      </c>
      <c r="C2009" s="3" t="s">
        <v>30</v>
      </c>
      <c r="D2009" s="3" t="s">
        <v>22</v>
      </c>
      <c r="E2009" s="3" t="s">
        <v>17</v>
      </c>
      <c r="F2009" s="3" t="s">
        <v>4456</v>
      </c>
      <c r="G2009" s="3" t="s">
        <v>4457</v>
      </c>
      <c r="H2009" s="3">
        <v>40</v>
      </c>
      <c r="I2009" s="3">
        <v>45.07</v>
      </c>
      <c r="J2009" s="3">
        <v>15</v>
      </c>
      <c r="K2009" s="3">
        <v>676.05</v>
      </c>
      <c r="L2009" s="3" t="s">
        <v>38</v>
      </c>
      <c r="M2009" s="5">
        <v>1</v>
      </c>
      <c r="N2009" s="6" t="str">
        <f>IF(ev_charging_network_usage_!$I2009&lt;=10,"Low",IF(ev_charging_network_usage_!$I2009&lt;=30,"Medium","High"))</f>
        <v>High</v>
      </c>
      <c r="O2009" s="6" t="str">
        <f t="shared" si="129"/>
        <v>Low Satisfaction</v>
      </c>
      <c r="P2009" s="6" t="str">
        <f>IF(ev_charging_network_usage_!$H2009&lt;30,"Short Charging",IF(ev_charging_network_usage_!$H2009&lt;=60,"Medium Charging","Long Charging"))</f>
        <v>Medium Charging</v>
      </c>
      <c r="Q2009" s="6">
        <f t="shared" si="128"/>
        <v>2</v>
      </c>
      <c r="R2009" s="30">
        <f t="shared" si="126"/>
        <v>0.29444444444444445</v>
      </c>
      <c r="S2009" s="28">
        <f t="shared" si="127"/>
        <v>45137</v>
      </c>
      <c r="T2009" s="28"/>
    </row>
    <row r="2010" spans="1:20" ht="13.2" x14ac:dyDescent="0.25">
      <c r="A2010" s="7" t="s">
        <v>4458</v>
      </c>
      <c r="B2010" s="7" t="s">
        <v>14</v>
      </c>
      <c r="C2010" s="7" t="s">
        <v>15</v>
      </c>
      <c r="D2010" s="7" t="s">
        <v>22</v>
      </c>
      <c r="E2010" s="7" t="s">
        <v>35</v>
      </c>
      <c r="F2010" s="7" t="s">
        <v>4459</v>
      </c>
      <c r="G2010" s="7" t="s">
        <v>4460</v>
      </c>
      <c r="H2010" s="7">
        <v>90</v>
      </c>
      <c r="I2010" s="7">
        <v>30.07</v>
      </c>
      <c r="J2010" s="7">
        <v>12</v>
      </c>
      <c r="K2010" s="7">
        <v>360.84</v>
      </c>
      <c r="L2010" s="7" t="s">
        <v>23</v>
      </c>
      <c r="M2010" s="9">
        <v>1</v>
      </c>
      <c r="N2010" s="6" t="str">
        <f>IF(ev_charging_network_usage_!$I2010&lt;=10,"Low",IF(ev_charging_network_usage_!$I2010&lt;=30,"Medium","High"))</f>
        <v>High</v>
      </c>
      <c r="O2010" s="6" t="str">
        <f t="shared" si="129"/>
        <v>Low Satisfaction</v>
      </c>
      <c r="P2010" s="6" t="str">
        <f>IF(ev_charging_network_usage_!$H2010&lt;30,"Short Charging",IF(ev_charging_network_usage_!$H2010&lt;=60,"Medium Charging","Long Charging"))</f>
        <v>Long Charging</v>
      </c>
      <c r="Q2010" s="6">
        <f t="shared" si="128"/>
        <v>3</v>
      </c>
      <c r="R2010" s="30">
        <f t="shared" si="126"/>
        <v>0.81111111111111112</v>
      </c>
      <c r="S2010" s="28">
        <f t="shared" si="127"/>
        <v>45064</v>
      </c>
      <c r="T2010" s="28"/>
    </row>
    <row r="2011" spans="1:20" ht="13.2" x14ac:dyDescent="0.25">
      <c r="A2011" s="3" t="s">
        <v>4461</v>
      </c>
      <c r="B2011" s="3" t="s">
        <v>14</v>
      </c>
      <c r="C2011" s="3" t="s">
        <v>30</v>
      </c>
      <c r="D2011" s="3" t="s">
        <v>22</v>
      </c>
      <c r="E2011" s="3" t="s">
        <v>17</v>
      </c>
      <c r="F2011" s="4">
        <v>45362.90347222222</v>
      </c>
      <c r="G2011" s="4">
        <v>45362.936805555553</v>
      </c>
      <c r="H2011" s="3">
        <v>48</v>
      </c>
      <c r="I2011" s="3">
        <v>19.97</v>
      </c>
      <c r="J2011" s="3">
        <v>10</v>
      </c>
      <c r="K2011" s="3">
        <v>199.7</v>
      </c>
      <c r="L2011" s="3" t="s">
        <v>38</v>
      </c>
      <c r="M2011" s="5">
        <v>1</v>
      </c>
      <c r="N2011" s="6" t="str">
        <f>IF(ev_charging_network_usage_!$I2011&lt;=10,"Low",IF(ev_charging_network_usage_!$I2011&lt;=30,"Medium","High"))</f>
        <v>Medium</v>
      </c>
      <c r="O2011" s="6" t="str">
        <f t="shared" si="129"/>
        <v>Low Satisfaction</v>
      </c>
      <c r="P2011" s="6" t="str">
        <f>IF(ev_charging_network_usage_!$H2011&lt;30,"Short Charging",IF(ev_charging_network_usage_!$H2011&lt;=60,"Medium Charging","Long Charging"))</f>
        <v>Medium Charging</v>
      </c>
      <c r="Q2011" s="6">
        <f t="shared" si="128"/>
        <v>2</v>
      </c>
      <c r="R2011" s="30">
        <f t="shared" si="126"/>
        <v>0.90347222222222223</v>
      </c>
      <c r="S2011" s="28">
        <f t="shared" si="127"/>
        <v>45362</v>
      </c>
      <c r="T2011" s="28"/>
    </row>
    <row r="2012" spans="1:20" ht="13.2" x14ac:dyDescent="0.25">
      <c r="A2012" s="7" t="s">
        <v>4462</v>
      </c>
      <c r="B2012" s="7" t="s">
        <v>55</v>
      </c>
      <c r="C2012" s="7" t="s">
        <v>21</v>
      </c>
      <c r="D2012" s="7" t="s">
        <v>34</v>
      </c>
      <c r="E2012" s="7" t="s">
        <v>17</v>
      </c>
      <c r="F2012" s="8">
        <v>45601.943055555559</v>
      </c>
      <c r="G2012" s="8">
        <v>45601.972916666666</v>
      </c>
      <c r="H2012" s="7">
        <v>43</v>
      </c>
      <c r="I2012" s="7">
        <v>43.2</v>
      </c>
      <c r="J2012" s="7">
        <v>10</v>
      </c>
      <c r="K2012" s="7">
        <v>432</v>
      </c>
      <c r="L2012" s="7" t="s">
        <v>18</v>
      </c>
      <c r="M2012" s="9">
        <v>1</v>
      </c>
      <c r="N2012" s="6" t="str">
        <f>IF(ev_charging_network_usage_!$I2012&lt;=10,"Low",IF(ev_charging_network_usage_!$I2012&lt;=30,"Medium","High"))</f>
        <v>High</v>
      </c>
      <c r="O2012" s="6" t="str">
        <f t="shared" si="129"/>
        <v>Low Satisfaction</v>
      </c>
      <c r="P2012" s="6" t="str">
        <f>IF(ev_charging_network_usage_!$H2012&lt;30,"Short Charging",IF(ev_charging_network_usage_!$H2012&lt;=60,"Medium Charging","Long Charging"))</f>
        <v>Medium Charging</v>
      </c>
      <c r="Q2012" s="6">
        <f t="shared" si="128"/>
        <v>1</v>
      </c>
      <c r="R2012" s="30">
        <f t="shared" si="126"/>
        <v>0.94305555555555554</v>
      </c>
      <c r="S2012" s="28">
        <f t="shared" si="127"/>
        <v>45601</v>
      </c>
      <c r="T2012" s="28"/>
    </row>
    <row r="2013" spans="1:20" ht="13.2" x14ac:dyDescent="0.25">
      <c r="A2013" s="3" t="s">
        <v>4463</v>
      </c>
      <c r="B2013" s="3" t="s">
        <v>14</v>
      </c>
      <c r="C2013" s="3" t="s">
        <v>30</v>
      </c>
      <c r="D2013" s="3" t="s">
        <v>16</v>
      </c>
      <c r="E2013" s="3" t="s">
        <v>35</v>
      </c>
      <c r="F2013" s="3" t="s">
        <v>4464</v>
      </c>
      <c r="G2013" s="3" t="s">
        <v>4465</v>
      </c>
      <c r="H2013" s="3">
        <v>119</v>
      </c>
      <c r="I2013" s="3">
        <v>21</v>
      </c>
      <c r="J2013" s="3">
        <v>12</v>
      </c>
      <c r="K2013" s="3">
        <v>252</v>
      </c>
      <c r="L2013" s="3" t="s">
        <v>18</v>
      </c>
      <c r="M2013" s="5">
        <v>2</v>
      </c>
      <c r="N2013" s="6" t="str">
        <f>IF(ev_charging_network_usage_!$I2013&lt;=10,"Low",IF(ev_charging_network_usage_!$I2013&lt;=30,"Medium","High"))</f>
        <v>Medium</v>
      </c>
      <c r="O2013" s="6" t="str">
        <f t="shared" si="129"/>
        <v>Low Satisfaction</v>
      </c>
      <c r="P2013" s="6" t="str">
        <f>IF(ev_charging_network_usage_!$H2013&lt;30,"Short Charging",IF(ev_charging_network_usage_!$H2013&lt;=60,"Medium Charging","Long Charging"))</f>
        <v>Long Charging</v>
      </c>
      <c r="Q2013" s="6">
        <f t="shared" si="128"/>
        <v>2</v>
      </c>
      <c r="R2013" s="30">
        <f t="shared" si="126"/>
        <v>0.96250000000000002</v>
      </c>
      <c r="S2013" s="28">
        <f t="shared" si="127"/>
        <v>45397</v>
      </c>
      <c r="T2013" s="28"/>
    </row>
    <row r="2014" spans="1:20" ht="13.2" x14ac:dyDescent="0.25">
      <c r="A2014" s="7" t="s">
        <v>4466</v>
      </c>
      <c r="B2014" s="7" t="s">
        <v>59</v>
      </c>
      <c r="C2014" s="7" t="s">
        <v>21</v>
      </c>
      <c r="D2014" s="7" t="s">
        <v>22</v>
      </c>
      <c r="E2014" s="7" t="s">
        <v>17</v>
      </c>
      <c r="F2014" s="7" t="s">
        <v>4467</v>
      </c>
      <c r="G2014" s="7" t="s">
        <v>4468</v>
      </c>
      <c r="H2014" s="7">
        <v>118</v>
      </c>
      <c r="I2014" s="7">
        <v>41.4</v>
      </c>
      <c r="J2014" s="7">
        <v>15</v>
      </c>
      <c r="K2014" s="7">
        <v>621</v>
      </c>
      <c r="L2014" s="7" t="s">
        <v>18</v>
      </c>
      <c r="M2014" s="9">
        <v>3</v>
      </c>
      <c r="N2014" s="6" t="str">
        <f>IF(ev_charging_network_usage_!$I2014&lt;=10,"Low",IF(ev_charging_network_usage_!$I2014&lt;=30,"Medium","High"))</f>
        <v>High</v>
      </c>
      <c r="O2014" s="6" t="str">
        <f t="shared" si="129"/>
        <v>Medium Satisfaction</v>
      </c>
      <c r="P2014" s="6" t="str">
        <f>IF(ev_charging_network_usage_!$H2014&lt;30,"Short Charging",IF(ev_charging_network_usage_!$H2014&lt;=60,"Medium Charging","Long Charging"))</f>
        <v>Long Charging</v>
      </c>
      <c r="Q2014" s="6">
        <f t="shared" si="128"/>
        <v>1</v>
      </c>
      <c r="R2014" s="30">
        <f t="shared" si="126"/>
        <v>0.50486111111111109</v>
      </c>
      <c r="S2014" s="28">
        <f t="shared" si="127"/>
        <v>45380</v>
      </c>
      <c r="T2014" s="28"/>
    </row>
    <row r="2015" spans="1:20" ht="13.2" x14ac:dyDescent="0.25">
      <c r="A2015" s="3" t="s">
        <v>4469</v>
      </c>
      <c r="B2015" s="3" t="s">
        <v>20</v>
      </c>
      <c r="C2015" s="3" t="s">
        <v>21</v>
      </c>
      <c r="D2015" s="3" t="s">
        <v>16</v>
      </c>
      <c r="E2015" s="3" t="s">
        <v>17</v>
      </c>
      <c r="F2015" s="4">
        <v>45017.55</v>
      </c>
      <c r="G2015" s="4">
        <v>45017.594444444447</v>
      </c>
      <c r="H2015" s="3">
        <v>64</v>
      </c>
      <c r="I2015" s="3">
        <v>37.159999999999997</v>
      </c>
      <c r="J2015" s="3">
        <v>10</v>
      </c>
      <c r="K2015" s="3">
        <v>371.6</v>
      </c>
      <c r="L2015" s="3" t="s">
        <v>18</v>
      </c>
      <c r="M2015" s="5">
        <v>1</v>
      </c>
      <c r="N2015" s="6" t="str">
        <f>IF(ev_charging_network_usage_!$I2015&lt;=10,"Low",IF(ev_charging_network_usage_!$I2015&lt;=30,"Medium","High"))</f>
        <v>High</v>
      </c>
      <c r="O2015" s="6" t="str">
        <f t="shared" si="129"/>
        <v>Low Satisfaction</v>
      </c>
      <c r="P2015" s="6" t="str">
        <f>IF(ev_charging_network_usage_!$H2015&lt;30,"Short Charging",IF(ev_charging_network_usage_!$H2015&lt;=60,"Medium Charging","Long Charging"))</f>
        <v>Long Charging</v>
      </c>
      <c r="Q2015" s="6">
        <f t="shared" si="128"/>
        <v>1</v>
      </c>
      <c r="R2015" s="30">
        <f t="shared" si="126"/>
        <v>0.55000000000000004</v>
      </c>
      <c r="S2015" s="28">
        <f t="shared" si="127"/>
        <v>45017</v>
      </c>
      <c r="T2015" s="28"/>
    </row>
    <row r="2016" spans="1:20" ht="13.2" x14ac:dyDescent="0.25">
      <c r="A2016" s="7" t="s">
        <v>4470</v>
      </c>
      <c r="B2016" s="7" t="s">
        <v>55</v>
      </c>
      <c r="C2016" s="7" t="s">
        <v>15</v>
      </c>
      <c r="D2016" s="7" t="s">
        <v>34</v>
      </c>
      <c r="E2016" s="7" t="s">
        <v>35</v>
      </c>
      <c r="F2016" s="7" t="s">
        <v>4471</v>
      </c>
      <c r="G2016" s="7" t="s">
        <v>4472</v>
      </c>
      <c r="H2016" s="7">
        <v>104</v>
      </c>
      <c r="I2016" s="7">
        <v>6.39</v>
      </c>
      <c r="J2016" s="7">
        <v>12</v>
      </c>
      <c r="K2016" s="7">
        <v>76.680000000000007</v>
      </c>
      <c r="L2016" s="7" t="s">
        <v>18</v>
      </c>
      <c r="M2016" s="9">
        <v>2</v>
      </c>
      <c r="N2016" s="6" t="str">
        <f>IF(ev_charging_network_usage_!$I2016&lt;=10,"Low",IF(ev_charging_network_usage_!$I2016&lt;=30,"Medium","High"))</f>
        <v>Low</v>
      </c>
      <c r="O2016" s="6" t="str">
        <f t="shared" si="129"/>
        <v>Low Satisfaction</v>
      </c>
      <c r="P2016" s="6" t="str">
        <f>IF(ev_charging_network_usage_!$H2016&lt;30,"Short Charging",IF(ev_charging_network_usage_!$H2016&lt;=60,"Medium Charging","Long Charging"))</f>
        <v>Long Charging</v>
      </c>
      <c r="Q2016" s="6">
        <f t="shared" si="128"/>
        <v>3</v>
      </c>
      <c r="R2016" s="30">
        <f t="shared" si="126"/>
        <v>0.75902777777777775</v>
      </c>
      <c r="S2016" s="28">
        <f t="shared" si="127"/>
        <v>45250</v>
      </c>
      <c r="T2016" s="28"/>
    </row>
    <row r="2017" spans="1:20" ht="13.2" x14ac:dyDescent="0.25">
      <c r="A2017" s="3" t="s">
        <v>4473</v>
      </c>
      <c r="B2017" s="3" t="s">
        <v>20</v>
      </c>
      <c r="C2017" s="3" t="s">
        <v>30</v>
      </c>
      <c r="D2017" s="3" t="s">
        <v>22</v>
      </c>
      <c r="E2017" s="3" t="s">
        <v>17</v>
      </c>
      <c r="F2017" s="3" t="s">
        <v>4474</v>
      </c>
      <c r="G2017" s="3" t="s">
        <v>4475</v>
      </c>
      <c r="H2017" s="3">
        <v>118</v>
      </c>
      <c r="I2017" s="3">
        <v>49.73</v>
      </c>
      <c r="J2017" s="3">
        <v>12</v>
      </c>
      <c r="K2017" s="3">
        <v>596.76</v>
      </c>
      <c r="L2017" s="3" t="s">
        <v>23</v>
      </c>
      <c r="M2017" s="5">
        <v>5</v>
      </c>
      <c r="N2017" s="6" t="str">
        <f>IF(ev_charging_network_usage_!$I2017&lt;=10,"Low",IF(ev_charging_network_usage_!$I2017&lt;=30,"Medium","High"))</f>
        <v>High</v>
      </c>
      <c r="O2017" s="6" t="str">
        <f t="shared" si="129"/>
        <v>High Satisfaction</v>
      </c>
      <c r="P2017" s="6" t="str">
        <f>IF(ev_charging_network_usage_!$H2017&lt;30,"Short Charging",IF(ev_charging_network_usage_!$H2017&lt;=60,"Medium Charging","Long Charging"))</f>
        <v>Long Charging</v>
      </c>
      <c r="Q2017" s="6">
        <f t="shared" si="128"/>
        <v>2</v>
      </c>
      <c r="R2017" s="30">
        <f t="shared" si="126"/>
        <v>3.7499999999999999E-2</v>
      </c>
      <c r="S2017" s="28">
        <f t="shared" si="127"/>
        <v>44940</v>
      </c>
      <c r="T2017" s="28"/>
    </row>
    <row r="2018" spans="1:20" ht="13.2" x14ac:dyDescent="0.25">
      <c r="A2018" s="7" t="s">
        <v>4476</v>
      </c>
      <c r="B2018" s="7" t="s">
        <v>43</v>
      </c>
      <c r="C2018" s="7" t="s">
        <v>21</v>
      </c>
      <c r="D2018" s="7" t="s">
        <v>34</v>
      </c>
      <c r="E2018" s="7" t="s">
        <v>17</v>
      </c>
      <c r="F2018" s="7" t="s">
        <v>4477</v>
      </c>
      <c r="G2018" s="7" t="s">
        <v>4478</v>
      </c>
      <c r="H2018" s="7">
        <v>35</v>
      </c>
      <c r="I2018" s="7">
        <v>18.38</v>
      </c>
      <c r="J2018" s="7">
        <v>12</v>
      </c>
      <c r="K2018" s="7">
        <v>220.56</v>
      </c>
      <c r="L2018" s="7" t="s">
        <v>38</v>
      </c>
      <c r="M2018" s="9">
        <v>2</v>
      </c>
      <c r="N2018" s="6" t="str">
        <f>IF(ev_charging_network_usage_!$I2018&lt;=10,"Low",IF(ev_charging_network_usage_!$I2018&lt;=30,"Medium","High"))</f>
        <v>Medium</v>
      </c>
      <c r="O2018" s="6" t="str">
        <f t="shared" si="129"/>
        <v>Low Satisfaction</v>
      </c>
      <c r="P2018" s="6" t="str">
        <f>IF(ev_charging_network_usage_!$H2018&lt;30,"Short Charging",IF(ev_charging_network_usage_!$H2018&lt;=60,"Medium Charging","Long Charging"))</f>
        <v>Medium Charging</v>
      </c>
      <c r="Q2018" s="6">
        <f t="shared" si="128"/>
        <v>1</v>
      </c>
      <c r="R2018" s="30">
        <f t="shared" si="126"/>
        <v>0.60555555555555551</v>
      </c>
      <c r="S2018" s="28">
        <f t="shared" si="127"/>
        <v>45396</v>
      </c>
      <c r="T2018" s="28"/>
    </row>
    <row r="2019" spans="1:20" ht="13.2" x14ac:dyDescent="0.25">
      <c r="A2019" s="3" t="s">
        <v>4479</v>
      </c>
      <c r="B2019" s="3" t="s">
        <v>78</v>
      </c>
      <c r="C2019" s="3" t="s">
        <v>21</v>
      </c>
      <c r="D2019" s="3" t="s">
        <v>16</v>
      </c>
      <c r="E2019" s="3" t="s">
        <v>35</v>
      </c>
      <c r="F2019" s="3" t="s">
        <v>4480</v>
      </c>
      <c r="G2019" s="3" t="s">
        <v>4481</v>
      </c>
      <c r="H2019" s="3">
        <v>119</v>
      </c>
      <c r="I2019" s="3">
        <v>4.91</v>
      </c>
      <c r="J2019" s="3">
        <v>15</v>
      </c>
      <c r="K2019" s="3">
        <v>73.650000000000006</v>
      </c>
      <c r="L2019" s="3" t="s">
        <v>38</v>
      </c>
      <c r="M2019" s="5">
        <v>4</v>
      </c>
      <c r="N2019" s="6" t="str">
        <f>IF(ev_charging_network_usage_!$I2019&lt;=10,"Low",IF(ev_charging_network_usage_!$I2019&lt;=30,"Medium","High"))</f>
        <v>Low</v>
      </c>
      <c r="O2019" s="6" t="str">
        <f t="shared" si="129"/>
        <v>Medium Satisfaction</v>
      </c>
      <c r="P2019" s="6" t="str">
        <f>IF(ev_charging_network_usage_!$H2019&lt;30,"Short Charging",IF(ev_charging_network_usage_!$H2019&lt;=60,"Medium Charging","Long Charging"))</f>
        <v>Long Charging</v>
      </c>
      <c r="Q2019" s="6">
        <f t="shared" si="128"/>
        <v>1</v>
      </c>
      <c r="R2019" s="30">
        <f t="shared" si="126"/>
        <v>0.88472222222222219</v>
      </c>
      <c r="S2019" s="28">
        <f t="shared" si="127"/>
        <v>45289</v>
      </c>
      <c r="T2019" s="28"/>
    </row>
    <row r="2020" spans="1:20" ht="13.2" x14ac:dyDescent="0.25">
      <c r="A2020" s="7" t="s">
        <v>4482</v>
      </c>
      <c r="B2020" s="7" t="s">
        <v>78</v>
      </c>
      <c r="C2020" s="7" t="s">
        <v>15</v>
      </c>
      <c r="D2020" s="7" t="s">
        <v>22</v>
      </c>
      <c r="E2020" s="7" t="s">
        <v>17</v>
      </c>
      <c r="F2020" s="7" t="s">
        <v>4483</v>
      </c>
      <c r="G2020" s="7" t="s">
        <v>4484</v>
      </c>
      <c r="H2020" s="7">
        <v>37</v>
      </c>
      <c r="I2020" s="7">
        <v>5.85</v>
      </c>
      <c r="J2020" s="7">
        <v>10</v>
      </c>
      <c r="K2020" s="7">
        <v>58.5</v>
      </c>
      <c r="L2020" s="7" t="s">
        <v>18</v>
      </c>
      <c r="M2020" s="9">
        <v>4</v>
      </c>
      <c r="N2020" s="6" t="str">
        <f>IF(ev_charging_network_usage_!$I2020&lt;=10,"Low",IF(ev_charging_network_usage_!$I2020&lt;=30,"Medium","High"))</f>
        <v>Low</v>
      </c>
      <c r="O2020" s="6" t="str">
        <f t="shared" si="129"/>
        <v>Medium Satisfaction</v>
      </c>
      <c r="P2020" s="6" t="str">
        <f>IF(ev_charging_network_usage_!$H2020&lt;30,"Short Charging",IF(ev_charging_network_usage_!$H2020&lt;=60,"Medium Charging","Long Charging"))</f>
        <v>Medium Charging</v>
      </c>
      <c r="Q2020" s="6">
        <f t="shared" si="128"/>
        <v>3</v>
      </c>
      <c r="R2020" s="30">
        <f t="shared" si="126"/>
        <v>0.8666666666666667</v>
      </c>
      <c r="S2020" s="28">
        <f t="shared" si="127"/>
        <v>45440</v>
      </c>
      <c r="T2020" s="28"/>
    </row>
    <row r="2021" spans="1:20" ht="13.2" x14ac:dyDescent="0.25">
      <c r="A2021" s="3" t="s">
        <v>4485</v>
      </c>
      <c r="B2021" s="3" t="s">
        <v>78</v>
      </c>
      <c r="C2021" s="3" t="s">
        <v>15</v>
      </c>
      <c r="D2021" s="3" t="s">
        <v>31</v>
      </c>
      <c r="E2021" s="3" t="s">
        <v>35</v>
      </c>
      <c r="F2021" s="4">
        <v>45109.67083333333</v>
      </c>
      <c r="G2021" s="4">
        <v>45109.753472222219</v>
      </c>
      <c r="H2021" s="3">
        <v>119</v>
      </c>
      <c r="I2021" s="3">
        <v>50.67</v>
      </c>
      <c r="J2021" s="3">
        <v>8</v>
      </c>
      <c r="K2021" s="3">
        <v>405.36</v>
      </c>
      <c r="L2021" s="3" t="s">
        <v>18</v>
      </c>
      <c r="M2021" s="5">
        <v>4</v>
      </c>
      <c r="N2021" s="6" t="str">
        <f>IF(ev_charging_network_usage_!$I2021&lt;=10,"Low",IF(ev_charging_network_usage_!$I2021&lt;=30,"Medium","High"))</f>
        <v>High</v>
      </c>
      <c r="O2021" s="6" t="str">
        <f t="shared" si="129"/>
        <v>Medium Satisfaction</v>
      </c>
      <c r="P2021" s="6" t="str">
        <f>IF(ev_charging_network_usage_!$H2021&lt;30,"Short Charging",IF(ev_charging_network_usage_!$H2021&lt;=60,"Medium Charging","Long Charging"))</f>
        <v>Long Charging</v>
      </c>
      <c r="Q2021" s="6">
        <f t="shared" si="128"/>
        <v>3</v>
      </c>
      <c r="R2021" s="30">
        <f t="shared" si="126"/>
        <v>0.67083333333333328</v>
      </c>
      <c r="S2021" s="28">
        <f t="shared" si="127"/>
        <v>45109</v>
      </c>
      <c r="T2021" s="28"/>
    </row>
    <row r="2022" spans="1:20" ht="13.2" x14ac:dyDescent="0.25">
      <c r="A2022" s="7" t="s">
        <v>4486</v>
      </c>
      <c r="B2022" s="7" t="s">
        <v>59</v>
      </c>
      <c r="C2022" s="7" t="s">
        <v>15</v>
      </c>
      <c r="D2022" s="7" t="s">
        <v>16</v>
      </c>
      <c r="E2022" s="7" t="s">
        <v>35</v>
      </c>
      <c r="F2022" s="7" t="s">
        <v>4487</v>
      </c>
      <c r="G2022" s="7" t="s">
        <v>4488</v>
      </c>
      <c r="H2022" s="7">
        <v>30</v>
      </c>
      <c r="I2022" s="7">
        <v>7.47</v>
      </c>
      <c r="J2022" s="7">
        <v>15</v>
      </c>
      <c r="K2022" s="7">
        <v>112.05</v>
      </c>
      <c r="L2022" s="7" t="s">
        <v>23</v>
      </c>
      <c r="M2022" s="9">
        <v>3</v>
      </c>
      <c r="N2022" s="6" t="str">
        <f>IF(ev_charging_network_usage_!$I2022&lt;=10,"Low",IF(ev_charging_network_usage_!$I2022&lt;=30,"Medium","High"))</f>
        <v>Low</v>
      </c>
      <c r="O2022" s="6" t="str">
        <f t="shared" si="129"/>
        <v>Medium Satisfaction</v>
      </c>
      <c r="P2022" s="6" t="str">
        <f>IF(ev_charging_network_usage_!$H2022&lt;30,"Short Charging",IF(ev_charging_network_usage_!$H2022&lt;=60,"Medium Charging","Long Charging"))</f>
        <v>Medium Charging</v>
      </c>
      <c r="Q2022" s="6">
        <f t="shared" si="128"/>
        <v>3</v>
      </c>
      <c r="R2022" s="30">
        <f t="shared" si="126"/>
        <v>0.61597222222222225</v>
      </c>
      <c r="S2022" s="28">
        <f t="shared" si="127"/>
        <v>45493</v>
      </c>
      <c r="T2022" s="28"/>
    </row>
    <row r="2023" spans="1:20" ht="13.2" x14ac:dyDescent="0.25">
      <c r="A2023" s="3" t="s">
        <v>4489</v>
      </c>
      <c r="B2023" s="3" t="s">
        <v>20</v>
      </c>
      <c r="C2023" s="3" t="s">
        <v>21</v>
      </c>
      <c r="D2023" s="3" t="s">
        <v>22</v>
      </c>
      <c r="E2023" s="3" t="s">
        <v>17</v>
      </c>
      <c r="F2023" s="4">
        <v>45119.117361111108</v>
      </c>
      <c r="G2023" s="4">
        <v>45119.162499999999</v>
      </c>
      <c r="H2023" s="3">
        <v>65</v>
      </c>
      <c r="I2023" s="3">
        <v>37.51</v>
      </c>
      <c r="J2023" s="3">
        <v>10</v>
      </c>
      <c r="K2023" s="3">
        <v>375.1</v>
      </c>
      <c r="L2023" s="3" t="s">
        <v>38</v>
      </c>
      <c r="M2023" s="5">
        <v>5</v>
      </c>
      <c r="N2023" s="6" t="str">
        <f>IF(ev_charging_network_usage_!$I2023&lt;=10,"Low",IF(ev_charging_network_usage_!$I2023&lt;=30,"Medium","High"))</f>
        <v>High</v>
      </c>
      <c r="O2023" s="6" t="str">
        <f t="shared" si="129"/>
        <v>High Satisfaction</v>
      </c>
      <c r="P2023" s="6" t="str">
        <f>IF(ev_charging_network_usage_!$H2023&lt;30,"Short Charging",IF(ev_charging_network_usage_!$H2023&lt;=60,"Medium Charging","Long Charging"))</f>
        <v>Long Charging</v>
      </c>
      <c r="Q2023" s="6">
        <f t="shared" si="128"/>
        <v>1</v>
      </c>
      <c r="R2023" s="30">
        <f t="shared" si="126"/>
        <v>0.11736111111111111</v>
      </c>
      <c r="S2023" s="28">
        <f t="shared" si="127"/>
        <v>45119</v>
      </c>
      <c r="T2023" s="28"/>
    </row>
    <row r="2024" spans="1:20" ht="13.2" x14ac:dyDescent="0.25">
      <c r="A2024" s="7" t="s">
        <v>4490</v>
      </c>
      <c r="B2024" s="7" t="s">
        <v>20</v>
      </c>
      <c r="C2024" s="7" t="s">
        <v>15</v>
      </c>
      <c r="D2024" s="7" t="s">
        <v>34</v>
      </c>
      <c r="E2024" s="7" t="s">
        <v>17</v>
      </c>
      <c r="F2024" s="8">
        <v>45481.656944444447</v>
      </c>
      <c r="G2024" s="8">
        <v>45481.696527777778</v>
      </c>
      <c r="H2024" s="7">
        <v>57</v>
      </c>
      <c r="I2024" s="7">
        <v>14.27</v>
      </c>
      <c r="J2024" s="7">
        <v>10</v>
      </c>
      <c r="K2024" s="7">
        <v>142.69999999999999</v>
      </c>
      <c r="L2024" s="7" t="s">
        <v>18</v>
      </c>
      <c r="M2024" s="9">
        <v>3</v>
      </c>
      <c r="N2024" s="6" t="str">
        <f>IF(ev_charging_network_usage_!$I2024&lt;=10,"Low",IF(ev_charging_network_usage_!$I2024&lt;=30,"Medium","High"))</f>
        <v>Medium</v>
      </c>
      <c r="O2024" s="6" t="str">
        <f t="shared" si="129"/>
        <v>Medium Satisfaction</v>
      </c>
      <c r="P2024" s="6" t="str">
        <f>IF(ev_charging_network_usage_!$H2024&lt;30,"Short Charging",IF(ev_charging_network_usage_!$H2024&lt;=60,"Medium Charging","Long Charging"))</f>
        <v>Medium Charging</v>
      </c>
      <c r="Q2024" s="6">
        <f t="shared" si="128"/>
        <v>3</v>
      </c>
      <c r="R2024" s="30">
        <f t="shared" si="126"/>
        <v>0.65694444444444444</v>
      </c>
      <c r="S2024" s="28">
        <f t="shared" si="127"/>
        <v>45481</v>
      </c>
      <c r="T2024" s="28"/>
    </row>
    <row r="2025" spans="1:20" ht="13.2" x14ac:dyDescent="0.25">
      <c r="A2025" s="3" t="s">
        <v>4491</v>
      </c>
      <c r="B2025" s="3" t="s">
        <v>55</v>
      </c>
      <c r="C2025" s="3" t="s">
        <v>15</v>
      </c>
      <c r="D2025" s="3" t="s">
        <v>31</v>
      </c>
      <c r="E2025" s="3" t="s">
        <v>17</v>
      </c>
      <c r="F2025" s="4">
        <v>45539.53125</v>
      </c>
      <c r="G2025" s="4">
        <v>45539.595138888886</v>
      </c>
      <c r="H2025" s="3">
        <v>92</v>
      </c>
      <c r="I2025" s="3">
        <v>2.3199999999999998</v>
      </c>
      <c r="J2025" s="3">
        <v>10</v>
      </c>
      <c r="K2025" s="3">
        <v>23.2</v>
      </c>
      <c r="L2025" s="3" t="s">
        <v>38</v>
      </c>
      <c r="M2025" s="5">
        <v>1</v>
      </c>
      <c r="N2025" s="6" t="str">
        <f>IF(ev_charging_network_usage_!$I2025&lt;=10,"Low",IF(ev_charging_network_usage_!$I2025&lt;=30,"Medium","High"))</f>
        <v>Low</v>
      </c>
      <c r="O2025" s="6" t="str">
        <f t="shared" si="129"/>
        <v>Low Satisfaction</v>
      </c>
      <c r="P2025" s="6" t="str">
        <f>IF(ev_charging_network_usage_!$H2025&lt;30,"Short Charging",IF(ev_charging_network_usage_!$H2025&lt;=60,"Medium Charging","Long Charging"))</f>
        <v>Long Charging</v>
      </c>
      <c r="Q2025" s="6">
        <f t="shared" si="128"/>
        <v>3</v>
      </c>
      <c r="R2025" s="30">
        <f t="shared" si="126"/>
        <v>0.53125</v>
      </c>
      <c r="S2025" s="28">
        <f t="shared" si="127"/>
        <v>45539</v>
      </c>
      <c r="T2025" s="28"/>
    </row>
    <row r="2026" spans="1:20" ht="13.2" x14ac:dyDescent="0.25">
      <c r="A2026" s="7" t="s">
        <v>4492</v>
      </c>
      <c r="B2026" s="7" t="s">
        <v>48</v>
      </c>
      <c r="C2026" s="7" t="s">
        <v>30</v>
      </c>
      <c r="D2026" s="7" t="s">
        <v>16</v>
      </c>
      <c r="E2026" s="7" t="s">
        <v>17</v>
      </c>
      <c r="F2026" s="8">
        <v>45180.500694444447</v>
      </c>
      <c r="G2026" s="8">
        <v>45180.53125</v>
      </c>
      <c r="H2026" s="7">
        <v>44</v>
      </c>
      <c r="I2026" s="7">
        <v>27.62</v>
      </c>
      <c r="J2026" s="7">
        <v>8</v>
      </c>
      <c r="K2026" s="7">
        <v>220.96</v>
      </c>
      <c r="L2026" s="7" t="s">
        <v>23</v>
      </c>
      <c r="M2026" s="9">
        <v>1</v>
      </c>
      <c r="N2026" s="6" t="str">
        <f>IF(ev_charging_network_usage_!$I2026&lt;=10,"Low",IF(ev_charging_network_usage_!$I2026&lt;=30,"Medium","High"))</f>
        <v>Medium</v>
      </c>
      <c r="O2026" s="6" t="str">
        <f t="shared" si="129"/>
        <v>Low Satisfaction</v>
      </c>
      <c r="P2026" s="6" t="str">
        <f>IF(ev_charging_network_usage_!$H2026&lt;30,"Short Charging",IF(ev_charging_network_usage_!$H2026&lt;=60,"Medium Charging","Long Charging"))</f>
        <v>Medium Charging</v>
      </c>
      <c r="Q2026" s="6">
        <f t="shared" si="128"/>
        <v>2</v>
      </c>
      <c r="R2026" s="30">
        <f t="shared" si="126"/>
        <v>0.50069444444444444</v>
      </c>
      <c r="S2026" s="28">
        <f t="shared" si="127"/>
        <v>45180</v>
      </c>
      <c r="T2026" s="28"/>
    </row>
    <row r="2027" spans="1:20" ht="13.2" x14ac:dyDescent="0.25">
      <c r="A2027" s="3" t="s">
        <v>4493</v>
      </c>
      <c r="B2027" s="3" t="s">
        <v>59</v>
      </c>
      <c r="C2027" s="3" t="s">
        <v>21</v>
      </c>
      <c r="D2027" s="3" t="s">
        <v>31</v>
      </c>
      <c r="E2027" s="3" t="s">
        <v>35</v>
      </c>
      <c r="F2027" s="3" t="s">
        <v>4494</v>
      </c>
      <c r="G2027" s="3" t="s">
        <v>4495</v>
      </c>
      <c r="H2027" s="3">
        <v>13</v>
      </c>
      <c r="I2027" s="3">
        <v>49.91</v>
      </c>
      <c r="J2027" s="3">
        <v>10</v>
      </c>
      <c r="K2027" s="3">
        <v>499.1</v>
      </c>
      <c r="L2027" s="3" t="s">
        <v>38</v>
      </c>
      <c r="M2027" s="5">
        <v>3</v>
      </c>
      <c r="N2027" s="6" t="str">
        <f>IF(ev_charging_network_usage_!$I2027&lt;=10,"Low",IF(ev_charging_network_usage_!$I2027&lt;=30,"Medium","High"))</f>
        <v>High</v>
      </c>
      <c r="O2027" s="6" t="str">
        <f t="shared" si="129"/>
        <v>Medium Satisfaction</v>
      </c>
      <c r="P2027" s="6" t="str">
        <f>IF(ev_charging_network_usage_!$H2027&lt;30,"Short Charging",IF(ev_charging_network_usage_!$H2027&lt;=60,"Medium Charging","Long Charging"))</f>
        <v>Short Charging</v>
      </c>
      <c r="Q2027" s="6">
        <f t="shared" si="128"/>
        <v>1</v>
      </c>
      <c r="R2027" s="30">
        <f t="shared" si="126"/>
        <v>0.33750000000000002</v>
      </c>
      <c r="S2027" s="28">
        <f t="shared" si="127"/>
        <v>45592</v>
      </c>
      <c r="T2027" s="28"/>
    </row>
    <row r="2028" spans="1:20" ht="13.2" x14ac:dyDescent="0.25">
      <c r="A2028" s="7" t="s">
        <v>4496</v>
      </c>
      <c r="B2028" s="7" t="s">
        <v>20</v>
      </c>
      <c r="C2028" s="7" t="s">
        <v>30</v>
      </c>
      <c r="D2028" s="7" t="s">
        <v>16</v>
      </c>
      <c r="E2028" s="7" t="s">
        <v>35</v>
      </c>
      <c r="F2028" s="7" t="s">
        <v>4497</v>
      </c>
      <c r="G2028" s="7" t="s">
        <v>4498</v>
      </c>
      <c r="H2028" s="7">
        <v>40</v>
      </c>
      <c r="I2028" s="7">
        <v>55.36</v>
      </c>
      <c r="J2028" s="7">
        <v>8</v>
      </c>
      <c r="K2028" s="7">
        <v>442.88</v>
      </c>
      <c r="L2028" s="7" t="s">
        <v>27</v>
      </c>
      <c r="M2028" s="9">
        <v>2</v>
      </c>
      <c r="N2028" s="6" t="str">
        <f>IF(ev_charging_network_usage_!$I2028&lt;=10,"Low",IF(ev_charging_network_usage_!$I2028&lt;=30,"Medium","High"))</f>
        <v>High</v>
      </c>
      <c r="O2028" s="6" t="str">
        <f t="shared" si="129"/>
        <v>Low Satisfaction</v>
      </c>
      <c r="P2028" s="6" t="str">
        <f>IF(ev_charging_network_usage_!$H2028&lt;30,"Short Charging",IF(ev_charging_network_usage_!$H2028&lt;=60,"Medium Charging","Long Charging"))</f>
        <v>Medium Charging</v>
      </c>
      <c r="Q2028" s="6">
        <f t="shared" si="128"/>
        <v>2</v>
      </c>
      <c r="R2028" s="30">
        <f t="shared" si="126"/>
        <v>0.59027777777777779</v>
      </c>
      <c r="S2028" s="28">
        <f t="shared" si="127"/>
        <v>45464</v>
      </c>
      <c r="T2028" s="28"/>
    </row>
    <row r="2029" spans="1:20" ht="13.2" x14ac:dyDescent="0.25">
      <c r="A2029" s="3" t="s">
        <v>4499</v>
      </c>
      <c r="B2029" s="3" t="s">
        <v>14</v>
      </c>
      <c r="C2029" s="3" t="s">
        <v>30</v>
      </c>
      <c r="D2029" s="3" t="s">
        <v>16</v>
      </c>
      <c r="E2029" s="3" t="s">
        <v>35</v>
      </c>
      <c r="F2029" s="3" t="s">
        <v>4500</v>
      </c>
      <c r="G2029" s="3" t="s">
        <v>4501</v>
      </c>
      <c r="H2029" s="3">
        <v>25</v>
      </c>
      <c r="I2029" s="3">
        <v>16.34</v>
      </c>
      <c r="J2029" s="3">
        <v>10</v>
      </c>
      <c r="K2029" s="3">
        <v>163.4</v>
      </c>
      <c r="L2029" s="3" t="s">
        <v>23</v>
      </c>
      <c r="M2029" s="5">
        <v>5</v>
      </c>
      <c r="N2029" s="6" t="str">
        <f>IF(ev_charging_network_usage_!$I2029&lt;=10,"Low",IF(ev_charging_network_usage_!$I2029&lt;=30,"Medium","High"))</f>
        <v>Medium</v>
      </c>
      <c r="O2029" s="6" t="str">
        <f t="shared" si="129"/>
        <v>High Satisfaction</v>
      </c>
      <c r="P2029" s="6" t="str">
        <f>IF(ev_charging_network_usage_!$H2029&lt;30,"Short Charging",IF(ev_charging_network_usage_!$H2029&lt;=60,"Medium Charging","Long Charging"))</f>
        <v>Short Charging</v>
      </c>
      <c r="Q2029" s="6">
        <f t="shared" si="128"/>
        <v>2</v>
      </c>
      <c r="R2029" s="30">
        <f t="shared" si="126"/>
        <v>0.10555555555555556</v>
      </c>
      <c r="S2029" s="28">
        <f t="shared" si="127"/>
        <v>45160</v>
      </c>
      <c r="T2029" s="28"/>
    </row>
    <row r="2030" spans="1:20" ht="13.2" x14ac:dyDescent="0.25">
      <c r="A2030" s="7" t="s">
        <v>4502</v>
      </c>
      <c r="B2030" s="7" t="s">
        <v>14</v>
      </c>
      <c r="C2030" s="7" t="s">
        <v>30</v>
      </c>
      <c r="D2030" s="7" t="s">
        <v>16</v>
      </c>
      <c r="E2030" s="7" t="s">
        <v>17</v>
      </c>
      <c r="F2030" s="8">
        <v>45028.370138888888</v>
      </c>
      <c r="G2030" s="8">
        <v>45028.4</v>
      </c>
      <c r="H2030" s="7">
        <v>43</v>
      </c>
      <c r="I2030" s="7">
        <v>4.25</v>
      </c>
      <c r="J2030" s="7">
        <v>12</v>
      </c>
      <c r="K2030" s="7">
        <v>51</v>
      </c>
      <c r="L2030" s="7" t="s">
        <v>23</v>
      </c>
      <c r="M2030" s="9">
        <v>5</v>
      </c>
      <c r="N2030" s="6" t="str">
        <f>IF(ev_charging_network_usage_!$I2030&lt;=10,"Low",IF(ev_charging_network_usage_!$I2030&lt;=30,"Medium","High"))</f>
        <v>Low</v>
      </c>
      <c r="O2030" s="6" t="str">
        <f t="shared" si="129"/>
        <v>High Satisfaction</v>
      </c>
      <c r="P2030" s="6" t="str">
        <f>IF(ev_charging_network_usage_!$H2030&lt;30,"Short Charging",IF(ev_charging_network_usage_!$H2030&lt;=60,"Medium Charging","Long Charging"))</f>
        <v>Medium Charging</v>
      </c>
      <c r="Q2030" s="6">
        <f t="shared" si="128"/>
        <v>2</v>
      </c>
      <c r="R2030" s="30">
        <f t="shared" si="126"/>
        <v>0.37013888888888891</v>
      </c>
      <c r="S2030" s="28">
        <f t="shared" si="127"/>
        <v>45028</v>
      </c>
      <c r="T2030" s="28"/>
    </row>
    <row r="2031" spans="1:20" ht="13.2" x14ac:dyDescent="0.25">
      <c r="A2031" s="3" t="s">
        <v>4503</v>
      </c>
      <c r="B2031" s="3" t="s">
        <v>20</v>
      </c>
      <c r="C2031" s="3" t="s">
        <v>21</v>
      </c>
      <c r="D2031" s="3" t="s">
        <v>16</v>
      </c>
      <c r="E2031" s="3" t="s">
        <v>35</v>
      </c>
      <c r="F2031" s="3" t="s">
        <v>4504</v>
      </c>
      <c r="G2031" s="3" t="s">
        <v>4505</v>
      </c>
      <c r="H2031" s="3">
        <v>95</v>
      </c>
      <c r="I2031" s="3">
        <v>24.59</v>
      </c>
      <c r="J2031" s="3">
        <v>10</v>
      </c>
      <c r="K2031" s="3">
        <v>245.9</v>
      </c>
      <c r="L2031" s="3" t="s">
        <v>23</v>
      </c>
      <c r="M2031" s="5">
        <v>3</v>
      </c>
      <c r="N2031" s="6" t="str">
        <f>IF(ev_charging_network_usage_!$I2031&lt;=10,"Low",IF(ev_charging_network_usage_!$I2031&lt;=30,"Medium","High"))</f>
        <v>Medium</v>
      </c>
      <c r="O2031" s="6" t="str">
        <f t="shared" si="129"/>
        <v>Medium Satisfaction</v>
      </c>
      <c r="P2031" s="6" t="str">
        <f>IF(ev_charging_network_usage_!$H2031&lt;30,"Short Charging",IF(ev_charging_network_usage_!$H2031&lt;=60,"Medium Charging","Long Charging"))</f>
        <v>Long Charging</v>
      </c>
      <c r="Q2031" s="6">
        <f t="shared" si="128"/>
        <v>1</v>
      </c>
      <c r="R2031" s="30">
        <f t="shared" si="126"/>
        <v>0.43680555555555556</v>
      </c>
      <c r="S2031" s="28">
        <f t="shared" si="127"/>
        <v>45077</v>
      </c>
      <c r="T2031" s="28"/>
    </row>
    <row r="2032" spans="1:20" ht="13.2" x14ac:dyDescent="0.25">
      <c r="A2032" s="7" t="s">
        <v>4506</v>
      </c>
      <c r="B2032" s="7" t="s">
        <v>43</v>
      </c>
      <c r="C2032" s="7" t="s">
        <v>30</v>
      </c>
      <c r="D2032" s="7" t="s">
        <v>16</v>
      </c>
      <c r="E2032" s="7" t="s">
        <v>17</v>
      </c>
      <c r="F2032" s="7" t="s">
        <v>4507</v>
      </c>
      <c r="G2032" s="7" t="s">
        <v>457</v>
      </c>
      <c r="H2032" s="7">
        <v>68</v>
      </c>
      <c r="I2032" s="7">
        <v>59.57</v>
      </c>
      <c r="J2032" s="7">
        <v>12</v>
      </c>
      <c r="K2032" s="7">
        <v>714.84</v>
      </c>
      <c r="L2032" s="7" t="s">
        <v>23</v>
      </c>
      <c r="M2032" s="9">
        <v>1</v>
      </c>
      <c r="N2032" s="6" t="str">
        <f>IF(ev_charging_network_usage_!$I2032&lt;=10,"Low",IF(ev_charging_network_usage_!$I2032&lt;=30,"Medium","High"))</f>
        <v>High</v>
      </c>
      <c r="O2032" s="6" t="str">
        <f t="shared" si="129"/>
        <v>Low Satisfaction</v>
      </c>
      <c r="P2032" s="6" t="str">
        <f>IF(ev_charging_network_usage_!$H2032&lt;30,"Short Charging",IF(ev_charging_network_usage_!$H2032&lt;=60,"Medium Charging","Long Charging"))</f>
        <v>Long Charging</v>
      </c>
      <c r="Q2032" s="6">
        <f t="shared" si="128"/>
        <v>2</v>
      </c>
      <c r="R2032" s="30">
        <f t="shared" si="126"/>
        <v>0.6958333333333333</v>
      </c>
      <c r="S2032" s="28">
        <f t="shared" si="127"/>
        <v>45593</v>
      </c>
      <c r="T2032" s="28"/>
    </row>
    <row r="2033" spans="1:20" ht="13.2" x14ac:dyDescent="0.25">
      <c r="A2033" s="3" t="s">
        <v>4508</v>
      </c>
      <c r="B2033" s="3" t="s">
        <v>48</v>
      </c>
      <c r="C2033" s="3" t="s">
        <v>15</v>
      </c>
      <c r="D2033" s="3" t="s">
        <v>31</v>
      </c>
      <c r="E2033" s="3" t="s">
        <v>35</v>
      </c>
      <c r="F2033" s="3" t="s">
        <v>4509</v>
      </c>
      <c r="G2033" s="3" t="s">
        <v>4510</v>
      </c>
      <c r="H2033" s="3">
        <v>13</v>
      </c>
      <c r="I2033" s="3">
        <v>14.29</v>
      </c>
      <c r="J2033" s="3">
        <v>10</v>
      </c>
      <c r="K2033" s="3">
        <v>142.9</v>
      </c>
      <c r="L2033" s="3" t="s">
        <v>38</v>
      </c>
      <c r="M2033" s="5">
        <v>4</v>
      </c>
      <c r="N2033" s="6" t="str">
        <f>IF(ev_charging_network_usage_!$I2033&lt;=10,"Low",IF(ev_charging_network_usage_!$I2033&lt;=30,"Medium","High"))</f>
        <v>Medium</v>
      </c>
      <c r="O2033" s="6" t="str">
        <f t="shared" si="129"/>
        <v>Medium Satisfaction</v>
      </c>
      <c r="P2033" s="6" t="str">
        <f>IF(ev_charging_network_usage_!$H2033&lt;30,"Short Charging",IF(ev_charging_network_usage_!$H2033&lt;=60,"Medium Charging","Long Charging"))</f>
        <v>Short Charging</v>
      </c>
      <c r="Q2033" s="6">
        <f t="shared" si="128"/>
        <v>3</v>
      </c>
      <c r="R2033" s="30">
        <f t="shared" si="126"/>
        <v>0.19583333333333333</v>
      </c>
      <c r="S2033" s="28">
        <f t="shared" si="127"/>
        <v>45345</v>
      </c>
      <c r="T2033" s="28"/>
    </row>
    <row r="2034" spans="1:20" ht="13.2" x14ac:dyDescent="0.25">
      <c r="A2034" s="7" t="s">
        <v>4511</v>
      </c>
      <c r="B2034" s="7" t="s">
        <v>43</v>
      </c>
      <c r="C2034" s="7" t="s">
        <v>21</v>
      </c>
      <c r="D2034" s="7" t="s">
        <v>34</v>
      </c>
      <c r="E2034" s="7" t="s">
        <v>17</v>
      </c>
      <c r="F2034" s="8">
        <v>45146.423611111109</v>
      </c>
      <c r="G2034" s="8">
        <v>45146.458333333336</v>
      </c>
      <c r="H2034" s="7">
        <v>50</v>
      </c>
      <c r="I2034" s="7">
        <v>8.49</v>
      </c>
      <c r="J2034" s="7">
        <v>10</v>
      </c>
      <c r="K2034" s="7">
        <v>84.9</v>
      </c>
      <c r="L2034" s="7" t="s">
        <v>27</v>
      </c>
      <c r="M2034" s="9">
        <v>5</v>
      </c>
      <c r="N2034" s="6" t="str">
        <f>IF(ev_charging_network_usage_!$I2034&lt;=10,"Low",IF(ev_charging_network_usage_!$I2034&lt;=30,"Medium","High"))</f>
        <v>Low</v>
      </c>
      <c r="O2034" s="6" t="str">
        <f t="shared" si="129"/>
        <v>High Satisfaction</v>
      </c>
      <c r="P2034" s="6" t="str">
        <f>IF(ev_charging_network_usage_!$H2034&lt;30,"Short Charging",IF(ev_charging_network_usage_!$H2034&lt;=60,"Medium Charging","Long Charging"))</f>
        <v>Medium Charging</v>
      </c>
      <c r="Q2034" s="6">
        <f t="shared" si="128"/>
        <v>1</v>
      </c>
      <c r="R2034" s="30">
        <f t="shared" si="126"/>
        <v>0.4236111111111111</v>
      </c>
      <c r="S2034" s="28">
        <f t="shared" si="127"/>
        <v>45146</v>
      </c>
      <c r="T2034" s="28"/>
    </row>
    <row r="2035" spans="1:20" ht="13.2" x14ac:dyDescent="0.25">
      <c r="A2035" s="3" t="s">
        <v>4512</v>
      </c>
      <c r="B2035" s="3" t="s">
        <v>14</v>
      </c>
      <c r="C2035" s="3" t="s">
        <v>15</v>
      </c>
      <c r="D2035" s="3" t="s">
        <v>31</v>
      </c>
      <c r="E2035" s="3" t="s">
        <v>35</v>
      </c>
      <c r="F2035" s="3" t="s">
        <v>4513</v>
      </c>
      <c r="G2035" s="3" t="s">
        <v>4514</v>
      </c>
      <c r="H2035" s="3">
        <v>18</v>
      </c>
      <c r="I2035" s="3">
        <v>28</v>
      </c>
      <c r="J2035" s="3">
        <v>12</v>
      </c>
      <c r="K2035" s="3">
        <v>336</v>
      </c>
      <c r="L2035" s="3" t="s">
        <v>23</v>
      </c>
      <c r="M2035" s="5">
        <v>3</v>
      </c>
      <c r="N2035" s="6" t="str">
        <f>IF(ev_charging_network_usage_!$I2035&lt;=10,"Low",IF(ev_charging_network_usage_!$I2035&lt;=30,"Medium","High"))</f>
        <v>Medium</v>
      </c>
      <c r="O2035" s="6" t="str">
        <f t="shared" si="129"/>
        <v>Medium Satisfaction</v>
      </c>
      <c r="P2035" s="6" t="str">
        <f>IF(ev_charging_network_usage_!$H2035&lt;30,"Short Charging",IF(ev_charging_network_usage_!$H2035&lt;=60,"Medium Charging","Long Charging"))</f>
        <v>Short Charging</v>
      </c>
      <c r="Q2035" s="6">
        <f t="shared" si="128"/>
        <v>3</v>
      </c>
      <c r="R2035" s="30">
        <f t="shared" si="126"/>
        <v>0.89375000000000004</v>
      </c>
      <c r="S2035" s="28">
        <f t="shared" si="127"/>
        <v>45212</v>
      </c>
      <c r="T2035" s="28"/>
    </row>
    <row r="2036" spans="1:20" ht="13.2" x14ac:dyDescent="0.25">
      <c r="A2036" s="7" t="s">
        <v>4515</v>
      </c>
      <c r="B2036" s="7" t="s">
        <v>48</v>
      </c>
      <c r="C2036" s="7" t="s">
        <v>30</v>
      </c>
      <c r="D2036" s="7" t="s">
        <v>34</v>
      </c>
      <c r="E2036" s="7" t="s">
        <v>35</v>
      </c>
      <c r="F2036" s="11">
        <v>45272.081944444442</v>
      </c>
      <c r="G2036" s="11">
        <v>45272.111111111109</v>
      </c>
      <c r="H2036" s="7">
        <v>42</v>
      </c>
      <c r="I2036" s="7">
        <v>8.73</v>
      </c>
      <c r="J2036" s="7">
        <v>10</v>
      </c>
      <c r="K2036" s="7">
        <v>87.3</v>
      </c>
      <c r="L2036" s="7" t="s">
        <v>27</v>
      </c>
      <c r="M2036" s="9">
        <v>5</v>
      </c>
      <c r="N2036" s="6" t="str">
        <f>IF(ev_charging_network_usage_!$I2036&lt;=10,"Low",IF(ev_charging_network_usage_!$I2036&lt;=30,"Medium","High"))</f>
        <v>Low</v>
      </c>
      <c r="O2036" s="6" t="str">
        <f t="shared" si="129"/>
        <v>High Satisfaction</v>
      </c>
      <c r="P2036" s="6" t="str">
        <f>IF(ev_charging_network_usage_!$H2036&lt;30,"Short Charging",IF(ev_charging_network_usage_!$H2036&lt;=60,"Medium Charging","Long Charging"))</f>
        <v>Medium Charging</v>
      </c>
      <c r="Q2036" s="6">
        <f t="shared" si="128"/>
        <v>2</v>
      </c>
      <c r="R2036" s="30">
        <f t="shared" si="126"/>
        <v>8.1944444444444445E-2</v>
      </c>
      <c r="S2036" s="28">
        <f t="shared" si="127"/>
        <v>45272</v>
      </c>
      <c r="T2036" s="28"/>
    </row>
    <row r="2037" spans="1:20" ht="13.2" x14ac:dyDescent="0.25">
      <c r="A2037" s="3" t="s">
        <v>4516</v>
      </c>
      <c r="B2037" s="3" t="s">
        <v>14</v>
      </c>
      <c r="C2037" s="3" t="s">
        <v>21</v>
      </c>
      <c r="D2037" s="3" t="s">
        <v>16</v>
      </c>
      <c r="E2037" s="3" t="s">
        <v>17</v>
      </c>
      <c r="F2037" s="3" t="s">
        <v>4517</v>
      </c>
      <c r="G2037" s="3" t="s">
        <v>4518</v>
      </c>
      <c r="H2037" s="3">
        <v>27</v>
      </c>
      <c r="I2037" s="3">
        <v>17.63</v>
      </c>
      <c r="J2037" s="3">
        <v>10</v>
      </c>
      <c r="K2037" s="3">
        <v>176.3</v>
      </c>
      <c r="L2037" s="3" t="s">
        <v>23</v>
      </c>
      <c r="M2037" s="5">
        <v>1</v>
      </c>
      <c r="N2037" s="6" t="str">
        <f>IF(ev_charging_network_usage_!$I2037&lt;=10,"Low",IF(ev_charging_network_usage_!$I2037&lt;=30,"Medium","High"))</f>
        <v>Medium</v>
      </c>
      <c r="O2037" s="6" t="str">
        <f t="shared" si="129"/>
        <v>Low Satisfaction</v>
      </c>
      <c r="P2037" s="6" t="str">
        <f>IF(ev_charging_network_usage_!$H2037&lt;30,"Short Charging",IF(ev_charging_network_usage_!$H2037&lt;=60,"Medium Charging","Long Charging"))</f>
        <v>Short Charging</v>
      </c>
      <c r="Q2037" s="6">
        <f t="shared" si="128"/>
        <v>1</v>
      </c>
      <c r="R2037" s="30">
        <f t="shared" si="126"/>
        <v>0.68125000000000002</v>
      </c>
      <c r="S2037" s="28">
        <f t="shared" si="127"/>
        <v>45399</v>
      </c>
      <c r="T2037" s="28"/>
    </row>
    <row r="2038" spans="1:20" ht="13.2" x14ac:dyDescent="0.25">
      <c r="A2038" s="7" t="s">
        <v>4519</v>
      </c>
      <c r="B2038" s="7" t="s">
        <v>59</v>
      </c>
      <c r="C2038" s="7" t="s">
        <v>15</v>
      </c>
      <c r="D2038" s="7" t="s">
        <v>34</v>
      </c>
      <c r="E2038" s="7" t="s">
        <v>35</v>
      </c>
      <c r="F2038" s="7" t="s">
        <v>4520</v>
      </c>
      <c r="G2038" s="7" t="s">
        <v>4521</v>
      </c>
      <c r="H2038" s="7">
        <v>61</v>
      </c>
      <c r="I2038" s="7">
        <v>52.57</v>
      </c>
      <c r="J2038" s="7">
        <v>10</v>
      </c>
      <c r="K2038" s="7">
        <v>525.70000000000005</v>
      </c>
      <c r="L2038" s="7" t="s">
        <v>27</v>
      </c>
      <c r="M2038" s="9">
        <v>5</v>
      </c>
      <c r="N2038" s="6" t="str">
        <f>IF(ev_charging_network_usage_!$I2038&lt;=10,"Low",IF(ev_charging_network_usage_!$I2038&lt;=30,"Medium","High"))</f>
        <v>High</v>
      </c>
      <c r="O2038" s="6" t="str">
        <f t="shared" si="129"/>
        <v>High Satisfaction</v>
      </c>
      <c r="P2038" s="6" t="str">
        <f>IF(ev_charging_network_usage_!$H2038&lt;30,"Short Charging",IF(ev_charging_network_usage_!$H2038&lt;=60,"Medium Charging","Long Charging"))</f>
        <v>Long Charging</v>
      </c>
      <c r="Q2038" s="6">
        <f t="shared" si="128"/>
        <v>3</v>
      </c>
      <c r="R2038" s="30">
        <f t="shared" si="126"/>
        <v>0.76666666666666672</v>
      </c>
      <c r="S2038" s="28">
        <f t="shared" si="127"/>
        <v>45530</v>
      </c>
      <c r="T2038" s="28"/>
    </row>
    <row r="2039" spans="1:20" ht="13.2" x14ac:dyDescent="0.25">
      <c r="A2039" s="3" t="s">
        <v>4522</v>
      </c>
      <c r="B2039" s="3" t="s">
        <v>29</v>
      </c>
      <c r="C2039" s="3" t="s">
        <v>30</v>
      </c>
      <c r="D2039" s="3" t="s">
        <v>34</v>
      </c>
      <c r="E2039" s="3" t="s">
        <v>17</v>
      </c>
      <c r="F2039" s="4">
        <v>45451.62777777778</v>
      </c>
      <c r="G2039" s="4">
        <v>45451.660416666666</v>
      </c>
      <c r="H2039" s="3">
        <v>47</v>
      </c>
      <c r="I2039" s="3">
        <v>58.32</v>
      </c>
      <c r="J2039" s="3">
        <v>8</v>
      </c>
      <c r="K2039" s="3">
        <v>466.56</v>
      </c>
      <c r="L2039" s="3" t="s">
        <v>27</v>
      </c>
      <c r="M2039" s="5">
        <v>2</v>
      </c>
      <c r="N2039" s="6" t="str">
        <f>IF(ev_charging_network_usage_!$I2039&lt;=10,"Low",IF(ev_charging_network_usage_!$I2039&lt;=30,"Medium","High"))</f>
        <v>High</v>
      </c>
      <c r="O2039" s="6" t="str">
        <f t="shared" si="129"/>
        <v>Low Satisfaction</v>
      </c>
      <c r="P2039" s="6" t="str">
        <f>IF(ev_charging_network_usage_!$H2039&lt;30,"Short Charging",IF(ev_charging_network_usage_!$H2039&lt;=60,"Medium Charging","Long Charging"))</f>
        <v>Medium Charging</v>
      </c>
      <c r="Q2039" s="6">
        <f t="shared" si="128"/>
        <v>2</v>
      </c>
      <c r="R2039" s="30">
        <f t="shared" si="126"/>
        <v>0.62777777777777777</v>
      </c>
      <c r="S2039" s="28">
        <f t="shared" si="127"/>
        <v>45451</v>
      </c>
      <c r="T2039" s="28"/>
    </row>
    <row r="2040" spans="1:20" ht="13.2" x14ac:dyDescent="0.25">
      <c r="A2040" s="7" t="s">
        <v>4523</v>
      </c>
      <c r="B2040" s="7" t="s">
        <v>20</v>
      </c>
      <c r="C2040" s="7" t="s">
        <v>15</v>
      </c>
      <c r="D2040" s="7" t="s">
        <v>34</v>
      </c>
      <c r="E2040" s="7" t="s">
        <v>35</v>
      </c>
      <c r="F2040" s="8">
        <v>45632.055555555555</v>
      </c>
      <c r="G2040" s="8">
        <v>45632.116666666669</v>
      </c>
      <c r="H2040" s="7">
        <v>88</v>
      </c>
      <c r="I2040" s="7">
        <v>46.58</v>
      </c>
      <c r="J2040" s="7">
        <v>10</v>
      </c>
      <c r="K2040" s="7">
        <v>465.8</v>
      </c>
      <c r="L2040" s="7" t="s">
        <v>38</v>
      </c>
      <c r="M2040" s="9">
        <v>4</v>
      </c>
      <c r="N2040" s="6" t="str">
        <f>IF(ev_charging_network_usage_!$I2040&lt;=10,"Low",IF(ev_charging_network_usage_!$I2040&lt;=30,"Medium","High"))</f>
        <v>High</v>
      </c>
      <c r="O2040" s="6" t="str">
        <f t="shared" si="129"/>
        <v>Medium Satisfaction</v>
      </c>
      <c r="P2040" s="6" t="str">
        <f>IF(ev_charging_network_usage_!$H2040&lt;30,"Short Charging",IF(ev_charging_network_usage_!$H2040&lt;=60,"Medium Charging","Long Charging"))</f>
        <v>Long Charging</v>
      </c>
      <c r="Q2040" s="6">
        <f t="shared" si="128"/>
        <v>3</v>
      </c>
      <c r="R2040" s="30">
        <f t="shared" si="126"/>
        <v>5.5555555555555552E-2</v>
      </c>
      <c r="S2040" s="28">
        <f t="shared" si="127"/>
        <v>45632</v>
      </c>
      <c r="T2040" s="28"/>
    </row>
    <row r="2041" spans="1:20" ht="13.2" x14ac:dyDescent="0.25">
      <c r="A2041" s="3" t="s">
        <v>4524</v>
      </c>
      <c r="B2041" s="3" t="s">
        <v>20</v>
      </c>
      <c r="C2041" s="3" t="s">
        <v>21</v>
      </c>
      <c r="D2041" s="3" t="s">
        <v>22</v>
      </c>
      <c r="E2041" s="3" t="s">
        <v>35</v>
      </c>
      <c r="F2041" s="4">
        <v>45604.236805555556</v>
      </c>
      <c r="G2041" s="4">
        <v>45604.25277777778</v>
      </c>
      <c r="H2041" s="3">
        <v>23</v>
      </c>
      <c r="I2041" s="3">
        <v>53.53</v>
      </c>
      <c r="J2041" s="3">
        <v>12</v>
      </c>
      <c r="K2041" s="3">
        <v>642.36</v>
      </c>
      <c r="L2041" s="3" t="s">
        <v>23</v>
      </c>
      <c r="M2041" s="5">
        <v>4</v>
      </c>
      <c r="N2041" s="6" t="str">
        <f>IF(ev_charging_network_usage_!$I2041&lt;=10,"Low",IF(ev_charging_network_usage_!$I2041&lt;=30,"Medium","High"))</f>
        <v>High</v>
      </c>
      <c r="O2041" s="6" t="str">
        <f t="shared" si="129"/>
        <v>Medium Satisfaction</v>
      </c>
      <c r="P2041" s="6" t="str">
        <f>IF(ev_charging_network_usage_!$H2041&lt;30,"Short Charging",IF(ev_charging_network_usage_!$H2041&lt;=60,"Medium Charging","Long Charging"))</f>
        <v>Short Charging</v>
      </c>
      <c r="Q2041" s="6">
        <f t="shared" si="128"/>
        <v>1</v>
      </c>
      <c r="R2041" s="30">
        <f t="shared" si="126"/>
        <v>0.23680555555555555</v>
      </c>
      <c r="S2041" s="28">
        <f t="shared" si="127"/>
        <v>45604</v>
      </c>
      <c r="T2041" s="28"/>
    </row>
    <row r="2042" spans="1:20" ht="13.2" x14ac:dyDescent="0.25">
      <c r="A2042" s="7" t="s">
        <v>4525</v>
      </c>
      <c r="B2042" s="7" t="s">
        <v>43</v>
      </c>
      <c r="C2042" s="7" t="s">
        <v>30</v>
      </c>
      <c r="D2042" s="7" t="s">
        <v>16</v>
      </c>
      <c r="E2042" s="7" t="s">
        <v>35</v>
      </c>
      <c r="F2042" s="7" t="s">
        <v>4526</v>
      </c>
      <c r="G2042" s="7" t="s">
        <v>4527</v>
      </c>
      <c r="H2042" s="7">
        <v>31</v>
      </c>
      <c r="I2042" s="7">
        <v>19.309999999999999</v>
      </c>
      <c r="J2042" s="7">
        <v>10</v>
      </c>
      <c r="K2042" s="7">
        <v>193.1</v>
      </c>
      <c r="L2042" s="7" t="s">
        <v>18</v>
      </c>
      <c r="M2042" s="9">
        <v>1</v>
      </c>
      <c r="N2042" s="6" t="str">
        <f>IF(ev_charging_network_usage_!$I2042&lt;=10,"Low",IF(ev_charging_network_usage_!$I2042&lt;=30,"Medium","High"))</f>
        <v>Medium</v>
      </c>
      <c r="O2042" s="6" t="str">
        <f t="shared" si="129"/>
        <v>Low Satisfaction</v>
      </c>
      <c r="P2042" s="6" t="str">
        <f>IF(ev_charging_network_usage_!$H2042&lt;30,"Short Charging",IF(ev_charging_network_usage_!$H2042&lt;=60,"Medium Charging","Long Charging"))</f>
        <v>Medium Charging</v>
      </c>
      <c r="Q2042" s="6">
        <f t="shared" si="128"/>
        <v>2</v>
      </c>
      <c r="R2042" s="30">
        <f t="shared" si="126"/>
        <v>0.96597222222222223</v>
      </c>
      <c r="S2042" s="28">
        <f t="shared" si="127"/>
        <v>45036</v>
      </c>
      <c r="T2042" s="28"/>
    </row>
    <row r="2043" spans="1:20" ht="13.2" x14ac:dyDescent="0.25">
      <c r="A2043" s="3" t="s">
        <v>4528</v>
      </c>
      <c r="B2043" s="3" t="s">
        <v>29</v>
      </c>
      <c r="C2043" s="3" t="s">
        <v>30</v>
      </c>
      <c r="D2043" s="3" t="s">
        <v>16</v>
      </c>
      <c r="E2043" s="3" t="s">
        <v>17</v>
      </c>
      <c r="F2043" s="3" t="s">
        <v>4529</v>
      </c>
      <c r="G2043" s="3" t="s">
        <v>4530</v>
      </c>
      <c r="H2043" s="3">
        <v>61</v>
      </c>
      <c r="I2043" s="3">
        <v>34.340000000000003</v>
      </c>
      <c r="J2043" s="3">
        <v>12</v>
      </c>
      <c r="K2043" s="3">
        <v>412.08</v>
      </c>
      <c r="L2043" s="3" t="s">
        <v>23</v>
      </c>
      <c r="M2043" s="5">
        <v>4</v>
      </c>
      <c r="N2043" s="6" t="str">
        <f>IF(ev_charging_network_usage_!$I2043&lt;=10,"Low",IF(ev_charging_network_usage_!$I2043&lt;=30,"Medium","High"))</f>
        <v>High</v>
      </c>
      <c r="O2043" s="6" t="str">
        <f t="shared" si="129"/>
        <v>Medium Satisfaction</v>
      </c>
      <c r="P2043" s="6" t="str">
        <f>IF(ev_charging_network_usage_!$H2043&lt;30,"Short Charging",IF(ev_charging_network_usage_!$H2043&lt;=60,"Medium Charging","Long Charging"))</f>
        <v>Long Charging</v>
      </c>
      <c r="Q2043" s="6">
        <f t="shared" si="128"/>
        <v>2</v>
      </c>
      <c r="R2043" s="30">
        <f t="shared" si="126"/>
        <v>0.31319444444444444</v>
      </c>
      <c r="S2043" s="28">
        <f t="shared" si="127"/>
        <v>45610</v>
      </c>
      <c r="T2043" s="28"/>
    </row>
    <row r="2044" spans="1:20" ht="13.2" x14ac:dyDescent="0.25">
      <c r="A2044" s="7" t="s">
        <v>4531</v>
      </c>
      <c r="B2044" s="7" t="s">
        <v>43</v>
      </c>
      <c r="C2044" s="7" t="s">
        <v>15</v>
      </c>
      <c r="D2044" s="7" t="s">
        <v>31</v>
      </c>
      <c r="E2044" s="7" t="s">
        <v>17</v>
      </c>
      <c r="F2044" s="7" t="s">
        <v>4532</v>
      </c>
      <c r="G2044" s="7" t="s">
        <v>4533</v>
      </c>
      <c r="H2044" s="7">
        <v>78</v>
      </c>
      <c r="I2044" s="7">
        <v>8.02</v>
      </c>
      <c r="J2044" s="7">
        <v>12</v>
      </c>
      <c r="K2044" s="7">
        <v>96.24</v>
      </c>
      <c r="L2044" s="7" t="s">
        <v>38</v>
      </c>
      <c r="M2044" s="9">
        <v>3</v>
      </c>
      <c r="N2044" s="6" t="str">
        <f>IF(ev_charging_network_usage_!$I2044&lt;=10,"Low",IF(ev_charging_network_usage_!$I2044&lt;=30,"Medium","High"))</f>
        <v>Low</v>
      </c>
      <c r="O2044" s="6" t="str">
        <f t="shared" si="129"/>
        <v>Medium Satisfaction</v>
      </c>
      <c r="P2044" s="6" t="str">
        <f>IF(ev_charging_network_usage_!$H2044&lt;30,"Short Charging",IF(ev_charging_network_usage_!$H2044&lt;=60,"Medium Charging","Long Charging"))</f>
        <v>Long Charging</v>
      </c>
      <c r="Q2044" s="6">
        <f t="shared" si="128"/>
        <v>3</v>
      </c>
      <c r="R2044" s="30">
        <f t="shared" si="126"/>
        <v>0.65208333333333335</v>
      </c>
      <c r="S2044" s="28">
        <f t="shared" si="127"/>
        <v>45033</v>
      </c>
      <c r="T2044" s="28"/>
    </row>
    <row r="2045" spans="1:20" ht="13.2" x14ac:dyDescent="0.25">
      <c r="A2045" s="3" t="s">
        <v>4534</v>
      </c>
      <c r="B2045" s="3" t="s">
        <v>29</v>
      </c>
      <c r="C2045" s="3" t="s">
        <v>15</v>
      </c>
      <c r="D2045" s="3" t="s">
        <v>31</v>
      </c>
      <c r="E2045" s="3" t="s">
        <v>17</v>
      </c>
      <c r="F2045" s="4">
        <v>45567.588888888888</v>
      </c>
      <c r="G2045" s="4">
        <v>45567.665972222225</v>
      </c>
      <c r="H2045" s="3">
        <v>111</v>
      </c>
      <c r="I2045" s="3">
        <v>18.739999999999998</v>
      </c>
      <c r="J2045" s="3">
        <v>12</v>
      </c>
      <c r="K2045" s="3">
        <v>224.88</v>
      </c>
      <c r="L2045" s="3" t="s">
        <v>38</v>
      </c>
      <c r="M2045" s="5">
        <v>4</v>
      </c>
      <c r="N2045" s="6" t="str">
        <f>IF(ev_charging_network_usage_!$I2045&lt;=10,"Low",IF(ev_charging_network_usage_!$I2045&lt;=30,"Medium","High"))</f>
        <v>Medium</v>
      </c>
      <c r="O2045" s="6" t="str">
        <f t="shared" si="129"/>
        <v>Medium Satisfaction</v>
      </c>
      <c r="P2045" s="6" t="str">
        <f>IF(ev_charging_network_usage_!$H2045&lt;30,"Short Charging",IF(ev_charging_network_usage_!$H2045&lt;=60,"Medium Charging","Long Charging"))</f>
        <v>Long Charging</v>
      </c>
      <c r="Q2045" s="6">
        <f t="shared" si="128"/>
        <v>3</v>
      </c>
      <c r="R2045" s="30">
        <f t="shared" si="126"/>
        <v>0.58888888888888891</v>
      </c>
      <c r="S2045" s="28">
        <f t="shared" si="127"/>
        <v>45567</v>
      </c>
      <c r="T2045" s="28"/>
    </row>
    <row r="2046" spans="1:20" ht="13.2" x14ac:dyDescent="0.25">
      <c r="A2046" s="7" t="s">
        <v>4535</v>
      </c>
      <c r="B2046" s="7" t="s">
        <v>20</v>
      </c>
      <c r="C2046" s="7" t="s">
        <v>15</v>
      </c>
      <c r="D2046" s="7" t="s">
        <v>34</v>
      </c>
      <c r="E2046" s="7" t="s">
        <v>35</v>
      </c>
      <c r="F2046" s="8">
        <v>45233.243750000001</v>
      </c>
      <c r="G2046" s="8">
        <v>45233.314583333333</v>
      </c>
      <c r="H2046" s="7">
        <v>102</v>
      </c>
      <c r="I2046" s="7">
        <v>14.52</v>
      </c>
      <c r="J2046" s="7">
        <v>12</v>
      </c>
      <c r="K2046" s="7">
        <v>174.24</v>
      </c>
      <c r="L2046" s="7" t="s">
        <v>27</v>
      </c>
      <c r="M2046" s="9">
        <v>5</v>
      </c>
      <c r="N2046" s="6" t="str">
        <f>IF(ev_charging_network_usage_!$I2046&lt;=10,"Low",IF(ev_charging_network_usage_!$I2046&lt;=30,"Medium","High"))</f>
        <v>Medium</v>
      </c>
      <c r="O2046" s="6" t="str">
        <f t="shared" si="129"/>
        <v>High Satisfaction</v>
      </c>
      <c r="P2046" s="6" t="str">
        <f>IF(ev_charging_network_usage_!$H2046&lt;30,"Short Charging",IF(ev_charging_network_usage_!$H2046&lt;=60,"Medium Charging","Long Charging"))</f>
        <v>Long Charging</v>
      </c>
      <c r="Q2046" s="6">
        <f t="shared" si="128"/>
        <v>3</v>
      </c>
      <c r="R2046" s="30">
        <f t="shared" si="126"/>
        <v>0.24374999999999999</v>
      </c>
      <c r="S2046" s="28">
        <f t="shared" si="127"/>
        <v>45233</v>
      </c>
      <c r="T2046" s="28"/>
    </row>
    <row r="2047" spans="1:20" ht="13.2" x14ac:dyDescent="0.25">
      <c r="A2047" s="3" t="s">
        <v>4536</v>
      </c>
      <c r="B2047" s="3" t="s">
        <v>43</v>
      </c>
      <c r="C2047" s="3" t="s">
        <v>15</v>
      </c>
      <c r="D2047" s="3" t="s">
        <v>31</v>
      </c>
      <c r="E2047" s="3" t="s">
        <v>35</v>
      </c>
      <c r="F2047" s="3" t="s">
        <v>4537</v>
      </c>
      <c r="G2047" s="3" t="s">
        <v>4538</v>
      </c>
      <c r="H2047" s="3">
        <v>27</v>
      </c>
      <c r="I2047" s="3">
        <v>45.07</v>
      </c>
      <c r="J2047" s="3">
        <v>12</v>
      </c>
      <c r="K2047" s="3">
        <v>540.84</v>
      </c>
      <c r="L2047" s="3" t="s">
        <v>38</v>
      </c>
      <c r="M2047" s="5">
        <v>3</v>
      </c>
      <c r="N2047" s="6" t="str">
        <f>IF(ev_charging_network_usage_!$I2047&lt;=10,"Low",IF(ev_charging_network_usage_!$I2047&lt;=30,"Medium","High"))</f>
        <v>High</v>
      </c>
      <c r="O2047" s="6" t="str">
        <f t="shared" si="129"/>
        <v>Medium Satisfaction</v>
      </c>
      <c r="P2047" s="6" t="str">
        <f>IF(ev_charging_network_usage_!$H2047&lt;30,"Short Charging",IF(ev_charging_network_usage_!$H2047&lt;=60,"Medium Charging","Long Charging"))</f>
        <v>Short Charging</v>
      </c>
      <c r="Q2047" s="6">
        <f t="shared" si="128"/>
        <v>3</v>
      </c>
      <c r="R2047" s="30">
        <f t="shared" si="126"/>
        <v>0.19444444444444445</v>
      </c>
      <c r="S2047" s="28">
        <f t="shared" si="127"/>
        <v>45219</v>
      </c>
      <c r="T2047" s="28"/>
    </row>
    <row r="2048" spans="1:20" ht="13.2" x14ac:dyDescent="0.25">
      <c r="A2048" s="7" t="s">
        <v>4539</v>
      </c>
      <c r="B2048" s="7" t="s">
        <v>48</v>
      </c>
      <c r="C2048" s="7" t="s">
        <v>15</v>
      </c>
      <c r="D2048" s="7" t="s">
        <v>22</v>
      </c>
      <c r="E2048" s="7" t="s">
        <v>35</v>
      </c>
      <c r="F2048" s="7" t="s">
        <v>4540</v>
      </c>
      <c r="G2048" s="7" t="s">
        <v>4541</v>
      </c>
      <c r="H2048" s="7">
        <v>22</v>
      </c>
      <c r="I2048" s="7">
        <v>47.06</v>
      </c>
      <c r="J2048" s="7">
        <v>15</v>
      </c>
      <c r="K2048" s="7">
        <v>705.9</v>
      </c>
      <c r="L2048" s="7" t="s">
        <v>23</v>
      </c>
      <c r="M2048" s="9">
        <v>1</v>
      </c>
      <c r="N2048" s="6" t="str">
        <f>IF(ev_charging_network_usage_!$I2048&lt;=10,"Low",IF(ev_charging_network_usage_!$I2048&lt;=30,"Medium","High"))</f>
        <v>High</v>
      </c>
      <c r="O2048" s="6" t="str">
        <f t="shared" si="129"/>
        <v>Low Satisfaction</v>
      </c>
      <c r="P2048" s="6" t="str">
        <f>IF(ev_charging_network_usage_!$H2048&lt;30,"Short Charging",IF(ev_charging_network_usage_!$H2048&lt;=60,"Medium Charging","Long Charging"))</f>
        <v>Short Charging</v>
      </c>
      <c r="Q2048" s="6">
        <f t="shared" si="128"/>
        <v>3</v>
      </c>
      <c r="R2048" s="30">
        <f t="shared" si="126"/>
        <v>0.56874999999999998</v>
      </c>
      <c r="S2048" s="28">
        <f t="shared" si="127"/>
        <v>45378</v>
      </c>
      <c r="T2048" s="28"/>
    </row>
    <row r="2049" spans="1:20" ht="13.2" x14ac:dyDescent="0.25">
      <c r="A2049" s="3" t="s">
        <v>4542</v>
      </c>
      <c r="B2049" s="3" t="s">
        <v>78</v>
      </c>
      <c r="C2049" s="3" t="s">
        <v>15</v>
      </c>
      <c r="D2049" s="3" t="s">
        <v>16</v>
      </c>
      <c r="E2049" s="3" t="s">
        <v>35</v>
      </c>
      <c r="F2049" s="3" t="s">
        <v>4543</v>
      </c>
      <c r="G2049" s="3" t="s">
        <v>4544</v>
      </c>
      <c r="H2049" s="3">
        <v>68</v>
      </c>
      <c r="I2049" s="3">
        <v>44.96</v>
      </c>
      <c r="J2049" s="3">
        <v>12</v>
      </c>
      <c r="K2049" s="3">
        <v>539.52</v>
      </c>
      <c r="L2049" s="3" t="s">
        <v>27</v>
      </c>
      <c r="M2049" s="5">
        <v>5</v>
      </c>
      <c r="N2049" s="6" t="str">
        <f>IF(ev_charging_network_usage_!$I2049&lt;=10,"Low",IF(ev_charging_network_usage_!$I2049&lt;=30,"Medium","High"))</f>
        <v>High</v>
      </c>
      <c r="O2049" s="6" t="str">
        <f t="shared" si="129"/>
        <v>High Satisfaction</v>
      </c>
      <c r="P2049" s="6" t="str">
        <f>IF(ev_charging_network_usage_!$H2049&lt;30,"Short Charging",IF(ev_charging_network_usage_!$H2049&lt;=60,"Medium Charging","Long Charging"))</f>
        <v>Long Charging</v>
      </c>
      <c r="Q2049" s="6">
        <f t="shared" si="128"/>
        <v>3</v>
      </c>
      <c r="R2049" s="30">
        <f t="shared" si="126"/>
        <v>0.27291666666666664</v>
      </c>
      <c r="S2049" s="28">
        <f t="shared" si="127"/>
        <v>45409</v>
      </c>
      <c r="T2049" s="28"/>
    </row>
    <row r="2050" spans="1:20" ht="13.2" x14ac:dyDescent="0.25">
      <c r="A2050" s="7" t="s">
        <v>4545</v>
      </c>
      <c r="B2050" s="7" t="s">
        <v>59</v>
      </c>
      <c r="C2050" s="7" t="s">
        <v>30</v>
      </c>
      <c r="D2050" s="7" t="s">
        <v>31</v>
      </c>
      <c r="E2050" s="7" t="s">
        <v>35</v>
      </c>
      <c r="F2050" s="8">
        <v>45603.625</v>
      </c>
      <c r="G2050" s="8">
        <v>45603.701388888891</v>
      </c>
      <c r="H2050" s="7">
        <v>110</v>
      </c>
      <c r="I2050" s="7">
        <v>31.25</v>
      </c>
      <c r="J2050" s="7">
        <v>15</v>
      </c>
      <c r="K2050" s="7">
        <v>468.75</v>
      </c>
      <c r="L2050" s="7" t="s">
        <v>18</v>
      </c>
      <c r="M2050" s="9">
        <v>4</v>
      </c>
      <c r="N2050" s="6" t="str">
        <f>IF(ev_charging_network_usage_!$I2050&lt;=10,"Low",IF(ev_charging_network_usage_!$I2050&lt;=30,"Medium","High"))</f>
        <v>High</v>
      </c>
      <c r="O2050" s="6" t="str">
        <f t="shared" si="129"/>
        <v>Medium Satisfaction</v>
      </c>
      <c r="P2050" s="6" t="str">
        <f>IF(ev_charging_network_usage_!$H2050&lt;30,"Short Charging",IF(ev_charging_network_usage_!$H2050&lt;=60,"Medium Charging","Long Charging"))</f>
        <v>Long Charging</v>
      </c>
      <c r="Q2050" s="6">
        <f t="shared" si="128"/>
        <v>2</v>
      </c>
      <c r="R2050" s="30">
        <f t="shared" ref="R2050:R2113" si="130">TIME(HOUR(F2050),MINUTE(F2050),SECOND(F2050))</f>
        <v>0.625</v>
      </c>
      <c r="S2050" s="28">
        <f t="shared" ref="S2050:S2113" si="131">DATE(YEAR(F2050),MONTH(F2050),DAY(F2050))</f>
        <v>45603</v>
      </c>
      <c r="T2050" s="28"/>
    </row>
    <row r="2051" spans="1:20" ht="13.2" x14ac:dyDescent="0.25">
      <c r="A2051" s="3" t="s">
        <v>4546</v>
      </c>
      <c r="B2051" s="3" t="s">
        <v>55</v>
      </c>
      <c r="C2051" s="3" t="s">
        <v>15</v>
      </c>
      <c r="D2051" s="3" t="s">
        <v>22</v>
      </c>
      <c r="E2051" s="3" t="s">
        <v>17</v>
      </c>
      <c r="F2051" s="3" t="s">
        <v>4547</v>
      </c>
      <c r="G2051" s="3" t="s">
        <v>4548</v>
      </c>
      <c r="H2051" s="3">
        <v>86</v>
      </c>
      <c r="I2051" s="3">
        <v>34.67</v>
      </c>
      <c r="J2051" s="3">
        <v>10</v>
      </c>
      <c r="K2051" s="3">
        <v>346.7</v>
      </c>
      <c r="L2051" s="3" t="s">
        <v>23</v>
      </c>
      <c r="M2051" s="5">
        <v>4</v>
      </c>
      <c r="N2051" s="6" t="str">
        <f>IF(ev_charging_network_usage_!$I2051&lt;=10,"Low",IF(ev_charging_network_usage_!$I2051&lt;=30,"Medium","High"))</f>
        <v>High</v>
      </c>
      <c r="O2051" s="6" t="str">
        <f t="shared" si="129"/>
        <v>Medium Satisfaction</v>
      </c>
      <c r="P2051" s="6" t="str">
        <f>IF(ev_charging_network_usage_!$H2051&lt;30,"Short Charging",IF(ev_charging_network_usage_!$H2051&lt;=60,"Medium Charging","Long Charging"))</f>
        <v>Long Charging</v>
      </c>
      <c r="Q2051" s="6">
        <f t="shared" ref="Q2051:Q2114" si="132">IF(C2051="Fast Charger",1,IF(C2051="Standard Charger",2,IF(C2051="Super Fast Charger",3,"")))</f>
        <v>3</v>
      </c>
      <c r="R2051" s="30">
        <f t="shared" si="130"/>
        <v>0.91041666666666665</v>
      </c>
      <c r="S2051" s="28">
        <f t="shared" si="131"/>
        <v>45377</v>
      </c>
      <c r="T2051" s="28"/>
    </row>
    <row r="2052" spans="1:20" ht="13.2" x14ac:dyDescent="0.25">
      <c r="A2052" s="7" t="s">
        <v>4549</v>
      </c>
      <c r="B2052" s="7" t="s">
        <v>48</v>
      </c>
      <c r="C2052" s="7" t="s">
        <v>15</v>
      </c>
      <c r="D2052" s="7" t="s">
        <v>31</v>
      </c>
      <c r="E2052" s="7" t="s">
        <v>35</v>
      </c>
      <c r="F2052" s="8">
        <v>45179.904166666667</v>
      </c>
      <c r="G2052" s="8">
        <v>45179.936805555553</v>
      </c>
      <c r="H2052" s="7">
        <v>47</v>
      </c>
      <c r="I2052" s="7">
        <v>24.95</v>
      </c>
      <c r="J2052" s="7">
        <v>15</v>
      </c>
      <c r="K2052" s="7">
        <v>374.25</v>
      </c>
      <c r="L2052" s="7" t="s">
        <v>38</v>
      </c>
      <c r="M2052" s="9">
        <v>3</v>
      </c>
      <c r="N2052" s="6" t="str">
        <f>IF(ev_charging_network_usage_!$I2052&lt;=10,"Low",IF(ev_charging_network_usage_!$I2052&lt;=30,"Medium","High"))</f>
        <v>Medium</v>
      </c>
      <c r="O2052" s="6" t="str">
        <f t="shared" ref="O2052:O2115" si="133">IF(M2052&lt;=2,"Low Satisfaction",IF(M2052&lt;=4,"Medium Satisfaction","High Satisfaction"))</f>
        <v>Medium Satisfaction</v>
      </c>
      <c r="P2052" s="6" t="str">
        <f>IF(ev_charging_network_usage_!$H2052&lt;30,"Short Charging",IF(ev_charging_network_usage_!$H2052&lt;=60,"Medium Charging","Long Charging"))</f>
        <v>Medium Charging</v>
      </c>
      <c r="Q2052" s="6">
        <f t="shared" si="132"/>
        <v>3</v>
      </c>
      <c r="R2052" s="30">
        <f t="shared" si="130"/>
        <v>0.90416666666666667</v>
      </c>
      <c r="S2052" s="28">
        <f t="shared" si="131"/>
        <v>45179</v>
      </c>
      <c r="T2052" s="28"/>
    </row>
    <row r="2053" spans="1:20" ht="13.2" x14ac:dyDescent="0.25">
      <c r="A2053" s="3" t="s">
        <v>4550</v>
      </c>
      <c r="B2053" s="3" t="s">
        <v>78</v>
      </c>
      <c r="C2053" s="3" t="s">
        <v>21</v>
      </c>
      <c r="D2053" s="3" t="s">
        <v>34</v>
      </c>
      <c r="E2053" s="3" t="s">
        <v>17</v>
      </c>
      <c r="F2053" s="3" t="s">
        <v>4551</v>
      </c>
      <c r="G2053" s="3" t="s">
        <v>4552</v>
      </c>
      <c r="H2053" s="3">
        <v>67</v>
      </c>
      <c r="I2053" s="3">
        <v>10.32</v>
      </c>
      <c r="J2053" s="3">
        <v>15</v>
      </c>
      <c r="K2053" s="3">
        <v>154.80000000000001</v>
      </c>
      <c r="L2053" s="3" t="s">
        <v>18</v>
      </c>
      <c r="M2053" s="5">
        <v>4</v>
      </c>
      <c r="N2053" s="6" t="str">
        <f>IF(ev_charging_network_usage_!$I2053&lt;=10,"Low",IF(ev_charging_network_usage_!$I2053&lt;=30,"Medium","High"))</f>
        <v>Medium</v>
      </c>
      <c r="O2053" s="6" t="str">
        <f t="shared" si="133"/>
        <v>Medium Satisfaction</v>
      </c>
      <c r="P2053" s="6" t="str">
        <f>IF(ev_charging_network_usage_!$H2053&lt;30,"Short Charging",IF(ev_charging_network_usage_!$H2053&lt;=60,"Medium Charging","Long Charging"))</f>
        <v>Long Charging</v>
      </c>
      <c r="Q2053" s="6">
        <f t="shared" si="132"/>
        <v>1</v>
      </c>
      <c r="R2053" s="30">
        <f t="shared" si="130"/>
        <v>0.66388888888888886</v>
      </c>
      <c r="S2053" s="28">
        <f t="shared" si="131"/>
        <v>45551</v>
      </c>
      <c r="T2053" s="28"/>
    </row>
    <row r="2054" spans="1:20" ht="13.2" x14ac:dyDescent="0.25">
      <c r="A2054" s="7" t="s">
        <v>4553</v>
      </c>
      <c r="B2054" s="7" t="s">
        <v>43</v>
      </c>
      <c r="C2054" s="7" t="s">
        <v>30</v>
      </c>
      <c r="D2054" s="7" t="s">
        <v>34</v>
      </c>
      <c r="E2054" s="7" t="s">
        <v>17</v>
      </c>
      <c r="F2054" s="8">
        <v>45505.07708333333</v>
      </c>
      <c r="G2054" s="8">
        <v>45505.126388888886</v>
      </c>
      <c r="H2054" s="7">
        <v>71</v>
      </c>
      <c r="I2054" s="7">
        <v>28.65</v>
      </c>
      <c r="J2054" s="7">
        <v>8</v>
      </c>
      <c r="K2054" s="7">
        <v>229.2</v>
      </c>
      <c r="L2054" s="7" t="s">
        <v>38</v>
      </c>
      <c r="M2054" s="9">
        <v>3</v>
      </c>
      <c r="N2054" s="6" t="str">
        <f>IF(ev_charging_network_usage_!$I2054&lt;=10,"Low",IF(ev_charging_network_usage_!$I2054&lt;=30,"Medium","High"))</f>
        <v>Medium</v>
      </c>
      <c r="O2054" s="6" t="str">
        <f t="shared" si="133"/>
        <v>Medium Satisfaction</v>
      </c>
      <c r="P2054" s="6" t="str">
        <f>IF(ev_charging_network_usage_!$H2054&lt;30,"Short Charging",IF(ev_charging_network_usage_!$H2054&lt;=60,"Medium Charging","Long Charging"))</f>
        <v>Long Charging</v>
      </c>
      <c r="Q2054" s="6">
        <f t="shared" si="132"/>
        <v>2</v>
      </c>
      <c r="R2054" s="30">
        <f t="shared" si="130"/>
        <v>7.7083333333333337E-2</v>
      </c>
      <c r="S2054" s="28">
        <f t="shared" si="131"/>
        <v>45505</v>
      </c>
      <c r="T2054" s="28"/>
    </row>
    <row r="2055" spans="1:20" ht="13.2" x14ac:dyDescent="0.25">
      <c r="A2055" s="3" t="s">
        <v>4554</v>
      </c>
      <c r="B2055" s="3" t="s">
        <v>78</v>
      </c>
      <c r="C2055" s="3" t="s">
        <v>21</v>
      </c>
      <c r="D2055" s="3" t="s">
        <v>34</v>
      </c>
      <c r="E2055" s="3" t="s">
        <v>35</v>
      </c>
      <c r="F2055" s="4">
        <v>45087.29791666667</v>
      </c>
      <c r="G2055" s="4">
        <v>45087.334722222222</v>
      </c>
      <c r="H2055" s="3">
        <v>53</v>
      </c>
      <c r="I2055" s="3">
        <v>20.05</v>
      </c>
      <c r="J2055" s="3">
        <v>10</v>
      </c>
      <c r="K2055" s="3">
        <v>200.5</v>
      </c>
      <c r="L2055" s="3" t="s">
        <v>38</v>
      </c>
      <c r="M2055" s="5">
        <v>3</v>
      </c>
      <c r="N2055" s="6" t="str">
        <f>IF(ev_charging_network_usage_!$I2055&lt;=10,"Low",IF(ev_charging_network_usage_!$I2055&lt;=30,"Medium","High"))</f>
        <v>Medium</v>
      </c>
      <c r="O2055" s="6" t="str">
        <f t="shared" si="133"/>
        <v>Medium Satisfaction</v>
      </c>
      <c r="P2055" s="6" t="str">
        <f>IF(ev_charging_network_usage_!$H2055&lt;30,"Short Charging",IF(ev_charging_network_usage_!$H2055&lt;=60,"Medium Charging","Long Charging"))</f>
        <v>Medium Charging</v>
      </c>
      <c r="Q2055" s="6">
        <f t="shared" si="132"/>
        <v>1</v>
      </c>
      <c r="R2055" s="30">
        <f t="shared" si="130"/>
        <v>0.29791666666666666</v>
      </c>
      <c r="S2055" s="28">
        <f t="shared" si="131"/>
        <v>45087</v>
      </c>
      <c r="T2055" s="28"/>
    </row>
    <row r="2056" spans="1:20" ht="13.2" x14ac:dyDescent="0.25">
      <c r="A2056" s="7" t="s">
        <v>4555</v>
      </c>
      <c r="B2056" s="7" t="s">
        <v>20</v>
      </c>
      <c r="C2056" s="7" t="s">
        <v>21</v>
      </c>
      <c r="D2056" s="7" t="s">
        <v>31</v>
      </c>
      <c r="E2056" s="7" t="s">
        <v>35</v>
      </c>
      <c r="F2056" s="7" t="s">
        <v>4556</v>
      </c>
      <c r="G2056" s="7" t="s">
        <v>4557</v>
      </c>
      <c r="H2056" s="7">
        <v>103</v>
      </c>
      <c r="I2056" s="7">
        <v>41.7</v>
      </c>
      <c r="J2056" s="7">
        <v>10</v>
      </c>
      <c r="K2056" s="7">
        <v>417</v>
      </c>
      <c r="L2056" s="7" t="s">
        <v>38</v>
      </c>
      <c r="M2056" s="9">
        <v>1</v>
      </c>
      <c r="N2056" s="6" t="str">
        <f>IF(ev_charging_network_usage_!$I2056&lt;=10,"Low",IF(ev_charging_network_usage_!$I2056&lt;=30,"Medium","High"))</f>
        <v>High</v>
      </c>
      <c r="O2056" s="6" t="str">
        <f t="shared" si="133"/>
        <v>Low Satisfaction</v>
      </c>
      <c r="P2056" s="6" t="str">
        <f>IF(ev_charging_network_usage_!$H2056&lt;30,"Short Charging",IF(ev_charging_network_usage_!$H2056&lt;=60,"Medium Charging","Long Charging"))</f>
        <v>Long Charging</v>
      </c>
      <c r="Q2056" s="6">
        <f t="shared" si="132"/>
        <v>1</v>
      </c>
      <c r="R2056" s="30">
        <f t="shared" si="130"/>
        <v>0.14791666666666667</v>
      </c>
      <c r="S2056" s="28">
        <f t="shared" si="131"/>
        <v>45260</v>
      </c>
      <c r="T2056" s="28"/>
    </row>
    <row r="2057" spans="1:20" ht="13.2" x14ac:dyDescent="0.25">
      <c r="A2057" s="3" t="s">
        <v>4558</v>
      </c>
      <c r="B2057" s="3" t="s">
        <v>29</v>
      </c>
      <c r="C2057" s="3" t="s">
        <v>30</v>
      </c>
      <c r="D2057" s="3" t="s">
        <v>31</v>
      </c>
      <c r="E2057" s="3" t="s">
        <v>35</v>
      </c>
      <c r="F2057" s="3" t="s">
        <v>4559</v>
      </c>
      <c r="G2057" s="3" t="s">
        <v>4560</v>
      </c>
      <c r="H2057" s="3">
        <v>15</v>
      </c>
      <c r="I2057" s="3">
        <v>34.299999999999997</v>
      </c>
      <c r="J2057" s="3">
        <v>10</v>
      </c>
      <c r="K2057" s="3">
        <v>343</v>
      </c>
      <c r="L2057" s="3" t="s">
        <v>18</v>
      </c>
      <c r="M2057" s="5">
        <v>5</v>
      </c>
      <c r="N2057" s="6" t="str">
        <f>IF(ev_charging_network_usage_!$I2057&lt;=10,"Low",IF(ev_charging_network_usage_!$I2057&lt;=30,"Medium","High"))</f>
        <v>High</v>
      </c>
      <c r="O2057" s="6" t="str">
        <f t="shared" si="133"/>
        <v>High Satisfaction</v>
      </c>
      <c r="P2057" s="6" t="str">
        <f>IF(ev_charging_network_usage_!$H2057&lt;30,"Short Charging",IF(ev_charging_network_usage_!$H2057&lt;=60,"Medium Charging","Long Charging"))</f>
        <v>Short Charging</v>
      </c>
      <c r="Q2057" s="6">
        <f t="shared" si="132"/>
        <v>2</v>
      </c>
      <c r="R2057" s="30">
        <f t="shared" si="130"/>
        <v>0.28541666666666665</v>
      </c>
      <c r="S2057" s="28">
        <f t="shared" si="131"/>
        <v>45191</v>
      </c>
      <c r="T2057" s="28"/>
    </row>
    <row r="2058" spans="1:20" ht="13.2" x14ac:dyDescent="0.25">
      <c r="A2058" s="7" t="s">
        <v>4561</v>
      </c>
      <c r="B2058" s="7" t="s">
        <v>48</v>
      </c>
      <c r="C2058" s="7" t="s">
        <v>15</v>
      </c>
      <c r="D2058" s="7" t="s">
        <v>34</v>
      </c>
      <c r="E2058" s="7" t="s">
        <v>35</v>
      </c>
      <c r="F2058" s="8">
        <v>45263.286111111112</v>
      </c>
      <c r="G2058" s="8">
        <v>45263.308333333334</v>
      </c>
      <c r="H2058" s="7">
        <v>32</v>
      </c>
      <c r="I2058" s="7">
        <v>3.51</v>
      </c>
      <c r="J2058" s="7">
        <v>10</v>
      </c>
      <c r="K2058" s="7">
        <v>35.1</v>
      </c>
      <c r="L2058" s="7" t="s">
        <v>27</v>
      </c>
      <c r="M2058" s="9">
        <v>2</v>
      </c>
      <c r="N2058" s="6" t="str">
        <f>IF(ev_charging_network_usage_!$I2058&lt;=10,"Low",IF(ev_charging_network_usage_!$I2058&lt;=30,"Medium","High"))</f>
        <v>Low</v>
      </c>
      <c r="O2058" s="6" t="str">
        <f t="shared" si="133"/>
        <v>Low Satisfaction</v>
      </c>
      <c r="P2058" s="6" t="str">
        <f>IF(ev_charging_network_usage_!$H2058&lt;30,"Short Charging",IF(ev_charging_network_usage_!$H2058&lt;=60,"Medium Charging","Long Charging"))</f>
        <v>Medium Charging</v>
      </c>
      <c r="Q2058" s="6">
        <f t="shared" si="132"/>
        <v>3</v>
      </c>
      <c r="R2058" s="30">
        <f t="shared" si="130"/>
        <v>0.28611111111111109</v>
      </c>
      <c r="S2058" s="28">
        <f t="shared" si="131"/>
        <v>45263</v>
      </c>
      <c r="T2058" s="28"/>
    </row>
    <row r="2059" spans="1:20" ht="13.2" x14ac:dyDescent="0.25">
      <c r="A2059" s="3" t="s">
        <v>4562</v>
      </c>
      <c r="B2059" s="3" t="s">
        <v>48</v>
      </c>
      <c r="C2059" s="3" t="s">
        <v>15</v>
      </c>
      <c r="D2059" s="3" t="s">
        <v>31</v>
      </c>
      <c r="E2059" s="3" t="s">
        <v>17</v>
      </c>
      <c r="F2059" s="4">
        <v>45392.34097222222</v>
      </c>
      <c r="G2059" s="4">
        <v>45392.397916666669</v>
      </c>
      <c r="H2059" s="3">
        <v>82</v>
      </c>
      <c r="I2059" s="3">
        <v>46.75</v>
      </c>
      <c r="J2059" s="3">
        <v>12</v>
      </c>
      <c r="K2059" s="3">
        <v>561</v>
      </c>
      <c r="L2059" s="3" t="s">
        <v>27</v>
      </c>
      <c r="M2059" s="5">
        <v>2</v>
      </c>
      <c r="N2059" s="6" t="str">
        <f>IF(ev_charging_network_usage_!$I2059&lt;=10,"Low",IF(ev_charging_network_usage_!$I2059&lt;=30,"Medium","High"))</f>
        <v>High</v>
      </c>
      <c r="O2059" s="6" t="str">
        <f t="shared" si="133"/>
        <v>Low Satisfaction</v>
      </c>
      <c r="P2059" s="6" t="str">
        <f>IF(ev_charging_network_usage_!$H2059&lt;30,"Short Charging",IF(ev_charging_network_usage_!$H2059&lt;=60,"Medium Charging","Long Charging"))</f>
        <v>Long Charging</v>
      </c>
      <c r="Q2059" s="6">
        <f t="shared" si="132"/>
        <v>3</v>
      </c>
      <c r="R2059" s="30">
        <f t="shared" si="130"/>
        <v>0.34097222222222223</v>
      </c>
      <c r="S2059" s="28">
        <f t="shared" si="131"/>
        <v>45392</v>
      </c>
      <c r="T2059" s="28"/>
    </row>
    <row r="2060" spans="1:20" ht="13.2" x14ac:dyDescent="0.25">
      <c r="A2060" s="7" t="s">
        <v>4563</v>
      </c>
      <c r="B2060" s="7" t="s">
        <v>59</v>
      </c>
      <c r="C2060" s="7" t="s">
        <v>15</v>
      </c>
      <c r="D2060" s="7" t="s">
        <v>34</v>
      </c>
      <c r="E2060" s="7" t="s">
        <v>17</v>
      </c>
      <c r="F2060" s="7" t="s">
        <v>4564</v>
      </c>
      <c r="G2060" s="7" t="s">
        <v>1842</v>
      </c>
      <c r="H2060" s="7">
        <v>117</v>
      </c>
      <c r="I2060" s="7">
        <v>43.27</v>
      </c>
      <c r="J2060" s="7">
        <v>8</v>
      </c>
      <c r="K2060" s="7">
        <v>346.16</v>
      </c>
      <c r="L2060" s="7" t="s">
        <v>23</v>
      </c>
      <c r="M2060" s="9">
        <v>1</v>
      </c>
      <c r="N2060" s="6" t="str">
        <f>IF(ev_charging_network_usage_!$I2060&lt;=10,"Low",IF(ev_charging_network_usage_!$I2060&lt;=30,"Medium","High"))</f>
        <v>High</v>
      </c>
      <c r="O2060" s="6" t="str">
        <f t="shared" si="133"/>
        <v>Low Satisfaction</v>
      </c>
      <c r="P2060" s="6" t="str">
        <f>IF(ev_charging_network_usage_!$H2060&lt;30,"Short Charging",IF(ev_charging_network_usage_!$H2060&lt;=60,"Medium Charging","Long Charging"))</f>
        <v>Long Charging</v>
      </c>
      <c r="Q2060" s="6">
        <f t="shared" si="132"/>
        <v>3</v>
      </c>
      <c r="R2060" s="30">
        <f t="shared" si="130"/>
        <v>0.32777777777777778</v>
      </c>
      <c r="S2060" s="28">
        <f t="shared" si="131"/>
        <v>45558</v>
      </c>
      <c r="T2060" s="28"/>
    </row>
    <row r="2061" spans="1:20" ht="13.2" x14ac:dyDescent="0.25">
      <c r="A2061" s="3" t="s">
        <v>4565</v>
      </c>
      <c r="B2061" s="3" t="s">
        <v>20</v>
      </c>
      <c r="C2061" s="3" t="s">
        <v>15</v>
      </c>
      <c r="D2061" s="3" t="s">
        <v>22</v>
      </c>
      <c r="E2061" s="3" t="s">
        <v>17</v>
      </c>
      <c r="F2061" s="10">
        <v>45210.87777777778</v>
      </c>
      <c r="G2061" s="10">
        <v>45210.890972222223</v>
      </c>
      <c r="H2061" s="3">
        <v>19</v>
      </c>
      <c r="I2061" s="3">
        <v>2.66</v>
      </c>
      <c r="J2061" s="3">
        <v>10</v>
      </c>
      <c r="K2061" s="3">
        <v>26.6</v>
      </c>
      <c r="L2061" s="3" t="s">
        <v>23</v>
      </c>
      <c r="M2061" s="5">
        <v>3</v>
      </c>
      <c r="N2061" s="6" t="str">
        <f>IF(ev_charging_network_usage_!$I2061&lt;=10,"Low",IF(ev_charging_network_usage_!$I2061&lt;=30,"Medium","High"))</f>
        <v>Low</v>
      </c>
      <c r="O2061" s="6" t="str">
        <f t="shared" si="133"/>
        <v>Medium Satisfaction</v>
      </c>
      <c r="P2061" s="6" t="str">
        <f>IF(ev_charging_network_usage_!$H2061&lt;30,"Short Charging",IF(ev_charging_network_usage_!$H2061&lt;=60,"Medium Charging","Long Charging"))</f>
        <v>Short Charging</v>
      </c>
      <c r="Q2061" s="6">
        <f t="shared" si="132"/>
        <v>3</v>
      </c>
      <c r="R2061" s="30">
        <f t="shared" si="130"/>
        <v>0.87777777777777777</v>
      </c>
      <c r="S2061" s="28">
        <f t="shared" si="131"/>
        <v>45210</v>
      </c>
      <c r="T2061" s="28"/>
    </row>
    <row r="2062" spans="1:20" ht="13.2" x14ac:dyDescent="0.25">
      <c r="A2062" s="7" t="s">
        <v>4566</v>
      </c>
      <c r="B2062" s="7" t="s">
        <v>29</v>
      </c>
      <c r="C2062" s="7" t="s">
        <v>30</v>
      </c>
      <c r="D2062" s="7" t="s">
        <v>22</v>
      </c>
      <c r="E2062" s="7" t="s">
        <v>35</v>
      </c>
      <c r="F2062" s="7" t="s">
        <v>4567</v>
      </c>
      <c r="G2062" s="7" t="s">
        <v>4568</v>
      </c>
      <c r="H2062" s="7">
        <v>10</v>
      </c>
      <c r="I2062" s="7">
        <v>27.22</v>
      </c>
      <c r="J2062" s="7">
        <v>10</v>
      </c>
      <c r="K2062" s="7">
        <v>272.2</v>
      </c>
      <c r="L2062" s="7" t="s">
        <v>23</v>
      </c>
      <c r="M2062" s="9">
        <v>3</v>
      </c>
      <c r="N2062" s="6" t="str">
        <f>IF(ev_charging_network_usage_!$I2062&lt;=10,"Low",IF(ev_charging_network_usage_!$I2062&lt;=30,"Medium","High"))</f>
        <v>Medium</v>
      </c>
      <c r="O2062" s="6" t="str">
        <f t="shared" si="133"/>
        <v>Medium Satisfaction</v>
      </c>
      <c r="P2062" s="6" t="str">
        <f>IF(ev_charging_network_usage_!$H2062&lt;30,"Short Charging",IF(ev_charging_network_usage_!$H2062&lt;=60,"Medium Charging","Long Charging"))</f>
        <v>Short Charging</v>
      </c>
      <c r="Q2062" s="6">
        <f t="shared" si="132"/>
        <v>2</v>
      </c>
      <c r="R2062" s="30">
        <f t="shared" si="130"/>
        <v>0.16041666666666668</v>
      </c>
      <c r="S2062" s="28">
        <f t="shared" si="131"/>
        <v>45523</v>
      </c>
      <c r="T2062" s="28"/>
    </row>
    <row r="2063" spans="1:20" ht="13.2" x14ac:dyDescent="0.25">
      <c r="A2063" s="3" t="s">
        <v>4569</v>
      </c>
      <c r="B2063" s="3" t="s">
        <v>55</v>
      </c>
      <c r="C2063" s="3" t="s">
        <v>15</v>
      </c>
      <c r="D2063" s="3" t="s">
        <v>34</v>
      </c>
      <c r="E2063" s="3" t="s">
        <v>17</v>
      </c>
      <c r="F2063" s="3" t="s">
        <v>4570</v>
      </c>
      <c r="G2063" s="3" t="s">
        <v>4571</v>
      </c>
      <c r="H2063" s="3">
        <v>85</v>
      </c>
      <c r="I2063" s="3">
        <v>50.61</v>
      </c>
      <c r="J2063" s="3">
        <v>12</v>
      </c>
      <c r="K2063" s="3">
        <v>607.32000000000005</v>
      </c>
      <c r="L2063" s="3" t="s">
        <v>18</v>
      </c>
      <c r="M2063" s="5">
        <v>4</v>
      </c>
      <c r="N2063" s="6" t="str">
        <f>IF(ev_charging_network_usage_!$I2063&lt;=10,"Low",IF(ev_charging_network_usage_!$I2063&lt;=30,"Medium","High"))</f>
        <v>High</v>
      </c>
      <c r="O2063" s="6" t="str">
        <f t="shared" si="133"/>
        <v>Medium Satisfaction</v>
      </c>
      <c r="P2063" s="6" t="str">
        <f>IF(ev_charging_network_usage_!$H2063&lt;30,"Short Charging",IF(ev_charging_network_usage_!$H2063&lt;=60,"Medium Charging","Long Charging"))</f>
        <v>Long Charging</v>
      </c>
      <c r="Q2063" s="6">
        <f t="shared" si="132"/>
        <v>3</v>
      </c>
      <c r="R2063" s="30">
        <f t="shared" si="130"/>
        <v>0.26666666666666666</v>
      </c>
      <c r="S2063" s="28">
        <f t="shared" si="131"/>
        <v>45586</v>
      </c>
      <c r="T2063" s="28"/>
    </row>
    <row r="2064" spans="1:20" ht="13.2" x14ac:dyDescent="0.25">
      <c r="A2064" s="7" t="s">
        <v>4572</v>
      </c>
      <c r="B2064" s="7" t="s">
        <v>14</v>
      </c>
      <c r="C2064" s="7" t="s">
        <v>15</v>
      </c>
      <c r="D2064" s="7" t="s">
        <v>34</v>
      </c>
      <c r="E2064" s="7" t="s">
        <v>35</v>
      </c>
      <c r="F2064" s="8">
        <v>45536.061805555553</v>
      </c>
      <c r="G2064" s="8">
        <v>45536.137499999997</v>
      </c>
      <c r="H2064" s="7">
        <v>109</v>
      </c>
      <c r="I2064" s="7">
        <v>24.13</v>
      </c>
      <c r="J2064" s="7">
        <v>15</v>
      </c>
      <c r="K2064" s="7">
        <v>361.95</v>
      </c>
      <c r="L2064" s="7" t="s">
        <v>38</v>
      </c>
      <c r="M2064" s="9">
        <v>2</v>
      </c>
      <c r="N2064" s="6" t="str">
        <f>IF(ev_charging_network_usage_!$I2064&lt;=10,"Low",IF(ev_charging_network_usage_!$I2064&lt;=30,"Medium","High"))</f>
        <v>Medium</v>
      </c>
      <c r="O2064" s="6" t="str">
        <f t="shared" si="133"/>
        <v>Low Satisfaction</v>
      </c>
      <c r="P2064" s="6" t="str">
        <f>IF(ev_charging_network_usage_!$H2064&lt;30,"Short Charging",IF(ev_charging_network_usage_!$H2064&lt;=60,"Medium Charging","Long Charging"))</f>
        <v>Long Charging</v>
      </c>
      <c r="Q2064" s="6">
        <f t="shared" si="132"/>
        <v>3</v>
      </c>
      <c r="R2064" s="30">
        <f t="shared" si="130"/>
        <v>6.1805555555555558E-2</v>
      </c>
      <c r="S2064" s="28">
        <f t="shared" si="131"/>
        <v>45536</v>
      </c>
      <c r="T2064" s="28"/>
    </row>
    <row r="2065" spans="1:20" ht="13.2" x14ac:dyDescent="0.25">
      <c r="A2065" s="3" t="s">
        <v>4573</v>
      </c>
      <c r="B2065" s="3" t="s">
        <v>20</v>
      </c>
      <c r="C2065" s="3" t="s">
        <v>15</v>
      </c>
      <c r="D2065" s="3" t="s">
        <v>31</v>
      </c>
      <c r="E2065" s="3" t="s">
        <v>17</v>
      </c>
      <c r="F2065" s="4">
        <v>45445.666666666664</v>
      </c>
      <c r="G2065" s="4">
        <v>45445.674305555556</v>
      </c>
      <c r="H2065" s="3">
        <v>11</v>
      </c>
      <c r="I2065" s="3">
        <v>3.74</v>
      </c>
      <c r="J2065" s="3">
        <v>10</v>
      </c>
      <c r="K2065" s="3">
        <v>37.4</v>
      </c>
      <c r="L2065" s="3" t="s">
        <v>27</v>
      </c>
      <c r="M2065" s="5">
        <v>2</v>
      </c>
      <c r="N2065" s="6" t="str">
        <f>IF(ev_charging_network_usage_!$I2065&lt;=10,"Low",IF(ev_charging_network_usage_!$I2065&lt;=30,"Medium","High"))</f>
        <v>Low</v>
      </c>
      <c r="O2065" s="6" t="str">
        <f t="shared" si="133"/>
        <v>Low Satisfaction</v>
      </c>
      <c r="P2065" s="6" t="str">
        <f>IF(ev_charging_network_usage_!$H2065&lt;30,"Short Charging",IF(ev_charging_network_usage_!$H2065&lt;=60,"Medium Charging","Long Charging"))</f>
        <v>Short Charging</v>
      </c>
      <c r="Q2065" s="6">
        <f t="shared" si="132"/>
        <v>3</v>
      </c>
      <c r="R2065" s="30">
        <f t="shared" si="130"/>
        <v>0.66666666666666663</v>
      </c>
      <c r="S2065" s="28">
        <f t="shared" si="131"/>
        <v>45445</v>
      </c>
      <c r="T2065" s="28"/>
    </row>
    <row r="2066" spans="1:20" ht="13.2" x14ac:dyDescent="0.25">
      <c r="A2066" s="7" t="s">
        <v>4574</v>
      </c>
      <c r="B2066" s="7" t="s">
        <v>48</v>
      </c>
      <c r="C2066" s="7" t="s">
        <v>21</v>
      </c>
      <c r="D2066" s="7" t="s">
        <v>31</v>
      </c>
      <c r="E2066" s="7" t="s">
        <v>17</v>
      </c>
      <c r="F2066" s="8">
        <v>45300.393055555556</v>
      </c>
      <c r="G2066" s="8">
        <v>45300.469444444447</v>
      </c>
      <c r="H2066" s="7">
        <v>110</v>
      </c>
      <c r="I2066" s="7">
        <v>58.12</v>
      </c>
      <c r="J2066" s="7">
        <v>15</v>
      </c>
      <c r="K2066" s="7">
        <v>871.8</v>
      </c>
      <c r="L2066" s="7" t="s">
        <v>23</v>
      </c>
      <c r="M2066" s="9">
        <v>4</v>
      </c>
      <c r="N2066" s="6" t="str">
        <f>IF(ev_charging_network_usage_!$I2066&lt;=10,"Low",IF(ev_charging_network_usage_!$I2066&lt;=30,"Medium","High"))</f>
        <v>High</v>
      </c>
      <c r="O2066" s="6" t="str">
        <f t="shared" si="133"/>
        <v>Medium Satisfaction</v>
      </c>
      <c r="P2066" s="6" t="str">
        <f>IF(ev_charging_network_usage_!$H2066&lt;30,"Short Charging",IF(ev_charging_network_usage_!$H2066&lt;=60,"Medium Charging","Long Charging"))</f>
        <v>Long Charging</v>
      </c>
      <c r="Q2066" s="6">
        <f t="shared" si="132"/>
        <v>1</v>
      </c>
      <c r="R2066" s="30">
        <f t="shared" si="130"/>
        <v>0.39305555555555555</v>
      </c>
      <c r="S2066" s="28">
        <f t="shared" si="131"/>
        <v>45300</v>
      </c>
      <c r="T2066" s="28"/>
    </row>
    <row r="2067" spans="1:20" ht="13.2" x14ac:dyDescent="0.25">
      <c r="A2067" s="3" t="s">
        <v>4575</v>
      </c>
      <c r="B2067" s="3" t="s">
        <v>29</v>
      </c>
      <c r="C2067" s="3" t="s">
        <v>21</v>
      </c>
      <c r="D2067" s="3" t="s">
        <v>16</v>
      </c>
      <c r="E2067" s="3" t="s">
        <v>35</v>
      </c>
      <c r="F2067" s="4">
        <v>45056.72152777778</v>
      </c>
      <c r="G2067" s="4">
        <v>45056.777083333334</v>
      </c>
      <c r="H2067" s="3">
        <v>80</v>
      </c>
      <c r="I2067" s="3">
        <v>38.65</v>
      </c>
      <c r="J2067" s="3">
        <v>10</v>
      </c>
      <c r="K2067" s="3">
        <v>386.5</v>
      </c>
      <c r="L2067" s="3" t="s">
        <v>38</v>
      </c>
      <c r="M2067" s="5">
        <v>5</v>
      </c>
      <c r="N2067" s="6" t="str">
        <f>IF(ev_charging_network_usage_!$I2067&lt;=10,"Low",IF(ev_charging_network_usage_!$I2067&lt;=30,"Medium","High"))</f>
        <v>High</v>
      </c>
      <c r="O2067" s="6" t="str">
        <f t="shared" si="133"/>
        <v>High Satisfaction</v>
      </c>
      <c r="P2067" s="6" t="str">
        <f>IF(ev_charging_network_usage_!$H2067&lt;30,"Short Charging",IF(ev_charging_network_usage_!$H2067&lt;=60,"Medium Charging","Long Charging"))</f>
        <v>Long Charging</v>
      </c>
      <c r="Q2067" s="6">
        <f t="shared" si="132"/>
        <v>1</v>
      </c>
      <c r="R2067" s="30">
        <f t="shared" si="130"/>
        <v>0.72152777777777777</v>
      </c>
      <c r="S2067" s="28">
        <f t="shared" si="131"/>
        <v>45056</v>
      </c>
      <c r="T2067" s="28"/>
    </row>
    <row r="2068" spans="1:20" ht="13.2" x14ac:dyDescent="0.25">
      <c r="A2068" s="7" t="s">
        <v>4576</v>
      </c>
      <c r="B2068" s="7" t="s">
        <v>55</v>
      </c>
      <c r="C2068" s="7" t="s">
        <v>30</v>
      </c>
      <c r="D2068" s="7" t="s">
        <v>16</v>
      </c>
      <c r="E2068" s="7" t="s">
        <v>35</v>
      </c>
      <c r="F2068" s="7" t="s">
        <v>4577</v>
      </c>
      <c r="G2068" s="7" t="s">
        <v>4578</v>
      </c>
      <c r="H2068" s="7">
        <v>51</v>
      </c>
      <c r="I2068" s="7">
        <v>14.69</v>
      </c>
      <c r="J2068" s="7">
        <v>15</v>
      </c>
      <c r="K2068" s="7">
        <v>220.35</v>
      </c>
      <c r="L2068" s="7" t="s">
        <v>23</v>
      </c>
      <c r="M2068" s="9">
        <v>3</v>
      </c>
      <c r="N2068" s="6" t="str">
        <f>IF(ev_charging_network_usage_!$I2068&lt;=10,"Low",IF(ev_charging_network_usage_!$I2068&lt;=30,"Medium","High"))</f>
        <v>Medium</v>
      </c>
      <c r="O2068" s="6" t="str">
        <f t="shared" si="133"/>
        <v>Medium Satisfaction</v>
      </c>
      <c r="P2068" s="6" t="str">
        <f>IF(ev_charging_network_usage_!$H2068&lt;30,"Short Charging",IF(ev_charging_network_usage_!$H2068&lt;=60,"Medium Charging","Long Charging"))</f>
        <v>Medium Charging</v>
      </c>
      <c r="Q2068" s="6">
        <f t="shared" si="132"/>
        <v>2</v>
      </c>
      <c r="R2068" s="30">
        <f t="shared" si="130"/>
        <v>0.12708333333333333</v>
      </c>
      <c r="S2068" s="28">
        <f t="shared" si="131"/>
        <v>45259</v>
      </c>
      <c r="T2068" s="28"/>
    </row>
    <row r="2069" spans="1:20" ht="13.2" x14ac:dyDescent="0.25">
      <c r="A2069" s="3" t="s">
        <v>4579</v>
      </c>
      <c r="B2069" s="3" t="s">
        <v>78</v>
      </c>
      <c r="C2069" s="3" t="s">
        <v>21</v>
      </c>
      <c r="D2069" s="3" t="s">
        <v>34</v>
      </c>
      <c r="E2069" s="3" t="s">
        <v>35</v>
      </c>
      <c r="F2069" s="3" t="s">
        <v>4580</v>
      </c>
      <c r="G2069" s="3" t="s">
        <v>4581</v>
      </c>
      <c r="H2069" s="3">
        <v>62</v>
      </c>
      <c r="I2069" s="3">
        <v>52.58</v>
      </c>
      <c r="J2069" s="3">
        <v>12</v>
      </c>
      <c r="K2069" s="3">
        <v>630.96</v>
      </c>
      <c r="L2069" s="3" t="s">
        <v>18</v>
      </c>
      <c r="M2069" s="5">
        <v>5</v>
      </c>
      <c r="N2069" s="6" t="str">
        <f>IF(ev_charging_network_usage_!$I2069&lt;=10,"Low",IF(ev_charging_network_usage_!$I2069&lt;=30,"Medium","High"))</f>
        <v>High</v>
      </c>
      <c r="O2069" s="6" t="str">
        <f t="shared" si="133"/>
        <v>High Satisfaction</v>
      </c>
      <c r="P2069" s="6" t="str">
        <f>IF(ev_charging_network_usage_!$H2069&lt;30,"Short Charging",IF(ev_charging_network_usage_!$H2069&lt;=60,"Medium Charging","Long Charging"))</f>
        <v>Long Charging</v>
      </c>
      <c r="Q2069" s="6">
        <f t="shared" si="132"/>
        <v>1</v>
      </c>
      <c r="R2069" s="30">
        <f t="shared" si="130"/>
        <v>7.5694444444444439E-2</v>
      </c>
      <c r="S2069" s="28">
        <f t="shared" si="131"/>
        <v>45368</v>
      </c>
      <c r="T2069" s="28"/>
    </row>
    <row r="2070" spans="1:20" ht="13.2" x14ac:dyDescent="0.25">
      <c r="A2070" s="7" t="s">
        <v>4582</v>
      </c>
      <c r="B2070" s="7" t="s">
        <v>29</v>
      </c>
      <c r="C2070" s="7" t="s">
        <v>15</v>
      </c>
      <c r="D2070" s="7" t="s">
        <v>34</v>
      </c>
      <c r="E2070" s="7" t="s">
        <v>17</v>
      </c>
      <c r="F2070" s="7" t="s">
        <v>4583</v>
      </c>
      <c r="G2070" s="7" t="s">
        <v>4584</v>
      </c>
      <c r="H2070" s="7">
        <v>108</v>
      </c>
      <c r="I2070" s="7">
        <v>35.65</v>
      </c>
      <c r="J2070" s="7">
        <v>8</v>
      </c>
      <c r="K2070" s="7">
        <v>285.2</v>
      </c>
      <c r="L2070" s="7" t="s">
        <v>18</v>
      </c>
      <c r="M2070" s="9">
        <v>5</v>
      </c>
      <c r="N2070" s="6" t="str">
        <f>IF(ev_charging_network_usage_!$I2070&lt;=10,"Low",IF(ev_charging_network_usage_!$I2070&lt;=30,"Medium","High"))</f>
        <v>High</v>
      </c>
      <c r="O2070" s="6" t="str">
        <f t="shared" si="133"/>
        <v>High Satisfaction</v>
      </c>
      <c r="P2070" s="6" t="str">
        <f>IF(ev_charging_network_usage_!$H2070&lt;30,"Short Charging",IF(ev_charging_network_usage_!$H2070&lt;=60,"Medium Charging","Long Charging"))</f>
        <v>Long Charging</v>
      </c>
      <c r="Q2070" s="6">
        <f t="shared" si="132"/>
        <v>3</v>
      </c>
      <c r="R2070" s="30">
        <f t="shared" si="130"/>
        <v>0.70486111111111116</v>
      </c>
      <c r="S2070" s="28">
        <f t="shared" si="131"/>
        <v>45425</v>
      </c>
      <c r="T2070" s="28"/>
    </row>
    <row r="2071" spans="1:20" ht="13.2" x14ac:dyDescent="0.25">
      <c r="A2071" s="3" t="s">
        <v>4585</v>
      </c>
      <c r="B2071" s="3" t="s">
        <v>29</v>
      </c>
      <c r="C2071" s="3" t="s">
        <v>21</v>
      </c>
      <c r="D2071" s="3" t="s">
        <v>22</v>
      </c>
      <c r="E2071" s="3" t="s">
        <v>35</v>
      </c>
      <c r="F2071" s="3" t="s">
        <v>4586</v>
      </c>
      <c r="G2071" s="3" t="s">
        <v>4587</v>
      </c>
      <c r="H2071" s="3">
        <v>62</v>
      </c>
      <c r="I2071" s="3">
        <v>27.78</v>
      </c>
      <c r="J2071" s="3">
        <v>12</v>
      </c>
      <c r="K2071" s="3">
        <v>333.36</v>
      </c>
      <c r="L2071" s="3" t="s">
        <v>18</v>
      </c>
      <c r="M2071" s="5">
        <v>1</v>
      </c>
      <c r="N2071" s="6" t="str">
        <f>IF(ev_charging_network_usage_!$I2071&lt;=10,"Low",IF(ev_charging_network_usage_!$I2071&lt;=30,"Medium","High"))</f>
        <v>Medium</v>
      </c>
      <c r="O2071" s="6" t="str">
        <f t="shared" si="133"/>
        <v>Low Satisfaction</v>
      </c>
      <c r="P2071" s="6" t="str">
        <f>IF(ev_charging_network_usage_!$H2071&lt;30,"Short Charging",IF(ev_charging_network_usage_!$H2071&lt;=60,"Medium Charging","Long Charging"))</f>
        <v>Long Charging</v>
      </c>
      <c r="Q2071" s="6">
        <f t="shared" si="132"/>
        <v>1</v>
      </c>
      <c r="R2071" s="30">
        <f t="shared" si="130"/>
        <v>0.36666666666666664</v>
      </c>
      <c r="S2071" s="28">
        <f t="shared" si="131"/>
        <v>45370</v>
      </c>
      <c r="T2071" s="28"/>
    </row>
    <row r="2072" spans="1:20" ht="13.2" x14ac:dyDescent="0.25">
      <c r="A2072" s="7" t="s">
        <v>4588</v>
      </c>
      <c r="B2072" s="7" t="s">
        <v>48</v>
      </c>
      <c r="C2072" s="7" t="s">
        <v>30</v>
      </c>
      <c r="D2072" s="7" t="s">
        <v>22</v>
      </c>
      <c r="E2072" s="7" t="s">
        <v>35</v>
      </c>
      <c r="F2072" s="8">
        <v>45302.011111111111</v>
      </c>
      <c r="G2072" s="8">
        <v>45302.029166666667</v>
      </c>
      <c r="H2072" s="7">
        <v>26</v>
      </c>
      <c r="I2072" s="7">
        <v>50.7</v>
      </c>
      <c r="J2072" s="7">
        <v>15</v>
      </c>
      <c r="K2072" s="7">
        <v>760.5</v>
      </c>
      <c r="L2072" s="7" t="s">
        <v>23</v>
      </c>
      <c r="M2072" s="9">
        <v>5</v>
      </c>
      <c r="N2072" s="6" t="str">
        <f>IF(ev_charging_network_usage_!$I2072&lt;=10,"Low",IF(ev_charging_network_usage_!$I2072&lt;=30,"Medium","High"))</f>
        <v>High</v>
      </c>
      <c r="O2072" s="6" t="str">
        <f t="shared" si="133"/>
        <v>High Satisfaction</v>
      </c>
      <c r="P2072" s="6" t="str">
        <f>IF(ev_charging_network_usage_!$H2072&lt;30,"Short Charging",IF(ev_charging_network_usage_!$H2072&lt;=60,"Medium Charging","Long Charging"))</f>
        <v>Short Charging</v>
      </c>
      <c r="Q2072" s="6">
        <f t="shared" si="132"/>
        <v>2</v>
      </c>
      <c r="R2072" s="30">
        <f t="shared" si="130"/>
        <v>1.1111111111111112E-2</v>
      </c>
      <c r="S2072" s="28">
        <f t="shared" si="131"/>
        <v>45302</v>
      </c>
      <c r="T2072" s="28"/>
    </row>
    <row r="2073" spans="1:20" ht="13.2" x14ac:dyDescent="0.25">
      <c r="A2073" s="3" t="s">
        <v>4589</v>
      </c>
      <c r="B2073" s="3" t="s">
        <v>29</v>
      </c>
      <c r="C2073" s="3" t="s">
        <v>30</v>
      </c>
      <c r="D2073" s="3" t="s">
        <v>22</v>
      </c>
      <c r="E2073" s="3" t="s">
        <v>17</v>
      </c>
      <c r="F2073" s="4">
        <v>44968.21875</v>
      </c>
      <c r="G2073" s="4">
        <v>44968.290277777778</v>
      </c>
      <c r="H2073" s="3">
        <v>103</v>
      </c>
      <c r="I2073" s="3">
        <v>57.71</v>
      </c>
      <c r="J2073" s="3">
        <v>10</v>
      </c>
      <c r="K2073" s="3">
        <v>577.1</v>
      </c>
      <c r="L2073" s="3" t="s">
        <v>23</v>
      </c>
      <c r="M2073" s="5">
        <v>5</v>
      </c>
      <c r="N2073" s="6" t="str">
        <f>IF(ev_charging_network_usage_!$I2073&lt;=10,"Low",IF(ev_charging_network_usage_!$I2073&lt;=30,"Medium","High"))</f>
        <v>High</v>
      </c>
      <c r="O2073" s="6" t="str">
        <f t="shared" si="133"/>
        <v>High Satisfaction</v>
      </c>
      <c r="P2073" s="6" t="str">
        <f>IF(ev_charging_network_usage_!$H2073&lt;30,"Short Charging",IF(ev_charging_network_usage_!$H2073&lt;=60,"Medium Charging","Long Charging"))</f>
        <v>Long Charging</v>
      </c>
      <c r="Q2073" s="6">
        <f t="shared" si="132"/>
        <v>2</v>
      </c>
      <c r="R2073" s="30">
        <f t="shared" si="130"/>
        <v>0.21875</v>
      </c>
      <c r="S2073" s="28">
        <f t="shared" si="131"/>
        <v>44968</v>
      </c>
      <c r="T2073" s="28"/>
    </row>
    <row r="2074" spans="1:20" ht="13.2" x14ac:dyDescent="0.25">
      <c r="A2074" s="7" t="s">
        <v>4590</v>
      </c>
      <c r="B2074" s="7" t="s">
        <v>20</v>
      </c>
      <c r="C2074" s="7" t="s">
        <v>15</v>
      </c>
      <c r="D2074" s="7" t="s">
        <v>31</v>
      </c>
      <c r="E2074" s="7" t="s">
        <v>35</v>
      </c>
      <c r="F2074" s="7" t="s">
        <v>4591</v>
      </c>
      <c r="G2074" s="7" t="s">
        <v>4592</v>
      </c>
      <c r="H2074" s="7">
        <v>25</v>
      </c>
      <c r="I2074" s="7">
        <v>37.67</v>
      </c>
      <c r="J2074" s="7">
        <v>8</v>
      </c>
      <c r="K2074" s="7">
        <v>301.36</v>
      </c>
      <c r="L2074" s="7" t="s">
        <v>38</v>
      </c>
      <c r="M2074" s="9">
        <v>1</v>
      </c>
      <c r="N2074" s="6" t="str">
        <f>IF(ev_charging_network_usage_!$I2074&lt;=10,"Low",IF(ev_charging_network_usage_!$I2074&lt;=30,"Medium","High"))</f>
        <v>High</v>
      </c>
      <c r="O2074" s="6" t="str">
        <f t="shared" si="133"/>
        <v>Low Satisfaction</v>
      </c>
      <c r="P2074" s="6" t="str">
        <f>IF(ev_charging_network_usage_!$H2074&lt;30,"Short Charging",IF(ev_charging_network_usage_!$H2074&lt;=60,"Medium Charging","Long Charging"))</f>
        <v>Short Charging</v>
      </c>
      <c r="Q2074" s="6">
        <f t="shared" si="132"/>
        <v>3</v>
      </c>
      <c r="R2074" s="30">
        <f t="shared" si="130"/>
        <v>5.5555555555555558E-3</v>
      </c>
      <c r="S2074" s="28">
        <f t="shared" si="131"/>
        <v>45526</v>
      </c>
      <c r="T2074" s="28"/>
    </row>
    <row r="2075" spans="1:20" ht="13.2" x14ac:dyDescent="0.25">
      <c r="A2075" s="3" t="s">
        <v>4593</v>
      </c>
      <c r="B2075" s="3" t="s">
        <v>20</v>
      </c>
      <c r="C2075" s="3" t="s">
        <v>21</v>
      </c>
      <c r="D2075" s="3" t="s">
        <v>16</v>
      </c>
      <c r="E2075" s="3" t="s">
        <v>35</v>
      </c>
      <c r="F2075" s="3" t="s">
        <v>4594</v>
      </c>
      <c r="G2075" s="3" t="s">
        <v>4595</v>
      </c>
      <c r="H2075" s="3">
        <v>79</v>
      </c>
      <c r="I2075" s="3">
        <v>48.54</v>
      </c>
      <c r="J2075" s="3">
        <v>10</v>
      </c>
      <c r="K2075" s="3">
        <v>485.4</v>
      </c>
      <c r="L2075" s="3" t="s">
        <v>23</v>
      </c>
      <c r="M2075" s="5">
        <v>3</v>
      </c>
      <c r="N2075" s="6" t="str">
        <f>IF(ev_charging_network_usage_!$I2075&lt;=10,"Low",IF(ev_charging_network_usage_!$I2075&lt;=30,"Medium","High"))</f>
        <v>High</v>
      </c>
      <c r="O2075" s="6" t="str">
        <f t="shared" si="133"/>
        <v>Medium Satisfaction</v>
      </c>
      <c r="P2075" s="6" t="str">
        <f>IF(ev_charging_network_usage_!$H2075&lt;30,"Short Charging",IF(ev_charging_network_usage_!$H2075&lt;=60,"Medium Charging","Long Charging"))</f>
        <v>Long Charging</v>
      </c>
      <c r="Q2075" s="6">
        <f t="shared" si="132"/>
        <v>1</v>
      </c>
      <c r="R2075" s="30">
        <f t="shared" si="130"/>
        <v>0.33888888888888891</v>
      </c>
      <c r="S2075" s="28">
        <f t="shared" si="131"/>
        <v>45504</v>
      </c>
      <c r="T2075" s="28"/>
    </row>
    <row r="2076" spans="1:20" ht="13.2" x14ac:dyDescent="0.25">
      <c r="A2076" s="7" t="s">
        <v>4596</v>
      </c>
      <c r="B2076" s="7" t="s">
        <v>14</v>
      </c>
      <c r="C2076" s="7" t="s">
        <v>15</v>
      </c>
      <c r="D2076" s="7" t="s">
        <v>34</v>
      </c>
      <c r="E2076" s="7" t="s">
        <v>17</v>
      </c>
      <c r="F2076" s="7" t="s">
        <v>4597</v>
      </c>
      <c r="G2076" s="7" t="s">
        <v>4598</v>
      </c>
      <c r="H2076" s="7">
        <v>71</v>
      </c>
      <c r="I2076" s="7">
        <v>49.53</v>
      </c>
      <c r="J2076" s="7">
        <v>10</v>
      </c>
      <c r="K2076" s="7">
        <v>495.3</v>
      </c>
      <c r="L2076" s="7" t="s">
        <v>23</v>
      </c>
      <c r="M2076" s="9">
        <v>3</v>
      </c>
      <c r="N2076" s="6" t="str">
        <f>IF(ev_charging_network_usage_!$I2076&lt;=10,"Low",IF(ev_charging_network_usage_!$I2076&lt;=30,"Medium","High"))</f>
        <v>High</v>
      </c>
      <c r="O2076" s="6" t="str">
        <f t="shared" si="133"/>
        <v>Medium Satisfaction</v>
      </c>
      <c r="P2076" s="6" t="str">
        <f>IF(ev_charging_network_usage_!$H2076&lt;30,"Short Charging",IF(ev_charging_network_usage_!$H2076&lt;=60,"Medium Charging","Long Charging"))</f>
        <v>Long Charging</v>
      </c>
      <c r="Q2076" s="6">
        <f t="shared" si="132"/>
        <v>3</v>
      </c>
      <c r="R2076" s="30">
        <f t="shared" si="130"/>
        <v>0.87430555555555556</v>
      </c>
      <c r="S2076" s="28">
        <f t="shared" si="131"/>
        <v>45097</v>
      </c>
      <c r="T2076" s="28"/>
    </row>
    <row r="2077" spans="1:20" ht="13.2" x14ac:dyDescent="0.25">
      <c r="A2077" s="3" t="s">
        <v>4599</v>
      </c>
      <c r="B2077" s="3" t="s">
        <v>29</v>
      </c>
      <c r="C2077" s="3" t="s">
        <v>30</v>
      </c>
      <c r="D2077" s="3" t="s">
        <v>22</v>
      </c>
      <c r="E2077" s="3" t="s">
        <v>17</v>
      </c>
      <c r="F2077" s="3" t="s">
        <v>4600</v>
      </c>
      <c r="G2077" s="3" t="s">
        <v>4601</v>
      </c>
      <c r="H2077" s="3">
        <v>48</v>
      </c>
      <c r="I2077" s="3">
        <v>42.52</v>
      </c>
      <c r="J2077" s="3">
        <v>8</v>
      </c>
      <c r="K2077" s="3">
        <v>340.16</v>
      </c>
      <c r="L2077" s="3" t="s">
        <v>23</v>
      </c>
      <c r="M2077" s="5">
        <v>5</v>
      </c>
      <c r="N2077" s="6" t="str">
        <f>IF(ev_charging_network_usage_!$I2077&lt;=10,"Low",IF(ev_charging_network_usage_!$I2077&lt;=30,"Medium","High"))</f>
        <v>High</v>
      </c>
      <c r="O2077" s="6" t="str">
        <f t="shared" si="133"/>
        <v>High Satisfaction</v>
      </c>
      <c r="P2077" s="6" t="str">
        <f>IF(ev_charging_network_usage_!$H2077&lt;30,"Short Charging",IF(ev_charging_network_usage_!$H2077&lt;=60,"Medium Charging","Long Charging"))</f>
        <v>Medium Charging</v>
      </c>
      <c r="Q2077" s="6">
        <f t="shared" si="132"/>
        <v>2</v>
      </c>
      <c r="R2077" s="30">
        <f t="shared" si="130"/>
        <v>0.41111111111111109</v>
      </c>
      <c r="S2077" s="28">
        <f t="shared" si="131"/>
        <v>45378</v>
      </c>
      <c r="T2077" s="28"/>
    </row>
    <row r="2078" spans="1:20" ht="13.2" x14ac:dyDescent="0.25">
      <c r="A2078" s="7" t="s">
        <v>4602</v>
      </c>
      <c r="B2078" s="7" t="s">
        <v>14</v>
      </c>
      <c r="C2078" s="7" t="s">
        <v>21</v>
      </c>
      <c r="D2078" s="7" t="s">
        <v>16</v>
      </c>
      <c r="E2078" s="7" t="s">
        <v>17</v>
      </c>
      <c r="F2078" s="7" t="s">
        <v>4603</v>
      </c>
      <c r="G2078" s="7" t="s">
        <v>4604</v>
      </c>
      <c r="H2078" s="7">
        <v>41</v>
      </c>
      <c r="I2078" s="7">
        <v>51.75</v>
      </c>
      <c r="J2078" s="7">
        <v>8</v>
      </c>
      <c r="K2078" s="7">
        <v>414</v>
      </c>
      <c r="L2078" s="7" t="s">
        <v>27</v>
      </c>
      <c r="M2078" s="9">
        <v>4</v>
      </c>
      <c r="N2078" s="6" t="str">
        <f>IF(ev_charging_network_usage_!$I2078&lt;=10,"Low",IF(ev_charging_network_usage_!$I2078&lt;=30,"Medium","High"))</f>
        <v>High</v>
      </c>
      <c r="O2078" s="6" t="str">
        <f t="shared" si="133"/>
        <v>Medium Satisfaction</v>
      </c>
      <c r="P2078" s="6" t="str">
        <f>IF(ev_charging_network_usage_!$H2078&lt;30,"Short Charging",IF(ev_charging_network_usage_!$H2078&lt;=60,"Medium Charging","Long Charging"))</f>
        <v>Medium Charging</v>
      </c>
      <c r="Q2078" s="6">
        <f t="shared" si="132"/>
        <v>1</v>
      </c>
      <c r="R2078" s="30">
        <f t="shared" si="130"/>
        <v>0.30694444444444446</v>
      </c>
      <c r="S2078" s="28">
        <f t="shared" si="131"/>
        <v>45615</v>
      </c>
      <c r="T2078" s="28"/>
    </row>
    <row r="2079" spans="1:20" ht="13.2" x14ac:dyDescent="0.25">
      <c r="A2079" s="3" t="s">
        <v>4605</v>
      </c>
      <c r="B2079" s="3" t="s">
        <v>20</v>
      </c>
      <c r="C2079" s="3" t="s">
        <v>30</v>
      </c>
      <c r="D2079" s="3" t="s">
        <v>34</v>
      </c>
      <c r="E2079" s="3" t="s">
        <v>35</v>
      </c>
      <c r="F2079" s="3" t="s">
        <v>4606</v>
      </c>
      <c r="G2079" s="3" t="s">
        <v>4607</v>
      </c>
      <c r="H2079" s="3">
        <v>46</v>
      </c>
      <c r="I2079" s="3">
        <v>40.61</v>
      </c>
      <c r="J2079" s="3">
        <v>12</v>
      </c>
      <c r="K2079" s="3">
        <v>487.32</v>
      </c>
      <c r="L2079" s="3" t="s">
        <v>27</v>
      </c>
      <c r="M2079" s="5">
        <v>1</v>
      </c>
      <c r="N2079" s="6" t="str">
        <f>IF(ev_charging_network_usage_!$I2079&lt;=10,"Low",IF(ev_charging_network_usage_!$I2079&lt;=30,"Medium","High"))</f>
        <v>High</v>
      </c>
      <c r="O2079" s="6" t="str">
        <f t="shared" si="133"/>
        <v>Low Satisfaction</v>
      </c>
      <c r="P2079" s="6" t="str">
        <f>IF(ev_charging_network_usage_!$H2079&lt;30,"Short Charging",IF(ev_charging_network_usage_!$H2079&lt;=60,"Medium Charging","Long Charging"))</f>
        <v>Medium Charging</v>
      </c>
      <c r="Q2079" s="6">
        <f t="shared" si="132"/>
        <v>2</v>
      </c>
      <c r="R2079" s="30">
        <f t="shared" si="130"/>
        <v>0.90208333333333335</v>
      </c>
      <c r="S2079" s="28">
        <f t="shared" si="131"/>
        <v>44976</v>
      </c>
      <c r="T2079" s="28"/>
    </row>
    <row r="2080" spans="1:20" ht="13.2" x14ac:dyDescent="0.25">
      <c r="A2080" s="7" t="s">
        <v>4608</v>
      </c>
      <c r="B2080" s="7" t="s">
        <v>78</v>
      </c>
      <c r="C2080" s="7" t="s">
        <v>21</v>
      </c>
      <c r="D2080" s="7" t="s">
        <v>22</v>
      </c>
      <c r="E2080" s="7" t="s">
        <v>17</v>
      </c>
      <c r="F2080" s="8">
        <v>45269.031944444447</v>
      </c>
      <c r="G2080" s="8">
        <v>45269.102083333331</v>
      </c>
      <c r="H2080" s="7">
        <v>101</v>
      </c>
      <c r="I2080" s="7">
        <v>29.11</v>
      </c>
      <c r="J2080" s="7">
        <v>8</v>
      </c>
      <c r="K2080" s="7">
        <v>232.88</v>
      </c>
      <c r="L2080" s="7" t="s">
        <v>38</v>
      </c>
      <c r="M2080" s="9">
        <v>5</v>
      </c>
      <c r="N2080" s="6" t="str">
        <f>IF(ev_charging_network_usage_!$I2080&lt;=10,"Low",IF(ev_charging_network_usage_!$I2080&lt;=30,"Medium","High"))</f>
        <v>Medium</v>
      </c>
      <c r="O2080" s="6" t="str">
        <f t="shared" si="133"/>
        <v>High Satisfaction</v>
      </c>
      <c r="P2080" s="6" t="str">
        <f>IF(ev_charging_network_usage_!$H2080&lt;30,"Short Charging",IF(ev_charging_network_usage_!$H2080&lt;=60,"Medium Charging","Long Charging"))</f>
        <v>Long Charging</v>
      </c>
      <c r="Q2080" s="6">
        <f t="shared" si="132"/>
        <v>1</v>
      </c>
      <c r="R2080" s="30">
        <f t="shared" si="130"/>
        <v>3.1944444444444442E-2</v>
      </c>
      <c r="S2080" s="28">
        <f t="shared" si="131"/>
        <v>45269</v>
      </c>
      <c r="T2080" s="28"/>
    </row>
    <row r="2081" spans="1:20" ht="13.2" x14ac:dyDescent="0.25">
      <c r="A2081" s="3" t="s">
        <v>4609</v>
      </c>
      <c r="B2081" s="3" t="s">
        <v>59</v>
      </c>
      <c r="C2081" s="3" t="s">
        <v>30</v>
      </c>
      <c r="D2081" s="3" t="s">
        <v>31</v>
      </c>
      <c r="E2081" s="3" t="s">
        <v>35</v>
      </c>
      <c r="F2081" s="4">
        <v>44933.734722222223</v>
      </c>
      <c r="G2081" s="4">
        <v>44933.806944444441</v>
      </c>
      <c r="H2081" s="3">
        <v>104</v>
      </c>
      <c r="I2081" s="3">
        <v>17.760000000000002</v>
      </c>
      <c r="J2081" s="3">
        <v>10</v>
      </c>
      <c r="K2081" s="3">
        <v>177.6</v>
      </c>
      <c r="L2081" s="3" t="s">
        <v>38</v>
      </c>
      <c r="M2081" s="5">
        <v>5</v>
      </c>
      <c r="N2081" s="6" t="str">
        <f>IF(ev_charging_network_usage_!$I2081&lt;=10,"Low",IF(ev_charging_network_usage_!$I2081&lt;=30,"Medium","High"))</f>
        <v>Medium</v>
      </c>
      <c r="O2081" s="6" t="str">
        <f t="shared" si="133"/>
        <v>High Satisfaction</v>
      </c>
      <c r="P2081" s="6" t="str">
        <f>IF(ev_charging_network_usage_!$H2081&lt;30,"Short Charging",IF(ev_charging_network_usage_!$H2081&lt;=60,"Medium Charging","Long Charging"))</f>
        <v>Long Charging</v>
      </c>
      <c r="Q2081" s="6">
        <f t="shared" si="132"/>
        <v>2</v>
      </c>
      <c r="R2081" s="30">
        <f t="shared" si="130"/>
        <v>0.73472222222222228</v>
      </c>
      <c r="S2081" s="28">
        <f t="shared" si="131"/>
        <v>44933</v>
      </c>
      <c r="T2081" s="28"/>
    </row>
    <row r="2082" spans="1:20" ht="13.2" x14ac:dyDescent="0.25">
      <c r="A2082" s="7" t="s">
        <v>4610</v>
      </c>
      <c r="B2082" s="7" t="s">
        <v>48</v>
      </c>
      <c r="C2082" s="7" t="s">
        <v>30</v>
      </c>
      <c r="D2082" s="7" t="s">
        <v>22</v>
      </c>
      <c r="E2082" s="7" t="s">
        <v>35</v>
      </c>
      <c r="F2082" s="7" t="s">
        <v>4611</v>
      </c>
      <c r="G2082" s="7" t="s">
        <v>4612</v>
      </c>
      <c r="H2082" s="7">
        <v>45</v>
      </c>
      <c r="I2082" s="7">
        <v>5.46</v>
      </c>
      <c r="J2082" s="7">
        <v>12</v>
      </c>
      <c r="K2082" s="7">
        <v>65.52</v>
      </c>
      <c r="L2082" s="7" t="s">
        <v>38</v>
      </c>
      <c r="M2082" s="9">
        <v>2</v>
      </c>
      <c r="N2082" s="6" t="str">
        <f>IF(ev_charging_network_usage_!$I2082&lt;=10,"Low",IF(ev_charging_network_usage_!$I2082&lt;=30,"Medium","High"))</f>
        <v>Low</v>
      </c>
      <c r="O2082" s="6" t="str">
        <f t="shared" si="133"/>
        <v>Low Satisfaction</v>
      </c>
      <c r="P2082" s="6" t="str">
        <f>IF(ev_charging_network_usage_!$H2082&lt;30,"Short Charging",IF(ev_charging_network_usage_!$H2082&lt;=60,"Medium Charging","Long Charging"))</f>
        <v>Medium Charging</v>
      </c>
      <c r="Q2082" s="6">
        <f t="shared" si="132"/>
        <v>2</v>
      </c>
      <c r="R2082" s="30">
        <f t="shared" si="130"/>
        <v>0.9819444444444444</v>
      </c>
      <c r="S2082" s="28">
        <f t="shared" si="131"/>
        <v>44978</v>
      </c>
      <c r="T2082" s="28"/>
    </row>
    <row r="2083" spans="1:20" ht="13.2" x14ac:dyDescent="0.25">
      <c r="A2083" s="3" t="s">
        <v>4613</v>
      </c>
      <c r="B2083" s="3" t="s">
        <v>78</v>
      </c>
      <c r="C2083" s="3" t="s">
        <v>30</v>
      </c>
      <c r="D2083" s="3" t="s">
        <v>34</v>
      </c>
      <c r="E2083" s="3" t="s">
        <v>17</v>
      </c>
      <c r="F2083" s="3" t="s">
        <v>4614</v>
      </c>
      <c r="G2083" s="3" t="s">
        <v>4615</v>
      </c>
      <c r="H2083" s="3">
        <v>114</v>
      </c>
      <c r="I2083" s="3">
        <v>9.3000000000000007</v>
      </c>
      <c r="J2083" s="3">
        <v>12</v>
      </c>
      <c r="K2083" s="3">
        <v>111.6</v>
      </c>
      <c r="L2083" s="3" t="s">
        <v>23</v>
      </c>
      <c r="M2083" s="5">
        <v>3</v>
      </c>
      <c r="N2083" s="6" t="str">
        <f>IF(ev_charging_network_usage_!$I2083&lt;=10,"Low",IF(ev_charging_network_usage_!$I2083&lt;=30,"Medium","High"))</f>
        <v>Low</v>
      </c>
      <c r="O2083" s="6" t="str">
        <f t="shared" si="133"/>
        <v>Medium Satisfaction</v>
      </c>
      <c r="P2083" s="6" t="str">
        <f>IF(ev_charging_network_usage_!$H2083&lt;30,"Short Charging",IF(ev_charging_network_usage_!$H2083&lt;=60,"Medium Charging","Long Charging"))</f>
        <v>Long Charging</v>
      </c>
      <c r="Q2083" s="6">
        <f t="shared" si="132"/>
        <v>2</v>
      </c>
      <c r="R2083" s="30">
        <f t="shared" si="130"/>
        <v>0.67222222222222228</v>
      </c>
      <c r="S2083" s="28">
        <f t="shared" si="131"/>
        <v>45565</v>
      </c>
      <c r="T2083" s="28"/>
    </row>
    <row r="2084" spans="1:20" ht="13.2" x14ac:dyDescent="0.25">
      <c r="A2084" s="7" t="s">
        <v>4616</v>
      </c>
      <c r="B2084" s="7" t="s">
        <v>48</v>
      </c>
      <c r="C2084" s="7" t="s">
        <v>30</v>
      </c>
      <c r="D2084" s="7" t="s">
        <v>16</v>
      </c>
      <c r="E2084" s="7" t="s">
        <v>35</v>
      </c>
      <c r="F2084" s="7" t="s">
        <v>4617</v>
      </c>
      <c r="G2084" s="7" t="s">
        <v>4618</v>
      </c>
      <c r="H2084" s="7">
        <v>117</v>
      </c>
      <c r="I2084" s="7">
        <v>36.01</v>
      </c>
      <c r="J2084" s="7">
        <v>15</v>
      </c>
      <c r="K2084" s="7">
        <v>540.15</v>
      </c>
      <c r="L2084" s="7" t="s">
        <v>27</v>
      </c>
      <c r="M2084" s="9">
        <v>1</v>
      </c>
      <c r="N2084" s="6" t="str">
        <f>IF(ev_charging_network_usage_!$I2084&lt;=10,"Low",IF(ev_charging_network_usage_!$I2084&lt;=30,"Medium","High"))</f>
        <v>High</v>
      </c>
      <c r="O2084" s="6" t="str">
        <f t="shared" si="133"/>
        <v>Low Satisfaction</v>
      </c>
      <c r="P2084" s="6" t="str">
        <f>IF(ev_charging_network_usage_!$H2084&lt;30,"Short Charging",IF(ev_charging_network_usage_!$H2084&lt;=60,"Medium Charging","Long Charging"))</f>
        <v>Long Charging</v>
      </c>
      <c r="Q2084" s="6">
        <f t="shared" si="132"/>
        <v>2</v>
      </c>
      <c r="R2084" s="30">
        <f t="shared" si="130"/>
        <v>0.82013888888888886</v>
      </c>
      <c r="S2084" s="28">
        <f t="shared" si="131"/>
        <v>45560</v>
      </c>
      <c r="T2084" s="28"/>
    </row>
    <row r="2085" spans="1:20" ht="13.2" x14ac:dyDescent="0.25">
      <c r="A2085" s="3" t="s">
        <v>4619</v>
      </c>
      <c r="B2085" s="3" t="s">
        <v>78</v>
      </c>
      <c r="C2085" s="3" t="s">
        <v>30</v>
      </c>
      <c r="D2085" s="3" t="s">
        <v>31</v>
      </c>
      <c r="E2085" s="3" t="s">
        <v>35</v>
      </c>
      <c r="F2085" s="3" t="s">
        <v>4620</v>
      </c>
      <c r="G2085" s="3" t="s">
        <v>4621</v>
      </c>
      <c r="H2085" s="3">
        <v>56</v>
      </c>
      <c r="I2085" s="3">
        <v>47.7</v>
      </c>
      <c r="J2085" s="3">
        <v>12</v>
      </c>
      <c r="K2085" s="3">
        <v>572.4</v>
      </c>
      <c r="L2085" s="3" t="s">
        <v>27</v>
      </c>
      <c r="M2085" s="5">
        <v>5</v>
      </c>
      <c r="N2085" s="6" t="str">
        <f>IF(ev_charging_network_usage_!$I2085&lt;=10,"Low",IF(ev_charging_network_usage_!$I2085&lt;=30,"Medium","High"))</f>
        <v>High</v>
      </c>
      <c r="O2085" s="6" t="str">
        <f t="shared" si="133"/>
        <v>High Satisfaction</v>
      </c>
      <c r="P2085" s="6" t="str">
        <f>IF(ev_charging_network_usage_!$H2085&lt;30,"Short Charging",IF(ev_charging_network_usage_!$H2085&lt;=60,"Medium Charging","Long Charging"))</f>
        <v>Medium Charging</v>
      </c>
      <c r="Q2085" s="6">
        <f t="shared" si="132"/>
        <v>2</v>
      </c>
      <c r="R2085" s="30">
        <f t="shared" si="130"/>
        <v>0.46319444444444446</v>
      </c>
      <c r="S2085" s="28">
        <f t="shared" si="131"/>
        <v>45561</v>
      </c>
      <c r="T2085" s="28"/>
    </row>
    <row r="2086" spans="1:20" ht="13.2" x14ac:dyDescent="0.25">
      <c r="A2086" s="7" t="s">
        <v>4622</v>
      </c>
      <c r="B2086" s="7" t="s">
        <v>55</v>
      </c>
      <c r="C2086" s="7" t="s">
        <v>30</v>
      </c>
      <c r="D2086" s="7" t="s">
        <v>31</v>
      </c>
      <c r="E2086" s="7" t="s">
        <v>35</v>
      </c>
      <c r="F2086" s="7" t="s">
        <v>4623</v>
      </c>
      <c r="G2086" s="7" t="s">
        <v>4624</v>
      </c>
      <c r="H2086" s="7">
        <v>33</v>
      </c>
      <c r="I2086" s="7">
        <v>14.14</v>
      </c>
      <c r="J2086" s="7">
        <v>15</v>
      </c>
      <c r="K2086" s="7">
        <v>212.1</v>
      </c>
      <c r="L2086" s="7" t="s">
        <v>27</v>
      </c>
      <c r="M2086" s="9">
        <v>3</v>
      </c>
      <c r="N2086" s="6" t="str">
        <f>IF(ev_charging_network_usage_!$I2086&lt;=10,"Low",IF(ev_charging_network_usage_!$I2086&lt;=30,"Medium","High"))</f>
        <v>Medium</v>
      </c>
      <c r="O2086" s="6" t="str">
        <f t="shared" si="133"/>
        <v>Medium Satisfaction</v>
      </c>
      <c r="P2086" s="6" t="str">
        <f>IF(ev_charging_network_usage_!$H2086&lt;30,"Short Charging",IF(ev_charging_network_usage_!$H2086&lt;=60,"Medium Charging","Long Charging"))</f>
        <v>Medium Charging</v>
      </c>
      <c r="Q2086" s="6">
        <f t="shared" si="132"/>
        <v>2</v>
      </c>
      <c r="R2086" s="30">
        <f t="shared" si="130"/>
        <v>0.6645833333333333</v>
      </c>
      <c r="S2086" s="28">
        <f t="shared" si="131"/>
        <v>45249</v>
      </c>
      <c r="T2086" s="28"/>
    </row>
    <row r="2087" spans="1:20" ht="13.2" x14ac:dyDescent="0.25">
      <c r="A2087" s="3" t="s">
        <v>4625</v>
      </c>
      <c r="B2087" s="3" t="s">
        <v>59</v>
      </c>
      <c r="C2087" s="3" t="s">
        <v>30</v>
      </c>
      <c r="D2087" s="3" t="s">
        <v>22</v>
      </c>
      <c r="E2087" s="3" t="s">
        <v>17</v>
      </c>
      <c r="F2087" s="4">
        <v>44986.005555555559</v>
      </c>
      <c r="G2087" s="4">
        <v>44986.087500000001</v>
      </c>
      <c r="H2087" s="3">
        <v>118</v>
      </c>
      <c r="I2087" s="3">
        <v>33.22</v>
      </c>
      <c r="J2087" s="3">
        <v>8</v>
      </c>
      <c r="K2087" s="3">
        <v>265.76</v>
      </c>
      <c r="L2087" s="3" t="s">
        <v>27</v>
      </c>
      <c r="M2087" s="5">
        <v>2</v>
      </c>
      <c r="N2087" s="6" t="str">
        <f>IF(ev_charging_network_usage_!$I2087&lt;=10,"Low",IF(ev_charging_network_usage_!$I2087&lt;=30,"Medium","High"))</f>
        <v>High</v>
      </c>
      <c r="O2087" s="6" t="str">
        <f t="shared" si="133"/>
        <v>Low Satisfaction</v>
      </c>
      <c r="P2087" s="6" t="str">
        <f>IF(ev_charging_network_usage_!$H2087&lt;30,"Short Charging",IF(ev_charging_network_usage_!$H2087&lt;=60,"Medium Charging","Long Charging"))</f>
        <v>Long Charging</v>
      </c>
      <c r="Q2087" s="6">
        <f t="shared" si="132"/>
        <v>2</v>
      </c>
      <c r="R2087" s="30">
        <f t="shared" si="130"/>
        <v>5.5555555555555558E-3</v>
      </c>
      <c r="S2087" s="28">
        <f t="shared" si="131"/>
        <v>44986</v>
      </c>
      <c r="T2087" s="28"/>
    </row>
    <row r="2088" spans="1:20" ht="13.2" x14ac:dyDescent="0.25">
      <c r="A2088" s="7" t="s">
        <v>4626</v>
      </c>
      <c r="B2088" s="7" t="s">
        <v>78</v>
      </c>
      <c r="C2088" s="7" t="s">
        <v>15</v>
      </c>
      <c r="D2088" s="7" t="s">
        <v>31</v>
      </c>
      <c r="E2088" s="7" t="s">
        <v>17</v>
      </c>
      <c r="F2088" s="7" t="s">
        <v>4627</v>
      </c>
      <c r="G2088" s="7" t="s">
        <v>4628</v>
      </c>
      <c r="H2088" s="7">
        <v>59</v>
      </c>
      <c r="I2088" s="7">
        <v>52.61</v>
      </c>
      <c r="J2088" s="7">
        <v>12</v>
      </c>
      <c r="K2088" s="7">
        <v>631.32000000000005</v>
      </c>
      <c r="L2088" s="7" t="s">
        <v>18</v>
      </c>
      <c r="M2088" s="9">
        <v>1</v>
      </c>
      <c r="N2088" s="6" t="str">
        <f>IF(ev_charging_network_usage_!$I2088&lt;=10,"Low",IF(ev_charging_network_usage_!$I2088&lt;=30,"Medium","High"))</f>
        <v>High</v>
      </c>
      <c r="O2088" s="6" t="str">
        <f t="shared" si="133"/>
        <v>Low Satisfaction</v>
      </c>
      <c r="P2088" s="6" t="str">
        <f>IF(ev_charging_network_usage_!$H2088&lt;30,"Short Charging",IF(ev_charging_network_usage_!$H2088&lt;=60,"Medium Charging","Long Charging"))</f>
        <v>Medium Charging</v>
      </c>
      <c r="Q2088" s="6">
        <f t="shared" si="132"/>
        <v>3</v>
      </c>
      <c r="R2088" s="30">
        <f t="shared" si="130"/>
        <v>1.9444444444444445E-2</v>
      </c>
      <c r="S2088" s="28">
        <f t="shared" si="131"/>
        <v>44956</v>
      </c>
      <c r="T2088" s="28"/>
    </row>
    <row r="2089" spans="1:20" ht="13.2" x14ac:dyDescent="0.25">
      <c r="A2089" s="3" t="s">
        <v>4629</v>
      </c>
      <c r="B2089" s="3" t="s">
        <v>20</v>
      </c>
      <c r="C2089" s="3" t="s">
        <v>15</v>
      </c>
      <c r="D2089" s="3" t="s">
        <v>31</v>
      </c>
      <c r="E2089" s="3" t="s">
        <v>17</v>
      </c>
      <c r="F2089" s="3" t="s">
        <v>4630</v>
      </c>
      <c r="G2089" s="3" t="s">
        <v>4631</v>
      </c>
      <c r="H2089" s="3">
        <v>101</v>
      </c>
      <c r="I2089" s="3">
        <v>35.840000000000003</v>
      </c>
      <c r="J2089" s="3">
        <v>10</v>
      </c>
      <c r="K2089" s="3">
        <v>358.4</v>
      </c>
      <c r="L2089" s="3" t="s">
        <v>27</v>
      </c>
      <c r="M2089" s="5">
        <v>4</v>
      </c>
      <c r="N2089" s="6" t="str">
        <f>IF(ev_charging_network_usage_!$I2089&lt;=10,"Low",IF(ev_charging_network_usage_!$I2089&lt;=30,"Medium","High"))</f>
        <v>High</v>
      </c>
      <c r="O2089" s="6" t="str">
        <f t="shared" si="133"/>
        <v>Medium Satisfaction</v>
      </c>
      <c r="P2089" s="6" t="str">
        <f>IF(ev_charging_network_usage_!$H2089&lt;30,"Short Charging",IF(ev_charging_network_usage_!$H2089&lt;=60,"Medium Charging","Long Charging"))</f>
        <v>Long Charging</v>
      </c>
      <c r="Q2089" s="6">
        <f t="shared" si="132"/>
        <v>3</v>
      </c>
      <c r="R2089" s="30">
        <f t="shared" si="130"/>
        <v>0.49861111111111112</v>
      </c>
      <c r="S2089" s="28">
        <f t="shared" si="131"/>
        <v>45313</v>
      </c>
      <c r="T2089" s="28"/>
    </row>
    <row r="2090" spans="1:20" ht="13.2" x14ac:dyDescent="0.25">
      <c r="A2090" s="7" t="s">
        <v>4632</v>
      </c>
      <c r="B2090" s="7" t="s">
        <v>59</v>
      </c>
      <c r="C2090" s="7" t="s">
        <v>21</v>
      </c>
      <c r="D2090" s="7" t="s">
        <v>22</v>
      </c>
      <c r="E2090" s="7" t="s">
        <v>35</v>
      </c>
      <c r="F2090" s="7" t="s">
        <v>4633</v>
      </c>
      <c r="G2090" s="7" t="s">
        <v>4634</v>
      </c>
      <c r="H2090" s="7">
        <v>78</v>
      </c>
      <c r="I2090" s="7">
        <v>33.619999999999997</v>
      </c>
      <c r="J2090" s="7">
        <v>12</v>
      </c>
      <c r="K2090" s="7">
        <v>403.44</v>
      </c>
      <c r="L2090" s="7" t="s">
        <v>23</v>
      </c>
      <c r="M2090" s="9">
        <v>3</v>
      </c>
      <c r="N2090" s="6" t="str">
        <f>IF(ev_charging_network_usage_!$I2090&lt;=10,"Low",IF(ev_charging_network_usage_!$I2090&lt;=30,"Medium","High"))</f>
        <v>High</v>
      </c>
      <c r="O2090" s="6" t="str">
        <f t="shared" si="133"/>
        <v>Medium Satisfaction</v>
      </c>
      <c r="P2090" s="6" t="str">
        <f>IF(ev_charging_network_usage_!$H2090&lt;30,"Short Charging",IF(ev_charging_network_usage_!$H2090&lt;=60,"Medium Charging","Long Charging"))</f>
        <v>Long Charging</v>
      </c>
      <c r="Q2090" s="6">
        <f t="shared" si="132"/>
        <v>1</v>
      </c>
      <c r="R2090" s="30">
        <f t="shared" si="130"/>
        <v>0.17152777777777778</v>
      </c>
      <c r="S2090" s="28">
        <f t="shared" si="131"/>
        <v>44980</v>
      </c>
      <c r="T2090" s="28"/>
    </row>
    <row r="2091" spans="1:20" ht="13.2" x14ac:dyDescent="0.25">
      <c r="A2091" s="3" t="s">
        <v>4635</v>
      </c>
      <c r="B2091" s="3" t="s">
        <v>29</v>
      </c>
      <c r="C2091" s="3" t="s">
        <v>30</v>
      </c>
      <c r="D2091" s="3" t="s">
        <v>34</v>
      </c>
      <c r="E2091" s="3" t="s">
        <v>17</v>
      </c>
      <c r="F2091" s="3" t="s">
        <v>4636</v>
      </c>
      <c r="G2091" s="3" t="s">
        <v>4637</v>
      </c>
      <c r="H2091" s="3">
        <v>59</v>
      </c>
      <c r="I2091" s="3">
        <v>35.630000000000003</v>
      </c>
      <c r="J2091" s="3">
        <v>12</v>
      </c>
      <c r="K2091" s="3">
        <v>427.56</v>
      </c>
      <c r="L2091" s="3" t="s">
        <v>23</v>
      </c>
      <c r="M2091" s="5">
        <v>2</v>
      </c>
      <c r="N2091" s="6" t="str">
        <f>IF(ev_charging_network_usage_!$I2091&lt;=10,"Low",IF(ev_charging_network_usage_!$I2091&lt;=30,"Medium","High"))</f>
        <v>High</v>
      </c>
      <c r="O2091" s="6" t="str">
        <f t="shared" si="133"/>
        <v>Low Satisfaction</v>
      </c>
      <c r="P2091" s="6" t="str">
        <f>IF(ev_charging_network_usage_!$H2091&lt;30,"Short Charging",IF(ev_charging_network_usage_!$H2091&lt;=60,"Medium Charging","Long Charging"))</f>
        <v>Medium Charging</v>
      </c>
      <c r="Q2091" s="6">
        <f t="shared" si="132"/>
        <v>2</v>
      </c>
      <c r="R2091" s="30">
        <f t="shared" si="130"/>
        <v>0.24583333333333332</v>
      </c>
      <c r="S2091" s="28">
        <f t="shared" si="131"/>
        <v>45404</v>
      </c>
      <c r="T2091" s="28"/>
    </row>
    <row r="2092" spans="1:20" ht="13.2" x14ac:dyDescent="0.25">
      <c r="A2092" s="7" t="s">
        <v>4638</v>
      </c>
      <c r="B2092" s="7" t="s">
        <v>78</v>
      </c>
      <c r="C2092" s="7" t="s">
        <v>21</v>
      </c>
      <c r="D2092" s="7" t="s">
        <v>34</v>
      </c>
      <c r="E2092" s="7" t="s">
        <v>35</v>
      </c>
      <c r="F2092" s="7" t="s">
        <v>4639</v>
      </c>
      <c r="G2092" s="7" t="s">
        <v>4640</v>
      </c>
      <c r="H2092" s="7">
        <v>44</v>
      </c>
      <c r="I2092" s="7">
        <v>3.88</v>
      </c>
      <c r="J2092" s="7">
        <v>8</v>
      </c>
      <c r="K2092" s="7">
        <v>31.04</v>
      </c>
      <c r="L2092" s="7" t="s">
        <v>18</v>
      </c>
      <c r="M2092" s="9">
        <v>4</v>
      </c>
      <c r="N2092" s="6" t="str">
        <f>IF(ev_charging_network_usage_!$I2092&lt;=10,"Low",IF(ev_charging_network_usage_!$I2092&lt;=30,"Medium","High"))</f>
        <v>Low</v>
      </c>
      <c r="O2092" s="6" t="str">
        <f t="shared" si="133"/>
        <v>Medium Satisfaction</v>
      </c>
      <c r="P2092" s="6" t="str">
        <f>IF(ev_charging_network_usage_!$H2092&lt;30,"Short Charging",IF(ev_charging_network_usage_!$H2092&lt;=60,"Medium Charging","Long Charging"))</f>
        <v>Medium Charging</v>
      </c>
      <c r="Q2092" s="6">
        <f t="shared" si="132"/>
        <v>1</v>
      </c>
      <c r="R2092" s="30">
        <f t="shared" si="130"/>
        <v>0.16527777777777777</v>
      </c>
      <c r="S2092" s="28">
        <f t="shared" si="131"/>
        <v>45225</v>
      </c>
      <c r="T2092" s="28"/>
    </row>
    <row r="2093" spans="1:20" ht="13.2" x14ac:dyDescent="0.25">
      <c r="A2093" s="3" t="s">
        <v>4641</v>
      </c>
      <c r="B2093" s="3" t="s">
        <v>43</v>
      </c>
      <c r="C2093" s="3" t="s">
        <v>30</v>
      </c>
      <c r="D2093" s="3" t="s">
        <v>16</v>
      </c>
      <c r="E2093" s="3" t="s">
        <v>35</v>
      </c>
      <c r="F2093" s="3" t="s">
        <v>4642</v>
      </c>
      <c r="G2093" s="3" t="s">
        <v>4643</v>
      </c>
      <c r="H2093" s="3">
        <v>59</v>
      </c>
      <c r="I2093" s="3">
        <v>6.35</v>
      </c>
      <c r="J2093" s="3">
        <v>15</v>
      </c>
      <c r="K2093" s="3">
        <v>95.25</v>
      </c>
      <c r="L2093" s="3" t="s">
        <v>18</v>
      </c>
      <c r="M2093" s="5">
        <v>3</v>
      </c>
      <c r="N2093" s="6" t="str">
        <f>IF(ev_charging_network_usage_!$I2093&lt;=10,"Low",IF(ev_charging_network_usage_!$I2093&lt;=30,"Medium","High"))</f>
        <v>Low</v>
      </c>
      <c r="O2093" s="6" t="str">
        <f t="shared" si="133"/>
        <v>Medium Satisfaction</v>
      </c>
      <c r="P2093" s="6" t="str">
        <f>IF(ev_charging_network_usage_!$H2093&lt;30,"Short Charging",IF(ev_charging_network_usage_!$H2093&lt;=60,"Medium Charging","Long Charging"))</f>
        <v>Medium Charging</v>
      </c>
      <c r="Q2093" s="6">
        <f t="shared" si="132"/>
        <v>2</v>
      </c>
      <c r="R2093" s="30">
        <f t="shared" si="130"/>
        <v>0.28541666666666665</v>
      </c>
      <c r="S2093" s="28">
        <f t="shared" si="131"/>
        <v>45366</v>
      </c>
      <c r="T2093" s="28"/>
    </row>
    <row r="2094" spans="1:20" ht="13.2" x14ac:dyDescent="0.25">
      <c r="A2094" s="7" t="s">
        <v>4644</v>
      </c>
      <c r="B2094" s="7" t="s">
        <v>78</v>
      </c>
      <c r="C2094" s="7" t="s">
        <v>21</v>
      </c>
      <c r="D2094" s="7" t="s">
        <v>16</v>
      </c>
      <c r="E2094" s="7" t="s">
        <v>17</v>
      </c>
      <c r="F2094" s="7" t="s">
        <v>4645</v>
      </c>
      <c r="G2094" s="7" t="s">
        <v>4646</v>
      </c>
      <c r="H2094" s="7">
        <v>37</v>
      </c>
      <c r="I2094" s="7">
        <v>18.46</v>
      </c>
      <c r="J2094" s="7">
        <v>12</v>
      </c>
      <c r="K2094" s="7">
        <v>221.52</v>
      </c>
      <c r="L2094" s="7" t="s">
        <v>23</v>
      </c>
      <c r="M2094" s="9">
        <v>2</v>
      </c>
      <c r="N2094" s="6" t="str">
        <f>IF(ev_charging_network_usage_!$I2094&lt;=10,"Low",IF(ev_charging_network_usage_!$I2094&lt;=30,"Medium","High"))</f>
        <v>Medium</v>
      </c>
      <c r="O2094" s="6" t="str">
        <f t="shared" si="133"/>
        <v>Low Satisfaction</v>
      </c>
      <c r="P2094" s="6" t="str">
        <f>IF(ev_charging_network_usage_!$H2094&lt;30,"Short Charging",IF(ev_charging_network_usage_!$H2094&lt;=60,"Medium Charging","Long Charging"))</f>
        <v>Medium Charging</v>
      </c>
      <c r="Q2094" s="6">
        <f t="shared" si="132"/>
        <v>1</v>
      </c>
      <c r="R2094" s="30">
        <f t="shared" si="130"/>
        <v>0.35</v>
      </c>
      <c r="S2094" s="28">
        <f t="shared" si="131"/>
        <v>45031</v>
      </c>
      <c r="T2094" s="28"/>
    </row>
    <row r="2095" spans="1:20" ht="13.2" x14ac:dyDescent="0.25">
      <c r="A2095" s="3" t="s">
        <v>4647</v>
      </c>
      <c r="B2095" s="3" t="s">
        <v>14</v>
      </c>
      <c r="C2095" s="3" t="s">
        <v>30</v>
      </c>
      <c r="D2095" s="3" t="s">
        <v>22</v>
      </c>
      <c r="E2095" s="3" t="s">
        <v>35</v>
      </c>
      <c r="F2095" s="3" t="s">
        <v>4648</v>
      </c>
      <c r="G2095" s="3" t="s">
        <v>4649</v>
      </c>
      <c r="H2095" s="3">
        <v>96</v>
      </c>
      <c r="I2095" s="3">
        <v>35.270000000000003</v>
      </c>
      <c r="J2095" s="3">
        <v>15</v>
      </c>
      <c r="K2095" s="3">
        <v>529.04999999999995</v>
      </c>
      <c r="L2095" s="3" t="s">
        <v>23</v>
      </c>
      <c r="M2095" s="5">
        <v>3</v>
      </c>
      <c r="N2095" s="6" t="str">
        <f>IF(ev_charging_network_usage_!$I2095&lt;=10,"Low",IF(ev_charging_network_usage_!$I2095&lt;=30,"Medium","High"))</f>
        <v>High</v>
      </c>
      <c r="O2095" s="6" t="str">
        <f t="shared" si="133"/>
        <v>Medium Satisfaction</v>
      </c>
      <c r="P2095" s="6" t="str">
        <f>IF(ev_charging_network_usage_!$H2095&lt;30,"Short Charging",IF(ev_charging_network_usage_!$H2095&lt;=60,"Medium Charging","Long Charging"))</f>
        <v>Long Charging</v>
      </c>
      <c r="Q2095" s="6">
        <f t="shared" si="132"/>
        <v>2</v>
      </c>
      <c r="R2095" s="30">
        <f t="shared" si="130"/>
        <v>0.23541666666666666</v>
      </c>
      <c r="S2095" s="28">
        <f t="shared" si="131"/>
        <v>44939</v>
      </c>
      <c r="T2095" s="28"/>
    </row>
    <row r="2096" spans="1:20" ht="13.2" x14ac:dyDescent="0.25">
      <c r="A2096" s="7" t="s">
        <v>4650</v>
      </c>
      <c r="B2096" s="7" t="s">
        <v>14</v>
      </c>
      <c r="C2096" s="7" t="s">
        <v>30</v>
      </c>
      <c r="D2096" s="7" t="s">
        <v>34</v>
      </c>
      <c r="E2096" s="7" t="s">
        <v>17</v>
      </c>
      <c r="F2096" s="7" t="s">
        <v>4651</v>
      </c>
      <c r="G2096" s="7" t="s">
        <v>4652</v>
      </c>
      <c r="H2096" s="7">
        <v>113</v>
      </c>
      <c r="I2096" s="7">
        <v>30.75</v>
      </c>
      <c r="J2096" s="7">
        <v>12</v>
      </c>
      <c r="K2096" s="7">
        <v>369</v>
      </c>
      <c r="L2096" s="7" t="s">
        <v>27</v>
      </c>
      <c r="M2096" s="9">
        <v>1</v>
      </c>
      <c r="N2096" s="6" t="str">
        <f>IF(ev_charging_network_usage_!$I2096&lt;=10,"Low",IF(ev_charging_network_usage_!$I2096&lt;=30,"Medium","High"))</f>
        <v>High</v>
      </c>
      <c r="O2096" s="6" t="str">
        <f t="shared" si="133"/>
        <v>Low Satisfaction</v>
      </c>
      <c r="P2096" s="6" t="str">
        <f>IF(ev_charging_network_usage_!$H2096&lt;30,"Short Charging",IF(ev_charging_network_usage_!$H2096&lt;=60,"Medium Charging","Long Charging"))</f>
        <v>Long Charging</v>
      </c>
      <c r="Q2096" s="6">
        <f t="shared" si="132"/>
        <v>2</v>
      </c>
      <c r="R2096" s="30">
        <f t="shared" si="130"/>
        <v>0.61250000000000004</v>
      </c>
      <c r="S2096" s="28">
        <f t="shared" si="131"/>
        <v>45534</v>
      </c>
      <c r="T2096" s="28"/>
    </row>
    <row r="2097" spans="1:20" ht="13.2" x14ac:dyDescent="0.25">
      <c r="A2097" s="3" t="s">
        <v>4653</v>
      </c>
      <c r="B2097" s="3" t="s">
        <v>78</v>
      </c>
      <c r="C2097" s="3" t="s">
        <v>30</v>
      </c>
      <c r="D2097" s="3" t="s">
        <v>31</v>
      </c>
      <c r="E2097" s="3" t="s">
        <v>35</v>
      </c>
      <c r="F2097" s="3" t="s">
        <v>4654</v>
      </c>
      <c r="G2097" s="3" t="s">
        <v>4655</v>
      </c>
      <c r="H2097" s="3">
        <v>115</v>
      </c>
      <c r="I2097" s="3">
        <v>57.8</v>
      </c>
      <c r="J2097" s="3">
        <v>8</v>
      </c>
      <c r="K2097" s="3">
        <v>462.4</v>
      </c>
      <c r="L2097" s="3" t="s">
        <v>38</v>
      </c>
      <c r="M2097" s="5">
        <v>4</v>
      </c>
      <c r="N2097" s="6" t="str">
        <f>IF(ev_charging_network_usage_!$I2097&lt;=10,"Low",IF(ev_charging_network_usage_!$I2097&lt;=30,"Medium","High"))</f>
        <v>High</v>
      </c>
      <c r="O2097" s="6" t="str">
        <f t="shared" si="133"/>
        <v>Medium Satisfaction</v>
      </c>
      <c r="P2097" s="6" t="str">
        <f>IF(ev_charging_network_usage_!$H2097&lt;30,"Short Charging",IF(ev_charging_network_usage_!$H2097&lt;=60,"Medium Charging","Long Charging"))</f>
        <v>Long Charging</v>
      </c>
      <c r="Q2097" s="6">
        <f t="shared" si="132"/>
        <v>2</v>
      </c>
      <c r="R2097" s="30">
        <f t="shared" si="130"/>
        <v>0.10555555555555556</v>
      </c>
      <c r="S2097" s="28">
        <f t="shared" si="131"/>
        <v>45495</v>
      </c>
      <c r="T2097" s="28"/>
    </row>
    <row r="2098" spans="1:20" ht="13.2" x14ac:dyDescent="0.25">
      <c r="A2098" s="7" t="s">
        <v>4656</v>
      </c>
      <c r="B2098" s="7" t="s">
        <v>29</v>
      </c>
      <c r="C2098" s="7" t="s">
        <v>15</v>
      </c>
      <c r="D2098" s="7" t="s">
        <v>34</v>
      </c>
      <c r="E2098" s="7" t="s">
        <v>17</v>
      </c>
      <c r="F2098" s="8">
        <v>44931.869444444441</v>
      </c>
      <c r="G2098" s="8">
        <v>44931.893055555556</v>
      </c>
      <c r="H2098" s="7">
        <v>34</v>
      </c>
      <c r="I2098" s="7">
        <v>52.81</v>
      </c>
      <c r="J2098" s="7">
        <v>10</v>
      </c>
      <c r="K2098" s="7">
        <v>528.1</v>
      </c>
      <c r="L2098" s="7" t="s">
        <v>27</v>
      </c>
      <c r="M2098" s="9">
        <v>3</v>
      </c>
      <c r="N2098" s="6" t="str">
        <f>IF(ev_charging_network_usage_!$I2098&lt;=10,"Low",IF(ev_charging_network_usage_!$I2098&lt;=30,"Medium","High"))</f>
        <v>High</v>
      </c>
      <c r="O2098" s="6" t="str">
        <f t="shared" si="133"/>
        <v>Medium Satisfaction</v>
      </c>
      <c r="P2098" s="6" t="str">
        <f>IF(ev_charging_network_usage_!$H2098&lt;30,"Short Charging",IF(ev_charging_network_usage_!$H2098&lt;=60,"Medium Charging","Long Charging"))</f>
        <v>Medium Charging</v>
      </c>
      <c r="Q2098" s="6">
        <f t="shared" si="132"/>
        <v>3</v>
      </c>
      <c r="R2098" s="30">
        <f t="shared" si="130"/>
        <v>0.86944444444444446</v>
      </c>
      <c r="S2098" s="28">
        <f t="shared" si="131"/>
        <v>44931</v>
      </c>
      <c r="T2098" s="28"/>
    </row>
    <row r="2099" spans="1:20" ht="13.2" x14ac:dyDescent="0.25">
      <c r="A2099" s="3" t="s">
        <v>4657</v>
      </c>
      <c r="B2099" s="3" t="s">
        <v>20</v>
      </c>
      <c r="C2099" s="3" t="s">
        <v>15</v>
      </c>
      <c r="D2099" s="3" t="s">
        <v>22</v>
      </c>
      <c r="E2099" s="3" t="s">
        <v>17</v>
      </c>
      <c r="F2099" s="4">
        <v>45420.231944444444</v>
      </c>
      <c r="G2099" s="4">
        <v>45420.311111111114</v>
      </c>
      <c r="H2099" s="3">
        <v>114</v>
      </c>
      <c r="I2099" s="3">
        <v>17.309999999999999</v>
      </c>
      <c r="J2099" s="3">
        <v>12</v>
      </c>
      <c r="K2099" s="3">
        <v>207.72</v>
      </c>
      <c r="L2099" s="3" t="s">
        <v>38</v>
      </c>
      <c r="M2099" s="5">
        <v>1</v>
      </c>
      <c r="N2099" s="6" t="str">
        <f>IF(ev_charging_network_usage_!$I2099&lt;=10,"Low",IF(ev_charging_network_usage_!$I2099&lt;=30,"Medium","High"))</f>
        <v>Medium</v>
      </c>
      <c r="O2099" s="6" t="str">
        <f t="shared" si="133"/>
        <v>Low Satisfaction</v>
      </c>
      <c r="P2099" s="6" t="str">
        <f>IF(ev_charging_network_usage_!$H2099&lt;30,"Short Charging",IF(ev_charging_network_usage_!$H2099&lt;=60,"Medium Charging","Long Charging"))</f>
        <v>Long Charging</v>
      </c>
      <c r="Q2099" s="6">
        <f t="shared" si="132"/>
        <v>3</v>
      </c>
      <c r="R2099" s="30">
        <f t="shared" si="130"/>
        <v>0.23194444444444445</v>
      </c>
      <c r="S2099" s="28">
        <f t="shared" si="131"/>
        <v>45420</v>
      </c>
      <c r="T2099" s="28"/>
    </row>
    <row r="2100" spans="1:20" ht="13.2" x14ac:dyDescent="0.25">
      <c r="A2100" s="7" t="s">
        <v>4658</v>
      </c>
      <c r="B2100" s="7" t="s">
        <v>43</v>
      </c>
      <c r="C2100" s="7" t="s">
        <v>15</v>
      </c>
      <c r="D2100" s="7" t="s">
        <v>22</v>
      </c>
      <c r="E2100" s="7" t="s">
        <v>35</v>
      </c>
      <c r="F2100" s="7" t="s">
        <v>4659</v>
      </c>
      <c r="G2100" s="7" t="s">
        <v>4660</v>
      </c>
      <c r="H2100" s="7">
        <v>68</v>
      </c>
      <c r="I2100" s="7">
        <v>30.68</v>
      </c>
      <c r="J2100" s="7">
        <v>10</v>
      </c>
      <c r="K2100" s="7">
        <v>306.8</v>
      </c>
      <c r="L2100" s="7" t="s">
        <v>38</v>
      </c>
      <c r="M2100" s="9">
        <v>2</v>
      </c>
      <c r="N2100" s="6" t="str">
        <f>IF(ev_charging_network_usage_!$I2100&lt;=10,"Low",IF(ev_charging_network_usage_!$I2100&lt;=30,"Medium","High"))</f>
        <v>High</v>
      </c>
      <c r="O2100" s="6" t="str">
        <f t="shared" si="133"/>
        <v>Low Satisfaction</v>
      </c>
      <c r="P2100" s="6" t="str">
        <f>IF(ev_charging_network_usage_!$H2100&lt;30,"Short Charging",IF(ev_charging_network_usage_!$H2100&lt;=60,"Medium Charging","Long Charging"))</f>
        <v>Long Charging</v>
      </c>
      <c r="Q2100" s="6">
        <f t="shared" si="132"/>
        <v>3</v>
      </c>
      <c r="R2100" s="30">
        <f t="shared" si="130"/>
        <v>0.11180555555555556</v>
      </c>
      <c r="S2100" s="28">
        <f t="shared" si="131"/>
        <v>45230</v>
      </c>
      <c r="T2100" s="28"/>
    </row>
    <row r="2101" spans="1:20" ht="13.2" x14ac:dyDescent="0.25">
      <c r="A2101" s="3" t="s">
        <v>4661</v>
      </c>
      <c r="B2101" s="3" t="s">
        <v>20</v>
      </c>
      <c r="C2101" s="3" t="s">
        <v>15</v>
      </c>
      <c r="D2101" s="3" t="s">
        <v>22</v>
      </c>
      <c r="E2101" s="3" t="s">
        <v>17</v>
      </c>
      <c r="F2101" s="3" t="s">
        <v>4662</v>
      </c>
      <c r="G2101" s="3" t="s">
        <v>4663</v>
      </c>
      <c r="H2101" s="3">
        <v>87</v>
      </c>
      <c r="I2101" s="3">
        <v>3.51</v>
      </c>
      <c r="J2101" s="3">
        <v>15</v>
      </c>
      <c r="K2101" s="3">
        <v>52.65</v>
      </c>
      <c r="L2101" s="3" t="s">
        <v>18</v>
      </c>
      <c r="M2101" s="5">
        <v>2</v>
      </c>
      <c r="N2101" s="6" t="str">
        <f>IF(ev_charging_network_usage_!$I2101&lt;=10,"Low",IF(ev_charging_network_usage_!$I2101&lt;=30,"Medium","High"))</f>
        <v>Low</v>
      </c>
      <c r="O2101" s="6" t="str">
        <f t="shared" si="133"/>
        <v>Low Satisfaction</v>
      </c>
      <c r="P2101" s="6" t="str">
        <f>IF(ev_charging_network_usage_!$H2101&lt;30,"Short Charging",IF(ev_charging_network_usage_!$H2101&lt;=60,"Medium Charging","Long Charging"))</f>
        <v>Long Charging</v>
      </c>
      <c r="Q2101" s="6">
        <f t="shared" si="132"/>
        <v>3</v>
      </c>
      <c r="R2101" s="30">
        <f t="shared" si="130"/>
        <v>0.69791666666666663</v>
      </c>
      <c r="S2101" s="28">
        <f t="shared" si="131"/>
        <v>45350</v>
      </c>
      <c r="T2101" s="28"/>
    </row>
    <row r="2102" spans="1:20" ht="13.2" x14ac:dyDescent="0.25">
      <c r="A2102" s="7" t="s">
        <v>4664</v>
      </c>
      <c r="B2102" s="7" t="s">
        <v>48</v>
      </c>
      <c r="C2102" s="7" t="s">
        <v>15</v>
      </c>
      <c r="D2102" s="7" t="s">
        <v>16</v>
      </c>
      <c r="E2102" s="7" t="s">
        <v>35</v>
      </c>
      <c r="F2102" s="7" t="s">
        <v>4665</v>
      </c>
      <c r="G2102" s="7" t="s">
        <v>4666</v>
      </c>
      <c r="H2102" s="7">
        <v>65</v>
      </c>
      <c r="I2102" s="7">
        <v>2.48</v>
      </c>
      <c r="J2102" s="7">
        <v>8</v>
      </c>
      <c r="K2102" s="7">
        <v>19.84</v>
      </c>
      <c r="L2102" s="7" t="s">
        <v>23</v>
      </c>
      <c r="M2102" s="9">
        <v>3</v>
      </c>
      <c r="N2102" s="6" t="str">
        <f>IF(ev_charging_network_usage_!$I2102&lt;=10,"Low",IF(ev_charging_network_usage_!$I2102&lt;=30,"Medium","High"))</f>
        <v>Low</v>
      </c>
      <c r="O2102" s="6" t="str">
        <f t="shared" si="133"/>
        <v>Medium Satisfaction</v>
      </c>
      <c r="P2102" s="6" t="str">
        <f>IF(ev_charging_network_usage_!$H2102&lt;30,"Short Charging",IF(ev_charging_network_usage_!$H2102&lt;=60,"Medium Charging","Long Charging"))</f>
        <v>Long Charging</v>
      </c>
      <c r="Q2102" s="6">
        <f t="shared" si="132"/>
        <v>3</v>
      </c>
      <c r="R2102" s="30">
        <f t="shared" si="130"/>
        <v>0.42222222222222222</v>
      </c>
      <c r="S2102" s="28">
        <f t="shared" si="131"/>
        <v>45124</v>
      </c>
      <c r="T2102" s="28"/>
    </row>
    <row r="2103" spans="1:20" ht="13.2" x14ac:dyDescent="0.25">
      <c r="A2103" s="3" t="s">
        <v>4667</v>
      </c>
      <c r="B2103" s="3" t="s">
        <v>59</v>
      </c>
      <c r="C2103" s="3" t="s">
        <v>15</v>
      </c>
      <c r="D2103" s="3" t="s">
        <v>22</v>
      </c>
      <c r="E2103" s="3" t="s">
        <v>17</v>
      </c>
      <c r="F2103" s="3" t="s">
        <v>4668</v>
      </c>
      <c r="G2103" s="3" t="s">
        <v>4669</v>
      </c>
      <c r="H2103" s="3">
        <v>25</v>
      </c>
      <c r="I2103" s="3">
        <v>39.619999999999997</v>
      </c>
      <c r="J2103" s="3">
        <v>15</v>
      </c>
      <c r="K2103" s="3">
        <v>594.29999999999995</v>
      </c>
      <c r="L2103" s="3" t="s">
        <v>38</v>
      </c>
      <c r="M2103" s="5">
        <v>2</v>
      </c>
      <c r="N2103" s="6" t="str">
        <f>IF(ev_charging_network_usage_!$I2103&lt;=10,"Low",IF(ev_charging_network_usage_!$I2103&lt;=30,"Medium","High"))</f>
        <v>High</v>
      </c>
      <c r="O2103" s="6" t="str">
        <f t="shared" si="133"/>
        <v>Low Satisfaction</v>
      </c>
      <c r="P2103" s="6" t="str">
        <f>IF(ev_charging_network_usage_!$H2103&lt;30,"Short Charging",IF(ev_charging_network_usage_!$H2103&lt;=60,"Medium Charging","Long Charging"))</f>
        <v>Short Charging</v>
      </c>
      <c r="Q2103" s="6">
        <f t="shared" si="132"/>
        <v>3</v>
      </c>
      <c r="R2103" s="30">
        <f t="shared" si="130"/>
        <v>0.68958333333333333</v>
      </c>
      <c r="S2103" s="28">
        <f t="shared" si="131"/>
        <v>45095</v>
      </c>
      <c r="T2103" s="28"/>
    </row>
    <row r="2104" spans="1:20" ht="13.2" x14ac:dyDescent="0.25">
      <c r="A2104" s="7" t="s">
        <v>4670</v>
      </c>
      <c r="B2104" s="7" t="s">
        <v>55</v>
      </c>
      <c r="C2104" s="7" t="s">
        <v>21</v>
      </c>
      <c r="D2104" s="7" t="s">
        <v>31</v>
      </c>
      <c r="E2104" s="7" t="s">
        <v>35</v>
      </c>
      <c r="F2104" s="7" t="s">
        <v>4671</v>
      </c>
      <c r="G2104" s="7" t="s">
        <v>4672</v>
      </c>
      <c r="H2104" s="7">
        <v>116</v>
      </c>
      <c r="I2104" s="7">
        <v>54.5</v>
      </c>
      <c r="J2104" s="7">
        <v>15</v>
      </c>
      <c r="K2104" s="7">
        <v>817.5</v>
      </c>
      <c r="L2104" s="7" t="s">
        <v>18</v>
      </c>
      <c r="M2104" s="9">
        <v>5</v>
      </c>
      <c r="N2104" s="6" t="str">
        <f>IF(ev_charging_network_usage_!$I2104&lt;=10,"Low",IF(ev_charging_network_usage_!$I2104&lt;=30,"Medium","High"))</f>
        <v>High</v>
      </c>
      <c r="O2104" s="6" t="str">
        <f t="shared" si="133"/>
        <v>High Satisfaction</v>
      </c>
      <c r="P2104" s="6" t="str">
        <f>IF(ev_charging_network_usage_!$H2104&lt;30,"Short Charging",IF(ev_charging_network_usage_!$H2104&lt;=60,"Medium Charging","Long Charging"))</f>
        <v>Long Charging</v>
      </c>
      <c r="Q2104" s="6">
        <f t="shared" si="132"/>
        <v>1</v>
      </c>
      <c r="R2104" s="30">
        <f t="shared" si="130"/>
        <v>0.60972222222222228</v>
      </c>
      <c r="S2104" s="28">
        <f t="shared" si="131"/>
        <v>45043</v>
      </c>
      <c r="T2104" s="28"/>
    </row>
    <row r="2105" spans="1:20" ht="13.2" x14ac:dyDescent="0.25">
      <c r="A2105" s="3" t="s">
        <v>4673</v>
      </c>
      <c r="B2105" s="3" t="s">
        <v>43</v>
      </c>
      <c r="C2105" s="3" t="s">
        <v>30</v>
      </c>
      <c r="D2105" s="3" t="s">
        <v>34</v>
      </c>
      <c r="E2105" s="3" t="s">
        <v>17</v>
      </c>
      <c r="F2105" s="4">
        <v>45631.6</v>
      </c>
      <c r="G2105" s="4">
        <v>45631.673611111109</v>
      </c>
      <c r="H2105" s="3">
        <v>106</v>
      </c>
      <c r="I2105" s="3">
        <v>27.8</v>
      </c>
      <c r="J2105" s="3">
        <v>8</v>
      </c>
      <c r="K2105" s="3">
        <v>222.4</v>
      </c>
      <c r="L2105" s="3" t="s">
        <v>38</v>
      </c>
      <c r="M2105" s="5">
        <v>4</v>
      </c>
      <c r="N2105" s="6" t="str">
        <f>IF(ev_charging_network_usage_!$I2105&lt;=10,"Low",IF(ev_charging_network_usage_!$I2105&lt;=30,"Medium","High"))</f>
        <v>Medium</v>
      </c>
      <c r="O2105" s="6" t="str">
        <f t="shared" si="133"/>
        <v>Medium Satisfaction</v>
      </c>
      <c r="P2105" s="6" t="str">
        <f>IF(ev_charging_network_usage_!$H2105&lt;30,"Short Charging",IF(ev_charging_network_usage_!$H2105&lt;=60,"Medium Charging","Long Charging"))</f>
        <v>Long Charging</v>
      </c>
      <c r="Q2105" s="6">
        <f t="shared" si="132"/>
        <v>2</v>
      </c>
      <c r="R2105" s="30">
        <f t="shared" si="130"/>
        <v>0.6</v>
      </c>
      <c r="S2105" s="28">
        <f t="shared" si="131"/>
        <v>45631</v>
      </c>
      <c r="T2105" s="28"/>
    </row>
    <row r="2106" spans="1:20" ht="13.2" x14ac:dyDescent="0.25">
      <c r="A2106" s="7" t="s">
        <v>4674</v>
      </c>
      <c r="B2106" s="7" t="s">
        <v>20</v>
      </c>
      <c r="C2106" s="7" t="s">
        <v>21</v>
      </c>
      <c r="D2106" s="7" t="s">
        <v>16</v>
      </c>
      <c r="E2106" s="7" t="s">
        <v>35</v>
      </c>
      <c r="F2106" s="7" t="s">
        <v>4675</v>
      </c>
      <c r="G2106" s="7" t="s">
        <v>4676</v>
      </c>
      <c r="H2106" s="7">
        <v>44</v>
      </c>
      <c r="I2106" s="7">
        <v>6.29</v>
      </c>
      <c r="J2106" s="7">
        <v>15</v>
      </c>
      <c r="K2106" s="7">
        <v>94.35</v>
      </c>
      <c r="L2106" s="7" t="s">
        <v>27</v>
      </c>
      <c r="M2106" s="9">
        <v>1</v>
      </c>
      <c r="N2106" s="6" t="str">
        <f>IF(ev_charging_network_usage_!$I2106&lt;=10,"Low",IF(ev_charging_network_usage_!$I2106&lt;=30,"Medium","High"))</f>
        <v>Low</v>
      </c>
      <c r="O2106" s="6" t="str">
        <f t="shared" si="133"/>
        <v>Low Satisfaction</v>
      </c>
      <c r="P2106" s="6" t="str">
        <f>IF(ev_charging_network_usage_!$H2106&lt;30,"Short Charging",IF(ev_charging_network_usage_!$H2106&lt;=60,"Medium Charging","Long Charging"))</f>
        <v>Medium Charging</v>
      </c>
      <c r="Q2106" s="6">
        <f t="shared" si="132"/>
        <v>1</v>
      </c>
      <c r="R2106" s="30">
        <f t="shared" si="130"/>
        <v>0.75208333333333333</v>
      </c>
      <c r="S2106" s="28">
        <f t="shared" si="131"/>
        <v>45133</v>
      </c>
      <c r="T2106" s="28"/>
    </row>
    <row r="2107" spans="1:20" ht="13.2" x14ac:dyDescent="0.25">
      <c r="A2107" s="3" t="s">
        <v>4677</v>
      </c>
      <c r="B2107" s="3" t="s">
        <v>43</v>
      </c>
      <c r="C2107" s="3" t="s">
        <v>30</v>
      </c>
      <c r="D2107" s="3" t="s">
        <v>22</v>
      </c>
      <c r="E2107" s="3" t="s">
        <v>35</v>
      </c>
      <c r="F2107" s="4">
        <v>44934.647916666669</v>
      </c>
      <c r="G2107" s="4">
        <v>44934.668749999997</v>
      </c>
      <c r="H2107" s="3">
        <v>30</v>
      </c>
      <c r="I2107" s="3">
        <v>47.53</v>
      </c>
      <c r="J2107" s="3">
        <v>12</v>
      </c>
      <c r="K2107" s="3">
        <v>570.36</v>
      </c>
      <c r="L2107" s="3" t="s">
        <v>18</v>
      </c>
      <c r="M2107" s="5">
        <v>1</v>
      </c>
      <c r="N2107" s="6" t="str">
        <f>IF(ev_charging_network_usage_!$I2107&lt;=10,"Low",IF(ev_charging_network_usage_!$I2107&lt;=30,"Medium","High"))</f>
        <v>High</v>
      </c>
      <c r="O2107" s="6" t="str">
        <f t="shared" si="133"/>
        <v>Low Satisfaction</v>
      </c>
      <c r="P2107" s="6" t="str">
        <f>IF(ev_charging_network_usage_!$H2107&lt;30,"Short Charging",IF(ev_charging_network_usage_!$H2107&lt;=60,"Medium Charging","Long Charging"))</f>
        <v>Medium Charging</v>
      </c>
      <c r="Q2107" s="6">
        <f t="shared" si="132"/>
        <v>2</v>
      </c>
      <c r="R2107" s="30">
        <f t="shared" si="130"/>
        <v>0.6479166666666667</v>
      </c>
      <c r="S2107" s="28">
        <f t="shared" si="131"/>
        <v>44934</v>
      </c>
      <c r="T2107" s="28"/>
    </row>
    <row r="2108" spans="1:20" ht="13.2" x14ac:dyDescent="0.25">
      <c r="A2108" s="7" t="s">
        <v>4678</v>
      </c>
      <c r="B2108" s="7" t="s">
        <v>48</v>
      </c>
      <c r="C2108" s="7" t="s">
        <v>21</v>
      </c>
      <c r="D2108" s="7" t="s">
        <v>22</v>
      </c>
      <c r="E2108" s="7" t="s">
        <v>35</v>
      </c>
      <c r="F2108" s="8">
        <v>45180.136805555558</v>
      </c>
      <c r="G2108" s="8">
        <v>45180.162499999999</v>
      </c>
      <c r="H2108" s="7">
        <v>37</v>
      </c>
      <c r="I2108" s="7">
        <v>43.01</v>
      </c>
      <c r="J2108" s="7">
        <v>15</v>
      </c>
      <c r="K2108" s="7">
        <v>645.15</v>
      </c>
      <c r="L2108" s="7" t="s">
        <v>23</v>
      </c>
      <c r="M2108" s="9">
        <v>4</v>
      </c>
      <c r="N2108" s="6" t="str">
        <f>IF(ev_charging_network_usage_!$I2108&lt;=10,"Low",IF(ev_charging_network_usage_!$I2108&lt;=30,"Medium","High"))</f>
        <v>High</v>
      </c>
      <c r="O2108" s="6" t="str">
        <f t="shared" si="133"/>
        <v>Medium Satisfaction</v>
      </c>
      <c r="P2108" s="6" t="str">
        <f>IF(ev_charging_network_usage_!$H2108&lt;30,"Short Charging",IF(ev_charging_network_usage_!$H2108&lt;=60,"Medium Charging","Long Charging"))</f>
        <v>Medium Charging</v>
      </c>
      <c r="Q2108" s="6">
        <f t="shared" si="132"/>
        <v>1</v>
      </c>
      <c r="R2108" s="30">
        <f t="shared" si="130"/>
        <v>0.13680555555555557</v>
      </c>
      <c r="S2108" s="28">
        <f t="shared" si="131"/>
        <v>45180</v>
      </c>
      <c r="T2108" s="28"/>
    </row>
    <row r="2109" spans="1:20" ht="13.2" x14ac:dyDescent="0.25">
      <c r="A2109" s="3" t="s">
        <v>4679</v>
      </c>
      <c r="B2109" s="3" t="s">
        <v>14</v>
      </c>
      <c r="C2109" s="3" t="s">
        <v>15</v>
      </c>
      <c r="D2109" s="3" t="s">
        <v>22</v>
      </c>
      <c r="E2109" s="3" t="s">
        <v>35</v>
      </c>
      <c r="F2109" s="3" t="s">
        <v>4680</v>
      </c>
      <c r="G2109" s="3" t="s">
        <v>4681</v>
      </c>
      <c r="H2109" s="3">
        <v>29</v>
      </c>
      <c r="I2109" s="3">
        <v>59.92</v>
      </c>
      <c r="J2109" s="3">
        <v>15</v>
      </c>
      <c r="K2109" s="3">
        <v>898.8</v>
      </c>
      <c r="L2109" s="3" t="s">
        <v>27</v>
      </c>
      <c r="M2109" s="5">
        <v>1</v>
      </c>
      <c r="N2109" s="6" t="str">
        <f>IF(ev_charging_network_usage_!$I2109&lt;=10,"Low",IF(ev_charging_network_usage_!$I2109&lt;=30,"Medium","High"))</f>
        <v>High</v>
      </c>
      <c r="O2109" s="6" t="str">
        <f t="shared" si="133"/>
        <v>Low Satisfaction</v>
      </c>
      <c r="P2109" s="6" t="str">
        <f>IF(ev_charging_network_usage_!$H2109&lt;30,"Short Charging",IF(ev_charging_network_usage_!$H2109&lt;=60,"Medium Charging","Long Charging"))</f>
        <v>Short Charging</v>
      </c>
      <c r="Q2109" s="6">
        <f t="shared" si="132"/>
        <v>3</v>
      </c>
      <c r="R2109" s="30">
        <f t="shared" si="130"/>
        <v>0.66041666666666665</v>
      </c>
      <c r="S2109" s="28">
        <f t="shared" si="131"/>
        <v>44983</v>
      </c>
      <c r="T2109" s="28"/>
    </row>
    <row r="2110" spans="1:20" ht="13.2" x14ac:dyDescent="0.25">
      <c r="A2110" s="7" t="s">
        <v>4682</v>
      </c>
      <c r="B2110" s="7" t="s">
        <v>78</v>
      </c>
      <c r="C2110" s="7" t="s">
        <v>30</v>
      </c>
      <c r="D2110" s="7" t="s">
        <v>22</v>
      </c>
      <c r="E2110" s="7" t="s">
        <v>17</v>
      </c>
      <c r="F2110" s="7" t="s">
        <v>4683</v>
      </c>
      <c r="G2110" s="7" t="s">
        <v>4684</v>
      </c>
      <c r="H2110" s="7">
        <v>22</v>
      </c>
      <c r="I2110" s="7">
        <v>37.799999999999997</v>
      </c>
      <c r="J2110" s="7">
        <v>15</v>
      </c>
      <c r="K2110" s="7">
        <v>567</v>
      </c>
      <c r="L2110" s="7" t="s">
        <v>27</v>
      </c>
      <c r="M2110" s="9">
        <v>5</v>
      </c>
      <c r="N2110" s="6" t="str">
        <f>IF(ev_charging_network_usage_!$I2110&lt;=10,"Low",IF(ev_charging_network_usage_!$I2110&lt;=30,"Medium","High"))</f>
        <v>High</v>
      </c>
      <c r="O2110" s="6" t="str">
        <f t="shared" si="133"/>
        <v>High Satisfaction</v>
      </c>
      <c r="P2110" s="6" t="str">
        <f>IF(ev_charging_network_usage_!$H2110&lt;30,"Short Charging",IF(ev_charging_network_usage_!$H2110&lt;=60,"Medium Charging","Long Charging"))</f>
        <v>Short Charging</v>
      </c>
      <c r="Q2110" s="6">
        <f t="shared" si="132"/>
        <v>2</v>
      </c>
      <c r="R2110" s="30">
        <f t="shared" si="130"/>
        <v>0.35069444444444442</v>
      </c>
      <c r="S2110" s="28">
        <f t="shared" si="131"/>
        <v>45432</v>
      </c>
      <c r="T2110" s="28"/>
    </row>
    <row r="2111" spans="1:20" ht="13.2" x14ac:dyDescent="0.25">
      <c r="A2111" s="3" t="s">
        <v>4685</v>
      </c>
      <c r="B2111" s="3" t="s">
        <v>78</v>
      </c>
      <c r="C2111" s="3" t="s">
        <v>15</v>
      </c>
      <c r="D2111" s="3" t="s">
        <v>31</v>
      </c>
      <c r="E2111" s="3" t="s">
        <v>35</v>
      </c>
      <c r="F2111" s="4">
        <v>45452.374305555553</v>
      </c>
      <c r="G2111" s="4">
        <v>45452.388194444444</v>
      </c>
      <c r="H2111" s="3">
        <v>20</v>
      </c>
      <c r="I2111" s="3">
        <v>33.090000000000003</v>
      </c>
      <c r="J2111" s="3">
        <v>15</v>
      </c>
      <c r="K2111" s="3">
        <v>496.35</v>
      </c>
      <c r="L2111" s="3" t="s">
        <v>38</v>
      </c>
      <c r="M2111" s="5">
        <v>5</v>
      </c>
      <c r="N2111" s="6" t="str">
        <f>IF(ev_charging_network_usage_!$I2111&lt;=10,"Low",IF(ev_charging_network_usage_!$I2111&lt;=30,"Medium","High"))</f>
        <v>High</v>
      </c>
      <c r="O2111" s="6" t="str">
        <f t="shared" si="133"/>
        <v>High Satisfaction</v>
      </c>
      <c r="P2111" s="6" t="str">
        <f>IF(ev_charging_network_usage_!$H2111&lt;30,"Short Charging",IF(ev_charging_network_usage_!$H2111&lt;=60,"Medium Charging","Long Charging"))</f>
        <v>Short Charging</v>
      </c>
      <c r="Q2111" s="6">
        <f t="shared" si="132"/>
        <v>3</v>
      </c>
      <c r="R2111" s="30">
        <f t="shared" si="130"/>
        <v>0.37430555555555556</v>
      </c>
      <c r="S2111" s="28">
        <f t="shared" si="131"/>
        <v>45452</v>
      </c>
      <c r="T2111" s="28"/>
    </row>
    <row r="2112" spans="1:20" ht="13.2" x14ac:dyDescent="0.25">
      <c r="A2112" s="7" t="s">
        <v>4686</v>
      </c>
      <c r="B2112" s="7" t="s">
        <v>14</v>
      </c>
      <c r="C2112" s="7" t="s">
        <v>15</v>
      </c>
      <c r="D2112" s="7" t="s">
        <v>31</v>
      </c>
      <c r="E2112" s="7" t="s">
        <v>35</v>
      </c>
      <c r="F2112" s="7" t="s">
        <v>4687</v>
      </c>
      <c r="G2112" s="7" t="s">
        <v>4688</v>
      </c>
      <c r="H2112" s="7">
        <v>50</v>
      </c>
      <c r="I2112" s="7">
        <v>7.32</v>
      </c>
      <c r="J2112" s="7">
        <v>10</v>
      </c>
      <c r="K2112" s="7">
        <v>73.2</v>
      </c>
      <c r="L2112" s="7" t="s">
        <v>23</v>
      </c>
      <c r="M2112" s="9">
        <v>2</v>
      </c>
      <c r="N2112" s="6" t="str">
        <f>IF(ev_charging_network_usage_!$I2112&lt;=10,"Low",IF(ev_charging_network_usage_!$I2112&lt;=30,"Medium","High"))</f>
        <v>Low</v>
      </c>
      <c r="O2112" s="6" t="str">
        <f t="shared" si="133"/>
        <v>Low Satisfaction</v>
      </c>
      <c r="P2112" s="6" t="str">
        <f>IF(ev_charging_network_usage_!$H2112&lt;30,"Short Charging",IF(ev_charging_network_usage_!$H2112&lt;=60,"Medium Charging","Long Charging"))</f>
        <v>Medium Charging</v>
      </c>
      <c r="Q2112" s="6">
        <f t="shared" si="132"/>
        <v>3</v>
      </c>
      <c r="R2112" s="30">
        <f t="shared" si="130"/>
        <v>0.14027777777777778</v>
      </c>
      <c r="S2112" s="28">
        <f t="shared" si="131"/>
        <v>45169</v>
      </c>
      <c r="T2112" s="28"/>
    </row>
    <row r="2113" spans="1:20" ht="13.2" x14ac:dyDescent="0.25">
      <c r="A2113" s="3" t="s">
        <v>4689</v>
      </c>
      <c r="B2113" s="3" t="s">
        <v>29</v>
      </c>
      <c r="C2113" s="3" t="s">
        <v>30</v>
      </c>
      <c r="D2113" s="3" t="s">
        <v>31</v>
      </c>
      <c r="E2113" s="3" t="s">
        <v>17</v>
      </c>
      <c r="F2113" s="3" t="s">
        <v>4690</v>
      </c>
      <c r="G2113" s="3" t="s">
        <v>4691</v>
      </c>
      <c r="H2113" s="3">
        <v>70</v>
      </c>
      <c r="I2113" s="3">
        <v>12.13</v>
      </c>
      <c r="J2113" s="3">
        <v>8</v>
      </c>
      <c r="K2113" s="3">
        <v>97.04</v>
      </c>
      <c r="L2113" s="3" t="s">
        <v>23</v>
      </c>
      <c r="M2113" s="5">
        <v>5</v>
      </c>
      <c r="N2113" s="6" t="str">
        <f>IF(ev_charging_network_usage_!$I2113&lt;=10,"Low",IF(ev_charging_network_usage_!$I2113&lt;=30,"Medium","High"))</f>
        <v>Medium</v>
      </c>
      <c r="O2113" s="6" t="str">
        <f t="shared" si="133"/>
        <v>High Satisfaction</v>
      </c>
      <c r="P2113" s="6" t="str">
        <f>IF(ev_charging_network_usage_!$H2113&lt;30,"Short Charging",IF(ev_charging_network_usage_!$H2113&lt;=60,"Medium Charging","Long Charging"))</f>
        <v>Long Charging</v>
      </c>
      <c r="Q2113" s="6">
        <f t="shared" si="132"/>
        <v>2</v>
      </c>
      <c r="R2113" s="30">
        <f t="shared" si="130"/>
        <v>0.70972222222222225</v>
      </c>
      <c r="S2113" s="28">
        <f t="shared" si="131"/>
        <v>45531</v>
      </c>
      <c r="T2113" s="28"/>
    </row>
    <row r="2114" spans="1:20" ht="13.2" x14ac:dyDescent="0.25">
      <c r="A2114" s="7" t="s">
        <v>4692</v>
      </c>
      <c r="B2114" s="7" t="s">
        <v>20</v>
      </c>
      <c r="C2114" s="7" t="s">
        <v>30</v>
      </c>
      <c r="D2114" s="7" t="s">
        <v>31</v>
      </c>
      <c r="E2114" s="7" t="s">
        <v>17</v>
      </c>
      <c r="F2114" s="8">
        <v>45605.308333333334</v>
      </c>
      <c r="G2114" s="8">
        <v>45605.345138888886</v>
      </c>
      <c r="H2114" s="7">
        <v>53</v>
      </c>
      <c r="I2114" s="7">
        <v>48.96</v>
      </c>
      <c r="J2114" s="7">
        <v>15</v>
      </c>
      <c r="K2114" s="7">
        <v>734.4</v>
      </c>
      <c r="L2114" s="7" t="s">
        <v>38</v>
      </c>
      <c r="M2114" s="9">
        <v>4</v>
      </c>
      <c r="N2114" s="6" t="str">
        <f>IF(ev_charging_network_usage_!$I2114&lt;=10,"Low",IF(ev_charging_network_usage_!$I2114&lt;=30,"Medium","High"))</f>
        <v>High</v>
      </c>
      <c r="O2114" s="6" t="str">
        <f t="shared" si="133"/>
        <v>Medium Satisfaction</v>
      </c>
      <c r="P2114" s="6" t="str">
        <f>IF(ev_charging_network_usage_!$H2114&lt;30,"Short Charging",IF(ev_charging_network_usage_!$H2114&lt;=60,"Medium Charging","Long Charging"))</f>
        <v>Medium Charging</v>
      </c>
      <c r="Q2114" s="6">
        <f t="shared" si="132"/>
        <v>2</v>
      </c>
      <c r="R2114" s="30">
        <f t="shared" ref="R2114:R2177" si="134">TIME(HOUR(F2114),MINUTE(F2114),SECOND(F2114))</f>
        <v>0.30833333333333335</v>
      </c>
      <c r="S2114" s="28">
        <f t="shared" ref="S2114:S2177" si="135">DATE(YEAR(F2114),MONTH(F2114),DAY(F2114))</f>
        <v>45605</v>
      </c>
      <c r="T2114" s="28"/>
    </row>
    <row r="2115" spans="1:20" ht="13.2" x14ac:dyDescent="0.25">
      <c r="A2115" s="3" t="s">
        <v>4693</v>
      </c>
      <c r="B2115" s="3" t="s">
        <v>59</v>
      </c>
      <c r="C2115" s="3" t="s">
        <v>21</v>
      </c>
      <c r="D2115" s="3" t="s">
        <v>31</v>
      </c>
      <c r="E2115" s="3" t="s">
        <v>35</v>
      </c>
      <c r="F2115" s="4">
        <v>45515.560416666667</v>
      </c>
      <c r="G2115" s="4">
        <v>45515.584722222222</v>
      </c>
      <c r="H2115" s="3">
        <v>35</v>
      </c>
      <c r="I2115" s="3">
        <v>39.369999999999997</v>
      </c>
      <c r="J2115" s="3">
        <v>8</v>
      </c>
      <c r="K2115" s="3">
        <v>314.95999999999998</v>
      </c>
      <c r="L2115" s="3" t="s">
        <v>23</v>
      </c>
      <c r="M2115" s="5">
        <v>3</v>
      </c>
      <c r="N2115" s="6" t="str">
        <f>IF(ev_charging_network_usage_!$I2115&lt;=10,"Low",IF(ev_charging_network_usage_!$I2115&lt;=30,"Medium","High"))</f>
        <v>High</v>
      </c>
      <c r="O2115" s="6" t="str">
        <f t="shared" si="133"/>
        <v>Medium Satisfaction</v>
      </c>
      <c r="P2115" s="6" t="str">
        <f>IF(ev_charging_network_usage_!$H2115&lt;30,"Short Charging",IF(ev_charging_network_usage_!$H2115&lt;=60,"Medium Charging","Long Charging"))</f>
        <v>Medium Charging</v>
      </c>
      <c r="Q2115" s="6">
        <f t="shared" ref="Q2115:Q2178" si="136">IF(C2115="Fast Charger",1,IF(C2115="Standard Charger",2,IF(C2115="Super Fast Charger",3,"")))</f>
        <v>1</v>
      </c>
      <c r="R2115" s="30">
        <f t="shared" si="134"/>
        <v>0.56041666666666667</v>
      </c>
      <c r="S2115" s="28">
        <f t="shared" si="135"/>
        <v>45515</v>
      </c>
      <c r="T2115" s="28"/>
    </row>
    <row r="2116" spans="1:20" ht="13.2" x14ac:dyDescent="0.25">
      <c r="A2116" s="7" t="s">
        <v>4694</v>
      </c>
      <c r="B2116" s="7" t="s">
        <v>78</v>
      </c>
      <c r="C2116" s="7" t="s">
        <v>15</v>
      </c>
      <c r="D2116" s="7" t="s">
        <v>16</v>
      </c>
      <c r="E2116" s="7" t="s">
        <v>17</v>
      </c>
      <c r="F2116" s="8">
        <v>45605.290972222225</v>
      </c>
      <c r="G2116" s="8">
        <v>45605.354166666664</v>
      </c>
      <c r="H2116" s="7">
        <v>91</v>
      </c>
      <c r="I2116" s="7">
        <v>49.23</v>
      </c>
      <c r="J2116" s="7">
        <v>12</v>
      </c>
      <c r="K2116" s="7">
        <v>590.76</v>
      </c>
      <c r="L2116" s="7" t="s">
        <v>18</v>
      </c>
      <c r="M2116" s="9">
        <v>1</v>
      </c>
      <c r="N2116" s="6" t="str">
        <f>IF(ev_charging_network_usage_!$I2116&lt;=10,"Low",IF(ev_charging_network_usage_!$I2116&lt;=30,"Medium","High"))</f>
        <v>High</v>
      </c>
      <c r="O2116" s="6" t="str">
        <f t="shared" ref="O2116:O2179" si="137">IF(M2116&lt;=2,"Low Satisfaction",IF(M2116&lt;=4,"Medium Satisfaction","High Satisfaction"))</f>
        <v>Low Satisfaction</v>
      </c>
      <c r="P2116" s="6" t="str">
        <f>IF(ev_charging_network_usage_!$H2116&lt;30,"Short Charging",IF(ev_charging_network_usage_!$H2116&lt;=60,"Medium Charging","Long Charging"))</f>
        <v>Long Charging</v>
      </c>
      <c r="Q2116" s="6">
        <f t="shared" si="136"/>
        <v>3</v>
      </c>
      <c r="R2116" s="30">
        <f t="shared" si="134"/>
        <v>0.29097222222222224</v>
      </c>
      <c r="S2116" s="28">
        <f t="shared" si="135"/>
        <v>45605</v>
      </c>
      <c r="T2116" s="28"/>
    </row>
    <row r="2117" spans="1:20" ht="13.2" x14ac:dyDescent="0.25">
      <c r="A2117" s="3" t="s">
        <v>4695</v>
      </c>
      <c r="B2117" s="3" t="s">
        <v>48</v>
      </c>
      <c r="C2117" s="3" t="s">
        <v>30</v>
      </c>
      <c r="D2117" s="3" t="s">
        <v>16</v>
      </c>
      <c r="E2117" s="3" t="s">
        <v>17</v>
      </c>
      <c r="F2117" s="3" t="s">
        <v>4696</v>
      </c>
      <c r="G2117" s="3" t="s">
        <v>4697</v>
      </c>
      <c r="H2117" s="3">
        <v>18</v>
      </c>
      <c r="I2117" s="3">
        <v>49.03</v>
      </c>
      <c r="J2117" s="3">
        <v>10</v>
      </c>
      <c r="K2117" s="3">
        <v>490.3</v>
      </c>
      <c r="L2117" s="3" t="s">
        <v>38</v>
      </c>
      <c r="M2117" s="5">
        <v>4</v>
      </c>
      <c r="N2117" s="6" t="str">
        <f>IF(ev_charging_network_usage_!$I2117&lt;=10,"Low",IF(ev_charging_network_usage_!$I2117&lt;=30,"Medium","High"))</f>
        <v>High</v>
      </c>
      <c r="O2117" s="6" t="str">
        <f t="shared" si="137"/>
        <v>Medium Satisfaction</v>
      </c>
      <c r="P2117" s="6" t="str">
        <f>IF(ev_charging_network_usage_!$H2117&lt;30,"Short Charging",IF(ev_charging_network_usage_!$H2117&lt;=60,"Medium Charging","Long Charging"))</f>
        <v>Short Charging</v>
      </c>
      <c r="Q2117" s="6">
        <f t="shared" si="136"/>
        <v>2</v>
      </c>
      <c r="R2117" s="30">
        <f t="shared" si="134"/>
        <v>0.41319444444444442</v>
      </c>
      <c r="S2117" s="28">
        <f t="shared" si="135"/>
        <v>45249</v>
      </c>
      <c r="T2117" s="28"/>
    </row>
    <row r="2118" spans="1:20" ht="13.2" x14ac:dyDescent="0.25">
      <c r="A2118" s="7" t="s">
        <v>4698</v>
      </c>
      <c r="B2118" s="7" t="s">
        <v>78</v>
      </c>
      <c r="C2118" s="7" t="s">
        <v>21</v>
      </c>
      <c r="D2118" s="7" t="s">
        <v>34</v>
      </c>
      <c r="E2118" s="7" t="s">
        <v>17</v>
      </c>
      <c r="F2118" s="8">
        <v>45628.849305555559</v>
      </c>
      <c r="G2118" s="8">
        <v>45628.9</v>
      </c>
      <c r="H2118" s="7">
        <v>73</v>
      </c>
      <c r="I2118" s="7">
        <v>3.76</v>
      </c>
      <c r="J2118" s="7">
        <v>12</v>
      </c>
      <c r="K2118" s="7">
        <v>45.12</v>
      </c>
      <c r="L2118" s="7" t="s">
        <v>27</v>
      </c>
      <c r="M2118" s="9">
        <v>3</v>
      </c>
      <c r="N2118" s="6" t="str">
        <f>IF(ev_charging_network_usage_!$I2118&lt;=10,"Low",IF(ev_charging_network_usage_!$I2118&lt;=30,"Medium","High"))</f>
        <v>Low</v>
      </c>
      <c r="O2118" s="6" t="str">
        <f t="shared" si="137"/>
        <v>Medium Satisfaction</v>
      </c>
      <c r="P2118" s="6" t="str">
        <f>IF(ev_charging_network_usage_!$H2118&lt;30,"Short Charging",IF(ev_charging_network_usage_!$H2118&lt;=60,"Medium Charging","Long Charging"))</f>
        <v>Long Charging</v>
      </c>
      <c r="Q2118" s="6">
        <f t="shared" si="136"/>
        <v>1</v>
      </c>
      <c r="R2118" s="30">
        <f t="shared" si="134"/>
        <v>0.84930555555555554</v>
      </c>
      <c r="S2118" s="28">
        <f t="shared" si="135"/>
        <v>45628</v>
      </c>
      <c r="T2118" s="28"/>
    </row>
    <row r="2119" spans="1:20" ht="13.2" x14ac:dyDescent="0.25">
      <c r="A2119" s="3" t="s">
        <v>4699</v>
      </c>
      <c r="B2119" s="3" t="s">
        <v>55</v>
      </c>
      <c r="C2119" s="3" t="s">
        <v>21</v>
      </c>
      <c r="D2119" s="3" t="s">
        <v>22</v>
      </c>
      <c r="E2119" s="3" t="s">
        <v>35</v>
      </c>
      <c r="F2119" s="4">
        <v>45266.579861111109</v>
      </c>
      <c r="G2119" s="4">
        <v>45266.606249999997</v>
      </c>
      <c r="H2119" s="3">
        <v>38</v>
      </c>
      <c r="I2119" s="3">
        <v>46.08</v>
      </c>
      <c r="J2119" s="3">
        <v>10</v>
      </c>
      <c r="K2119" s="3">
        <v>460.8</v>
      </c>
      <c r="L2119" s="3" t="s">
        <v>23</v>
      </c>
      <c r="M2119" s="5">
        <v>4</v>
      </c>
      <c r="N2119" s="6" t="str">
        <f>IF(ev_charging_network_usage_!$I2119&lt;=10,"Low",IF(ev_charging_network_usage_!$I2119&lt;=30,"Medium","High"))</f>
        <v>High</v>
      </c>
      <c r="O2119" s="6" t="str">
        <f t="shared" si="137"/>
        <v>Medium Satisfaction</v>
      </c>
      <c r="P2119" s="6" t="str">
        <f>IF(ev_charging_network_usage_!$H2119&lt;30,"Short Charging",IF(ev_charging_network_usage_!$H2119&lt;=60,"Medium Charging","Long Charging"))</f>
        <v>Medium Charging</v>
      </c>
      <c r="Q2119" s="6">
        <f t="shared" si="136"/>
        <v>1</v>
      </c>
      <c r="R2119" s="30">
        <f t="shared" si="134"/>
        <v>0.57986111111111116</v>
      </c>
      <c r="S2119" s="28">
        <f t="shared" si="135"/>
        <v>45266</v>
      </c>
      <c r="T2119" s="28"/>
    </row>
    <row r="2120" spans="1:20" ht="13.2" x14ac:dyDescent="0.25">
      <c r="A2120" s="7" t="s">
        <v>4700</v>
      </c>
      <c r="B2120" s="7" t="s">
        <v>48</v>
      </c>
      <c r="C2120" s="7" t="s">
        <v>15</v>
      </c>
      <c r="D2120" s="7" t="s">
        <v>22</v>
      </c>
      <c r="E2120" s="7" t="s">
        <v>17</v>
      </c>
      <c r="F2120" s="7" t="s">
        <v>4701</v>
      </c>
      <c r="G2120" s="7" t="s">
        <v>4702</v>
      </c>
      <c r="H2120" s="7">
        <v>100</v>
      </c>
      <c r="I2120" s="7">
        <v>6.42</v>
      </c>
      <c r="J2120" s="7">
        <v>8</v>
      </c>
      <c r="K2120" s="7">
        <v>51.36</v>
      </c>
      <c r="L2120" s="7" t="s">
        <v>38</v>
      </c>
      <c r="M2120" s="9">
        <v>1</v>
      </c>
      <c r="N2120" s="6" t="str">
        <f>IF(ev_charging_network_usage_!$I2120&lt;=10,"Low",IF(ev_charging_network_usage_!$I2120&lt;=30,"Medium","High"))</f>
        <v>Low</v>
      </c>
      <c r="O2120" s="6" t="str">
        <f t="shared" si="137"/>
        <v>Low Satisfaction</v>
      </c>
      <c r="P2120" s="6" t="str">
        <f>IF(ev_charging_network_usage_!$H2120&lt;30,"Short Charging",IF(ev_charging_network_usage_!$H2120&lt;=60,"Medium Charging","Long Charging"))</f>
        <v>Long Charging</v>
      </c>
      <c r="Q2120" s="6">
        <f t="shared" si="136"/>
        <v>3</v>
      </c>
      <c r="R2120" s="30">
        <f t="shared" si="134"/>
        <v>0.46597222222222223</v>
      </c>
      <c r="S2120" s="28">
        <f t="shared" si="135"/>
        <v>45335</v>
      </c>
      <c r="T2120" s="28"/>
    </row>
    <row r="2121" spans="1:20" ht="13.2" x14ac:dyDescent="0.25">
      <c r="A2121" s="3" t="s">
        <v>4703</v>
      </c>
      <c r="B2121" s="3" t="s">
        <v>29</v>
      </c>
      <c r="C2121" s="3" t="s">
        <v>30</v>
      </c>
      <c r="D2121" s="3" t="s">
        <v>34</v>
      </c>
      <c r="E2121" s="3" t="s">
        <v>35</v>
      </c>
      <c r="F2121" s="4">
        <v>45387.336111111108</v>
      </c>
      <c r="G2121" s="4">
        <v>45387.376388888886</v>
      </c>
      <c r="H2121" s="3">
        <v>58</v>
      </c>
      <c r="I2121" s="3">
        <v>8.4499999999999993</v>
      </c>
      <c r="J2121" s="3">
        <v>8</v>
      </c>
      <c r="K2121" s="3">
        <v>67.599999999999994</v>
      </c>
      <c r="L2121" s="3" t="s">
        <v>27</v>
      </c>
      <c r="M2121" s="5">
        <v>2</v>
      </c>
      <c r="N2121" s="6" t="str">
        <f>IF(ev_charging_network_usage_!$I2121&lt;=10,"Low",IF(ev_charging_network_usage_!$I2121&lt;=30,"Medium","High"))</f>
        <v>Low</v>
      </c>
      <c r="O2121" s="6" t="str">
        <f t="shared" si="137"/>
        <v>Low Satisfaction</v>
      </c>
      <c r="P2121" s="6" t="str">
        <f>IF(ev_charging_network_usage_!$H2121&lt;30,"Short Charging",IF(ev_charging_network_usage_!$H2121&lt;=60,"Medium Charging","Long Charging"))</f>
        <v>Medium Charging</v>
      </c>
      <c r="Q2121" s="6">
        <f t="shared" si="136"/>
        <v>2</v>
      </c>
      <c r="R2121" s="30">
        <f t="shared" si="134"/>
        <v>0.33611111111111114</v>
      </c>
      <c r="S2121" s="28">
        <f t="shared" si="135"/>
        <v>45387</v>
      </c>
      <c r="T2121" s="28"/>
    </row>
    <row r="2122" spans="1:20" ht="13.2" x14ac:dyDescent="0.25">
      <c r="A2122" s="7" t="s">
        <v>4704</v>
      </c>
      <c r="B2122" s="7" t="s">
        <v>20</v>
      </c>
      <c r="C2122" s="7" t="s">
        <v>30</v>
      </c>
      <c r="D2122" s="7" t="s">
        <v>16</v>
      </c>
      <c r="E2122" s="7" t="s">
        <v>35</v>
      </c>
      <c r="F2122" s="8">
        <v>45512.617361111108</v>
      </c>
      <c r="G2122" s="8">
        <v>45512.6875</v>
      </c>
      <c r="H2122" s="7">
        <v>101</v>
      </c>
      <c r="I2122" s="7">
        <v>44.98</v>
      </c>
      <c r="J2122" s="7">
        <v>10</v>
      </c>
      <c r="K2122" s="7">
        <v>449.8</v>
      </c>
      <c r="L2122" s="7" t="s">
        <v>23</v>
      </c>
      <c r="M2122" s="9">
        <v>4</v>
      </c>
      <c r="N2122" s="6" t="str">
        <f>IF(ev_charging_network_usage_!$I2122&lt;=10,"Low",IF(ev_charging_network_usage_!$I2122&lt;=30,"Medium","High"))</f>
        <v>High</v>
      </c>
      <c r="O2122" s="6" t="str">
        <f t="shared" si="137"/>
        <v>Medium Satisfaction</v>
      </c>
      <c r="P2122" s="6" t="str">
        <f>IF(ev_charging_network_usage_!$H2122&lt;30,"Short Charging",IF(ev_charging_network_usage_!$H2122&lt;=60,"Medium Charging","Long Charging"))</f>
        <v>Long Charging</v>
      </c>
      <c r="Q2122" s="6">
        <f t="shared" si="136"/>
        <v>2</v>
      </c>
      <c r="R2122" s="30">
        <f t="shared" si="134"/>
        <v>0.61736111111111114</v>
      </c>
      <c r="S2122" s="28">
        <f t="shared" si="135"/>
        <v>45512</v>
      </c>
      <c r="T2122" s="28"/>
    </row>
    <row r="2123" spans="1:20" ht="13.2" x14ac:dyDescent="0.25">
      <c r="A2123" s="3" t="s">
        <v>4705</v>
      </c>
      <c r="B2123" s="3" t="s">
        <v>59</v>
      </c>
      <c r="C2123" s="3" t="s">
        <v>30</v>
      </c>
      <c r="D2123" s="3" t="s">
        <v>16</v>
      </c>
      <c r="E2123" s="3" t="s">
        <v>35</v>
      </c>
      <c r="F2123" s="3" t="s">
        <v>4706</v>
      </c>
      <c r="G2123" s="3" t="s">
        <v>4707</v>
      </c>
      <c r="H2123" s="3">
        <v>38</v>
      </c>
      <c r="I2123" s="3">
        <v>53.13</v>
      </c>
      <c r="J2123" s="3">
        <v>15</v>
      </c>
      <c r="K2123" s="3">
        <v>796.95</v>
      </c>
      <c r="L2123" s="3" t="s">
        <v>38</v>
      </c>
      <c r="M2123" s="5">
        <v>1</v>
      </c>
      <c r="N2123" s="6" t="str">
        <f>IF(ev_charging_network_usage_!$I2123&lt;=10,"Low",IF(ev_charging_network_usage_!$I2123&lt;=30,"Medium","High"))</f>
        <v>High</v>
      </c>
      <c r="O2123" s="6" t="str">
        <f t="shared" si="137"/>
        <v>Low Satisfaction</v>
      </c>
      <c r="P2123" s="6" t="str">
        <f>IF(ev_charging_network_usage_!$H2123&lt;30,"Short Charging",IF(ev_charging_network_usage_!$H2123&lt;=60,"Medium Charging","Long Charging"))</f>
        <v>Medium Charging</v>
      </c>
      <c r="Q2123" s="6">
        <f t="shared" si="136"/>
        <v>2</v>
      </c>
      <c r="R2123" s="30">
        <f t="shared" si="134"/>
        <v>0.48749999999999999</v>
      </c>
      <c r="S2123" s="28">
        <f t="shared" si="135"/>
        <v>44971</v>
      </c>
      <c r="T2123" s="28"/>
    </row>
    <row r="2124" spans="1:20" ht="13.2" x14ac:dyDescent="0.25">
      <c r="A2124" s="7" t="s">
        <v>4708</v>
      </c>
      <c r="B2124" s="7" t="s">
        <v>59</v>
      </c>
      <c r="C2124" s="7" t="s">
        <v>15</v>
      </c>
      <c r="D2124" s="7" t="s">
        <v>22</v>
      </c>
      <c r="E2124" s="7" t="s">
        <v>17</v>
      </c>
      <c r="F2124" s="8">
        <v>44928.179166666669</v>
      </c>
      <c r="G2124" s="8">
        <v>44928.215277777781</v>
      </c>
      <c r="H2124" s="7">
        <v>52</v>
      </c>
      <c r="I2124" s="7">
        <v>4.7</v>
      </c>
      <c r="J2124" s="7">
        <v>10</v>
      </c>
      <c r="K2124" s="7">
        <v>47</v>
      </c>
      <c r="L2124" s="7" t="s">
        <v>23</v>
      </c>
      <c r="M2124" s="9">
        <v>1</v>
      </c>
      <c r="N2124" s="6" t="str">
        <f>IF(ev_charging_network_usage_!$I2124&lt;=10,"Low",IF(ev_charging_network_usage_!$I2124&lt;=30,"Medium","High"))</f>
        <v>Low</v>
      </c>
      <c r="O2124" s="6" t="str">
        <f t="shared" si="137"/>
        <v>Low Satisfaction</v>
      </c>
      <c r="P2124" s="6" t="str">
        <f>IF(ev_charging_network_usage_!$H2124&lt;30,"Short Charging",IF(ev_charging_network_usage_!$H2124&lt;=60,"Medium Charging","Long Charging"))</f>
        <v>Medium Charging</v>
      </c>
      <c r="Q2124" s="6">
        <f t="shared" si="136"/>
        <v>3</v>
      </c>
      <c r="R2124" s="30">
        <f t="shared" si="134"/>
        <v>0.17916666666666667</v>
      </c>
      <c r="S2124" s="28">
        <f t="shared" si="135"/>
        <v>44928</v>
      </c>
      <c r="T2124" s="28"/>
    </row>
    <row r="2125" spans="1:20" ht="13.2" x14ac:dyDescent="0.25">
      <c r="A2125" s="3" t="s">
        <v>4709</v>
      </c>
      <c r="B2125" s="3" t="s">
        <v>59</v>
      </c>
      <c r="C2125" s="3" t="s">
        <v>30</v>
      </c>
      <c r="D2125" s="3" t="s">
        <v>31</v>
      </c>
      <c r="E2125" s="3" t="s">
        <v>17</v>
      </c>
      <c r="F2125" s="10">
        <v>45272.648611111108</v>
      </c>
      <c r="G2125" s="10">
        <v>45272.693055555559</v>
      </c>
      <c r="H2125" s="3">
        <v>64</v>
      </c>
      <c r="I2125" s="3">
        <v>4.72</v>
      </c>
      <c r="J2125" s="3">
        <v>15</v>
      </c>
      <c r="K2125" s="3">
        <v>70.8</v>
      </c>
      <c r="L2125" s="3" t="s">
        <v>18</v>
      </c>
      <c r="M2125" s="5">
        <v>5</v>
      </c>
      <c r="N2125" s="6" t="str">
        <f>IF(ev_charging_network_usage_!$I2125&lt;=10,"Low",IF(ev_charging_network_usage_!$I2125&lt;=30,"Medium","High"))</f>
        <v>Low</v>
      </c>
      <c r="O2125" s="6" t="str">
        <f t="shared" si="137"/>
        <v>High Satisfaction</v>
      </c>
      <c r="P2125" s="6" t="str">
        <f>IF(ev_charging_network_usage_!$H2125&lt;30,"Short Charging",IF(ev_charging_network_usage_!$H2125&lt;=60,"Medium Charging","Long Charging"))</f>
        <v>Long Charging</v>
      </c>
      <c r="Q2125" s="6">
        <f t="shared" si="136"/>
        <v>2</v>
      </c>
      <c r="R2125" s="30">
        <f t="shared" si="134"/>
        <v>0.64861111111111114</v>
      </c>
      <c r="S2125" s="28">
        <f t="shared" si="135"/>
        <v>45272</v>
      </c>
      <c r="T2125" s="28"/>
    </row>
    <row r="2126" spans="1:20" ht="13.2" x14ac:dyDescent="0.25">
      <c r="A2126" s="7" t="s">
        <v>4710</v>
      </c>
      <c r="B2126" s="7" t="s">
        <v>48</v>
      </c>
      <c r="C2126" s="7" t="s">
        <v>15</v>
      </c>
      <c r="D2126" s="7" t="s">
        <v>34</v>
      </c>
      <c r="E2126" s="7" t="s">
        <v>35</v>
      </c>
      <c r="F2126" s="7" t="s">
        <v>4711</v>
      </c>
      <c r="G2126" s="7" t="s">
        <v>4712</v>
      </c>
      <c r="H2126" s="7">
        <v>27</v>
      </c>
      <c r="I2126" s="7">
        <v>31.22</v>
      </c>
      <c r="J2126" s="7">
        <v>8</v>
      </c>
      <c r="K2126" s="7">
        <v>249.76</v>
      </c>
      <c r="L2126" s="7" t="s">
        <v>23</v>
      </c>
      <c r="M2126" s="9">
        <v>2</v>
      </c>
      <c r="N2126" s="6" t="str">
        <f>IF(ev_charging_network_usage_!$I2126&lt;=10,"Low",IF(ev_charging_network_usage_!$I2126&lt;=30,"Medium","High"))</f>
        <v>High</v>
      </c>
      <c r="O2126" s="6" t="str">
        <f t="shared" si="137"/>
        <v>Low Satisfaction</v>
      </c>
      <c r="P2126" s="6" t="str">
        <f>IF(ev_charging_network_usage_!$H2126&lt;30,"Short Charging",IF(ev_charging_network_usage_!$H2126&lt;=60,"Medium Charging","Long Charging"))</f>
        <v>Short Charging</v>
      </c>
      <c r="Q2126" s="6">
        <f t="shared" si="136"/>
        <v>3</v>
      </c>
      <c r="R2126" s="30">
        <f t="shared" si="134"/>
        <v>0.37152777777777779</v>
      </c>
      <c r="S2126" s="28">
        <f t="shared" si="135"/>
        <v>45227</v>
      </c>
      <c r="T2126" s="28"/>
    </row>
    <row r="2127" spans="1:20" ht="13.2" x14ac:dyDescent="0.25">
      <c r="A2127" s="3" t="s">
        <v>4713</v>
      </c>
      <c r="B2127" s="3" t="s">
        <v>20</v>
      </c>
      <c r="C2127" s="3" t="s">
        <v>30</v>
      </c>
      <c r="D2127" s="3" t="s">
        <v>22</v>
      </c>
      <c r="E2127" s="3" t="s">
        <v>35</v>
      </c>
      <c r="F2127" s="4">
        <v>45385.9375</v>
      </c>
      <c r="G2127" s="4">
        <v>45385.991666666669</v>
      </c>
      <c r="H2127" s="3">
        <v>78</v>
      </c>
      <c r="I2127" s="3">
        <v>41.02</v>
      </c>
      <c r="J2127" s="3">
        <v>10</v>
      </c>
      <c r="K2127" s="3">
        <v>410.2</v>
      </c>
      <c r="L2127" s="3" t="s">
        <v>23</v>
      </c>
      <c r="M2127" s="5">
        <v>3</v>
      </c>
      <c r="N2127" s="6" t="str">
        <f>IF(ev_charging_network_usage_!$I2127&lt;=10,"Low",IF(ev_charging_network_usage_!$I2127&lt;=30,"Medium","High"))</f>
        <v>High</v>
      </c>
      <c r="O2127" s="6" t="str">
        <f t="shared" si="137"/>
        <v>Medium Satisfaction</v>
      </c>
      <c r="P2127" s="6" t="str">
        <f>IF(ev_charging_network_usage_!$H2127&lt;30,"Short Charging",IF(ev_charging_network_usage_!$H2127&lt;=60,"Medium Charging","Long Charging"))</f>
        <v>Long Charging</v>
      </c>
      <c r="Q2127" s="6">
        <f t="shared" si="136"/>
        <v>2</v>
      </c>
      <c r="R2127" s="30">
        <f t="shared" si="134"/>
        <v>0.9375</v>
      </c>
      <c r="S2127" s="28">
        <f t="shared" si="135"/>
        <v>45385</v>
      </c>
      <c r="T2127" s="28"/>
    </row>
    <row r="2128" spans="1:20" ht="13.2" x14ac:dyDescent="0.25">
      <c r="A2128" s="7" t="s">
        <v>4714</v>
      </c>
      <c r="B2128" s="7" t="s">
        <v>55</v>
      </c>
      <c r="C2128" s="7" t="s">
        <v>15</v>
      </c>
      <c r="D2128" s="7" t="s">
        <v>34</v>
      </c>
      <c r="E2128" s="7" t="s">
        <v>17</v>
      </c>
      <c r="F2128" s="7" t="s">
        <v>4715</v>
      </c>
      <c r="G2128" s="7" t="s">
        <v>4716</v>
      </c>
      <c r="H2128" s="7">
        <v>72</v>
      </c>
      <c r="I2128" s="7">
        <v>37.450000000000003</v>
      </c>
      <c r="J2128" s="7">
        <v>12</v>
      </c>
      <c r="K2128" s="7">
        <v>449.4</v>
      </c>
      <c r="L2128" s="7" t="s">
        <v>18</v>
      </c>
      <c r="M2128" s="9">
        <v>3</v>
      </c>
      <c r="N2128" s="6" t="str">
        <f>IF(ev_charging_network_usage_!$I2128&lt;=10,"Low",IF(ev_charging_network_usage_!$I2128&lt;=30,"Medium","High"))</f>
        <v>High</v>
      </c>
      <c r="O2128" s="6" t="str">
        <f t="shared" si="137"/>
        <v>Medium Satisfaction</v>
      </c>
      <c r="P2128" s="6" t="str">
        <f>IF(ev_charging_network_usage_!$H2128&lt;30,"Short Charging",IF(ev_charging_network_usage_!$H2128&lt;=60,"Medium Charging","Long Charging"))</f>
        <v>Long Charging</v>
      </c>
      <c r="Q2128" s="6">
        <f t="shared" si="136"/>
        <v>3</v>
      </c>
      <c r="R2128" s="30">
        <f t="shared" si="134"/>
        <v>0.27638888888888891</v>
      </c>
      <c r="S2128" s="28">
        <f t="shared" si="135"/>
        <v>45094</v>
      </c>
      <c r="T2128" s="28"/>
    </row>
    <row r="2129" spans="1:20" ht="13.2" x14ac:dyDescent="0.25">
      <c r="A2129" s="3" t="s">
        <v>4717</v>
      </c>
      <c r="B2129" s="3" t="s">
        <v>43</v>
      </c>
      <c r="C2129" s="3" t="s">
        <v>21</v>
      </c>
      <c r="D2129" s="3" t="s">
        <v>22</v>
      </c>
      <c r="E2129" s="3" t="s">
        <v>35</v>
      </c>
      <c r="F2129" s="3" t="s">
        <v>4718</v>
      </c>
      <c r="G2129" s="3" t="s">
        <v>4719</v>
      </c>
      <c r="H2129" s="3">
        <v>84</v>
      </c>
      <c r="I2129" s="3">
        <v>33.619999999999997</v>
      </c>
      <c r="J2129" s="3">
        <v>12</v>
      </c>
      <c r="K2129" s="3">
        <v>403.44</v>
      </c>
      <c r="L2129" s="3" t="s">
        <v>18</v>
      </c>
      <c r="M2129" s="5">
        <v>2</v>
      </c>
      <c r="N2129" s="6" t="str">
        <f>IF(ev_charging_network_usage_!$I2129&lt;=10,"Low",IF(ev_charging_network_usage_!$I2129&lt;=30,"Medium","High"))</f>
        <v>High</v>
      </c>
      <c r="O2129" s="6" t="str">
        <f t="shared" si="137"/>
        <v>Low Satisfaction</v>
      </c>
      <c r="P2129" s="6" t="str">
        <f>IF(ev_charging_network_usage_!$H2129&lt;30,"Short Charging",IF(ev_charging_network_usage_!$H2129&lt;=60,"Medium Charging","Long Charging"))</f>
        <v>Long Charging</v>
      </c>
      <c r="Q2129" s="6">
        <f t="shared" si="136"/>
        <v>1</v>
      </c>
      <c r="R2129" s="30">
        <f t="shared" si="134"/>
        <v>0.21249999999999999</v>
      </c>
      <c r="S2129" s="28">
        <f t="shared" si="135"/>
        <v>45096</v>
      </c>
      <c r="T2129" s="28"/>
    </row>
    <row r="2130" spans="1:20" ht="13.2" x14ac:dyDescent="0.25">
      <c r="A2130" s="7" t="s">
        <v>4720</v>
      </c>
      <c r="B2130" s="7" t="s">
        <v>78</v>
      </c>
      <c r="C2130" s="7" t="s">
        <v>30</v>
      </c>
      <c r="D2130" s="7" t="s">
        <v>34</v>
      </c>
      <c r="E2130" s="7" t="s">
        <v>35</v>
      </c>
      <c r="F2130" s="7" t="s">
        <v>4721</v>
      </c>
      <c r="G2130" s="7" t="s">
        <v>4722</v>
      </c>
      <c r="H2130" s="7">
        <v>17</v>
      </c>
      <c r="I2130" s="7">
        <v>52.79</v>
      </c>
      <c r="J2130" s="7">
        <v>10</v>
      </c>
      <c r="K2130" s="7">
        <v>527.9</v>
      </c>
      <c r="L2130" s="7" t="s">
        <v>38</v>
      </c>
      <c r="M2130" s="9">
        <v>4</v>
      </c>
      <c r="N2130" s="6" t="str">
        <f>IF(ev_charging_network_usage_!$I2130&lt;=10,"Low",IF(ev_charging_network_usage_!$I2130&lt;=30,"Medium","High"))</f>
        <v>High</v>
      </c>
      <c r="O2130" s="6" t="str">
        <f t="shared" si="137"/>
        <v>Medium Satisfaction</v>
      </c>
      <c r="P2130" s="6" t="str">
        <f>IF(ev_charging_network_usage_!$H2130&lt;30,"Short Charging",IF(ev_charging_network_usage_!$H2130&lt;=60,"Medium Charging","Long Charging"))</f>
        <v>Short Charging</v>
      </c>
      <c r="Q2130" s="6">
        <f t="shared" si="136"/>
        <v>2</v>
      </c>
      <c r="R2130" s="30">
        <f t="shared" si="134"/>
        <v>0.92013888888888884</v>
      </c>
      <c r="S2130" s="28">
        <f t="shared" si="135"/>
        <v>45522</v>
      </c>
      <c r="T2130" s="28"/>
    </row>
    <row r="2131" spans="1:20" ht="13.2" x14ac:dyDescent="0.25">
      <c r="A2131" s="3" t="s">
        <v>4723</v>
      </c>
      <c r="B2131" s="3" t="s">
        <v>29</v>
      </c>
      <c r="C2131" s="3" t="s">
        <v>21</v>
      </c>
      <c r="D2131" s="3" t="s">
        <v>31</v>
      </c>
      <c r="E2131" s="3" t="s">
        <v>35</v>
      </c>
      <c r="F2131" s="3" t="s">
        <v>4724</v>
      </c>
      <c r="G2131" s="3" t="s">
        <v>4725</v>
      </c>
      <c r="H2131" s="3">
        <v>75</v>
      </c>
      <c r="I2131" s="3">
        <v>20.64</v>
      </c>
      <c r="J2131" s="3">
        <v>12</v>
      </c>
      <c r="K2131" s="3">
        <v>247.68</v>
      </c>
      <c r="L2131" s="3" t="s">
        <v>23</v>
      </c>
      <c r="M2131" s="5">
        <v>4</v>
      </c>
      <c r="N2131" s="6" t="str">
        <f>IF(ev_charging_network_usage_!$I2131&lt;=10,"Low",IF(ev_charging_network_usage_!$I2131&lt;=30,"Medium","High"))</f>
        <v>Medium</v>
      </c>
      <c r="O2131" s="6" t="str">
        <f t="shared" si="137"/>
        <v>Medium Satisfaction</v>
      </c>
      <c r="P2131" s="6" t="str">
        <f>IF(ev_charging_network_usage_!$H2131&lt;30,"Short Charging",IF(ev_charging_network_usage_!$H2131&lt;=60,"Medium Charging","Long Charging"))</f>
        <v>Long Charging</v>
      </c>
      <c r="Q2131" s="6">
        <f t="shared" si="136"/>
        <v>1</v>
      </c>
      <c r="R2131" s="30">
        <f t="shared" si="134"/>
        <v>0.3888888888888889</v>
      </c>
      <c r="S2131" s="28">
        <f t="shared" si="135"/>
        <v>45135</v>
      </c>
      <c r="T2131" s="28"/>
    </row>
    <row r="2132" spans="1:20" ht="13.2" x14ac:dyDescent="0.25">
      <c r="A2132" s="7" t="s">
        <v>4726</v>
      </c>
      <c r="B2132" s="7" t="s">
        <v>48</v>
      </c>
      <c r="C2132" s="7" t="s">
        <v>30</v>
      </c>
      <c r="D2132" s="7" t="s">
        <v>22</v>
      </c>
      <c r="E2132" s="7" t="s">
        <v>35</v>
      </c>
      <c r="F2132" s="8">
        <v>45478.587500000001</v>
      </c>
      <c r="G2132" s="8">
        <v>45478.614583333336</v>
      </c>
      <c r="H2132" s="7">
        <v>39</v>
      </c>
      <c r="I2132" s="7">
        <v>2.66</v>
      </c>
      <c r="J2132" s="7">
        <v>12</v>
      </c>
      <c r="K2132" s="7">
        <v>31.92</v>
      </c>
      <c r="L2132" s="7" t="s">
        <v>23</v>
      </c>
      <c r="M2132" s="9">
        <v>5</v>
      </c>
      <c r="N2132" s="6" t="str">
        <f>IF(ev_charging_network_usage_!$I2132&lt;=10,"Low",IF(ev_charging_network_usage_!$I2132&lt;=30,"Medium","High"))</f>
        <v>Low</v>
      </c>
      <c r="O2132" s="6" t="str">
        <f t="shared" si="137"/>
        <v>High Satisfaction</v>
      </c>
      <c r="P2132" s="6" t="str">
        <f>IF(ev_charging_network_usage_!$H2132&lt;30,"Short Charging",IF(ev_charging_network_usage_!$H2132&lt;=60,"Medium Charging","Long Charging"))</f>
        <v>Medium Charging</v>
      </c>
      <c r="Q2132" s="6">
        <f t="shared" si="136"/>
        <v>2</v>
      </c>
      <c r="R2132" s="30">
        <f t="shared" si="134"/>
        <v>0.58750000000000002</v>
      </c>
      <c r="S2132" s="28">
        <f t="shared" si="135"/>
        <v>45478</v>
      </c>
      <c r="T2132" s="28"/>
    </row>
    <row r="2133" spans="1:20" ht="13.2" x14ac:dyDescent="0.25">
      <c r="A2133" s="3" t="s">
        <v>4727</v>
      </c>
      <c r="B2133" s="3" t="s">
        <v>48</v>
      </c>
      <c r="C2133" s="3" t="s">
        <v>15</v>
      </c>
      <c r="D2133" s="3" t="s">
        <v>16</v>
      </c>
      <c r="E2133" s="3" t="s">
        <v>35</v>
      </c>
      <c r="F2133" s="3" t="s">
        <v>4728</v>
      </c>
      <c r="G2133" s="3" t="s">
        <v>4729</v>
      </c>
      <c r="H2133" s="3">
        <v>17</v>
      </c>
      <c r="I2133" s="3">
        <v>19.84</v>
      </c>
      <c r="J2133" s="3">
        <v>15</v>
      </c>
      <c r="K2133" s="3">
        <v>297.60000000000002</v>
      </c>
      <c r="L2133" s="3" t="s">
        <v>38</v>
      </c>
      <c r="M2133" s="5">
        <v>5</v>
      </c>
      <c r="N2133" s="6" t="str">
        <f>IF(ev_charging_network_usage_!$I2133&lt;=10,"Low",IF(ev_charging_network_usage_!$I2133&lt;=30,"Medium","High"))</f>
        <v>Medium</v>
      </c>
      <c r="O2133" s="6" t="str">
        <f t="shared" si="137"/>
        <v>High Satisfaction</v>
      </c>
      <c r="P2133" s="6" t="str">
        <f>IF(ev_charging_network_usage_!$H2133&lt;30,"Short Charging",IF(ev_charging_network_usage_!$H2133&lt;=60,"Medium Charging","Long Charging"))</f>
        <v>Short Charging</v>
      </c>
      <c r="Q2133" s="6">
        <f t="shared" si="136"/>
        <v>3</v>
      </c>
      <c r="R2133" s="30">
        <f t="shared" si="134"/>
        <v>0.88263888888888886</v>
      </c>
      <c r="S2133" s="28">
        <f t="shared" si="135"/>
        <v>45188</v>
      </c>
      <c r="T2133" s="28"/>
    </row>
    <row r="2134" spans="1:20" ht="13.2" x14ac:dyDescent="0.25">
      <c r="A2134" s="7" t="s">
        <v>4730</v>
      </c>
      <c r="B2134" s="7" t="s">
        <v>48</v>
      </c>
      <c r="C2134" s="7" t="s">
        <v>21</v>
      </c>
      <c r="D2134" s="7" t="s">
        <v>34</v>
      </c>
      <c r="E2134" s="7" t="s">
        <v>17</v>
      </c>
      <c r="F2134" s="7" t="s">
        <v>4731</v>
      </c>
      <c r="G2134" s="7" t="s">
        <v>4732</v>
      </c>
      <c r="H2134" s="7">
        <v>81</v>
      </c>
      <c r="I2134" s="7">
        <v>40.81</v>
      </c>
      <c r="J2134" s="7">
        <v>10</v>
      </c>
      <c r="K2134" s="7">
        <v>408.1</v>
      </c>
      <c r="L2134" s="7" t="s">
        <v>27</v>
      </c>
      <c r="M2134" s="9">
        <v>1</v>
      </c>
      <c r="N2134" s="6" t="str">
        <f>IF(ev_charging_network_usage_!$I2134&lt;=10,"Low",IF(ev_charging_network_usage_!$I2134&lt;=30,"Medium","High"))</f>
        <v>High</v>
      </c>
      <c r="O2134" s="6" t="str">
        <f t="shared" si="137"/>
        <v>Low Satisfaction</v>
      </c>
      <c r="P2134" s="6" t="str">
        <f>IF(ev_charging_network_usage_!$H2134&lt;30,"Short Charging",IF(ev_charging_network_usage_!$H2134&lt;=60,"Medium Charging","Long Charging"))</f>
        <v>Long Charging</v>
      </c>
      <c r="Q2134" s="6">
        <f t="shared" si="136"/>
        <v>1</v>
      </c>
      <c r="R2134" s="30">
        <f t="shared" si="134"/>
        <v>0.84513888888888888</v>
      </c>
      <c r="S2134" s="28">
        <f t="shared" si="135"/>
        <v>45556</v>
      </c>
      <c r="T2134" s="28"/>
    </row>
    <row r="2135" spans="1:20" ht="13.2" x14ac:dyDescent="0.25">
      <c r="A2135" s="3" t="s">
        <v>4733</v>
      </c>
      <c r="B2135" s="3" t="s">
        <v>59</v>
      </c>
      <c r="C2135" s="3" t="s">
        <v>15</v>
      </c>
      <c r="D2135" s="3" t="s">
        <v>16</v>
      </c>
      <c r="E2135" s="3" t="s">
        <v>35</v>
      </c>
      <c r="F2135" s="4">
        <v>45055.085416666669</v>
      </c>
      <c r="G2135" s="4">
        <v>45055.097916666666</v>
      </c>
      <c r="H2135" s="3">
        <v>18</v>
      </c>
      <c r="I2135" s="3">
        <v>33.950000000000003</v>
      </c>
      <c r="J2135" s="3">
        <v>8</v>
      </c>
      <c r="K2135" s="3">
        <v>271.60000000000002</v>
      </c>
      <c r="L2135" s="3" t="s">
        <v>38</v>
      </c>
      <c r="M2135" s="5">
        <v>3</v>
      </c>
      <c r="N2135" s="6" t="str">
        <f>IF(ev_charging_network_usage_!$I2135&lt;=10,"Low",IF(ev_charging_network_usage_!$I2135&lt;=30,"Medium","High"))</f>
        <v>High</v>
      </c>
      <c r="O2135" s="6" t="str">
        <f t="shared" si="137"/>
        <v>Medium Satisfaction</v>
      </c>
      <c r="P2135" s="6" t="str">
        <f>IF(ev_charging_network_usage_!$H2135&lt;30,"Short Charging",IF(ev_charging_network_usage_!$H2135&lt;=60,"Medium Charging","Long Charging"))</f>
        <v>Short Charging</v>
      </c>
      <c r="Q2135" s="6">
        <f t="shared" si="136"/>
        <v>3</v>
      </c>
      <c r="R2135" s="30">
        <f t="shared" si="134"/>
        <v>8.5416666666666669E-2</v>
      </c>
      <c r="S2135" s="28">
        <f t="shared" si="135"/>
        <v>45055</v>
      </c>
      <c r="T2135" s="28"/>
    </row>
    <row r="2136" spans="1:20" ht="13.2" x14ac:dyDescent="0.25">
      <c r="A2136" s="7" t="s">
        <v>4734</v>
      </c>
      <c r="B2136" s="7" t="s">
        <v>59</v>
      </c>
      <c r="C2136" s="7" t="s">
        <v>30</v>
      </c>
      <c r="D2136" s="7" t="s">
        <v>34</v>
      </c>
      <c r="E2136" s="7" t="s">
        <v>17</v>
      </c>
      <c r="F2136" s="7" t="s">
        <v>4735</v>
      </c>
      <c r="G2136" s="7" t="s">
        <v>4736</v>
      </c>
      <c r="H2136" s="7">
        <v>62</v>
      </c>
      <c r="I2136" s="7">
        <v>47.61</v>
      </c>
      <c r="J2136" s="7">
        <v>12</v>
      </c>
      <c r="K2136" s="7">
        <v>571.32000000000005</v>
      </c>
      <c r="L2136" s="7" t="s">
        <v>38</v>
      </c>
      <c r="M2136" s="9">
        <v>3</v>
      </c>
      <c r="N2136" s="6" t="str">
        <f>IF(ev_charging_network_usage_!$I2136&lt;=10,"Low",IF(ev_charging_network_usage_!$I2136&lt;=30,"Medium","High"))</f>
        <v>High</v>
      </c>
      <c r="O2136" s="6" t="str">
        <f t="shared" si="137"/>
        <v>Medium Satisfaction</v>
      </c>
      <c r="P2136" s="6" t="str">
        <f>IF(ev_charging_network_usage_!$H2136&lt;30,"Short Charging",IF(ev_charging_network_usage_!$H2136&lt;=60,"Medium Charging","Long Charging"))</f>
        <v>Long Charging</v>
      </c>
      <c r="Q2136" s="6">
        <f t="shared" si="136"/>
        <v>2</v>
      </c>
      <c r="R2136" s="30">
        <f t="shared" si="134"/>
        <v>0.24791666666666667</v>
      </c>
      <c r="S2136" s="28">
        <f t="shared" si="135"/>
        <v>45005</v>
      </c>
      <c r="T2136" s="28"/>
    </row>
    <row r="2137" spans="1:20" ht="13.2" x14ac:dyDescent="0.25">
      <c r="A2137" s="3" t="s">
        <v>4737</v>
      </c>
      <c r="B2137" s="3" t="s">
        <v>14</v>
      </c>
      <c r="C2137" s="3" t="s">
        <v>21</v>
      </c>
      <c r="D2137" s="3" t="s">
        <v>22</v>
      </c>
      <c r="E2137" s="3" t="s">
        <v>35</v>
      </c>
      <c r="F2137" s="3" t="s">
        <v>4738</v>
      </c>
      <c r="G2137" s="3" t="s">
        <v>4739</v>
      </c>
      <c r="H2137" s="3">
        <v>60</v>
      </c>
      <c r="I2137" s="3">
        <v>10.77</v>
      </c>
      <c r="J2137" s="3">
        <v>12</v>
      </c>
      <c r="K2137" s="3">
        <v>129.24</v>
      </c>
      <c r="L2137" s="3" t="s">
        <v>23</v>
      </c>
      <c r="M2137" s="5">
        <v>2</v>
      </c>
      <c r="N2137" s="6" t="str">
        <f>IF(ev_charging_network_usage_!$I2137&lt;=10,"Low",IF(ev_charging_network_usage_!$I2137&lt;=30,"Medium","High"))</f>
        <v>Medium</v>
      </c>
      <c r="O2137" s="6" t="str">
        <f t="shared" si="137"/>
        <v>Low Satisfaction</v>
      </c>
      <c r="P2137" s="6" t="str">
        <f>IF(ev_charging_network_usage_!$H2137&lt;30,"Short Charging",IF(ev_charging_network_usage_!$H2137&lt;=60,"Medium Charging","Long Charging"))</f>
        <v>Medium Charging</v>
      </c>
      <c r="Q2137" s="6">
        <f t="shared" si="136"/>
        <v>1</v>
      </c>
      <c r="R2137" s="30">
        <f t="shared" si="134"/>
        <v>2.0833333333333332E-2</v>
      </c>
      <c r="S2137" s="28">
        <f t="shared" si="135"/>
        <v>45503</v>
      </c>
      <c r="T2137" s="28"/>
    </row>
    <row r="2138" spans="1:20" ht="13.2" x14ac:dyDescent="0.25">
      <c r="A2138" s="7" t="s">
        <v>4740</v>
      </c>
      <c r="B2138" s="7" t="s">
        <v>55</v>
      </c>
      <c r="C2138" s="7" t="s">
        <v>30</v>
      </c>
      <c r="D2138" s="7" t="s">
        <v>16</v>
      </c>
      <c r="E2138" s="7" t="s">
        <v>17</v>
      </c>
      <c r="F2138" s="8">
        <v>45359.102777777778</v>
      </c>
      <c r="G2138" s="8">
        <v>45359.15</v>
      </c>
      <c r="H2138" s="7">
        <v>68</v>
      </c>
      <c r="I2138" s="7">
        <v>11.68</v>
      </c>
      <c r="J2138" s="7">
        <v>10</v>
      </c>
      <c r="K2138" s="7">
        <v>116.8</v>
      </c>
      <c r="L2138" s="7" t="s">
        <v>27</v>
      </c>
      <c r="M2138" s="9">
        <v>5</v>
      </c>
      <c r="N2138" s="6" t="str">
        <f>IF(ev_charging_network_usage_!$I2138&lt;=10,"Low",IF(ev_charging_network_usage_!$I2138&lt;=30,"Medium","High"))</f>
        <v>Medium</v>
      </c>
      <c r="O2138" s="6" t="str">
        <f t="shared" si="137"/>
        <v>High Satisfaction</v>
      </c>
      <c r="P2138" s="6" t="str">
        <f>IF(ev_charging_network_usage_!$H2138&lt;30,"Short Charging",IF(ev_charging_network_usage_!$H2138&lt;=60,"Medium Charging","Long Charging"))</f>
        <v>Long Charging</v>
      </c>
      <c r="Q2138" s="6">
        <f t="shared" si="136"/>
        <v>2</v>
      </c>
      <c r="R2138" s="30">
        <f t="shared" si="134"/>
        <v>0.10277777777777777</v>
      </c>
      <c r="S2138" s="28">
        <f t="shared" si="135"/>
        <v>45359</v>
      </c>
      <c r="T2138" s="28"/>
    </row>
    <row r="2139" spans="1:20" ht="13.2" x14ac:dyDescent="0.25">
      <c r="A2139" s="3" t="s">
        <v>4741</v>
      </c>
      <c r="B2139" s="3" t="s">
        <v>14</v>
      </c>
      <c r="C2139" s="3" t="s">
        <v>21</v>
      </c>
      <c r="D2139" s="3" t="s">
        <v>22</v>
      </c>
      <c r="E2139" s="3" t="s">
        <v>17</v>
      </c>
      <c r="F2139" s="3" t="s">
        <v>4742</v>
      </c>
      <c r="G2139" s="3" t="s">
        <v>4743</v>
      </c>
      <c r="H2139" s="3">
        <v>25</v>
      </c>
      <c r="I2139" s="3">
        <v>33.520000000000003</v>
      </c>
      <c r="J2139" s="3">
        <v>12</v>
      </c>
      <c r="K2139" s="3">
        <v>402.24</v>
      </c>
      <c r="L2139" s="3" t="s">
        <v>18</v>
      </c>
      <c r="M2139" s="5">
        <v>3</v>
      </c>
      <c r="N2139" s="6" t="str">
        <f>IF(ev_charging_network_usage_!$I2139&lt;=10,"Low",IF(ev_charging_network_usage_!$I2139&lt;=30,"Medium","High"))</f>
        <v>High</v>
      </c>
      <c r="O2139" s="6" t="str">
        <f t="shared" si="137"/>
        <v>Medium Satisfaction</v>
      </c>
      <c r="P2139" s="6" t="str">
        <f>IF(ev_charging_network_usage_!$H2139&lt;30,"Short Charging",IF(ev_charging_network_usage_!$H2139&lt;=60,"Medium Charging","Long Charging"))</f>
        <v>Short Charging</v>
      </c>
      <c r="Q2139" s="6">
        <f t="shared" si="136"/>
        <v>1</v>
      </c>
      <c r="R2139" s="30">
        <f t="shared" si="134"/>
        <v>1.9444444444444445E-2</v>
      </c>
      <c r="S2139" s="28">
        <f t="shared" si="135"/>
        <v>45152</v>
      </c>
      <c r="T2139" s="28"/>
    </row>
    <row r="2140" spans="1:20" ht="13.2" x14ac:dyDescent="0.25">
      <c r="A2140" s="7" t="s">
        <v>4744</v>
      </c>
      <c r="B2140" s="7" t="s">
        <v>20</v>
      </c>
      <c r="C2140" s="7" t="s">
        <v>15</v>
      </c>
      <c r="D2140" s="7" t="s">
        <v>16</v>
      </c>
      <c r="E2140" s="7" t="s">
        <v>35</v>
      </c>
      <c r="F2140" s="7" t="s">
        <v>4745</v>
      </c>
      <c r="G2140" s="7" t="s">
        <v>4746</v>
      </c>
      <c r="H2140" s="7">
        <v>99</v>
      </c>
      <c r="I2140" s="7">
        <v>46.53</v>
      </c>
      <c r="J2140" s="7">
        <v>12</v>
      </c>
      <c r="K2140" s="7">
        <v>558.36</v>
      </c>
      <c r="L2140" s="7" t="s">
        <v>38</v>
      </c>
      <c r="M2140" s="9">
        <v>5</v>
      </c>
      <c r="N2140" s="6" t="str">
        <f>IF(ev_charging_network_usage_!$I2140&lt;=10,"Low",IF(ev_charging_network_usage_!$I2140&lt;=30,"Medium","High"))</f>
        <v>High</v>
      </c>
      <c r="O2140" s="6" t="str">
        <f t="shared" si="137"/>
        <v>High Satisfaction</v>
      </c>
      <c r="P2140" s="6" t="str">
        <f>IF(ev_charging_network_usage_!$H2140&lt;30,"Short Charging",IF(ev_charging_network_usage_!$H2140&lt;=60,"Medium Charging","Long Charging"))</f>
        <v>Long Charging</v>
      </c>
      <c r="Q2140" s="6">
        <f t="shared" si="136"/>
        <v>3</v>
      </c>
      <c r="R2140" s="30">
        <f t="shared" si="134"/>
        <v>0.24722222222222223</v>
      </c>
      <c r="S2140" s="28">
        <f t="shared" si="135"/>
        <v>45623</v>
      </c>
      <c r="T2140" s="28"/>
    </row>
    <row r="2141" spans="1:20" ht="13.2" x14ac:dyDescent="0.25">
      <c r="A2141" s="3" t="s">
        <v>4747</v>
      </c>
      <c r="B2141" s="3" t="s">
        <v>48</v>
      </c>
      <c r="C2141" s="3" t="s">
        <v>15</v>
      </c>
      <c r="D2141" s="3" t="s">
        <v>34</v>
      </c>
      <c r="E2141" s="3" t="s">
        <v>35</v>
      </c>
      <c r="F2141" s="3" t="s">
        <v>4748</v>
      </c>
      <c r="G2141" s="3" t="s">
        <v>4749</v>
      </c>
      <c r="H2141" s="3">
        <v>43</v>
      </c>
      <c r="I2141" s="3">
        <v>25.67</v>
      </c>
      <c r="J2141" s="3">
        <v>12</v>
      </c>
      <c r="K2141" s="3">
        <v>308.04000000000002</v>
      </c>
      <c r="L2141" s="3" t="s">
        <v>38</v>
      </c>
      <c r="M2141" s="5">
        <v>2</v>
      </c>
      <c r="N2141" s="6" t="str">
        <f>IF(ev_charging_network_usage_!$I2141&lt;=10,"Low",IF(ev_charging_network_usage_!$I2141&lt;=30,"Medium","High"))</f>
        <v>Medium</v>
      </c>
      <c r="O2141" s="6" t="str">
        <f t="shared" si="137"/>
        <v>Low Satisfaction</v>
      </c>
      <c r="P2141" s="6" t="str">
        <f>IF(ev_charging_network_usage_!$H2141&lt;30,"Short Charging",IF(ev_charging_network_usage_!$H2141&lt;=60,"Medium Charging","Long Charging"))</f>
        <v>Medium Charging</v>
      </c>
      <c r="Q2141" s="6">
        <f t="shared" si="136"/>
        <v>3</v>
      </c>
      <c r="R2141" s="30">
        <f t="shared" si="134"/>
        <v>0.74375000000000002</v>
      </c>
      <c r="S2141" s="28">
        <f t="shared" si="135"/>
        <v>45164</v>
      </c>
      <c r="T2141" s="28"/>
    </row>
    <row r="2142" spans="1:20" ht="13.2" x14ac:dyDescent="0.25">
      <c r="A2142" s="7" t="s">
        <v>4750</v>
      </c>
      <c r="B2142" s="7" t="s">
        <v>14</v>
      </c>
      <c r="C2142" s="7" t="s">
        <v>21</v>
      </c>
      <c r="D2142" s="7" t="s">
        <v>16</v>
      </c>
      <c r="E2142" s="7" t="s">
        <v>35</v>
      </c>
      <c r="F2142" s="8">
        <v>44962.811111111114</v>
      </c>
      <c r="G2142" s="8">
        <v>44962.890972222223</v>
      </c>
      <c r="H2142" s="7">
        <v>115</v>
      </c>
      <c r="I2142" s="7">
        <v>30.79</v>
      </c>
      <c r="J2142" s="7">
        <v>10</v>
      </c>
      <c r="K2142" s="7">
        <v>307.89999999999998</v>
      </c>
      <c r="L2142" s="7" t="s">
        <v>18</v>
      </c>
      <c r="M2142" s="9">
        <v>5</v>
      </c>
      <c r="N2142" s="6" t="str">
        <f>IF(ev_charging_network_usage_!$I2142&lt;=10,"Low",IF(ev_charging_network_usage_!$I2142&lt;=30,"Medium","High"))</f>
        <v>High</v>
      </c>
      <c r="O2142" s="6" t="str">
        <f t="shared" si="137"/>
        <v>High Satisfaction</v>
      </c>
      <c r="P2142" s="6" t="str">
        <f>IF(ev_charging_network_usage_!$H2142&lt;30,"Short Charging",IF(ev_charging_network_usage_!$H2142&lt;=60,"Medium Charging","Long Charging"))</f>
        <v>Long Charging</v>
      </c>
      <c r="Q2142" s="6">
        <f t="shared" si="136"/>
        <v>1</v>
      </c>
      <c r="R2142" s="30">
        <f t="shared" si="134"/>
        <v>0.81111111111111112</v>
      </c>
      <c r="S2142" s="28">
        <f t="shared" si="135"/>
        <v>44962</v>
      </c>
      <c r="T2142" s="28"/>
    </row>
    <row r="2143" spans="1:20" ht="13.2" x14ac:dyDescent="0.25">
      <c r="A2143" s="3" t="s">
        <v>4751</v>
      </c>
      <c r="B2143" s="3" t="s">
        <v>55</v>
      </c>
      <c r="C2143" s="3" t="s">
        <v>21</v>
      </c>
      <c r="D2143" s="3" t="s">
        <v>31</v>
      </c>
      <c r="E2143" s="3" t="s">
        <v>35</v>
      </c>
      <c r="F2143" s="3" t="s">
        <v>4752</v>
      </c>
      <c r="G2143" s="3" t="s">
        <v>4753</v>
      </c>
      <c r="H2143" s="3">
        <v>99</v>
      </c>
      <c r="I2143" s="3">
        <v>24.67</v>
      </c>
      <c r="J2143" s="3">
        <v>15</v>
      </c>
      <c r="K2143" s="3">
        <v>370.05</v>
      </c>
      <c r="L2143" s="3" t="s">
        <v>27</v>
      </c>
      <c r="M2143" s="5">
        <v>5</v>
      </c>
      <c r="N2143" s="6" t="str">
        <f>IF(ev_charging_network_usage_!$I2143&lt;=10,"Low",IF(ev_charging_network_usage_!$I2143&lt;=30,"Medium","High"))</f>
        <v>Medium</v>
      </c>
      <c r="O2143" s="6" t="str">
        <f t="shared" si="137"/>
        <v>High Satisfaction</v>
      </c>
      <c r="P2143" s="6" t="str">
        <f>IF(ev_charging_network_usage_!$H2143&lt;30,"Short Charging",IF(ev_charging_network_usage_!$H2143&lt;=60,"Medium Charging","Long Charging"))</f>
        <v>Long Charging</v>
      </c>
      <c r="Q2143" s="6">
        <f t="shared" si="136"/>
        <v>1</v>
      </c>
      <c r="R2143" s="30">
        <f t="shared" si="134"/>
        <v>0.5083333333333333</v>
      </c>
      <c r="S2143" s="28">
        <f t="shared" si="135"/>
        <v>45279</v>
      </c>
      <c r="T2143" s="28"/>
    </row>
    <row r="2144" spans="1:20" ht="13.2" x14ac:dyDescent="0.25">
      <c r="A2144" s="7" t="s">
        <v>4754</v>
      </c>
      <c r="B2144" s="7" t="s">
        <v>55</v>
      </c>
      <c r="C2144" s="7" t="s">
        <v>21</v>
      </c>
      <c r="D2144" s="7" t="s">
        <v>16</v>
      </c>
      <c r="E2144" s="7" t="s">
        <v>35</v>
      </c>
      <c r="F2144" s="7" t="s">
        <v>4755</v>
      </c>
      <c r="G2144" s="7" t="s">
        <v>4756</v>
      </c>
      <c r="H2144" s="7">
        <v>72</v>
      </c>
      <c r="I2144" s="7">
        <v>50.34</v>
      </c>
      <c r="J2144" s="7">
        <v>15</v>
      </c>
      <c r="K2144" s="7">
        <v>755.1</v>
      </c>
      <c r="L2144" s="7" t="s">
        <v>18</v>
      </c>
      <c r="M2144" s="9">
        <v>1</v>
      </c>
      <c r="N2144" s="6" t="str">
        <f>IF(ev_charging_network_usage_!$I2144&lt;=10,"Low",IF(ev_charging_network_usage_!$I2144&lt;=30,"Medium","High"))</f>
        <v>High</v>
      </c>
      <c r="O2144" s="6" t="str">
        <f t="shared" si="137"/>
        <v>Low Satisfaction</v>
      </c>
      <c r="P2144" s="6" t="str">
        <f>IF(ev_charging_network_usage_!$H2144&lt;30,"Short Charging",IF(ev_charging_network_usage_!$H2144&lt;=60,"Medium Charging","Long Charging"))</f>
        <v>Long Charging</v>
      </c>
      <c r="Q2144" s="6">
        <f t="shared" si="136"/>
        <v>1</v>
      </c>
      <c r="R2144" s="30">
        <f t="shared" si="134"/>
        <v>0.29583333333333334</v>
      </c>
      <c r="S2144" s="28">
        <f t="shared" si="135"/>
        <v>45551</v>
      </c>
      <c r="T2144" s="28"/>
    </row>
    <row r="2145" spans="1:20" ht="13.2" x14ac:dyDescent="0.25">
      <c r="A2145" s="3" t="s">
        <v>4757</v>
      </c>
      <c r="B2145" s="3" t="s">
        <v>20</v>
      </c>
      <c r="C2145" s="3" t="s">
        <v>30</v>
      </c>
      <c r="D2145" s="3" t="s">
        <v>34</v>
      </c>
      <c r="E2145" s="3" t="s">
        <v>35</v>
      </c>
      <c r="F2145" s="3" t="s">
        <v>4758</v>
      </c>
      <c r="G2145" s="3" t="s">
        <v>4759</v>
      </c>
      <c r="H2145" s="3">
        <v>48</v>
      </c>
      <c r="I2145" s="3">
        <v>57.5</v>
      </c>
      <c r="J2145" s="3">
        <v>15</v>
      </c>
      <c r="K2145" s="3">
        <v>862.5</v>
      </c>
      <c r="L2145" s="3" t="s">
        <v>18</v>
      </c>
      <c r="M2145" s="5">
        <v>5</v>
      </c>
      <c r="N2145" s="6" t="str">
        <f>IF(ev_charging_network_usage_!$I2145&lt;=10,"Low",IF(ev_charging_network_usage_!$I2145&lt;=30,"Medium","High"))</f>
        <v>High</v>
      </c>
      <c r="O2145" s="6" t="str">
        <f t="shared" si="137"/>
        <v>High Satisfaction</v>
      </c>
      <c r="P2145" s="6" t="str">
        <f>IF(ev_charging_network_usage_!$H2145&lt;30,"Short Charging",IF(ev_charging_network_usage_!$H2145&lt;=60,"Medium Charging","Long Charging"))</f>
        <v>Medium Charging</v>
      </c>
      <c r="Q2145" s="6">
        <f t="shared" si="136"/>
        <v>2</v>
      </c>
      <c r="R2145" s="30">
        <f t="shared" si="134"/>
        <v>0.79097222222222219</v>
      </c>
      <c r="S2145" s="28">
        <f t="shared" si="135"/>
        <v>45072</v>
      </c>
      <c r="T2145" s="28"/>
    </row>
    <row r="2146" spans="1:20" ht="13.2" x14ac:dyDescent="0.25">
      <c r="A2146" s="7" t="s">
        <v>4760</v>
      </c>
      <c r="B2146" s="7" t="s">
        <v>59</v>
      </c>
      <c r="C2146" s="7" t="s">
        <v>15</v>
      </c>
      <c r="D2146" s="7" t="s">
        <v>34</v>
      </c>
      <c r="E2146" s="7" t="s">
        <v>35</v>
      </c>
      <c r="F2146" s="7" t="s">
        <v>4761</v>
      </c>
      <c r="G2146" s="7" t="s">
        <v>4762</v>
      </c>
      <c r="H2146" s="7">
        <v>52</v>
      </c>
      <c r="I2146" s="7">
        <v>51.61</v>
      </c>
      <c r="J2146" s="7">
        <v>10</v>
      </c>
      <c r="K2146" s="7">
        <v>516.1</v>
      </c>
      <c r="L2146" s="7" t="s">
        <v>38</v>
      </c>
      <c r="M2146" s="9">
        <v>3</v>
      </c>
      <c r="N2146" s="6" t="str">
        <f>IF(ev_charging_network_usage_!$I2146&lt;=10,"Low",IF(ev_charging_network_usage_!$I2146&lt;=30,"Medium","High"))</f>
        <v>High</v>
      </c>
      <c r="O2146" s="6" t="str">
        <f t="shared" si="137"/>
        <v>Medium Satisfaction</v>
      </c>
      <c r="P2146" s="6" t="str">
        <f>IF(ev_charging_network_usage_!$H2146&lt;30,"Short Charging",IF(ev_charging_network_usage_!$H2146&lt;=60,"Medium Charging","Long Charging"))</f>
        <v>Medium Charging</v>
      </c>
      <c r="Q2146" s="6">
        <f t="shared" si="136"/>
        <v>3</v>
      </c>
      <c r="R2146" s="30">
        <f t="shared" si="134"/>
        <v>0.73819444444444449</v>
      </c>
      <c r="S2146" s="28">
        <f t="shared" si="135"/>
        <v>45120</v>
      </c>
      <c r="T2146" s="28"/>
    </row>
    <row r="2147" spans="1:20" ht="13.2" x14ac:dyDescent="0.25">
      <c r="A2147" s="3" t="s">
        <v>4763</v>
      </c>
      <c r="B2147" s="3" t="s">
        <v>14</v>
      </c>
      <c r="C2147" s="3" t="s">
        <v>15</v>
      </c>
      <c r="D2147" s="3" t="s">
        <v>16</v>
      </c>
      <c r="E2147" s="3" t="s">
        <v>35</v>
      </c>
      <c r="F2147" s="3" t="s">
        <v>4764</v>
      </c>
      <c r="G2147" s="3" t="s">
        <v>4765</v>
      </c>
      <c r="H2147" s="3">
        <v>48</v>
      </c>
      <c r="I2147" s="3">
        <v>49.07</v>
      </c>
      <c r="J2147" s="3">
        <v>8</v>
      </c>
      <c r="K2147" s="3">
        <v>392.56</v>
      </c>
      <c r="L2147" s="3" t="s">
        <v>38</v>
      </c>
      <c r="M2147" s="5">
        <v>1</v>
      </c>
      <c r="N2147" s="6" t="str">
        <f>IF(ev_charging_network_usage_!$I2147&lt;=10,"Low",IF(ev_charging_network_usage_!$I2147&lt;=30,"Medium","High"))</f>
        <v>High</v>
      </c>
      <c r="O2147" s="6" t="str">
        <f t="shared" si="137"/>
        <v>Low Satisfaction</v>
      </c>
      <c r="P2147" s="6" t="str">
        <f>IF(ev_charging_network_usage_!$H2147&lt;30,"Short Charging",IF(ev_charging_network_usage_!$H2147&lt;=60,"Medium Charging","Long Charging"))</f>
        <v>Medium Charging</v>
      </c>
      <c r="Q2147" s="6">
        <f t="shared" si="136"/>
        <v>3</v>
      </c>
      <c r="R2147" s="30">
        <f t="shared" si="134"/>
        <v>0.13333333333333333</v>
      </c>
      <c r="S2147" s="28">
        <f t="shared" si="135"/>
        <v>45520</v>
      </c>
      <c r="T2147" s="28"/>
    </row>
    <row r="2148" spans="1:20" ht="13.2" x14ac:dyDescent="0.25">
      <c r="A2148" s="7" t="s">
        <v>4766</v>
      </c>
      <c r="B2148" s="7" t="s">
        <v>20</v>
      </c>
      <c r="C2148" s="7" t="s">
        <v>30</v>
      </c>
      <c r="D2148" s="7" t="s">
        <v>16</v>
      </c>
      <c r="E2148" s="7" t="s">
        <v>17</v>
      </c>
      <c r="F2148" s="7" t="s">
        <v>4767</v>
      </c>
      <c r="G2148" s="7" t="s">
        <v>4768</v>
      </c>
      <c r="H2148" s="7">
        <v>66</v>
      </c>
      <c r="I2148" s="7">
        <v>47.25</v>
      </c>
      <c r="J2148" s="7">
        <v>15</v>
      </c>
      <c r="K2148" s="7">
        <v>708.75</v>
      </c>
      <c r="L2148" s="7" t="s">
        <v>38</v>
      </c>
      <c r="M2148" s="9">
        <v>5</v>
      </c>
      <c r="N2148" s="6" t="str">
        <f>IF(ev_charging_network_usage_!$I2148&lt;=10,"Low",IF(ev_charging_network_usage_!$I2148&lt;=30,"Medium","High"))</f>
        <v>High</v>
      </c>
      <c r="O2148" s="6" t="str">
        <f t="shared" si="137"/>
        <v>High Satisfaction</v>
      </c>
      <c r="P2148" s="6" t="str">
        <f>IF(ev_charging_network_usage_!$H2148&lt;30,"Short Charging",IF(ev_charging_network_usage_!$H2148&lt;=60,"Medium Charging","Long Charging"))</f>
        <v>Long Charging</v>
      </c>
      <c r="Q2148" s="6">
        <f t="shared" si="136"/>
        <v>2</v>
      </c>
      <c r="R2148" s="30">
        <f t="shared" si="134"/>
        <v>0.58194444444444449</v>
      </c>
      <c r="S2148" s="28">
        <f t="shared" si="135"/>
        <v>45278</v>
      </c>
      <c r="T2148" s="28"/>
    </row>
    <row r="2149" spans="1:20" ht="13.2" x14ac:dyDescent="0.25">
      <c r="A2149" s="3" t="s">
        <v>4769</v>
      </c>
      <c r="B2149" s="3" t="s">
        <v>48</v>
      </c>
      <c r="C2149" s="3" t="s">
        <v>30</v>
      </c>
      <c r="D2149" s="3" t="s">
        <v>31</v>
      </c>
      <c r="E2149" s="3" t="s">
        <v>35</v>
      </c>
      <c r="F2149" s="3" t="s">
        <v>4770</v>
      </c>
      <c r="G2149" s="3" t="s">
        <v>4771</v>
      </c>
      <c r="H2149" s="3">
        <v>118</v>
      </c>
      <c r="I2149" s="3">
        <v>21.95</v>
      </c>
      <c r="J2149" s="3">
        <v>8</v>
      </c>
      <c r="K2149" s="3">
        <v>175.6</v>
      </c>
      <c r="L2149" s="3" t="s">
        <v>27</v>
      </c>
      <c r="M2149" s="5">
        <v>4</v>
      </c>
      <c r="N2149" s="6" t="str">
        <f>IF(ev_charging_network_usage_!$I2149&lt;=10,"Low",IF(ev_charging_network_usage_!$I2149&lt;=30,"Medium","High"))</f>
        <v>Medium</v>
      </c>
      <c r="O2149" s="6" t="str">
        <f t="shared" si="137"/>
        <v>Medium Satisfaction</v>
      </c>
      <c r="P2149" s="6" t="str">
        <f>IF(ev_charging_network_usage_!$H2149&lt;30,"Short Charging",IF(ev_charging_network_usage_!$H2149&lt;=60,"Medium Charging","Long Charging"))</f>
        <v>Long Charging</v>
      </c>
      <c r="Q2149" s="6">
        <f t="shared" si="136"/>
        <v>2</v>
      </c>
      <c r="R2149" s="30">
        <f t="shared" si="134"/>
        <v>0.47916666666666669</v>
      </c>
      <c r="S2149" s="28">
        <f t="shared" si="135"/>
        <v>45064</v>
      </c>
      <c r="T2149" s="28"/>
    </row>
    <row r="2150" spans="1:20" ht="13.2" x14ac:dyDescent="0.25">
      <c r="A2150" s="7" t="s">
        <v>4772</v>
      </c>
      <c r="B2150" s="7" t="s">
        <v>48</v>
      </c>
      <c r="C2150" s="7" t="s">
        <v>15</v>
      </c>
      <c r="D2150" s="7" t="s">
        <v>31</v>
      </c>
      <c r="E2150" s="7" t="s">
        <v>35</v>
      </c>
      <c r="F2150" s="8">
        <v>45055.480555555558</v>
      </c>
      <c r="G2150" s="8">
        <v>45055.551388888889</v>
      </c>
      <c r="H2150" s="7">
        <v>102</v>
      </c>
      <c r="I2150" s="7">
        <v>26.37</v>
      </c>
      <c r="J2150" s="7">
        <v>8</v>
      </c>
      <c r="K2150" s="7">
        <v>210.96</v>
      </c>
      <c r="L2150" s="7" t="s">
        <v>27</v>
      </c>
      <c r="M2150" s="9">
        <v>2</v>
      </c>
      <c r="N2150" s="6" t="str">
        <f>IF(ev_charging_network_usage_!$I2150&lt;=10,"Low",IF(ev_charging_network_usage_!$I2150&lt;=30,"Medium","High"))</f>
        <v>Medium</v>
      </c>
      <c r="O2150" s="6" t="str">
        <f t="shared" si="137"/>
        <v>Low Satisfaction</v>
      </c>
      <c r="P2150" s="6" t="str">
        <f>IF(ev_charging_network_usage_!$H2150&lt;30,"Short Charging",IF(ev_charging_network_usage_!$H2150&lt;=60,"Medium Charging","Long Charging"))</f>
        <v>Long Charging</v>
      </c>
      <c r="Q2150" s="6">
        <f t="shared" si="136"/>
        <v>3</v>
      </c>
      <c r="R2150" s="30">
        <f t="shared" si="134"/>
        <v>0.48055555555555557</v>
      </c>
      <c r="S2150" s="28">
        <f t="shared" si="135"/>
        <v>45055</v>
      </c>
      <c r="T2150" s="28"/>
    </row>
    <row r="2151" spans="1:20" ht="13.2" x14ac:dyDescent="0.25">
      <c r="A2151" s="3" t="s">
        <v>4773</v>
      </c>
      <c r="B2151" s="3" t="s">
        <v>20</v>
      </c>
      <c r="C2151" s="3" t="s">
        <v>30</v>
      </c>
      <c r="D2151" s="3" t="s">
        <v>34</v>
      </c>
      <c r="E2151" s="3" t="s">
        <v>17</v>
      </c>
      <c r="F2151" s="4">
        <v>44935.479861111111</v>
      </c>
      <c r="G2151" s="4">
        <v>44935.539583333331</v>
      </c>
      <c r="H2151" s="3">
        <v>86</v>
      </c>
      <c r="I2151" s="3">
        <v>44.72</v>
      </c>
      <c r="J2151" s="3">
        <v>10</v>
      </c>
      <c r="K2151" s="3">
        <v>447.2</v>
      </c>
      <c r="L2151" s="3" t="s">
        <v>23</v>
      </c>
      <c r="M2151" s="5">
        <v>5</v>
      </c>
      <c r="N2151" s="6" t="str">
        <f>IF(ev_charging_network_usage_!$I2151&lt;=10,"Low",IF(ev_charging_network_usage_!$I2151&lt;=30,"Medium","High"))</f>
        <v>High</v>
      </c>
      <c r="O2151" s="6" t="str">
        <f t="shared" si="137"/>
        <v>High Satisfaction</v>
      </c>
      <c r="P2151" s="6" t="str">
        <f>IF(ev_charging_network_usage_!$H2151&lt;30,"Short Charging",IF(ev_charging_network_usage_!$H2151&lt;=60,"Medium Charging","Long Charging"))</f>
        <v>Long Charging</v>
      </c>
      <c r="Q2151" s="6">
        <f t="shared" si="136"/>
        <v>2</v>
      </c>
      <c r="R2151" s="30">
        <f t="shared" si="134"/>
        <v>0.47986111111111113</v>
      </c>
      <c r="S2151" s="28">
        <f t="shared" si="135"/>
        <v>44935</v>
      </c>
      <c r="T2151" s="28"/>
    </row>
    <row r="2152" spans="1:20" ht="13.2" x14ac:dyDescent="0.25">
      <c r="A2152" s="7" t="s">
        <v>4774</v>
      </c>
      <c r="B2152" s="7" t="s">
        <v>48</v>
      </c>
      <c r="C2152" s="7" t="s">
        <v>21</v>
      </c>
      <c r="D2152" s="7" t="s">
        <v>22</v>
      </c>
      <c r="E2152" s="7" t="s">
        <v>17</v>
      </c>
      <c r="F2152" s="7" t="s">
        <v>4775</v>
      </c>
      <c r="G2152" s="7" t="s">
        <v>4776</v>
      </c>
      <c r="H2152" s="7">
        <v>105</v>
      </c>
      <c r="I2152" s="7">
        <v>51.52</v>
      </c>
      <c r="J2152" s="7">
        <v>12</v>
      </c>
      <c r="K2152" s="7">
        <v>618.24</v>
      </c>
      <c r="L2152" s="7" t="s">
        <v>23</v>
      </c>
      <c r="M2152" s="9">
        <v>4</v>
      </c>
      <c r="N2152" s="6" t="str">
        <f>IF(ev_charging_network_usage_!$I2152&lt;=10,"Low",IF(ev_charging_network_usage_!$I2152&lt;=30,"Medium","High"))</f>
        <v>High</v>
      </c>
      <c r="O2152" s="6" t="str">
        <f t="shared" si="137"/>
        <v>Medium Satisfaction</v>
      </c>
      <c r="P2152" s="6" t="str">
        <f>IF(ev_charging_network_usage_!$H2152&lt;30,"Short Charging",IF(ev_charging_network_usage_!$H2152&lt;=60,"Medium Charging","Long Charging"))</f>
        <v>Long Charging</v>
      </c>
      <c r="Q2152" s="6">
        <f t="shared" si="136"/>
        <v>1</v>
      </c>
      <c r="R2152" s="30">
        <f t="shared" si="134"/>
        <v>0.9604166666666667</v>
      </c>
      <c r="S2152" s="28">
        <f t="shared" si="135"/>
        <v>45102</v>
      </c>
      <c r="T2152" s="28"/>
    </row>
    <row r="2153" spans="1:20" ht="13.2" x14ac:dyDescent="0.25">
      <c r="A2153" s="3" t="s">
        <v>4777</v>
      </c>
      <c r="B2153" s="3" t="s">
        <v>48</v>
      </c>
      <c r="C2153" s="3" t="s">
        <v>21</v>
      </c>
      <c r="D2153" s="3" t="s">
        <v>34</v>
      </c>
      <c r="E2153" s="3" t="s">
        <v>17</v>
      </c>
      <c r="F2153" s="4">
        <v>45506.838194444441</v>
      </c>
      <c r="G2153" s="4">
        <v>45506.913888888892</v>
      </c>
      <c r="H2153" s="3">
        <v>109</v>
      </c>
      <c r="I2153" s="3">
        <v>27.59</v>
      </c>
      <c r="J2153" s="3">
        <v>12</v>
      </c>
      <c r="K2153" s="3">
        <v>331.08</v>
      </c>
      <c r="L2153" s="3" t="s">
        <v>38</v>
      </c>
      <c r="M2153" s="5">
        <v>3</v>
      </c>
      <c r="N2153" s="6" t="str">
        <f>IF(ev_charging_network_usage_!$I2153&lt;=10,"Low",IF(ev_charging_network_usage_!$I2153&lt;=30,"Medium","High"))</f>
        <v>Medium</v>
      </c>
      <c r="O2153" s="6" t="str">
        <f t="shared" si="137"/>
        <v>Medium Satisfaction</v>
      </c>
      <c r="P2153" s="6" t="str">
        <f>IF(ev_charging_network_usage_!$H2153&lt;30,"Short Charging",IF(ev_charging_network_usage_!$H2153&lt;=60,"Medium Charging","Long Charging"))</f>
        <v>Long Charging</v>
      </c>
      <c r="Q2153" s="6">
        <f t="shared" si="136"/>
        <v>1</v>
      </c>
      <c r="R2153" s="30">
        <f t="shared" si="134"/>
        <v>0.83819444444444446</v>
      </c>
      <c r="S2153" s="28">
        <f t="shared" si="135"/>
        <v>45506</v>
      </c>
      <c r="T2153" s="28"/>
    </row>
    <row r="2154" spans="1:20" ht="13.2" x14ac:dyDescent="0.25">
      <c r="A2154" s="7" t="s">
        <v>4778</v>
      </c>
      <c r="B2154" s="7" t="s">
        <v>29</v>
      </c>
      <c r="C2154" s="7" t="s">
        <v>30</v>
      </c>
      <c r="D2154" s="7" t="s">
        <v>34</v>
      </c>
      <c r="E2154" s="7" t="s">
        <v>35</v>
      </c>
      <c r="F2154" s="7" t="s">
        <v>4779</v>
      </c>
      <c r="G2154" s="7" t="s">
        <v>4780</v>
      </c>
      <c r="H2154" s="7">
        <v>52</v>
      </c>
      <c r="I2154" s="7">
        <v>13.51</v>
      </c>
      <c r="J2154" s="7">
        <v>8</v>
      </c>
      <c r="K2154" s="7">
        <v>108.08</v>
      </c>
      <c r="L2154" s="7" t="s">
        <v>23</v>
      </c>
      <c r="M2154" s="9">
        <v>3</v>
      </c>
      <c r="N2154" s="6" t="str">
        <f>IF(ev_charging_network_usage_!$I2154&lt;=10,"Low",IF(ev_charging_network_usage_!$I2154&lt;=30,"Medium","High"))</f>
        <v>Medium</v>
      </c>
      <c r="O2154" s="6" t="str">
        <f t="shared" si="137"/>
        <v>Medium Satisfaction</v>
      </c>
      <c r="P2154" s="6" t="str">
        <f>IF(ev_charging_network_usage_!$H2154&lt;30,"Short Charging",IF(ev_charging_network_usage_!$H2154&lt;=60,"Medium Charging","Long Charging"))</f>
        <v>Medium Charging</v>
      </c>
      <c r="Q2154" s="6">
        <f t="shared" si="136"/>
        <v>2</v>
      </c>
      <c r="R2154" s="30">
        <f t="shared" si="134"/>
        <v>0.94444444444444442</v>
      </c>
      <c r="S2154" s="28">
        <f t="shared" si="135"/>
        <v>45093</v>
      </c>
      <c r="T2154" s="28"/>
    </row>
    <row r="2155" spans="1:20" ht="13.2" x14ac:dyDescent="0.25">
      <c r="A2155" s="3" t="s">
        <v>4781</v>
      </c>
      <c r="B2155" s="3" t="s">
        <v>14</v>
      </c>
      <c r="C2155" s="3" t="s">
        <v>15</v>
      </c>
      <c r="D2155" s="3" t="s">
        <v>16</v>
      </c>
      <c r="E2155" s="3" t="s">
        <v>35</v>
      </c>
      <c r="F2155" s="3" t="s">
        <v>4782</v>
      </c>
      <c r="G2155" s="3" t="s">
        <v>4783</v>
      </c>
      <c r="H2155" s="3">
        <v>26</v>
      </c>
      <c r="I2155" s="3">
        <v>6.24</v>
      </c>
      <c r="J2155" s="3">
        <v>15</v>
      </c>
      <c r="K2155" s="3">
        <v>93.6</v>
      </c>
      <c r="L2155" s="3" t="s">
        <v>23</v>
      </c>
      <c r="M2155" s="5">
        <v>5</v>
      </c>
      <c r="N2155" s="6" t="str">
        <f>IF(ev_charging_network_usage_!$I2155&lt;=10,"Low",IF(ev_charging_network_usage_!$I2155&lt;=30,"Medium","High"))</f>
        <v>Low</v>
      </c>
      <c r="O2155" s="6" t="str">
        <f t="shared" si="137"/>
        <v>High Satisfaction</v>
      </c>
      <c r="P2155" s="6" t="str">
        <f>IF(ev_charging_network_usage_!$H2155&lt;30,"Short Charging",IF(ev_charging_network_usage_!$H2155&lt;=60,"Medium Charging","Long Charging"))</f>
        <v>Short Charging</v>
      </c>
      <c r="Q2155" s="6">
        <f t="shared" si="136"/>
        <v>3</v>
      </c>
      <c r="R2155" s="30">
        <f t="shared" si="134"/>
        <v>0.76527777777777772</v>
      </c>
      <c r="S2155" s="28">
        <f t="shared" si="135"/>
        <v>45550</v>
      </c>
      <c r="T2155" s="28"/>
    </row>
    <row r="2156" spans="1:20" ht="13.2" x14ac:dyDescent="0.25">
      <c r="A2156" s="7" t="s">
        <v>4784</v>
      </c>
      <c r="B2156" s="7" t="s">
        <v>55</v>
      </c>
      <c r="C2156" s="7" t="s">
        <v>15</v>
      </c>
      <c r="D2156" s="7" t="s">
        <v>31</v>
      </c>
      <c r="E2156" s="7" t="s">
        <v>17</v>
      </c>
      <c r="F2156" s="8">
        <v>45084.193749999999</v>
      </c>
      <c r="G2156" s="8">
        <v>45084.220833333333</v>
      </c>
      <c r="H2156" s="7">
        <v>39</v>
      </c>
      <c r="I2156" s="7">
        <v>53.08</v>
      </c>
      <c r="J2156" s="7">
        <v>8</v>
      </c>
      <c r="K2156" s="7">
        <v>424.64</v>
      </c>
      <c r="L2156" s="7" t="s">
        <v>27</v>
      </c>
      <c r="M2156" s="9">
        <v>4</v>
      </c>
      <c r="N2156" s="6" t="str">
        <f>IF(ev_charging_network_usage_!$I2156&lt;=10,"Low",IF(ev_charging_network_usage_!$I2156&lt;=30,"Medium","High"))</f>
        <v>High</v>
      </c>
      <c r="O2156" s="6" t="str">
        <f t="shared" si="137"/>
        <v>Medium Satisfaction</v>
      </c>
      <c r="P2156" s="6" t="str">
        <f>IF(ev_charging_network_usage_!$H2156&lt;30,"Short Charging",IF(ev_charging_network_usage_!$H2156&lt;=60,"Medium Charging","Long Charging"))</f>
        <v>Medium Charging</v>
      </c>
      <c r="Q2156" s="6">
        <f t="shared" si="136"/>
        <v>3</v>
      </c>
      <c r="R2156" s="30">
        <f t="shared" si="134"/>
        <v>0.19375000000000001</v>
      </c>
      <c r="S2156" s="28">
        <f t="shared" si="135"/>
        <v>45084</v>
      </c>
      <c r="T2156" s="28"/>
    </row>
    <row r="2157" spans="1:20" ht="13.2" x14ac:dyDescent="0.25">
      <c r="A2157" s="3" t="s">
        <v>4785</v>
      </c>
      <c r="B2157" s="3" t="s">
        <v>59</v>
      </c>
      <c r="C2157" s="3" t="s">
        <v>15</v>
      </c>
      <c r="D2157" s="3" t="s">
        <v>16</v>
      </c>
      <c r="E2157" s="3" t="s">
        <v>17</v>
      </c>
      <c r="F2157" s="3" t="s">
        <v>4786</v>
      </c>
      <c r="G2157" s="3" t="s">
        <v>4787</v>
      </c>
      <c r="H2157" s="3">
        <v>67</v>
      </c>
      <c r="I2157" s="3">
        <v>31.78</v>
      </c>
      <c r="J2157" s="3">
        <v>10</v>
      </c>
      <c r="K2157" s="3">
        <v>317.8</v>
      </c>
      <c r="L2157" s="3" t="s">
        <v>38</v>
      </c>
      <c r="M2157" s="5">
        <v>4</v>
      </c>
      <c r="N2157" s="6" t="str">
        <f>IF(ev_charging_network_usage_!$I2157&lt;=10,"Low",IF(ev_charging_network_usage_!$I2157&lt;=30,"Medium","High"))</f>
        <v>High</v>
      </c>
      <c r="O2157" s="6" t="str">
        <f t="shared" si="137"/>
        <v>Medium Satisfaction</v>
      </c>
      <c r="P2157" s="6" t="str">
        <f>IF(ev_charging_network_usage_!$H2157&lt;30,"Short Charging",IF(ev_charging_network_usage_!$H2157&lt;=60,"Medium Charging","Long Charging"))</f>
        <v>Long Charging</v>
      </c>
      <c r="Q2157" s="6">
        <f t="shared" si="136"/>
        <v>3</v>
      </c>
      <c r="R2157" s="30">
        <f t="shared" si="134"/>
        <v>0.82430555555555551</v>
      </c>
      <c r="S2157" s="28">
        <f t="shared" si="135"/>
        <v>45313</v>
      </c>
      <c r="T2157" s="28"/>
    </row>
    <row r="2158" spans="1:20" ht="13.2" x14ac:dyDescent="0.25">
      <c r="A2158" s="7" t="s">
        <v>4788</v>
      </c>
      <c r="B2158" s="7" t="s">
        <v>20</v>
      </c>
      <c r="C2158" s="7" t="s">
        <v>21</v>
      </c>
      <c r="D2158" s="7" t="s">
        <v>22</v>
      </c>
      <c r="E2158" s="7" t="s">
        <v>17</v>
      </c>
      <c r="F2158" s="8">
        <v>45452.000694444447</v>
      </c>
      <c r="G2158" s="8">
        <v>45452.036111111112</v>
      </c>
      <c r="H2158" s="7">
        <v>51</v>
      </c>
      <c r="I2158" s="7">
        <v>36.5</v>
      </c>
      <c r="J2158" s="7">
        <v>8</v>
      </c>
      <c r="K2158" s="7">
        <v>292</v>
      </c>
      <c r="L2158" s="7" t="s">
        <v>18</v>
      </c>
      <c r="M2158" s="9">
        <v>2</v>
      </c>
      <c r="N2158" s="6" t="str">
        <f>IF(ev_charging_network_usage_!$I2158&lt;=10,"Low",IF(ev_charging_network_usage_!$I2158&lt;=30,"Medium","High"))</f>
        <v>High</v>
      </c>
      <c r="O2158" s="6" t="str">
        <f t="shared" si="137"/>
        <v>Low Satisfaction</v>
      </c>
      <c r="P2158" s="6" t="str">
        <f>IF(ev_charging_network_usage_!$H2158&lt;30,"Short Charging",IF(ev_charging_network_usage_!$H2158&lt;=60,"Medium Charging","Long Charging"))</f>
        <v>Medium Charging</v>
      </c>
      <c r="Q2158" s="6">
        <f t="shared" si="136"/>
        <v>1</v>
      </c>
      <c r="R2158" s="30">
        <f t="shared" si="134"/>
        <v>6.9444444444444447E-4</v>
      </c>
      <c r="S2158" s="28">
        <f t="shared" si="135"/>
        <v>45452</v>
      </c>
      <c r="T2158" s="28"/>
    </row>
    <row r="2159" spans="1:20" ht="13.2" x14ac:dyDescent="0.25">
      <c r="A2159" s="3" t="s">
        <v>4789</v>
      </c>
      <c r="B2159" s="3" t="s">
        <v>20</v>
      </c>
      <c r="C2159" s="3" t="s">
        <v>15</v>
      </c>
      <c r="D2159" s="3" t="s">
        <v>31</v>
      </c>
      <c r="E2159" s="3" t="s">
        <v>35</v>
      </c>
      <c r="F2159" s="3" t="s">
        <v>4790</v>
      </c>
      <c r="G2159" s="3" t="s">
        <v>4791</v>
      </c>
      <c r="H2159" s="3">
        <v>62</v>
      </c>
      <c r="I2159" s="3">
        <v>22.63</v>
      </c>
      <c r="J2159" s="3">
        <v>8</v>
      </c>
      <c r="K2159" s="3">
        <v>181.04</v>
      </c>
      <c r="L2159" s="3" t="s">
        <v>38</v>
      </c>
      <c r="M2159" s="5">
        <v>2</v>
      </c>
      <c r="N2159" s="6" t="str">
        <f>IF(ev_charging_network_usage_!$I2159&lt;=10,"Low",IF(ev_charging_network_usage_!$I2159&lt;=30,"Medium","High"))</f>
        <v>Medium</v>
      </c>
      <c r="O2159" s="6" t="str">
        <f t="shared" si="137"/>
        <v>Low Satisfaction</v>
      </c>
      <c r="P2159" s="6" t="str">
        <f>IF(ev_charging_network_usage_!$H2159&lt;30,"Short Charging",IF(ev_charging_network_usage_!$H2159&lt;=60,"Medium Charging","Long Charging"))</f>
        <v>Long Charging</v>
      </c>
      <c r="Q2159" s="6">
        <f t="shared" si="136"/>
        <v>3</v>
      </c>
      <c r="R2159" s="30">
        <f t="shared" si="134"/>
        <v>0.27361111111111114</v>
      </c>
      <c r="S2159" s="28">
        <f t="shared" si="135"/>
        <v>45395</v>
      </c>
      <c r="T2159" s="28"/>
    </row>
    <row r="2160" spans="1:20" ht="13.2" x14ac:dyDescent="0.25">
      <c r="A2160" s="7" t="s">
        <v>4792</v>
      </c>
      <c r="B2160" s="7" t="s">
        <v>48</v>
      </c>
      <c r="C2160" s="7" t="s">
        <v>15</v>
      </c>
      <c r="D2160" s="7" t="s">
        <v>34</v>
      </c>
      <c r="E2160" s="7" t="s">
        <v>35</v>
      </c>
      <c r="F2160" s="8">
        <v>45483.822222222225</v>
      </c>
      <c r="G2160" s="8">
        <v>45483.87777777778</v>
      </c>
      <c r="H2160" s="7">
        <v>80</v>
      </c>
      <c r="I2160" s="7">
        <v>24.19</v>
      </c>
      <c r="J2160" s="7">
        <v>15</v>
      </c>
      <c r="K2160" s="7">
        <v>362.85</v>
      </c>
      <c r="L2160" s="7" t="s">
        <v>23</v>
      </c>
      <c r="M2160" s="9">
        <v>2</v>
      </c>
      <c r="N2160" s="6" t="str">
        <f>IF(ev_charging_network_usage_!$I2160&lt;=10,"Low",IF(ev_charging_network_usage_!$I2160&lt;=30,"Medium","High"))</f>
        <v>Medium</v>
      </c>
      <c r="O2160" s="6" t="str">
        <f t="shared" si="137"/>
        <v>Low Satisfaction</v>
      </c>
      <c r="P2160" s="6" t="str">
        <f>IF(ev_charging_network_usage_!$H2160&lt;30,"Short Charging",IF(ev_charging_network_usage_!$H2160&lt;=60,"Medium Charging","Long Charging"))</f>
        <v>Long Charging</v>
      </c>
      <c r="Q2160" s="6">
        <f t="shared" si="136"/>
        <v>3</v>
      </c>
      <c r="R2160" s="30">
        <f t="shared" si="134"/>
        <v>0.82222222222222219</v>
      </c>
      <c r="S2160" s="28">
        <f t="shared" si="135"/>
        <v>45483</v>
      </c>
      <c r="T2160" s="28"/>
    </row>
    <row r="2161" spans="1:20" ht="13.2" x14ac:dyDescent="0.25">
      <c r="A2161" s="3" t="s">
        <v>4793</v>
      </c>
      <c r="B2161" s="3" t="s">
        <v>55</v>
      </c>
      <c r="C2161" s="3" t="s">
        <v>21</v>
      </c>
      <c r="D2161" s="3" t="s">
        <v>16</v>
      </c>
      <c r="E2161" s="3" t="s">
        <v>17</v>
      </c>
      <c r="F2161" s="4">
        <v>44968.800000000003</v>
      </c>
      <c r="G2161" s="4">
        <v>44968.847916666666</v>
      </c>
      <c r="H2161" s="3">
        <v>69</v>
      </c>
      <c r="I2161" s="3">
        <v>39.869999999999997</v>
      </c>
      <c r="J2161" s="3">
        <v>8</v>
      </c>
      <c r="K2161" s="3">
        <v>318.95999999999998</v>
      </c>
      <c r="L2161" s="3" t="s">
        <v>38</v>
      </c>
      <c r="M2161" s="5">
        <v>1</v>
      </c>
      <c r="N2161" s="6" t="str">
        <f>IF(ev_charging_network_usage_!$I2161&lt;=10,"Low",IF(ev_charging_network_usage_!$I2161&lt;=30,"Medium","High"))</f>
        <v>High</v>
      </c>
      <c r="O2161" s="6" t="str">
        <f t="shared" si="137"/>
        <v>Low Satisfaction</v>
      </c>
      <c r="P2161" s="6" t="str">
        <f>IF(ev_charging_network_usage_!$H2161&lt;30,"Short Charging",IF(ev_charging_network_usage_!$H2161&lt;=60,"Medium Charging","Long Charging"))</f>
        <v>Long Charging</v>
      </c>
      <c r="Q2161" s="6">
        <f t="shared" si="136"/>
        <v>1</v>
      </c>
      <c r="R2161" s="30">
        <f t="shared" si="134"/>
        <v>0.8</v>
      </c>
      <c r="S2161" s="28">
        <f t="shared" si="135"/>
        <v>44968</v>
      </c>
      <c r="T2161" s="28"/>
    </row>
    <row r="2162" spans="1:20" ht="13.2" x14ac:dyDescent="0.25">
      <c r="A2162" s="7" t="s">
        <v>4794</v>
      </c>
      <c r="B2162" s="7" t="s">
        <v>29</v>
      </c>
      <c r="C2162" s="7" t="s">
        <v>21</v>
      </c>
      <c r="D2162" s="7" t="s">
        <v>34</v>
      </c>
      <c r="E2162" s="7" t="s">
        <v>35</v>
      </c>
      <c r="F2162" s="7" t="s">
        <v>4795</v>
      </c>
      <c r="G2162" s="7" t="s">
        <v>4796</v>
      </c>
      <c r="H2162" s="7">
        <v>40</v>
      </c>
      <c r="I2162" s="7">
        <v>35.36</v>
      </c>
      <c r="J2162" s="7">
        <v>10</v>
      </c>
      <c r="K2162" s="7">
        <v>353.6</v>
      </c>
      <c r="L2162" s="7" t="s">
        <v>38</v>
      </c>
      <c r="M2162" s="9">
        <v>2</v>
      </c>
      <c r="N2162" s="6" t="str">
        <f>IF(ev_charging_network_usage_!$I2162&lt;=10,"Low",IF(ev_charging_network_usage_!$I2162&lt;=30,"Medium","High"))</f>
        <v>High</v>
      </c>
      <c r="O2162" s="6" t="str">
        <f t="shared" si="137"/>
        <v>Low Satisfaction</v>
      </c>
      <c r="P2162" s="6" t="str">
        <f>IF(ev_charging_network_usage_!$H2162&lt;30,"Short Charging",IF(ev_charging_network_usage_!$H2162&lt;=60,"Medium Charging","Long Charging"))</f>
        <v>Medium Charging</v>
      </c>
      <c r="Q2162" s="6">
        <f t="shared" si="136"/>
        <v>1</v>
      </c>
      <c r="R2162" s="30">
        <f t="shared" si="134"/>
        <v>0.16111111111111112</v>
      </c>
      <c r="S2162" s="28">
        <f t="shared" si="135"/>
        <v>45061</v>
      </c>
      <c r="T2162" s="28"/>
    </row>
    <row r="2163" spans="1:20" ht="13.2" x14ac:dyDescent="0.25">
      <c r="A2163" s="3" t="s">
        <v>4797</v>
      </c>
      <c r="B2163" s="3" t="s">
        <v>29</v>
      </c>
      <c r="C2163" s="3" t="s">
        <v>21</v>
      </c>
      <c r="D2163" s="3" t="s">
        <v>31</v>
      </c>
      <c r="E2163" s="3" t="s">
        <v>35</v>
      </c>
      <c r="F2163" s="4">
        <v>45261.645138888889</v>
      </c>
      <c r="G2163" s="4">
        <v>45261.663194444445</v>
      </c>
      <c r="H2163" s="3">
        <v>26</v>
      </c>
      <c r="I2163" s="3">
        <v>13.58</v>
      </c>
      <c r="J2163" s="3">
        <v>10</v>
      </c>
      <c r="K2163" s="3">
        <v>135.80000000000001</v>
      </c>
      <c r="L2163" s="3" t="s">
        <v>23</v>
      </c>
      <c r="M2163" s="5">
        <v>2</v>
      </c>
      <c r="N2163" s="6" t="str">
        <f>IF(ev_charging_network_usage_!$I2163&lt;=10,"Low",IF(ev_charging_network_usage_!$I2163&lt;=30,"Medium","High"))</f>
        <v>Medium</v>
      </c>
      <c r="O2163" s="6" t="str">
        <f t="shared" si="137"/>
        <v>Low Satisfaction</v>
      </c>
      <c r="P2163" s="6" t="str">
        <f>IF(ev_charging_network_usage_!$H2163&lt;30,"Short Charging",IF(ev_charging_network_usage_!$H2163&lt;=60,"Medium Charging","Long Charging"))</f>
        <v>Short Charging</v>
      </c>
      <c r="Q2163" s="6">
        <f t="shared" si="136"/>
        <v>1</v>
      </c>
      <c r="R2163" s="30">
        <f t="shared" si="134"/>
        <v>0.64513888888888893</v>
      </c>
      <c r="S2163" s="28">
        <f t="shared" si="135"/>
        <v>45261</v>
      </c>
      <c r="T2163" s="28"/>
    </row>
    <row r="2164" spans="1:20" ht="13.2" x14ac:dyDescent="0.25">
      <c r="A2164" s="7" t="s">
        <v>4798</v>
      </c>
      <c r="B2164" s="7" t="s">
        <v>48</v>
      </c>
      <c r="C2164" s="7" t="s">
        <v>21</v>
      </c>
      <c r="D2164" s="7" t="s">
        <v>22</v>
      </c>
      <c r="E2164" s="7" t="s">
        <v>17</v>
      </c>
      <c r="F2164" s="8">
        <v>44995.930555555555</v>
      </c>
      <c r="G2164" s="8">
        <v>44995.979166666664</v>
      </c>
      <c r="H2164" s="7">
        <v>70</v>
      </c>
      <c r="I2164" s="7">
        <v>54.75</v>
      </c>
      <c r="J2164" s="7">
        <v>12</v>
      </c>
      <c r="K2164" s="7">
        <v>657</v>
      </c>
      <c r="L2164" s="7" t="s">
        <v>27</v>
      </c>
      <c r="M2164" s="9">
        <v>2</v>
      </c>
      <c r="N2164" s="6" t="str">
        <f>IF(ev_charging_network_usage_!$I2164&lt;=10,"Low",IF(ev_charging_network_usage_!$I2164&lt;=30,"Medium","High"))</f>
        <v>High</v>
      </c>
      <c r="O2164" s="6" t="str">
        <f t="shared" si="137"/>
        <v>Low Satisfaction</v>
      </c>
      <c r="P2164" s="6" t="str">
        <f>IF(ev_charging_network_usage_!$H2164&lt;30,"Short Charging",IF(ev_charging_network_usage_!$H2164&lt;=60,"Medium Charging","Long Charging"))</f>
        <v>Long Charging</v>
      </c>
      <c r="Q2164" s="6">
        <f t="shared" si="136"/>
        <v>1</v>
      </c>
      <c r="R2164" s="30">
        <f t="shared" si="134"/>
        <v>0.93055555555555558</v>
      </c>
      <c r="S2164" s="28">
        <f t="shared" si="135"/>
        <v>44995</v>
      </c>
      <c r="T2164" s="28"/>
    </row>
    <row r="2165" spans="1:20" ht="13.2" x14ac:dyDescent="0.25">
      <c r="A2165" s="3" t="s">
        <v>4799</v>
      </c>
      <c r="B2165" s="3" t="s">
        <v>20</v>
      </c>
      <c r="C2165" s="3" t="s">
        <v>21</v>
      </c>
      <c r="D2165" s="3" t="s">
        <v>16</v>
      </c>
      <c r="E2165" s="3" t="s">
        <v>35</v>
      </c>
      <c r="F2165" s="3" t="s">
        <v>4800</v>
      </c>
      <c r="G2165" s="3" t="s">
        <v>4801</v>
      </c>
      <c r="H2165" s="3">
        <v>23</v>
      </c>
      <c r="I2165" s="3">
        <v>27.71</v>
      </c>
      <c r="J2165" s="3">
        <v>12</v>
      </c>
      <c r="K2165" s="3">
        <v>332.52</v>
      </c>
      <c r="L2165" s="3" t="s">
        <v>23</v>
      </c>
      <c r="M2165" s="5">
        <v>2</v>
      </c>
      <c r="N2165" s="6" t="str">
        <f>IF(ev_charging_network_usage_!$I2165&lt;=10,"Low",IF(ev_charging_network_usage_!$I2165&lt;=30,"Medium","High"))</f>
        <v>Medium</v>
      </c>
      <c r="O2165" s="6" t="str">
        <f t="shared" si="137"/>
        <v>Low Satisfaction</v>
      </c>
      <c r="P2165" s="6" t="str">
        <f>IF(ev_charging_network_usage_!$H2165&lt;30,"Short Charging",IF(ev_charging_network_usage_!$H2165&lt;=60,"Medium Charging","Long Charging"))</f>
        <v>Short Charging</v>
      </c>
      <c r="Q2165" s="6">
        <f t="shared" si="136"/>
        <v>1</v>
      </c>
      <c r="R2165" s="30">
        <f t="shared" si="134"/>
        <v>0.41041666666666665</v>
      </c>
      <c r="S2165" s="28">
        <f t="shared" si="135"/>
        <v>44985</v>
      </c>
      <c r="T2165" s="28"/>
    </row>
    <row r="2166" spans="1:20" ht="13.2" x14ac:dyDescent="0.25">
      <c r="A2166" s="7" t="s">
        <v>4802</v>
      </c>
      <c r="B2166" s="7" t="s">
        <v>59</v>
      </c>
      <c r="C2166" s="7" t="s">
        <v>15</v>
      </c>
      <c r="D2166" s="7" t="s">
        <v>16</v>
      </c>
      <c r="E2166" s="7" t="s">
        <v>35</v>
      </c>
      <c r="F2166" s="8">
        <v>45047.21875</v>
      </c>
      <c r="G2166" s="8">
        <v>45047.29583333333</v>
      </c>
      <c r="H2166" s="7">
        <v>111</v>
      </c>
      <c r="I2166" s="7">
        <v>21.23</v>
      </c>
      <c r="J2166" s="7">
        <v>15</v>
      </c>
      <c r="K2166" s="7">
        <v>318.45</v>
      </c>
      <c r="L2166" s="7" t="s">
        <v>23</v>
      </c>
      <c r="M2166" s="9">
        <v>1</v>
      </c>
      <c r="N2166" s="6" t="str">
        <f>IF(ev_charging_network_usage_!$I2166&lt;=10,"Low",IF(ev_charging_network_usage_!$I2166&lt;=30,"Medium","High"))</f>
        <v>Medium</v>
      </c>
      <c r="O2166" s="6" t="str">
        <f t="shared" si="137"/>
        <v>Low Satisfaction</v>
      </c>
      <c r="P2166" s="6" t="str">
        <f>IF(ev_charging_network_usage_!$H2166&lt;30,"Short Charging",IF(ev_charging_network_usage_!$H2166&lt;=60,"Medium Charging","Long Charging"))</f>
        <v>Long Charging</v>
      </c>
      <c r="Q2166" s="6">
        <f t="shared" si="136"/>
        <v>3</v>
      </c>
      <c r="R2166" s="30">
        <f t="shared" si="134"/>
        <v>0.21875</v>
      </c>
      <c r="S2166" s="28">
        <f t="shared" si="135"/>
        <v>45047</v>
      </c>
      <c r="T2166" s="28"/>
    </row>
    <row r="2167" spans="1:20" ht="13.2" x14ac:dyDescent="0.25">
      <c r="A2167" s="3" t="s">
        <v>4803</v>
      </c>
      <c r="B2167" s="3" t="s">
        <v>43</v>
      </c>
      <c r="C2167" s="3" t="s">
        <v>21</v>
      </c>
      <c r="D2167" s="3" t="s">
        <v>31</v>
      </c>
      <c r="E2167" s="3" t="s">
        <v>17</v>
      </c>
      <c r="F2167" s="3" t="s">
        <v>4804</v>
      </c>
      <c r="G2167" s="3" t="s">
        <v>4805</v>
      </c>
      <c r="H2167" s="3">
        <v>14</v>
      </c>
      <c r="I2167" s="3">
        <v>13.4</v>
      </c>
      <c r="J2167" s="3">
        <v>15</v>
      </c>
      <c r="K2167" s="3">
        <v>201</v>
      </c>
      <c r="L2167" s="3" t="s">
        <v>23</v>
      </c>
      <c r="M2167" s="5">
        <v>5</v>
      </c>
      <c r="N2167" s="6" t="str">
        <f>IF(ev_charging_network_usage_!$I2167&lt;=10,"Low",IF(ev_charging_network_usage_!$I2167&lt;=30,"Medium","High"))</f>
        <v>Medium</v>
      </c>
      <c r="O2167" s="6" t="str">
        <f t="shared" si="137"/>
        <v>High Satisfaction</v>
      </c>
      <c r="P2167" s="6" t="str">
        <f>IF(ev_charging_network_usage_!$H2167&lt;30,"Short Charging",IF(ev_charging_network_usage_!$H2167&lt;=60,"Medium Charging","Long Charging"))</f>
        <v>Short Charging</v>
      </c>
      <c r="Q2167" s="6">
        <f t="shared" si="136"/>
        <v>1</v>
      </c>
      <c r="R2167" s="30">
        <f t="shared" si="134"/>
        <v>0.65833333333333333</v>
      </c>
      <c r="S2167" s="28">
        <f t="shared" si="135"/>
        <v>45364</v>
      </c>
      <c r="T2167" s="28"/>
    </row>
    <row r="2168" spans="1:20" ht="13.2" x14ac:dyDescent="0.25">
      <c r="A2168" s="7" t="s">
        <v>4806</v>
      </c>
      <c r="B2168" s="7" t="s">
        <v>59</v>
      </c>
      <c r="C2168" s="7" t="s">
        <v>15</v>
      </c>
      <c r="D2168" s="7" t="s">
        <v>34</v>
      </c>
      <c r="E2168" s="7" t="s">
        <v>35</v>
      </c>
      <c r="F2168" s="8">
        <v>45475.318055555559</v>
      </c>
      <c r="G2168" s="8">
        <v>45475.39166666667</v>
      </c>
      <c r="H2168" s="7">
        <v>106</v>
      </c>
      <c r="I2168" s="7">
        <v>40.43</v>
      </c>
      <c r="J2168" s="7">
        <v>8</v>
      </c>
      <c r="K2168" s="7">
        <v>323.44</v>
      </c>
      <c r="L2168" s="7" t="s">
        <v>23</v>
      </c>
      <c r="M2168" s="9">
        <v>2</v>
      </c>
      <c r="N2168" s="6" t="str">
        <f>IF(ev_charging_network_usage_!$I2168&lt;=10,"Low",IF(ev_charging_network_usage_!$I2168&lt;=30,"Medium","High"))</f>
        <v>High</v>
      </c>
      <c r="O2168" s="6" t="str">
        <f t="shared" si="137"/>
        <v>Low Satisfaction</v>
      </c>
      <c r="P2168" s="6" t="str">
        <f>IF(ev_charging_network_usage_!$H2168&lt;30,"Short Charging",IF(ev_charging_network_usage_!$H2168&lt;=60,"Medium Charging","Long Charging"))</f>
        <v>Long Charging</v>
      </c>
      <c r="Q2168" s="6">
        <f t="shared" si="136"/>
        <v>3</v>
      </c>
      <c r="R2168" s="30">
        <f t="shared" si="134"/>
        <v>0.31805555555555554</v>
      </c>
      <c r="S2168" s="28">
        <f t="shared" si="135"/>
        <v>45475</v>
      </c>
      <c r="T2168" s="28"/>
    </row>
    <row r="2169" spans="1:20" ht="13.2" x14ac:dyDescent="0.25">
      <c r="A2169" s="3" t="s">
        <v>4807</v>
      </c>
      <c r="B2169" s="3" t="s">
        <v>48</v>
      </c>
      <c r="C2169" s="3" t="s">
        <v>21</v>
      </c>
      <c r="D2169" s="3" t="s">
        <v>22</v>
      </c>
      <c r="E2169" s="3" t="s">
        <v>17</v>
      </c>
      <c r="F2169" s="4">
        <v>45446.953472222223</v>
      </c>
      <c r="G2169" s="4">
        <v>45446.981944444444</v>
      </c>
      <c r="H2169" s="3">
        <v>41</v>
      </c>
      <c r="I2169" s="3">
        <v>19.02</v>
      </c>
      <c r="J2169" s="3">
        <v>15</v>
      </c>
      <c r="K2169" s="3">
        <v>285.3</v>
      </c>
      <c r="L2169" s="3" t="s">
        <v>18</v>
      </c>
      <c r="M2169" s="5">
        <v>4</v>
      </c>
      <c r="N2169" s="6" t="str">
        <f>IF(ev_charging_network_usage_!$I2169&lt;=10,"Low",IF(ev_charging_network_usage_!$I2169&lt;=30,"Medium","High"))</f>
        <v>Medium</v>
      </c>
      <c r="O2169" s="6" t="str">
        <f t="shared" si="137"/>
        <v>Medium Satisfaction</v>
      </c>
      <c r="P2169" s="6" t="str">
        <f>IF(ev_charging_network_usage_!$H2169&lt;30,"Short Charging",IF(ev_charging_network_usage_!$H2169&lt;=60,"Medium Charging","Long Charging"))</f>
        <v>Medium Charging</v>
      </c>
      <c r="Q2169" s="6">
        <f t="shared" si="136"/>
        <v>1</v>
      </c>
      <c r="R2169" s="30">
        <f t="shared" si="134"/>
        <v>0.95347222222222228</v>
      </c>
      <c r="S2169" s="28">
        <f t="shared" si="135"/>
        <v>45446</v>
      </c>
      <c r="T2169" s="28"/>
    </row>
    <row r="2170" spans="1:20" ht="13.2" x14ac:dyDescent="0.25">
      <c r="A2170" s="7" t="s">
        <v>4808</v>
      </c>
      <c r="B2170" s="7" t="s">
        <v>48</v>
      </c>
      <c r="C2170" s="7" t="s">
        <v>21</v>
      </c>
      <c r="D2170" s="7" t="s">
        <v>34</v>
      </c>
      <c r="E2170" s="7" t="s">
        <v>17</v>
      </c>
      <c r="F2170" s="8">
        <v>45203.269444444442</v>
      </c>
      <c r="G2170" s="8">
        <v>45203.304861111108</v>
      </c>
      <c r="H2170" s="7">
        <v>51</v>
      </c>
      <c r="I2170" s="7">
        <v>56.13</v>
      </c>
      <c r="J2170" s="7">
        <v>8</v>
      </c>
      <c r="K2170" s="7">
        <v>449.04</v>
      </c>
      <c r="L2170" s="7" t="s">
        <v>18</v>
      </c>
      <c r="M2170" s="9">
        <v>5</v>
      </c>
      <c r="N2170" s="6" t="str">
        <f>IF(ev_charging_network_usage_!$I2170&lt;=10,"Low",IF(ev_charging_network_usage_!$I2170&lt;=30,"Medium","High"))</f>
        <v>High</v>
      </c>
      <c r="O2170" s="6" t="str">
        <f t="shared" si="137"/>
        <v>High Satisfaction</v>
      </c>
      <c r="P2170" s="6" t="str">
        <f>IF(ev_charging_network_usage_!$H2170&lt;30,"Short Charging",IF(ev_charging_network_usage_!$H2170&lt;=60,"Medium Charging","Long Charging"))</f>
        <v>Medium Charging</v>
      </c>
      <c r="Q2170" s="6">
        <f t="shared" si="136"/>
        <v>1</v>
      </c>
      <c r="R2170" s="30">
        <f t="shared" si="134"/>
        <v>0.26944444444444443</v>
      </c>
      <c r="S2170" s="28">
        <f t="shared" si="135"/>
        <v>45203</v>
      </c>
      <c r="T2170" s="28"/>
    </row>
    <row r="2171" spans="1:20" ht="13.2" x14ac:dyDescent="0.25">
      <c r="A2171" s="3" t="s">
        <v>4809</v>
      </c>
      <c r="B2171" s="3" t="s">
        <v>43</v>
      </c>
      <c r="C2171" s="3" t="s">
        <v>21</v>
      </c>
      <c r="D2171" s="3" t="s">
        <v>16</v>
      </c>
      <c r="E2171" s="3" t="s">
        <v>35</v>
      </c>
      <c r="F2171" s="4">
        <v>45149.995833333334</v>
      </c>
      <c r="G2171" s="4">
        <v>45180.017361111109</v>
      </c>
      <c r="H2171" s="3">
        <v>31</v>
      </c>
      <c r="I2171" s="3">
        <v>43.31</v>
      </c>
      <c r="J2171" s="3">
        <v>8</v>
      </c>
      <c r="K2171" s="3">
        <v>346.48</v>
      </c>
      <c r="L2171" s="3" t="s">
        <v>18</v>
      </c>
      <c r="M2171" s="5">
        <v>5</v>
      </c>
      <c r="N2171" s="6" t="str">
        <f>IF(ev_charging_network_usage_!$I2171&lt;=10,"Low",IF(ev_charging_network_usage_!$I2171&lt;=30,"Medium","High"))</f>
        <v>High</v>
      </c>
      <c r="O2171" s="6" t="str">
        <f t="shared" si="137"/>
        <v>High Satisfaction</v>
      </c>
      <c r="P2171" s="6" t="str">
        <f>IF(ev_charging_network_usage_!$H2171&lt;30,"Short Charging",IF(ev_charging_network_usage_!$H2171&lt;=60,"Medium Charging","Long Charging"))</f>
        <v>Medium Charging</v>
      </c>
      <c r="Q2171" s="6">
        <f t="shared" si="136"/>
        <v>1</v>
      </c>
      <c r="R2171" s="30">
        <f t="shared" si="134"/>
        <v>0.99583333333333335</v>
      </c>
      <c r="S2171" s="28">
        <f t="shared" si="135"/>
        <v>45149</v>
      </c>
      <c r="T2171" s="28"/>
    </row>
    <row r="2172" spans="1:20" ht="13.2" x14ac:dyDescent="0.25">
      <c r="A2172" s="7" t="s">
        <v>4810</v>
      </c>
      <c r="B2172" s="7" t="s">
        <v>59</v>
      </c>
      <c r="C2172" s="7" t="s">
        <v>30</v>
      </c>
      <c r="D2172" s="7" t="s">
        <v>22</v>
      </c>
      <c r="E2172" s="7" t="s">
        <v>17</v>
      </c>
      <c r="F2172" s="11">
        <v>45576.229861111111</v>
      </c>
      <c r="G2172" s="11">
        <v>45576.281944444447</v>
      </c>
      <c r="H2172" s="7">
        <v>75</v>
      </c>
      <c r="I2172" s="7">
        <v>49.28</v>
      </c>
      <c r="J2172" s="7">
        <v>15</v>
      </c>
      <c r="K2172" s="7">
        <v>739.2</v>
      </c>
      <c r="L2172" s="7" t="s">
        <v>27</v>
      </c>
      <c r="M2172" s="9">
        <v>2</v>
      </c>
      <c r="N2172" s="6" t="str">
        <f>IF(ev_charging_network_usage_!$I2172&lt;=10,"Low",IF(ev_charging_network_usage_!$I2172&lt;=30,"Medium","High"))</f>
        <v>High</v>
      </c>
      <c r="O2172" s="6" t="str">
        <f t="shared" si="137"/>
        <v>Low Satisfaction</v>
      </c>
      <c r="P2172" s="6" t="str">
        <f>IF(ev_charging_network_usage_!$H2172&lt;30,"Short Charging",IF(ev_charging_network_usage_!$H2172&lt;=60,"Medium Charging","Long Charging"))</f>
        <v>Long Charging</v>
      </c>
      <c r="Q2172" s="6">
        <f t="shared" si="136"/>
        <v>2</v>
      </c>
      <c r="R2172" s="30">
        <f t="shared" si="134"/>
        <v>0.2298611111111111</v>
      </c>
      <c r="S2172" s="28">
        <f t="shared" si="135"/>
        <v>45576</v>
      </c>
      <c r="T2172" s="28"/>
    </row>
    <row r="2173" spans="1:20" ht="13.2" x14ac:dyDescent="0.25">
      <c r="A2173" s="3" t="s">
        <v>4811</v>
      </c>
      <c r="B2173" s="3" t="s">
        <v>78</v>
      </c>
      <c r="C2173" s="3" t="s">
        <v>30</v>
      </c>
      <c r="D2173" s="3" t="s">
        <v>34</v>
      </c>
      <c r="E2173" s="3" t="s">
        <v>17</v>
      </c>
      <c r="F2173" s="3" t="s">
        <v>4812</v>
      </c>
      <c r="G2173" s="3" t="s">
        <v>4813</v>
      </c>
      <c r="H2173" s="3">
        <v>90</v>
      </c>
      <c r="I2173" s="3">
        <v>5.1100000000000003</v>
      </c>
      <c r="J2173" s="3">
        <v>12</v>
      </c>
      <c r="K2173" s="3">
        <v>61.32</v>
      </c>
      <c r="L2173" s="3" t="s">
        <v>23</v>
      </c>
      <c r="M2173" s="5">
        <v>3</v>
      </c>
      <c r="N2173" s="6" t="str">
        <f>IF(ev_charging_network_usage_!$I2173&lt;=10,"Low",IF(ev_charging_network_usage_!$I2173&lt;=30,"Medium","High"))</f>
        <v>Low</v>
      </c>
      <c r="O2173" s="6" t="str">
        <f t="shared" si="137"/>
        <v>Medium Satisfaction</v>
      </c>
      <c r="P2173" s="6" t="str">
        <f>IF(ev_charging_network_usage_!$H2173&lt;30,"Short Charging",IF(ev_charging_network_usage_!$H2173&lt;=60,"Medium Charging","Long Charging"))</f>
        <v>Long Charging</v>
      </c>
      <c r="Q2173" s="6">
        <f t="shared" si="136"/>
        <v>2</v>
      </c>
      <c r="R2173" s="30">
        <f t="shared" si="134"/>
        <v>0.37152777777777779</v>
      </c>
      <c r="S2173" s="28">
        <f t="shared" si="135"/>
        <v>45464</v>
      </c>
      <c r="T2173" s="28"/>
    </row>
    <row r="2174" spans="1:20" ht="13.2" x14ac:dyDescent="0.25">
      <c r="A2174" s="7" t="s">
        <v>4814</v>
      </c>
      <c r="B2174" s="7" t="s">
        <v>59</v>
      </c>
      <c r="C2174" s="7" t="s">
        <v>15</v>
      </c>
      <c r="D2174" s="7" t="s">
        <v>22</v>
      </c>
      <c r="E2174" s="7" t="s">
        <v>35</v>
      </c>
      <c r="F2174" s="7" t="s">
        <v>4815</v>
      </c>
      <c r="G2174" s="7" t="s">
        <v>4816</v>
      </c>
      <c r="H2174" s="7">
        <v>59</v>
      </c>
      <c r="I2174" s="7">
        <v>44.26</v>
      </c>
      <c r="J2174" s="7">
        <v>8</v>
      </c>
      <c r="K2174" s="7">
        <v>354.08</v>
      </c>
      <c r="L2174" s="7" t="s">
        <v>18</v>
      </c>
      <c r="M2174" s="9">
        <v>3</v>
      </c>
      <c r="N2174" s="6" t="str">
        <f>IF(ev_charging_network_usage_!$I2174&lt;=10,"Low",IF(ev_charging_network_usage_!$I2174&lt;=30,"Medium","High"))</f>
        <v>High</v>
      </c>
      <c r="O2174" s="6" t="str">
        <f t="shared" si="137"/>
        <v>Medium Satisfaction</v>
      </c>
      <c r="P2174" s="6" t="str">
        <f>IF(ev_charging_network_usage_!$H2174&lt;30,"Short Charging",IF(ev_charging_network_usage_!$H2174&lt;=60,"Medium Charging","Long Charging"))</f>
        <v>Medium Charging</v>
      </c>
      <c r="Q2174" s="6">
        <f t="shared" si="136"/>
        <v>3</v>
      </c>
      <c r="R2174" s="30">
        <f t="shared" si="134"/>
        <v>0.35694444444444445</v>
      </c>
      <c r="S2174" s="28">
        <f t="shared" si="135"/>
        <v>45564</v>
      </c>
      <c r="T2174" s="28"/>
    </row>
    <row r="2175" spans="1:20" ht="13.2" x14ac:dyDescent="0.25">
      <c r="A2175" s="3" t="s">
        <v>4817</v>
      </c>
      <c r="B2175" s="3" t="s">
        <v>78</v>
      </c>
      <c r="C2175" s="3" t="s">
        <v>30</v>
      </c>
      <c r="D2175" s="3" t="s">
        <v>22</v>
      </c>
      <c r="E2175" s="3" t="s">
        <v>35</v>
      </c>
      <c r="F2175" s="3" t="s">
        <v>4818</v>
      </c>
      <c r="G2175" s="3" t="s">
        <v>4819</v>
      </c>
      <c r="H2175" s="3">
        <v>52</v>
      </c>
      <c r="I2175" s="3">
        <v>13.24</v>
      </c>
      <c r="J2175" s="3">
        <v>12</v>
      </c>
      <c r="K2175" s="3">
        <v>158.88</v>
      </c>
      <c r="L2175" s="3" t="s">
        <v>27</v>
      </c>
      <c r="M2175" s="5">
        <v>4</v>
      </c>
      <c r="N2175" s="6" t="str">
        <f>IF(ev_charging_network_usage_!$I2175&lt;=10,"Low",IF(ev_charging_network_usage_!$I2175&lt;=30,"Medium","High"))</f>
        <v>Medium</v>
      </c>
      <c r="O2175" s="6" t="str">
        <f t="shared" si="137"/>
        <v>Medium Satisfaction</v>
      </c>
      <c r="P2175" s="6" t="str">
        <f>IF(ev_charging_network_usage_!$H2175&lt;30,"Short Charging",IF(ev_charging_network_usage_!$H2175&lt;=60,"Medium Charging","Long Charging"))</f>
        <v>Medium Charging</v>
      </c>
      <c r="Q2175" s="6">
        <f t="shared" si="136"/>
        <v>2</v>
      </c>
      <c r="R2175" s="30">
        <f t="shared" si="134"/>
        <v>0.56874999999999998</v>
      </c>
      <c r="S2175" s="28">
        <f t="shared" si="135"/>
        <v>45033</v>
      </c>
      <c r="T2175" s="28"/>
    </row>
    <row r="2176" spans="1:20" ht="13.2" x14ac:dyDescent="0.25">
      <c r="A2176" s="7" t="s">
        <v>4820</v>
      </c>
      <c r="B2176" s="7" t="s">
        <v>55</v>
      </c>
      <c r="C2176" s="7" t="s">
        <v>21</v>
      </c>
      <c r="D2176" s="7" t="s">
        <v>31</v>
      </c>
      <c r="E2176" s="7" t="s">
        <v>35</v>
      </c>
      <c r="F2176" s="7" t="s">
        <v>4821</v>
      </c>
      <c r="G2176" s="7" t="s">
        <v>4822</v>
      </c>
      <c r="H2176" s="7">
        <v>76</v>
      </c>
      <c r="I2176" s="7">
        <v>19.53</v>
      </c>
      <c r="J2176" s="7">
        <v>8</v>
      </c>
      <c r="K2176" s="7">
        <v>156.24</v>
      </c>
      <c r="L2176" s="7" t="s">
        <v>23</v>
      </c>
      <c r="M2176" s="9">
        <v>3</v>
      </c>
      <c r="N2176" s="6" t="str">
        <f>IF(ev_charging_network_usage_!$I2176&lt;=10,"Low",IF(ev_charging_network_usage_!$I2176&lt;=30,"Medium","High"))</f>
        <v>Medium</v>
      </c>
      <c r="O2176" s="6" t="str">
        <f t="shared" si="137"/>
        <v>Medium Satisfaction</v>
      </c>
      <c r="P2176" s="6" t="str">
        <f>IF(ev_charging_network_usage_!$H2176&lt;30,"Short Charging",IF(ev_charging_network_usage_!$H2176&lt;=60,"Medium Charging","Long Charging"))</f>
        <v>Long Charging</v>
      </c>
      <c r="Q2176" s="6">
        <f t="shared" si="136"/>
        <v>1</v>
      </c>
      <c r="R2176" s="30">
        <f t="shared" si="134"/>
        <v>0.82152777777777775</v>
      </c>
      <c r="S2176" s="28">
        <f t="shared" si="135"/>
        <v>45006</v>
      </c>
      <c r="T2176" s="28"/>
    </row>
    <row r="2177" spans="1:20" ht="13.2" x14ac:dyDescent="0.25">
      <c r="A2177" s="3" t="s">
        <v>4823</v>
      </c>
      <c r="B2177" s="3" t="s">
        <v>29</v>
      </c>
      <c r="C2177" s="3" t="s">
        <v>21</v>
      </c>
      <c r="D2177" s="3" t="s">
        <v>31</v>
      </c>
      <c r="E2177" s="3" t="s">
        <v>35</v>
      </c>
      <c r="F2177" s="3" t="s">
        <v>4824</v>
      </c>
      <c r="G2177" s="3" t="s">
        <v>4825</v>
      </c>
      <c r="H2177" s="3">
        <v>27</v>
      </c>
      <c r="I2177" s="3">
        <v>50.58</v>
      </c>
      <c r="J2177" s="3">
        <v>10</v>
      </c>
      <c r="K2177" s="3">
        <v>505.8</v>
      </c>
      <c r="L2177" s="3" t="s">
        <v>27</v>
      </c>
      <c r="M2177" s="5">
        <v>3</v>
      </c>
      <c r="N2177" s="6" t="str">
        <f>IF(ev_charging_network_usage_!$I2177&lt;=10,"Low",IF(ev_charging_network_usage_!$I2177&lt;=30,"Medium","High"))</f>
        <v>High</v>
      </c>
      <c r="O2177" s="6" t="str">
        <f t="shared" si="137"/>
        <v>Medium Satisfaction</v>
      </c>
      <c r="P2177" s="6" t="str">
        <f>IF(ev_charging_network_usage_!$H2177&lt;30,"Short Charging",IF(ev_charging_network_usage_!$H2177&lt;=60,"Medium Charging","Long Charging"))</f>
        <v>Short Charging</v>
      </c>
      <c r="Q2177" s="6">
        <f t="shared" si="136"/>
        <v>1</v>
      </c>
      <c r="R2177" s="30">
        <f t="shared" si="134"/>
        <v>0.5756944444444444</v>
      </c>
      <c r="S2177" s="28">
        <f t="shared" si="135"/>
        <v>45310</v>
      </c>
      <c r="T2177" s="28"/>
    </row>
    <row r="2178" spans="1:20" ht="13.2" x14ac:dyDescent="0.25">
      <c r="A2178" s="7" t="s">
        <v>4826</v>
      </c>
      <c r="B2178" s="7" t="s">
        <v>78</v>
      </c>
      <c r="C2178" s="7" t="s">
        <v>30</v>
      </c>
      <c r="D2178" s="7" t="s">
        <v>22</v>
      </c>
      <c r="E2178" s="7" t="s">
        <v>17</v>
      </c>
      <c r="F2178" s="7" t="s">
        <v>4827</v>
      </c>
      <c r="G2178" s="7" t="s">
        <v>4828</v>
      </c>
      <c r="H2178" s="7">
        <v>27</v>
      </c>
      <c r="I2178" s="7">
        <v>34.76</v>
      </c>
      <c r="J2178" s="7">
        <v>10</v>
      </c>
      <c r="K2178" s="7">
        <v>347.6</v>
      </c>
      <c r="L2178" s="7" t="s">
        <v>18</v>
      </c>
      <c r="M2178" s="9">
        <v>1</v>
      </c>
      <c r="N2178" s="6" t="str">
        <f>IF(ev_charging_network_usage_!$I2178&lt;=10,"Low",IF(ev_charging_network_usage_!$I2178&lt;=30,"Medium","High"))</f>
        <v>High</v>
      </c>
      <c r="O2178" s="6" t="str">
        <f t="shared" si="137"/>
        <v>Low Satisfaction</v>
      </c>
      <c r="P2178" s="6" t="str">
        <f>IF(ev_charging_network_usage_!$H2178&lt;30,"Short Charging",IF(ev_charging_network_usage_!$H2178&lt;=60,"Medium Charging","Long Charging"))</f>
        <v>Short Charging</v>
      </c>
      <c r="Q2178" s="6">
        <f t="shared" si="136"/>
        <v>2</v>
      </c>
      <c r="R2178" s="30">
        <f t="shared" ref="R2178:R2241" si="138">TIME(HOUR(F2178),MINUTE(F2178),SECOND(F2178))</f>
        <v>0.87708333333333333</v>
      </c>
      <c r="S2178" s="28">
        <f t="shared" ref="S2178:S2241" si="139">DATE(YEAR(F2178),MONTH(F2178),DAY(F2178))</f>
        <v>44974</v>
      </c>
      <c r="T2178" s="28"/>
    </row>
    <row r="2179" spans="1:20" ht="13.2" x14ac:dyDescent="0.25">
      <c r="A2179" s="3" t="s">
        <v>4829</v>
      </c>
      <c r="B2179" s="3" t="s">
        <v>14</v>
      </c>
      <c r="C2179" s="3" t="s">
        <v>15</v>
      </c>
      <c r="D2179" s="3" t="s">
        <v>16</v>
      </c>
      <c r="E2179" s="3" t="s">
        <v>35</v>
      </c>
      <c r="F2179" s="3" t="s">
        <v>4830</v>
      </c>
      <c r="G2179" s="3" t="s">
        <v>4831</v>
      </c>
      <c r="H2179" s="3">
        <v>88</v>
      </c>
      <c r="I2179" s="3">
        <v>59.49</v>
      </c>
      <c r="J2179" s="3">
        <v>15</v>
      </c>
      <c r="K2179" s="3">
        <v>892.35</v>
      </c>
      <c r="L2179" s="3" t="s">
        <v>18</v>
      </c>
      <c r="M2179" s="5">
        <v>3</v>
      </c>
      <c r="N2179" s="6" t="str">
        <f>IF(ev_charging_network_usage_!$I2179&lt;=10,"Low",IF(ev_charging_network_usage_!$I2179&lt;=30,"Medium","High"))</f>
        <v>High</v>
      </c>
      <c r="O2179" s="6" t="str">
        <f t="shared" si="137"/>
        <v>Medium Satisfaction</v>
      </c>
      <c r="P2179" s="6" t="str">
        <f>IF(ev_charging_network_usage_!$H2179&lt;30,"Short Charging",IF(ev_charging_network_usage_!$H2179&lt;=60,"Medium Charging","Long Charging"))</f>
        <v>Long Charging</v>
      </c>
      <c r="Q2179" s="6">
        <f t="shared" ref="Q2179:Q2242" si="140">IF(C2179="Fast Charger",1,IF(C2179="Standard Charger",2,IF(C2179="Super Fast Charger",3,"")))</f>
        <v>3</v>
      </c>
      <c r="R2179" s="30">
        <f t="shared" si="138"/>
        <v>0.42430555555555555</v>
      </c>
      <c r="S2179" s="28">
        <f t="shared" si="139"/>
        <v>45626</v>
      </c>
      <c r="T2179" s="28"/>
    </row>
    <row r="2180" spans="1:20" ht="13.2" x14ac:dyDescent="0.25">
      <c r="A2180" s="7" t="s">
        <v>4832</v>
      </c>
      <c r="B2180" s="7" t="s">
        <v>20</v>
      </c>
      <c r="C2180" s="7" t="s">
        <v>30</v>
      </c>
      <c r="D2180" s="7" t="s">
        <v>22</v>
      </c>
      <c r="E2180" s="7" t="s">
        <v>17</v>
      </c>
      <c r="F2180" s="8">
        <v>45082.783333333333</v>
      </c>
      <c r="G2180" s="8">
        <v>45082.802083333336</v>
      </c>
      <c r="H2180" s="7">
        <v>27</v>
      </c>
      <c r="I2180" s="7">
        <v>54.68</v>
      </c>
      <c r="J2180" s="7">
        <v>15</v>
      </c>
      <c r="K2180" s="7">
        <v>820.2</v>
      </c>
      <c r="L2180" s="7" t="s">
        <v>38</v>
      </c>
      <c r="M2180" s="9">
        <v>3</v>
      </c>
      <c r="N2180" s="6" t="str">
        <f>IF(ev_charging_network_usage_!$I2180&lt;=10,"Low",IF(ev_charging_network_usage_!$I2180&lt;=30,"Medium","High"))</f>
        <v>High</v>
      </c>
      <c r="O2180" s="6" t="str">
        <f t="shared" ref="O2180:O2243" si="141">IF(M2180&lt;=2,"Low Satisfaction",IF(M2180&lt;=4,"Medium Satisfaction","High Satisfaction"))</f>
        <v>Medium Satisfaction</v>
      </c>
      <c r="P2180" s="6" t="str">
        <f>IF(ev_charging_network_usage_!$H2180&lt;30,"Short Charging",IF(ev_charging_network_usage_!$H2180&lt;=60,"Medium Charging","Long Charging"))</f>
        <v>Short Charging</v>
      </c>
      <c r="Q2180" s="6">
        <f t="shared" si="140"/>
        <v>2</v>
      </c>
      <c r="R2180" s="30">
        <f t="shared" si="138"/>
        <v>0.78333333333333333</v>
      </c>
      <c r="S2180" s="28">
        <f t="shared" si="139"/>
        <v>45082</v>
      </c>
      <c r="T2180" s="28"/>
    </row>
    <row r="2181" spans="1:20" ht="13.2" x14ac:dyDescent="0.25">
      <c r="A2181" s="3" t="s">
        <v>4833</v>
      </c>
      <c r="B2181" s="3" t="s">
        <v>14</v>
      </c>
      <c r="C2181" s="3" t="s">
        <v>15</v>
      </c>
      <c r="D2181" s="3" t="s">
        <v>34</v>
      </c>
      <c r="E2181" s="3" t="s">
        <v>35</v>
      </c>
      <c r="F2181" s="4">
        <v>45200.588194444441</v>
      </c>
      <c r="G2181" s="4">
        <v>45200.621527777781</v>
      </c>
      <c r="H2181" s="3">
        <v>48</v>
      </c>
      <c r="I2181" s="3">
        <v>36.58</v>
      </c>
      <c r="J2181" s="3">
        <v>10</v>
      </c>
      <c r="K2181" s="3">
        <v>365.8</v>
      </c>
      <c r="L2181" s="3" t="s">
        <v>27</v>
      </c>
      <c r="M2181" s="5">
        <v>1</v>
      </c>
      <c r="N2181" s="6" t="str">
        <f>IF(ev_charging_network_usage_!$I2181&lt;=10,"Low",IF(ev_charging_network_usage_!$I2181&lt;=30,"Medium","High"))</f>
        <v>High</v>
      </c>
      <c r="O2181" s="6" t="str">
        <f t="shared" si="141"/>
        <v>Low Satisfaction</v>
      </c>
      <c r="P2181" s="6" t="str">
        <f>IF(ev_charging_network_usage_!$H2181&lt;30,"Short Charging",IF(ev_charging_network_usage_!$H2181&lt;=60,"Medium Charging","Long Charging"))</f>
        <v>Medium Charging</v>
      </c>
      <c r="Q2181" s="6">
        <f t="shared" si="140"/>
        <v>3</v>
      </c>
      <c r="R2181" s="30">
        <f t="shared" si="138"/>
        <v>0.58819444444444446</v>
      </c>
      <c r="S2181" s="28">
        <f t="shared" si="139"/>
        <v>45200</v>
      </c>
      <c r="T2181" s="28"/>
    </row>
    <row r="2182" spans="1:20" ht="13.2" x14ac:dyDescent="0.25">
      <c r="A2182" s="7" t="s">
        <v>4834</v>
      </c>
      <c r="B2182" s="7" t="s">
        <v>14</v>
      </c>
      <c r="C2182" s="7" t="s">
        <v>21</v>
      </c>
      <c r="D2182" s="7" t="s">
        <v>22</v>
      </c>
      <c r="E2182" s="7" t="s">
        <v>35</v>
      </c>
      <c r="F2182" s="8">
        <v>45356.220138888886</v>
      </c>
      <c r="G2182" s="8">
        <v>45356.258333333331</v>
      </c>
      <c r="H2182" s="7">
        <v>55</v>
      </c>
      <c r="I2182" s="7">
        <v>15.97</v>
      </c>
      <c r="J2182" s="7">
        <v>8</v>
      </c>
      <c r="K2182" s="7">
        <v>127.76</v>
      </c>
      <c r="L2182" s="7" t="s">
        <v>18</v>
      </c>
      <c r="M2182" s="9">
        <v>4</v>
      </c>
      <c r="N2182" s="6" t="str">
        <f>IF(ev_charging_network_usage_!$I2182&lt;=10,"Low",IF(ev_charging_network_usage_!$I2182&lt;=30,"Medium","High"))</f>
        <v>Medium</v>
      </c>
      <c r="O2182" s="6" t="str">
        <f t="shared" si="141"/>
        <v>Medium Satisfaction</v>
      </c>
      <c r="P2182" s="6" t="str">
        <f>IF(ev_charging_network_usage_!$H2182&lt;30,"Short Charging",IF(ev_charging_network_usage_!$H2182&lt;=60,"Medium Charging","Long Charging"))</f>
        <v>Medium Charging</v>
      </c>
      <c r="Q2182" s="6">
        <f t="shared" si="140"/>
        <v>1</v>
      </c>
      <c r="R2182" s="30">
        <f t="shared" si="138"/>
        <v>0.22013888888888888</v>
      </c>
      <c r="S2182" s="28">
        <f t="shared" si="139"/>
        <v>45356</v>
      </c>
      <c r="T2182" s="28"/>
    </row>
    <row r="2183" spans="1:20" ht="13.2" x14ac:dyDescent="0.25">
      <c r="A2183" s="3" t="s">
        <v>4835</v>
      </c>
      <c r="B2183" s="3" t="s">
        <v>43</v>
      </c>
      <c r="C2183" s="3" t="s">
        <v>15</v>
      </c>
      <c r="D2183" s="3" t="s">
        <v>34</v>
      </c>
      <c r="E2183" s="3" t="s">
        <v>17</v>
      </c>
      <c r="F2183" s="3" t="s">
        <v>4836</v>
      </c>
      <c r="G2183" s="3" t="s">
        <v>4837</v>
      </c>
      <c r="H2183" s="3">
        <v>73</v>
      </c>
      <c r="I2183" s="3">
        <v>43.76</v>
      </c>
      <c r="J2183" s="3">
        <v>8</v>
      </c>
      <c r="K2183" s="3">
        <v>350.08</v>
      </c>
      <c r="L2183" s="3" t="s">
        <v>38</v>
      </c>
      <c r="M2183" s="5">
        <v>1</v>
      </c>
      <c r="N2183" s="6" t="str">
        <f>IF(ev_charging_network_usage_!$I2183&lt;=10,"Low",IF(ev_charging_network_usage_!$I2183&lt;=30,"Medium","High"))</f>
        <v>High</v>
      </c>
      <c r="O2183" s="6" t="str">
        <f t="shared" si="141"/>
        <v>Low Satisfaction</v>
      </c>
      <c r="P2183" s="6" t="str">
        <f>IF(ev_charging_network_usage_!$H2183&lt;30,"Short Charging",IF(ev_charging_network_usage_!$H2183&lt;=60,"Medium Charging","Long Charging"))</f>
        <v>Long Charging</v>
      </c>
      <c r="Q2183" s="6">
        <f t="shared" si="140"/>
        <v>3</v>
      </c>
      <c r="R2183" s="30">
        <f t="shared" si="138"/>
        <v>0.95625000000000004</v>
      </c>
      <c r="S2183" s="28">
        <f t="shared" si="139"/>
        <v>45043</v>
      </c>
      <c r="T2183" s="28"/>
    </row>
    <row r="2184" spans="1:20" ht="13.2" x14ac:dyDescent="0.25">
      <c r="A2184" s="7" t="s">
        <v>4838</v>
      </c>
      <c r="B2184" s="7" t="s">
        <v>55</v>
      </c>
      <c r="C2184" s="7" t="s">
        <v>15</v>
      </c>
      <c r="D2184" s="7" t="s">
        <v>31</v>
      </c>
      <c r="E2184" s="7" t="s">
        <v>35</v>
      </c>
      <c r="F2184" s="8">
        <v>45629.354166666664</v>
      </c>
      <c r="G2184" s="8">
        <v>45629.401388888888</v>
      </c>
      <c r="H2184" s="7">
        <v>68</v>
      </c>
      <c r="I2184" s="7">
        <v>55.45</v>
      </c>
      <c r="J2184" s="7">
        <v>10</v>
      </c>
      <c r="K2184" s="7">
        <v>554.5</v>
      </c>
      <c r="L2184" s="7" t="s">
        <v>18</v>
      </c>
      <c r="M2184" s="9">
        <v>3</v>
      </c>
      <c r="N2184" s="6" t="str">
        <f>IF(ev_charging_network_usage_!$I2184&lt;=10,"Low",IF(ev_charging_network_usage_!$I2184&lt;=30,"Medium","High"))</f>
        <v>High</v>
      </c>
      <c r="O2184" s="6" t="str">
        <f t="shared" si="141"/>
        <v>Medium Satisfaction</v>
      </c>
      <c r="P2184" s="6" t="str">
        <f>IF(ev_charging_network_usage_!$H2184&lt;30,"Short Charging",IF(ev_charging_network_usage_!$H2184&lt;=60,"Medium Charging","Long Charging"))</f>
        <v>Long Charging</v>
      </c>
      <c r="Q2184" s="6">
        <f t="shared" si="140"/>
        <v>3</v>
      </c>
      <c r="R2184" s="30">
        <f t="shared" si="138"/>
        <v>0.35416666666666669</v>
      </c>
      <c r="S2184" s="28">
        <f t="shared" si="139"/>
        <v>45629</v>
      </c>
      <c r="T2184" s="28"/>
    </row>
    <row r="2185" spans="1:20" ht="13.2" x14ac:dyDescent="0.25">
      <c r="A2185" s="3" t="s">
        <v>4839</v>
      </c>
      <c r="B2185" s="3" t="s">
        <v>55</v>
      </c>
      <c r="C2185" s="3" t="s">
        <v>21</v>
      </c>
      <c r="D2185" s="3" t="s">
        <v>34</v>
      </c>
      <c r="E2185" s="3" t="s">
        <v>35</v>
      </c>
      <c r="F2185" s="3" t="s">
        <v>4840</v>
      </c>
      <c r="G2185" s="3" t="s">
        <v>4841</v>
      </c>
      <c r="H2185" s="3">
        <v>44</v>
      </c>
      <c r="I2185" s="3">
        <v>20.3</v>
      </c>
      <c r="J2185" s="3">
        <v>15</v>
      </c>
      <c r="K2185" s="3">
        <v>304.5</v>
      </c>
      <c r="L2185" s="3" t="s">
        <v>38</v>
      </c>
      <c r="M2185" s="5">
        <v>3</v>
      </c>
      <c r="N2185" s="6" t="str">
        <f>IF(ev_charging_network_usage_!$I2185&lt;=10,"Low",IF(ev_charging_network_usage_!$I2185&lt;=30,"Medium","High"))</f>
        <v>Medium</v>
      </c>
      <c r="O2185" s="6" t="str">
        <f t="shared" si="141"/>
        <v>Medium Satisfaction</v>
      </c>
      <c r="P2185" s="6" t="str">
        <f>IF(ev_charging_network_usage_!$H2185&lt;30,"Short Charging",IF(ev_charging_network_usage_!$H2185&lt;=60,"Medium Charging","Long Charging"))</f>
        <v>Medium Charging</v>
      </c>
      <c r="Q2185" s="6">
        <f t="shared" si="140"/>
        <v>1</v>
      </c>
      <c r="R2185" s="30">
        <f t="shared" si="138"/>
        <v>0.32083333333333336</v>
      </c>
      <c r="S2185" s="28">
        <f t="shared" si="139"/>
        <v>45495</v>
      </c>
      <c r="T2185" s="28"/>
    </row>
    <row r="2186" spans="1:20" ht="13.2" x14ac:dyDescent="0.25">
      <c r="A2186" s="7" t="s">
        <v>4842</v>
      </c>
      <c r="B2186" s="7" t="s">
        <v>29</v>
      </c>
      <c r="C2186" s="7" t="s">
        <v>15</v>
      </c>
      <c r="D2186" s="7" t="s">
        <v>16</v>
      </c>
      <c r="E2186" s="7" t="s">
        <v>17</v>
      </c>
      <c r="F2186" s="8">
        <v>45180.663888888892</v>
      </c>
      <c r="G2186" s="8">
        <v>45180.674305555556</v>
      </c>
      <c r="H2186" s="7">
        <v>15</v>
      </c>
      <c r="I2186" s="7">
        <v>21.66</v>
      </c>
      <c r="J2186" s="7">
        <v>15</v>
      </c>
      <c r="K2186" s="7">
        <v>324.89999999999998</v>
      </c>
      <c r="L2186" s="7" t="s">
        <v>38</v>
      </c>
      <c r="M2186" s="9">
        <v>1</v>
      </c>
      <c r="N2186" s="6" t="str">
        <f>IF(ev_charging_network_usage_!$I2186&lt;=10,"Low",IF(ev_charging_network_usage_!$I2186&lt;=30,"Medium","High"))</f>
        <v>Medium</v>
      </c>
      <c r="O2186" s="6" t="str">
        <f t="shared" si="141"/>
        <v>Low Satisfaction</v>
      </c>
      <c r="P2186" s="6" t="str">
        <f>IF(ev_charging_network_usage_!$H2186&lt;30,"Short Charging",IF(ev_charging_network_usage_!$H2186&lt;=60,"Medium Charging","Long Charging"))</f>
        <v>Short Charging</v>
      </c>
      <c r="Q2186" s="6">
        <f t="shared" si="140"/>
        <v>3</v>
      </c>
      <c r="R2186" s="30">
        <f t="shared" si="138"/>
        <v>0.66388888888888886</v>
      </c>
      <c r="S2186" s="28">
        <f t="shared" si="139"/>
        <v>45180</v>
      </c>
      <c r="T2186" s="28"/>
    </row>
    <row r="2187" spans="1:20" ht="13.2" x14ac:dyDescent="0.25">
      <c r="A2187" s="3" t="s">
        <v>4843</v>
      </c>
      <c r="B2187" s="3" t="s">
        <v>59</v>
      </c>
      <c r="C2187" s="3" t="s">
        <v>21</v>
      </c>
      <c r="D2187" s="3" t="s">
        <v>22</v>
      </c>
      <c r="E2187" s="3" t="s">
        <v>17</v>
      </c>
      <c r="F2187" s="4">
        <v>45109.55</v>
      </c>
      <c r="G2187" s="4">
        <v>45109.631249999999</v>
      </c>
      <c r="H2187" s="3">
        <v>117</v>
      </c>
      <c r="I2187" s="3">
        <v>13.28</v>
      </c>
      <c r="J2187" s="3">
        <v>10</v>
      </c>
      <c r="K2187" s="3">
        <v>132.80000000000001</v>
      </c>
      <c r="L2187" s="3" t="s">
        <v>23</v>
      </c>
      <c r="M2187" s="5">
        <v>4</v>
      </c>
      <c r="N2187" s="6" t="str">
        <f>IF(ev_charging_network_usage_!$I2187&lt;=10,"Low",IF(ev_charging_network_usage_!$I2187&lt;=30,"Medium","High"))</f>
        <v>Medium</v>
      </c>
      <c r="O2187" s="6" t="str">
        <f t="shared" si="141"/>
        <v>Medium Satisfaction</v>
      </c>
      <c r="P2187" s="6" t="str">
        <f>IF(ev_charging_network_usage_!$H2187&lt;30,"Short Charging",IF(ev_charging_network_usage_!$H2187&lt;=60,"Medium Charging","Long Charging"))</f>
        <v>Long Charging</v>
      </c>
      <c r="Q2187" s="6">
        <f t="shared" si="140"/>
        <v>1</v>
      </c>
      <c r="R2187" s="30">
        <f t="shared" si="138"/>
        <v>0.55000000000000004</v>
      </c>
      <c r="S2187" s="28">
        <f t="shared" si="139"/>
        <v>45109</v>
      </c>
      <c r="T2187" s="28"/>
    </row>
    <row r="2188" spans="1:20" ht="13.2" x14ac:dyDescent="0.25">
      <c r="A2188" s="7" t="s">
        <v>4844</v>
      </c>
      <c r="B2188" s="7" t="s">
        <v>55</v>
      </c>
      <c r="C2188" s="7" t="s">
        <v>15</v>
      </c>
      <c r="D2188" s="7" t="s">
        <v>31</v>
      </c>
      <c r="E2188" s="7" t="s">
        <v>35</v>
      </c>
      <c r="F2188" s="8">
        <v>44959.628472222219</v>
      </c>
      <c r="G2188" s="8">
        <v>44959.672222222223</v>
      </c>
      <c r="H2188" s="7">
        <v>63</v>
      </c>
      <c r="I2188" s="7">
        <v>17.39</v>
      </c>
      <c r="J2188" s="7">
        <v>12</v>
      </c>
      <c r="K2188" s="7">
        <v>208.68</v>
      </c>
      <c r="L2188" s="7" t="s">
        <v>23</v>
      </c>
      <c r="M2188" s="9">
        <v>4</v>
      </c>
      <c r="N2188" s="6" t="str">
        <f>IF(ev_charging_network_usage_!$I2188&lt;=10,"Low",IF(ev_charging_network_usage_!$I2188&lt;=30,"Medium","High"))</f>
        <v>Medium</v>
      </c>
      <c r="O2188" s="6" t="str">
        <f t="shared" si="141"/>
        <v>Medium Satisfaction</v>
      </c>
      <c r="P2188" s="6" t="str">
        <f>IF(ev_charging_network_usage_!$H2188&lt;30,"Short Charging",IF(ev_charging_network_usage_!$H2188&lt;=60,"Medium Charging","Long Charging"))</f>
        <v>Long Charging</v>
      </c>
      <c r="Q2188" s="6">
        <f t="shared" si="140"/>
        <v>3</v>
      </c>
      <c r="R2188" s="30">
        <f t="shared" si="138"/>
        <v>0.62847222222222221</v>
      </c>
      <c r="S2188" s="28">
        <f t="shared" si="139"/>
        <v>44959</v>
      </c>
      <c r="T2188" s="28"/>
    </row>
    <row r="2189" spans="1:20" ht="13.2" x14ac:dyDescent="0.25">
      <c r="A2189" s="3" t="s">
        <v>4845</v>
      </c>
      <c r="B2189" s="3" t="s">
        <v>55</v>
      </c>
      <c r="C2189" s="3" t="s">
        <v>30</v>
      </c>
      <c r="D2189" s="3" t="s">
        <v>34</v>
      </c>
      <c r="E2189" s="3" t="s">
        <v>17</v>
      </c>
      <c r="F2189" s="4">
        <v>44936.029166666667</v>
      </c>
      <c r="G2189" s="4">
        <v>44936.090277777781</v>
      </c>
      <c r="H2189" s="3">
        <v>88</v>
      </c>
      <c r="I2189" s="3">
        <v>2.2599999999999998</v>
      </c>
      <c r="J2189" s="3">
        <v>10</v>
      </c>
      <c r="K2189" s="3">
        <v>22.6</v>
      </c>
      <c r="L2189" s="3" t="s">
        <v>23</v>
      </c>
      <c r="M2189" s="5">
        <v>3</v>
      </c>
      <c r="N2189" s="6" t="str">
        <f>IF(ev_charging_network_usage_!$I2189&lt;=10,"Low",IF(ev_charging_network_usage_!$I2189&lt;=30,"Medium","High"))</f>
        <v>Low</v>
      </c>
      <c r="O2189" s="6" t="str">
        <f t="shared" si="141"/>
        <v>Medium Satisfaction</v>
      </c>
      <c r="P2189" s="6" t="str">
        <f>IF(ev_charging_network_usage_!$H2189&lt;30,"Short Charging",IF(ev_charging_network_usage_!$H2189&lt;=60,"Medium Charging","Long Charging"))</f>
        <v>Long Charging</v>
      </c>
      <c r="Q2189" s="6">
        <f t="shared" si="140"/>
        <v>2</v>
      </c>
      <c r="R2189" s="30">
        <f t="shared" si="138"/>
        <v>2.9166666666666667E-2</v>
      </c>
      <c r="S2189" s="28">
        <f t="shared" si="139"/>
        <v>44936</v>
      </c>
      <c r="T2189" s="28"/>
    </row>
    <row r="2190" spans="1:20" ht="13.2" x14ac:dyDescent="0.25">
      <c r="A2190" s="7" t="s">
        <v>4846</v>
      </c>
      <c r="B2190" s="7" t="s">
        <v>14</v>
      </c>
      <c r="C2190" s="7" t="s">
        <v>21</v>
      </c>
      <c r="D2190" s="7" t="s">
        <v>31</v>
      </c>
      <c r="E2190" s="7" t="s">
        <v>17</v>
      </c>
      <c r="F2190" s="8">
        <v>45208.817361111112</v>
      </c>
      <c r="G2190" s="8">
        <v>45208.875694444447</v>
      </c>
      <c r="H2190" s="7">
        <v>84</v>
      </c>
      <c r="I2190" s="7">
        <v>59.29</v>
      </c>
      <c r="J2190" s="7">
        <v>12</v>
      </c>
      <c r="K2190" s="7">
        <v>711.48</v>
      </c>
      <c r="L2190" s="7" t="s">
        <v>27</v>
      </c>
      <c r="M2190" s="9">
        <v>4</v>
      </c>
      <c r="N2190" s="6" t="str">
        <f>IF(ev_charging_network_usage_!$I2190&lt;=10,"Low",IF(ev_charging_network_usage_!$I2190&lt;=30,"Medium","High"))</f>
        <v>High</v>
      </c>
      <c r="O2190" s="6" t="str">
        <f t="shared" si="141"/>
        <v>Medium Satisfaction</v>
      </c>
      <c r="P2190" s="6" t="str">
        <f>IF(ev_charging_network_usage_!$H2190&lt;30,"Short Charging",IF(ev_charging_network_usage_!$H2190&lt;=60,"Medium Charging","Long Charging"))</f>
        <v>Long Charging</v>
      </c>
      <c r="Q2190" s="6">
        <f t="shared" si="140"/>
        <v>1</v>
      </c>
      <c r="R2190" s="30">
        <f t="shared" si="138"/>
        <v>0.81736111111111109</v>
      </c>
      <c r="S2190" s="28">
        <f t="shared" si="139"/>
        <v>45208</v>
      </c>
      <c r="T2190" s="28"/>
    </row>
    <row r="2191" spans="1:20" ht="13.2" x14ac:dyDescent="0.25">
      <c r="A2191" s="3" t="s">
        <v>4847</v>
      </c>
      <c r="B2191" s="3" t="s">
        <v>20</v>
      </c>
      <c r="C2191" s="3" t="s">
        <v>30</v>
      </c>
      <c r="D2191" s="3" t="s">
        <v>34</v>
      </c>
      <c r="E2191" s="3" t="s">
        <v>17</v>
      </c>
      <c r="F2191" s="4">
        <v>45570.097222222219</v>
      </c>
      <c r="G2191" s="4">
        <v>45570.112500000003</v>
      </c>
      <c r="H2191" s="3">
        <v>22</v>
      </c>
      <c r="I2191" s="3">
        <v>14.27</v>
      </c>
      <c r="J2191" s="3">
        <v>8</v>
      </c>
      <c r="K2191" s="3">
        <v>114.16</v>
      </c>
      <c r="L2191" s="3" t="s">
        <v>23</v>
      </c>
      <c r="M2191" s="5">
        <v>5</v>
      </c>
      <c r="N2191" s="6" t="str">
        <f>IF(ev_charging_network_usage_!$I2191&lt;=10,"Low",IF(ev_charging_network_usage_!$I2191&lt;=30,"Medium","High"))</f>
        <v>Medium</v>
      </c>
      <c r="O2191" s="6" t="str">
        <f t="shared" si="141"/>
        <v>High Satisfaction</v>
      </c>
      <c r="P2191" s="6" t="str">
        <f>IF(ev_charging_network_usage_!$H2191&lt;30,"Short Charging",IF(ev_charging_network_usage_!$H2191&lt;=60,"Medium Charging","Long Charging"))</f>
        <v>Short Charging</v>
      </c>
      <c r="Q2191" s="6">
        <f t="shared" si="140"/>
        <v>2</v>
      </c>
      <c r="R2191" s="30">
        <f t="shared" si="138"/>
        <v>9.7222222222222224E-2</v>
      </c>
      <c r="S2191" s="28">
        <f t="shared" si="139"/>
        <v>45570</v>
      </c>
      <c r="T2191" s="28"/>
    </row>
    <row r="2192" spans="1:20" ht="13.2" x14ac:dyDescent="0.25">
      <c r="A2192" s="7" t="s">
        <v>4848</v>
      </c>
      <c r="B2192" s="7" t="s">
        <v>55</v>
      </c>
      <c r="C2192" s="7" t="s">
        <v>21</v>
      </c>
      <c r="D2192" s="7" t="s">
        <v>31</v>
      </c>
      <c r="E2192" s="7" t="s">
        <v>17</v>
      </c>
      <c r="F2192" s="7" t="s">
        <v>4849</v>
      </c>
      <c r="G2192" s="7" t="s">
        <v>4850</v>
      </c>
      <c r="H2192" s="7">
        <v>88</v>
      </c>
      <c r="I2192" s="7">
        <v>45.54</v>
      </c>
      <c r="J2192" s="7">
        <v>10</v>
      </c>
      <c r="K2192" s="7">
        <v>455.4</v>
      </c>
      <c r="L2192" s="7" t="s">
        <v>23</v>
      </c>
      <c r="M2192" s="9">
        <v>3</v>
      </c>
      <c r="N2192" s="6" t="str">
        <f>IF(ev_charging_network_usage_!$I2192&lt;=10,"Low",IF(ev_charging_network_usage_!$I2192&lt;=30,"Medium","High"))</f>
        <v>High</v>
      </c>
      <c r="O2192" s="6" t="str">
        <f t="shared" si="141"/>
        <v>Medium Satisfaction</v>
      </c>
      <c r="P2192" s="6" t="str">
        <f>IF(ev_charging_network_usage_!$H2192&lt;30,"Short Charging",IF(ev_charging_network_usage_!$H2192&lt;=60,"Medium Charging","Long Charging"))</f>
        <v>Long Charging</v>
      </c>
      <c r="Q2192" s="6">
        <f t="shared" si="140"/>
        <v>1</v>
      </c>
      <c r="R2192" s="30">
        <f t="shared" si="138"/>
        <v>0.84791666666666665</v>
      </c>
      <c r="S2192" s="28">
        <f t="shared" si="139"/>
        <v>44974</v>
      </c>
      <c r="T2192" s="28"/>
    </row>
    <row r="2193" spans="1:20" ht="13.2" x14ac:dyDescent="0.25">
      <c r="A2193" s="3" t="s">
        <v>4851</v>
      </c>
      <c r="B2193" s="3" t="s">
        <v>55</v>
      </c>
      <c r="C2193" s="3" t="s">
        <v>30</v>
      </c>
      <c r="D2193" s="3" t="s">
        <v>31</v>
      </c>
      <c r="E2193" s="3" t="s">
        <v>35</v>
      </c>
      <c r="F2193" s="4">
        <v>44968.400694444441</v>
      </c>
      <c r="G2193" s="4">
        <v>44968.423611111109</v>
      </c>
      <c r="H2193" s="3">
        <v>33</v>
      </c>
      <c r="I2193" s="3">
        <v>41.52</v>
      </c>
      <c r="J2193" s="3">
        <v>8</v>
      </c>
      <c r="K2193" s="3">
        <v>332.16</v>
      </c>
      <c r="L2193" s="3" t="s">
        <v>23</v>
      </c>
      <c r="M2193" s="5">
        <v>3</v>
      </c>
      <c r="N2193" s="6" t="str">
        <f>IF(ev_charging_network_usage_!$I2193&lt;=10,"Low",IF(ev_charging_network_usage_!$I2193&lt;=30,"Medium","High"))</f>
        <v>High</v>
      </c>
      <c r="O2193" s="6" t="str">
        <f t="shared" si="141"/>
        <v>Medium Satisfaction</v>
      </c>
      <c r="P2193" s="6" t="str">
        <f>IF(ev_charging_network_usage_!$H2193&lt;30,"Short Charging",IF(ev_charging_network_usage_!$H2193&lt;=60,"Medium Charging","Long Charging"))</f>
        <v>Medium Charging</v>
      </c>
      <c r="Q2193" s="6">
        <f t="shared" si="140"/>
        <v>2</v>
      </c>
      <c r="R2193" s="30">
        <f t="shared" si="138"/>
        <v>0.40069444444444446</v>
      </c>
      <c r="S2193" s="28">
        <f t="shared" si="139"/>
        <v>44968</v>
      </c>
      <c r="T2193" s="28"/>
    </row>
    <row r="2194" spans="1:20" ht="13.2" x14ac:dyDescent="0.25">
      <c r="A2194" s="7" t="s">
        <v>4852</v>
      </c>
      <c r="B2194" s="7" t="s">
        <v>29</v>
      </c>
      <c r="C2194" s="7" t="s">
        <v>15</v>
      </c>
      <c r="D2194" s="7" t="s">
        <v>34</v>
      </c>
      <c r="E2194" s="7" t="s">
        <v>17</v>
      </c>
      <c r="F2194" s="8">
        <v>45112.506944444445</v>
      </c>
      <c r="G2194" s="8">
        <v>45112.523611111108</v>
      </c>
      <c r="H2194" s="7">
        <v>24</v>
      </c>
      <c r="I2194" s="7">
        <v>35.659999999999997</v>
      </c>
      <c r="J2194" s="7">
        <v>12</v>
      </c>
      <c r="K2194" s="7">
        <v>427.92</v>
      </c>
      <c r="L2194" s="7" t="s">
        <v>23</v>
      </c>
      <c r="M2194" s="9">
        <v>3</v>
      </c>
      <c r="N2194" s="6" t="str">
        <f>IF(ev_charging_network_usage_!$I2194&lt;=10,"Low",IF(ev_charging_network_usage_!$I2194&lt;=30,"Medium","High"))</f>
        <v>High</v>
      </c>
      <c r="O2194" s="6" t="str">
        <f t="shared" si="141"/>
        <v>Medium Satisfaction</v>
      </c>
      <c r="P2194" s="6" t="str">
        <f>IF(ev_charging_network_usage_!$H2194&lt;30,"Short Charging",IF(ev_charging_network_usage_!$H2194&lt;=60,"Medium Charging","Long Charging"))</f>
        <v>Short Charging</v>
      </c>
      <c r="Q2194" s="6">
        <f t="shared" si="140"/>
        <v>3</v>
      </c>
      <c r="R2194" s="30">
        <f t="shared" si="138"/>
        <v>0.50694444444444442</v>
      </c>
      <c r="S2194" s="28">
        <f t="shared" si="139"/>
        <v>45112</v>
      </c>
      <c r="T2194" s="28"/>
    </row>
    <row r="2195" spans="1:20" ht="13.2" x14ac:dyDescent="0.25">
      <c r="A2195" s="3" t="s">
        <v>4853</v>
      </c>
      <c r="B2195" s="3" t="s">
        <v>55</v>
      </c>
      <c r="C2195" s="3" t="s">
        <v>30</v>
      </c>
      <c r="D2195" s="3" t="s">
        <v>31</v>
      </c>
      <c r="E2195" s="3" t="s">
        <v>17</v>
      </c>
      <c r="F2195" s="3" t="s">
        <v>4854</v>
      </c>
      <c r="G2195" s="3" t="s">
        <v>4855</v>
      </c>
      <c r="H2195" s="3">
        <v>92</v>
      </c>
      <c r="I2195" s="3">
        <v>24.53</v>
      </c>
      <c r="J2195" s="3">
        <v>10</v>
      </c>
      <c r="K2195" s="3">
        <v>245.3</v>
      </c>
      <c r="L2195" s="3" t="s">
        <v>18</v>
      </c>
      <c r="M2195" s="5">
        <v>3</v>
      </c>
      <c r="N2195" s="6" t="str">
        <f>IF(ev_charging_network_usage_!$I2195&lt;=10,"Low",IF(ev_charging_network_usage_!$I2195&lt;=30,"Medium","High"))</f>
        <v>Medium</v>
      </c>
      <c r="O2195" s="6" t="str">
        <f t="shared" si="141"/>
        <v>Medium Satisfaction</v>
      </c>
      <c r="P2195" s="6" t="str">
        <f>IF(ev_charging_network_usage_!$H2195&lt;30,"Short Charging",IF(ev_charging_network_usage_!$H2195&lt;=60,"Medium Charging","Long Charging"))</f>
        <v>Long Charging</v>
      </c>
      <c r="Q2195" s="6">
        <f t="shared" si="140"/>
        <v>2</v>
      </c>
      <c r="R2195" s="30">
        <f t="shared" si="138"/>
        <v>0.49236111111111114</v>
      </c>
      <c r="S2195" s="28">
        <f t="shared" si="139"/>
        <v>45074</v>
      </c>
      <c r="T2195" s="28"/>
    </row>
    <row r="2196" spans="1:20" ht="13.2" x14ac:dyDescent="0.25">
      <c r="A2196" s="7" t="s">
        <v>4856</v>
      </c>
      <c r="B2196" s="7" t="s">
        <v>20</v>
      </c>
      <c r="C2196" s="7" t="s">
        <v>30</v>
      </c>
      <c r="D2196" s="7" t="s">
        <v>22</v>
      </c>
      <c r="E2196" s="7" t="s">
        <v>35</v>
      </c>
      <c r="F2196" s="7" t="s">
        <v>4857</v>
      </c>
      <c r="G2196" s="7" t="s">
        <v>4858</v>
      </c>
      <c r="H2196" s="7">
        <v>23</v>
      </c>
      <c r="I2196" s="7">
        <v>32.24</v>
      </c>
      <c r="J2196" s="7">
        <v>15</v>
      </c>
      <c r="K2196" s="7">
        <v>483.6</v>
      </c>
      <c r="L2196" s="7" t="s">
        <v>18</v>
      </c>
      <c r="M2196" s="9">
        <v>5</v>
      </c>
      <c r="N2196" s="6" t="str">
        <f>IF(ev_charging_network_usage_!$I2196&lt;=10,"Low",IF(ev_charging_network_usage_!$I2196&lt;=30,"Medium","High"))</f>
        <v>High</v>
      </c>
      <c r="O2196" s="6" t="str">
        <f t="shared" si="141"/>
        <v>High Satisfaction</v>
      </c>
      <c r="P2196" s="6" t="str">
        <f>IF(ev_charging_network_usage_!$H2196&lt;30,"Short Charging",IF(ev_charging_network_usage_!$H2196&lt;=60,"Medium Charging","Long Charging"))</f>
        <v>Short Charging</v>
      </c>
      <c r="Q2196" s="6">
        <f t="shared" si="140"/>
        <v>2</v>
      </c>
      <c r="R2196" s="30">
        <f t="shared" si="138"/>
        <v>0.2048611111111111</v>
      </c>
      <c r="S2196" s="28">
        <f t="shared" si="139"/>
        <v>45253</v>
      </c>
      <c r="T2196" s="28"/>
    </row>
    <row r="2197" spans="1:20" ht="13.2" x14ac:dyDescent="0.25">
      <c r="A2197" s="3" t="s">
        <v>4859</v>
      </c>
      <c r="B2197" s="3" t="s">
        <v>78</v>
      </c>
      <c r="C2197" s="3" t="s">
        <v>21</v>
      </c>
      <c r="D2197" s="3" t="s">
        <v>16</v>
      </c>
      <c r="E2197" s="3" t="s">
        <v>35</v>
      </c>
      <c r="F2197" s="3" t="s">
        <v>4860</v>
      </c>
      <c r="G2197" s="3" t="s">
        <v>4861</v>
      </c>
      <c r="H2197" s="3">
        <v>103</v>
      </c>
      <c r="I2197" s="3">
        <v>52.91</v>
      </c>
      <c r="J2197" s="3">
        <v>8</v>
      </c>
      <c r="K2197" s="3">
        <v>423.28</v>
      </c>
      <c r="L2197" s="3" t="s">
        <v>27</v>
      </c>
      <c r="M2197" s="5">
        <v>1</v>
      </c>
      <c r="N2197" s="6" t="str">
        <f>IF(ev_charging_network_usage_!$I2197&lt;=10,"Low",IF(ev_charging_network_usage_!$I2197&lt;=30,"Medium","High"))</f>
        <v>High</v>
      </c>
      <c r="O2197" s="6" t="str">
        <f t="shared" si="141"/>
        <v>Low Satisfaction</v>
      </c>
      <c r="P2197" s="6" t="str">
        <f>IF(ev_charging_network_usage_!$H2197&lt;30,"Short Charging",IF(ev_charging_network_usage_!$H2197&lt;=60,"Medium Charging","Long Charging"))</f>
        <v>Long Charging</v>
      </c>
      <c r="Q2197" s="6">
        <f t="shared" si="140"/>
        <v>1</v>
      </c>
      <c r="R2197" s="30">
        <f t="shared" si="138"/>
        <v>0.82986111111111116</v>
      </c>
      <c r="S2197" s="28">
        <f t="shared" si="139"/>
        <v>45590</v>
      </c>
      <c r="T2197" s="28"/>
    </row>
    <row r="2198" spans="1:20" ht="13.2" x14ac:dyDescent="0.25">
      <c r="A2198" s="7" t="s">
        <v>4862</v>
      </c>
      <c r="B2198" s="7" t="s">
        <v>78</v>
      </c>
      <c r="C2198" s="7" t="s">
        <v>30</v>
      </c>
      <c r="D2198" s="7" t="s">
        <v>31</v>
      </c>
      <c r="E2198" s="7" t="s">
        <v>17</v>
      </c>
      <c r="F2198" s="8">
        <v>45506.199305555558</v>
      </c>
      <c r="G2198" s="8">
        <v>45506.223611111112</v>
      </c>
      <c r="H2198" s="7">
        <v>35</v>
      </c>
      <c r="I2198" s="7">
        <v>53.91</v>
      </c>
      <c r="J2198" s="7">
        <v>8</v>
      </c>
      <c r="K2198" s="7">
        <v>431.28</v>
      </c>
      <c r="L2198" s="7" t="s">
        <v>38</v>
      </c>
      <c r="M2198" s="9">
        <v>5</v>
      </c>
      <c r="N2198" s="6" t="str">
        <f>IF(ev_charging_network_usage_!$I2198&lt;=10,"Low",IF(ev_charging_network_usage_!$I2198&lt;=30,"Medium","High"))</f>
        <v>High</v>
      </c>
      <c r="O2198" s="6" t="str">
        <f t="shared" si="141"/>
        <v>High Satisfaction</v>
      </c>
      <c r="P2198" s="6" t="str">
        <f>IF(ev_charging_network_usage_!$H2198&lt;30,"Short Charging",IF(ev_charging_network_usage_!$H2198&lt;=60,"Medium Charging","Long Charging"))</f>
        <v>Medium Charging</v>
      </c>
      <c r="Q2198" s="6">
        <f t="shared" si="140"/>
        <v>2</v>
      </c>
      <c r="R2198" s="30">
        <f t="shared" si="138"/>
        <v>0.19930555555555557</v>
      </c>
      <c r="S2198" s="28">
        <f t="shared" si="139"/>
        <v>45506</v>
      </c>
      <c r="T2198" s="28"/>
    </row>
    <row r="2199" spans="1:20" ht="13.2" x14ac:dyDescent="0.25">
      <c r="A2199" s="3" t="s">
        <v>4863</v>
      </c>
      <c r="B2199" s="3" t="s">
        <v>78</v>
      </c>
      <c r="C2199" s="3" t="s">
        <v>15</v>
      </c>
      <c r="D2199" s="3" t="s">
        <v>22</v>
      </c>
      <c r="E2199" s="3" t="s">
        <v>17</v>
      </c>
      <c r="F2199" s="4">
        <v>45474.353472222225</v>
      </c>
      <c r="G2199" s="4">
        <v>45474.386111111111</v>
      </c>
      <c r="H2199" s="3">
        <v>47</v>
      </c>
      <c r="I2199" s="3">
        <v>15.88</v>
      </c>
      <c r="J2199" s="3">
        <v>12</v>
      </c>
      <c r="K2199" s="3">
        <v>190.56</v>
      </c>
      <c r="L2199" s="3" t="s">
        <v>38</v>
      </c>
      <c r="M2199" s="5">
        <v>1</v>
      </c>
      <c r="N2199" s="6" t="str">
        <f>IF(ev_charging_network_usage_!$I2199&lt;=10,"Low",IF(ev_charging_network_usage_!$I2199&lt;=30,"Medium","High"))</f>
        <v>Medium</v>
      </c>
      <c r="O2199" s="6" t="str">
        <f t="shared" si="141"/>
        <v>Low Satisfaction</v>
      </c>
      <c r="P2199" s="6" t="str">
        <f>IF(ev_charging_network_usage_!$H2199&lt;30,"Short Charging",IF(ev_charging_network_usage_!$H2199&lt;=60,"Medium Charging","Long Charging"))</f>
        <v>Medium Charging</v>
      </c>
      <c r="Q2199" s="6">
        <f t="shared" si="140"/>
        <v>3</v>
      </c>
      <c r="R2199" s="30">
        <f t="shared" si="138"/>
        <v>0.35347222222222224</v>
      </c>
      <c r="S2199" s="28">
        <f t="shared" si="139"/>
        <v>45474</v>
      </c>
      <c r="T2199" s="28"/>
    </row>
    <row r="2200" spans="1:20" ht="13.2" x14ac:dyDescent="0.25">
      <c r="A2200" s="7" t="s">
        <v>4864</v>
      </c>
      <c r="B2200" s="7" t="s">
        <v>20</v>
      </c>
      <c r="C2200" s="7" t="s">
        <v>15</v>
      </c>
      <c r="D2200" s="7" t="s">
        <v>22</v>
      </c>
      <c r="E2200" s="7" t="s">
        <v>17</v>
      </c>
      <c r="F2200" s="7" t="s">
        <v>4865</v>
      </c>
      <c r="G2200" s="7" t="s">
        <v>4866</v>
      </c>
      <c r="H2200" s="7">
        <v>48</v>
      </c>
      <c r="I2200" s="7">
        <v>15.87</v>
      </c>
      <c r="J2200" s="7">
        <v>12</v>
      </c>
      <c r="K2200" s="7">
        <v>190.44</v>
      </c>
      <c r="L2200" s="7" t="s">
        <v>38</v>
      </c>
      <c r="M2200" s="9">
        <v>1</v>
      </c>
      <c r="N2200" s="6" t="str">
        <f>IF(ev_charging_network_usage_!$I2200&lt;=10,"Low",IF(ev_charging_network_usage_!$I2200&lt;=30,"Medium","High"))</f>
        <v>Medium</v>
      </c>
      <c r="O2200" s="6" t="str">
        <f t="shared" si="141"/>
        <v>Low Satisfaction</v>
      </c>
      <c r="P2200" s="6" t="str">
        <f>IF(ev_charging_network_usage_!$H2200&lt;30,"Short Charging",IF(ev_charging_network_usage_!$H2200&lt;=60,"Medium Charging","Long Charging"))</f>
        <v>Medium Charging</v>
      </c>
      <c r="Q2200" s="6">
        <f t="shared" si="140"/>
        <v>3</v>
      </c>
      <c r="R2200" s="30">
        <f t="shared" si="138"/>
        <v>0.16875000000000001</v>
      </c>
      <c r="S2200" s="28">
        <f t="shared" si="139"/>
        <v>45012</v>
      </c>
      <c r="T2200" s="28"/>
    </row>
    <row r="2201" spans="1:20" ht="13.2" x14ac:dyDescent="0.25">
      <c r="A2201" s="3" t="s">
        <v>4867</v>
      </c>
      <c r="B2201" s="3" t="s">
        <v>43</v>
      </c>
      <c r="C2201" s="3" t="s">
        <v>15</v>
      </c>
      <c r="D2201" s="3" t="s">
        <v>31</v>
      </c>
      <c r="E2201" s="3" t="s">
        <v>17</v>
      </c>
      <c r="F2201" s="4">
        <v>45635.402777777781</v>
      </c>
      <c r="G2201" s="4">
        <v>45635.452777777777</v>
      </c>
      <c r="H2201" s="3">
        <v>72</v>
      </c>
      <c r="I2201" s="3">
        <v>32.36</v>
      </c>
      <c r="J2201" s="3">
        <v>8</v>
      </c>
      <c r="K2201" s="3">
        <v>258.88</v>
      </c>
      <c r="L2201" s="3" t="s">
        <v>23</v>
      </c>
      <c r="M2201" s="5">
        <v>5</v>
      </c>
      <c r="N2201" s="6" t="str">
        <f>IF(ev_charging_network_usage_!$I2201&lt;=10,"Low",IF(ev_charging_network_usage_!$I2201&lt;=30,"Medium","High"))</f>
        <v>High</v>
      </c>
      <c r="O2201" s="6" t="str">
        <f t="shared" si="141"/>
        <v>High Satisfaction</v>
      </c>
      <c r="P2201" s="6" t="str">
        <f>IF(ev_charging_network_usage_!$H2201&lt;30,"Short Charging",IF(ev_charging_network_usage_!$H2201&lt;=60,"Medium Charging","Long Charging"))</f>
        <v>Long Charging</v>
      </c>
      <c r="Q2201" s="6">
        <f t="shared" si="140"/>
        <v>3</v>
      </c>
      <c r="R2201" s="30">
        <f t="shared" si="138"/>
        <v>0.40277777777777779</v>
      </c>
      <c r="S2201" s="28">
        <f t="shared" si="139"/>
        <v>45635</v>
      </c>
      <c r="T2201" s="28"/>
    </row>
    <row r="2202" spans="1:20" ht="13.2" x14ac:dyDescent="0.25">
      <c r="A2202" s="7" t="s">
        <v>4868</v>
      </c>
      <c r="B2202" s="7" t="s">
        <v>78</v>
      </c>
      <c r="C2202" s="7" t="s">
        <v>15</v>
      </c>
      <c r="D2202" s="7" t="s">
        <v>16</v>
      </c>
      <c r="E2202" s="7" t="s">
        <v>17</v>
      </c>
      <c r="F2202" s="7" t="s">
        <v>4869</v>
      </c>
      <c r="G2202" s="7" t="s">
        <v>4870</v>
      </c>
      <c r="H2202" s="7">
        <v>105</v>
      </c>
      <c r="I2202" s="7">
        <v>6.63</v>
      </c>
      <c r="J2202" s="7">
        <v>10</v>
      </c>
      <c r="K2202" s="7">
        <v>66.3</v>
      </c>
      <c r="L2202" s="7" t="s">
        <v>38</v>
      </c>
      <c r="M2202" s="9">
        <v>3</v>
      </c>
      <c r="N2202" s="6" t="str">
        <f>IF(ev_charging_network_usage_!$I2202&lt;=10,"Low",IF(ev_charging_network_usage_!$I2202&lt;=30,"Medium","High"))</f>
        <v>Low</v>
      </c>
      <c r="O2202" s="6" t="str">
        <f t="shared" si="141"/>
        <v>Medium Satisfaction</v>
      </c>
      <c r="P2202" s="6" t="str">
        <f>IF(ev_charging_network_usage_!$H2202&lt;30,"Short Charging",IF(ev_charging_network_usage_!$H2202&lt;=60,"Medium Charging","Long Charging"))</f>
        <v>Long Charging</v>
      </c>
      <c r="Q2202" s="6">
        <f t="shared" si="140"/>
        <v>3</v>
      </c>
      <c r="R2202" s="30">
        <f t="shared" si="138"/>
        <v>0.61944444444444446</v>
      </c>
      <c r="S2202" s="28">
        <f t="shared" si="139"/>
        <v>45501</v>
      </c>
      <c r="T2202" s="28"/>
    </row>
    <row r="2203" spans="1:20" ht="13.2" x14ac:dyDescent="0.25">
      <c r="A2203" s="3" t="s">
        <v>4871</v>
      </c>
      <c r="B2203" s="3" t="s">
        <v>55</v>
      </c>
      <c r="C2203" s="3" t="s">
        <v>15</v>
      </c>
      <c r="D2203" s="3" t="s">
        <v>34</v>
      </c>
      <c r="E2203" s="3" t="s">
        <v>35</v>
      </c>
      <c r="F2203" s="4">
        <v>45573.93472222222</v>
      </c>
      <c r="G2203" s="4">
        <v>45573.984722222223</v>
      </c>
      <c r="H2203" s="3">
        <v>72</v>
      </c>
      <c r="I2203" s="3">
        <v>54.14</v>
      </c>
      <c r="J2203" s="3">
        <v>12</v>
      </c>
      <c r="K2203" s="3">
        <v>649.67999999999995</v>
      </c>
      <c r="L2203" s="3" t="s">
        <v>27</v>
      </c>
      <c r="M2203" s="5">
        <v>4</v>
      </c>
      <c r="N2203" s="6" t="str">
        <f>IF(ev_charging_network_usage_!$I2203&lt;=10,"Low",IF(ev_charging_network_usage_!$I2203&lt;=30,"Medium","High"))</f>
        <v>High</v>
      </c>
      <c r="O2203" s="6" t="str">
        <f t="shared" si="141"/>
        <v>Medium Satisfaction</v>
      </c>
      <c r="P2203" s="6" t="str">
        <f>IF(ev_charging_network_usage_!$H2203&lt;30,"Short Charging",IF(ev_charging_network_usage_!$H2203&lt;=60,"Medium Charging","Long Charging"))</f>
        <v>Long Charging</v>
      </c>
      <c r="Q2203" s="6">
        <f t="shared" si="140"/>
        <v>3</v>
      </c>
      <c r="R2203" s="30">
        <f t="shared" si="138"/>
        <v>0.93472222222222223</v>
      </c>
      <c r="S2203" s="28">
        <f t="shared" si="139"/>
        <v>45573</v>
      </c>
      <c r="T2203" s="28"/>
    </row>
    <row r="2204" spans="1:20" ht="13.2" x14ac:dyDescent="0.25">
      <c r="A2204" s="7" t="s">
        <v>4872</v>
      </c>
      <c r="B2204" s="7" t="s">
        <v>29</v>
      </c>
      <c r="C2204" s="7" t="s">
        <v>15</v>
      </c>
      <c r="D2204" s="7" t="s">
        <v>34</v>
      </c>
      <c r="E2204" s="7" t="s">
        <v>17</v>
      </c>
      <c r="F2204" s="7" t="s">
        <v>4873</v>
      </c>
      <c r="G2204" s="7" t="s">
        <v>4874</v>
      </c>
      <c r="H2204" s="7">
        <v>40</v>
      </c>
      <c r="I2204" s="7">
        <v>22.74</v>
      </c>
      <c r="J2204" s="7">
        <v>8</v>
      </c>
      <c r="K2204" s="7">
        <v>181.92</v>
      </c>
      <c r="L2204" s="7" t="s">
        <v>38</v>
      </c>
      <c r="M2204" s="9">
        <v>5</v>
      </c>
      <c r="N2204" s="6" t="str">
        <f>IF(ev_charging_network_usage_!$I2204&lt;=10,"Low",IF(ev_charging_network_usage_!$I2204&lt;=30,"Medium","High"))</f>
        <v>Medium</v>
      </c>
      <c r="O2204" s="6" t="str">
        <f t="shared" si="141"/>
        <v>High Satisfaction</v>
      </c>
      <c r="P2204" s="6" t="str">
        <f>IF(ev_charging_network_usage_!$H2204&lt;30,"Short Charging",IF(ev_charging_network_usage_!$H2204&lt;=60,"Medium Charging","Long Charging"))</f>
        <v>Medium Charging</v>
      </c>
      <c r="Q2204" s="6">
        <f t="shared" si="140"/>
        <v>3</v>
      </c>
      <c r="R2204" s="30">
        <f t="shared" si="138"/>
        <v>0.85833333333333328</v>
      </c>
      <c r="S2204" s="28">
        <f t="shared" si="139"/>
        <v>45187</v>
      </c>
      <c r="T2204" s="28"/>
    </row>
    <row r="2205" spans="1:20" ht="13.2" x14ac:dyDescent="0.25">
      <c r="A2205" s="3" t="s">
        <v>4875</v>
      </c>
      <c r="B2205" s="3" t="s">
        <v>55</v>
      </c>
      <c r="C2205" s="3" t="s">
        <v>21</v>
      </c>
      <c r="D2205" s="3" t="s">
        <v>16</v>
      </c>
      <c r="E2205" s="3" t="s">
        <v>17</v>
      </c>
      <c r="F2205" s="3" t="s">
        <v>4876</v>
      </c>
      <c r="G2205" s="3" t="s">
        <v>4877</v>
      </c>
      <c r="H2205" s="3">
        <v>103</v>
      </c>
      <c r="I2205" s="3">
        <v>13.93</v>
      </c>
      <c r="J2205" s="3">
        <v>8</v>
      </c>
      <c r="K2205" s="3">
        <v>111.44</v>
      </c>
      <c r="L2205" s="3" t="s">
        <v>38</v>
      </c>
      <c r="M2205" s="5">
        <v>1</v>
      </c>
      <c r="N2205" s="6" t="str">
        <f>IF(ev_charging_network_usage_!$I2205&lt;=10,"Low",IF(ev_charging_network_usage_!$I2205&lt;=30,"Medium","High"))</f>
        <v>Medium</v>
      </c>
      <c r="O2205" s="6" t="str">
        <f t="shared" si="141"/>
        <v>Low Satisfaction</v>
      </c>
      <c r="P2205" s="6" t="str">
        <f>IF(ev_charging_network_usage_!$H2205&lt;30,"Short Charging",IF(ev_charging_network_usage_!$H2205&lt;=60,"Medium Charging","Long Charging"))</f>
        <v>Long Charging</v>
      </c>
      <c r="Q2205" s="6">
        <f t="shared" si="140"/>
        <v>1</v>
      </c>
      <c r="R2205" s="30">
        <f t="shared" si="138"/>
        <v>0.27152777777777776</v>
      </c>
      <c r="S2205" s="28">
        <f t="shared" si="139"/>
        <v>45092</v>
      </c>
      <c r="T2205" s="28"/>
    </row>
    <row r="2206" spans="1:20" ht="13.2" x14ac:dyDescent="0.25">
      <c r="A2206" s="7" t="s">
        <v>4878</v>
      </c>
      <c r="B2206" s="7" t="s">
        <v>20</v>
      </c>
      <c r="C2206" s="7" t="s">
        <v>21</v>
      </c>
      <c r="D2206" s="7" t="s">
        <v>34</v>
      </c>
      <c r="E2206" s="7" t="s">
        <v>35</v>
      </c>
      <c r="F2206" s="7" t="s">
        <v>4879</v>
      </c>
      <c r="G2206" s="7" t="s">
        <v>4880</v>
      </c>
      <c r="H2206" s="7">
        <v>60</v>
      </c>
      <c r="I2206" s="7">
        <v>3.32</v>
      </c>
      <c r="J2206" s="7">
        <v>10</v>
      </c>
      <c r="K2206" s="7">
        <v>33.200000000000003</v>
      </c>
      <c r="L2206" s="7" t="s">
        <v>38</v>
      </c>
      <c r="M2206" s="9">
        <v>1</v>
      </c>
      <c r="N2206" s="6" t="str">
        <f>IF(ev_charging_network_usage_!$I2206&lt;=10,"Low",IF(ev_charging_network_usage_!$I2206&lt;=30,"Medium","High"))</f>
        <v>Low</v>
      </c>
      <c r="O2206" s="6" t="str">
        <f t="shared" si="141"/>
        <v>Low Satisfaction</v>
      </c>
      <c r="P2206" s="6" t="str">
        <f>IF(ev_charging_network_usage_!$H2206&lt;30,"Short Charging",IF(ev_charging_network_usage_!$H2206&lt;=60,"Medium Charging","Long Charging"))</f>
        <v>Medium Charging</v>
      </c>
      <c r="Q2206" s="6">
        <f t="shared" si="140"/>
        <v>1</v>
      </c>
      <c r="R2206" s="30">
        <f t="shared" si="138"/>
        <v>0.81041666666666667</v>
      </c>
      <c r="S2206" s="28">
        <f t="shared" si="139"/>
        <v>45502</v>
      </c>
      <c r="T2206" s="28"/>
    </row>
    <row r="2207" spans="1:20" ht="13.2" x14ac:dyDescent="0.25">
      <c r="A2207" s="3" t="s">
        <v>4881</v>
      </c>
      <c r="B2207" s="3" t="s">
        <v>43</v>
      </c>
      <c r="C2207" s="3" t="s">
        <v>30</v>
      </c>
      <c r="D2207" s="3" t="s">
        <v>31</v>
      </c>
      <c r="E2207" s="3" t="s">
        <v>17</v>
      </c>
      <c r="F2207" s="4">
        <v>44960.918749999997</v>
      </c>
      <c r="G2207" s="4">
        <v>44960.998611111114</v>
      </c>
      <c r="H2207" s="3">
        <v>115</v>
      </c>
      <c r="I2207" s="3">
        <v>53.5</v>
      </c>
      <c r="J2207" s="3">
        <v>8</v>
      </c>
      <c r="K2207" s="3">
        <v>428</v>
      </c>
      <c r="L2207" s="3" t="s">
        <v>27</v>
      </c>
      <c r="M2207" s="5">
        <v>1</v>
      </c>
      <c r="N2207" s="6" t="str">
        <f>IF(ev_charging_network_usage_!$I2207&lt;=10,"Low",IF(ev_charging_network_usage_!$I2207&lt;=30,"Medium","High"))</f>
        <v>High</v>
      </c>
      <c r="O2207" s="6" t="str">
        <f t="shared" si="141"/>
        <v>Low Satisfaction</v>
      </c>
      <c r="P2207" s="6" t="str">
        <f>IF(ev_charging_network_usage_!$H2207&lt;30,"Short Charging",IF(ev_charging_network_usage_!$H2207&lt;=60,"Medium Charging","Long Charging"))</f>
        <v>Long Charging</v>
      </c>
      <c r="Q2207" s="6">
        <f t="shared" si="140"/>
        <v>2</v>
      </c>
      <c r="R2207" s="30">
        <f t="shared" si="138"/>
        <v>0.91874999999999996</v>
      </c>
      <c r="S2207" s="28">
        <f t="shared" si="139"/>
        <v>44960</v>
      </c>
      <c r="T2207" s="28"/>
    </row>
    <row r="2208" spans="1:20" ht="13.2" x14ac:dyDescent="0.25">
      <c r="A2208" s="7" t="s">
        <v>4882</v>
      </c>
      <c r="B2208" s="7" t="s">
        <v>48</v>
      </c>
      <c r="C2208" s="7" t="s">
        <v>21</v>
      </c>
      <c r="D2208" s="7" t="s">
        <v>31</v>
      </c>
      <c r="E2208" s="7" t="s">
        <v>17</v>
      </c>
      <c r="F2208" s="8">
        <v>45508.499305555553</v>
      </c>
      <c r="G2208" s="8">
        <v>45508.540277777778</v>
      </c>
      <c r="H2208" s="7">
        <v>59</v>
      </c>
      <c r="I2208" s="7">
        <v>22.19</v>
      </c>
      <c r="J2208" s="7">
        <v>12</v>
      </c>
      <c r="K2208" s="7">
        <v>266.27999999999997</v>
      </c>
      <c r="L2208" s="7" t="s">
        <v>18</v>
      </c>
      <c r="M2208" s="9">
        <v>5</v>
      </c>
      <c r="N2208" s="6" t="str">
        <f>IF(ev_charging_network_usage_!$I2208&lt;=10,"Low",IF(ev_charging_network_usage_!$I2208&lt;=30,"Medium","High"))</f>
        <v>Medium</v>
      </c>
      <c r="O2208" s="6" t="str">
        <f t="shared" si="141"/>
        <v>High Satisfaction</v>
      </c>
      <c r="P2208" s="6" t="str">
        <f>IF(ev_charging_network_usage_!$H2208&lt;30,"Short Charging",IF(ev_charging_network_usage_!$H2208&lt;=60,"Medium Charging","Long Charging"))</f>
        <v>Medium Charging</v>
      </c>
      <c r="Q2208" s="6">
        <f t="shared" si="140"/>
        <v>1</v>
      </c>
      <c r="R2208" s="30">
        <f t="shared" si="138"/>
        <v>0.49930555555555556</v>
      </c>
      <c r="S2208" s="28">
        <f t="shared" si="139"/>
        <v>45508</v>
      </c>
      <c r="T2208" s="28"/>
    </row>
    <row r="2209" spans="1:20" ht="13.2" x14ac:dyDescent="0.25">
      <c r="A2209" s="3" t="s">
        <v>4883</v>
      </c>
      <c r="B2209" s="3" t="s">
        <v>59</v>
      </c>
      <c r="C2209" s="3" t="s">
        <v>21</v>
      </c>
      <c r="D2209" s="3" t="s">
        <v>22</v>
      </c>
      <c r="E2209" s="3" t="s">
        <v>17</v>
      </c>
      <c r="F2209" s="10">
        <v>45209.551388888889</v>
      </c>
      <c r="G2209" s="10">
        <v>45209.577777777777</v>
      </c>
      <c r="H2209" s="3">
        <v>38</v>
      </c>
      <c r="I2209" s="3">
        <v>39.79</v>
      </c>
      <c r="J2209" s="3">
        <v>8</v>
      </c>
      <c r="K2209" s="3">
        <v>318.32</v>
      </c>
      <c r="L2209" s="3" t="s">
        <v>23</v>
      </c>
      <c r="M2209" s="5">
        <v>5</v>
      </c>
      <c r="N2209" s="6" t="str">
        <f>IF(ev_charging_network_usage_!$I2209&lt;=10,"Low",IF(ev_charging_network_usage_!$I2209&lt;=30,"Medium","High"))</f>
        <v>High</v>
      </c>
      <c r="O2209" s="6" t="str">
        <f t="shared" si="141"/>
        <v>High Satisfaction</v>
      </c>
      <c r="P2209" s="6" t="str">
        <f>IF(ev_charging_network_usage_!$H2209&lt;30,"Short Charging",IF(ev_charging_network_usage_!$H2209&lt;=60,"Medium Charging","Long Charging"))</f>
        <v>Medium Charging</v>
      </c>
      <c r="Q2209" s="6">
        <f t="shared" si="140"/>
        <v>1</v>
      </c>
      <c r="R2209" s="30">
        <f t="shared" si="138"/>
        <v>0.55138888888888893</v>
      </c>
      <c r="S2209" s="28">
        <f t="shared" si="139"/>
        <v>45209</v>
      </c>
      <c r="T2209" s="28"/>
    </row>
    <row r="2210" spans="1:20" ht="13.2" x14ac:dyDescent="0.25">
      <c r="A2210" s="7" t="s">
        <v>4884</v>
      </c>
      <c r="B2210" s="7" t="s">
        <v>29</v>
      </c>
      <c r="C2210" s="7" t="s">
        <v>30</v>
      </c>
      <c r="D2210" s="7" t="s">
        <v>22</v>
      </c>
      <c r="E2210" s="7" t="s">
        <v>17</v>
      </c>
      <c r="F2210" s="7" t="s">
        <v>4885</v>
      </c>
      <c r="G2210" s="7" t="s">
        <v>4886</v>
      </c>
      <c r="H2210" s="7">
        <v>41</v>
      </c>
      <c r="I2210" s="7">
        <v>59.15</v>
      </c>
      <c r="J2210" s="7">
        <v>12</v>
      </c>
      <c r="K2210" s="7">
        <v>709.8</v>
      </c>
      <c r="L2210" s="7" t="s">
        <v>23</v>
      </c>
      <c r="M2210" s="9">
        <v>3</v>
      </c>
      <c r="N2210" s="6" t="str">
        <f>IF(ev_charging_network_usage_!$I2210&lt;=10,"Low",IF(ev_charging_network_usage_!$I2210&lt;=30,"Medium","High"))</f>
        <v>High</v>
      </c>
      <c r="O2210" s="6" t="str">
        <f t="shared" si="141"/>
        <v>Medium Satisfaction</v>
      </c>
      <c r="P2210" s="6" t="str">
        <f>IF(ev_charging_network_usage_!$H2210&lt;30,"Short Charging",IF(ev_charging_network_usage_!$H2210&lt;=60,"Medium Charging","Long Charging"))</f>
        <v>Medium Charging</v>
      </c>
      <c r="Q2210" s="6">
        <f t="shared" si="140"/>
        <v>2</v>
      </c>
      <c r="R2210" s="30">
        <f t="shared" si="138"/>
        <v>0.12152777777777778</v>
      </c>
      <c r="S2210" s="28">
        <f t="shared" si="139"/>
        <v>45252</v>
      </c>
      <c r="T2210" s="28"/>
    </row>
    <row r="2211" spans="1:20" ht="13.2" x14ac:dyDescent="0.25">
      <c r="A2211" s="3" t="s">
        <v>4887</v>
      </c>
      <c r="B2211" s="3" t="s">
        <v>43</v>
      </c>
      <c r="C2211" s="3" t="s">
        <v>30</v>
      </c>
      <c r="D2211" s="3" t="s">
        <v>22</v>
      </c>
      <c r="E2211" s="3" t="s">
        <v>17</v>
      </c>
      <c r="F2211" s="4">
        <v>45141.011805555558</v>
      </c>
      <c r="G2211" s="4">
        <v>45141.027083333334</v>
      </c>
      <c r="H2211" s="3">
        <v>22</v>
      </c>
      <c r="I2211" s="3">
        <v>31.11</v>
      </c>
      <c r="J2211" s="3">
        <v>15</v>
      </c>
      <c r="K2211" s="3">
        <v>466.65</v>
      </c>
      <c r="L2211" s="3" t="s">
        <v>27</v>
      </c>
      <c r="M2211" s="5">
        <v>3</v>
      </c>
      <c r="N2211" s="6" t="str">
        <f>IF(ev_charging_network_usage_!$I2211&lt;=10,"Low",IF(ev_charging_network_usage_!$I2211&lt;=30,"Medium","High"))</f>
        <v>High</v>
      </c>
      <c r="O2211" s="6" t="str">
        <f t="shared" si="141"/>
        <v>Medium Satisfaction</v>
      </c>
      <c r="P2211" s="6" t="str">
        <f>IF(ev_charging_network_usage_!$H2211&lt;30,"Short Charging",IF(ev_charging_network_usage_!$H2211&lt;=60,"Medium Charging","Long Charging"))</f>
        <v>Short Charging</v>
      </c>
      <c r="Q2211" s="6">
        <f t="shared" si="140"/>
        <v>2</v>
      </c>
      <c r="R2211" s="30">
        <f t="shared" si="138"/>
        <v>1.1805555555555555E-2</v>
      </c>
      <c r="S2211" s="28">
        <f t="shared" si="139"/>
        <v>45141</v>
      </c>
      <c r="T2211" s="28"/>
    </row>
    <row r="2212" spans="1:20" ht="13.2" x14ac:dyDescent="0.25">
      <c r="A2212" s="7" t="s">
        <v>4888</v>
      </c>
      <c r="B2212" s="7" t="s">
        <v>43</v>
      </c>
      <c r="C2212" s="7" t="s">
        <v>30</v>
      </c>
      <c r="D2212" s="7" t="s">
        <v>31</v>
      </c>
      <c r="E2212" s="7" t="s">
        <v>17</v>
      </c>
      <c r="F2212" s="8">
        <v>45634.924305555556</v>
      </c>
      <c r="G2212" s="8">
        <v>45634.968055555553</v>
      </c>
      <c r="H2212" s="7">
        <v>63</v>
      </c>
      <c r="I2212" s="7">
        <v>26.58</v>
      </c>
      <c r="J2212" s="7">
        <v>10</v>
      </c>
      <c r="K2212" s="7">
        <v>265.8</v>
      </c>
      <c r="L2212" s="7" t="s">
        <v>23</v>
      </c>
      <c r="M2212" s="9">
        <v>1</v>
      </c>
      <c r="N2212" s="6" t="str">
        <f>IF(ev_charging_network_usage_!$I2212&lt;=10,"Low",IF(ev_charging_network_usage_!$I2212&lt;=30,"Medium","High"))</f>
        <v>Medium</v>
      </c>
      <c r="O2212" s="6" t="str">
        <f t="shared" si="141"/>
        <v>Low Satisfaction</v>
      </c>
      <c r="P2212" s="6" t="str">
        <f>IF(ev_charging_network_usage_!$H2212&lt;30,"Short Charging",IF(ev_charging_network_usage_!$H2212&lt;=60,"Medium Charging","Long Charging"))</f>
        <v>Long Charging</v>
      </c>
      <c r="Q2212" s="6">
        <f t="shared" si="140"/>
        <v>2</v>
      </c>
      <c r="R2212" s="30">
        <f t="shared" si="138"/>
        <v>0.9243055555555556</v>
      </c>
      <c r="S2212" s="28">
        <f t="shared" si="139"/>
        <v>45634</v>
      </c>
      <c r="T2212" s="28"/>
    </row>
    <row r="2213" spans="1:20" ht="13.2" x14ac:dyDescent="0.25">
      <c r="A2213" s="3" t="s">
        <v>4889</v>
      </c>
      <c r="B2213" s="3" t="s">
        <v>59</v>
      </c>
      <c r="C2213" s="3" t="s">
        <v>15</v>
      </c>
      <c r="D2213" s="3" t="s">
        <v>34</v>
      </c>
      <c r="E2213" s="3" t="s">
        <v>35</v>
      </c>
      <c r="F2213" s="4">
        <v>45539.463194444441</v>
      </c>
      <c r="G2213" s="4">
        <v>45539.488194444442</v>
      </c>
      <c r="H2213" s="3">
        <v>36</v>
      </c>
      <c r="I2213" s="3">
        <v>22.78</v>
      </c>
      <c r="J2213" s="3">
        <v>10</v>
      </c>
      <c r="K2213" s="3">
        <v>227.8</v>
      </c>
      <c r="L2213" s="3" t="s">
        <v>38</v>
      </c>
      <c r="M2213" s="5">
        <v>3</v>
      </c>
      <c r="N2213" s="6" t="str">
        <f>IF(ev_charging_network_usage_!$I2213&lt;=10,"Low",IF(ev_charging_network_usage_!$I2213&lt;=30,"Medium","High"))</f>
        <v>Medium</v>
      </c>
      <c r="O2213" s="6" t="str">
        <f t="shared" si="141"/>
        <v>Medium Satisfaction</v>
      </c>
      <c r="P2213" s="6" t="str">
        <f>IF(ev_charging_network_usage_!$H2213&lt;30,"Short Charging",IF(ev_charging_network_usage_!$H2213&lt;=60,"Medium Charging","Long Charging"))</f>
        <v>Medium Charging</v>
      </c>
      <c r="Q2213" s="6">
        <f t="shared" si="140"/>
        <v>3</v>
      </c>
      <c r="R2213" s="30">
        <f t="shared" si="138"/>
        <v>0.46319444444444446</v>
      </c>
      <c r="S2213" s="28">
        <f t="shared" si="139"/>
        <v>45539</v>
      </c>
      <c r="T2213" s="28"/>
    </row>
    <row r="2214" spans="1:20" ht="13.2" x14ac:dyDescent="0.25">
      <c r="A2214" s="7" t="s">
        <v>4890</v>
      </c>
      <c r="B2214" s="7" t="s">
        <v>43</v>
      </c>
      <c r="C2214" s="7" t="s">
        <v>15</v>
      </c>
      <c r="D2214" s="7" t="s">
        <v>22</v>
      </c>
      <c r="E2214" s="7" t="s">
        <v>17</v>
      </c>
      <c r="F2214" s="8">
        <v>45110.308333333334</v>
      </c>
      <c r="G2214" s="8">
        <v>45110.320138888892</v>
      </c>
      <c r="H2214" s="7">
        <v>17</v>
      </c>
      <c r="I2214" s="7">
        <v>2.9</v>
      </c>
      <c r="J2214" s="7">
        <v>12</v>
      </c>
      <c r="K2214" s="7">
        <v>34.799999999999997</v>
      </c>
      <c r="L2214" s="7" t="s">
        <v>27</v>
      </c>
      <c r="M2214" s="9">
        <v>3</v>
      </c>
      <c r="N2214" s="6" t="str">
        <f>IF(ev_charging_network_usage_!$I2214&lt;=10,"Low",IF(ev_charging_network_usage_!$I2214&lt;=30,"Medium","High"))</f>
        <v>Low</v>
      </c>
      <c r="O2214" s="6" t="str">
        <f t="shared" si="141"/>
        <v>Medium Satisfaction</v>
      </c>
      <c r="P2214" s="6" t="str">
        <f>IF(ev_charging_network_usage_!$H2214&lt;30,"Short Charging",IF(ev_charging_network_usage_!$H2214&lt;=60,"Medium Charging","Long Charging"))</f>
        <v>Short Charging</v>
      </c>
      <c r="Q2214" s="6">
        <f t="shared" si="140"/>
        <v>3</v>
      </c>
      <c r="R2214" s="30">
        <f t="shared" si="138"/>
        <v>0.30833333333333335</v>
      </c>
      <c r="S2214" s="28">
        <f t="shared" si="139"/>
        <v>45110</v>
      </c>
      <c r="T2214" s="28"/>
    </row>
    <row r="2215" spans="1:20" ht="13.2" x14ac:dyDescent="0.25">
      <c r="A2215" s="3" t="s">
        <v>4891</v>
      </c>
      <c r="B2215" s="3" t="s">
        <v>78</v>
      </c>
      <c r="C2215" s="3" t="s">
        <v>15</v>
      </c>
      <c r="D2215" s="3" t="s">
        <v>22</v>
      </c>
      <c r="E2215" s="3" t="s">
        <v>17</v>
      </c>
      <c r="F2215" s="4">
        <v>45484.172222222223</v>
      </c>
      <c r="G2215" s="4">
        <v>45484.188888888886</v>
      </c>
      <c r="H2215" s="3">
        <v>24</v>
      </c>
      <c r="I2215" s="3">
        <v>14.1</v>
      </c>
      <c r="J2215" s="3">
        <v>10</v>
      </c>
      <c r="K2215" s="3">
        <v>141</v>
      </c>
      <c r="L2215" s="3" t="s">
        <v>18</v>
      </c>
      <c r="M2215" s="5">
        <v>5</v>
      </c>
      <c r="N2215" s="6" t="str">
        <f>IF(ev_charging_network_usage_!$I2215&lt;=10,"Low",IF(ev_charging_network_usage_!$I2215&lt;=30,"Medium","High"))</f>
        <v>Medium</v>
      </c>
      <c r="O2215" s="6" t="str">
        <f t="shared" si="141"/>
        <v>High Satisfaction</v>
      </c>
      <c r="P2215" s="6" t="str">
        <f>IF(ev_charging_network_usage_!$H2215&lt;30,"Short Charging",IF(ev_charging_network_usage_!$H2215&lt;=60,"Medium Charging","Long Charging"))</f>
        <v>Short Charging</v>
      </c>
      <c r="Q2215" s="6">
        <f t="shared" si="140"/>
        <v>3</v>
      </c>
      <c r="R2215" s="30">
        <f t="shared" si="138"/>
        <v>0.17222222222222222</v>
      </c>
      <c r="S2215" s="28">
        <f t="shared" si="139"/>
        <v>45484</v>
      </c>
      <c r="T2215" s="28"/>
    </row>
    <row r="2216" spans="1:20" ht="13.2" x14ac:dyDescent="0.25">
      <c r="A2216" s="7" t="s">
        <v>4892</v>
      </c>
      <c r="B2216" s="7" t="s">
        <v>78</v>
      </c>
      <c r="C2216" s="7" t="s">
        <v>21</v>
      </c>
      <c r="D2216" s="7" t="s">
        <v>16</v>
      </c>
      <c r="E2216" s="7" t="s">
        <v>17</v>
      </c>
      <c r="F2216" s="7" t="s">
        <v>4893</v>
      </c>
      <c r="G2216" s="7" t="s">
        <v>4894</v>
      </c>
      <c r="H2216" s="7">
        <v>106</v>
      </c>
      <c r="I2216" s="7">
        <v>8.92</v>
      </c>
      <c r="J2216" s="7">
        <v>8</v>
      </c>
      <c r="K2216" s="7">
        <v>71.36</v>
      </c>
      <c r="L2216" s="7" t="s">
        <v>27</v>
      </c>
      <c r="M2216" s="9">
        <v>5</v>
      </c>
      <c r="N2216" s="6" t="str">
        <f>IF(ev_charging_network_usage_!$I2216&lt;=10,"Low",IF(ev_charging_network_usage_!$I2216&lt;=30,"Medium","High"))</f>
        <v>Low</v>
      </c>
      <c r="O2216" s="6" t="str">
        <f t="shared" si="141"/>
        <v>High Satisfaction</v>
      </c>
      <c r="P2216" s="6" t="str">
        <f>IF(ev_charging_network_usage_!$H2216&lt;30,"Short Charging",IF(ev_charging_network_usage_!$H2216&lt;=60,"Medium Charging","Long Charging"))</f>
        <v>Long Charging</v>
      </c>
      <c r="Q2216" s="6">
        <f t="shared" si="140"/>
        <v>1</v>
      </c>
      <c r="R2216" s="30">
        <f t="shared" si="138"/>
        <v>0.1423611111111111</v>
      </c>
      <c r="S2216" s="28">
        <f t="shared" si="139"/>
        <v>45190</v>
      </c>
      <c r="T2216" s="28"/>
    </row>
    <row r="2217" spans="1:20" ht="13.2" x14ac:dyDescent="0.25">
      <c r="A2217" s="3" t="s">
        <v>4895</v>
      </c>
      <c r="B2217" s="3" t="s">
        <v>59</v>
      </c>
      <c r="C2217" s="3" t="s">
        <v>30</v>
      </c>
      <c r="D2217" s="3" t="s">
        <v>16</v>
      </c>
      <c r="E2217" s="3" t="s">
        <v>17</v>
      </c>
      <c r="F2217" s="10">
        <v>45240.542361111111</v>
      </c>
      <c r="G2217" s="10">
        <v>45240.573611111111</v>
      </c>
      <c r="H2217" s="3">
        <v>45</v>
      </c>
      <c r="I2217" s="3">
        <v>2.33</v>
      </c>
      <c r="J2217" s="3">
        <v>12</v>
      </c>
      <c r="K2217" s="3">
        <v>27.96</v>
      </c>
      <c r="L2217" s="3" t="s">
        <v>38</v>
      </c>
      <c r="M2217" s="5">
        <v>1</v>
      </c>
      <c r="N2217" s="6" t="str">
        <f>IF(ev_charging_network_usage_!$I2217&lt;=10,"Low",IF(ev_charging_network_usage_!$I2217&lt;=30,"Medium","High"))</f>
        <v>Low</v>
      </c>
      <c r="O2217" s="6" t="str">
        <f t="shared" si="141"/>
        <v>Low Satisfaction</v>
      </c>
      <c r="P2217" s="6" t="str">
        <f>IF(ev_charging_network_usage_!$H2217&lt;30,"Short Charging",IF(ev_charging_network_usage_!$H2217&lt;=60,"Medium Charging","Long Charging"))</f>
        <v>Medium Charging</v>
      </c>
      <c r="Q2217" s="6">
        <f t="shared" si="140"/>
        <v>2</v>
      </c>
      <c r="R2217" s="30">
        <f t="shared" si="138"/>
        <v>0.54236111111111107</v>
      </c>
      <c r="S2217" s="28">
        <f t="shared" si="139"/>
        <v>45240</v>
      </c>
      <c r="T2217" s="28"/>
    </row>
    <row r="2218" spans="1:20" ht="13.2" x14ac:dyDescent="0.25">
      <c r="A2218" s="7" t="s">
        <v>4896</v>
      </c>
      <c r="B2218" s="7" t="s">
        <v>78</v>
      </c>
      <c r="C2218" s="7" t="s">
        <v>15</v>
      </c>
      <c r="D2218" s="7" t="s">
        <v>34</v>
      </c>
      <c r="E2218" s="7" t="s">
        <v>35</v>
      </c>
      <c r="F2218" s="7" t="s">
        <v>4897</v>
      </c>
      <c r="G2218" s="7" t="s">
        <v>4898</v>
      </c>
      <c r="H2218" s="7">
        <v>76</v>
      </c>
      <c r="I2218" s="7">
        <v>27.06</v>
      </c>
      <c r="J2218" s="7">
        <v>12</v>
      </c>
      <c r="K2218" s="7">
        <v>324.72000000000003</v>
      </c>
      <c r="L2218" s="7" t="s">
        <v>18</v>
      </c>
      <c r="M2218" s="9">
        <v>5</v>
      </c>
      <c r="N2218" s="6" t="str">
        <f>IF(ev_charging_network_usage_!$I2218&lt;=10,"Low",IF(ev_charging_network_usage_!$I2218&lt;=30,"Medium","High"))</f>
        <v>Medium</v>
      </c>
      <c r="O2218" s="6" t="str">
        <f t="shared" si="141"/>
        <v>High Satisfaction</v>
      </c>
      <c r="P2218" s="6" t="str">
        <f>IF(ev_charging_network_usage_!$H2218&lt;30,"Short Charging",IF(ev_charging_network_usage_!$H2218&lt;=60,"Medium Charging","Long Charging"))</f>
        <v>Long Charging</v>
      </c>
      <c r="Q2218" s="6">
        <f t="shared" si="140"/>
        <v>3</v>
      </c>
      <c r="R2218" s="30">
        <f t="shared" si="138"/>
        <v>7.9166666666666663E-2</v>
      </c>
      <c r="S2218" s="28">
        <f t="shared" si="139"/>
        <v>45337</v>
      </c>
      <c r="T2218" s="28"/>
    </row>
    <row r="2219" spans="1:20" ht="13.2" x14ac:dyDescent="0.25">
      <c r="A2219" s="3" t="s">
        <v>4899</v>
      </c>
      <c r="B2219" s="3" t="s">
        <v>59</v>
      </c>
      <c r="C2219" s="3" t="s">
        <v>30</v>
      </c>
      <c r="D2219" s="3" t="s">
        <v>34</v>
      </c>
      <c r="E2219" s="3" t="s">
        <v>17</v>
      </c>
      <c r="F2219" s="4">
        <v>45361.14166666667</v>
      </c>
      <c r="G2219" s="4">
        <v>45361.160416666666</v>
      </c>
      <c r="H2219" s="3">
        <v>27</v>
      </c>
      <c r="I2219" s="3">
        <v>58.05</v>
      </c>
      <c r="J2219" s="3">
        <v>15</v>
      </c>
      <c r="K2219" s="3">
        <v>870.75</v>
      </c>
      <c r="L2219" s="3" t="s">
        <v>18</v>
      </c>
      <c r="M2219" s="5">
        <v>1</v>
      </c>
      <c r="N2219" s="6" t="str">
        <f>IF(ev_charging_network_usage_!$I2219&lt;=10,"Low",IF(ev_charging_network_usage_!$I2219&lt;=30,"Medium","High"))</f>
        <v>High</v>
      </c>
      <c r="O2219" s="6" t="str">
        <f t="shared" si="141"/>
        <v>Low Satisfaction</v>
      </c>
      <c r="P2219" s="6" t="str">
        <f>IF(ev_charging_network_usage_!$H2219&lt;30,"Short Charging",IF(ev_charging_network_usage_!$H2219&lt;=60,"Medium Charging","Long Charging"))</f>
        <v>Short Charging</v>
      </c>
      <c r="Q2219" s="6">
        <f t="shared" si="140"/>
        <v>2</v>
      </c>
      <c r="R2219" s="30">
        <f t="shared" si="138"/>
        <v>0.14166666666666666</v>
      </c>
      <c r="S2219" s="28">
        <f t="shared" si="139"/>
        <v>45361</v>
      </c>
      <c r="T2219" s="28"/>
    </row>
    <row r="2220" spans="1:20" ht="13.2" x14ac:dyDescent="0.25">
      <c r="A2220" s="7" t="s">
        <v>4900</v>
      </c>
      <c r="B2220" s="7" t="s">
        <v>48</v>
      </c>
      <c r="C2220" s="7" t="s">
        <v>30</v>
      </c>
      <c r="D2220" s="7" t="s">
        <v>16</v>
      </c>
      <c r="E2220" s="7" t="s">
        <v>17</v>
      </c>
      <c r="F2220" s="11">
        <v>45211.93472222222</v>
      </c>
      <c r="G2220" s="11">
        <v>45211.948611111111</v>
      </c>
      <c r="H2220" s="7">
        <v>20</v>
      </c>
      <c r="I2220" s="7">
        <v>12.21</v>
      </c>
      <c r="J2220" s="7">
        <v>12</v>
      </c>
      <c r="K2220" s="7">
        <v>146.52000000000001</v>
      </c>
      <c r="L2220" s="7" t="s">
        <v>18</v>
      </c>
      <c r="M2220" s="9">
        <v>5</v>
      </c>
      <c r="N2220" s="6" t="str">
        <f>IF(ev_charging_network_usage_!$I2220&lt;=10,"Low",IF(ev_charging_network_usage_!$I2220&lt;=30,"Medium","High"))</f>
        <v>Medium</v>
      </c>
      <c r="O2220" s="6" t="str">
        <f t="shared" si="141"/>
        <v>High Satisfaction</v>
      </c>
      <c r="P2220" s="6" t="str">
        <f>IF(ev_charging_network_usage_!$H2220&lt;30,"Short Charging",IF(ev_charging_network_usage_!$H2220&lt;=60,"Medium Charging","Long Charging"))</f>
        <v>Short Charging</v>
      </c>
      <c r="Q2220" s="6">
        <f t="shared" si="140"/>
        <v>2</v>
      </c>
      <c r="R2220" s="30">
        <f t="shared" si="138"/>
        <v>0.93472222222222223</v>
      </c>
      <c r="S2220" s="28">
        <f t="shared" si="139"/>
        <v>45211</v>
      </c>
      <c r="T2220" s="28"/>
    </row>
    <row r="2221" spans="1:20" ht="13.2" x14ac:dyDescent="0.25">
      <c r="A2221" s="3" t="s">
        <v>4901</v>
      </c>
      <c r="B2221" s="3" t="s">
        <v>20</v>
      </c>
      <c r="C2221" s="3" t="s">
        <v>21</v>
      </c>
      <c r="D2221" s="3" t="s">
        <v>34</v>
      </c>
      <c r="E2221" s="3" t="s">
        <v>17</v>
      </c>
      <c r="F2221" s="3" t="s">
        <v>4902</v>
      </c>
      <c r="G2221" s="3" t="s">
        <v>4903</v>
      </c>
      <c r="H2221" s="3">
        <v>21</v>
      </c>
      <c r="I2221" s="3">
        <v>11.79</v>
      </c>
      <c r="J2221" s="3">
        <v>10</v>
      </c>
      <c r="K2221" s="3">
        <v>117.9</v>
      </c>
      <c r="L2221" s="3" t="s">
        <v>27</v>
      </c>
      <c r="M2221" s="5">
        <v>4</v>
      </c>
      <c r="N2221" s="6" t="str">
        <f>IF(ev_charging_network_usage_!$I2221&lt;=10,"Low",IF(ev_charging_network_usage_!$I2221&lt;=30,"Medium","High"))</f>
        <v>Medium</v>
      </c>
      <c r="O2221" s="6" t="str">
        <f t="shared" si="141"/>
        <v>Medium Satisfaction</v>
      </c>
      <c r="P2221" s="6" t="str">
        <f>IF(ev_charging_network_usage_!$H2221&lt;30,"Short Charging",IF(ev_charging_network_usage_!$H2221&lt;=60,"Medium Charging","Long Charging"))</f>
        <v>Short Charging</v>
      </c>
      <c r="Q2221" s="6">
        <f t="shared" si="140"/>
        <v>1</v>
      </c>
      <c r="R2221" s="30">
        <f t="shared" si="138"/>
        <v>0.22638888888888889</v>
      </c>
      <c r="S2221" s="28">
        <f t="shared" si="139"/>
        <v>45032</v>
      </c>
      <c r="T2221" s="28"/>
    </row>
    <row r="2222" spans="1:20" ht="13.2" x14ac:dyDescent="0.25">
      <c r="A2222" s="7" t="s">
        <v>4904</v>
      </c>
      <c r="B2222" s="7" t="s">
        <v>43</v>
      </c>
      <c r="C2222" s="7" t="s">
        <v>21</v>
      </c>
      <c r="D2222" s="7" t="s">
        <v>22</v>
      </c>
      <c r="E2222" s="7" t="s">
        <v>35</v>
      </c>
      <c r="F2222" s="7" t="s">
        <v>4905</v>
      </c>
      <c r="G2222" s="7" t="s">
        <v>4906</v>
      </c>
      <c r="H2222" s="7">
        <v>16</v>
      </c>
      <c r="I2222" s="7">
        <v>45.5</v>
      </c>
      <c r="J2222" s="7">
        <v>15</v>
      </c>
      <c r="K2222" s="7">
        <v>682.5</v>
      </c>
      <c r="L2222" s="7" t="s">
        <v>38</v>
      </c>
      <c r="M2222" s="9">
        <v>3</v>
      </c>
      <c r="N2222" s="6" t="str">
        <f>IF(ev_charging_network_usage_!$I2222&lt;=10,"Low",IF(ev_charging_network_usage_!$I2222&lt;=30,"Medium","High"))</f>
        <v>High</v>
      </c>
      <c r="O2222" s="6" t="str">
        <f t="shared" si="141"/>
        <v>Medium Satisfaction</v>
      </c>
      <c r="P2222" s="6" t="str">
        <f>IF(ev_charging_network_usage_!$H2222&lt;30,"Short Charging",IF(ev_charging_network_usage_!$H2222&lt;=60,"Medium Charging","Long Charging"))</f>
        <v>Short Charging</v>
      </c>
      <c r="Q2222" s="6">
        <f t="shared" si="140"/>
        <v>1</v>
      </c>
      <c r="R2222" s="30">
        <f t="shared" si="138"/>
        <v>0.47986111111111113</v>
      </c>
      <c r="S2222" s="28">
        <f t="shared" si="139"/>
        <v>45504</v>
      </c>
      <c r="T2222" s="28"/>
    </row>
    <row r="2223" spans="1:20" ht="13.2" x14ac:dyDescent="0.25">
      <c r="A2223" s="3" t="s">
        <v>4907</v>
      </c>
      <c r="B2223" s="3" t="s">
        <v>59</v>
      </c>
      <c r="C2223" s="3" t="s">
        <v>15</v>
      </c>
      <c r="D2223" s="3" t="s">
        <v>22</v>
      </c>
      <c r="E2223" s="3" t="s">
        <v>35</v>
      </c>
      <c r="F2223" s="3" t="s">
        <v>4908</v>
      </c>
      <c r="G2223" s="3" t="s">
        <v>4909</v>
      </c>
      <c r="H2223" s="3">
        <v>45</v>
      </c>
      <c r="I2223" s="3">
        <v>48.25</v>
      </c>
      <c r="J2223" s="3">
        <v>15</v>
      </c>
      <c r="K2223" s="3">
        <v>723.75</v>
      </c>
      <c r="L2223" s="3" t="s">
        <v>18</v>
      </c>
      <c r="M2223" s="5">
        <v>4</v>
      </c>
      <c r="N2223" s="6" t="str">
        <f>IF(ev_charging_network_usage_!$I2223&lt;=10,"Low",IF(ev_charging_network_usage_!$I2223&lt;=30,"Medium","High"))</f>
        <v>High</v>
      </c>
      <c r="O2223" s="6" t="str">
        <f t="shared" si="141"/>
        <v>Medium Satisfaction</v>
      </c>
      <c r="P2223" s="6" t="str">
        <f>IF(ev_charging_network_usage_!$H2223&lt;30,"Short Charging",IF(ev_charging_network_usage_!$H2223&lt;=60,"Medium Charging","Long Charging"))</f>
        <v>Medium Charging</v>
      </c>
      <c r="Q2223" s="6">
        <f t="shared" si="140"/>
        <v>3</v>
      </c>
      <c r="R2223" s="30">
        <f t="shared" si="138"/>
        <v>0.10972222222222222</v>
      </c>
      <c r="S2223" s="28">
        <f t="shared" si="139"/>
        <v>45064</v>
      </c>
      <c r="T2223" s="28"/>
    </row>
    <row r="2224" spans="1:20" ht="13.2" x14ac:dyDescent="0.25">
      <c r="A2224" s="7" t="s">
        <v>4910</v>
      </c>
      <c r="B2224" s="7" t="s">
        <v>20</v>
      </c>
      <c r="C2224" s="7" t="s">
        <v>21</v>
      </c>
      <c r="D2224" s="7" t="s">
        <v>31</v>
      </c>
      <c r="E2224" s="7" t="s">
        <v>17</v>
      </c>
      <c r="F2224" s="7" t="s">
        <v>4911</v>
      </c>
      <c r="G2224" s="7" t="s">
        <v>4912</v>
      </c>
      <c r="H2224" s="7">
        <v>118</v>
      </c>
      <c r="I2224" s="7">
        <v>33.86</v>
      </c>
      <c r="J2224" s="7">
        <v>12</v>
      </c>
      <c r="K2224" s="7">
        <v>406.32</v>
      </c>
      <c r="L2224" s="7" t="s">
        <v>27</v>
      </c>
      <c r="M2224" s="9">
        <v>3</v>
      </c>
      <c r="N2224" s="6" t="str">
        <f>IF(ev_charging_network_usage_!$I2224&lt;=10,"Low",IF(ev_charging_network_usage_!$I2224&lt;=30,"Medium","High"))</f>
        <v>High</v>
      </c>
      <c r="O2224" s="6" t="str">
        <f t="shared" si="141"/>
        <v>Medium Satisfaction</v>
      </c>
      <c r="P2224" s="6" t="str">
        <f>IF(ev_charging_network_usage_!$H2224&lt;30,"Short Charging",IF(ev_charging_network_usage_!$H2224&lt;=60,"Medium Charging","Long Charging"))</f>
        <v>Long Charging</v>
      </c>
      <c r="Q2224" s="6">
        <f t="shared" si="140"/>
        <v>1</v>
      </c>
      <c r="R2224" s="30">
        <f t="shared" si="138"/>
        <v>0.26458333333333334</v>
      </c>
      <c r="S2224" s="28">
        <f t="shared" si="139"/>
        <v>45194</v>
      </c>
      <c r="T2224" s="28"/>
    </row>
    <row r="2225" spans="1:20" ht="13.2" x14ac:dyDescent="0.25">
      <c r="A2225" s="3" t="s">
        <v>4913</v>
      </c>
      <c r="B2225" s="3" t="s">
        <v>78</v>
      </c>
      <c r="C2225" s="3" t="s">
        <v>21</v>
      </c>
      <c r="D2225" s="3" t="s">
        <v>31</v>
      </c>
      <c r="E2225" s="3" t="s">
        <v>17</v>
      </c>
      <c r="F2225" s="3" t="s">
        <v>4914</v>
      </c>
      <c r="G2225" s="3" t="s">
        <v>4915</v>
      </c>
      <c r="H2225" s="3">
        <v>88</v>
      </c>
      <c r="I2225" s="3">
        <v>28.2</v>
      </c>
      <c r="J2225" s="3">
        <v>8</v>
      </c>
      <c r="K2225" s="3">
        <v>225.6</v>
      </c>
      <c r="L2225" s="3" t="s">
        <v>38</v>
      </c>
      <c r="M2225" s="5">
        <v>3</v>
      </c>
      <c r="N2225" s="6" t="str">
        <f>IF(ev_charging_network_usage_!$I2225&lt;=10,"Low",IF(ev_charging_network_usage_!$I2225&lt;=30,"Medium","High"))</f>
        <v>Medium</v>
      </c>
      <c r="O2225" s="6" t="str">
        <f t="shared" si="141"/>
        <v>Medium Satisfaction</v>
      </c>
      <c r="P2225" s="6" t="str">
        <f>IF(ev_charging_network_usage_!$H2225&lt;30,"Short Charging",IF(ev_charging_network_usage_!$H2225&lt;=60,"Medium Charging","Long Charging"))</f>
        <v>Long Charging</v>
      </c>
      <c r="Q2225" s="6">
        <f t="shared" si="140"/>
        <v>1</v>
      </c>
      <c r="R2225" s="30">
        <f t="shared" si="138"/>
        <v>0.76041666666666663</v>
      </c>
      <c r="S2225" s="28">
        <f t="shared" si="139"/>
        <v>45433</v>
      </c>
      <c r="T2225" s="28"/>
    </row>
    <row r="2226" spans="1:20" ht="13.2" x14ac:dyDescent="0.25">
      <c r="A2226" s="7" t="s">
        <v>4916</v>
      </c>
      <c r="B2226" s="7" t="s">
        <v>29</v>
      </c>
      <c r="C2226" s="7" t="s">
        <v>30</v>
      </c>
      <c r="D2226" s="7" t="s">
        <v>22</v>
      </c>
      <c r="E2226" s="7" t="s">
        <v>35</v>
      </c>
      <c r="F2226" s="7" t="s">
        <v>4917</v>
      </c>
      <c r="G2226" s="7" t="s">
        <v>4918</v>
      </c>
      <c r="H2226" s="7">
        <v>89</v>
      </c>
      <c r="I2226" s="7">
        <v>39.17</v>
      </c>
      <c r="J2226" s="7">
        <v>10</v>
      </c>
      <c r="K2226" s="7">
        <v>391.7</v>
      </c>
      <c r="L2226" s="7" t="s">
        <v>38</v>
      </c>
      <c r="M2226" s="9">
        <v>3</v>
      </c>
      <c r="N2226" s="6" t="str">
        <f>IF(ev_charging_network_usage_!$I2226&lt;=10,"Low",IF(ev_charging_network_usage_!$I2226&lt;=30,"Medium","High"))</f>
        <v>High</v>
      </c>
      <c r="O2226" s="6" t="str">
        <f t="shared" si="141"/>
        <v>Medium Satisfaction</v>
      </c>
      <c r="P2226" s="6" t="str">
        <f>IF(ev_charging_network_usage_!$H2226&lt;30,"Short Charging",IF(ev_charging_network_usage_!$H2226&lt;=60,"Medium Charging","Long Charging"))</f>
        <v>Long Charging</v>
      </c>
      <c r="Q2226" s="6">
        <f t="shared" si="140"/>
        <v>2</v>
      </c>
      <c r="R2226" s="30">
        <f t="shared" si="138"/>
        <v>0.49930555555555556</v>
      </c>
      <c r="S2226" s="28">
        <f t="shared" si="139"/>
        <v>44944</v>
      </c>
      <c r="T2226" s="28"/>
    </row>
    <row r="2227" spans="1:20" ht="13.2" x14ac:dyDescent="0.25">
      <c r="A2227" s="3" t="s">
        <v>4919</v>
      </c>
      <c r="B2227" s="3" t="s">
        <v>48</v>
      </c>
      <c r="C2227" s="3" t="s">
        <v>15</v>
      </c>
      <c r="D2227" s="3" t="s">
        <v>16</v>
      </c>
      <c r="E2227" s="3" t="s">
        <v>17</v>
      </c>
      <c r="F2227" s="4">
        <v>45332.707638888889</v>
      </c>
      <c r="G2227" s="4">
        <v>45332.786111111112</v>
      </c>
      <c r="H2227" s="3">
        <v>113</v>
      </c>
      <c r="I2227" s="3">
        <v>27.1</v>
      </c>
      <c r="J2227" s="3">
        <v>12</v>
      </c>
      <c r="K2227" s="3">
        <v>325.2</v>
      </c>
      <c r="L2227" s="3" t="s">
        <v>23</v>
      </c>
      <c r="M2227" s="5">
        <v>4</v>
      </c>
      <c r="N2227" s="6" t="str">
        <f>IF(ev_charging_network_usage_!$I2227&lt;=10,"Low",IF(ev_charging_network_usage_!$I2227&lt;=30,"Medium","High"))</f>
        <v>Medium</v>
      </c>
      <c r="O2227" s="6" t="str">
        <f t="shared" si="141"/>
        <v>Medium Satisfaction</v>
      </c>
      <c r="P2227" s="6" t="str">
        <f>IF(ev_charging_network_usage_!$H2227&lt;30,"Short Charging",IF(ev_charging_network_usage_!$H2227&lt;=60,"Medium Charging","Long Charging"))</f>
        <v>Long Charging</v>
      </c>
      <c r="Q2227" s="6">
        <f t="shared" si="140"/>
        <v>3</v>
      </c>
      <c r="R2227" s="30">
        <f t="shared" si="138"/>
        <v>0.70763888888888893</v>
      </c>
      <c r="S2227" s="28">
        <f t="shared" si="139"/>
        <v>45332</v>
      </c>
      <c r="T2227" s="28"/>
    </row>
    <row r="2228" spans="1:20" ht="13.2" x14ac:dyDescent="0.25">
      <c r="A2228" s="7" t="s">
        <v>4920</v>
      </c>
      <c r="B2228" s="7" t="s">
        <v>55</v>
      </c>
      <c r="C2228" s="7" t="s">
        <v>21</v>
      </c>
      <c r="D2228" s="7" t="s">
        <v>22</v>
      </c>
      <c r="E2228" s="7" t="s">
        <v>35</v>
      </c>
      <c r="F2228" s="7" t="s">
        <v>4921</v>
      </c>
      <c r="G2228" s="7" t="s">
        <v>4922</v>
      </c>
      <c r="H2228" s="7">
        <v>62</v>
      </c>
      <c r="I2228" s="7">
        <v>54.9</v>
      </c>
      <c r="J2228" s="7">
        <v>12</v>
      </c>
      <c r="K2228" s="7">
        <v>658.8</v>
      </c>
      <c r="L2228" s="7" t="s">
        <v>38</v>
      </c>
      <c r="M2228" s="9">
        <v>1</v>
      </c>
      <c r="N2228" s="6" t="str">
        <f>IF(ev_charging_network_usage_!$I2228&lt;=10,"Low",IF(ev_charging_network_usage_!$I2228&lt;=30,"Medium","High"))</f>
        <v>High</v>
      </c>
      <c r="O2228" s="6" t="str">
        <f t="shared" si="141"/>
        <v>Low Satisfaction</v>
      </c>
      <c r="P2228" s="6" t="str">
        <f>IF(ev_charging_network_usage_!$H2228&lt;30,"Short Charging",IF(ev_charging_network_usage_!$H2228&lt;=60,"Medium Charging","Long Charging"))</f>
        <v>Long Charging</v>
      </c>
      <c r="Q2228" s="6">
        <f t="shared" si="140"/>
        <v>1</v>
      </c>
      <c r="R2228" s="30">
        <f t="shared" si="138"/>
        <v>0.69374999999999998</v>
      </c>
      <c r="S2228" s="28">
        <f t="shared" si="139"/>
        <v>45032</v>
      </c>
      <c r="T2228" s="28"/>
    </row>
    <row r="2229" spans="1:20" ht="13.2" x14ac:dyDescent="0.25">
      <c r="A2229" s="3" t="s">
        <v>4923</v>
      </c>
      <c r="B2229" s="3" t="s">
        <v>78</v>
      </c>
      <c r="C2229" s="3" t="s">
        <v>30</v>
      </c>
      <c r="D2229" s="3" t="s">
        <v>34</v>
      </c>
      <c r="E2229" s="3" t="s">
        <v>35</v>
      </c>
      <c r="F2229" s="3" t="s">
        <v>4924</v>
      </c>
      <c r="G2229" s="3" t="s">
        <v>4925</v>
      </c>
      <c r="H2229" s="3">
        <v>53</v>
      </c>
      <c r="I2229" s="3">
        <v>28.23</v>
      </c>
      <c r="J2229" s="3">
        <v>10</v>
      </c>
      <c r="K2229" s="3">
        <v>282.3</v>
      </c>
      <c r="L2229" s="3" t="s">
        <v>38</v>
      </c>
      <c r="M2229" s="5">
        <v>1</v>
      </c>
      <c r="N2229" s="6" t="str">
        <f>IF(ev_charging_network_usage_!$I2229&lt;=10,"Low",IF(ev_charging_network_usage_!$I2229&lt;=30,"Medium","High"))</f>
        <v>Medium</v>
      </c>
      <c r="O2229" s="6" t="str">
        <f t="shared" si="141"/>
        <v>Low Satisfaction</v>
      </c>
      <c r="P2229" s="6" t="str">
        <f>IF(ev_charging_network_usage_!$H2229&lt;30,"Short Charging",IF(ev_charging_network_usage_!$H2229&lt;=60,"Medium Charging","Long Charging"))</f>
        <v>Medium Charging</v>
      </c>
      <c r="Q2229" s="6">
        <f t="shared" si="140"/>
        <v>2</v>
      </c>
      <c r="R2229" s="30">
        <f t="shared" si="138"/>
        <v>0.88680555555555551</v>
      </c>
      <c r="S2229" s="28">
        <f t="shared" si="139"/>
        <v>45252</v>
      </c>
      <c r="T2229" s="28"/>
    </row>
    <row r="2230" spans="1:20" ht="13.2" x14ac:dyDescent="0.25">
      <c r="A2230" s="7" t="s">
        <v>4926</v>
      </c>
      <c r="B2230" s="7" t="s">
        <v>20</v>
      </c>
      <c r="C2230" s="7" t="s">
        <v>30</v>
      </c>
      <c r="D2230" s="7" t="s">
        <v>22</v>
      </c>
      <c r="E2230" s="7" t="s">
        <v>35</v>
      </c>
      <c r="F2230" s="8">
        <v>45450.54791666667</v>
      </c>
      <c r="G2230" s="8">
        <v>45450.624305555553</v>
      </c>
      <c r="H2230" s="7">
        <v>110</v>
      </c>
      <c r="I2230" s="7">
        <v>6.83</v>
      </c>
      <c r="J2230" s="7">
        <v>8</v>
      </c>
      <c r="K2230" s="7">
        <v>54.64</v>
      </c>
      <c r="L2230" s="7" t="s">
        <v>38</v>
      </c>
      <c r="M2230" s="9">
        <v>5</v>
      </c>
      <c r="N2230" s="6" t="str">
        <f>IF(ev_charging_network_usage_!$I2230&lt;=10,"Low",IF(ev_charging_network_usage_!$I2230&lt;=30,"Medium","High"))</f>
        <v>Low</v>
      </c>
      <c r="O2230" s="6" t="str">
        <f t="shared" si="141"/>
        <v>High Satisfaction</v>
      </c>
      <c r="P2230" s="6" t="str">
        <f>IF(ev_charging_network_usage_!$H2230&lt;30,"Short Charging",IF(ev_charging_network_usage_!$H2230&lt;=60,"Medium Charging","Long Charging"))</f>
        <v>Long Charging</v>
      </c>
      <c r="Q2230" s="6">
        <f t="shared" si="140"/>
        <v>2</v>
      </c>
      <c r="R2230" s="30">
        <f t="shared" si="138"/>
        <v>0.54791666666666672</v>
      </c>
      <c r="S2230" s="28">
        <f t="shared" si="139"/>
        <v>45450</v>
      </c>
      <c r="T2230" s="28"/>
    </row>
    <row r="2231" spans="1:20" ht="13.2" x14ac:dyDescent="0.25">
      <c r="A2231" s="3" t="s">
        <v>4927</v>
      </c>
      <c r="B2231" s="3" t="s">
        <v>14</v>
      </c>
      <c r="C2231" s="3" t="s">
        <v>21</v>
      </c>
      <c r="D2231" s="3" t="s">
        <v>34</v>
      </c>
      <c r="E2231" s="3" t="s">
        <v>17</v>
      </c>
      <c r="F2231" s="4">
        <v>45295.652083333334</v>
      </c>
      <c r="G2231" s="4">
        <v>45295.705555555556</v>
      </c>
      <c r="H2231" s="3">
        <v>77</v>
      </c>
      <c r="I2231" s="3">
        <v>12.44</v>
      </c>
      <c r="J2231" s="3">
        <v>8</v>
      </c>
      <c r="K2231" s="3">
        <v>99.52</v>
      </c>
      <c r="L2231" s="3" t="s">
        <v>23</v>
      </c>
      <c r="M2231" s="5">
        <v>3</v>
      </c>
      <c r="N2231" s="6" t="str">
        <f>IF(ev_charging_network_usage_!$I2231&lt;=10,"Low",IF(ev_charging_network_usage_!$I2231&lt;=30,"Medium","High"))</f>
        <v>Medium</v>
      </c>
      <c r="O2231" s="6" t="str">
        <f t="shared" si="141"/>
        <v>Medium Satisfaction</v>
      </c>
      <c r="P2231" s="6" t="str">
        <f>IF(ev_charging_network_usage_!$H2231&lt;30,"Short Charging",IF(ev_charging_network_usage_!$H2231&lt;=60,"Medium Charging","Long Charging"))</f>
        <v>Long Charging</v>
      </c>
      <c r="Q2231" s="6">
        <f t="shared" si="140"/>
        <v>1</v>
      </c>
      <c r="R2231" s="30">
        <f t="shared" si="138"/>
        <v>0.65208333333333335</v>
      </c>
      <c r="S2231" s="28">
        <f t="shared" si="139"/>
        <v>45295</v>
      </c>
      <c r="T2231" s="28"/>
    </row>
    <row r="2232" spans="1:20" ht="13.2" x14ac:dyDescent="0.25">
      <c r="A2232" s="7" t="s">
        <v>4928</v>
      </c>
      <c r="B2232" s="7" t="s">
        <v>78</v>
      </c>
      <c r="C2232" s="7" t="s">
        <v>15</v>
      </c>
      <c r="D2232" s="7" t="s">
        <v>16</v>
      </c>
      <c r="E2232" s="7" t="s">
        <v>17</v>
      </c>
      <c r="F2232" s="8">
        <v>44963.384722222225</v>
      </c>
      <c r="G2232" s="8">
        <v>44963.451388888891</v>
      </c>
      <c r="H2232" s="7">
        <v>96</v>
      </c>
      <c r="I2232" s="7">
        <v>7.94</v>
      </c>
      <c r="J2232" s="7">
        <v>8</v>
      </c>
      <c r="K2232" s="7">
        <v>63.52</v>
      </c>
      <c r="L2232" s="7" t="s">
        <v>18</v>
      </c>
      <c r="M2232" s="9">
        <v>4</v>
      </c>
      <c r="N2232" s="6" t="str">
        <f>IF(ev_charging_network_usage_!$I2232&lt;=10,"Low",IF(ev_charging_network_usage_!$I2232&lt;=30,"Medium","High"))</f>
        <v>Low</v>
      </c>
      <c r="O2232" s="6" t="str">
        <f t="shared" si="141"/>
        <v>Medium Satisfaction</v>
      </c>
      <c r="P2232" s="6" t="str">
        <f>IF(ev_charging_network_usage_!$H2232&lt;30,"Short Charging",IF(ev_charging_network_usage_!$H2232&lt;=60,"Medium Charging","Long Charging"))</f>
        <v>Long Charging</v>
      </c>
      <c r="Q2232" s="6">
        <f t="shared" si="140"/>
        <v>3</v>
      </c>
      <c r="R2232" s="30">
        <f t="shared" si="138"/>
        <v>0.38472222222222224</v>
      </c>
      <c r="S2232" s="28">
        <f t="shared" si="139"/>
        <v>44963</v>
      </c>
      <c r="T2232" s="28"/>
    </row>
    <row r="2233" spans="1:20" ht="13.2" x14ac:dyDescent="0.25">
      <c r="A2233" s="3" t="s">
        <v>4929</v>
      </c>
      <c r="B2233" s="3" t="s">
        <v>59</v>
      </c>
      <c r="C2233" s="3" t="s">
        <v>30</v>
      </c>
      <c r="D2233" s="3" t="s">
        <v>31</v>
      </c>
      <c r="E2233" s="3" t="s">
        <v>17</v>
      </c>
      <c r="F2233" s="3" t="s">
        <v>4930</v>
      </c>
      <c r="G2233" s="3" t="s">
        <v>4931</v>
      </c>
      <c r="H2233" s="3">
        <v>92</v>
      </c>
      <c r="I2233" s="3">
        <v>33.26</v>
      </c>
      <c r="J2233" s="3">
        <v>10</v>
      </c>
      <c r="K2233" s="3">
        <v>332.6</v>
      </c>
      <c r="L2233" s="3" t="s">
        <v>38</v>
      </c>
      <c r="M2233" s="5">
        <v>5</v>
      </c>
      <c r="N2233" s="6" t="str">
        <f>IF(ev_charging_network_usage_!$I2233&lt;=10,"Low",IF(ev_charging_network_usage_!$I2233&lt;=30,"Medium","High"))</f>
        <v>High</v>
      </c>
      <c r="O2233" s="6" t="str">
        <f t="shared" si="141"/>
        <v>High Satisfaction</v>
      </c>
      <c r="P2233" s="6" t="str">
        <f>IF(ev_charging_network_usage_!$H2233&lt;30,"Short Charging",IF(ev_charging_network_usage_!$H2233&lt;=60,"Medium Charging","Long Charging"))</f>
        <v>Long Charging</v>
      </c>
      <c r="Q2233" s="6">
        <f t="shared" si="140"/>
        <v>2</v>
      </c>
      <c r="R2233" s="30">
        <f t="shared" si="138"/>
        <v>0.50972222222222219</v>
      </c>
      <c r="S2233" s="28">
        <f t="shared" si="139"/>
        <v>45095</v>
      </c>
      <c r="T2233" s="28"/>
    </row>
    <row r="2234" spans="1:20" ht="13.2" x14ac:dyDescent="0.25">
      <c r="A2234" s="7" t="s">
        <v>4932</v>
      </c>
      <c r="B2234" s="7" t="s">
        <v>55</v>
      </c>
      <c r="C2234" s="7" t="s">
        <v>30</v>
      </c>
      <c r="D2234" s="7" t="s">
        <v>16</v>
      </c>
      <c r="E2234" s="7" t="s">
        <v>35</v>
      </c>
      <c r="F2234" s="8">
        <v>45235.005555555559</v>
      </c>
      <c r="G2234" s="8">
        <v>45235.056944444441</v>
      </c>
      <c r="H2234" s="7">
        <v>74</v>
      </c>
      <c r="I2234" s="7">
        <v>20.77</v>
      </c>
      <c r="J2234" s="7">
        <v>8</v>
      </c>
      <c r="K2234" s="7">
        <v>166.16</v>
      </c>
      <c r="L2234" s="7" t="s">
        <v>27</v>
      </c>
      <c r="M2234" s="9">
        <v>4</v>
      </c>
      <c r="N2234" s="6" t="str">
        <f>IF(ev_charging_network_usage_!$I2234&lt;=10,"Low",IF(ev_charging_network_usage_!$I2234&lt;=30,"Medium","High"))</f>
        <v>Medium</v>
      </c>
      <c r="O2234" s="6" t="str">
        <f t="shared" si="141"/>
        <v>Medium Satisfaction</v>
      </c>
      <c r="P2234" s="6" t="str">
        <f>IF(ev_charging_network_usage_!$H2234&lt;30,"Short Charging",IF(ev_charging_network_usage_!$H2234&lt;=60,"Medium Charging","Long Charging"))</f>
        <v>Long Charging</v>
      </c>
      <c r="Q2234" s="6">
        <f t="shared" si="140"/>
        <v>2</v>
      </c>
      <c r="R2234" s="30">
        <f t="shared" si="138"/>
        <v>5.5555555555555558E-3</v>
      </c>
      <c r="S2234" s="28">
        <f t="shared" si="139"/>
        <v>45235</v>
      </c>
      <c r="T2234" s="28"/>
    </row>
    <row r="2235" spans="1:20" ht="13.2" x14ac:dyDescent="0.25">
      <c r="A2235" s="3" t="s">
        <v>4933</v>
      </c>
      <c r="B2235" s="3" t="s">
        <v>29</v>
      </c>
      <c r="C2235" s="3" t="s">
        <v>15</v>
      </c>
      <c r="D2235" s="3" t="s">
        <v>34</v>
      </c>
      <c r="E2235" s="3" t="s">
        <v>17</v>
      </c>
      <c r="F2235" s="4">
        <v>45512.027083333334</v>
      </c>
      <c r="G2235" s="4">
        <v>45512.106249999997</v>
      </c>
      <c r="H2235" s="3">
        <v>114</v>
      </c>
      <c r="I2235" s="3">
        <v>47.93</v>
      </c>
      <c r="J2235" s="3">
        <v>15</v>
      </c>
      <c r="K2235" s="3">
        <v>718.95</v>
      </c>
      <c r="L2235" s="3" t="s">
        <v>27</v>
      </c>
      <c r="M2235" s="5">
        <v>1</v>
      </c>
      <c r="N2235" s="6" t="str">
        <f>IF(ev_charging_network_usage_!$I2235&lt;=10,"Low",IF(ev_charging_network_usage_!$I2235&lt;=30,"Medium","High"))</f>
        <v>High</v>
      </c>
      <c r="O2235" s="6" t="str">
        <f t="shared" si="141"/>
        <v>Low Satisfaction</v>
      </c>
      <c r="P2235" s="6" t="str">
        <f>IF(ev_charging_network_usage_!$H2235&lt;30,"Short Charging",IF(ev_charging_network_usage_!$H2235&lt;=60,"Medium Charging","Long Charging"))</f>
        <v>Long Charging</v>
      </c>
      <c r="Q2235" s="6">
        <f t="shared" si="140"/>
        <v>3</v>
      </c>
      <c r="R2235" s="30">
        <f t="shared" si="138"/>
        <v>2.7083333333333334E-2</v>
      </c>
      <c r="S2235" s="28">
        <f t="shared" si="139"/>
        <v>45512</v>
      </c>
      <c r="T2235" s="28"/>
    </row>
    <row r="2236" spans="1:20" ht="13.2" x14ac:dyDescent="0.25">
      <c r="A2236" s="7" t="s">
        <v>4934</v>
      </c>
      <c r="B2236" s="7" t="s">
        <v>78</v>
      </c>
      <c r="C2236" s="7" t="s">
        <v>15</v>
      </c>
      <c r="D2236" s="7" t="s">
        <v>31</v>
      </c>
      <c r="E2236" s="7" t="s">
        <v>35</v>
      </c>
      <c r="F2236" s="8">
        <v>44966.286111111112</v>
      </c>
      <c r="G2236" s="8">
        <v>44966.361111111109</v>
      </c>
      <c r="H2236" s="7">
        <v>108</v>
      </c>
      <c r="I2236" s="7">
        <v>14.4</v>
      </c>
      <c r="J2236" s="7">
        <v>10</v>
      </c>
      <c r="K2236" s="7">
        <v>144</v>
      </c>
      <c r="L2236" s="7" t="s">
        <v>27</v>
      </c>
      <c r="M2236" s="9">
        <v>3</v>
      </c>
      <c r="N2236" s="6" t="str">
        <f>IF(ev_charging_network_usage_!$I2236&lt;=10,"Low",IF(ev_charging_network_usage_!$I2236&lt;=30,"Medium","High"))</f>
        <v>Medium</v>
      </c>
      <c r="O2236" s="6" t="str">
        <f t="shared" si="141"/>
        <v>Medium Satisfaction</v>
      </c>
      <c r="P2236" s="6" t="str">
        <f>IF(ev_charging_network_usage_!$H2236&lt;30,"Short Charging",IF(ev_charging_network_usage_!$H2236&lt;=60,"Medium Charging","Long Charging"))</f>
        <v>Long Charging</v>
      </c>
      <c r="Q2236" s="6">
        <f t="shared" si="140"/>
        <v>3</v>
      </c>
      <c r="R2236" s="30">
        <f t="shared" si="138"/>
        <v>0.28611111111111109</v>
      </c>
      <c r="S2236" s="28">
        <f t="shared" si="139"/>
        <v>44966</v>
      </c>
      <c r="T2236" s="28"/>
    </row>
    <row r="2237" spans="1:20" ht="13.2" x14ac:dyDescent="0.25">
      <c r="A2237" s="3" t="s">
        <v>4935</v>
      </c>
      <c r="B2237" s="3" t="s">
        <v>59</v>
      </c>
      <c r="C2237" s="3" t="s">
        <v>30</v>
      </c>
      <c r="D2237" s="3" t="s">
        <v>22</v>
      </c>
      <c r="E2237" s="3" t="s">
        <v>17</v>
      </c>
      <c r="F2237" s="3" t="s">
        <v>4936</v>
      </c>
      <c r="G2237" s="3" t="s">
        <v>4937</v>
      </c>
      <c r="H2237" s="3">
        <v>95</v>
      </c>
      <c r="I2237" s="3">
        <v>21.92</v>
      </c>
      <c r="J2237" s="3">
        <v>10</v>
      </c>
      <c r="K2237" s="3">
        <v>219.2</v>
      </c>
      <c r="L2237" s="3" t="s">
        <v>18</v>
      </c>
      <c r="M2237" s="5">
        <v>3</v>
      </c>
      <c r="N2237" s="6" t="str">
        <f>IF(ev_charging_network_usage_!$I2237&lt;=10,"Low",IF(ev_charging_network_usage_!$I2237&lt;=30,"Medium","High"))</f>
        <v>Medium</v>
      </c>
      <c r="O2237" s="6" t="str">
        <f t="shared" si="141"/>
        <v>Medium Satisfaction</v>
      </c>
      <c r="P2237" s="6" t="str">
        <f>IF(ev_charging_network_usage_!$H2237&lt;30,"Short Charging",IF(ev_charging_network_usage_!$H2237&lt;=60,"Medium Charging","Long Charging"))</f>
        <v>Long Charging</v>
      </c>
      <c r="Q2237" s="6">
        <f t="shared" si="140"/>
        <v>2</v>
      </c>
      <c r="R2237" s="30">
        <f t="shared" si="138"/>
        <v>0.24861111111111112</v>
      </c>
      <c r="S2237" s="28">
        <f t="shared" si="139"/>
        <v>45286</v>
      </c>
      <c r="T2237" s="28"/>
    </row>
    <row r="2238" spans="1:20" ht="13.2" x14ac:dyDescent="0.25">
      <c r="A2238" s="7" t="s">
        <v>4938</v>
      </c>
      <c r="B2238" s="7" t="s">
        <v>43</v>
      </c>
      <c r="C2238" s="7" t="s">
        <v>15</v>
      </c>
      <c r="D2238" s="7" t="s">
        <v>22</v>
      </c>
      <c r="E2238" s="7" t="s">
        <v>17</v>
      </c>
      <c r="F2238" s="7" t="s">
        <v>4939</v>
      </c>
      <c r="G2238" s="7" t="s">
        <v>4940</v>
      </c>
      <c r="H2238" s="7">
        <v>56</v>
      </c>
      <c r="I2238" s="7">
        <v>4.74</v>
      </c>
      <c r="J2238" s="7">
        <v>12</v>
      </c>
      <c r="K2238" s="7">
        <v>56.88</v>
      </c>
      <c r="L2238" s="7" t="s">
        <v>18</v>
      </c>
      <c r="M2238" s="9">
        <v>2</v>
      </c>
      <c r="N2238" s="6" t="str">
        <f>IF(ev_charging_network_usage_!$I2238&lt;=10,"Low",IF(ev_charging_network_usage_!$I2238&lt;=30,"Medium","High"))</f>
        <v>Low</v>
      </c>
      <c r="O2238" s="6" t="str">
        <f t="shared" si="141"/>
        <v>Low Satisfaction</v>
      </c>
      <c r="P2238" s="6" t="str">
        <f>IF(ev_charging_network_usage_!$H2238&lt;30,"Short Charging",IF(ev_charging_network_usage_!$H2238&lt;=60,"Medium Charging","Long Charging"))</f>
        <v>Medium Charging</v>
      </c>
      <c r="Q2238" s="6">
        <f t="shared" si="140"/>
        <v>3</v>
      </c>
      <c r="R2238" s="30">
        <f t="shared" si="138"/>
        <v>0.4236111111111111</v>
      </c>
      <c r="S2238" s="28">
        <f t="shared" si="139"/>
        <v>45379</v>
      </c>
      <c r="T2238" s="28"/>
    </row>
    <row r="2239" spans="1:20" ht="13.2" x14ac:dyDescent="0.25">
      <c r="A2239" s="3" t="s">
        <v>4941</v>
      </c>
      <c r="B2239" s="3" t="s">
        <v>78</v>
      </c>
      <c r="C2239" s="3" t="s">
        <v>21</v>
      </c>
      <c r="D2239" s="3" t="s">
        <v>31</v>
      </c>
      <c r="E2239" s="3" t="s">
        <v>17</v>
      </c>
      <c r="F2239" s="3" t="s">
        <v>4942</v>
      </c>
      <c r="G2239" s="3" t="s">
        <v>4943</v>
      </c>
      <c r="H2239" s="3">
        <v>50</v>
      </c>
      <c r="I2239" s="3">
        <v>3.41</v>
      </c>
      <c r="J2239" s="3">
        <v>12</v>
      </c>
      <c r="K2239" s="3">
        <v>40.92</v>
      </c>
      <c r="L2239" s="3" t="s">
        <v>18</v>
      </c>
      <c r="M2239" s="5">
        <v>3</v>
      </c>
      <c r="N2239" s="6" t="str">
        <f>IF(ev_charging_network_usage_!$I2239&lt;=10,"Low",IF(ev_charging_network_usage_!$I2239&lt;=30,"Medium","High"))</f>
        <v>Low</v>
      </c>
      <c r="O2239" s="6" t="str">
        <f t="shared" si="141"/>
        <v>Medium Satisfaction</v>
      </c>
      <c r="P2239" s="6" t="str">
        <f>IF(ev_charging_network_usage_!$H2239&lt;30,"Short Charging",IF(ev_charging_network_usage_!$H2239&lt;=60,"Medium Charging","Long Charging"))</f>
        <v>Medium Charging</v>
      </c>
      <c r="Q2239" s="6">
        <f t="shared" si="140"/>
        <v>1</v>
      </c>
      <c r="R2239" s="30">
        <f t="shared" si="138"/>
        <v>0.1111111111111111</v>
      </c>
      <c r="S2239" s="28">
        <f t="shared" si="139"/>
        <v>45068</v>
      </c>
      <c r="T2239" s="28"/>
    </row>
    <row r="2240" spans="1:20" ht="13.2" x14ac:dyDescent="0.25">
      <c r="A2240" s="7" t="s">
        <v>4944</v>
      </c>
      <c r="B2240" s="7" t="s">
        <v>20</v>
      </c>
      <c r="C2240" s="7" t="s">
        <v>30</v>
      </c>
      <c r="D2240" s="7" t="s">
        <v>34</v>
      </c>
      <c r="E2240" s="7" t="s">
        <v>17</v>
      </c>
      <c r="F2240" s="11">
        <v>45242.377083333333</v>
      </c>
      <c r="G2240" s="11">
        <v>45242.393055555556</v>
      </c>
      <c r="H2240" s="7">
        <v>23</v>
      </c>
      <c r="I2240" s="7">
        <v>23.96</v>
      </c>
      <c r="J2240" s="7">
        <v>12</v>
      </c>
      <c r="K2240" s="7">
        <v>287.52</v>
      </c>
      <c r="L2240" s="7" t="s">
        <v>23</v>
      </c>
      <c r="M2240" s="9">
        <v>4</v>
      </c>
      <c r="N2240" s="6" t="str">
        <f>IF(ev_charging_network_usage_!$I2240&lt;=10,"Low",IF(ev_charging_network_usage_!$I2240&lt;=30,"Medium","High"))</f>
        <v>Medium</v>
      </c>
      <c r="O2240" s="6" t="str">
        <f t="shared" si="141"/>
        <v>Medium Satisfaction</v>
      </c>
      <c r="P2240" s="6" t="str">
        <f>IF(ev_charging_network_usage_!$H2240&lt;30,"Short Charging",IF(ev_charging_network_usage_!$H2240&lt;=60,"Medium Charging","Long Charging"))</f>
        <v>Short Charging</v>
      </c>
      <c r="Q2240" s="6">
        <f t="shared" si="140"/>
        <v>2</v>
      </c>
      <c r="R2240" s="30">
        <f t="shared" si="138"/>
        <v>0.37708333333333333</v>
      </c>
      <c r="S2240" s="28">
        <f t="shared" si="139"/>
        <v>45242</v>
      </c>
      <c r="T2240" s="28"/>
    </row>
    <row r="2241" spans="1:20" ht="13.2" x14ac:dyDescent="0.25">
      <c r="A2241" s="3" t="s">
        <v>4945</v>
      </c>
      <c r="B2241" s="3" t="s">
        <v>48</v>
      </c>
      <c r="C2241" s="3" t="s">
        <v>21</v>
      </c>
      <c r="D2241" s="3" t="s">
        <v>22</v>
      </c>
      <c r="E2241" s="3" t="s">
        <v>35</v>
      </c>
      <c r="F2241" s="4">
        <v>45141.539583333331</v>
      </c>
      <c r="G2241" s="4">
        <v>45141.591666666667</v>
      </c>
      <c r="H2241" s="3">
        <v>75</v>
      </c>
      <c r="I2241" s="3">
        <v>5.0599999999999996</v>
      </c>
      <c r="J2241" s="3">
        <v>10</v>
      </c>
      <c r="K2241" s="3">
        <v>50.6</v>
      </c>
      <c r="L2241" s="3" t="s">
        <v>23</v>
      </c>
      <c r="M2241" s="5">
        <v>1</v>
      </c>
      <c r="N2241" s="6" t="str">
        <f>IF(ev_charging_network_usage_!$I2241&lt;=10,"Low",IF(ev_charging_network_usage_!$I2241&lt;=30,"Medium","High"))</f>
        <v>Low</v>
      </c>
      <c r="O2241" s="6" t="str">
        <f t="shared" si="141"/>
        <v>Low Satisfaction</v>
      </c>
      <c r="P2241" s="6" t="str">
        <f>IF(ev_charging_network_usage_!$H2241&lt;30,"Short Charging",IF(ev_charging_network_usage_!$H2241&lt;=60,"Medium Charging","Long Charging"))</f>
        <v>Long Charging</v>
      </c>
      <c r="Q2241" s="6">
        <f t="shared" si="140"/>
        <v>1</v>
      </c>
      <c r="R2241" s="30">
        <f t="shared" si="138"/>
        <v>0.5395833333333333</v>
      </c>
      <c r="S2241" s="28">
        <f t="shared" si="139"/>
        <v>45141</v>
      </c>
      <c r="T2241" s="28"/>
    </row>
    <row r="2242" spans="1:20" ht="13.2" x14ac:dyDescent="0.25">
      <c r="A2242" s="7" t="s">
        <v>4946</v>
      </c>
      <c r="B2242" s="7" t="s">
        <v>78</v>
      </c>
      <c r="C2242" s="7" t="s">
        <v>30</v>
      </c>
      <c r="D2242" s="7" t="s">
        <v>16</v>
      </c>
      <c r="E2242" s="7" t="s">
        <v>35</v>
      </c>
      <c r="F2242" s="7" t="s">
        <v>4947</v>
      </c>
      <c r="G2242" s="7" t="s">
        <v>4948</v>
      </c>
      <c r="H2242" s="7">
        <v>63</v>
      </c>
      <c r="I2242" s="7">
        <v>25.5</v>
      </c>
      <c r="J2242" s="7">
        <v>8</v>
      </c>
      <c r="K2242" s="7">
        <v>204</v>
      </c>
      <c r="L2242" s="7" t="s">
        <v>27</v>
      </c>
      <c r="M2242" s="9">
        <v>2</v>
      </c>
      <c r="N2242" s="6" t="str">
        <f>IF(ev_charging_network_usage_!$I2242&lt;=10,"Low",IF(ev_charging_network_usage_!$I2242&lt;=30,"Medium","High"))</f>
        <v>Medium</v>
      </c>
      <c r="O2242" s="6" t="str">
        <f t="shared" si="141"/>
        <v>Low Satisfaction</v>
      </c>
      <c r="P2242" s="6" t="str">
        <f>IF(ev_charging_network_usage_!$H2242&lt;30,"Short Charging",IF(ev_charging_network_usage_!$H2242&lt;=60,"Medium Charging","Long Charging"))</f>
        <v>Long Charging</v>
      </c>
      <c r="Q2242" s="6">
        <f t="shared" si="140"/>
        <v>2</v>
      </c>
      <c r="R2242" s="30">
        <f t="shared" ref="R2242:R2305" si="142">TIME(HOUR(F2242),MINUTE(F2242),SECOND(F2242))</f>
        <v>0.89930555555555558</v>
      </c>
      <c r="S2242" s="28">
        <f t="shared" ref="S2242:S2305" si="143">DATE(YEAR(F2242),MONTH(F2242),DAY(F2242))</f>
        <v>45339</v>
      </c>
      <c r="T2242" s="28"/>
    </row>
    <row r="2243" spans="1:20" ht="13.2" x14ac:dyDescent="0.25">
      <c r="A2243" s="3" t="s">
        <v>4949</v>
      </c>
      <c r="B2243" s="3" t="s">
        <v>59</v>
      </c>
      <c r="C2243" s="3" t="s">
        <v>15</v>
      </c>
      <c r="D2243" s="3" t="s">
        <v>34</v>
      </c>
      <c r="E2243" s="3" t="s">
        <v>17</v>
      </c>
      <c r="F2243" s="3" t="s">
        <v>4950</v>
      </c>
      <c r="G2243" s="3" t="s">
        <v>4951</v>
      </c>
      <c r="H2243" s="3">
        <v>38</v>
      </c>
      <c r="I2243" s="3">
        <v>17.559999999999999</v>
      </c>
      <c r="J2243" s="3">
        <v>12</v>
      </c>
      <c r="K2243" s="3">
        <v>210.72</v>
      </c>
      <c r="L2243" s="3" t="s">
        <v>27</v>
      </c>
      <c r="M2243" s="5">
        <v>3</v>
      </c>
      <c r="N2243" s="6" t="str">
        <f>IF(ev_charging_network_usage_!$I2243&lt;=10,"Low",IF(ev_charging_network_usage_!$I2243&lt;=30,"Medium","High"))</f>
        <v>Medium</v>
      </c>
      <c r="O2243" s="6" t="str">
        <f t="shared" si="141"/>
        <v>Medium Satisfaction</v>
      </c>
      <c r="P2243" s="6" t="str">
        <f>IF(ev_charging_network_usage_!$H2243&lt;30,"Short Charging",IF(ev_charging_network_usage_!$H2243&lt;=60,"Medium Charging","Long Charging"))</f>
        <v>Medium Charging</v>
      </c>
      <c r="Q2243" s="6">
        <f t="shared" ref="Q2243:Q2306" si="144">IF(C2243="Fast Charger",1,IF(C2243="Standard Charger",2,IF(C2243="Super Fast Charger",3,"")))</f>
        <v>3</v>
      </c>
      <c r="R2243" s="30">
        <f t="shared" si="142"/>
        <v>0.45208333333333334</v>
      </c>
      <c r="S2243" s="28">
        <f t="shared" si="143"/>
        <v>45592</v>
      </c>
      <c r="T2243" s="28"/>
    </row>
    <row r="2244" spans="1:20" ht="13.2" x14ac:dyDescent="0.25">
      <c r="A2244" s="7" t="s">
        <v>4952</v>
      </c>
      <c r="B2244" s="7" t="s">
        <v>14</v>
      </c>
      <c r="C2244" s="7" t="s">
        <v>30</v>
      </c>
      <c r="D2244" s="7" t="s">
        <v>34</v>
      </c>
      <c r="E2244" s="7" t="s">
        <v>35</v>
      </c>
      <c r="F2244" s="7" t="s">
        <v>4953</v>
      </c>
      <c r="G2244" s="7" t="s">
        <v>4954</v>
      </c>
      <c r="H2244" s="7">
        <v>61</v>
      </c>
      <c r="I2244" s="7">
        <v>2.42</v>
      </c>
      <c r="J2244" s="7">
        <v>10</v>
      </c>
      <c r="K2244" s="7">
        <v>24.2</v>
      </c>
      <c r="L2244" s="7" t="s">
        <v>18</v>
      </c>
      <c r="M2244" s="9">
        <v>3</v>
      </c>
      <c r="N2244" s="6" t="str">
        <f>IF(ev_charging_network_usage_!$I2244&lt;=10,"Low",IF(ev_charging_network_usage_!$I2244&lt;=30,"Medium","High"))</f>
        <v>Low</v>
      </c>
      <c r="O2244" s="6" t="str">
        <f t="shared" ref="O2244:O2307" si="145">IF(M2244&lt;=2,"Low Satisfaction",IF(M2244&lt;=4,"Medium Satisfaction","High Satisfaction"))</f>
        <v>Medium Satisfaction</v>
      </c>
      <c r="P2244" s="6" t="str">
        <f>IF(ev_charging_network_usage_!$H2244&lt;30,"Short Charging",IF(ev_charging_network_usage_!$H2244&lt;=60,"Medium Charging","Long Charging"))</f>
        <v>Long Charging</v>
      </c>
      <c r="Q2244" s="6">
        <f t="shared" si="144"/>
        <v>2</v>
      </c>
      <c r="R2244" s="30">
        <f t="shared" si="142"/>
        <v>0.86041666666666672</v>
      </c>
      <c r="S2244" s="28">
        <f t="shared" si="143"/>
        <v>45165</v>
      </c>
      <c r="T2244" s="28"/>
    </row>
    <row r="2245" spans="1:20" ht="13.2" x14ac:dyDescent="0.25">
      <c r="A2245" s="3" t="s">
        <v>4955</v>
      </c>
      <c r="B2245" s="3" t="s">
        <v>14</v>
      </c>
      <c r="C2245" s="3" t="s">
        <v>30</v>
      </c>
      <c r="D2245" s="3" t="s">
        <v>31</v>
      </c>
      <c r="E2245" s="3" t="s">
        <v>35</v>
      </c>
      <c r="F2245" s="4">
        <v>45238.367361111108</v>
      </c>
      <c r="G2245" s="4">
        <v>45238.376388888886</v>
      </c>
      <c r="H2245" s="3">
        <v>13</v>
      </c>
      <c r="I2245" s="3">
        <v>32.35</v>
      </c>
      <c r="J2245" s="3">
        <v>10</v>
      </c>
      <c r="K2245" s="3">
        <v>323.5</v>
      </c>
      <c r="L2245" s="3" t="s">
        <v>18</v>
      </c>
      <c r="M2245" s="5">
        <v>2</v>
      </c>
      <c r="N2245" s="6" t="str">
        <f>IF(ev_charging_network_usage_!$I2245&lt;=10,"Low",IF(ev_charging_network_usage_!$I2245&lt;=30,"Medium","High"))</f>
        <v>High</v>
      </c>
      <c r="O2245" s="6" t="str">
        <f t="shared" si="145"/>
        <v>Low Satisfaction</v>
      </c>
      <c r="P2245" s="6" t="str">
        <f>IF(ev_charging_network_usage_!$H2245&lt;30,"Short Charging",IF(ev_charging_network_usage_!$H2245&lt;=60,"Medium Charging","Long Charging"))</f>
        <v>Short Charging</v>
      </c>
      <c r="Q2245" s="6">
        <f t="shared" si="144"/>
        <v>2</v>
      </c>
      <c r="R2245" s="30">
        <f t="shared" si="142"/>
        <v>0.36736111111111114</v>
      </c>
      <c r="S2245" s="28">
        <f t="shared" si="143"/>
        <v>45238</v>
      </c>
      <c r="T2245" s="28"/>
    </row>
    <row r="2246" spans="1:20" ht="13.2" x14ac:dyDescent="0.25">
      <c r="A2246" s="7" t="s">
        <v>4956</v>
      </c>
      <c r="B2246" s="7" t="s">
        <v>43</v>
      </c>
      <c r="C2246" s="7" t="s">
        <v>15</v>
      </c>
      <c r="D2246" s="7" t="s">
        <v>31</v>
      </c>
      <c r="E2246" s="7" t="s">
        <v>35</v>
      </c>
      <c r="F2246" s="7" t="s">
        <v>4957</v>
      </c>
      <c r="G2246" s="7" t="s">
        <v>4958</v>
      </c>
      <c r="H2246" s="7">
        <v>84</v>
      </c>
      <c r="I2246" s="7">
        <v>25.42</v>
      </c>
      <c r="J2246" s="7">
        <v>8</v>
      </c>
      <c r="K2246" s="7">
        <v>203.36</v>
      </c>
      <c r="L2246" s="7" t="s">
        <v>38</v>
      </c>
      <c r="M2246" s="9">
        <v>5</v>
      </c>
      <c r="N2246" s="6" t="str">
        <f>IF(ev_charging_network_usage_!$I2246&lt;=10,"Low",IF(ev_charging_network_usage_!$I2246&lt;=30,"Medium","High"))</f>
        <v>Medium</v>
      </c>
      <c r="O2246" s="6" t="str">
        <f t="shared" si="145"/>
        <v>High Satisfaction</v>
      </c>
      <c r="P2246" s="6" t="str">
        <f>IF(ev_charging_network_usage_!$H2246&lt;30,"Short Charging",IF(ev_charging_network_usage_!$H2246&lt;=60,"Medium Charging","Long Charging"))</f>
        <v>Long Charging</v>
      </c>
      <c r="Q2246" s="6">
        <f t="shared" si="144"/>
        <v>3</v>
      </c>
      <c r="R2246" s="30">
        <f t="shared" si="142"/>
        <v>0.93402777777777779</v>
      </c>
      <c r="S2246" s="28">
        <f t="shared" si="143"/>
        <v>45279</v>
      </c>
      <c r="T2246" s="28"/>
    </row>
    <row r="2247" spans="1:20" ht="13.2" x14ac:dyDescent="0.25">
      <c r="A2247" s="3" t="s">
        <v>4959</v>
      </c>
      <c r="B2247" s="3" t="s">
        <v>43</v>
      </c>
      <c r="C2247" s="3" t="s">
        <v>15</v>
      </c>
      <c r="D2247" s="3" t="s">
        <v>22</v>
      </c>
      <c r="E2247" s="3" t="s">
        <v>17</v>
      </c>
      <c r="F2247" s="4">
        <v>45601.40625</v>
      </c>
      <c r="G2247" s="4">
        <v>45601.470833333333</v>
      </c>
      <c r="H2247" s="3">
        <v>93</v>
      </c>
      <c r="I2247" s="3">
        <v>49.75</v>
      </c>
      <c r="J2247" s="3">
        <v>10</v>
      </c>
      <c r="K2247" s="3">
        <v>497.5</v>
      </c>
      <c r="L2247" s="3" t="s">
        <v>38</v>
      </c>
      <c r="M2247" s="5">
        <v>4</v>
      </c>
      <c r="N2247" s="6" t="str">
        <f>IF(ev_charging_network_usage_!$I2247&lt;=10,"Low",IF(ev_charging_network_usage_!$I2247&lt;=30,"Medium","High"))</f>
        <v>High</v>
      </c>
      <c r="O2247" s="6" t="str">
        <f t="shared" si="145"/>
        <v>Medium Satisfaction</v>
      </c>
      <c r="P2247" s="6" t="str">
        <f>IF(ev_charging_network_usage_!$H2247&lt;30,"Short Charging",IF(ev_charging_network_usage_!$H2247&lt;=60,"Medium Charging","Long Charging"))</f>
        <v>Long Charging</v>
      </c>
      <c r="Q2247" s="6">
        <f t="shared" si="144"/>
        <v>3</v>
      </c>
      <c r="R2247" s="30">
        <f t="shared" si="142"/>
        <v>0.40625</v>
      </c>
      <c r="S2247" s="28">
        <f t="shared" si="143"/>
        <v>45601</v>
      </c>
      <c r="T2247" s="28"/>
    </row>
    <row r="2248" spans="1:20" ht="13.2" x14ac:dyDescent="0.25">
      <c r="A2248" s="7" t="s">
        <v>4960</v>
      </c>
      <c r="B2248" s="7" t="s">
        <v>29</v>
      </c>
      <c r="C2248" s="7" t="s">
        <v>15</v>
      </c>
      <c r="D2248" s="7" t="s">
        <v>22</v>
      </c>
      <c r="E2248" s="7" t="s">
        <v>35</v>
      </c>
      <c r="F2248" s="8">
        <v>44930.615972222222</v>
      </c>
      <c r="G2248" s="8">
        <v>44930.636805555558</v>
      </c>
      <c r="H2248" s="7">
        <v>30</v>
      </c>
      <c r="I2248" s="7">
        <v>48.27</v>
      </c>
      <c r="J2248" s="7">
        <v>15</v>
      </c>
      <c r="K2248" s="7">
        <v>724.05</v>
      </c>
      <c r="L2248" s="7" t="s">
        <v>23</v>
      </c>
      <c r="M2248" s="9">
        <v>5</v>
      </c>
      <c r="N2248" s="6" t="str">
        <f>IF(ev_charging_network_usage_!$I2248&lt;=10,"Low",IF(ev_charging_network_usage_!$I2248&lt;=30,"Medium","High"))</f>
        <v>High</v>
      </c>
      <c r="O2248" s="6" t="str">
        <f t="shared" si="145"/>
        <v>High Satisfaction</v>
      </c>
      <c r="P2248" s="6" t="str">
        <f>IF(ev_charging_network_usage_!$H2248&lt;30,"Short Charging",IF(ev_charging_network_usage_!$H2248&lt;=60,"Medium Charging","Long Charging"))</f>
        <v>Medium Charging</v>
      </c>
      <c r="Q2248" s="6">
        <f t="shared" si="144"/>
        <v>3</v>
      </c>
      <c r="R2248" s="30">
        <f t="shared" si="142"/>
        <v>0.61597222222222225</v>
      </c>
      <c r="S2248" s="28">
        <f t="shared" si="143"/>
        <v>44930</v>
      </c>
      <c r="T2248" s="28"/>
    </row>
    <row r="2249" spans="1:20" ht="13.2" x14ac:dyDescent="0.25">
      <c r="A2249" s="3" t="s">
        <v>4961</v>
      </c>
      <c r="B2249" s="3" t="s">
        <v>14</v>
      </c>
      <c r="C2249" s="3" t="s">
        <v>15</v>
      </c>
      <c r="D2249" s="3" t="s">
        <v>34</v>
      </c>
      <c r="E2249" s="3" t="s">
        <v>17</v>
      </c>
      <c r="F2249" s="10">
        <v>45606.95416666667</v>
      </c>
      <c r="G2249" s="10">
        <v>45636.030555555553</v>
      </c>
      <c r="H2249" s="3">
        <v>110</v>
      </c>
      <c r="I2249" s="3">
        <v>58.19</v>
      </c>
      <c r="J2249" s="3">
        <v>15</v>
      </c>
      <c r="K2249" s="3">
        <v>872.85</v>
      </c>
      <c r="L2249" s="3" t="s">
        <v>27</v>
      </c>
      <c r="M2249" s="5">
        <v>5</v>
      </c>
      <c r="N2249" s="6" t="str">
        <f>IF(ev_charging_network_usage_!$I2249&lt;=10,"Low",IF(ev_charging_network_usage_!$I2249&lt;=30,"Medium","High"))</f>
        <v>High</v>
      </c>
      <c r="O2249" s="6" t="str">
        <f t="shared" si="145"/>
        <v>High Satisfaction</v>
      </c>
      <c r="P2249" s="6" t="str">
        <f>IF(ev_charging_network_usage_!$H2249&lt;30,"Short Charging",IF(ev_charging_network_usage_!$H2249&lt;=60,"Medium Charging","Long Charging"))</f>
        <v>Long Charging</v>
      </c>
      <c r="Q2249" s="6">
        <f t="shared" si="144"/>
        <v>3</v>
      </c>
      <c r="R2249" s="30">
        <f t="shared" si="142"/>
        <v>0.95416666666666672</v>
      </c>
      <c r="S2249" s="28">
        <f t="shared" si="143"/>
        <v>45606</v>
      </c>
      <c r="T2249" s="28"/>
    </row>
    <row r="2250" spans="1:20" ht="13.2" x14ac:dyDescent="0.25">
      <c r="A2250" s="7" t="s">
        <v>4962</v>
      </c>
      <c r="B2250" s="7" t="s">
        <v>78</v>
      </c>
      <c r="C2250" s="7" t="s">
        <v>30</v>
      </c>
      <c r="D2250" s="7" t="s">
        <v>22</v>
      </c>
      <c r="E2250" s="7" t="s">
        <v>17</v>
      </c>
      <c r="F2250" s="11">
        <v>45240.125694444447</v>
      </c>
      <c r="G2250" s="11">
        <v>45240.13958333333</v>
      </c>
      <c r="H2250" s="7">
        <v>20</v>
      </c>
      <c r="I2250" s="7">
        <v>40.21</v>
      </c>
      <c r="J2250" s="7">
        <v>10</v>
      </c>
      <c r="K2250" s="7">
        <v>402.1</v>
      </c>
      <c r="L2250" s="7" t="s">
        <v>18</v>
      </c>
      <c r="M2250" s="9">
        <v>4</v>
      </c>
      <c r="N2250" s="6" t="str">
        <f>IF(ev_charging_network_usage_!$I2250&lt;=10,"Low",IF(ev_charging_network_usage_!$I2250&lt;=30,"Medium","High"))</f>
        <v>High</v>
      </c>
      <c r="O2250" s="6" t="str">
        <f t="shared" si="145"/>
        <v>Medium Satisfaction</v>
      </c>
      <c r="P2250" s="6" t="str">
        <f>IF(ev_charging_network_usage_!$H2250&lt;30,"Short Charging",IF(ev_charging_network_usage_!$H2250&lt;=60,"Medium Charging","Long Charging"))</f>
        <v>Short Charging</v>
      </c>
      <c r="Q2250" s="6">
        <f t="shared" si="144"/>
        <v>2</v>
      </c>
      <c r="R2250" s="30">
        <f t="shared" si="142"/>
        <v>0.12569444444444444</v>
      </c>
      <c r="S2250" s="28">
        <f t="shared" si="143"/>
        <v>45240</v>
      </c>
      <c r="T2250" s="28"/>
    </row>
    <row r="2251" spans="1:20" ht="13.2" x14ac:dyDescent="0.25">
      <c r="A2251" s="3" t="s">
        <v>4963</v>
      </c>
      <c r="B2251" s="3" t="s">
        <v>48</v>
      </c>
      <c r="C2251" s="3" t="s">
        <v>21</v>
      </c>
      <c r="D2251" s="3" t="s">
        <v>22</v>
      </c>
      <c r="E2251" s="3" t="s">
        <v>35</v>
      </c>
      <c r="F2251" s="3" t="s">
        <v>4964</v>
      </c>
      <c r="G2251" s="3" t="s">
        <v>4965</v>
      </c>
      <c r="H2251" s="3">
        <v>95</v>
      </c>
      <c r="I2251" s="3">
        <v>14.17</v>
      </c>
      <c r="J2251" s="3">
        <v>10</v>
      </c>
      <c r="K2251" s="3">
        <v>141.69999999999999</v>
      </c>
      <c r="L2251" s="3" t="s">
        <v>18</v>
      </c>
      <c r="M2251" s="5">
        <v>2</v>
      </c>
      <c r="N2251" s="6" t="str">
        <f>IF(ev_charging_network_usage_!$I2251&lt;=10,"Low",IF(ev_charging_network_usage_!$I2251&lt;=30,"Medium","High"))</f>
        <v>Medium</v>
      </c>
      <c r="O2251" s="6" t="str">
        <f t="shared" si="145"/>
        <v>Low Satisfaction</v>
      </c>
      <c r="P2251" s="6" t="str">
        <f>IF(ev_charging_network_usage_!$H2251&lt;30,"Short Charging",IF(ev_charging_network_usage_!$H2251&lt;=60,"Medium Charging","Long Charging"))</f>
        <v>Long Charging</v>
      </c>
      <c r="Q2251" s="6">
        <f t="shared" si="144"/>
        <v>1</v>
      </c>
      <c r="R2251" s="30">
        <f t="shared" si="142"/>
        <v>0.74305555555555558</v>
      </c>
      <c r="S2251" s="28">
        <f t="shared" si="143"/>
        <v>45610</v>
      </c>
      <c r="T2251" s="28"/>
    </row>
    <row r="2252" spans="1:20" ht="13.2" x14ac:dyDescent="0.25">
      <c r="A2252" s="7" t="s">
        <v>4966</v>
      </c>
      <c r="B2252" s="7" t="s">
        <v>78</v>
      </c>
      <c r="C2252" s="7" t="s">
        <v>21</v>
      </c>
      <c r="D2252" s="7" t="s">
        <v>22</v>
      </c>
      <c r="E2252" s="7" t="s">
        <v>35</v>
      </c>
      <c r="F2252" s="7" t="s">
        <v>4967</v>
      </c>
      <c r="G2252" s="7" t="s">
        <v>4968</v>
      </c>
      <c r="H2252" s="7">
        <v>70</v>
      </c>
      <c r="I2252" s="7">
        <v>59.24</v>
      </c>
      <c r="J2252" s="7">
        <v>10</v>
      </c>
      <c r="K2252" s="7">
        <v>592.4</v>
      </c>
      <c r="L2252" s="7" t="s">
        <v>27</v>
      </c>
      <c r="M2252" s="9">
        <v>1</v>
      </c>
      <c r="N2252" s="6" t="str">
        <f>IF(ev_charging_network_usage_!$I2252&lt;=10,"Low",IF(ev_charging_network_usage_!$I2252&lt;=30,"Medium","High"))</f>
        <v>High</v>
      </c>
      <c r="O2252" s="6" t="str">
        <f t="shared" si="145"/>
        <v>Low Satisfaction</v>
      </c>
      <c r="P2252" s="6" t="str">
        <f>IF(ev_charging_network_usage_!$H2252&lt;30,"Short Charging",IF(ev_charging_network_usage_!$H2252&lt;=60,"Medium Charging","Long Charging"))</f>
        <v>Long Charging</v>
      </c>
      <c r="Q2252" s="6">
        <f t="shared" si="144"/>
        <v>1</v>
      </c>
      <c r="R2252" s="30">
        <f t="shared" si="142"/>
        <v>0.3034722222222222</v>
      </c>
      <c r="S2252" s="28">
        <f t="shared" si="143"/>
        <v>45248</v>
      </c>
      <c r="T2252" s="28"/>
    </row>
    <row r="2253" spans="1:20" ht="13.2" x14ac:dyDescent="0.25">
      <c r="A2253" s="3" t="s">
        <v>4969</v>
      </c>
      <c r="B2253" s="3" t="s">
        <v>48</v>
      </c>
      <c r="C2253" s="3" t="s">
        <v>15</v>
      </c>
      <c r="D2253" s="3" t="s">
        <v>31</v>
      </c>
      <c r="E2253" s="3" t="s">
        <v>35</v>
      </c>
      <c r="F2253" s="3" t="s">
        <v>4970</v>
      </c>
      <c r="G2253" s="3" t="s">
        <v>4971</v>
      </c>
      <c r="H2253" s="3">
        <v>24</v>
      </c>
      <c r="I2253" s="3">
        <v>55.83</v>
      </c>
      <c r="J2253" s="3">
        <v>15</v>
      </c>
      <c r="K2253" s="3">
        <v>837.45</v>
      </c>
      <c r="L2253" s="3" t="s">
        <v>18</v>
      </c>
      <c r="M2253" s="5">
        <v>1</v>
      </c>
      <c r="N2253" s="6" t="str">
        <f>IF(ev_charging_network_usage_!$I2253&lt;=10,"Low",IF(ev_charging_network_usage_!$I2253&lt;=30,"Medium","High"))</f>
        <v>High</v>
      </c>
      <c r="O2253" s="6" t="str">
        <f t="shared" si="145"/>
        <v>Low Satisfaction</v>
      </c>
      <c r="P2253" s="6" t="str">
        <f>IF(ev_charging_network_usage_!$H2253&lt;30,"Short Charging",IF(ev_charging_network_usage_!$H2253&lt;=60,"Medium Charging","Long Charging"))</f>
        <v>Short Charging</v>
      </c>
      <c r="Q2253" s="6">
        <f t="shared" si="144"/>
        <v>3</v>
      </c>
      <c r="R2253" s="30">
        <f t="shared" si="142"/>
        <v>0.54374999999999996</v>
      </c>
      <c r="S2253" s="28">
        <f t="shared" si="143"/>
        <v>45166</v>
      </c>
      <c r="T2253" s="28"/>
    </row>
    <row r="2254" spans="1:20" ht="13.2" x14ac:dyDescent="0.25">
      <c r="A2254" s="7" t="s">
        <v>4972</v>
      </c>
      <c r="B2254" s="7" t="s">
        <v>48</v>
      </c>
      <c r="C2254" s="7" t="s">
        <v>15</v>
      </c>
      <c r="D2254" s="7" t="s">
        <v>34</v>
      </c>
      <c r="E2254" s="7" t="s">
        <v>17</v>
      </c>
      <c r="F2254" s="7" t="s">
        <v>4973</v>
      </c>
      <c r="G2254" s="7" t="s">
        <v>4974</v>
      </c>
      <c r="H2254" s="7">
        <v>36</v>
      </c>
      <c r="I2254" s="7">
        <v>55.25</v>
      </c>
      <c r="J2254" s="7">
        <v>15</v>
      </c>
      <c r="K2254" s="7">
        <v>828.75</v>
      </c>
      <c r="L2254" s="7" t="s">
        <v>27</v>
      </c>
      <c r="M2254" s="9">
        <v>2</v>
      </c>
      <c r="N2254" s="6" t="str">
        <f>IF(ev_charging_network_usage_!$I2254&lt;=10,"Low",IF(ev_charging_network_usage_!$I2254&lt;=30,"Medium","High"))</f>
        <v>High</v>
      </c>
      <c r="O2254" s="6" t="str">
        <f t="shared" si="145"/>
        <v>Low Satisfaction</v>
      </c>
      <c r="P2254" s="6" t="str">
        <f>IF(ev_charging_network_usage_!$H2254&lt;30,"Short Charging",IF(ev_charging_network_usage_!$H2254&lt;=60,"Medium Charging","Long Charging"))</f>
        <v>Medium Charging</v>
      </c>
      <c r="Q2254" s="6">
        <f t="shared" si="144"/>
        <v>3</v>
      </c>
      <c r="R2254" s="30">
        <f t="shared" si="142"/>
        <v>0.77986111111111112</v>
      </c>
      <c r="S2254" s="28">
        <f t="shared" si="143"/>
        <v>45497</v>
      </c>
      <c r="T2254" s="28"/>
    </row>
    <row r="2255" spans="1:20" ht="13.2" x14ac:dyDescent="0.25">
      <c r="A2255" s="3" t="s">
        <v>4975</v>
      </c>
      <c r="B2255" s="3" t="s">
        <v>55</v>
      </c>
      <c r="C2255" s="3" t="s">
        <v>21</v>
      </c>
      <c r="D2255" s="3" t="s">
        <v>31</v>
      </c>
      <c r="E2255" s="3" t="s">
        <v>35</v>
      </c>
      <c r="F2255" s="4">
        <v>45265.318055555559</v>
      </c>
      <c r="G2255" s="4">
        <v>45265.336805555555</v>
      </c>
      <c r="H2255" s="3">
        <v>27</v>
      </c>
      <c r="I2255" s="3">
        <v>12.4</v>
      </c>
      <c r="J2255" s="3">
        <v>8</v>
      </c>
      <c r="K2255" s="3">
        <v>99.2</v>
      </c>
      <c r="L2255" s="3" t="s">
        <v>38</v>
      </c>
      <c r="M2255" s="5">
        <v>3</v>
      </c>
      <c r="N2255" s="6" t="str">
        <f>IF(ev_charging_network_usage_!$I2255&lt;=10,"Low",IF(ev_charging_network_usage_!$I2255&lt;=30,"Medium","High"))</f>
        <v>Medium</v>
      </c>
      <c r="O2255" s="6" t="str">
        <f t="shared" si="145"/>
        <v>Medium Satisfaction</v>
      </c>
      <c r="P2255" s="6" t="str">
        <f>IF(ev_charging_network_usage_!$H2255&lt;30,"Short Charging",IF(ev_charging_network_usage_!$H2255&lt;=60,"Medium Charging","Long Charging"))</f>
        <v>Short Charging</v>
      </c>
      <c r="Q2255" s="6">
        <f t="shared" si="144"/>
        <v>1</v>
      </c>
      <c r="R2255" s="30">
        <f t="shared" si="142"/>
        <v>0.31805555555555554</v>
      </c>
      <c r="S2255" s="28">
        <f t="shared" si="143"/>
        <v>45265</v>
      </c>
      <c r="T2255" s="28"/>
    </row>
    <row r="2256" spans="1:20" ht="13.2" x14ac:dyDescent="0.25">
      <c r="A2256" s="7" t="s">
        <v>4976</v>
      </c>
      <c r="B2256" s="7" t="s">
        <v>78</v>
      </c>
      <c r="C2256" s="7" t="s">
        <v>30</v>
      </c>
      <c r="D2256" s="7" t="s">
        <v>16</v>
      </c>
      <c r="E2256" s="7" t="s">
        <v>17</v>
      </c>
      <c r="F2256" s="7" t="s">
        <v>4977</v>
      </c>
      <c r="G2256" s="7" t="s">
        <v>4978</v>
      </c>
      <c r="H2256" s="7">
        <v>22</v>
      </c>
      <c r="I2256" s="7">
        <v>43.13</v>
      </c>
      <c r="J2256" s="7">
        <v>8</v>
      </c>
      <c r="K2256" s="7">
        <v>345.04</v>
      </c>
      <c r="L2256" s="7" t="s">
        <v>23</v>
      </c>
      <c r="M2256" s="9">
        <v>5</v>
      </c>
      <c r="N2256" s="6" t="str">
        <f>IF(ev_charging_network_usage_!$I2256&lt;=10,"Low",IF(ev_charging_network_usage_!$I2256&lt;=30,"Medium","High"))</f>
        <v>High</v>
      </c>
      <c r="O2256" s="6" t="str">
        <f t="shared" si="145"/>
        <v>High Satisfaction</v>
      </c>
      <c r="P2256" s="6" t="str">
        <f>IF(ev_charging_network_usage_!$H2256&lt;30,"Short Charging",IF(ev_charging_network_usage_!$H2256&lt;=60,"Medium Charging","Long Charging"))</f>
        <v>Short Charging</v>
      </c>
      <c r="Q2256" s="6">
        <f t="shared" si="144"/>
        <v>2</v>
      </c>
      <c r="R2256" s="30">
        <f t="shared" si="142"/>
        <v>0.27916666666666667</v>
      </c>
      <c r="S2256" s="28">
        <f t="shared" si="143"/>
        <v>45006</v>
      </c>
      <c r="T2256" s="28"/>
    </row>
    <row r="2257" spans="1:20" ht="13.2" x14ac:dyDescent="0.25">
      <c r="A2257" s="3" t="s">
        <v>4979</v>
      </c>
      <c r="B2257" s="3" t="s">
        <v>59</v>
      </c>
      <c r="C2257" s="3" t="s">
        <v>15</v>
      </c>
      <c r="D2257" s="3" t="s">
        <v>16</v>
      </c>
      <c r="E2257" s="3" t="s">
        <v>35</v>
      </c>
      <c r="F2257" s="3" t="s">
        <v>4980</v>
      </c>
      <c r="G2257" s="3" t="s">
        <v>4981</v>
      </c>
      <c r="H2257" s="3">
        <v>31</v>
      </c>
      <c r="I2257" s="3">
        <v>56.32</v>
      </c>
      <c r="J2257" s="3">
        <v>15</v>
      </c>
      <c r="K2257" s="3">
        <v>844.8</v>
      </c>
      <c r="L2257" s="3" t="s">
        <v>18</v>
      </c>
      <c r="M2257" s="5">
        <v>3</v>
      </c>
      <c r="N2257" s="6" t="str">
        <f>IF(ev_charging_network_usage_!$I2257&lt;=10,"Low",IF(ev_charging_network_usage_!$I2257&lt;=30,"Medium","High"))</f>
        <v>High</v>
      </c>
      <c r="O2257" s="6" t="str">
        <f t="shared" si="145"/>
        <v>Medium Satisfaction</v>
      </c>
      <c r="P2257" s="6" t="str">
        <f>IF(ev_charging_network_usage_!$H2257&lt;30,"Short Charging",IF(ev_charging_network_usage_!$H2257&lt;=60,"Medium Charging","Long Charging"))</f>
        <v>Medium Charging</v>
      </c>
      <c r="Q2257" s="6">
        <f t="shared" si="144"/>
        <v>3</v>
      </c>
      <c r="R2257" s="30">
        <f t="shared" si="142"/>
        <v>0.27152777777777776</v>
      </c>
      <c r="S2257" s="28">
        <f t="shared" si="143"/>
        <v>45351</v>
      </c>
      <c r="T2257" s="28"/>
    </row>
    <row r="2258" spans="1:20" ht="13.2" x14ac:dyDescent="0.25">
      <c r="A2258" s="7" t="s">
        <v>4982</v>
      </c>
      <c r="B2258" s="7" t="s">
        <v>78</v>
      </c>
      <c r="C2258" s="7" t="s">
        <v>21</v>
      </c>
      <c r="D2258" s="7" t="s">
        <v>16</v>
      </c>
      <c r="E2258" s="7" t="s">
        <v>17</v>
      </c>
      <c r="F2258" s="8">
        <v>45117.224305555559</v>
      </c>
      <c r="G2258" s="8">
        <v>45117.247916666667</v>
      </c>
      <c r="H2258" s="7">
        <v>34</v>
      </c>
      <c r="I2258" s="7">
        <v>59.35</v>
      </c>
      <c r="J2258" s="7">
        <v>8</v>
      </c>
      <c r="K2258" s="7">
        <v>474.8</v>
      </c>
      <c r="L2258" s="7" t="s">
        <v>27</v>
      </c>
      <c r="M2258" s="9">
        <v>4</v>
      </c>
      <c r="N2258" s="6" t="str">
        <f>IF(ev_charging_network_usage_!$I2258&lt;=10,"Low",IF(ev_charging_network_usage_!$I2258&lt;=30,"Medium","High"))</f>
        <v>High</v>
      </c>
      <c r="O2258" s="6" t="str">
        <f t="shared" si="145"/>
        <v>Medium Satisfaction</v>
      </c>
      <c r="P2258" s="6" t="str">
        <f>IF(ev_charging_network_usage_!$H2258&lt;30,"Short Charging",IF(ev_charging_network_usage_!$H2258&lt;=60,"Medium Charging","Long Charging"))</f>
        <v>Medium Charging</v>
      </c>
      <c r="Q2258" s="6">
        <f t="shared" si="144"/>
        <v>1</v>
      </c>
      <c r="R2258" s="30">
        <f t="shared" si="142"/>
        <v>0.22430555555555556</v>
      </c>
      <c r="S2258" s="28">
        <f t="shared" si="143"/>
        <v>45117</v>
      </c>
      <c r="T2258" s="28"/>
    </row>
    <row r="2259" spans="1:20" ht="13.2" x14ac:dyDescent="0.25">
      <c r="A2259" s="3" t="s">
        <v>4983</v>
      </c>
      <c r="B2259" s="3" t="s">
        <v>48</v>
      </c>
      <c r="C2259" s="3" t="s">
        <v>21</v>
      </c>
      <c r="D2259" s="3" t="s">
        <v>34</v>
      </c>
      <c r="E2259" s="3" t="s">
        <v>17</v>
      </c>
      <c r="F2259" s="4">
        <v>45081.978472222225</v>
      </c>
      <c r="G2259" s="4">
        <v>45111.056250000001</v>
      </c>
      <c r="H2259" s="3">
        <v>112</v>
      </c>
      <c r="I2259" s="3">
        <v>45.97</v>
      </c>
      <c r="J2259" s="3">
        <v>8</v>
      </c>
      <c r="K2259" s="3">
        <v>367.76</v>
      </c>
      <c r="L2259" s="3" t="s">
        <v>18</v>
      </c>
      <c r="M2259" s="5">
        <v>3</v>
      </c>
      <c r="N2259" s="6" t="str">
        <f>IF(ev_charging_network_usage_!$I2259&lt;=10,"Low",IF(ev_charging_network_usage_!$I2259&lt;=30,"Medium","High"))</f>
        <v>High</v>
      </c>
      <c r="O2259" s="6" t="str">
        <f t="shared" si="145"/>
        <v>Medium Satisfaction</v>
      </c>
      <c r="P2259" s="6" t="str">
        <f>IF(ev_charging_network_usage_!$H2259&lt;30,"Short Charging",IF(ev_charging_network_usage_!$H2259&lt;=60,"Medium Charging","Long Charging"))</f>
        <v>Long Charging</v>
      </c>
      <c r="Q2259" s="6">
        <f t="shared" si="144"/>
        <v>1</v>
      </c>
      <c r="R2259" s="30">
        <f t="shared" si="142"/>
        <v>0.97847222222222219</v>
      </c>
      <c r="S2259" s="28">
        <f t="shared" si="143"/>
        <v>45081</v>
      </c>
      <c r="T2259" s="28"/>
    </row>
    <row r="2260" spans="1:20" ht="13.2" x14ac:dyDescent="0.25">
      <c r="A2260" s="7" t="s">
        <v>4984</v>
      </c>
      <c r="B2260" s="7" t="s">
        <v>48</v>
      </c>
      <c r="C2260" s="7" t="s">
        <v>15</v>
      </c>
      <c r="D2260" s="7" t="s">
        <v>31</v>
      </c>
      <c r="E2260" s="7" t="s">
        <v>35</v>
      </c>
      <c r="F2260" s="8">
        <v>45543.042361111111</v>
      </c>
      <c r="G2260" s="8">
        <v>45543.123611111114</v>
      </c>
      <c r="H2260" s="7">
        <v>117</v>
      </c>
      <c r="I2260" s="7">
        <v>17.28</v>
      </c>
      <c r="J2260" s="7">
        <v>8</v>
      </c>
      <c r="K2260" s="7">
        <v>138.24</v>
      </c>
      <c r="L2260" s="7" t="s">
        <v>18</v>
      </c>
      <c r="M2260" s="9">
        <v>4</v>
      </c>
      <c r="N2260" s="6" t="str">
        <f>IF(ev_charging_network_usage_!$I2260&lt;=10,"Low",IF(ev_charging_network_usage_!$I2260&lt;=30,"Medium","High"))</f>
        <v>Medium</v>
      </c>
      <c r="O2260" s="6" t="str">
        <f t="shared" si="145"/>
        <v>Medium Satisfaction</v>
      </c>
      <c r="P2260" s="6" t="str">
        <f>IF(ev_charging_network_usage_!$H2260&lt;30,"Short Charging",IF(ev_charging_network_usage_!$H2260&lt;=60,"Medium Charging","Long Charging"))</f>
        <v>Long Charging</v>
      </c>
      <c r="Q2260" s="6">
        <f t="shared" si="144"/>
        <v>3</v>
      </c>
      <c r="R2260" s="30">
        <f t="shared" si="142"/>
        <v>4.2361111111111113E-2</v>
      </c>
      <c r="S2260" s="28">
        <f t="shared" si="143"/>
        <v>45543</v>
      </c>
      <c r="T2260" s="28"/>
    </row>
    <row r="2261" spans="1:20" ht="13.2" x14ac:dyDescent="0.25">
      <c r="A2261" s="3" t="s">
        <v>4985</v>
      </c>
      <c r="B2261" s="3" t="s">
        <v>43</v>
      </c>
      <c r="C2261" s="3" t="s">
        <v>15</v>
      </c>
      <c r="D2261" s="3" t="s">
        <v>16</v>
      </c>
      <c r="E2261" s="3" t="s">
        <v>17</v>
      </c>
      <c r="F2261" s="4">
        <v>45509.920138888891</v>
      </c>
      <c r="G2261" s="4">
        <v>45509.973611111112</v>
      </c>
      <c r="H2261" s="3">
        <v>77</v>
      </c>
      <c r="I2261" s="3">
        <v>25.13</v>
      </c>
      <c r="J2261" s="3">
        <v>12</v>
      </c>
      <c r="K2261" s="3">
        <v>301.56</v>
      </c>
      <c r="L2261" s="3" t="s">
        <v>38</v>
      </c>
      <c r="M2261" s="5">
        <v>5</v>
      </c>
      <c r="N2261" s="6" t="str">
        <f>IF(ev_charging_network_usage_!$I2261&lt;=10,"Low",IF(ev_charging_network_usage_!$I2261&lt;=30,"Medium","High"))</f>
        <v>Medium</v>
      </c>
      <c r="O2261" s="6" t="str">
        <f t="shared" si="145"/>
        <v>High Satisfaction</v>
      </c>
      <c r="P2261" s="6" t="str">
        <f>IF(ev_charging_network_usage_!$H2261&lt;30,"Short Charging",IF(ev_charging_network_usage_!$H2261&lt;=60,"Medium Charging","Long Charging"))</f>
        <v>Long Charging</v>
      </c>
      <c r="Q2261" s="6">
        <f t="shared" si="144"/>
        <v>3</v>
      </c>
      <c r="R2261" s="30">
        <f t="shared" si="142"/>
        <v>0.92013888888888884</v>
      </c>
      <c r="S2261" s="28">
        <f t="shared" si="143"/>
        <v>45509</v>
      </c>
      <c r="T2261" s="28"/>
    </row>
    <row r="2262" spans="1:20" ht="13.2" x14ac:dyDescent="0.25">
      <c r="A2262" s="7" t="s">
        <v>4986</v>
      </c>
      <c r="B2262" s="7" t="s">
        <v>20</v>
      </c>
      <c r="C2262" s="7" t="s">
        <v>30</v>
      </c>
      <c r="D2262" s="7" t="s">
        <v>31</v>
      </c>
      <c r="E2262" s="7" t="s">
        <v>35</v>
      </c>
      <c r="F2262" s="8">
        <v>45140.40347222222</v>
      </c>
      <c r="G2262" s="8">
        <v>45140.459027777775</v>
      </c>
      <c r="H2262" s="7">
        <v>80</v>
      </c>
      <c r="I2262" s="7">
        <v>55.99</v>
      </c>
      <c r="J2262" s="7">
        <v>15</v>
      </c>
      <c r="K2262" s="7">
        <v>839.85</v>
      </c>
      <c r="L2262" s="7" t="s">
        <v>23</v>
      </c>
      <c r="M2262" s="9">
        <v>5</v>
      </c>
      <c r="N2262" s="6" t="str">
        <f>IF(ev_charging_network_usage_!$I2262&lt;=10,"Low",IF(ev_charging_network_usage_!$I2262&lt;=30,"Medium","High"))</f>
        <v>High</v>
      </c>
      <c r="O2262" s="6" t="str">
        <f t="shared" si="145"/>
        <v>High Satisfaction</v>
      </c>
      <c r="P2262" s="6" t="str">
        <f>IF(ev_charging_network_usage_!$H2262&lt;30,"Short Charging",IF(ev_charging_network_usage_!$H2262&lt;=60,"Medium Charging","Long Charging"))</f>
        <v>Long Charging</v>
      </c>
      <c r="Q2262" s="6">
        <f t="shared" si="144"/>
        <v>2</v>
      </c>
      <c r="R2262" s="30">
        <f t="shared" si="142"/>
        <v>0.40347222222222223</v>
      </c>
      <c r="S2262" s="28">
        <f t="shared" si="143"/>
        <v>45140</v>
      </c>
      <c r="T2262" s="28"/>
    </row>
    <row r="2263" spans="1:20" ht="13.2" x14ac:dyDescent="0.25">
      <c r="A2263" s="3" t="s">
        <v>4987</v>
      </c>
      <c r="B2263" s="3" t="s">
        <v>78</v>
      </c>
      <c r="C2263" s="3" t="s">
        <v>15</v>
      </c>
      <c r="D2263" s="3" t="s">
        <v>16</v>
      </c>
      <c r="E2263" s="3" t="s">
        <v>17</v>
      </c>
      <c r="F2263" s="3" t="s">
        <v>4988</v>
      </c>
      <c r="G2263" s="3" t="s">
        <v>4989</v>
      </c>
      <c r="H2263" s="3">
        <v>29</v>
      </c>
      <c r="I2263" s="3">
        <v>35.49</v>
      </c>
      <c r="J2263" s="3">
        <v>12</v>
      </c>
      <c r="K2263" s="3">
        <v>425.88</v>
      </c>
      <c r="L2263" s="3" t="s">
        <v>18</v>
      </c>
      <c r="M2263" s="5">
        <v>4</v>
      </c>
      <c r="N2263" s="6" t="str">
        <f>IF(ev_charging_network_usage_!$I2263&lt;=10,"Low",IF(ev_charging_network_usage_!$I2263&lt;=30,"Medium","High"))</f>
        <v>High</v>
      </c>
      <c r="O2263" s="6" t="str">
        <f t="shared" si="145"/>
        <v>Medium Satisfaction</v>
      </c>
      <c r="P2263" s="6" t="str">
        <f>IF(ev_charging_network_usage_!$H2263&lt;30,"Short Charging",IF(ev_charging_network_usage_!$H2263&lt;=60,"Medium Charging","Long Charging"))</f>
        <v>Short Charging</v>
      </c>
      <c r="Q2263" s="6">
        <f t="shared" si="144"/>
        <v>3</v>
      </c>
      <c r="R2263" s="30">
        <f t="shared" si="142"/>
        <v>0.71805555555555556</v>
      </c>
      <c r="S2263" s="28">
        <f t="shared" si="143"/>
        <v>45070</v>
      </c>
      <c r="T2263" s="28"/>
    </row>
    <row r="2264" spans="1:20" ht="13.2" x14ac:dyDescent="0.25">
      <c r="A2264" s="7" t="s">
        <v>4990</v>
      </c>
      <c r="B2264" s="7" t="s">
        <v>20</v>
      </c>
      <c r="C2264" s="7" t="s">
        <v>30</v>
      </c>
      <c r="D2264" s="7" t="s">
        <v>16</v>
      </c>
      <c r="E2264" s="7" t="s">
        <v>35</v>
      </c>
      <c r="F2264" s="7" t="s">
        <v>4991</v>
      </c>
      <c r="G2264" s="7" t="s">
        <v>4992</v>
      </c>
      <c r="H2264" s="7">
        <v>55</v>
      </c>
      <c r="I2264" s="7">
        <v>47.6</v>
      </c>
      <c r="J2264" s="7">
        <v>10</v>
      </c>
      <c r="K2264" s="7">
        <v>476</v>
      </c>
      <c r="L2264" s="7" t="s">
        <v>23</v>
      </c>
      <c r="M2264" s="9">
        <v>2</v>
      </c>
      <c r="N2264" s="6" t="str">
        <f>IF(ev_charging_network_usage_!$I2264&lt;=10,"Low",IF(ev_charging_network_usage_!$I2264&lt;=30,"Medium","High"))</f>
        <v>High</v>
      </c>
      <c r="O2264" s="6" t="str">
        <f t="shared" si="145"/>
        <v>Low Satisfaction</v>
      </c>
      <c r="P2264" s="6" t="str">
        <f>IF(ev_charging_network_usage_!$H2264&lt;30,"Short Charging",IF(ev_charging_network_usage_!$H2264&lt;=60,"Medium Charging","Long Charging"))</f>
        <v>Medium Charging</v>
      </c>
      <c r="Q2264" s="6">
        <f t="shared" si="144"/>
        <v>2</v>
      </c>
      <c r="R2264" s="30">
        <f t="shared" si="142"/>
        <v>0.59097222222222223</v>
      </c>
      <c r="S2264" s="28">
        <f t="shared" si="143"/>
        <v>45243</v>
      </c>
      <c r="T2264" s="28"/>
    </row>
    <row r="2265" spans="1:20" ht="13.2" x14ac:dyDescent="0.25">
      <c r="A2265" s="3" t="s">
        <v>4993</v>
      </c>
      <c r="B2265" s="3" t="s">
        <v>59</v>
      </c>
      <c r="C2265" s="3" t="s">
        <v>15</v>
      </c>
      <c r="D2265" s="3" t="s">
        <v>22</v>
      </c>
      <c r="E2265" s="3" t="s">
        <v>17</v>
      </c>
      <c r="F2265" s="3" t="s">
        <v>4994</v>
      </c>
      <c r="G2265" s="3" t="s">
        <v>4995</v>
      </c>
      <c r="H2265" s="3">
        <v>19</v>
      </c>
      <c r="I2265" s="3">
        <v>45.73</v>
      </c>
      <c r="J2265" s="3">
        <v>10</v>
      </c>
      <c r="K2265" s="3">
        <v>457.3</v>
      </c>
      <c r="L2265" s="3" t="s">
        <v>23</v>
      </c>
      <c r="M2265" s="5">
        <v>5</v>
      </c>
      <c r="N2265" s="6" t="str">
        <f>IF(ev_charging_network_usage_!$I2265&lt;=10,"Low",IF(ev_charging_network_usage_!$I2265&lt;=30,"Medium","High"))</f>
        <v>High</v>
      </c>
      <c r="O2265" s="6" t="str">
        <f t="shared" si="145"/>
        <v>High Satisfaction</v>
      </c>
      <c r="P2265" s="6" t="str">
        <f>IF(ev_charging_network_usage_!$H2265&lt;30,"Short Charging",IF(ev_charging_network_usage_!$H2265&lt;=60,"Medium Charging","Long Charging"))</f>
        <v>Short Charging</v>
      </c>
      <c r="Q2265" s="6">
        <f t="shared" si="144"/>
        <v>3</v>
      </c>
      <c r="R2265" s="30">
        <f t="shared" si="142"/>
        <v>0.89722222222222225</v>
      </c>
      <c r="S2265" s="28">
        <f t="shared" si="143"/>
        <v>45015</v>
      </c>
      <c r="T2265" s="28"/>
    </row>
    <row r="2266" spans="1:20" ht="13.2" x14ac:dyDescent="0.25">
      <c r="A2266" s="7" t="s">
        <v>4996</v>
      </c>
      <c r="B2266" s="7" t="s">
        <v>29</v>
      </c>
      <c r="C2266" s="7" t="s">
        <v>30</v>
      </c>
      <c r="D2266" s="7" t="s">
        <v>16</v>
      </c>
      <c r="E2266" s="7" t="s">
        <v>35</v>
      </c>
      <c r="F2266" s="8">
        <v>45544.6875</v>
      </c>
      <c r="G2266" s="8">
        <v>45544.694444444445</v>
      </c>
      <c r="H2266" s="7">
        <v>10</v>
      </c>
      <c r="I2266" s="7">
        <v>24.78</v>
      </c>
      <c r="J2266" s="7">
        <v>15</v>
      </c>
      <c r="K2266" s="7">
        <v>371.7</v>
      </c>
      <c r="L2266" s="7" t="s">
        <v>23</v>
      </c>
      <c r="M2266" s="9">
        <v>3</v>
      </c>
      <c r="N2266" s="6" t="str">
        <f>IF(ev_charging_network_usage_!$I2266&lt;=10,"Low",IF(ev_charging_network_usage_!$I2266&lt;=30,"Medium","High"))</f>
        <v>Medium</v>
      </c>
      <c r="O2266" s="6" t="str">
        <f t="shared" si="145"/>
        <v>Medium Satisfaction</v>
      </c>
      <c r="P2266" s="6" t="str">
        <f>IF(ev_charging_network_usage_!$H2266&lt;30,"Short Charging",IF(ev_charging_network_usage_!$H2266&lt;=60,"Medium Charging","Long Charging"))</f>
        <v>Short Charging</v>
      </c>
      <c r="Q2266" s="6">
        <f t="shared" si="144"/>
        <v>2</v>
      </c>
      <c r="R2266" s="30">
        <f t="shared" si="142"/>
        <v>0.6875</v>
      </c>
      <c r="S2266" s="28">
        <f t="shared" si="143"/>
        <v>45544</v>
      </c>
      <c r="T2266" s="28"/>
    </row>
    <row r="2267" spans="1:20" ht="13.2" x14ac:dyDescent="0.25">
      <c r="A2267" s="3" t="s">
        <v>4997</v>
      </c>
      <c r="B2267" s="3" t="s">
        <v>20</v>
      </c>
      <c r="C2267" s="3" t="s">
        <v>30</v>
      </c>
      <c r="D2267" s="3" t="s">
        <v>34</v>
      </c>
      <c r="E2267" s="3" t="s">
        <v>35</v>
      </c>
      <c r="F2267" s="4">
        <v>45328.039583333331</v>
      </c>
      <c r="G2267" s="4">
        <v>45328.061805555553</v>
      </c>
      <c r="H2267" s="3">
        <v>32</v>
      </c>
      <c r="I2267" s="3">
        <v>25.17</v>
      </c>
      <c r="J2267" s="3">
        <v>8</v>
      </c>
      <c r="K2267" s="3">
        <v>201.36</v>
      </c>
      <c r="L2267" s="3" t="s">
        <v>27</v>
      </c>
      <c r="M2267" s="5">
        <v>1</v>
      </c>
      <c r="N2267" s="6" t="str">
        <f>IF(ev_charging_network_usage_!$I2267&lt;=10,"Low",IF(ev_charging_network_usage_!$I2267&lt;=30,"Medium","High"))</f>
        <v>Medium</v>
      </c>
      <c r="O2267" s="6" t="str">
        <f t="shared" si="145"/>
        <v>Low Satisfaction</v>
      </c>
      <c r="P2267" s="6" t="str">
        <f>IF(ev_charging_network_usage_!$H2267&lt;30,"Short Charging",IF(ev_charging_network_usage_!$H2267&lt;=60,"Medium Charging","Long Charging"))</f>
        <v>Medium Charging</v>
      </c>
      <c r="Q2267" s="6">
        <f t="shared" si="144"/>
        <v>2</v>
      </c>
      <c r="R2267" s="30">
        <f t="shared" si="142"/>
        <v>3.9583333333333331E-2</v>
      </c>
      <c r="S2267" s="28">
        <f t="shared" si="143"/>
        <v>45328</v>
      </c>
      <c r="T2267" s="28"/>
    </row>
    <row r="2268" spans="1:20" ht="13.2" x14ac:dyDescent="0.25">
      <c r="A2268" s="7" t="s">
        <v>4998</v>
      </c>
      <c r="B2268" s="7" t="s">
        <v>29</v>
      </c>
      <c r="C2268" s="7" t="s">
        <v>30</v>
      </c>
      <c r="D2268" s="7" t="s">
        <v>16</v>
      </c>
      <c r="E2268" s="7" t="s">
        <v>17</v>
      </c>
      <c r="F2268" s="8">
        <v>45386.402083333334</v>
      </c>
      <c r="G2268" s="8">
        <v>45386.414583333331</v>
      </c>
      <c r="H2268" s="7">
        <v>18</v>
      </c>
      <c r="I2268" s="7">
        <v>52.53</v>
      </c>
      <c r="J2268" s="7">
        <v>8</v>
      </c>
      <c r="K2268" s="7">
        <v>420.24</v>
      </c>
      <c r="L2268" s="7" t="s">
        <v>23</v>
      </c>
      <c r="M2268" s="9">
        <v>5</v>
      </c>
      <c r="N2268" s="6" t="str">
        <f>IF(ev_charging_network_usage_!$I2268&lt;=10,"Low",IF(ev_charging_network_usage_!$I2268&lt;=30,"Medium","High"))</f>
        <v>High</v>
      </c>
      <c r="O2268" s="6" t="str">
        <f t="shared" si="145"/>
        <v>High Satisfaction</v>
      </c>
      <c r="P2268" s="6" t="str">
        <f>IF(ev_charging_network_usage_!$H2268&lt;30,"Short Charging",IF(ev_charging_network_usage_!$H2268&lt;=60,"Medium Charging","Long Charging"))</f>
        <v>Short Charging</v>
      </c>
      <c r="Q2268" s="6">
        <f t="shared" si="144"/>
        <v>2</v>
      </c>
      <c r="R2268" s="30">
        <f t="shared" si="142"/>
        <v>0.40208333333333335</v>
      </c>
      <c r="S2268" s="28">
        <f t="shared" si="143"/>
        <v>45386</v>
      </c>
      <c r="T2268" s="28"/>
    </row>
    <row r="2269" spans="1:20" ht="13.2" x14ac:dyDescent="0.25">
      <c r="A2269" s="3" t="s">
        <v>4999</v>
      </c>
      <c r="B2269" s="3" t="s">
        <v>43</v>
      </c>
      <c r="C2269" s="3" t="s">
        <v>30</v>
      </c>
      <c r="D2269" s="3" t="s">
        <v>34</v>
      </c>
      <c r="E2269" s="3" t="s">
        <v>17</v>
      </c>
      <c r="F2269" s="3" t="s">
        <v>5000</v>
      </c>
      <c r="G2269" s="3" t="s">
        <v>5001</v>
      </c>
      <c r="H2269" s="3">
        <v>101</v>
      </c>
      <c r="I2269" s="3">
        <v>5.4</v>
      </c>
      <c r="J2269" s="3">
        <v>8</v>
      </c>
      <c r="K2269" s="3">
        <v>43.2</v>
      </c>
      <c r="L2269" s="3" t="s">
        <v>27</v>
      </c>
      <c r="M2269" s="5">
        <v>5</v>
      </c>
      <c r="N2269" s="6" t="str">
        <f>IF(ev_charging_network_usage_!$I2269&lt;=10,"Low",IF(ev_charging_network_usage_!$I2269&lt;=30,"Medium","High"))</f>
        <v>Low</v>
      </c>
      <c r="O2269" s="6" t="str">
        <f t="shared" si="145"/>
        <v>High Satisfaction</v>
      </c>
      <c r="P2269" s="6" t="str">
        <f>IF(ev_charging_network_usage_!$H2269&lt;30,"Short Charging",IF(ev_charging_network_usage_!$H2269&lt;=60,"Medium Charging","Long Charging"))</f>
        <v>Long Charging</v>
      </c>
      <c r="Q2269" s="6">
        <f t="shared" si="144"/>
        <v>2</v>
      </c>
      <c r="R2269" s="30">
        <f t="shared" si="142"/>
        <v>0.8041666666666667</v>
      </c>
      <c r="S2269" s="28">
        <f t="shared" si="143"/>
        <v>45014</v>
      </c>
      <c r="T2269" s="28"/>
    </row>
    <row r="2270" spans="1:20" ht="13.2" x14ac:dyDescent="0.25">
      <c r="A2270" s="7" t="s">
        <v>5002</v>
      </c>
      <c r="B2270" s="7" t="s">
        <v>20</v>
      </c>
      <c r="C2270" s="7" t="s">
        <v>21</v>
      </c>
      <c r="D2270" s="7" t="s">
        <v>34</v>
      </c>
      <c r="E2270" s="7" t="s">
        <v>35</v>
      </c>
      <c r="F2270" s="7" t="s">
        <v>5003</v>
      </c>
      <c r="G2270" s="7" t="s">
        <v>5004</v>
      </c>
      <c r="H2270" s="7">
        <v>35</v>
      </c>
      <c r="I2270" s="7">
        <v>8.34</v>
      </c>
      <c r="J2270" s="7">
        <v>10</v>
      </c>
      <c r="K2270" s="7">
        <v>83.4</v>
      </c>
      <c r="L2270" s="7" t="s">
        <v>38</v>
      </c>
      <c r="M2270" s="9">
        <v>3</v>
      </c>
      <c r="N2270" s="6" t="str">
        <f>IF(ev_charging_network_usage_!$I2270&lt;=10,"Low",IF(ev_charging_network_usage_!$I2270&lt;=30,"Medium","High"))</f>
        <v>Low</v>
      </c>
      <c r="O2270" s="6" t="str">
        <f t="shared" si="145"/>
        <v>Medium Satisfaction</v>
      </c>
      <c r="P2270" s="6" t="str">
        <f>IF(ev_charging_network_usage_!$H2270&lt;30,"Short Charging",IF(ev_charging_network_usage_!$H2270&lt;=60,"Medium Charging","Long Charging"))</f>
        <v>Medium Charging</v>
      </c>
      <c r="Q2270" s="6">
        <f t="shared" si="144"/>
        <v>1</v>
      </c>
      <c r="R2270" s="30">
        <f t="shared" si="142"/>
        <v>0.27430555555555558</v>
      </c>
      <c r="S2270" s="28">
        <f t="shared" si="143"/>
        <v>45225</v>
      </c>
      <c r="T2270" s="28"/>
    </row>
    <row r="2271" spans="1:20" ht="13.2" x14ac:dyDescent="0.25">
      <c r="A2271" s="3" t="s">
        <v>5005</v>
      </c>
      <c r="B2271" s="3" t="s">
        <v>48</v>
      </c>
      <c r="C2271" s="3" t="s">
        <v>15</v>
      </c>
      <c r="D2271" s="3" t="s">
        <v>34</v>
      </c>
      <c r="E2271" s="3" t="s">
        <v>35</v>
      </c>
      <c r="F2271" s="3" t="s">
        <v>5006</v>
      </c>
      <c r="G2271" s="3" t="s">
        <v>5007</v>
      </c>
      <c r="H2271" s="3">
        <v>60</v>
      </c>
      <c r="I2271" s="3">
        <v>3.93</v>
      </c>
      <c r="J2271" s="3">
        <v>15</v>
      </c>
      <c r="K2271" s="3">
        <v>58.95</v>
      </c>
      <c r="L2271" s="3" t="s">
        <v>27</v>
      </c>
      <c r="M2271" s="5">
        <v>1</v>
      </c>
      <c r="N2271" s="6" t="str">
        <f>IF(ev_charging_network_usage_!$I2271&lt;=10,"Low",IF(ev_charging_network_usage_!$I2271&lt;=30,"Medium","High"))</f>
        <v>Low</v>
      </c>
      <c r="O2271" s="6" t="str">
        <f t="shared" si="145"/>
        <v>Low Satisfaction</v>
      </c>
      <c r="P2271" s="6" t="str">
        <f>IF(ev_charging_network_usage_!$H2271&lt;30,"Short Charging",IF(ev_charging_network_usage_!$H2271&lt;=60,"Medium Charging","Long Charging"))</f>
        <v>Medium Charging</v>
      </c>
      <c r="Q2271" s="6">
        <f t="shared" si="144"/>
        <v>3</v>
      </c>
      <c r="R2271" s="30">
        <f t="shared" si="142"/>
        <v>0.18263888888888888</v>
      </c>
      <c r="S2271" s="28">
        <f t="shared" si="143"/>
        <v>45124</v>
      </c>
      <c r="T2271" s="28"/>
    </row>
    <row r="2272" spans="1:20" ht="13.2" x14ac:dyDescent="0.25">
      <c r="A2272" s="7" t="s">
        <v>5008</v>
      </c>
      <c r="B2272" s="7" t="s">
        <v>78</v>
      </c>
      <c r="C2272" s="7" t="s">
        <v>15</v>
      </c>
      <c r="D2272" s="7" t="s">
        <v>22</v>
      </c>
      <c r="E2272" s="7" t="s">
        <v>17</v>
      </c>
      <c r="F2272" s="8">
        <v>45384.90625</v>
      </c>
      <c r="G2272" s="8">
        <v>45384.94027777778</v>
      </c>
      <c r="H2272" s="7">
        <v>49</v>
      </c>
      <c r="I2272" s="7">
        <v>12.37</v>
      </c>
      <c r="J2272" s="7">
        <v>10</v>
      </c>
      <c r="K2272" s="7">
        <v>123.7</v>
      </c>
      <c r="L2272" s="7" t="s">
        <v>23</v>
      </c>
      <c r="M2272" s="9">
        <v>5</v>
      </c>
      <c r="N2272" s="6" t="str">
        <f>IF(ev_charging_network_usage_!$I2272&lt;=10,"Low",IF(ev_charging_network_usage_!$I2272&lt;=30,"Medium","High"))</f>
        <v>Medium</v>
      </c>
      <c r="O2272" s="6" t="str">
        <f t="shared" si="145"/>
        <v>High Satisfaction</v>
      </c>
      <c r="P2272" s="6" t="str">
        <f>IF(ev_charging_network_usage_!$H2272&lt;30,"Short Charging",IF(ev_charging_network_usage_!$H2272&lt;=60,"Medium Charging","Long Charging"))</f>
        <v>Medium Charging</v>
      </c>
      <c r="Q2272" s="6">
        <f t="shared" si="144"/>
        <v>3</v>
      </c>
      <c r="R2272" s="30">
        <f t="shared" si="142"/>
        <v>0.90625</v>
      </c>
      <c r="S2272" s="28">
        <f t="shared" si="143"/>
        <v>45384</v>
      </c>
      <c r="T2272" s="28"/>
    </row>
    <row r="2273" spans="1:20" ht="13.2" x14ac:dyDescent="0.25">
      <c r="A2273" s="3" t="s">
        <v>5009</v>
      </c>
      <c r="B2273" s="3" t="s">
        <v>20</v>
      </c>
      <c r="C2273" s="3" t="s">
        <v>30</v>
      </c>
      <c r="D2273" s="3" t="s">
        <v>31</v>
      </c>
      <c r="E2273" s="3" t="s">
        <v>17</v>
      </c>
      <c r="F2273" s="3" t="s">
        <v>5010</v>
      </c>
      <c r="G2273" s="3" t="s">
        <v>5011</v>
      </c>
      <c r="H2273" s="3">
        <v>56</v>
      </c>
      <c r="I2273" s="3">
        <v>58.46</v>
      </c>
      <c r="J2273" s="3">
        <v>12</v>
      </c>
      <c r="K2273" s="3">
        <v>701.52</v>
      </c>
      <c r="L2273" s="3" t="s">
        <v>27</v>
      </c>
      <c r="M2273" s="5">
        <v>2</v>
      </c>
      <c r="N2273" s="6" t="str">
        <f>IF(ev_charging_network_usage_!$I2273&lt;=10,"Low",IF(ev_charging_network_usage_!$I2273&lt;=30,"Medium","High"))</f>
        <v>High</v>
      </c>
      <c r="O2273" s="6" t="str">
        <f t="shared" si="145"/>
        <v>Low Satisfaction</v>
      </c>
      <c r="P2273" s="6" t="str">
        <f>IF(ev_charging_network_usage_!$H2273&lt;30,"Short Charging",IF(ev_charging_network_usage_!$H2273&lt;=60,"Medium Charging","Long Charging"))</f>
        <v>Medium Charging</v>
      </c>
      <c r="Q2273" s="6">
        <f t="shared" si="144"/>
        <v>2</v>
      </c>
      <c r="R2273" s="30">
        <f t="shared" si="142"/>
        <v>0.50416666666666665</v>
      </c>
      <c r="S2273" s="28">
        <f t="shared" si="143"/>
        <v>45463</v>
      </c>
      <c r="T2273" s="28"/>
    </row>
    <row r="2274" spans="1:20" ht="13.2" x14ac:dyDescent="0.25">
      <c r="A2274" s="7" t="s">
        <v>5012</v>
      </c>
      <c r="B2274" s="7" t="s">
        <v>59</v>
      </c>
      <c r="C2274" s="7" t="s">
        <v>30</v>
      </c>
      <c r="D2274" s="7" t="s">
        <v>22</v>
      </c>
      <c r="E2274" s="7" t="s">
        <v>17</v>
      </c>
      <c r="F2274" s="7" t="s">
        <v>5013</v>
      </c>
      <c r="G2274" s="7" t="s">
        <v>5014</v>
      </c>
      <c r="H2274" s="7">
        <v>103</v>
      </c>
      <c r="I2274" s="7">
        <v>28.01</v>
      </c>
      <c r="J2274" s="7">
        <v>12</v>
      </c>
      <c r="K2274" s="7">
        <v>336.12</v>
      </c>
      <c r="L2274" s="7" t="s">
        <v>23</v>
      </c>
      <c r="M2274" s="9">
        <v>2</v>
      </c>
      <c r="N2274" s="6" t="str">
        <f>IF(ev_charging_network_usage_!$I2274&lt;=10,"Low",IF(ev_charging_network_usage_!$I2274&lt;=30,"Medium","High"))</f>
        <v>Medium</v>
      </c>
      <c r="O2274" s="6" t="str">
        <f t="shared" si="145"/>
        <v>Low Satisfaction</v>
      </c>
      <c r="P2274" s="6" t="str">
        <f>IF(ev_charging_network_usage_!$H2274&lt;30,"Short Charging",IF(ev_charging_network_usage_!$H2274&lt;=60,"Medium Charging","Long Charging"))</f>
        <v>Long Charging</v>
      </c>
      <c r="Q2274" s="6">
        <f t="shared" si="144"/>
        <v>2</v>
      </c>
      <c r="R2274" s="30">
        <f t="shared" si="142"/>
        <v>0.46388888888888891</v>
      </c>
      <c r="S2274" s="28">
        <f t="shared" si="143"/>
        <v>45437</v>
      </c>
      <c r="T2274" s="28"/>
    </row>
    <row r="2275" spans="1:20" ht="13.2" x14ac:dyDescent="0.25">
      <c r="A2275" s="3" t="s">
        <v>5015</v>
      </c>
      <c r="B2275" s="3" t="s">
        <v>20</v>
      </c>
      <c r="C2275" s="3" t="s">
        <v>21</v>
      </c>
      <c r="D2275" s="3" t="s">
        <v>22</v>
      </c>
      <c r="E2275" s="3" t="s">
        <v>35</v>
      </c>
      <c r="F2275" s="4">
        <v>45446.24722222222</v>
      </c>
      <c r="G2275" s="4">
        <v>45446.288194444445</v>
      </c>
      <c r="H2275" s="3">
        <v>59</v>
      </c>
      <c r="I2275" s="3">
        <v>34.659999999999997</v>
      </c>
      <c r="J2275" s="3">
        <v>8</v>
      </c>
      <c r="K2275" s="3">
        <v>277.27999999999997</v>
      </c>
      <c r="L2275" s="3" t="s">
        <v>38</v>
      </c>
      <c r="M2275" s="5">
        <v>4</v>
      </c>
      <c r="N2275" s="6" t="str">
        <f>IF(ev_charging_network_usage_!$I2275&lt;=10,"Low",IF(ev_charging_network_usage_!$I2275&lt;=30,"Medium","High"))</f>
        <v>High</v>
      </c>
      <c r="O2275" s="6" t="str">
        <f t="shared" si="145"/>
        <v>Medium Satisfaction</v>
      </c>
      <c r="P2275" s="6" t="str">
        <f>IF(ev_charging_network_usage_!$H2275&lt;30,"Short Charging",IF(ev_charging_network_usage_!$H2275&lt;=60,"Medium Charging","Long Charging"))</f>
        <v>Medium Charging</v>
      </c>
      <c r="Q2275" s="6">
        <f t="shared" si="144"/>
        <v>1</v>
      </c>
      <c r="R2275" s="30">
        <f t="shared" si="142"/>
        <v>0.24722222222222223</v>
      </c>
      <c r="S2275" s="28">
        <f t="shared" si="143"/>
        <v>45446</v>
      </c>
      <c r="T2275" s="28"/>
    </row>
    <row r="2276" spans="1:20" ht="13.2" x14ac:dyDescent="0.25">
      <c r="A2276" s="7" t="s">
        <v>5016</v>
      </c>
      <c r="B2276" s="7" t="s">
        <v>14</v>
      </c>
      <c r="C2276" s="7" t="s">
        <v>21</v>
      </c>
      <c r="D2276" s="7" t="s">
        <v>34</v>
      </c>
      <c r="E2276" s="7" t="s">
        <v>17</v>
      </c>
      <c r="F2276" s="7" t="s">
        <v>5017</v>
      </c>
      <c r="G2276" s="7" t="s">
        <v>5018</v>
      </c>
      <c r="H2276" s="7">
        <v>103</v>
      </c>
      <c r="I2276" s="7">
        <v>33.19</v>
      </c>
      <c r="J2276" s="7">
        <v>10</v>
      </c>
      <c r="K2276" s="7">
        <v>331.9</v>
      </c>
      <c r="L2276" s="7" t="s">
        <v>23</v>
      </c>
      <c r="M2276" s="9">
        <v>1</v>
      </c>
      <c r="N2276" s="6" t="str">
        <f>IF(ev_charging_network_usage_!$I2276&lt;=10,"Low",IF(ev_charging_network_usage_!$I2276&lt;=30,"Medium","High"))</f>
        <v>High</v>
      </c>
      <c r="O2276" s="6" t="str">
        <f t="shared" si="145"/>
        <v>Low Satisfaction</v>
      </c>
      <c r="P2276" s="6" t="str">
        <f>IF(ev_charging_network_usage_!$H2276&lt;30,"Short Charging",IF(ev_charging_network_usage_!$H2276&lt;=60,"Medium Charging","Long Charging"))</f>
        <v>Long Charging</v>
      </c>
      <c r="Q2276" s="6">
        <f t="shared" si="144"/>
        <v>1</v>
      </c>
      <c r="R2276" s="30">
        <f t="shared" si="142"/>
        <v>0.68958333333333333</v>
      </c>
      <c r="S2276" s="28">
        <f t="shared" si="143"/>
        <v>45227</v>
      </c>
      <c r="T2276" s="28"/>
    </row>
    <row r="2277" spans="1:20" ht="13.2" x14ac:dyDescent="0.25">
      <c r="A2277" s="3" t="s">
        <v>5019</v>
      </c>
      <c r="B2277" s="3" t="s">
        <v>55</v>
      </c>
      <c r="C2277" s="3" t="s">
        <v>21</v>
      </c>
      <c r="D2277" s="3" t="s">
        <v>16</v>
      </c>
      <c r="E2277" s="3" t="s">
        <v>17</v>
      </c>
      <c r="F2277" s="4">
        <v>44990.015277777777</v>
      </c>
      <c r="G2277" s="4">
        <v>44990.076388888891</v>
      </c>
      <c r="H2277" s="3">
        <v>88</v>
      </c>
      <c r="I2277" s="3">
        <v>48.22</v>
      </c>
      <c r="J2277" s="3">
        <v>15</v>
      </c>
      <c r="K2277" s="3">
        <v>723.3</v>
      </c>
      <c r="L2277" s="3" t="s">
        <v>18</v>
      </c>
      <c r="M2277" s="5">
        <v>4</v>
      </c>
      <c r="N2277" s="6" t="str">
        <f>IF(ev_charging_network_usage_!$I2277&lt;=10,"Low",IF(ev_charging_network_usage_!$I2277&lt;=30,"Medium","High"))</f>
        <v>High</v>
      </c>
      <c r="O2277" s="6" t="str">
        <f t="shared" si="145"/>
        <v>Medium Satisfaction</v>
      </c>
      <c r="P2277" s="6" t="str">
        <f>IF(ev_charging_network_usage_!$H2277&lt;30,"Short Charging",IF(ev_charging_network_usage_!$H2277&lt;=60,"Medium Charging","Long Charging"))</f>
        <v>Long Charging</v>
      </c>
      <c r="Q2277" s="6">
        <f t="shared" si="144"/>
        <v>1</v>
      </c>
      <c r="R2277" s="30">
        <f t="shared" si="142"/>
        <v>1.5277777777777777E-2</v>
      </c>
      <c r="S2277" s="28">
        <f t="shared" si="143"/>
        <v>44990</v>
      </c>
      <c r="T2277" s="28"/>
    </row>
    <row r="2278" spans="1:20" ht="13.2" x14ac:dyDescent="0.25">
      <c r="A2278" s="7" t="s">
        <v>5020</v>
      </c>
      <c r="B2278" s="7" t="s">
        <v>59</v>
      </c>
      <c r="C2278" s="7" t="s">
        <v>15</v>
      </c>
      <c r="D2278" s="7" t="s">
        <v>34</v>
      </c>
      <c r="E2278" s="7" t="s">
        <v>17</v>
      </c>
      <c r="F2278" s="8">
        <v>45178.3</v>
      </c>
      <c r="G2278" s="8">
        <v>45178.308333333334</v>
      </c>
      <c r="H2278" s="7">
        <v>12</v>
      </c>
      <c r="I2278" s="7">
        <v>57.27</v>
      </c>
      <c r="J2278" s="7">
        <v>10</v>
      </c>
      <c r="K2278" s="7">
        <v>572.70000000000005</v>
      </c>
      <c r="L2278" s="7" t="s">
        <v>18</v>
      </c>
      <c r="M2278" s="9">
        <v>4</v>
      </c>
      <c r="N2278" s="6" t="str">
        <f>IF(ev_charging_network_usage_!$I2278&lt;=10,"Low",IF(ev_charging_network_usage_!$I2278&lt;=30,"Medium","High"))</f>
        <v>High</v>
      </c>
      <c r="O2278" s="6" t="str">
        <f t="shared" si="145"/>
        <v>Medium Satisfaction</v>
      </c>
      <c r="P2278" s="6" t="str">
        <f>IF(ev_charging_network_usage_!$H2278&lt;30,"Short Charging",IF(ev_charging_network_usage_!$H2278&lt;=60,"Medium Charging","Long Charging"))</f>
        <v>Short Charging</v>
      </c>
      <c r="Q2278" s="6">
        <f t="shared" si="144"/>
        <v>3</v>
      </c>
      <c r="R2278" s="30">
        <f t="shared" si="142"/>
        <v>0.3</v>
      </c>
      <c r="S2278" s="28">
        <f t="shared" si="143"/>
        <v>45178</v>
      </c>
      <c r="T2278" s="28"/>
    </row>
    <row r="2279" spans="1:20" ht="13.2" x14ac:dyDescent="0.25">
      <c r="A2279" s="3" t="s">
        <v>5021</v>
      </c>
      <c r="B2279" s="3" t="s">
        <v>59</v>
      </c>
      <c r="C2279" s="3" t="s">
        <v>15</v>
      </c>
      <c r="D2279" s="3" t="s">
        <v>34</v>
      </c>
      <c r="E2279" s="3" t="s">
        <v>17</v>
      </c>
      <c r="F2279" s="3" t="s">
        <v>5022</v>
      </c>
      <c r="G2279" s="3" t="s">
        <v>5023</v>
      </c>
      <c r="H2279" s="3">
        <v>89</v>
      </c>
      <c r="I2279" s="3">
        <v>52.18</v>
      </c>
      <c r="J2279" s="3">
        <v>8</v>
      </c>
      <c r="K2279" s="3">
        <v>417.44</v>
      </c>
      <c r="L2279" s="3" t="s">
        <v>38</v>
      </c>
      <c r="M2279" s="5">
        <v>1</v>
      </c>
      <c r="N2279" s="6" t="str">
        <f>IF(ev_charging_network_usage_!$I2279&lt;=10,"Low",IF(ev_charging_network_usage_!$I2279&lt;=30,"Medium","High"))</f>
        <v>High</v>
      </c>
      <c r="O2279" s="6" t="str">
        <f t="shared" si="145"/>
        <v>Low Satisfaction</v>
      </c>
      <c r="P2279" s="6" t="str">
        <f>IF(ev_charging_network_usage_!$H2279&lt;30,"Short Charging",IF(ev_charging_network_usage_!$H2279&lt;=60,"Medium Charging","Long Charging"))</f>
        <v>Long Charging</v>
      </c>
      <c r="Q2279" s="6">
        <f t="shared" si="144"/>
        <v>3</v>
      </c>
      <c r="R2279" s="30">
        <f t="shared" si="142"/>
        <v>0.51041666666666663</v>
      </c>
      <c r="S2279" s="28">
        <f t="shared" si="143"/>
        <v>45521</v>
      </c>
      <c r="T2279" s="28"/>
    </row>
    <row r="2280" spans="1:20" ht="13.2" x14ac:dyDescent="0.25">
      <c r="A2280" s="7" t="s">
        <v>5024</v>
      </c>
      <c r="B2280" s="7" t="s">
        <v>48</v>
      </c>
      <c r="C2280" s="7" t="s">
        <v>21</v>
      </c>
      <c r="D2280" s="7" t="s">
        <v>31</v>
      </c>
      <c r="E2280" s="7" t="s">
        <v>17</v>
      </c>
      <c r="F2280" s="7" t="s">
        <v>5025</v>
      </c>
      <c r="G2280" s="7" t="s">
        <v>5026</v>
      </c>
      <c r="H2280" s="7">
        <v>44</v>
      </c>
      <c r="I2280" s="7">
        <v>42.15</v>
      </c>
      <c r="J2280" s="7">
        <v>10</v>
      </c>
      <c r="K2280" s="7">
        <v>421.5</v>
      </c>
      <c r="L2280" s="7" t="s">
        <v>23</v>
      </c>
      <c r="M2280" s="9">
        <v>5</v>
      </c>
      <c r="N2280" s="6" t="str">
        <f>IF(ev_charging_network_usage_!$I2280&lt;=10,"Low",IF(ev_charging_network_usage_!$I2280&lt;=30,"Medium","High"))</f>
        <v>High</v>
      </c>
      <c r="O2280" s="6" t="str">
        <f t="shared" si="145"/>
        <v>High Satisfaction</v>
      </c>
      <c r="P2280" s="6" t="str">
        <f>IF(ev_charging_network_usage_!$H2280&lt;30,"Short Charging",IF(ev_charging_network_usage_!$H2280&lt;=60,"Medium Charging","Long Charging"))</f>
        <v>Medium Charging</v>
      </c>
      <c r="Q2280" s="6">
        <f t="shared" si="144"/>
        <v>1</v>
      </c>
      <c r="R2280" s="30">
        <f t="shared" si="142"/>
        <v>0.78125</v>
      </c>
      <c r="S2280" s="28">
        <f t="shared" si="143"/>
        <v>45336</v>
      </c>
      <c r="T2280" s="28"/>
    </row>
    <row r="2281" spans="1:20" ht="13.2" x14ac:dyDescent="0.25">
      <c r="A2281" s="3" t="s">
        <v>5027</v>
      </c>
      <c r="B2281" s="3" t="s">
        <v>55</v>
      </c>
      <c r="C2281" s="3" t="s">
        <v>15</v>
      </c>
      <c r="D2281" s="3" t="s">
        <v>34</v>
      </c>
      <c r="E2281" s="3" t="s">
        <v>35</v>
      </c>
      <c r="F2281" s="10">
        <v>45606.009027777778</v>
      </c>
      <c r="G2281" s="10">
        <v>45606.081250000003</v>
      </c>
      <c r="H2281" s="3">
        <v>104</v>
      </c>
      <c r="I2281" s="3">
        <v>34.6</v>
      </c>
      <c r="J2281" s="3">
        <v>12</v>
      </c>
      <c r="K2281" s="3">
        <v>415.2</v>
      </c>
      <c r="L2281" s="3" t="s">
        <v>18</v>
      </c>
      <c r="M2281" s="5">
        <v>4</v>
      </c>
      <c r="N2281" s="6" t="str">
        <f>IF(ev_charging_network_usage_!$I2281&lt;=10,"Low",IF(ev_charging_network_usage_!$I2281&lt;=30,"Medium","High"))</f>
        <v>High</v>
      </c>
      <c r="O2281" s="6" t="str">
        <f t="shared" si="145"/>
        <v>Medium Satisfaction</v>
      </c>
      <c r="P2281" s="6" t="str">
        <f>IF(ev_charging_network_usage_!$H2281&lt;30,"Short Charging",IF(ev_charging_network_usage_!$H2281&lt;=60,"Medium Charging","Long Charging"))</f>
        <v>Long Charging</v>
      </c>
      <c r="Q2281" s="6">
        <f t="shared" si="144"/>
        <v>3</v>
      </c>
      <c r="R2281" s="30">
        <f t="shared" si="142"/>
        <v>9.0277777777777769E-3</v>
      </c>
      <c r="S2281" s="28">
        <f t="shared" si="143"/>
        <v>45606</v>
      </c>
      <c r="T2281" s="28"/>
    </row>
    <row r="2282" spans="1:20" ht="13.2" x14ac:dyDescent="0.25">
      <c r="A2282" s="7" t="s">
        <v>5028</v>
      </c>
      <c r="B2282" s="7" t="s">
        <v>59</v>
      </c>
      <c r="C2282" s="7" t="s">
        <v>30</v>
      </c>
      <c r="D2282" s="7" t="s">
        <v>22</v>
      </c>
      <c r="E2282" s="7" t="s">
        <v>35</v>
      </c>
      <c r="F2282" s="8">
        <v>45237.310416666667</v>
      </c>
      <c r="G2282" s="8">
        <v>45237.344444444447</v>
      </c>
      <c r="H2282" s="7">
        <v>49</v>
      </c>
      <c r="I2282" s="7">
        <v>48.38</v>
      </c>
      <c r="J2282" s="7">
        <v>8</v>
      </c>
      <c r="K2282" s="7">
        <v>387.04</v>
      </c>
      <c r="L2282" s="7" t="s">
        <v>23</v>
      </c>
      <c r="M2282" s="9">
        <v>2</v>
      </c>
      <c r="N2282" s="6" t="str">
        <f>IF(ev_charging_network_usage_!$I2282&lt;=10,"Low",IF(ev_charging_network_usage_!$I2282&lt;=30,"Medium","High"))</f>
        <v>High</v>
      </c>
      <c r="O2282" s="6" t="str">
        <f t="shared" si="145"/>
        <v>Low Satisfaction</v>
      </c>
      <c r="P2282" s="6" t="str">
        <f>IF(ev_charging_network_usage_!$H2282&lt;30,"Short Charging",IF(ev_charging_network_usage_!$H2282&lt;=60,"Medium Charging","Long Charging"))</f>
        <v>Medium Charging</v>
      </c>
      <c r="Q2282" s="6">
        <f t="shared" si="144"/>
        <v>2</v>
      </c>
      <c r="R2282" s="30">
        <f t="shared" si="142"/>
        <v>0.31041666666666667</v>
      </c>
      <c r="S2282" s="28">
        <f t="shared" si="143"/>
        <v>45237</v>
      </c>
      <c r="T2282" s="28"/>
    </row>
    <row r="2283" spans="1:20" ht="13.2" x14ac:dyDescent="0.25">
      <c r="A2283" s="3" t="s">
        <v>5029</v>
      </c>
      <c r="B2283" s="3" t="s">
        <v>55</v>
      </c>
      <c r="C2283" s="3" t="s">
        <v>15</v>
      </c>
      <c r="D2283" s="3" t="s">
        <v>22</v>
      </c>
      <c r="E2283" s="3" t="s">
        <v>35</v>
      </c>
      <c r="F2283" s="4">
        <v>45384.585416666669</v>
      </c>
      <c r="G2283" s="4">
        <v>45384.606249999997</v>
      </c>
      <c r="H2283" s="3">
        <v>30</v>
      </c>
      <c r="I2283" s="3">
        <v>30.98</v>
      </c>
      <c r="J2283" s="3">
        <v>15</v>
      </c>
      <c r="K2283" s="3">
        <v>464.7</v>
      </c>
      <c r="L2283" s="3" t="s">
        <v>27</v>
      </c>
      <c r="M2283" s="5">
        <v>2</v>
      </c>
      <c r="N2283" s="6" t="str">
        <f>IF(ev_charging_network_usage_!$I2283&lt;=10,"Low",IF(ev_charging_network_usage_!$I2283&lt;=30,"Medium","High"))</f>
        <v>High</v>
      </c>
      <c r="O2283" s="6" t="str">
        <f t="shared" si="145"/>
        <v>Low Satisfaction</v>
      </c>
      <c r="P2283" s="6" t="str">
        <f>IF(ev_charging_network_usage_!$H2283&lt;30,"Short Charging",IF(ev_charging_network_usage_!$H2283&lt;=60,"Medium Charging","Long Charging"))</f>
        <v>Medium Charging</v>
      </c>
      <c r="Q2283" s="6">
        <f t="shared" si="144"/>
        <v>3</v>
      </c>
      <c r="R2283" s="30">
        <f t="shared" si="142"/>
        <v>0.5854166666666667</v>
      </c>
      <c r="S2283" s="28">
        <f t="shared" si="143"/>
        <v>45384</v>
      </c>
      <c r="T2283" s="28"/>
    </row>
    <row r="2284" spans="1:20" ht="13.2" x14ac:dyDescent="0.25">
      <c r="A2284" s="7" t="s">
        <v>5030</v>
      </c>
      <c r="B2284" s="7" t="s">
        <v>78</v>
      </c>
      <c r="C2284" s="7" t="s">
        <v>15</v>
      </c>
      <c r="D2284" s="7" t="s">
        <v>34</v>
      </c>
      <c r="E2284" s="7" t="s">
        <v>17</v>
      </c>
      <c r="F2284" s="7" t="s">
        <v>5031</v>
      </c>
      <c r="G2284" s="7" t="s">
        <v>5032</v>
      </c>
      <c r="H2284" s="7">
        <v>21</v>
      </c>
      <c r="I2284" s="7">
        <v>32.549999999999997</v>
      </c>
      <c r="J2284" s="7">
        <v>15</v>
      </c>
      <c r="K2284" s="7">
        <v>488.25</v>
      </c>
      <c r="L2284" s="7" t="s">
        <v>38</v>
      </c>
      <c r="M2284" s="9">
        <v>1</v>
      </c>
      <c r="N2284" s="6" t="str">
        <f>IF(ev_charging_network_usage_!$I2284&lt;=10,"Low",IF(ev_charging_network_usage_!$I2284&lt;=30,"Medium","High"))</f>
        <v>High</v>
      </c>
      <c r="O2284" s="6" t="str">
        <f t="shared" si="145"/>
        <v>Low Satisfaction</v>
      </c>
      <c r="P2284" s="6" t="str">
        <f>IF(ev_charging_network_usage_!$H2284&lt;30,"Short Charging",IF(ev_charging_network_usage_!$H2284&lt;=60,"Medium Charging","Long Charging"))</f>
        <v>Short Charging</v>
      </c>
      <c r="Q2284" s="6">
        <f t="shared" si="144"/>
        <v>3</v>
      </c>
      <c r="R2284" s="30">
        <f t="shared" si="142"/>
        <v>0.26250000000000001</v>
      </c>
      <c r="S2284" s="28">
        <f t="shared" si="143"/>
        <v>45551</v>
      </c>
      <c r="T2284" s="28"/>
    </row>
    <row r="2285" spans="1:20" ht="13.2" x14ac:dyDescent="0.25">
      <c r="A2285" s="3" t="s">
        <v>5033</v>
      </c>
      <c r="B2285" s="3" t="s">
        <v>55</v>
      </c>
      <c r="C2285" s="3" t="s">
        <v>30</v>
      </c>
      <c r="D2285" s="3" t="s">
        <v>22</v>
      </c>
      <c r="E2285" s="3" t="s">
        <v>17</v>
      </c>
      <c r="F2285" s="3" t="s">
        <v>5034</v>
      </c>
      <c r="G2285" s="3" t="s">
        <v>5035</v>
      </c>
      <c r="H2285" s="3">
        <v>81</v>
      </c>
      <c r="I2285" s="3">
        <v>18.07</v>
      </c>
      <c r="J2285" s="3">
        <v>15</v>
      </c>
      <c r="K2285" s="3">
        <v>271.05</v>
      </c>
      <c r="L2285" s="3" t="s">
        <v>38</v>
      </c>
      <c r="M2285" s="5">
        <v>2</v>
      </c>
      <c r="N2285" s="6" t="str">
        <f>IF(ev_charging_network_usage_!$I2285&lt;=10,"Low",IF(ev_charging_network_usage_!$I2285&lt;=30,"Medium","High"))</f>
        <v>Medium</v>
      </c>
      <c r="O2285" s="6" t="str">
        <f t="shared" si="145"/>
        <v>Low Satisfaction</v>
      </c>
      <c r="P2285" s="6" t="str">
        <f>IF(ev_charging_network_usage_!$H2285&lt;30,"Short Charging",IF(ev_charging_network_usage_!$H2285&lt;=60,"Medium Charging","Long Charging"))</f>
        <v>Long Charging</v>
      </c>
      <c r="Q2285" s="6">
        <f t="shared" si="144"/>
        <v>2</v>
      </c>
      <c r="R2285" s="30">
        <f t="shared" si="142"/>
        <v>2.7777777777777779E-3</v>
      </c>
      <c r="S2285" s="28">
        <f t="shared" si="143"/>
        <v>45504</v>
      </c>
      <c r="T2285" s="28"/>
    </row>
    <row r="2286" spans="1:20" ht="13.2" x14ac:dyDescent="0.25">
      <c r="A2286" s="7" t="s">
        <v>5036</v>
      </c>
      <c r="B2286" s="7" t="s">
        <v>48</v>
      </c>
      <c r="C2286" s="7" t="s">
        <v>15</v>
      </c>
      <c r="D2286" s="7" t="s">
        <v>31</v>
      </c>
      <c r="E2286" s="7" t="s">
        <v>35</v>
      </c>
      <c r="F2286" s="7" t="s">
        <v>5037</v>
      </c>
      <c r="G2286" s="7" t="s">
        <v>5038</v>
      </c>
      <c r="H2286" s="7">
        <v>86</v>
      </c>
      <c r="I2286" s="7">
        <v>29.96</v>
      </c>
      <c r="J2286" s="7">
        <v>8</v>
      </c>
      <c r="K2286" s="7">
        <v>239.68</v>
      </c>
      <c r="L2286" s="7" t="s">
        <v>23</v>
      </c>
      <c r="M2286" s="9">
        <v>3</v>
      </c>
      <c r="N2286" s="6" t="str">
        <f>IF(ev_charging_network_usage_!$I2286&lt;=10,"Low",IF(ev_charging_network_usage_!$I2286&lt;=30,"Medium","High"))</f>
        <v>Medium</v>
      </c>
      <c r="O2286" s="6" t="str">
        <f t="shared" si="145"/>
        <v>Medium Satisfaction</v>
      </c>
      <c r="P2286" s="6" t="str">
        <f>IF(ev_charging_network_usage_!$H2286&lt;30,"Short Charging",IF(ev_charging_network_usage_!$H2286&lt;=60,"Medium Charging","Long Charging"))</f>
        <v>Long Charging</v>
      </c>
      <c r="Q2286" s="6">
        <f t="shared" si="144"/>
        <v>3</v>
      </c>
      <c r="R2286" s="30">
        <f t="shared" si="142"/>
        <v>0.18611111111111112</v>
      </c>
      <c r="S2286" s="28">
        <f t="shared" si="143"/>
        <v>45504</v>
      </c>
      <c r="T2286" s="28"/>
    </row>
    <row r="2287" spans="1:20" ht="13.2" x14ac:dyDescent="0.25">
      <c r="A2287" s="3" t="s">
        <v>5039</v>
      </c>
      <c r="B2287" s="3" t="s">
        <v>20</v>
      </c>
      <c r="C2287" s="3" t="s">
        <v>15</v>
      </c>
      <c r="D2287" s="3" t="s">
        <v>34</v>
      </c>
      <c r="E2287" s="3" t="s">
        <v>35</v>
      </c>
      <c r="F2287" s="4">
        <v>44965.00277777778</v>
      </c>
      <c r="G2287" s="4">
        <v>44965.074305555558</v>
      </c>
      <c r="H2287" s="3">
        <v>103</v>
      </c>
      <c r="I2287" s="3">
        <v>45.99</v>
      </c>
      <c r="J2287" s="3">
        <v>8</v>
      </c>
      <c r="K2287" s="3">
        <v>367.92</v>
      </c>
      <c r="L2287" s="3" t="s">
        <v>23</v>
      </c>
      <c r="M2287" s="5">
        <v>5</v>
      </c>
      <c r="N2287" s="6" t="str">
        <f>IF(ev_charging_network_usage_!$I2287&lt;=10,"Low",IF(ev_charging_network_usage_!$I2287&lt;=30,"Medium","High"))</f>
        <v>High</v>
      </c>
      <c r="O2287" s="6" t="str">
        <f t="shared" si="145"/>
        <v>High Satisfaction</v>
      </c>
      <c r="P2287" s="6" t="str">
        <f>IF(ev_charging_network_usage_!$H2287&lt;30,"Short Charging",IF(ev_charging_network_usage_!$H2287&lt;=60,"Medium Charging","Long Charging"))</f>
        <v>Long Charging</v>
      </c>
      <c r="Q2287" s="6">
        <f t="shared" si="144"/>
        <v>3</v>
      </c>
      <c r="R2287" s="30">
        <f t="shared" si="142"/>
        <v>2.7777777777777779E-3</v>
      </c>
      <c r="S2287" s="28">
        <f t="shared" si="143"/>
        <v>44965</v>
      </c>
      <c r="T2287" s="28"/>
    </row>
    <row r="2288" spans="1:20" ht="13.2" x14ac:dyDescent="0.25">
      <c r="A2288" s="7" t="s">
        <v>5040</v>
      </c>
      <c r="B2288" s="7" t="s">
        <v>20</v>
      </c>
      <c r="C2288" s="7" t="s">
        <v>30</v>
      </c>
      <c r="D2288" s="7" t="s">
        <v>34</v>
      </c>
      <c r="E2288" s="7" t="s">
        <v>17</v>
      </c>
      <c r="F2288" s="8">
        <v>45414.224305555559</v>
      </c>
      <c r="G2288" s="8">
        <v>45414.231944444444</v>
      </c>
      <c r="H2288" s="7">
        <v>11</v>
      </c>
      <c r="I2288" s="7">
        <v>17.34</v>
      </c>
      <c r="J2288" s="7">
        <v>15</v>
      </c>
      <c r="K2288" s="7">
        <v>260.10000000000002</v>
      </c>
      <c r="L2288" s="7" t="s">
        <v>18</v>
      </c>
      <c r="M2288" s="9">
        <v>5</v>
      </c>
      <c r="N2288" s="6" t="str">
        <f>IF(ev_charging_network_usage_!$I2288&lt;=10,"Low",IF(ev_charging_network_usage_!$I2288&lt;=30,"Medium","High"))</f>
        <v>Medium</v>
      </c>
      <c r="O2288" s="6" t="str">
        <f t="shared" si="145"/>
        <v>High Satisfaction</v>
      </c>
      <c r="P2288" s="6" t="str">
        <f>IF(ev_charging_network_usage_!$H2288&lt;30,"Short Charging",IF(ev_charging_network_usage_!$H2288&lt;=60,"Medium Charging","Long Charging"))</f>
        <v>Short Charging</v>
      </c>
      <c r="Q2288" s="6">
        <f t="shared" si="144"/>
        <v>2</v>
      </c>
      <c r="R2288" s="30">
        <f t="shared" si="142"/>
        <v>0.22430555555555556</v>
      </c>
      <c r="S2288" s="28">
        <f t="shared" si="143"/>
        <v>45414</v>
      </c>
      <c r="T2288" s="28"/>
    </row>
    <row r="2289" spans="1:20" ht="13.2" x14ac:dyDescent="0.25">
      <c r="A2289" s="3" t="s">
        <v>5041</v>
      </c>
      <c r="B2289" s="3" t="s">
        <v>14</v>
      </c>
      <c r="C2289" s="3" t="s">
        <v>15</v>
      </c>
      <c r="D2289" s="3" t="s">
        <v>22</v>
      </c>
      <c r="E2289" s="3" t="s">
        <v>17</v>
      </c>
      <c r="F2289" s="3" t="s">
        <v>5042</v>
      </c>
      <c r="G2289" s="3" t="s">
        <v>5043</v>
      </c>
      <c r="H2289" s="3">
        <v>88</v>
      </c>
      <c r="I2289" s="3">
        <v>20.76</v>
      </c>
      <c r="J2289" s="3">
        <v>10</v>
      </c>
      <c r="K2289" s="3">
        <v>207.6</v>
      </c>
      <c r="L2289" s="3" t="s">
        <v>18</v>
      </c>
      <c r="M2289" s="5">
        <v>1</v>
      </c>
      <c r="N2289" s="6" t="str">
        <f>IF(ev_charging_network_usage_!$I2289&lt;=10,"Low",IF(ev_charging_network_usage_!$I2289&lt;=30,"Medium","High"))</f>
        <v>Medium</v>
      </c>
      <c r="O2289" s="6" t="str">
        <f t="shared" si="145"/>
        <v>Low Satisfaction</v>
      </c>
      <c r="P2289" s="6" t="str">
        <f>IF(ev_charging_network_usage_!$H2289&lt;30,"Short Charging",IF(ev_charging_network_usage_!$H2289&lt;=60,"Medium Charging","Long Charging"))</f>
        <v>Long Charging</v>
      </c>
      <c r="Q2289" s="6">
        <f t="shared" si="144"/>
        <v>3</v>
      </c>
      <c r="R2289" s="30">
        <f t="shared" si="142"/>
        <v>0.52500000000000002</v>
      </c>
      <c r="S2289" s="28">
        <f t="shared" si="143"/>
        <v>44974</v>
      </c>
      <c r="T2289" s="28"/>
    </row>
    <row r="2290" spans="1:20" ht="13.2" x14ac:dyDescent="0.25">
      <c r="A2290" s="7" t="s">
        <v>5044</v>
      </c>
      <c r="B2290" s="7" t="s">
        <v>29</v>
      </c>
      <c r="C2290" s="7" t="s">
        <v>21</v>
      </c>
      <c r="D2290" s="7" t="s">
        <v>22</v>
      </c>
      <c r="E2290" s="7" t="s">
        <v>35</v>
      </c>
      <c r="F2290" s="7" t="s">
        <v>5045</v>
      </c>
      <c r="G2290" s="7" t="s">
        <v>5046</v>
      </c>
      <c r="H2290" s="7">
        <v>115</v>
      </c>
      <c r="I2290" s="7">
        <v>5.46</v>
      </c>
      <c r="J2290" s="7">
        <v>12</v>
      </c>
      <c r="K2290" s="7">
        <v>65.52</v>
      </c>
      <c r="L2290" s="7" t="s">
        <v>38</v>
      </c>
      <c r="M2290" s="9">
        <v>1</v>
      </c>
      <c r="N2290" s="6" t="str">
        <f>IF(ev_charging_network_usage_!$I2290&lt;=10,"Low",IF(ev_charging_network_usage_!$I2290&lt;=30,"Medium","High"))</f>
        <v>Low</v>
      </c>
      <c r="O2290" s="6" t="str">
        <f t="shared" si="145"/>
        <v>Low Satisfaction</v>
      </c>
      <c r="P2290" s="6" t="str">
        <f>IF(ev_charging_network_usage_!$H2290&lt;30,"Short Charging",IF(ev_charging_network_usage_!$H2290&lt;=60,"Medium Charging","Long Charging"))</f>
        <v>Long Charging</v>
      </c>
      <c r="Q2290" s="6">
        <f t="shared" si="144"/>
        <v>1</v>
      </c>
      <c r="R2290" s="30">
        <f t="shared" si="142"/>
        <v>0.5625</v>
      </c>
      <c r="S2290" s="28">
        <f t="shared" si="143"/>
        <v>45281</v>
      </c>
      <c r="T2290" s="28"/>
    </row>
    <row r="2291" spans="1:20" ht="13.2" x14ac:dyDescent="0.25">
      <c r="A2291" s="3" t="s">
        <v>5047</v>
      </c>
      <c r="B2291" s="3" t="s">
        <v>29</v>
      </c>
      <c r="C2291" s="3" t="s">
        <v>15</v>
      </c>
      <c r="D2291" s="3" t="s">
        <v>34</v>
      </c>
      <c r="E2291" s="3" t="s">
        <v>35</v>
      </c>
      <c r="F2291" s="4">
        <v>45452.460416666669</v>
      </c>
      <c r="G2291" s="4">
        <v>45452.533333333333</v>
      </c>
      <c r="H2291" s="3">
        <v>105</v>
      </c>
      <c r="I2291" s="3">
        <v>2.98</v>
      </c>
      <c r="J2291" s="3">
        <v>8</v>
      </c>
      <c r="K2291" s="3">
        <v>23.84</v>
      </c>
      <c r="L2291" s="3" t="s">
        <v>23</v>
      </c>
      <c r="M2291" s="5">
        <v>2</v>
      </c>
      <c r="N2291" s="6" t="str">
        <f>IF(ev_charging_network_usage_!$I2291&lt;=10,"Low",IF(ev_charging_network_usage_!$I2291&lt;=30,"Medium","High"))</f>
        <v>Low</v>
      </c>
      <c r="O2291" s="6" t="str">
        <f t="shared" si="145"/>
        <v>Low Satisfaction</v>
      </c>
      <c r="P2291" s="6" t="str">
        <f>IF(ev_charging_network_usage_!$H2291&lt;30,"Short Charging",IF(ev_charging_network_usage_!$H2291&lt;=60,"Medium Charging","Long Charging"))</f>
        <v>Long Charging</v>
      </c>
      <c r="Q2291" s="6">
        <f t="shared" si="144"/>
        <v>3</v>
      </c>
      <c r="R2291" s="30">
        <f t="shared" si="142"/>
        <v>0.46041666666666664</v>
      </c>
      <c r="S2291" s="28">
        <f t="shared" si="143"/>
        <v>45452</v>
      </c>
      <c r="T2291" s="28"/>
    </row>
    <row r="2292" spans="1:20" ht="13.2" x14ac:dyDescent="0.25">
      <c r="A2292" s="7" t="s">
        <v>5048</v>
      </c>
      <c r="B2292" s="7" t="s">
        <v>14</v>
      </c>
      <c r="C2292" s="7" t="s">
        <v>30</v>
      </c>
      <c r="D2292" s="7" t="s">
        <v>34</v>
      </c>
      <c r="E2292" s="7" t="s">
        <v>35</v>
      </c>
      <c r="F2292" s="8">
        <v>45262.023611111108</v>
      </c>
      <c r="G2292" s="8">
        <v>45262.076388888891</v>
      </c>
      <c r="H2292" s="7">
        <v>76</v>
      </c>
      <c r="I2292" s="7">
        <v>38.770000000000003</v>
      </c>
      <c r="J2292" s="7">
        <v>10</v>
      </c>
      <c r="K2292" s="7">
        <v>387.7</v>
      </c>
      <c r="L2292" s="7" t="s">
        <v>27</v>
      </c>
      <c r="M2292" s="9">
        <v>5</v>
      </c>
      <c r="N2292" s="6" t="str">
        <f>IF(ev_charging_network_usage_!$I2292&lt;=10,"Low",IF(ev_charging_network_usage_!$I2292&lt;=30,"Medium","High"))</f>
        <v>High</v>
      </c>
      <c r="O2292" s="6" t="str">
        <f t="shared" si="145"/>
        <v>High Satisfaction</v>
      </c>
      <c r="P2292" s="6" t="str">
        <f>IF(ev_charging_network_usage_!$H2292&lt;30,"Short Charging",IF(ev_charging_network_usage_!$H2292&lt;=60,"Medium Charging","Long Charging"))</f>
        <v>Long Charging</v>
      </c>
      <c r="Q2292" s="6">
        <f t="shared" si="144"/>
        <v>2</v>
      </c>
      <c r="R2292" s="30">
        <f t="shared" si="142"/>
        <v>2.361111111111111E-2</v>
      </c>
      <c r="S2292" s="28">
        <f t="shared" si="143"/>
        <v>45262</v>
      </c>
      <c r="T2292" s="28"/>
    </row>
    <row r="2293" spans="1:20" ht="13.2" x14ac:dyDescent="0.25">
      <c r="A2293" s="3" t="s">
        <v>5049</v>
      </c>
      <c r="B2293" s="3" t="s">
        <v>59</v>
      </c>
      <c r="C2293" s="3" t="s">
        <v>30</v>
      </c>
      <c r="D2293" s="3" t="s">
        <v>22</v>
      </c>
      <c r="E2293" s="3" t="s">
        <v>35</v>
      </c>
      <c r="F2293" s="4">
        <v>45048.834722222222</v>
      </c>
      <c r="G2293" s="4">
        <v>45048.852083333331</v>
      </c>
      <c r="H2293" s="3">
        <v>25</v>
      </c>
      <c r="I2293" s="3">
        <v>56.16</v>
      </c>
      <c r="J2293" s="3">
        <v>12</v>
      </c>
      <c r="K2293" s="3">
        <v>673.92</v>
      </c>
      <c r="L2293" s="3" t="s">
        <v>27</v>
      </c>
      <c r="M2293" s="5">
        <v>2</v>
      </c>
      <c r="N2293" s="6" t="str">
        <f>IF(ev_charging_network_usage_!$I2293&lt;=10,"Low",IF(ev_charging_network_usage_!$I2293&lt;=30,"Medium","High"))</f>
        <v>High</v>
      </c>
      <c r="O2293" s="6" t="str">
        <f t="shared" si="145"/>
        <v>Low Satisfaction</v>
      </c>
      <c r="P2293" s="6" t="str">
        <f>IF(ev_charging_network_usage_!$H2293&lt;30,"Short Charging",IF(ev_charging_network_usage_!$H2293&lt;=60,"Medium Charging","Long Charging"))</f>
        <v>Short Charging</v>
      </c>
      <c r="Q2293" s="6">
        <f t="shared" si="144"/>
        <v>2</v>
      </c>
      <c r="R2293" s="30">
        <f t="shared" si="142"/>
        <v>0.83472222222222225</v>
      </c>
      <c r="S2293" s="28">
        <f t="shared" si="143"/>
        <v>45048</v>
      </c>
      <c r="T2293" s="28"/>
    </row>
    <row r="2294" spans="1:20" ht="13.2" x14ac:dyDescent="0.25">
      <c r="A2294" s="7" t="s">
        <v>5050</v>
      </c>
      <c r="B2294" s="7" t="s">
        <v>29</v>
      </c>
      <c r="C2294" s="7" t="s">
        <v>21</v>
      </c>
      <c r="D2294" s="7" t="s">
        <v>31</v>
      </c>
      <c r="E2294" s="7" t="s">
        <v>35</v>
      </c>
      <c r="F2294" s="7" t="s">
        <v>5051</v>
      </c>
      <c r="G2294" s="7" t="s">
        <v>5052</v>
      </c>
      <c r="H2294" s="7">
        <v>20</v>
      </c>
      <c r="I2294" s="7">
        <v>53.85</v>
      </c>
      <c r="J2294" s="7">
        <v>15</v>
      </c>
      <c r="K2294" s="7">
        <v>807.75</v>
      </c>
      <c r="L2294" s="7" t="s">
        <v>18</v>
      </c>
      <c r="M2294" s="9">
        <v>2</v>
      </c>
      <c r="N2294" s="6" t="str">
        <f>IF(ev_charging_network_usage_!$I2294&lt;=10,"Low",IF(ev_charging_network_usage_!$I2294&lt;=30,"Medium","High"))</f>
        <v>High</v>
      </c>
      <c r="O2294" s="6" t="str">
        <f t="shared" si="145"/>
        <v>Low Satisfaction</v>
      </c>
      <c r="P2294" s="6" t="str">
        <f>IF(ev_charging_network_usage_!$H2294&lt;30,"Short Charging",IF(ev_charging_network_usage_!$H2294&lt;=60,"Medium Charging","Long Charging"))</f>
        <v>Short Charging</v>
      </c>
      <c r="Q2294" s="6">
        <f t="shared" si="144"/>
        <v>1</v>
      </c>
      <c r="R2294" s="30">
        <f t="shared" si="142"/>
        <v>0.63055555555555554</v>
      </c>
      <c r="S2294" s="28">
        <f t="shared" si="143"/>
        <v>45456</v>
      </c>
      <c r="T2294" s="28"/>
    </row>
    <row r="2295" spans="1:20" ht="13.2" x14ac:dyDescent="0.25">
      <c r="A2295" s="3" t="s">
        <v>5053</v>
      </c>
      <c r="B2295" s="3" t="s">
        <v>43</v>
      </c>
      <c r="C2295" s="3" t="s">
        <v>21</v>
      </c>
      <c r="D2295" s="3" t="s">
        <v>22</v>
      </c>
      <c r="E2295" s="3" t="s">
        <v>35</v>
      </c>
      <c r="F2295" s="3" t="s">
        <v>5054</v>
      </c>
      <c r="G2295" s="3" t="s">
        <v>5055</v>
      </c>
      <c r="H2295" s="3">
        <v>110</v>
      </c>
      <c r="I2295" s="3">
        <v>38.15</v>
      </c>
      <c r="J2295" s="3">
        <v>10</v>
      </c>
      <c r="K2295" s="3">
        <v>381.5</v>
      </c>
      <c r="L2295" s="3" t="s">
        <v>18</v>
      </c>
      <c r="M2295" s="5">
        <v>1</v>
      </c>
      <c r="N2295" s="6" t="str">
        <f>IF(ev_charging_network_usage_!$I2295&lt;=10,"Low",IF(ev_charging_network_usage_!$I2295&lt;=30,"Medium","High"))</f>
        <v>High</v>
      </c>
      <c r="O2295" s="6" t="str">
        <f t="shared" si="145"/>
        <v>Low Satisfaction</v>
      </c>
      <c r="P2295" s="6" t="str">
        <f>IF(ev_charging_network_usage_!$H2295&lt;30,"Short Charging",IF(ev_charging_network_usage_!$H2295&lt;=60,"Medium Charging","Long Charging"))</f>
        <v>Long Charging</v>
      </c>
      <c r="Q2295" s="6">
        <f t="shared" si="144"/>
        <v>1</v>
      </c>
      <c r="R2295" s="30">
        <f t="shared" si="142"/>
        <v>0.97430555555555554</v>
      </c>
      <c r="S2295" s="28">
        <f t="shared" si="143"/>
        <v>45259</v>
      </c>
      <c r="T2295" s="28"/>
    </row>
    <row r="2296" spans="1:20" ht="13.2" x14ac:dyDescent="0.25">
      <c r="A2296" s="7" t="s">
        <v>5056</v>
      </c>
      <c r="B2296" s="7" t="s">
        <v>43</v>
      </c>
      <c r="C2296" s="7" t="s">
        <v>15</v>
      </c>
      <c r="D2296" s="7" t="s">
        <v>16</v>
      </c>
      <c r="E2296" s="7" t="s">
        <v>17</v>
      </c>
      <c r="F2296" s="8">
        <v>44964.53125</v>
      </c>
      <c r="G2296" s="8">
        <v>44964.581250000003</v>
      </c>
      <c r="H2296" s="7">
        <v>72</v>
      </c>
      <c r="I2296" s="7">
        <v>35.57</v>
      </c>
      <c r="J2296" s="7">
        <v>8</v>
      </c>
      <c r="K2296" s="7">
        <v>284.56</v>
      </c>
      <c r="L2296" s="7" t="s">
        <v>38</v>
      </c>
      <c r="M2296" s="9">
        <v>3</v>
      </c>
      <c r="N2296" s="6" t="str">
        <f>IF(ev_charging_network_usage_!$I2296&lt;=10,"Low",IF(ev_charging_network_usage_!$I2296&lt;=30,"Medium","High"))</f>
        <v>High</v>
      </c>
      <c r="O2296" s="6" t="str">
        <f t="shared" si="145"/>
        <v>Medium Satisfaction</v>
      </c>
      <c r="P2296" s="6" t="str">
        <f>IF(ev_charging_network_usage_!$H2296&lt;30,"Short Charging",IF(ev_charging_network_usage_!$H2296&lt;=60,"Medium Charging","Long Charging"))</f>
        <v>Long Charging</v>
      </c>
      <c r="Q2296" s="6">
        <f t="shared" si="144"/>
        <v>3</v>
      </c>
      <c r="R2296" s="30">
        <f t="shared" si="142"/>
        <v>0.53125</v>
      </c>
      <c r="S2296" s="28">
        <f t="shared" si="143"/>
        <v>44964</v>
      </c>
      <c r="T2296" s="28"/>
    </row>
    <row r="2297" spans="1:20" ht="13.2" x14ac:dyDescent="0.25">
      <c r="A2297" s="3" t="s">
        <v>5057</v>
      </c>
      <c r="B2297" s="3" t="s">
        <v>78</v>
      </c>
      <c r="C2297" s="3" t="s">
        <v>30</v>
      </c>
      <c r="D2297" s="3" t="s">
        <v>31</v>
      </c>
      <c r="E2297" s="3" t="s">
        <v>17</v>
      </c>
      <c r="F2297" s="3" t="s">
        <v>5058</v>
      </c>
      <c r="G2297" s="3" t="s">
        <v>5059</v>
      </c>
      <c r="H2297" s="3">
        <v>48</v>
      </c>
      <c r="I2297" s="3">
        <v>56.31</v>
      </c>
      <c r="J2297" s="3">
        <v>15</v>
      </c>
      <c r="K2297" s="3">
        <v>844.65</v>
      </c>
      <c r="L2297" s="3" t="s">
        <v>27</v>
      </c>
      <c r="M2297" s="5">
        <v>4</v>
      </c>
      <c r="N2297" s="6" t="str">
        <f>IF(ev_charging_network_usage_!$I2297&lt;=10,"Low",IF(ev_charging_network_usage_!$I2297&lt;=30,"Medium","High"))</f>
        <v>High</v>
      </c>
      <c r="O2297" s="6" t="str">
        <f t="shared" si="145"/>
        <v>Medium Satisfaction</v>
      </c>
      <c r="P2297" s="6" t="str">
        <f>IF(ev_charging_network_usage_!$H2297&lt;30,"Short Charging",IF(ev_charging_network_usage_!$H2297&lt;=60,"Medium Charging","Long Charging"))</f>
        <v>Medium Charging</v>
      </c>
      <c r="Q2297" s="6">
        <f t="shared" si="144"/>
        <v>2</v>
      </c>
      <c r="R2297" s="30">
        <f t="shared" si="142"/>
        <v>0.5756944444444444</v>
      </c>
      <c r="S2297" s="28">
        <f t="shared" si="143"/>
        <v>45583</v>
      </c>
      <c r="T2297" s="28"/>
    </row>
    <row r="2298" spans="1:20" ht="13.2" x14ac:dyDescent="0.25">
      <c r="A2298" s="7" t="s">
        <v>5060</v>
      </c>
      <c r="B2298" s="7" t="s">
        <v>55</v>
      </c>
      <c r="C2298" s="7" t="s">
        <v>30</v>
      </c>
      <c r="D2298" s="7" t="s">
        <v>22</v>
      </c>
      <c r="E2298" s="7" t="s">
        <v>17</v>
      </c>
      <c r="F2298" s="8">
        <v>45058.208333333336</v>
      </c>
      <c r="G2298" s="8">
        <v>45058.222222222219</v>
      </c>
      <c r="H2298" s="7">
        <v>20</v>
      </c>
      <c r="I2298" s="7">
        <v>26.96</v>
      </c>
      <c r="J2298" s="7">
        <v>10</v>
      </c>
      <c r="K2298" s="7">
        <v>269.60000000000002</v>
      </c>
      <c r="L2298" s="7" t="s">
        <v>27</v>
      </c>
      <c r="M2298" s="9">
        <v>1</v>
      </c>
      <c r="N2298" s="6" t="str">
        <f>IF(ev_charging_network_usage_!$I2298&lt;=10,"Low",IF(ev_charging_network_usage_!$I2298&lt;=30,"Medium","High"))</f>
        <v>Medium</v>
      </c>
      <c r="O2298" s="6" t="str">
        <f t="shared" si="145"/>
        <v>Low Satisfaction</v>
      </c>
      <c r="P2298" s="6" t="str">
        <f>IF(ev_charging_network_usage_!$H2298&lt;30,"Short Charging",IF(ev_charging_network_usage_!$H2298&lt;=60,"Medium Charging","Long Charging"))</f>
        <v>Short Charging</v>
      </c>
      <c r="Q2298" s="6">
        <f t="shared" si="144"/>
        <v>2</v>
      </c>
      <c r="R2298" s="30">
        <f t="shared" si="142"/>
        <v>0.20833333333333334</v>
      </c>
      <c r="S2298" s="28">
        <f t="shared" si="143"/>
        <v>45058</v>
      </c>
      <c r="T2298" s="28"/>
    </row>
    <row r="2299" spans="1:20" ht="13.2" x14ac:dyDescent="0.25">
      <c r="A2299" s="3" t="s">
        <v>5061</v>
      </c>
      <c r="B2299" s="3" t="s">
        <v>14</v>
      </c>
      <c r="C2299" s="3" t="s">
        <v>30</v>
      </c>
      <c r="D2299" s="3" t="s">
        <v>22</v>
      </c>
      <c r="E2299" s="3" t="s">
        <v>17</v>
      </c>
      <c r="F2299" s="4">
        <v>45208.024305555555</v>
      </c>
      <c r="G2299" s="4">
        <v>45208.056250000001</v>
      </c>
      <c r="H2299" s="3">
        <v>46</v>
      </c>
      <c r="I2299" s="3">
        <v>43.41</v>
      </c>
      <c r="J2299" s="3">
        <v>10</v>
      </c>
      <c r="K2299" s="3">
        <v>434.1</v>
      </c>
      <c r="L2299" s="3" t="s">
        <v>38</v>
      </c>
      <c r="M2299" s="5">
        <v>2</v>
      </c>
      <c r="N2299" s="6" t="str">
        <f>IF(ev_charging_network_usage_!$I2299&lt;=10,"Low",IF(ev_charging_network_usage_!$I2299&lt;=30,"Medium","High"))</f>
        <v>High</v>
      </c>
      <c r="O2299" s="6" t="str">
        <f t="shared" si="145"/>
        <v>Low Satisfaction</v>
      </c>
      <c r="P2299" s="6" t="str">
        <f>IF(ev_charging_network_usage_!$H2299&lt;30,"Short Charging",IF(ev_charging_network_usage_!$H2299&lt;=60,"Medium Charging","Long Charging"))</f>
        <v>Medium Charging</v>
      </c>
      <c r="Q2299" s="6">
        <f t="shared" si="144"/>
        <v>2</v>
      </c>
      <c r="R2299" s="30">
        <f t="shared" si="142"/>
        <v>2.4305555555555556E-2</v>
      </c>
      <c r="S2299" s="28">
        <f t="shared" si="143"/>
        <v>45208</v>
      </c>
      <c r="T2299" s="28"/>
    </row>
    <row r="2300" spans="1:20" ht="13.2" x14ac:dyDescent="0.25">
      <c r="A2300" s="7" t="s">
        <v>5062</v>
      </c>
      <c r="B2300" s="7" t="s">
        <v>48</v>
      </c>
      <c r="C2300" s="7" t="s">
        <v>15</v>
      </c>
      <c r="D2300" s="7" t="s">
        <v>16</v>
      </c>
      <c r="E2300" s="7" t="s">
        <v>35</v>
      </c>
      <c r="F2300" s="7" t="s">
        <v>5063</v>
      </c>
      <c r="G2300" s="7" t="s">
        <v>5064</v>
      </c>
      <c r="H2300" s="7">
        <v>99</v>
      </c>
      <c r="I2300" s="7">
        <v>16.350000000000001</v>
      </c>
      <c r="J2300" s="7">
        <v>12</v>
      </c>
      <c r="K2300" s="7">
        <v>196.2</v>
      </c>
      <c r="L2300" s="7" t="s">
        <v>38</v>
      </c>
      <c r="M2300" s="9">
        <v>4</v>
      </c>
      <c r="N2300" s="6" t="str">
        <f>IF(ev_charging_network_usage_!$I2300&lt;=10,"Low",IF(ev_charging_network_usage_!$I2300&lt;=30,"Medium","High"))</f>
        <v>Medium</v>
      </c>
      <c r="O2300" s="6" t="str">
        <f t="shared" si="145"/>
        <v>Medium Satisfaction</v>
      </c>
      <c r="P2300" s="6" t="str">
        <f>IF(ev_charging_network_usage_!$H2300&lt;30,"Short Charging",IF(ev_charging_network_usage_!$H2300&lt;=60,"Medium Charging","Long Charging"))</f>
        <v>Long Charging</v>
      </c>
      <c r="Q2300" s="6">
        <f t="shared" si="144"/>
        <v>3</v>
      </c>
      <c r="R2300" s="30">
        <f t="shared" si="142"/>
        <v>0.37777777777777777</v>
      </c>
      <c r="S2300" s="28">
        <f t="shared" si="143"/>
        <v>45473</v>
      </c>
      <c r="T2300" s="28"/>
    </row>
    <row r="2301" spans="1:20" ht="13.2" x14ac:dyDescent="0.25">
      <c r="A2301" s="3" t="s">
        <v>5065</v>
      </c>
      <c r="B2301" s="3" t="s">
        <v>78</v>
      </c>
      <c r="C2301" s="3" t="s">
        <v>30</v>
      </c>
      <c r="D2301" s="3" t="s">
        <v>16</v>
      </c>
      <c r="E2301" s="3" t="s">
        <v>17</v>
      </c>
      <c r="F2301" s="3" t="s">
        <v>5066</v>
      </c>
      <c r="G2301" s="3" t="s">
        <v>5067</v>
      </c>
      <c r="H2301" s="3">
        <v>38</v>
      </c>
      <c r="I2301" s="3">
        <v>30.76</v>
      </c>
      <c r="J2301" s="3">
        <v>8</v>
      </c>
      <c r="K2301" s="3">
        <v>246.08</v>
      </c>
      <c r="L2301" s="3" t="s">
        <v>23</v>
      </c>
      <c r="M2301" s="5">
        <v>2</v>
      </c>
      <c r="N2301" s="6" t="str">
        <f>IF(ev_charging_network_usage_!$I2301&lt;=10,"Low",IF(ev_charging_network_usage_!$I2301&lt;=30,"Medium","High"))</f>
        <v>High</v>
      </c>
      <c r="O2301" s="6" t="str">
        <f t="shared" si="145"/>
        <v>Low Satisfaction</v>
      </c>
      <c r="P2301" s="6" t="str">
        <f>IF(ev_charging_network_usage_!$H2301&lt;30,"Short Charging",IF(ev_charging_network_usage_!$H2301&lt;=60,"Medium Charging","Long Charging"))</f>
        <v>Medium Charging</v>
      </c>
      <c r="Q2301" s="6">
        <f t="shared" si="144"/>
        <v>2</v>
      </c>
      <c r="R2301" s="30">
        <f t="shared" si="142"/>
        <v>0.93680555555555556</v>
      </c>
      <c r="S2301" s="28">
        <f t="shared" si="143"/>
        <v>45524</v>
      </c>
      <c r="T2301" s="28"/>
    </row>
    <row r="2302" spans="1:20" ht="13.2" x14ac:dyDescent="0.25">
      <c r="A2302" s="7" t="s">
        <v>5068</v>
      </c>
      <c r="B2302" s="7" t="s">
        <v>14</v>
      </c>
      <c r="C2302" s="7" t="s">
        <v>15</v>
      </c>
      <c r="D2302" s="7" t="s">
        <v>22</v>
      </c>
      <c r="E2302" s="7" t="s">
        <v>17</v>
      </c>
      <c r="F2302" s="7" t="s">
        <v>5069</v>
      </c>
      <c r="G2302" s="7" t="s">
        <v>5070</v>
      </c>
      <c r="H2302" s="7">
        <v>62</v>
      </c>
      <c r="I2302" s="7">
        <v>58.49</v>
      </c>
      <c r="J2302" s="7">
        <v>12</v>
      </c>
      <c r="K2302" s="7">
        <v>701.88</v>
      </c>
      <c r="L2302" s="7" t="s">
        <v>27</v>
      </c>
      <c r="M2302" s="9">
        <v>1</v>
      </c>
      <c r="N2302" s="6" t="str">
        <f>IF(ev_charging_network_usage_!$I2302&lt;=10,"Low",IF(ev_charging_network_usage_!$I2302&lt;=30,"Medium","High"))</f>
        <v>High</v>
      </c>
      <c r="O2302" s="6" t="str">
        <f t="shared" si="145"/>
        <v>Low Satisfaction</v>
      </c>
      <c r="P2302" s="6" t="str">
        <f>IF(ev_charging_network_usage_!$H2302&lt;30,"Short Charging",IF(ev_charging_network_usage_!$H2302&lt;=60,"Medium Charging","Long Charging"))</f>
        <v>Long Charging</v>
      </c>
      <c r="Q2302" s="6">
        <f t="shared" si="144"/>
        <v>3</v>
      </c>
      <c r="R2302" s="30">
        <f t="shared" si="142"/>
        <v>0.31180555555555556</v>
      </c>
      <c r="S2302" s="28">
        <f t="shared" si="143"/>
        <v>45488</v>
      </c>
      <c r="T2302" s="28"/>
    </row>
    <row r="2303" spans="1:20" ht="13.2" x14ac:dyDescent="0.25">
      <c r="A2303" s="3" t="s">
        <v>5071</v>
      </c>
      <c r="B2303" s="3" t="s">
        <v>29</v>
      </c>
      <c r="C2303" s="3" t="s">
        <v>30</v>
      </c>
      <c r="D2303" s="3" t="s">
        <v>34</v>
      </c>
      <c r="E2303" s="3" t="s">
        <v>35</v>
      </c>
      <c r="F2303" s="3" t="s">
        <v>5072</v>
      </c>
      <c r="G2303" s="3" t="s">
        <v>5073</v>
      </c>
      <c r="H2303" s="3">
        <v>117</v>
      </c>
      <c r="I2303" s="3">
        <v>32.17</v>
      </c>
      <c r="J2303" s="3">
        <v>10</v>
      </c>
      <c r="K2303" s="3">
        <v>321.7</v>
      </c>
      <c r="L2303" s="3" t="s">
        <v>27</v>
      </c>
      <c r="M2303" s="5">
        <v>3</v>
      </c>
      <c r="N2303" s="6" t="str">
        <f>IF(ev_charging_network_usage_!$I2303&lt;=10,"Low",IF(ev_charging_network_usage_!$I2303&lt;=30,"Medium","High"))</f>
        <v>High</v>
      </c>
      <c r="O2303" s="6" t="str">
        <f t="shared" si="145"/>
        <v>Medium Satisfaction</v>
      </c>
      <c r="P2303" s="6" t="str">
        <f>IF(ev_charging_network_usage_!$H2303&lt;30,"Short Charging",IF(ev_charging_network_usage_!$H2303&lt;=60,"Medium Charging","Long Charging"))</f>
        <v>Long Charging</v>
      </c>
      <c r="Q2303" s="6">
        <f t="shared" si="144"/>
        <v>2</v>
      </c>
      <c r="R2303" s="30">
        <f t="shared" si="142"/>
        <v>0.35069444444444442</v>
      </c>
      <c r="S2303" s="28">
        <f t="shared" si="143"/>
        <v>45167</v>
      </c>
      <c r="T2303" s="28"/>
    </row>
    <row r="2304" spans="1:20" ht="13.2" x14ac:dyDescent="0.25">
      <c r="A2304" s="7" t="s">
        <v>5074</v>
      </c>
      <c r="B2304" s="7" t="s">
        <v>48</v>
      </c>
      <c r="C2304" s="7" t="s">
        <v>15</v>
      </c>
      <c r="D2304" s="7" t="s">
        <v>31</v>
      </c>
      <c r="E2304" s="7" t="s">
        <v>35</v>
      </c>
      <c r="F2304" s="7" t="s">
        <v>5075</v>
      </c>
      <c r="G2304" s="7" t="s">
        <v>5076</v>
      </c>
      <c r="H2304" s="7">
        <v>14</v>
      </c>
      <c r="I2304" s="7">
        <v>23.24</v>
      </c>
      <c r="J2304" s="7">
        <v>8</v>
      </c>
      <c r="K2304" s="7">
        <v>185.92</v>
      </c>
      <c r="L2304" s="7" t="s">
        <v>38</v>
      </c>
      <c r="M2304" s="9">
        <v>3</v>
      </c>
      <c r="N2304" s="6" t="str">
        <f>IF(ev_charging_network_usage_!$I2304&lt;=10,"Low",IF(ev_charging_network_usage_!$I2304&lt;=30,"Medium","High"))</f>
        <v>Medium</v>
      </c>
      <c r="O2304" s="6" t="str">
        <f t="shared" si="145"/>
        <v>Medium Satisfaction</v>
      </c>
      <c r="P2304" s="6" t="str">
        <f>IF(ev_charging_network_usage_!$H2304&lt;30,"Short Charging",IF(ev_charging_network_usage_!$H2304&lt;=60,"Medium Charging","Long Charging"))</f>
        <v>Short Charging</v>
      </c>
      <c r="Q2304" s="6">
        <f t="shared" si="144"/>
        <v>3</v>
      </c>
      <c r="R2304" s="30">
        <f t="shared" si="142"/>
        <v>0.80694444444444446</v>
      </c>
      <c r="S2304" s="28">
        <f t="shared" si="143"/>
        <v>45518</v>
      </c>
      <c r="T2304" s="28"/>
    </row>
    <row r="2305" spans="1:20" ht="13.2" x14ac:dyDescent="0.25">
      <c r="A2305" s="3" t="s">
        <v>5077</v>
      </c>
      <c r="B2305" s="3" t="s">
        <v>55</v>
      </c>
      <c r="C2305" s="3" t="s">
        <v>30</v>
      </c>
      <c r="D2305" s="3" t="s">
        <v>22</v>
      </c>
      <c r="E2305" s="3" t="s">
        <v>17</v>
      </c>
      <c r="F2305" s="4">
        <v>45633.993055555555</v>
      </c>
      <c r="G2305" s="3" t="s">
        <v>5078</v>
      </c>
      <c r="H2305" s="3">
        <v>25</v>
      </c>
      <c r="I2305" s="3">
        <v>13.7</v>
      </c>
      <c r="J2305" s="3">
        <v>10</v>
      </c>
      <c r="K2305" s="3">
        <v>137</v>
      </c>
      <c r="L2305" s="3" t="s">
        <v>38</v>
      </c>
      <c r="M2305" s="5">
        <v>4</v>
      </c>
      <c r="N2305" s="6" t="str">
        <f>IF(ev_charging_network_usage_!$I2305&lt;=10,"Low",IF(ev_charging_network_usage_!$I2305&lt;=30,"Medium","High"))</f>
        <v>Medium</v>
      </c>
      <c r="O2305" s="6" t="str">
        <f t="shared" si="145"/>
        <v>Medium Satisfaction</v>
      </c>
      <c r="P2305" s="6" t="str">
        <f>IF(ev_charging_network_usage_!$H2305&lt;30,"Short Charging",IF(ev_charging_network_usage_!$H2305&lt;=60,"Medium Charging","Long Charging"))</f>
        <v>Short Charging</v>
      </c>
      <c r="Q2305" s="6">
        <f t="shared" si="144"/>
        <v>2</v>
      </c>
      <c r="R2305" s="30">
        <f t="shared" si="142"/>
        <v>0.99305555555555558</v>
      </c>
      <c r="S2305" s="28">
        <f t="shared" si="143"/>
        <v>45633</v>
      </c>
      <c r="T2305" s="28"/>
    </row>
    <row r="2306" spans="1:20" ht="13.2" x14ac:dyDescent="0.25">
      <c r="A2306" s="7" t="s">
        <v>5079</v>
      </c>
      <c r="B2306" s="7" t="s">
        <v>43</v>
      </c>
      <c r="C2306" s="7" t="s">
        <v>21</v>
      </c>
      <c r="D2306" s="7" t="s">
        <v>22</v>
      </c>
      <c r="E2306" s="7" t="s">
        <v>17</v>
      </c>
      <c r="F2306" s="7" t="s">
        <v>5080</v>
      </c>
      <c r="G2306" s="7" t="s">
        <v>5081</v>
      </c>
      <c r="H2306" s="7">
        <v>77</v>
      </c>
      <c r="I2306" s="7">
        <v>46.26</v>
      </c>
      <c r="J2306" s="7">
        <v>15</v>
      </c>
      <c r="K2306" s="7">
        <v>693.9</v>
      </c>
      <c r="L2306" s="7" t="s">
        <v>38</v>
      </c>
      <c r="M2306" s="9">
        <v>2</v>
      </c>
      <c r="N2306" s="6" t="str">
        <f>IF(ev_charging_network_usage_!$I2306&lt;=10,"Low",IF(ev_charging_network_usage_!$I2306&lt;=30,"Medium","High"))</f>
        <v>High</v>
      </c>
      <c r="O2306" s="6" t="str">
        <f t="shared" si="145"/>
        <v>Low Satisfaction</v>
      </c>
      <c r="P2306" s="6" t="str">
        <f>IF(ev_charging_network_usage_!$H2306&lt;30,"Short Charging",IF(ev_charging_network_usage_!$H2306&lt;=60,"Medium Charging","Long Charging"))</f>
        <v>Long Charging</v>
      </c>
      <c r="Q2306" s="6">
        <f t="shared" si="144"/>
        <v>1</v>
      </c>
      <c r="R2306" s="30">
        <f t="shared" ref="R2306:R2369" si="146">TIME(HOUR(F2306),MINUTE(F2306),SECOND(F2306))</f>
        <v>0.15486111111111112</v>
      </c>
      <c r="S2306" s="28">
        <f t="shared" ref="S2306:S2369" si="147">DATE(YEAR(F2306),MONTH(F2306),DAY(F2306))</f>
        <v>44957</v>
      </c>
      <c r="T2306" s="28"/>
    </row>
    <row r="2307" spans="1:20" ht="13.2" x14ac:dyDescent="0.25">
      <c r="A2307" s="3" t="s">
        <v>5082</v>
      </c>
      <c r="B2307" s="3" t="s">
        <v>48</v>
      </c>
      <c r="C2307" s="3" t="s">
        <v>30</v>
      </c>
      <c r="D2307" s="3" t="s">
        <v>16</v>
      </c>
      <c r="E2307" s="3" t="s">
        <v>17</v>
      </c>
      <c r="F2307" s="3" t="s">
        <v>5083</v>
      </c>
      <c r="G2307" s="3" t="s">
        <v>5084</v>
      </c>
      <c r="H2307" s="3">
        <v>15</v>
      </c>
      <c r="I2307" s="3">
        <v>15.25</v>
      </c>
      <c r="J2307" s="3">
        <v>12</v>
      </c>
      <c r="K2307" s="3">
        <v>183</v>
      </c>
      <c r="L2307" s="3" t="s">
        <v>18</v>
      </c>
      <c r="M2307" s="5">
        <v>5</v>
      </c>
      <c r="N2307" s="6" t="str">
        <f>IF(ev_charging_network_usage_!$I2307&lt;=10,"Low",IF(ev_charging_network_usage_!$I2307&lt;=30,"Medium","High"))</f>
        <v>Medium</v>
      </c>
      <c r="O2307" s="6" t="str">
        <f t="shared" si="145"/>
        <v>High Satisfaction</v>
      </c>
      <c r="P2307" s="6" t="str">
        <f>IF(ev_charging_network_usage_!$H2307&lt;30,"Short Charging",IF(ev_charging_network_usage_!$H2307&lt;=60,"Medium Charging","Long Charging"))</f>
        <v>Short Charging</v>
      </c>
      <c r="Q2307" s="6">
        <f t="shared" ref="Q2307:Q2370" si="148">IF(C2307="Fast Charger",1,IF(C2307="Standard Charger",2,IF(C2307="Super Fast Charger",3,"")))</f>
        <v>2</v>
      </c>
      <c r="R2307" s="30">
        <f t="shared" si="146"/>
        <v>0.90208333333333335</v>
      </c>
      <c r="S2307" s="28">
        <f t="shared" si="147"/>
        <v>45305</v>
      </c>
      <c r="T2307" s="28"/>
    </row>
    <row r="2308" spans="1:20" ht="13.2" x14ac:dyDescent="0.25">
      <c r="A2308" s="7" t="s">
        <v>5085</v>
      </c>
      <c r="B2308" s="7" t="s">
        <v>20</v>
      </c>
      <c r="C2308" s="7" t="s">
        <v>15</v>
      </c>
      <c r="D2308" s="7" t="s">
        <v>16</v>
      </c>
      <c r="E2308" s="7" t="s">
        <v>17</v>
      </c>
      <c r="F2308" s="8">
        <v>45181.333333333336</v>
      </c>
      <c r="G2308" s="8">
        <v>45181.353472222225</v>
      </c>
      <c r="H2308" s="7">
        <v>29</v>
      </c>
      <c r="I2308" s="7">
        <v>18.48</v>
      </c>
      <c r="J2308" s="7">
        <v>15</v>
      </c>
      <c r="K2308" s="7">
        <v>277.2</v>
      </c>
      <c r="L2308" s="7" t="s">
        <v>27</v>
      </c>
      <c r="M2308" s="9">
        <v>5</v>
      </c>
      <c r="N2308" s="6" t="str">
        <f>IF(ev_charging_network_usage_!$I2308&lt;=10,"Low",IF(ev_charging_network_usage_!$I2308&lt;=30,"Medium","High"))</f>
        <v>Medium</v>
      </c>
      <c r="O2308" s="6" t="str">
        <f t="shared" ref="O2308:O2371" si="149">IF(M2308&lt;=2,"Low Satisfaction",IF(M2308&lt;=4,"Medium Satisfaction","High Satisfaction"))</f>
        <v>High Satisfaction</v>
      </c>
      <c r="P2308" s="6" t="str">
        <f>IF(ev_charging_network_usage_!$H2308&lt;30,"Short Charging",IF(ev_charging_network_usage_!$H2308&lt;=60,"Medium Charging","Long Charging"))</f>
        <v>Short Charging</v>
      </c>
      <c r="Q2308" s="6">
        <f t="shared" si="148"/>
        <v>3</v>
      </c>
      <c r="R2308" s="30">
        <f t="shared" si="146"/>
        <v>0.33333333333333331</v>
      </c>
      <c r="S2308" s="28">
        <f t="shared" si="147"/>
        <v>45181</v>
      </c>
      <c r="T2308" s="28"/>
    </row>
    <row r="2309" spans="1:20" ht="13.2" x14ac:dyDescent="0.25">
      <c r="A2309" s="3" t="s">
        <v>5086</v>
      </c>
      <c r="B2309" s="3" t="s">
        <v>43</v>
      </c>
      <c r="C2309" s="3" t="s">
        <v>21</v>
      </c>
      <c r="D2309" s="3" t="s">
        <v>31</v>
      </c>
      <c r="E2309" s="3" t="s">
        <v>17</v>
      </c>
      <c r="F2309" s="4">
        <v>45236.277777777781</v>
      </c>
      <c r="G2309" s="4">
        <v>45236.284722222219</v>
      </c>
      <c r="H2309" s="3">
        <v>10</v>
      </c>
      <c r="I2309" s="3">
        <v>51.28</v>
      </c>
      <c r="J2309" s="3">
        <v>8</v>
      </c>
      <c r="K2309" s="3">
        <v>410.24</v>
      </c>
      <c r="L2309" s="3" t="s">
        <v>18</v>
      </c>
      <c r="M2309" s="5">
        <v>3</v>
      </c>
      <c r="N2309" s="6" t="str">
        <f>IF(ev_charging_network_usage_!$I2309&lt;=10,"Low",IF(ev_charging_network_usage_!$I2309&lt;=30,"Medium","High"))</f>
        <v>High</v>
      </c>
      <c r="O2309" s="6" t="str">
        <f t="shared" si="149"/>
        <v>Medium Satisfaction</v>
      </c>
      <c r="P2309" s="6" t="str">
        <f>IF(ev_charging_network_usage_!$H2309&lt;30,"Short Charging",IF(ev_charging_network_usage_!$H2309&lt;=60,"Medium Charging","Long Charging"))</f>
        <v>Short Charging</v>
      </c>
      <c r="Q2309" s="6">
        <f t="shared" si="148"/>
        <v>1</v>
      </c>
      <c r="R2309" s="30">
        <f t="shared" si="146"/>
        <v>0.27777777777777779</v>
      </c>
      <c r="S2309" s="28">
        <f t="shared" si="147"/>
        <v>45236</v>
      </c>
      <c r="T2309" s="28"/>
    </row>
    <row r="2310" spans="1:20" ht="13.2" x14ac:dyDescent="0.25">
      <c r="A2310" s="7" t="s">
        <v>5087</v>
      </c>
      <c r="B2310" s="7" t="s">
        <v>59</v>
      </c>
      <c r="C2310" s="7" t="s">
        <v>30</v>
      </c>
      <c r="D2310" s="7" t="s">
        <v>16</v>
      </c>
      <c r="E2310" s="7" t="s">
        <v>17</v>
      </c>
      <c r="F2310" s="7" t="s">
        <v>5088</v>
      </c>
      <c r="G2310" s="7" t="s">
        <v>5089</v>
      </c>
      <c r="H2310" s="7">
        <v>14</v>
      </c>
      <c r="I2310" s="7">
        <v>53.37</v>
      </c>
      <c r="J2310" s="7">
        <v>8</v>
      </c>
      <c r="K2310" s="7">
        <v>426.96</v>
      </c>
      <c r="L2310" s="7" t="s">
        <v>27</v>
      </c>
      <c r="M2310" s="9">
        <v>3</v>
      </c>
      <c r="N2310" s="6" t="str">
        <f>IF(ev_charging_network_usage_!$I2310&lt;=10,"Low",IF(ev_charging_network_usage_!$I2310&lt;=30,"Medium","High"))</f>
        <v>High</v>
      </c>
      <c r="O2310" s="6" t="str">
        <f t="shared" si="149"/>
        <v>Medium Satisfaction</v>
      </c>
      <c r="P2310" s="6" t="str">
        <f>IF(ev_charging_network_usage_!$H2310&lt;30,"Short Charging",IF(ev_charging_network_usage_!$H2310&lt;=60,"Medium Charging","Long Charging"))</f>
        <v>Short Charging</v>
      </c>
      <c r="Q2310" s="6">
        <f t="shared" si="148"/>
        <v>2</v>
      </c>
      <c r="R2310" s="30">
        <f t="shared" si="146"/>
        <v>0.80138888888888893</v>
      </c>
      <c r="S2310" s="28">
        <f t="shared" si="147"/>
        <v>45350</v>
      </c>
      <c r="T2310" s="28"/>
    </row>
    <row r="2311" spans="1:20" ht="13.2" x14ac:dyDescent="0.25">
      <c r="A2311" s="3" t="s">
        <v>5090</v>
      </c>
      <c r="B2311" s="3" t="s">
        <v>78</v>
      </c>
      <c r="C2311" s="3" t="s">
        <v>21</v>
      </c>
      <c r="D2311" s="3" t="s">
        <v>16</v>
      </c>
      <c r="E2311" s="3" t="s">
        <v>35</v>
      </c>
      <c r="F2311" s="3" t="s">
        <v>5091</v>
      </c>
      <c r="G2311" s="3" t="s">
        <v>5092</v>
      </c>
      <c r="H2311" s="3">
        <v>25</v>
      </c>
      <c r="I2311" s="3">
        <v>59.07</v>
      </c>
      <c r="J2311" s="3">
        <v>12</v>
      </c>
      <c r="K2311" s="3">
        <v>708.84</v>
      </c>
      <c r="L2311" s="3" t="s">
        <v>38</v>
      </c>
      <c r="M2311" s="5">
        <v>4</v>
      </c>
      <c r="N2311" s="6" t="str">
        <f>IF(ev_charging_network_usage_!$I2311&lt;=10,"Low",IF(ev_charging_network_usage_!$I2311&lt;=30,"Medium","High"))</f>
        <v>High</v>
      </c>
      <c r="O2311" s="6" t="str">
        <f t="shared" si="149"/>
        <v>Medium Satisfaction</v>
      </c>
      <c r="P2311" s="6" t="str">
        <f>IF(ev_charging_network_usage_!$H2311&lt;30,"Short Charging",IF(ev_charging_network_usage_!$H2311&lt;=60,"Medium Charging","Long Charging"))</f>
        <v>Short Charging</v>
      </c>
      <c r="Q2311" s="6">
        <f t="shared" si="148"/>
        <v>1</v>
      </c>
      <c r="R2311" s="30">
        <f t="shared" si="146"/>
        <v>0.27569444444444446</v>
      </c>
      <c r="S2311" s="28">
        <f t="shared" si="147"/>
        <v>45554</v>
      </c>
      <c r="T2311" s="28"/>
    </row>
    <row r="2312" spans="1:20" ht="13.2" x14ac:dyDescent="0.25">
      <c r="A2312" s="7" t="s">
        <v>5093</v>
      </c>
      <c r="B2312" s="7" t="s">
        <v>20</v>
      </c>
      <c r="C2312" s="7" t="s">
        <v>15</v>
      </c>
      <c r="D2312" s="7" t="s">
        <v>22</v>
      </c>
      <c r="E2312" s="7" t="s">
        <v>17</v>
      </c>
      <c r="F2312" s="7" t="s">
        <v>5094</v>
      </c>
      <c r="G2312" s="7" t="s">
        <v>5095</v>
      </c>
      <c r="H2312" s="7">
        <v>101</v>
      </c>
      <c r="I2312" s="7">
        <v>9.33</v>
      </c>
      <c r="J2312" s="7">
        <v>10</v>
      </c>
      <c r="K2312" s="7">
        <v>93.3</v>
      </c>
      <c r="L2312" s="7" t="s">
        <v>38</v>
      </c>
      <c r="M2312" s="9">
        <v>5</v>
      </c>
      <c r="N2312" s="6" t="str">
        <f>IF(ev_charging_network_usage_!$I2312&lt;=10,"Low",IF(ev_charging_network_usage_!$I2312&lt;=30,"Medium","High"))</f>
        <v>Low</v>
      </c>
      <c r="O2312" s="6" t="str">
        <f t="shared" si="149"/>
        <v>High Satisfaction</v>
      </c>
      <c r="P2312" s="6" t="str">
        <f>IF(ev_charging_network_usage_!$H2312&lt;30,"Short Charging",IF(ev_charging_network_usage_!$H2312&lt;=60,"Medium Charging","Long Charging"))</f>
        <v>Long Charging</v>
      </c>
      <c r="Q2312" s="6">
        <f t="shared" si="148"/>
        <v>3</v>
      </c>
      <c r="R2312" s="30">
        <f t="shared" si="146"/>
        <v>0.60486111111111107</v>
      </c>
      <c r="S2312" s="28">
        <f t="shared" si="147"/>
        <v>45041</v>
      </c>
      <c r="T2312" s="28"/>
    </row>
    <row r="2313" spans="1:20" ht="13.2" x14ac:dyDescent="0.25">
      <c r="A2313" s="3" t="s">
        <v>5096</v>
      </c>
      <c r="B2313" s="3" t="s">
        <v>20</v>
      </c>
      <c r="C2313" s="3" t="s">
        <v>15</v>
      </c>
      <c r="D2313" s="3" t="s">
        <v>34</v>
      </c>
      <c r="E2313" s="3" t="s">
        <v>17</v>
      </c>
      <c r="F2313" s="4">
        <v>45109.811805555553</v>
      </c>
      <c r="G2313" s="4">
        <v>45109.839583333334</v>
      </c>
      <c r="H2313" s="3">
        <v>40</v>
      </c>
      <c r="I2313" s="3">
        <v>11.03</v>
      </c>
      <c r="J2313" s="3">
        <v>8</v>
      </c>
      <c r="K2313" s="3">
        <v>88.24</v>
      </c>
      <c r="L2313" s="3" t="s">
        <v>27</v>
      </c>
      <c r="M2313" s="5">
        <v>4</v>
      </c>
      <c r="N2313" s="6" t="str">
        <f>IF(ev_charging_network_usage_!$I2313&lt;=10,"Low",IF(ev_charging_network_usage_!$I2313&lt;=30,"Medium","High"))</f>
        <v>Medium</v>
      </c>
      <c r="O2313" s="6" t="str">
        <f t="shared" si="149"/>
        <v>Medium Satisfaction</v>
      </c>
      <c r="P2313" s="6" t="str">
        <f>IF(ev_charging_network_usage_!$H2313&lt;30,"Short Charging",IF(ev_charging_network_usage_!$H2313&lt;=60,"Medium Charging","Long Charging"))</f>
        <v>Medium Charging</v>
      </c>
      <c r="Q2313" s="6">
        <f t="shared" si="148"/>
        <v>3</v>
      </c>
      <c r="R2313" s="30">
        <f t="shared" si="146"/>
        <v>0.81180555555555556</v>
      </c>
      <c r="S2313" s="28">
        <f t="shared" si="147"/>
        <v>45109</v>
      </c>
      <c r="T2313" s="28"/>
    </row>
    <row r="2314" spans="1:20" ht="13.2" x14ac:dyDescent="0.25">
      <c r="A2314" s="7" t="s">
        <v>5097</v>
      </c>
      <c r="B2314" s="7" t="s">
        <v>29</v>
      </c>
      <c r="C2314" s="7" t="s">
        <v>15</v>
      </c>
      <c r="D2314" s="7" t="s">
        <v>34</v>
      </c>
      <c r="E2314" s="7" t="s">
        <v>17</v>
      </c>
      <c r="F2314" s="8">
        <v>45481.033333333333</v>
      </c>
      <c r="G2314" s="8">
        <v>45481.104861111111</v>
      </c>
      <c r="H2314" s="7">
        <v>103</v>
      </c>
      <c r="I2314" s="7">
        <v>53.91</v>
      </c>
      <c r="J2314" s="7">
        <v>15</v>
      </c>
      <c r="K2314" s="7">
        <v>808.65</v>
      </c>
      <c r="L2314" s="7" t="s">
        <v>18</v>
      </c>
      <c r="M2314" s="9">
        <v>2</v>
      </c>
      <c r="N2314" s="6" t="str">
        <f>IF(ev_charging_network_usage_!$I2314&lt;=10,"Low",IF(ev_charging_network_usage_!$I2314&lt;=30,"Medium","High"))</f>
        <v>High</v>
      </c>
      <c r="O2314" s="6" t="str">
        <f t="shared" si="149"/>
        <v>Low Satisfaction</v>
      </c>
      <c r="P2314" s="6" t="str">
        <f>IF(ev_charging_network_usage_!$H2314&lt;30,"Short Charging",IF(ev_charging_network_usage_!$H2314&lt;=60,"Medium Charging","Long Charging"))</f>
        <v>Long Charging</v>
      </c>
      <c r="Q2314" s="6">
        <f t="shared" si="148"/>
        <v>3</v>
      </c>
      <c r="R2314" s="30">
        <f t="shared" si="146"/>
        <v>3.3333333333333333E-2</v>
      </c>
      <c r="S2314" s="28">
        <f t="shared" si="147"/>
        <v>45481</v>
      </c>
      <c r="T2314" s="28"/>
    </row>
    <row r="2315" spans="1:20" ht="13.2" x14ac:dyDescent="0.25">
      <c r="A2315" s="3" t="s">
        <v>5098</v>
      </c>
      <c r="B2315" s="3" t="s">
        <v>20</v>
      </c>
      <c r="C2315" s="3" t="s">
        <v>21</v>
      </c>
      <c r="D2315" s="3" t="s">
        <v>31</v>
      </c>
      <c r="E2315" s="3" t="s">
        <v>35</v>
      </c>
      <c r="F2315" s="4">
        <v>45118.23333333333</v>
      </c>
      <c r="G2315" s="4">
        <v>45118.281944444447</v>
      </c>
      <c r="H2315" s="3">
        <v>70</v>
      </c>
      <c r="I2315" s="3">
        <v>51.16</v>
      </c>
      <c r="J2315" s="3">
        <v>15</v>
      </c>
      <c r="K2315" s="3">
        <v>767.4</v>
      </c>
      <c r="L2315" s="3" t="s">
        <v>23</v>
      </c>
      <c r="M2315" s="5">
        <v>1</v>
      </c>
      <c r="N2315" s="6" t="str">
        <f>IF(ev_charging_network_usage_!$I2315&lt;=10,"Low",IF(ev_charging_network_usage_!$I2315&lt;=30,"Medium","High"))</f>
        <v>High</v>
      </c>
      <c r="O2315" s="6" t="str">
        <f t="shared" si="149"/>
        <v>Low Satisfaction</v>
      </c>
      <c r="P2315" s="6" t="str">
        <f>IF(ev_charging_network_usage_!$H2315&lt;30,"Short Charging",IF(ev_charging_network_usage_!$H2315&lt;=60,"Medium Charging","Long Charging"))</f>
        <v>Long Charging</v>
      </c>
      <c r="Q2315" s="6">
        <f t="shared" si="148"/>
        <v>1</v>
      </c>
      <c r="R2315" s="30">
        <f t="shared" si="146"/>
        <v>0.23333333333333334</v>
      </c>
      <c r="S2315" s="28">
        <f t="shared" si="147"/>
        <v>45118</v>
      </c>
      <c r="T2315" s="28"/>
    </row>
    <row r="2316" spans="1:20" ht="13.2" x14ac:dyDescent="0.25">
      <c r="A2316" s="7" t="s">
        <v>5099</v>
      </c>
      <c r="B2316" s="7" t="s">
        <v>43</v>
      </c>
      <c r="C2316" s="7" t="s">
        <v>21</v>
      </c>
      <c r="D2316" s="7" t="s">
        <v>22</v>
      </c>
      <c r="E2316" s="7" t="s">
        <v>35</v>
      </c>
      <c r="F2316" s="7" t="s">
        <v>5100</v>
      </c>
      <c r="G2316" s="7" t="s">
        <v>5101</v>
      </c>
      <c r="H2316" s="7">
        <v>76</v>
      </c>
      <c r="I2316" s="7">
        <v>56.61</v>
      </c>
      <c r="J2316" s="7">
        <v>15</v>
      </c>
      <c r="K2316" s="7">
        <v>849.15</v>
      </c>
      <c r="L2316" s="7" t="s">
        <v>23</v>
      </c>
      <c r="M2316" s="9">
        <v>4</v>
      </c>
      <c r="N2316" s="6" t="str">
        <f>IF(ev_charging_network_usage_!$I2316&lt;=10,"Low",IF(ev_charging_network_usage_!$I2316&lt;=30,"Medium","High"))</f>
        <v>High</v>
      </c>
      <c r="O2316" s="6" t="str">
        <f t="shared" si="149"/>
        <v>Medium Satisfaction</v>
      </c>
      <c r="P2316" s="6" t="str">
        <f>IF(ev_charging_network_usage_!$H2316&lt;30,"Short Charging",IF(ev_charging_network_usage_!$H2316&lt;=60,"Medium Charging","Long Charging"))</f>
        <v>Long Charging</v>
      </c>
      <c r="Q2316" s="6">
        <f t="shared" si="148"/>
        <v>1</v>
      </c>
      <c r="R2316" s="30">
        <f t="shared" si="146"/>
        <v>0.15902777777777777</v>
      </c>
      <c r="S2316" s="28">
        <f t="shared" si="147"/>
        <v>45311</v>
      </c>
      <c r="T2316" s="28"/>
    </row>
    <row r="2317" spans="1:20" ht="13.2" x14ac:dyDescent="0.25">
      <c r="A2317" s="3" t="s">
        <v>5102</v>
      </c>
      <c r="B2317" s="3" t="s">
        <v>59</v>
      </c>
      <c r="C2317" s="3" t="s">
        <v>15</v>
      </c>
      <c r="D2317" s="3" t="s">
        <v>34</v>
      </c>
      <c r="E2317" s="3" t="s">
        <v>17</v>
      </c>
      <c r="F2317" s="3" t="s">
        <v>5103</v>
      </c>
      <c r="G2317" s="3" t="s">
        <v>5104</v>
      </c>
      <c r="H2317" s="3">
        <v>10</v>
      </c>
      <c r="I2317" s="3">
        <v>35.04</v>
      </c>
      <c r="J2317" s="3">
        <v>15</v>
      </c>
      <c r="K2317" s="3">
        <v>525.6</v>
      </c>
      <c r="L2317" s="3" t="s">
        <v>18</v>
      </c>
      <c r="M2317" s="5">
        <v>2</v>
      </c>
      <c r="N2317" s="6" t="str">
        <f>IF(ev_charging_network_usage_!$I2317&lt;=10,"Low",IF(ev_charging_network_usage_!$I2317&lt;=30,"Medium","High"))</f>
        <v>High</v>
      </c>
      <c r="O2317" s="6" t="str">
        <f t="shared" si="149"/>
        <v>Low Satisfaction</v>
      </c>
      <c r="P2317" s="6" t="str">
        <f>IF(ev_charging_network_usage_!$H2317&lt;30,"Short Charging",IF(ev_charging_network_usage_!$H2317&lt;=60,"Medium Charging","Long Charging"))</f>
        <v>Short Charging</v>
      </c>
      <c r="Q2317" s="6">
        <f t="shared" si="148"/>
        <v>3</v>
      </c>
      <c r="R2317" s="30">
        <f t="shared" si="146"/>
        <v>0.2986111111111111</v>
      </c>
      <c r="S2317" s="28">
        <f t="shared" si="147"/>
        <v>45461</v>
      </c>
      <c r="T2317" s="28"/>
    </row>
    <row r="2318" spans="1:20" ht="13.2" x14ac:dyDescent="0.25">
      <c r="A2318" s="7" t="s">
        <v>5105</v>
      </c>
      <c r="B2318" s="7" t="s">
        <v>14</v>
      </c>
      <c r="C2318" s="7" t="s">
        <v>15</v>
      </c>
      <c r="D2318" s="7" t="s">
        <v>31</v>
      </c>
      <c r="E2318" s="7" t="s">
        <v>35</v>
      </c>
      <c r="F2318" s="8">
        <v>45206.027777777781</v>
      </c>
      <c r="G2318" s="8">
        <v>45206.047222222223</v>
      </c>
      <c r="H2318" s="7">
        <v>28</v>
      </c>
      <c r="I2318" s="7">
        <v>6.92</v>
      </c>
      <c r="J2318" s="7">
        <v>15</v>
      </c>
      <c r="K2318" s="7">
        <v>103.8</v>
      </c>
      <c r="L2318" s="7" t="s">
        <v>23</v>
      </c>
      <c r="M2318" s="9">
        <v>4</v>
      </c>
      <c r="N2318" s="6" t="str">
        <f>IF(ev_charging_network_usage_!$I2318&lt;=10,"Low",IF(ev_charging_network_usage_!$I2318&lt;=30,"Medium","High"))</f>
        <v>Low</v>
      </c>
      <c r="O2318" s="6" t="str">
        <f t="shared" si="149"/>
        <v>Medium Satisfaction</v>
      </c>
      <c r="P2318" s="6" t="str">
        <f>IF(ev_charging_network_usage_!$H2318&lt;30,"Short Charging",IF(ev_charging_network_usage_!$H2318&lt;=60,"Medium Charging","Long Charging"))</f>
        <v>Short Charging</v>
      </c>
      <c r="Q2318" s="6">
        <f t="shared" si="148"/>
        <v>3</v>
      </c>
      <c r="R2318" s="30">
        <f t="shared" si="146"/>
        <v>2.7777777777777776E-2</v>
      </c>
      <c r="S2318" s="28">
        <f t="shared" si="147"/>
        <v>45206</v>
      </c>
      <c r="T2318" s="28"/>
    </row>
    <row r="2319" spans="1:20" ht="13.2" x14ac:dyDescent="0.25">
      <c r="A2319" s="3" t="s">
        <v>5106</v>
      </c>
      <c r="B2319" s="3" t="s">
        <v>59</v>
      </c>
      <c r="C2319" s="3" t="s">
        <v>15</v>
      </c>
      <c r="D2319" s="3" t="s">
        <v>22</v>
      </c>
      <c r="E2319" s="3" t="s">
        <v>17</v>
      </c>
      <c r="F2319" s="3" t="s">
        <v>5107</v>
      </c>
      <c r="G2319" s="3" t="s">
        <v>5108</v>
      </c>
      <c r="H2319" s="3">
        <v>103</v>
      </c>
      <c r="I2319" s="3">
        <v>17.829999999999998</v>
      </c>
      <c r="J2319" s="3">
        <v>8</v>
      </c>
      <c r="K2319" s="3">
        <v>142.63999999999999</v>
      </c>
      <c r="L2319" s="3" t="s">
        <v>38</v>
      </c>
      <c r="M2319" s="5">
        <v>2</v>
      </c>
      <c r="N2319" s="6" t="str">
        <f>IF(ev_charging_network_usage_!$I2319&lt;=10,"Low",IF(ev_charging_network_usage_!$I2319&lt;=30,"Medium","High"))</f>
        <v>Medium</v>
      </c>
      <c r="O2319" s="6" t="str">
        <f t="shared" si="149"/>
        <v>Low Satisfaction</v>
      </c>
      <c r="P2319" s="6" t="str">
        <f>IF(ev_charging_network_usage_!$H2319&lt;30,"Short Charging",IF(ev_charging_network_usage_!$H2319&lt;=60,"Medium Charging","Long Charging"))</f>
        <v>Long Charging</v>
      </c>
      <c r="Q2319" s="6">
        <f t="shared" si="148"/>
        <v>3</v>
      </c>
      <c r="R2319" s="30">
        <f t="shared" si="146"/>
        <v>0.59444444444444444</v>
      </c>
      <c r="S2319" s="28">
        <f t="shared" si="147"/>
        <v>45214</v>
      </c>
      <c r="T2319" s="28"/>
    </row>
    <row r="2320" spans="1:20" ht="13.2" x14ac:dyDescent="0.25">
      <c r="A2320" s="7" t="s">
        <v>5109</v>
      </c>
      <c r="B2320" s="7" t="s">
        <v>43</v>
      </c>
      <c r="C2320" s="7" t="s">
        <v>15</v>
      </c>
      <c r="D2320" s="7" t="s">
        <v>34</v>
      </c>
      <c r="E2320" s="7" t="s">
        <v>17</v>
      </c>
      <c r="F2320" s="7" t="s">
        <v>5110</v>
      </c>
      <c r="G2320" s="7" t="s">
        <v>5111</v>
      </c>
      <c r="H2320" s="7">
        <v>57</v>
      </c>
      <c r="I2320" s="7">
        <v>5.83</v>
      </c>
      <c r="J2320" s="7">
        <v>15</v>
      </c>
      <c r="K2320" s="7">
        <v>87.45</v>
      </c>
      <c r="L2320" s="7" t="s">
        <v>23</v>
      </c>
      <c r="M2320" s="9">
        <v>1</v>
      </c>
      <c r="N2320" s="6" t="str">
        <f>IF(ev_charging_network_usage_!$I2320&lt;=10,"Low",IF(ev_charging_network_usage_!$I2320&lt;=30,"Medium","High"))</f>
        <v>Low</v>
      </c>
      <c r="O2320" s="6" t="str">
        <f t="shared" si="149"/>
        <v>Low Satisfaction</v>
      </c>
      <c r="P2320" s="6" t="str">
        <f>IF(ev_charging_network_usage_!$H2320&lt;30,"Short Charging",IF(ev_charging_network_usage_!$H2320&lt;=60,"Medium Charging","Long Charging"))</f>
        <v>Medium Charging</v>
      </c>
      <c r="Q2320" s="6">
        <f t="shared" si="148"/>
        <v>3</v>
      </c>
      <c r="R2320" s="30">
        <f t="shared" si="146"/>
        <v>0.19305555555555556</v>
      </c>
      <c r="S2320" s="28">
        <f t="shared" si="147"/>
        <v>45372</v>
      </c>
      <c r="T2320" s="28"/>
    </row>
    <row r="2321" spans="1:20" ht="13.2" x14ac:dyDescent="0.25">
      <c r="A2321" s="3" t="s">
        <v>5112</v>
      </c>
      <c r="B2321" s="3" t="s">
        <v>20</v>
      </c>
      <c r="C2321" s="3" t="s">
        <v>21</v>
      </c>
      <c r="D2321" s="3" t="s">
        <v>31</v>
      </c>
      <c r="E2321" s="3" t="s">
        <v>35</v>
      </c>
      <c r="F2321" s="3" t="s">
        <v>5113</v>
      </c>
      <c r="G2321" s="3" t="s">
        <v>5114</v>
      </c>
      <c r="H2321" s="3">
        <v>62</v>
      </c>
      <c r="I2321" s="3">
        <v>16.87</v>
      </c>
      <c r="J2321" s="3">
        <v>12</v>
      </c>
      <c r="K2321" s="3">
        <v>202.44</v>
      </c>
      <c r="L2321" s="3" t="s">
        <v>23</v>
      </c>
      <c r="M2321" s="5">
        <v>5</v>
      </c>
      <c r="N2321" s="6" t="str">
        <f>IF(ev_charging_network_usage_!$I2321&lt;=10,"Low",IF(ev_charging_network_usage_!$I2321&lt;=30,"Medium","High"))</f>
        <v>Medium</v>
      </c>
      <c r="O2321" s="6" t="str">
        <f t="shared" si="149"/>
        <v>High Satisfaction</v>
      </c>
      <c r="P2321" s="6" t="str">
        <f>IF(ev_charging_network_usage_!$H2321&lt;30,"Short Charging",IF(ev_charging_network_usage_!$H2321&lt;=60,"Medium Charging","Long Charging"))</f>
        <v>Long Charging</v>
      </c>
      <c r="Q2321" s="6">
        <f t="shared" si="148"/>
        <v>1</v>
      </c>
      <c r="R2321" s="30">
        <f t="shared" si="146"/>
        <v>0.56597222222222221</v>
      </c>
      <c r="S2321" s="28">
        <f t="shared" si="147"/>
        <v>44943</v>
      </c>
      <c r="T2321" s="28"/>
    </row>
    <row r="2322" spans="1:20" ht="13.2" x14ac:dyDescent="0.25">
      <c r="A2322" s="7" t="s">
        <v>5115</v>
      </c>
      <c r="B2322" s="7" t="s">
        <v>78</v>
      </c>
      <c r="C2322" s="7" t="s">
        <v>30</v>
      </c>
      <c r="D2322" s="7" t="s">
        <v>22</v>
      </c>
      <c r="E2322" s="7" t="s">
        <v>35</v>
      </c>
      <c r="F2322" s="7" t="s">
        <v>5116</v>
      </c>
      <c r="G2322" s="7" t="s">
        <v>5117</v>
      </c>
      <c r="H2322" s="7">
        <v>33</v>
      </c>
      <c r="I2322" s="7">
        <v>36.020000000000003</v>
      </c>
      <c r="J2322" s="7">
        <v>10</v>
      </c>
      <c r="K2322" s="7">
        <v>360.2</v>
      </c>
      <c r="L2322" s="7" t="s">
        <v>27</v>
      </c>
      <c r="M2322" s="9">
        <v>3</v>
      </c>
      <c r="N2322" s="6" t="str">
        <f>IF(ev_charging_network_usage_!$I2322&lt;=10,"Low",IF(ev_charging_network_usage_!$I2322&lt;=30,"Medium","High"))</f>
        <v>High</v>
      </c>
      <c r="O2322" s="6" t="str">
        <f t="shared" si="149"/>
        <v>Medium Satisfaction</v>
      </c>
      <c r="P2322" s="6" t="str">
        <f>IF(ev_charging_network_usage_!$H2322&lt;30,"Short Charging",IF(ev_charging_network_usage_!$H2322&lt;=60,"Medium Charging","Long Charging"))</f>
        <v>Medium Charging</v>
      </c>
      <c r="Q2322" s="6">
        <f t="shared" si="148"/>
        <v>2</v>
      </c>
      <c r="R2322" s="30">
        <f t="shared" si="146"/>
        <v>0.63055555555555554</v>
      </c>
      <c r="S2322" s="28">
        <f t="shared" si="147"/>
        <v>45501</v>
      </c>
      <c r="T2322" s="28"/>
    </row>
    <row r="2323" spans="1:20" ht="13.2" x14ac:dyDescent="0.25">
      <c r="A2323" s="3" t="s">
        <v>5118</v>
      </c>
      <c r="B2323" s="3" t="s">
        <v>29</v>
      </c>
      <c r="C2323" s="3" t="s">
        <v>30</v>
      </c>
      <c r="D2323" s="3" t="s">
        <v>16</v>
      </c>
      <c r="E2323" s="3" t="s">
        <v>17</v>
      </c>
      <c r="F2323" s="3" t="s">
        <v>5119</v>
      </c>
      <c r="G2323" s="3" t="s">
        <v>5120</v>
      </c>
      <c r="H2323" s="3">
        <v>23</v>
      </c>
      <c r="I2323" s="3">
        <v>12.39</v>
      </c>
      <c r="J2323" s="3">
        <v>15</v>
      </c>
      <c r="K2323" s="3">
        <v>185.85</v>
      </c>
      <c r="L2323" s="3" t="s">
        <v>27</v>
      </c>
      <c r="M2323" s="5">
        <v>5</v>
      </c>
      <c r="N2323" s="6" t="str">
        <f>IF(ev_charging_network_usage_!$I2323&lt;=10,"Low",IF(ev_charging_network_usage_!$I2323&lt;=30,"Medium","High"))</f>
        <v>Medium</v>
      </c>
      <c r="O2323" s="6" t="str">
        <f t="shared" si="149"/>
        <v>High Satisfaction</v>
      </c>
      <c r="P2323" s="6" t="str">
        <f>IF(ev_charging_network_usage_!$H2323&lt;30,"Short Charging",IF(ev_charging_network_usage_!$H2323&lt;=60,"Medium Charging","Long Charging"))</f>
        <v>Short Charging</v>
      </c>
      <c r="Q2323" s="6">
        <f t="shared" si="148"/>
        <v>2</v>
      </c>
      <c r="R2323" s="30">
        <f t="shared" si="146"/>
        <v>0.21944444444444444</v>
      </c>
      <c r="S2323" s="28">
        <f t="shared" si="147"/>
        <v>45037</v>
      </c>
      <c r="T2323" s="28"/>
    </row>
    <row r="2324" spans="1:20" ht="13.2" x14ac:dyDescent="0.25">
      <c r="A2324" s="7" t="s">
        <v>5121</v>
      </c>
      <c r="B2324" s="7" t="s">
        <v>43</v>
      </c>
      <c r="C2324" s="7" t="s">
        <v>21</v>
      </c>
      <c r="D2324" s="7" t="s">
        <v>22</v>
      </c>
      <c r="E2324" s="7" t="s">
        <v>17</v>
      </c>
      <c r="F2324" s="8">
        <v>45333.78402777778</v>
      </c>
      <c r="G2324" s="8">
        <v>45333.84652777778</v>
      </c>
      <c r="H2324" s="7">
        <v>90</v>
      </c>
      <c r="I2324" s="7">
        <v>49.86</v>
      </c>
      <c r="J2324" s="7">
        <v>15</v>
      </c>
      <c r="K2324" s="7">
        <v>747.9</v>
      </c>
      <c r="L2324" s="7" t="s">
        <v>38</v>
      </c>
      <c r="M2324" s="9">
        <v>3</v>
      </c>
      <c r="N2324" s="6" t="str">
        <f>IF(ev_charging_network_usage_!$I2324&lt;=10,"Low",IF(ev_charging_network_usage_!$I2324&lt;=30,"Medium","High"))</f>
        <v>High</v>
      </c>
      <c r="O2324" s="6" t="str">
        <f t="shared" si="149"/>
        <v>Medium Satisfaction</v>
      </c>
      <c r="P2324" s="6" t="str">
        <f>IF(ev_charging_network_usage_!$H2324&lt;30,"Short Charging",IF(ev_charging_network_usage_!$H2324&lt;=60,"Medium Charging","Long Charging"))</f>
        <v>Long Charging</v>
      </c>
      <c r="Q2324" s="6">
        <f t="shared" si="148"/>
        <v>1</v>
      </c>
      <c r="R2324" s="30">
        <f t="shared" si="146"/>
        <v>0.78402777777777777</v>
      </c>
      <c r="S2324" s="28">
        <f t="shared" si="147"/>
        <v>45333</v>
      </c>
      <c r="T2324" s="28"/>
    </row>
    <row r="2325" spans="1:20" ht="13.2" x14ac:dyDescent="0.25">
      <c r="A2325" s="3" t="s">
        <v>5122</v>
      </c>
      <c r="B2325" s="3" t="s">
        <v>43</v>
      </c>
      <c r="C2325" s="3" t="s">
        <v>21</v>
      </c>
      <c r="D2325" s="3" t="s">
        <v>34</v>
      </c>
      <c r="E2325" s="3" t="s">
        <v>35</v>
      </c>
      <c r="F2325" s="3" t="s">
        <v>5123</v>
      </c>
      <c r="G2325" s="3" t="s">
        <v>5124</v>
      </c>
      <c r="H2325" s="3">
        <v>98</v>
      </c>
      <c r="I2325" s="3">
        <v>34.68</v>
      </c>
      <c r="J2325" s="3">
        <v>15</v>
      </c>
      <c r="K2325" s="3">
        <v>520.20000000000005</v>
      </c>
      <c r="L2325" s="3" t="s">
        <v>23</v>
      </c>
      <c r="M2325" s="5">
        <v>5</v>
      </c>
      <c r="N2325" s="6" t="str">
        <f>IF(ev_charging_network_usage_!$I2325&lt;=10,"Low",IF(ev_charging_network_usage_!$I2325&lt;=30,"Medium","High"))</f>
        <v>High</v>
      </c>
      <c r="O2325" s="6" t="str">
        <f t="shared" si="149"/>
        <v>High Satisfaction</v>
      </c>
      <c r="P2325" s="6" t="str">
        <f>IF(ev_charging_network_usage_!$H2325&lt;30,"Short Charging",IF(ev_charging_network_usage_!$H2325&lt;=60,"Medium Charging","Long Charging"))</f>
        <v>Long Charging</v>
      </c>
      <c r="Q2325" s="6">
        <f t="shared" si="148"/>
        <v>1</v>
      </c>
      <c r="R2325" s="30">
        <f t="shared" si="146"/>
        <v>0.13958333333333334</v>
      </c>
      <c r="S2325" s="28">
        <f t="shared" si="147"/>
        <v>45322</v>
      </c>
      <c r="T2325" s="28"/>
    </row>
    <row r="2326" spans="1:20" ht="13.2" x14ac:dyDescent="0.25">
      <c r="A2326" s="7" t="s">
        <v>5125</v>
      </c>
      <c r="B2326" s="7" t="s">
        <v>78</v>
      </c>
      <c r="C2326" s="7" t="s">
        <v>21</v>
      </c>
      <c r="D2326" s="7" t="s">
        <v>34</v>
      </c>
      <c r="E2326" s="7" t="s">
        <v>35</v>
      </c>
      <c r="F2326" s="7" t="s">
        <v>5126</v>
      </c>
      <c r="G2326" s="7" t="s">
        <v>5127</v>
      </c>
      <c r="H2326" s="7">
        <v>110</v>
      </c>
      <c r="I2326" s="7">
        <v>27.15</v>
      </c>
      <c r="J2326" s="7">
        <v>10</v>
      </c>
      <c r="K2326" s="7">
        <v>271.5</v>
      </c>
      <c r="L2326" s="7" t="s">
        <v>18</v>
      </c>
      <c r="M2326" s="9">
        <v>3</v>
      </c>
      <c r="N2326" s="6" t="str">
        <f>IF(ev_charging_network_usage_!$I2326&lt;=10,"Low",IF(ev_charging_network_usage_!$I2326&lt;=30,"Medium","High"))</f>
        <v>Medium</v>
      </c>
      <c r="O2326" s="6" t="str">
        <f t="shared" si="149"/>
        <v>Medium Satisfaction</v>
      </c>
      <c r="P2326" s="6" t="str">
        <f>IF(ev_charging_network_usage_!$H2326&lt;30,"Short Charging",IF(ev_charging_network_usage_!$H2326&lt;=60,"Medium Charging","Long Charging"))</f>
        <v>Long Charging</v>
      </c>
      <c r="Q2326" s="6">
        <f t="shared" si="148"/>
        <v>1</v>
      </c>
      <c r="R2326" s="30">
        <f t="shared" si="146"/>
        <v>0.84236111111111112</v>
      </c>
      <c r="S2326" s="28">
        <f t="shared" si="147"/>
        <v>45222</v>
      </c>
      <c r="T2326" s="28"/>
    </row>
    <row r="2327" spans="1:20" ht="13.2" x14ac:dyDescent="0.25">
      <c r="A2327" s="3" t="s">
        <v>5128</v>
      </c>
      <c r="B2327" s="3" t="s">
        <v>55</v>
      </c>
      <c r="C2327" s="3" t="s">
        <v>15</v>
      </c>
      <c r="D2327" s="3" t="s">
        <v>22</v>
      </c>
      <c r="E2327" s="3" t="s">
        <v>35</v>
      </c>
      <c r="F2327" s="4">
        <v>45049.955555555556</v>
      </c>
      <c r="G2327" s="4">
        <v>45049.963888888888</v>
      </c>
      <c r="H2327" s="3">
        <v>12</v>
      </c>
      <c r="I2327" s="3">
        <v>45.52</v>
      </c>
      <c r="J2327" s="3">
        <v>10</v>
      </c>
      <c r="K2327" s="3">
        <v>455.2</v>
      </c>
      <c r="L2327" s="3" t="s">
        <v>27</v>
      </c>
      <c r="M2327" s="5">
        <v>4</v>
      </c>
      <c r="N2327" s="6" t="str">
        <f>IF(ev_charging_network_usage_!$I2327&lt;=10,"Low",IF(ev_charging_network_usage_!$I2327&lt;=30,"Medium","High"))</f>
        <v>High</v>
      </c>
      <c r="O2327" s="6" t="str">
        <f t="shared" si="149"/>
        <v>Medium Satisfaction</v>
      </c>
      <c r="P2327" s="6" t="str">
        <f>IF(ev_charging_network_usage_!$H2327&lt;30,"Short Charging",IF(ev_charging_network_usage_!$H2327&lt;=60,"Medium Charging","Long Charging"))</f>
        <v>Short Charging</v>
      </c>
      <c r="Q2327" s="6">
        <f t="shared" si="148"/>
        <v>3</v>
      </c>
      <c r="R2327" s="30">
        <f t="shared" si="146"/>
        <v>0.9555555555555556</v>
      </c>
      <c r="S2327" s="28">
        <f t="shared" si="147"/>
        <v>45049</v>
      </c>
      <c r="T2327" s="28"/>
    </row>
    <row r="2328" spans="1:20" ht="13.2" x14ac:dyDescent="0.25">
      <c r="A2328" s="7" t="s">
        <v>5129</v>
      </c>
      <c r="B2328" s="7" t="s">
        <v>55</v>
      </c>
      <c r="C2328" s="7" t="s">
        <v>30</v>
      </c>
      <c r="D2328" s="7" t="s">
        <v>22</v>
      </c>
      <c r="E2328" s="7" t="s">
        <v>35</v>
      </c>
      <c r="F2328" s="7" t="s">
        <v>5130</v>
      </c>
      <c r="G2328" s="7" t="s">
        <v>5131</v>
      </c>
      <c r="H2328" s="7">
        <v>73</v>
      </c>
      <c r="I2328" s="7">
        <v>19.05</v>
      </c>
      <c r="J2328" s="7">
        <v>12</v>
      </c>
      <c r="K2328" s="7">
        <v>228.6</v>
      </c>
      <c r="L2328" s="7" t="s">
        <v>27</v>
      </c>
      <c r="M2328" s="9">
        <v>2</v>
      </c>
      <c r="N2328" s="6" t="str">
        <f>IF(ev_charging_network_usage_!$I2328&lt;=10,"Low",IF(ev_charging_network_usage_!$I2328&lt;=30,"Medium","High"))</f>
        <v>Medium</v>
      </c>
      <c r="O2328" s="6" t="str">
        <f t="shared" si="149"/>
        <v>Low Satisfaction</v>
      </c>
      <c r="P2328" s="6" t="str">
        <f>IF(ev_charging_network_usage_!$H2328&lt;30,"Short Charging",IF(ev_charging_network_usage_!$H2328&lt;=60,"Medium Charging","Long Charging"))</f>
        <v>Long Charging</v>
      </c>
      <c r="Q2328" s="6">
        <f t="shared" si="148"/>
        <v>2</v>
      </c>
      <c r="R2328" s="30">
        <f t="shared" si="146"/>
        <v>0.20416666666666666</v>
      </c>
      <c r="S2328" s="28">
        <f t="shared" si="147"/>
        <v>45348</v>
      </c>
      <c r="T2328" s="28"/>
    </row>
    <row r="2329" spans="1:20" ht="13.2" x14ac:dyDescent="0.25">
      <c r="A2329" s="3" t="s">
        <v>5132</v>
      </c>
      <c r="B2329" s="3" t="s">
        <v>55</v>
      </c>
      <c r="C2329" s="3" t="s">
        <v>21</v>
      </c>
      <c r="D2329" s="3" t="s">
        <v>16</v>
      </c>
      <c r="E2329" s="3" t="s">
        <v>35</v>
      </c>
      <c r="F2329" s="3" t="s">
        <v>5133</v>
      </c>
      <c r="G2329" s="3" t="s">
        <v>5134</v>
      </c>
      <c r="H2329" s="3">
        <v>54</v>
      </c>
      <c r="I2329" s="3">
        <v>27.63</v>
      </c>
      <c r="J2329" s="3">
        <v>15</v>
      </c>
      <c r="K2329" s="3">
        <v>414.45</v>
      </c>
      <c r="L2329" s="3" t="s">
        <v>23</v>
      </c>
      <c r="M2329" s="5">
        <v>1</v>
      </c>
      <c r="N2329" s="6" t="str">
        <f>IF(ev_charging_network_usage_!$I2329&lt;=10,"Low",IF(ev_charging_network_usage_!$I2329&lt;=30,"Medium","High"))</f>
        <v>Medium</v>
      </c>
      <c r="O2329" s="6" t="str">
        <f t="shared" si="149"/>
        <v>Low Satisfaction</v>
      </c>
      <c r="P2329" s="6" t="str">
        <f>IF(ev_charging_network_usage_!$H2329&lt;30,"Short Charging",IF(ev_charging_network_usage_!$H2329&lt;=60,"Medium Charging","Long Charging"))</f>
        <v>Medium Charging</v>
      </c>
      <c r="Q2329" s="6">
        <f t="shared" si="148"/>
        <v>1</v>
      </c>
      <c r="R2329" s="30">
        <f t="shared" si="146"/>
        <v>0.10138888888888889</v>
      </c>
      <c r="S2329" s="28">
        <f t="shared" si="147"/>
        <v>45615</v>
      </c>
      <c r="T2329" s="28"/>
    </row>
    <row r="2330" spans="1:20" ht="13.2" x14ac:dyDescent="0.25">
      <c r="A2330" s="7" t="s">
        <v>5135</v>
      </c>
      <c r="B2330" s="7" t="s">
        <v>59</v>
      </c>
      <c r="C2330" s="7" t="s">
        <v>30</v>
      </c>
      <c r="D2330" s="7" t="s">
        <v>16</v>
      </c>
      <c r="E2330" s="7" t="s">
        <v>35</v>
      </c>
      <c r="F2330" s="7" t="s">
        <v>5136</v>
      </c>
      <c r="G2330" s="7" t="s">
        <v>5137</v>
      </c>
      <c r="H2330" s="7">
        <v>105</v>
      </c>
      <c r="I2330" s="7">
        <v>56.01</v>
      </c>
      <c r="J2330" s="7">
        <v>15</v>
      </c>
      <c r="K2330" s="7">
        <v>840.15</v>
      </c>
      <c r="L2330" s="7" t="s">
        <v>18</v>
      </c>
      <c r="M2330" s="9">
        <v>4</v>
      </c>
      <c r="N2330" s="6" t="str">
        <f>IF(ev_charging_network_usage_!$I2330&lt;=10,"Low",IF(ev_charging_network_usage_!$I2330&lt;=30,"Medium","High"))</f>
        <v>High</v>
      </c>
      <c r="O2330" s="6" t="str">
        <f t="shared" si="149"/>
        <v>Medium Satisfaction</v>
      </c>
      <c r="P2330" s="6" t="str">
        <f>IF(ev_charging_network_usage_!$H2330&lt;30,"Short Charging",IF(ev_charging_network_usage_!$H2330&lt;=60,"Medium Charging","Long Charging"))</f>
        <v>Long Charging</v>
      </c>
      <c r="Q2330" s="6">
        <f t="shared" si="148"/>
        <v>2</v>
      </c>
      <c r="R2330" s="30">
        <f t="shared" si="146"/>
        <v>0.46388888888888891</v>
      </c>
      <c r="S2330" s="28">
        <f t="shared" si="147"/>
        <v>44979</v>
      </c>
      <c r="T2330" s="28"/>
    </row>
    <row r="2331" spans="1:20" ht="13.2" x14ac:dyDescent="0.25">
      <c r="A2331" s="3" t="s">
        <v>5138</v>
      </c>
      <c r="B2331" s="3" t="s">
        <v>20</v>
      </c>
      <c r="C2331" s="3" t="s">
        <v>21</v>
      </c>
      <c r="D2331" s="3" t="s">
        <v>34</v>
      </c>
      <c r="E2331" s="3" t="s">
        <v>17</v>
      </c>
      <c r="F2331" s="3" t="s">
        <v>5139</v>
      </c>
      <c r="G2331" s="3" t="s">
        <v>5140</v>
      </c>
      <c r="H2331" s="3">
        <v>46</v>
      </c>
      <c r="I2331" s="3">
        <v>43.4</v>
      </c>
      <c r="J2331" s="3">
        <v>15</v>
      </c>
      <c r="K2331" s="3">
        <v>651</v>
      </c>
      <c r="L2331" s="3" t="s">
        <v>27</v>
      </c>
      <c r="M2331" s="5">
        <v>3</v>
      </c>
      <c r="N2331" s="6" t="str">
        <f>IF(ev_charging_network_usage_!$I2331&lt;=10,"Low",IF(ev_charging_network_usage_!$I2331&lt;=30,"Medium","High"))</f>
        <v>High</v>
      </c>
      <c r="O2331" s="6" t="str">
        <f t="shared" si="149"/>
        <v>Medium Satisfaction</v>
      </c>
      <c r="P2331" s="6" t="str">
        <f>IF(ev_charging_network_usage_!$H2331&lt;30,"Short Charging",IF(ev_charging_network_usage_!$H2331&lt;=60,"Medium Charging","Long Charging"))</f>
        <v>Medium Charging</v>
      </c>
      <c r="Q2331" s="6">
        <f t="shared" si="148"/>
        <v>1</v>
      </c>
      <c r="R2331" s="30">
        <f t="shared" si="146"/>
        <v>0.69027777777777777</v>
      </c>
      <c r="S2331" s="28">
        <f t="shared" si="147"/>
        <v>45499</v>
      </c>
      <c r="T2331" s="28"/>
    </row>
    <row r="2332" spans="1:20" ht="13.2" x14ac:dyDescent="0.25">
      <c r="A2332" s="7" t="s">
        <v>5141</v>
      </c>
      <c r="B2332" s="7" t="s">
        <v>20</v>
      </c>
      <c r="C2332" s="7" t="s">
        <v>30</v>
      </c>
      <c r="D2332" s="7" t="s">
        <v>16</v>
      </c>
      <c r="E2332" s="7" t="s">
        <v>17</v>
      </c>
      <c r="F2332" s="7" t="s">
        <v>5142</v>
      </c>
      <c r="G2332" s="7" t="s">
        <v>5143</v>
      </c>
      <c r="H2332" s="7">
        <v>30</v>
      </c>
      <c r="I2332" s="7">
        <v>18.71</v>
      </c>
      <c r="J2332" s="7">
        <v>8</v>
      </c>
      <c r="K2332" s="7">
        <v>149.68</v>
      </c>
      <c r="L2332" s="7" t="s">
        <v>23</v>
      </c>
      <c r="M2332" s="9">
        <v>4</v>
      </c>
      <c r="N2332" s="6" t="str">
        <f>IF(ev_charging_network_usage_!$I2332&lt;=10,"Low",IF(ev_charging_network_usage_!$I2332&lt;=30,"Medium","High"))</f>
        <v>Medium</v>
      </c>
      <c r="O2332" s="6" t="str">
        <f t="shared" si="149"/>
        <v>Medium Satisfaction</v>
      </c>
      <c r="P2332" s="6" t="str">
        <f>IF(ev_charging_network_usage_!$H2332&lt;30,"Short Charging",IF(ev_charging_network_usage_!$H2332&lt;=60,"Medium Charging","Long Charging"))</f>
        <v>Medium Charging</v>
      </c>
      <c r="Q2332" s="6">
        <f t="shared" si="148"/>
        <v>2</v>
      </c>
      <c r="R2332" s="30">
        <f t="shared" si="146"/>
        <v>0.98541666666666672</v>
      </c>
      <c r="S2332" s="28">
        <f t="shared" si="147"/>
        <v>45135</v>
      </c>
      <c r="T2332" s="28"/>
    </row>
    <row r="2333" spans="1:20" ht="13.2" x14ac:dyDescent="0.25">
      <c r="A2333" s="3" t="s">
        <v>5144</v>
      </c>
      <c r="B2333" s="3" t="s">
        <v>29</v>
      </c>
      <c r="C2333" s="3" t="s">
        <v>21</v>
      </c>
      <c r="D2333" s="3" t="s">
        <v>22</v>
      </c>
      <c r="E2333" s="3" t="s">
        <v>35</v>
      </c>
      <c r="F2333" s="3" t="s">
        <v>5145</v>
      </c>
      <c r="G2333" s="3" t="s">
        <v>5146</v>
      </c>
      <c r="H2333" s="3">
        <v>44</v>
      </c>
      <c r="I2333" s="3">
        <v>42.23</v>
      </c>
      <c r="J2333" s="3">
        <v>8</v>
      </c>
      <c r="K2333" s="3">
        <v>337.84</v>
      </c>
      <c r="L2333" s="3" t="s">
        <v>23</v>
      </c>
      <c r="M2333" s="5">
        <v>2</v>
      </c>
      <c r="N2333" s="6" t="str">
        <f>IF(ev_charging_network_usage_!$I2333&lt;=10,"Low",IF(ev_charging_network_usage_!$I2333&lt;=30,"Medium","High"))</f>
        <v>High</v>
      </c>
      <c r="O2333" s="6" t="str">
        <f t="shared" si="149"/>
        <v>Low Satisfaction</v>
      </c>
      <c r="P2333" s="6" t="str">
        <f>IF(ev_charging_network_usage_!$H2333&lt;30,"Short Charging",IF(ev_charging_network_usage_!$H2333&lt;=60,"Medium Charging","Long Charging"))</f>
        <v>Medium Charging</v>
      </c>
      <c r="Q2333" s="6">
        <f t="shared" si="148"/>
        <v>1</v>
      </c>
      <c r="R2333" s="30">
        <f t="shared" si="146"/>
        <v>0.7055555555555556</v>
      </c>
      <c r="S2333" s="28">
        <f t="shared" si="147"/>
        <v>45594</v>
      </c>
      <c r="T2333" s="28"/>
    </row>
    <row r="2334" spans="1:20" ht="13.2" x14ac:dyDescent="0.25">
      <c r="A2334" s="7" t="s">
        <v>5147</v>
      </c>
      <c r="B2334" s="7" t="s">
        <v>29</v>
      </c>
      <c r="C2334" s="7" t="s">
        <v>30</v>
      </c>
      <c r="D2334" s="7" t="s">
        <v>22</v>
      </c>
      <c r="E2334" s="7" t="s">
        <v>35</v>
      </c>
      <c r="F2334" s="7" t="s">
        <v>5148</v>
      </c>
      <c r="G2334" s="7" t="s">
        <v>5149</v>
      </c>
      <c r="H2334" s="7">
        <v>23</v>
      </c>
      <c r="I2334" s="7">
        <v>40.47</v>
      </c>
      <c r="J2334" s="7">
        <v>15</v>
      </c>
      <c r="K2334" s="7">
        <v>607.04999999999995</v>
      </c>
      <c r="L2334" s="7" t="s">
        <v>27</v>
      </c>
      <c r="M2334" s="9">
        <v>5</v>
      </c>
      <c r="N2334" s="6" t="str">
        <f>IF(ev_charging_network_usage_!$I2334&lt;=10,"Low",IF(ev_charging_network_usage_!$I2334&lt;=30,"Medium","High"))</f>
        <v>High</v>
      </c>
      <c r="O2334" s="6" t="str">
        <f t="shared" si="149"/>
        <v>High Satisfaction</v>
      </c>
      <c r="P2334" s="6" t="str">
        <f>IF(ev_charging_network_usage_!$H2334&lt;30,"Short Charging",IF(ev_charging_network_usage_!$H2334&lt;=60,"Medium Charging","Long Charging"))</f>
        <v>Short Charging</v>
      </c>
      <c r="Q2334" s="6">
        <f t="shared" si="148"/>
        <v>2</v>
      </c>
      <c r="R2334" s="30">
        <f t="shared" si="146"/>
        <v>0.44305555555555554</v>
      </c>
      <c r="S2334" s="28">
        <f t="shared" si="147"/>
        <v>45346</v>
      </c>
      <c r="T2334" s="28"/>
    </row>
    <row r="2335" spans="1:20" ht="13.2" x14ac:dyDescent="0.25">
      <c r="A2335" s="3" t="s">
        <v>5150</v>
      </c>
      <c r="B2335" s="3" t="s">
        <v>78</v>
      </c>
      <c r="C2335" s="3" t="s">
        <v>15</v>
      </c>
      <c r="D2335" s="3" t="s">
        <v>34</v>
      </c>
      <c r="E2335" s="3" t="s">
        <v>17</v>
      </c>
      <c r="F2335" s="4">
        <v>45296.352083333331</v>
      </c>
      <c r="G2335" s="4">
        <v>45296.426388888889</v>
      </c>
      <c r="H2335" s="3">
        <v>107</v>
      </c>
      <c r="I2335" s="3">
        <v>10.59</v>
      </c>
      <c r="J2335" s="3">
        <v>8</v>
      </c>
      <c r="K2335" s="3">
        <v>84.72</v>
      </c>
      <c r="L2335" s="3" t="s">
        <v>27</v>
      </c>
      <c r="M2335" s="5">
        <v>2</v>
      </c>
      <c r="N2335" s="6" t="str">
        <f>IF(ev_charging_network_usage_!$I2335&lt;=10,"Low",IF(ev_charging_network_usage_!$I2335&lt;=30,"Medium","High"))</f>
        <v>Medium</v>
      </c>
      <c r="O2335" s="6" t="str">
        <f t="shared" si="149"/>
        <v>Low Satisfaction</v>
      </c>
      <c r="P2335" s="6" t="str">
        <f>IF(ev_charging_network_usage_!$H2335&lt;30,"Short Charging",IF(ev_charging_network_usage_!$H2335&lt;=60,"Medium Charging","Long Charging"))</f>
        <v>Long Charging</v>
      </c>
      <c r="Q2335" s="6">
        <f t="shared" si="148"/>
        <v>3</v>
      </c>
      <c r="R2335" s="30">
        <f t="shared" si="146"/>
        <v>0.35208333333333336</v>
      </c>
      <c r="S2335" s="28">
        <f t="shared" si="147"/>
        <v>45296</v>
      </c>
      <c r="T2335" s="28"/>
    </row>
    <row r="2336" spans="1:20" ht="13.2" x14ac:dyDescent="0.25">
      <c r="A2336" s="7" t="s">
        <v>5151</v>
      </c>
      <c r="B2336" s="7" t="s">
        <v>29</v>
      </c>
      <c r="C2336" s="7" t="s">
        <v>15</v>
      </c>
      <c r="D2336" s="7" t="s">
        <v>22</v>
      </c>
      <c r="E2336" s="7" t="s">
        <v>35</v>
      </c>
      <c r="F2336" s="7" t="s">
        <v>5152</v>
      </c>
      <c r="G2336" s="7" t="s">
        <v>5153</v>
      </c>
      <c r="H2336" s="7">
        <v>58</v>
      </c>
      <c r="I2336" s="7">
        <v>45.34</v>
      </c>
      <c r="J2336" s="7">
        <v>10</v>
      </c>
      <c r="K2336" s="7">
        <v>453.4</v>
      </c>
      <c r="L2336" s="7" t="s">
        <v>18</v>
      </c>
      <c r="M2336" s="9">
        <v>5</v>
      </c>
      <c r="N2336" s="6" t="str">
        <f>IF(ev_charging_network_usage_!$I2336&lt;=10,"Low",IF(ev_charging_network_usage_!$I2336&lt;=30,"Medium","High"))</f>
        <v>High</v>
      </c>
      <c r="O2336" s="6" t="str">
        <f t="shared" si="149"/>
        <v>High Satisfaction</v>
      </c>
      <c r="P2336" s="6" t="str">
        <f>IF(ev_charging_network_usage_!$H2336&lt;30,"Short Charging",IF(ev_charging_network_usage_!$H2336&lt;=60,"Medium Charging","Long Charging"))</f>
        <v>Medium Charging</v>
      </c>
      <c r="Q2336" s="6">
        <f t="shared" si="148"/>
        <v>3</v>
      </c>
      <c r="R2336" s="30">
        <f t="shared" si="146"/>
        <v>0.55277777777777781</v>
      </c>
      <c r="S2336" s="28">
        <f t="shared" si="147"/>
        <v>45458</v>
      </c>
      <c r="T2336" s="28"/>
    </row>
    <row r="2337" spans="1:20" ht="13.2" x14ac:dyDescent="0.25">
      <c r="A2337" s="3" t="s">
        <v>5154</v>
      </c>
      <c r="B2337" s="3" t="s">
        <v>43</v>
      </c>
      <c r="C2337" s="3" t="s">
        <v>21</v>
      </c>
      <c r="D2337" s="3" t="s">
        <v>22</v>
      </c>
      <c r="E2337" s="3" t="s">
        <v>35</v>
      </c>
      <c r="F2337" s="4">
        <v>45301.678472222222</v>
      </c>
      <c r="G2337" s="4">
        <v>45301.726388888892</v>
      </c>
      <c r="H2337" s="3">
        <v>69</v>
      </c>
      <c r="I2337" s="3">
        <v>39.79</v>
      </c>
      <c r="J2337" s="3">
        <v>8</v>
      </c>
      <c r="K2337" s="3">
        <v>318.32</v>
      </c>
      <c r="L2337" s="3" t="s">
        <v>18</v>
      </c>
      <c r="M2337" s="5">
        <v>2</v>
      </c>
      <c r="N2337" s="6" t="str">
        <f>IF(ev_charging_network_usage_!$I2337&lt;=10,"Low",IF(ev_charging_network_usage_!$I2337&lt;=30,"Medium","High"))</f>
        <v>High</v>
      </c>
      <c r="O2337" s="6" t="str">
        <f t="shared" si="149"/>
        <v>Low Satisfaction</v>
      </c>
      <c r="P2337" s="6" t="str">
        <f>IF(ev_charging_network_usage_!$H2337&lt;30,"Short Charging",IF(ev_charging_network_usage_!$H2337&lt;=60,"Medium Charging","Long Charging"))</f>
        <v>Long Charging</v>
      </c>
      <c r="Q2337" s="6">
        <f t="shared" si="148"/>
        <v>1</v>
      </c>
      <c r="R2337" s="30">
        <f t="shared" si="146"/>
        <v>0.67847222222222225</v>
      </c>
      <c r="S2337" s="28">
        <f t="shared" si="147"/>
        <v>45301</v>
      </c>
      <c r="T2337" s="28"/>
    </row>
    <row r="2338" spans="1:20" ht="13.2" x14ac:dyDescent="0.25">
      <c r="A2338" s="7" t="s">
        <v>5155</v>
      </c>
      <c r="B2338" s="7" t="s">
        <v>43</v>
      </c>
      <c r="C2338" s="7" t="s">
        <v>30</v>
      </c>
      <c r="D2338" s="7" t="s">
        <v>16</v>
      </c>
      <c r="E2338" s="7" t="s">
        <v>17</v>
      </c>
      <c r="F2338" s="7" t="s">
        <v>5156</v>
      </c>
      <c r="G2338" s="7" t="s">
        <v>5157</v>
      </c>
      <c r="H2338" s="7">
        <v>94</v>
      </c>
      <c r="I2338" s="7">
        <v>54.24</v>
      </c>
      <c r="J2338" s="7">
        <v>12</v>
      </c>
      <c r="K2338" s="7">
        <v>650.88</v>
      </c>
      <c r="L2338" s="7" t="s">
        <v>23</v>
      </c>
      <c r="M2338" s="9">
        <v>1</v>
      </c>
      <c r="N2338" s="6" t="str">
        <f>IF(ev_charging_network_usage_!$I2338&lt;=10,"Low",IF(ev_charging_network_usage_!$I2338&lt;=30,"Medium","High"))</f>
        <v>High</v>
      </c>
      <c r="O2338" s="6" t="str">
        <f t="shared" si="149"/>
        <v>Low Satisfaction</v>
      </c>
      <c r="P2338" s="6" t="str">
        <f>IF(ev_charging_network_usage_!$H2338&lt;30,"Short Charging",IF(ev_charging_network_usage_!$H2338&lt;=60,"Medium Charging","Long Charging"))</f>
        <v>Long Charging</v>
      </c>
      <c r="Q2338" s="6">
        <f t="shared" si="148"/>
        <v>2</v>
      </c>
      <c r="R2338" s="30">
        <f t="shared" si="146"/>
        <v>0.16041666666666668</v>
      </c>
      <c r="S2338" s="28">
        <f t="shared" si="147"/>
        <v>45612</v>
      </c>
      <c r="T2338" s="28"/>
    </row>
    <row r="2339" spans="1:20" ht="13.2" x14ac:dyDescent="0.25">
      <c r="A2339" s="3" t="s">
        <v>5158</v>
      </c>
      <c r="B2339" s="3" t="s">
        <v>78</v>
      </c>
      <c r="C2339" s="3" t="s">
        <v>30</v>
      </c>
      <c r="D2339" s="3" t="s">
        <v>31</v>
      </c>
      <c r="E2339" s="3" t="s">
        <v>35</v>
      </c>
      <c r="F2339" s="3" t="s">
        <v>5159</v>
      </c>
      <c r="G2339" s="3" t="s">
        <v>5160</v>
      </c>
      <c r="H2339" s="3">
        <v>30</v>
      </c>
      <c r="I2339" s="3">
        <v>18.010000000000002</v>
      </c>
      <c r="J2339" s="3">
        <v>15</v>
      </c>
      <c r="K2339" s="3">
        <v>270.14999999999998</v>
      </c>
      <c r="L2339" s="3" t="s">
        <v>27</v>
      </c>
      <c r="M2339" s="5">
        <v>5</v>
      </c>
      <c r="N2339" s="6" t="str">
        <f>IF(ev_charging_network_usage_!$I2339&lt;=10,"Low",IF(ev_charging_network_usage_!$I2339&lt;=30,"Medium","High"))</f>
        <v>Medium</v>
      </c>
      <c r="O2339" s="6" t="str">
        <f t="shared" si="149"/>
        <v>High Satisfaction</v>
      </c>
      <c r="P2339" s="6" t="str">
        <f>IF(ev_charging_network_usage_!$H2339&lt;30,"Short Charging",IF(ev_charging_network_usage_!$H2339&lt;=60,"Medium Charging","Long Charging"))</f>
        <v>Medium Charging</v>
      </c>
      <c r="Q2339" s="6">
        <f t="shared" si="148"/>
        <v>2</v>
      </c>
      <c r="R2339" s="30">
        <f t="shared" si="146"/>
        <v>0.89236111111111116</v>
      </c>
      <c r="S2339" s="28">
        <f t="shared" si="147"/>
        <v>45007</v>
      </c>
      <c r="T2339" s="28"/>
    </row>
    <row r="2340" spans="1:20" ht="13.2" x14ac:dyDescent="0.25">
      <c r="A2340" s="7" t="s">
        <v>5161</v>
      </c>
      <c r="B2340" s="7" t="s">
        <v>29</v>
      </c>
      <c r="C2340" s="7" t="s">
        <v>30</v>
      </c>
      <c r="D2340" s="7" t="s">
        <v>22</v>
      </c>
      <c r="E2340" s="7" t="s">
        <v>17</v>
      </c>
      <c r="F2340" s="7" t="s">
        <v>5162</v>
      </c>
      <c r="G2340" s="7" t="s">
        <v>5163</v>
      </c>
      <c r="H2340" s="7">
        <v>29</v>
      </c>
      <c r="I2340" s="7">
        <v>52.49</v>
      </c>
      <c r="J2340" s="7">
        <v>12</v>
      </c>
      <c r="K2340" s="7">
        <v>629.88</v>
      </c>
      <c r="L2340" s="7" t="s">
        <v>27</v>
      </c>
      <c r="M2340" s="9">
        <v>3</v>
      </c>
      <c r="N2340" s="6" t="str">
        <f>IF(ev_charging_network_usage_!$I2340&lt;=10,"Low",IF(ev_charging_network_usage_!$I2340&lt;=30,"Medium","High"))</f>
        <v>High</v>
      </c>
      <c r="O2340" s="6" t="str">
        <f t="shared" si="149"/>
        <v>Medium Satisfaction</v>
      </c>
      <c r="P2340" s="6" t="str">
        <f>IF(ev_charging_network_usage_!$H2340&lt;30,"Short Charging",IF(ev_charging_network_usage_!$H2340&lt;=60,"Medium Charging","Long Charging"))</f>
        <v>Short Charging</v>
      </c>
      <c r="Q2340" s="6">
        <f t="shared" si="148"/>
        <v>2</v>
      </c>
      <c r="R2340" s="30">
        <f t="shared" si="146"/>
        <v>0.1763888888888889</v>
      </c>
      <c r="S2340" s="28">
        <f t="shared" si="147"/>
        <v>45132</v>
      </c>
      <c r="T2340" s="28"/>
    </row>
    <row r="2341" spans="1:20" ht="13.2" x14ac:dyDescent="0.25">
      <c r="A2341" s="3" t="s">
        <v>5164</v>
      </c>
      <c r="B2341" s="3" t="s">
        <v>14</v>
      </c>
      <c r="C2341" s="3" t="s">
        <v>30</v>
      </c>
      <c r="D2341" s="3" t="s">
        <v>31</v>
      </c>
      <c r="E2341" s="3" t="s">
        <v>17</v>
      </c>
      <c r="F2341" s="3" t="s">
        <v>5165</v>
      </c>
      <c r="G2341" s="3" t="s">
        <v>5166</v>
      </c>
      <c r="H2341" s="3">
        <v>62</v>
      </c>
      <c r="I2341" s="3">
        <v>6.86</v>
      </c>
      <c r="J2341" s="3">
        <v>12</v>
      </c>
      <c r="K2341" s="3">
        <v>82.32</v>
      </c>
      <c r="L2341" s="3" t="s">
        <v>23</v>
      </c>
      <c r="M2341" s="5">
        <v>4</v>
      </c>
      <c r="N2341" s="6" t="str">
        <f>IF(ev_charging_network_usage_!$I2341&lt;=10,"Low",IF(ev_charging_network_usage_!$I2341&lt;=30,"Medium","High"))</f>
        <v>Low</v>
      </c>
      <c r="O2341" s="6" t="str">
        <f t="shared" si="149"/>
        <v>Medium Satisfaction</v>
      </c>
      <c r="P2341" s="6" t="str">
        <f>IF(ev_charging_network_usage_!$H2341&lt;30,"Short Charging",IF(ev_charging_network_usage_!$H2341&lt;=60,"Medium Charging","Long Charging"))</f>
        <v>Long Charging</v>
      </c>
      <c r="Q2341" s="6">
        <f t="shared" si="148"/>
        <v>2</v>
      </c>
      <c r="R2341" s="30">
        <f t="shared" si="146"/>
        <v>0.9819444444444444</v>
      </c>
      <c r="S2341" s="28">
        <f t="shared" si="147"/>
        <v>45128</v>
      </c>
      <c r="T2341" s="28"/>
    </row>
    <row r="2342" spans="1:20" ht="13.2" x14ac:dyDescent="0.25">
      <c r="A2342" s="7" t="s">
        <v>5167</v>
      </c>
      <c r="B2342" s="7" t="s">
        <v>20</v>
      </c>
      <c r="C2342" s="7" t="s">
        <v>15</v>
      </c>
      <c r="D2342" s="7" t="s">
        <v>22</v>
      </c>
      <c r="E2342" s="7" t="s">
        <v>35</v>
      </c>
      <c r="F2342" s="7" t="s">
        <v>5168</v>
      </c>
      <c r="G2342" s="7" t="s">
        <v>5169</v>
      </c>
      <c r="H2342" s="7">
        <v>51</v>
      </c>
      <c r="I2342" s="7">
        <v>36.479999999999997</v>
      </c>
      <c r="J2342" s="7">
        <v>10</v>
      </c>
      <c r="K2342" s="7">
        <v>364.8</v>
      </c>
      <c r="L2342" s="7" t="s">
        <v>27</v>
      </c>
      <c r="M2342" s="9">
        <v>2</v>
      </c>
      <c r="N2342" s="6" t="str">
        <f>IF(ev_charging_network_usage_!$I2342&lt;=10,"Low",IF(ev_charging_network_usage_!$I2342&lt;=30,"Medium","High"))</f>
        <v>High</v>
      </c>
      <c r="O2342" s="6" t="str">
        <f t="shared" si="149"/>
        <v>Low Satisfaction</v>
      </c>
      <c r="P2342" s="6" t="str">
        <f>IF(ev_charging_network_usage_!$H2342&lt;30,"Short Charging",IF(ev_charging_network_usage_!$H2342&lt;=60,"Medium Charging","Long Charging"))</f>
        <v>Medium Charging</v>
      </c>
      <c r="Q2342" s="6">
        <f t="shared" si="148"/>
        <v>3</v>
      </c>
      <c r="R2342" s="30">
        <f t="shared" si="146"/>
        <v>0.90972222222222221</v>
      </c>
      <c r="S2342" s="28">
        <f t="shared" si="147"/>
        <v>45560</v>
      </c>
      <c r="T2342" s="28"/>
    </row>
    <row r="2343" spans="1:20" ht="13.2" x14ac:dyDescent="0.25">
      <c r="A2343" s="3" t="s">
        <v>5170</v>
      </c>
      <c r="B2343" s="3" t="s">
        <v>29</v>
      </c>
      <c r="C2343" s="3" t="s">
        <v>21</v>
      </c>
      <c r="D2343" s="3" t="s">
        <v>31</v>
      </c>
      <c r="E2343" s="3" t="s">
        <v>17</v>
      </c>
      <c r="F2343" s="3" t="s">
        <v>5171</v>
      </c>
      <c r="G2343" s="3" t="s">
        <v>5172</v>
      </c>
      <c r="H2343" s="3">
        <v>75</v>
      </c>
      <c r="I2343" s="3">
        <v>48.69</v>
      </c>
      <c r="J2343" s="3">
        <v>12</v>
      </c>
      <c r="K2343" s="3">
        <v>584.28</v>
      </c>
      <c r="L2343" s="3" t="s">
        <v>27</v>
      </c>
      <c r="M2343" s="5">
        <v>1</v>
      </c>
      <c r="N2343" s="6" t="str">
        <f>IF(ev_charging_network_usage_!$I2343&lt;=10,"Low",IF(ev_charging_network_usage_!$I2343&lt;=30,"Medium","High"))</f>
        <v>High</v>
      </c>
      <c r="O2343" s="6" t="str">
        <f t="shared" si="149"/>
        <v>Low Satisfaction</v>
      </c>
      <c r="P2343" s="6" t="str">
        <f>IF(ev_charging_network_usage_!$H2343&lt;30,"Short Charging",IF(ev_charging_network_usage_!$H2343&lt;=60,"Medium Charging","Long Charging"))</f>
        <v>Long Charging</v>
      </c>
      <c r="Q2343" s="6">
        <f t="shared" si="148"/>
        <v>1</v>
      </c>
      <c r="R2343" s="30">
        <f t="shared" si="146"/>
        <v>0.22777777777777777</v>
      </c>
      <c r="S2343" s="28">
        <f t="shared" si="147"/>
        <v>45304</v>
      </c>
      <c r="T2343" s="28"/>
    </row>
    <row r="2344" spans="1:20" ht="13.2" x14ac:dyDescent="0.25">
      <c r="A2344" s="7" t="s">
        <v>5173</v>
      </c>
      <c r="B2344" s="7" t="s">
        <v>20</v>
      </c>
      <c r="C2344" s="7" t="s">
        <v>21</v>
      </c>
      <c r="D2344" s="7" t="s">
        <v>16</v>
      </c>
      <c r="E2344" s="7" t="s">
        <v>17</v>
      </c>
      <c r="F2344" s="11">
        <v>45271.060416666667</v>
      </c>
      <c r="G2344" s="11">
        <v>45271.074999999997</v>
      </c>
      <c r="H2344" s="7">
        <v>21</v>
      </c>
      <c r="I2344" s="7">
        <v>11.71</v>
      </c>
      <c r="J2344" s="7">
        <v>8</v>
      </c>
      <c r="K2344" s="7">
        <v>93.68</v>
      </c>
      <c r="L2344" s="7" t="s">
        <v>23</v>
      </c>
      <c r="M2344" s="9">
        <v>3</v>
      </c>
      <c r="N2344" s="6" t="str">
        <f>IF(ev_charging_network_usage_!$I2344&lt;=10,"Low",IF(ev_charging_network_usage_!$I2344&lt;=30,"Medium","High"))</f>
        <v>Medium</v>
      </c>
      <c r="O2344" s="6" t="str">
        <f t="shared" si="149"/>
        <v>Medium Satisfaction</v>
      </c>
      <c r="P2344" s="6" t="str">
        <f>IF(ev_charging_network_usage_!$H2344&lt;30,"Short Charging",IF(ev_charging_network_usage_!$H2344&lt;=60,"Medium Charging","Long Charging"))</f>
        <v>Short Charging</v>
      </c>
      <c r="Q2344" s="6">
        <f t="shared" si="148"/>
        <v>1</v>
      </c>
      <c r="R2344" s="30">
        <f t="shared" si="146"/>
        <v>6.0416666666666667E-2</v>
      </c>
      <c r="S2344" s="28">
        <f t="shared" si="147"/>
        <v>45271</v>
      </c>
      <c r="T2344" s="28"/>
    </row>
    <row r="2345" spans="1:20" ht="13.2" x14ac:dyDescent="0.25">
      <c r="A2345" s="3" t="s">
        <v>5174</v>
      </c>
      <c r="B2345" s="3" t="s">
        <v>14</v>
      </c>
      <c r="C2345" s="3" t="s">
        <v>21</v>
      </c>
      <c r="D2345" s="3" t="s">
        <v>34</v>
      </c>
      <c r="E2345" s="3" t="s">
        <v>35</v>
      </c>
      <c r="F2345" s="3" t="s">
        <v>5175</v>
      </c>
      <c r="G2345" s="3" t="s">
        <v>5176</v>
      </c>
      <c r="H2345" s="3">
        <v>75</v>
      </c>
      <c r="I2345" s="3">
        <v>57.21</v>
      </c>
      <c r="J2345" s="3">
        <v>12</v>
      </c>
      <c r="K2345" s="3">
        <v>686.52</v>
      </c>
      <c r="L2345" s="3" t="s">
        <v>38</v>
      </c>
      <c r="M2345" s="5">
        <v>5</v>
      </c>
      <c r="N2345" s="6" t="str">
        <f>IF(ev_charging_network_usage_!$I2345&lt;=10,"Low",IF(ev_charging_network_usage_!$I2345&lt;=30,"Medium","High"))</f>
        <v>High</v>
      </c>
      <c r="O2345" s="6" t="str">
        <f t="shared" si="149"/>
        <v>High Satisfaction</v>
      </c>
      <c r="P2345" s="6" t="str">
        <f>IF(ev_charging_network_usage_!$H2345&lt;30,"Short Charging",IF(ev_charging_network_usage_!$H2345&lt;=60,"Medium Charging","Long Charging"))</f>
        <v>Long Charging</v>
      </c>
      <c r="Q2345" s="6">
        <f t="shared" si="148"/>
        <v>1</v>
      </c>
      <c r="R2345" s="30">
        <f t="shared" si="146"/>
        <v>0.73333333333333328</v>
      </c>
      <c r="S2345" s="28">
        <f t="shared" si="147"/>
        <v>45214</v>
      </c>
      <c r="T2345" s="28"/>
    </row>
    <row r="2346" spans="1:20" ht="13.2" x14ac:dyDescent="0.25">
      <c r="A2346" s="7" t="s">
        <v>5177</v>
      </c>
      <c r="B2346" s="7" t="s">
        <v>48</v>
      </c>
      <c r="C2346" s="7" t="s">
        <v>21</v>
      </c>
      <c r="D2346" s="7" t="s">
        <v>22</v>
      </c>
      <c r="E2346" s="7" t="s">
        <v>17</v>
      </c>
      <c r="F2346" s="8">
        <v>45145.057638888888</v>
      </c>
      <c r="G2346" s="8">
        <v>45145.088194444441</v>
      </c>
      <c r="H2346" s="7">
        <v>44</v>
      </c>
      <c r="I2346" s="7">
        <v>28.57</v>
      </c>
      <c r="J2346" s="7">
        <v>10</v>
      </c>
      <c r="K2346" s="7">
        <v>285.7</v>
      </c>
      <c r="L2346" s="7" t="s">
        <v>23</v>
      </c>
      <c r="M2346" s="9">
        <v>1</v>
      </c>
      <c r="N2346" s="6" t="str">
        <f>IF(ev_charging_network_usage_!$I2346&lt;=10,"Low",IF(ev_charging_network_usage_!$I2346&lt;=30,"Medium","High"))</f>
        <v>Medium</v>
      </c>
      <c r="O2346" s="6" t="str">
        <f t="shared" si="149"/>
        <v>Low Satisfaction</v>
      </c>
      <c r="P2346" s="6" t="str">
        <f>IF(ev_charging_network_usage_!$H2346&lt;30,"Short Charging",IF(ev_charging_network_usage_!$H2346&lt;=60,"Medium Charging","Long Charging"))</f>
        <v>Medium Charging</v>
      </c>
      <c r="Q2346" s="6">
        <f t="shared" si="148"/>
        <v>1</v>
      </c>
      <c r="R2346" s="30">
        <f t="shared" si="146"/>
        <v>5.7638888888888892E-2</v>
      </c>
      <c r="S2346" s="28">
        <f t="shared" si="147"/>
        <v>45145</v>
      </c>
      <c r="T2346" s="28"/>
    </row>
    <row r="2347" spans="1:20" ht="13.2" x14ac:dyDescent="0.25">
      <c r="A2347" s="3" t="s">
        <v>5178</v>
      </c>
      <c r="B2347" s="3" t="s">
        <v>20</v>
      </c>
      <c r="C2347" s="3" t="s">
        <v>21</v>
      </c>
      <c r="D2347" s="3" t="s">
        <v>22</v>
      </c>
      <c r="E2347" s="3" t="s">
        <v>17</v>
      </c>
      <c r="F2347" s="3" t="s">
        <v>5179</v>
      </c>
      <c r="G2347" s="3" t="s">
        <v>5180</v>
      </c>
      <c r="H2347" s="3">
        <v>12</v>
      </c>
      <c r="I2347" s="3">
        <v>42.62</v>
      </c>
      <c r="J2347" s="3">
        <v>8</v>
      </c>
      <c r="K2347" s="3">
        <v>340.96</v>
      </c>
      <c r="L2347" s="3" t="s">
        <v>27</v>
      </c>
      <c r="M2347" s="5">
        <v>3</v>
      </c>
      <c r="N2347" s="6" t="str">
        <f>IF(ev_charging_network_usage_!$I2347&lt;=10,"Low",IF(ev_charging_network_usage_!$I2347&lt;=30,"Medium","High"))</f>
        <v>High</v>
      </c>
      <c r="O2347" s="6" t="str">
        <f t="shared" si="149"/>
        <v>Medium Satisfaction</v>
      </c>
      <c r="P2347" s="6" t="str">
        <f>IF(ev_charging_network_usage_!$H2347&lt;30,"Short Charging",IF(ev_charging_network_usage_!$H2347&lt;=60,"Medium Charging","Long Charging"))</f>
        <v>Short Charging</v>
      </c>
      <c r="Q2347" s="6">
        <f t="shared" si="148"/>
        <v>1</v>
      </c>
      <c r="R2347" s="30">
        <f t="shared" si="146"/>
        <v>0.62222222222222223</v>
      </c>
      <c r="S2347" s="28">
        <f t="shared" si="147"/>
        <v>45346</v>
      </c>
      <c r="T2347" s="28"/>
    </row>
    <row r="2348" spans="1:20" ht="13.2" x14ac:dyDescent="0.25">
      <c r="A2348" s="7" t="s">
        <v>5181</v>
      </c>
      <c r="B2348" s="7" t="s">
        <v>55</v>
      </c>
      <c r="C2348" s="7" t="s">
        <v>30</v>
      </c>
      <c r="D2348" s="7" t="s">
        <v>31</v>
      </c>
      <c r="E2348" s="7" t="s">
        <v>17</v>
      </c>
      <c r="F2348" s="7" t="s">
        <v>5182</v>
      </c>
      <c r="G2348" s="7" t="s">
        <v>5183</v>
      </c>
      <c r="H2348" s="7">
        <v>60</v>
      </c>
      <c r="I2348" s="7">
        <v>34.17</v>
      </c>
      <c r="J2348" s="7">
        <v>15</v>
      </c>
      <c r="K2348" s="7">
        <v>512.54999999999995</v>
      </c>
      <c r="L2348" s="7" t="s">
        <v>23</v>
      </c>
      <c r="M2348" s="9">
        <v>3</v>
      </c>
      <c r="N2348" s="6" t="str">
        <f>IF(ev_charging_network_usage_!$I2348&lt;=10,"Low",IF(ev_charging_network_usage_!$I2348&lt;=30,"Medium","High"))</f>
        <v>High</v>
      </c>
      <c r="O2348" s="6" t="str">
        <f t="shared" si="149"/>
        <v>Medium Satisfaction</v>
      </c>
      <c r="P2348" s="6" t="str">
        <f>IF(ev_charging_network_usage_!$H2348&lt;30,"Short Charging",IF(ev_charging_network_usage_!$H2348&lt;=60,"Medium Charging","Long Charging"))</f>
        <v>Medium Charging</v>
      </c>
      <c r="Q2348" s="6">
        <f t="shared" si="148"/>
        <v>2</v>
      </c>
      <c r="R2348" s="30">
        <f t="shared" si="146"/>
        <v>0.51597222222222228</v>
      </c>
      <c r="S2348" s="28">
        <f t="shared" si="147"/>
        <v>45443</v>
      </c>
      <c r="T2348" s="28"/>
    </row>
    <row r="2349" spans="1:20" ht="13.2" x14ac:dyDescent="0.25">
      <c r="A2349" s="3" t="s">
        <v>5184</v>
      </c>
      <c r="B2349" s="3" t="s">
        <v>20</v>
      </c>
      <c r="C2349" s="3" t="s">
        <v>15</v>
      </c>
      <c r="D2349" s="3" t="s">
        <v>34</v>
      </c>
      <c r="E2349" s="3" t="s">
        <v>35</v>
      </c>
      <c r="F2349" s="3" t="s">
        <v>5185</v>
      </c>
      <c r="G2349" s="3" t="s">
        <v>5186</v>
      </c>
      <c r="H2349" s="3">
        <v>19</v>
      </c>
      <c r="I2349" s="3">
        <v>58.3</v>
      </c>
      <c r="J2349" s="3">
        <v>12</v>
      </c>
      <c r="K2349" s="3">
        <v>699.6</v>
      </c>
      <c r="L2349" s="3" t="s">
        <v>23</v>
      </c>
      <c r="M2349" s="5">
        <v>3</v>
      </c>
      <c r="N2349" s="6" t="str">
        <f>IF(ev_charging_network_usage_!$I2349&lt;=10,"Low",IF(ev_charging_network_usage_!$I2349&lt;=30,"Medium","High"))</f>
        <v>High</v>
      </c>
      <c r="O2349" s="6" t="str">
        <f t="shared" si="149"/>
        <v>Medium Satisfaction</v>
      </c>
      <c r="P2349" s="6" t="str">
        <f>IF(ev_charging_network_usage_!$H2349&lt;30,"Short Charging",IF(ev_charging_network_usage_!$H2349&lt;=60,"Medium Charging","Long Charging"))</f>
        <v>Short Charging</v>
      </c>
      <c r="Q2349" s="6">
        <f t="shared" si="148"/>
        <v>3</v>
      </c>
      <c r="R2349" s="30">
        <f t="shared" si="146"/>
        <v>0.57708333333333328</v>
      </c>
      <c r="S2349" s="28">
        <f t="shared" si="147"/>
        <v>45219</v>
      </c>
      <c r="T2349" s="28"/>
    </row>
    <row r="2350" spans="1:20" ht="13.2" x14ac:dyDescent="0.25">
      <c r="A2350" s="7" t="s">
        <v>5187</v>
      </c>
      <c r="B2350" s="7" t="s">
        <v>48</v>
      </c>
      <c r="C2350" s="7" t="s">
        <v>30</v>
      </c>
      <c r="D2350" s="7" t="s">
        <v>16</v>
      </c>
      <c r="E2350" s="7" t="s">
        <v>35</v>
      </c>
      <c r="F2350" s="8">
        <v>44965.995138888888</v>
      </c>
      <c r="G2350" s="8">
        <v>44993.015972222223</v>
      </c>
      <c r="H2350" s="7">
        <v>30</v>
      </c>
      <c r="I2350" s="7">
        <v>49.29</v>
      </c>
      <c r="J2350" s="7">
        <v>10</v>
      </c>
      <c r="K2350" s="7">
        <v>492.9</v>
      </c>
      <c r="L2350" s="7" t="s">
        <v>23</v>
      </c>
      <c r="M2350" s="9">
        <v>3</v>
      </c>
      <c r="N2350" s="6" t="str">
        <f>IF(ev_charging_network_usage_!$I2350&lt;=10,"Low",IF(ev_charging_network_usage_!$I2350&lt;=30,"Medium","High"))</f>
        <v>High</v>
      </c>
      <c r="O2350" s="6" t="str">
        <f t="shared" si="149"/>
        <v>Medium Satisfaction</v>
      </c>
      <c r="P2350" s="6" t="str">
        <f>IF(ev_charging_network_usage_!$H2350&lt;30,"Short Charging",IF(ev_charging_network_usage_!$H2350&lt;=60,"Medium Charging","Long Charging"))</f>
        <v>Medium Charging</v>
      </c>
      <c r="Q2350" s="6">
        <f t="shared" si="148"/>
        <v>2</v>
      </c>
      <c r="R2350" s="30">
        <f t="shared" si="146"/>
        <v>0.99513888888888891</v>
      </c>
      <c r="S2350" s="28">
        <f t="shared" si="147"/>
        <v>44965</v>
      </c>
      <c r="T2350" s="28"/>
    </row>
    <row r="2351" spans="1:20" ht="13.2" x14ac:dyDescent="0.25">
      <c r="A2351" s="3" t="s">
        <v>5188</v>
      </c>
      <c r="B2351" s="3" t="s">
        <v>55</v>
      </c>
      <c r="C2351" s="3" t="s">
        <v>21</v>
      </c>
      <c r="D2351" s="3" t="s">
        <v>22</v>
      </c>
      <c r="E2351" s="3" t="s">
        <v>35</v>
      </c>
      <c r="F2351" s="3" t="s">
        <v>5189</v>
      </c>
      <c r="G2351" s="3" t="s">
        <v>5190</v>
      </c>
      <c r="H2351" s="3">
        <v>58</v>
      </c>
      <c r="I2351" s="3">
        <v>28.19</v>
      </c>
      <c r="J2351" s="3">
        <v>15</v>
      </c>
      <c r="K2351" s="3">
        <v>422.85</v>
      </c>
      <c r="L2351" s="3" t="s">
        <v>18</v>
      </c>
      <c r="M2351" s="5">
        <v>4</v>
      </c>
      <c r="N2351" s="6" t="str">
        <f>IF(ev_charging_network_usage_!$I2351&lt;=10,"Low",IF(ev_charging_network_usage_!$I2351&lt;=30,"Medium","High"))</f>
        <v>Medium</v>
      </c>
      <c r="O2351" s="6" t="str">
        <f t="shared" si="149"/>
        <v>Medium Satisfaction</v>
      </c>
      <c r="P2351" s="6" t="str">
        <f>IF(ev_charging_network_usage_!$H2351&lt;30,"Short Charging",IF(ev_charging_network_usage_!$H2351&lt;=60,"Medium Charging","Long Charging"))</f>
        <v>Medium Charging</v>
      </c>
      <c r="Q2351" s="6">
        <f t="shared" si="148"/>
        <v>1</v>
      </c>
      <c r="R2351" s="30">
        <f t="shared" si="146"/>
        <v>0.33680555555555558</v>
      </c>
      <c r="S2351" s="28">
        <f t="shared" si="147"/>
        <v>45494</v>
      </c>
      <c r="T2351" s="28"/>
    </row>
    <row r="2352" spans="1:20" ht="13.2" x14ac:dyDescent="0.25">
      <c r="A2352" s="7" t="s">
        <v>5191</v>
      </c>
      <c r="B2352" s="7" t="s">
        <v>20</v>
      </c>
      <c r="C2352" s="7" t="s">
        <v>15</v>
      </c>
      <c r="D2352" s="7" t="s">
        <v>16</v>
      </c>
      <c r="E2352" s="7" t="s">
        <v>17</v>
      </c>
      <c r="F2352" s="8">
        <v>45356.90902777778</v>
      </c>
      <c r="G2352" s="8">
        <v>45356.918749999997</v>
      </c>
      <c r="H2352" s="7">
        <v>14</v>
      </c>
      <c r="I2352" s="7">
        <v>19.03</v>
      </c>
      <c r="J2352" s="7">
        <v>8</v>
      </c>
      <c r="K2352" s="7">
        <v>152.24</v>
      </c>
      <c r="L2352" s="7" t="s">
        <v>38</v>
      </c>
      <c r="M2352" s="9">
        <v>3</v>
      </c>
      <c r="N2352" s="6" t="str">
        <f>IF(ev_charging_network_usage_!$I2352&lt;=10,"Low",IF(ev_charging_network_usage_!$I2352&lt;=30,"Medium","High"))</f>
        <v>Medium</v>
      </c>
      <c r="O2352" s="6" t="str">
        <f t="shared" si="149"/>
        <v>Medium Satisfaction</v>
      </c>
      <c r="P2352" s="6" t="str">
        <f>IF(ev_charging_network_usage_!$H2352&lt;30,"Short Charging",IF(ev_charging_network_usage_!$H2352&lt;=60,"Medium Charging","Long Charging"))</f>
        <v>Short Charging</v>
      </c>
      <c r="Q2352" s="6">
        <f t="shared" si="148"/>
        <v>3</v>
      </c>
      <c r="R2352" s="30">
        <f t="shared" si="146"/>
        <v>0.90902777777777777</v>
      </c>
      <c r="S2352" s="28">
        <f t="shared" si="147"/>
        <v>45356</v>
      </c>
      <c r="T2352" s="28"/>
    </row>
    <row r="2353" spans="1:20" ht="13.2" x14ac:dyDescent="0.25">
      <c r="A2353" s="3" t="s">
        <v>5192</v>
      </c>
      <c r="B2353" s="3" t="s">
        <v>43</v>
      </c>
      <c r="C2353" s="3" t="s">
        <v>15</v>
      </c>
      <c r="D2353" s="3" t="s">
        <v>34</v>
      </c>
      <c r="E2353" s="3" t="s">
        <v>35</v>
      </c>
      <c r="F2353" s="3" t="s">
        <v>5193</v>
      </c>
      <c r="G2353" s="3" t="s">
        <v>5194</v>
      </c>
      <c r="H2353" s="3">
        <v>29</v>
      </c>
      <c r="I2353" s="3">
        <v>56.94</v>
      </c>
      <c r="J2353" s="3">
        <v>15</v>
      </c>
      <c r="K2353" s="3">
        <v>854.1</v>
      </c>
      <c r="L2353" s="3" t="s">
        <v>23</v>
      </c>
      <c r="M2353" s="5">
        <v>4</v>
      </c>
      <c r="N2353" s="6" t="str">
        <f>IF(ev_charging_network_usage_!$I2353&lt;=10,"Low",IF(ev_charging_network_usage_!$I2353&lt;=30,"Medium","High"))</f>
        <v>High</v>
      </c>
      <c r="O2353" s="6" t="str">
        <f t="shared" si="149"/>
        <v>Medium Satisfaction</v>
      </c>
      <c r="P2353" s="6" t="str">
        <f>IF(ev_charging_network_usage_!$H2353&lt;30,"Short Charging",IF(ev_charging_network_usage_!$H2353&lt;=60,"Medium Charging","Long Charging"))</f>
        <v>Short Charging</v>
      </c>
      <c r="Q2353" s="6">
        <f t="shared" si="148"/>
        <v>3</v>
      </c>
      <c r="R2353" s="30">
        <f t="shared" si="146"/>
        <v>0.27986111111111112</v>
      </c>
      <c r="S2353" s="28">
        <f t="shared" si="147"/>
        <v>45316</v>
      </c>
      <c r="T2353" s="28"/>
    </row>
    <row r="2354" spans="1:20" ht="13.2" x14ac:dyDescent="0.25">
      <c r="A2354" s="7" t="s">
        <v>5195</v>
      </c>
      <c r="B2354" s="7" t="s">
        <v>29</v>
      </c>
      <c r="C2354" s="7" t="s">
        <v>21</v>
      </c>
      <c r="D2354" s="7" t="s">
        <v>22</v>
      </c>
      <c r="E2354" s="7" t="s">
        <v>35</v>
      </c>
      <c r="F2354" s="8">
        <v>45081.100694444445</v>
      </c>
      <c r="G2354" s="8">
        <v>45081.10833333333</v>
      </c>
      <c r="H2354" s="7">
        <v>11</v>
      </c>
      <c r="I2354" s="7">
        <v>55.89</v>
      </c>
      <c r="J2354" s="7">
        <v>15</v>
      </c>
      <c r="K2354" s="7">
        <v>838.35</v>
      </c>
      <c r="L2354" s="7" t="s">
        <v>38</v>
      </c>
      <c r="M2354" s="9">
        <v>2</v>
      </c>
      <c r="N2354" s="6" t="str">
        <f>IF(ev_charging_network_usage_!$I2354&lt;=10,"Low",IF(ev_charging_network_usage_!$I2354&lt;=30,"Medium","High"))</f>
        <v>High</v>
      </c>
      <c r="O2354" s="6" t="str">
        <f t="shared" si="149"/>
        <v>Low Satisfaction</v>
      </c>
      <c r="P2354" s="6" t="str">
        <f>IF(ev_charging_network_usage_!$H2354&lt;30,"Short Charging",IF(ev_charging_network_usage_!$H2354&lt;=60,"Medium Charging","Long Charging"))</f>
        <v>Short Charging</v>
      </c>
      <c r="Q2354" s="6">
        <f t="shared" si="148"/>
        <v>1</v>
      </c>
      <c r="R2354" s="30">
        <f t="shared" si="146"/>
        <v>0.10069444444444445</v>
      </c>
      <c r="S2354" s="28">
        <f t="shared" si="147"/>
        <v>45081</v>
      </c>
      <c r="T2354" s="28"/>
    </row>
    <row r="2355" spans="1:20" ht="13.2" x14ac:dyDescent="0.25">
      <c r="A2355" s="3" t="s">
        <v>5196</v>
      </c>
      <c r="B2355" s="3" t="s">
        <v>78</v>
      </c>
      <c r="C2355" s="3" t="s">
        <v>15</v>
      </c>
      <c r="D2355" s="3" t="s">
        <v>22</v>
      </c>
      <c r="E2355" s="3" t="s">
        <v>17</v>
      </c>
      <c r="F2355" s="3" t="s">
        <v>5197</v>
      </c>
      <c r="G2355" s="3" t="s">
        <v>5198</v>
      </c>
      <c r="H2355" s="3">
        <v>28</v>
      </c>
      <c r="I2355" s="3">
        <v>5.7</v>
      </c>
      <c r="J2355" s="3">
        <v>8</v>
      </c>
      <c r="K2355" s="3">
        <v>45.6</v>
      </c>
      <c r="L2355" s="3" t="s">
        <v>23</v>
      </c>
      <c r="M2355" s="5">
        <v>1</v>
      </c>
      <c r="N2355" s="6" t="str">
        <f>IF(ev_charging_network_usage_!$I2355&lt;=10,"Low",IF(ev_charging_network_usage_!$I2355&lt;=30,"Medium","High"))</f>
        <v>Low</v>
      </c>
      <c r="O2355" s="6" t="str">
        <f t="shared" si="149"/>
        <v>Low Satisfaction</v>
      </c>
      <c r="P2355" s="6" t="str">
        <f>IF(ev_charging_network_usage_!$H2355&lt;30,"Short Charging",IF(ev_charging_network_usage_!$H2355&lt;=60,"Medium Charging","Long Charging"))</f>
        <v>Short Charging</v>
      </c>
      <c r="Q2355" s="6">
        <f t="shared" si="148"/>
        <v>3</v>
      </c>
      <c r="R2355" s="30">
        <f t="shared" si="146"/>
        <v>0.65555555555555556</v>
      </c>
      <c r="S2355" s="28">
        <f t="shared" si="147"/>
        <v>44984</v>
      </c>
      <c r="T2355" s="28"/>
    </row>
    <row r="2356" spans="1:20" ht="13.2" x14ac:dyDescent="0.25">
      <c r="A2356" s="7" t="s">
        <v>5199</v>
      </c>
      <c r="B2356" s="7" t="s">
        <v>20</v>
      </c>
      <c r="C2356" s="7" t="s">
        <v>21</v>
      </c>
      <c r="D2356" s="7" t="s">
        <v>22</v>
      </c>
      <c r="E2356" s="7" t="s">
        <v>35</v>
      </c>
      <c r="F2356" s="8">
        <v>44960.013194444444</v>
      </c>
      <c r="G2356" s="8">
        <v>44960.022222222222</v>
      </c>
      <c r="H2356" s="7">
        <v>13</v>
      </c>
      <c r="I2356" s="7">
        <v>42.92</v>
      </c>
      <c r="J2356" s="7">
        <v>12</v>
      </c>
      <c r="K2356" s="7">
        <v>515.04</v>
      </c>
      <c r="L2356" s="7" t="s">
        <v>18</v>
      </c>
      <c r="M2356" s="9">
        <v>5</v>
      </c>
      <c r="N2356" s="6" t="str">
        <f>IF(ev_charging_network_usage_!$I2356&lt;=10,"Low",IF(ev_charging_network_usage_!$I2356&lt;=30,"Medium","High"))</f>
        <v>High</v>
      </c>
      <c r="O2356" s="6" t="str">
        <f t="shared" si="149"/>
        <v>High Satisfaction</v>
      </c>
      <c r="P2356" s="6" t="str">
        <f>IF(ev_charging_network_usage_!$H2356&lt;30,"Short Charging",IF(ev_charging_network_usage_!$H2356&lt;=60,"Medium Charging","Long Charging"))</f>
        <v>Short Charging</v>
      </c>
      <c r="Q2356" s="6">
        <f t="shared" si="148"/>
        <v>1</v>
      </c>
      <c r="R2356" s="30">
        <f t="shared" si="146"/>
        <v>1.3194444444444444E-2</v>
      </c>
      <c r="S2356" s="28">
        <f t="shared" si="147"/>
        <v>44960</v>
      </c>
      <c r="T2356" s="28"/>
    </row>
    <row r="2357" spans="1:20" ht="13.2" x14ac:dyDescent="0.25">
      <c r="A2357" s="3" t="s">
        <v>5200</v>
      </c>
      <c r="B2357" s="3" t="s">
        <v>14</v>
      </c>
      <c r="C2357" s="3" t="s">
        <v>15</v>
      </c>
      <c r="D2357" s="3" t="s">
        <v>22</v>
      </c>
      <c r="E2357" s="3" t="s">
        <v>35</v>
      </c>
      <c r="F2357" s="3" t="s">
        <v>5201</v>
      </c>
      <c r="G2357" s="3" t="s">
        <v>5202</v>
      </c>
      <c r="H2357" s="3">
        <v>110</v>
      </c>
      <c r="I2357" s="3">
        <v>2.1</v>
      </c>
      <c r="J2357" s="3">
        <v>15</v>
      </c>
      <c r="K2357" s="3">
        <v>31.5</v>
      </c>
      <c r="L2357" s="3" t="s">
        <v>18</v>
      </c>
      <c r="M2357" s="5">
        <v>2</v>
      </c>
      <c r="N2357" s="6" t="str">
        <f>IF(ev_charging_network_usage_!$I2357&lt;=10,"Low",IF(ev_charging_network_usage_!$I2357&lt;=30,"Medium","High"))</f>
        <v>Low</v>
      </c>
      <c r="O2357" s="6" t="str">
        <f t="shared" si="149"/>
        <v>Low Satisfaction</v>
      </c>
      <c r="P2357" s="6" t="str">
        <f>IF(ev_charging_network_usage_!$H2357&lt;30,"Short Charging",IF(ev_charging_network_usage_!$H2357&lt;=60,"Medium Charging","Long Charging"))</f>
        <v>Long Charging</v>
      </c>
      <c r="Q2357" s="6">
        <f t="shared" si="148"/>
        <v>3</v>
      </c>
      <c r="R2357" s="30">
        <f t="shared" si="146"/>
        <v>0.46805555555555556</v>
      </c>
      <c r="S2357" s="28">
        <f t="shared" si="147"/>
        <v>45099</v>
      </c>
      <c r="T2357" s="28"/>
    </row>
    <row r="2358" spans="1:20" ht="13.2" x14ac:dyDescent="0.25">
      <c r="A2358" s="7" t="s">
        <v>5203</v>
      </c>
      <c r="B2358" s="7" t="s">
        <v>43</v>
      </c>
      <c r="C2358" s="7" t="s">
        <v>30</v>
      </c>
      <c r="D2358" s="7" t="s">
        <v>34</v>
      </c>
      <c r="E2358" s="7" t="s">
        <v>35</v>
      </c>
      <c r="F2358" s="8">
        <v>45139.640972222223</v>
      </c>
      <c r="G2358" s="8">
        <v>45139.71597222222</v>
      </c>
      <c r="H2358" s="7">
        <v>108</v>
      </c>
      <c r="I2358" s="7">
        <v>24.25</v>
      </c>
      <c r="J2358" s="7">
        <v>10</v>
      </c>
      <c r="K2358" s="7">
        <v>242.5</v>
      </c>
      <c r="L2358" s="7" t="s">
        <v>38</v>
      </c>
      <c r="M2358" s="9">
        <v>4</v>
      </c>
      <c r="N2358" s="6" t="str">
        <f>IF(ev_charging_network_usage_!$I2358&lt;=10,"Low",IF(ev_charging_network_usage_!$I2358&lt;=30,"Medium","High"))</f>
        <v>Medium</v>
      </c>
      <c r="O2358" s="6" t="str">
        <f t="shared" si="149"/>
        <v>Medium Satisfaction</v>
      </c>
      <c r="P2358" s="6" t="str">
        <f>IF(ev_charging_network_usage_!$H2358&lt;30,"Short Charging",IF(ev_charging_network_usage_!$H2358&lt;=60,"Medium Charging","Long Charging"))</f>
        <v>Long Charging</v>
      </c>
      <c r="Q2358" s="6">
        <f t="shared" si="148"/>
        <v>2</v>
      </c>
      <c r="R2358" s="30">
        <f t="shared" si="146"/>
        <v>0.64097222222222228</v>
      </c>
      <c r="S2358" s="28">
        <f t="shared" si="147"/>
        <v>45139</v>
      </c>
      <c r="T2358" s="28"/>
    </row>
    <row r="2359" spans="1:20" ht="13.2" x14ac:dyDescent="0.25">
      <c r="A2359" s="3" t="s">
        <v>5204</v>
      </c>
      <c r="B2359" s="3" t="s">
        <v>14</v>
      </c>
      <c r="C2359" s="3" t="s">
        <v>21</v>
      </c>
      <c r="D2359" s="3" t="s">
        <v>22</v>
      </c>
      <c r="E2359" s="3" t="s">
        <v>35</v>
      </c>
      <c r="F2359" s="3" t="s">
        <v>5205</v>
      </c>
      <c r="G2359" s="3" t="s">
        <v>5206</v>
      </c>
      <c r="H2359" s="3">
        <v>43</v>
      </c>
      <c r="I2359" s="3">
        <v>52.46</v>
      </c>
      <c r="J2359" s="3">
        <v>10</v>
      </c>
      <c r="K2359" s="3">
        <v>524.6</v>
      </c>
      <c r="L2359" s="3" t="s">
        <v>23</v>
      </c>
      <c r="M2359" s="5">
        <v>4</v>
      </c>
      <c r="N2359" s="6" t="str">
        <f>IF(ev_charging_network_usage_!$I2359&lt;=10,"Low",IF(ev_charging_network_usage_!$I2359&lt;=30,"Medium","High"))</f>
        <v>High</v>
      </c>
      <c r="O2359" s="6" t="str">
        <f t="shared" si="149"/>
        <v>Medium Satisfaction</v>
      </c>
      <c r="P2359" s="6" t="str">
        <f>IF(ev_charging_network_usage_!$H2359&lt;30,"Short Charging",IF(ev_charging_network_usage_!$H2359&lt;=60,"Medium Charging","Long Charging"))</f>
        <v>Medium Charging</v>
      </c>
      <c r="Q2359" s="6">
        <f t="shared" si="148"/>
        <v>1</v>
      </c>
      <c r="R2359" s="30">
        <f t="shared" si="146"/>
        <v>0.33888888888888891</v>
      </c>
      <c r="S2359" s="28">
        <f t="shared" si="147"/>
        <v>45426</v>
      </c>
      <c r="T2359" s="28"/>
    </row>
    <row r="2360" spans="1:20" ht="13.2" x14ac:dyDescent="0.25">
      <c r="A2360" s="7" t="s">
        <v>5207</v>
      </c>
      <c r="B2360" s="7" t="s">
        <v>43</v>
      </c>
      <c r="C2360" s="7" t="s">
        <v>30</v>
      </c>
      <c r="D2360" s="7" t="s">
        <v>34</v>
      </c>
      <c r="E2360" s="7" t="s">
        <v>17</v>
      </c>
      <c r="F2360" s="7" t="s">
        <v>5208</v>
      </c>
      <c r="G2360" s="7" t="s">
        <v>5209</v>
      </c>
      <c r="H2360" s="7">
        <v>69</v>
      </c>
      <c r="I2360" s="7">
        <v>41.3</v>
      </c>
      <c r="J2360" s="7">
        <v>15</v>
      </c>
      <c r="K2360" s="7">
        <v>619.5</v>
      </c>
      <c r="L2360" s="7" t="s">
        <v>27</v>
      </c>
      <c r="M2360" s="9">
        <v>1</v>
      </c>
      <c r="N2360" s="6" t="str">
        <f>IF(ev_charging_network_usage_!$I2360&lt;=10,"Low",IF(ev_charging_network_usage_!$I2360&lt;=30,"Medium","High"))</f>
        <v>High</v>
      </c>
      <c r="O2360" s="6" t="str">
        <f t="shared" si="149"/>
        <v>Low Satisfaction</v>
      </c>
      <c r="P2360" s="6" t="str">
        <f>IF(ev_charging_network_usage_!$H2360&lt;30,"Short Charging",IF(ev_charging_network_usage_!$H2360&lt;=60,"Medium Charging","Long Charging"))</f>
        <v>Long Charging</v>
      </c>
      <c r="Q2360" s="6">
        <f t="shared" si="148"/>
        <v>2</v>
      </c>
      <c r="R2360" s="30">
        <f t="shared" si="146"/>
        <v>0.52222222222222225</v>
      </c>
      <c r="S2360" s="28">
        <f t="shared" si="147"/>
        <v>44981</v>
      </c>
      <c r="T2360" s="28"/>
    </row>
    <row r="2361" spans="1:20" ht="13.2" x14ac:dyDescent="0.25">
      <c r="A2361" s="3" t="s">
        <v>5210</v>
      </c>
      <c r="B2361" s="3" t="s">
        <v>48</v>
      </c>
      <c r="C2361" s="3" t="s">
        <v>21</v>
      </c>
      <c r="D2361" s="3" t="s">
        <v>16</v>
      </c>
      <c r="E2361" s="3" t="s">
        <v>17</v>
      </c>
      <c r="F2361" s="3" t="s">
        <v>5211</v>
      </c>
      <c r="G2361" s="3" t="s">
        <v>5212</v>
      </c>
      <c r="H2361" s="3">
        <v>32</v>
      </c>
      <c r="I2361" s="3">
        <v>37.04</v>
      </c>
      <c r="J2361" s="3">
        <v>10</v>
      </c>
      <c r="K2361" s="3">
        <v>370.4</v>
      </c>
      <c r="L2361" s="3" t="s">
        <v>27</v>
      </c>
      <c r="M2361" s="5">
        <v>4</v>
      </c>
      <c r="N2361" s="6" t="str">
        <f>IF(ev_charging_network_usage_!$I2361&lt;=10,"Low",IF(ev_charging_network_usage_!$I2361&lt;=30,"Medium","High"))</f>
        <v>High</v>
      </c>
      <c r="O2361" s="6" t="str">
        <f t="shared" si="149"/>
        <v>Medium Satisfaction</v>
      </c>
      <c r="P2361" s="6" t="str">
        <f>IF(ev_charging_network_usage_!$H2361&lt;30,"Short Charging",IF(ev_charging_network_usage_!$H2361&lt;=60,"Medium Charging","Long Charging"))</f>
        <v>Medium Charging</v>
      </c>
      <c r="Q2361" s="6">
        <f t="shared" si="148"/>
        <v>1</v>
      </c>
      <c r="R2361" s="30">
        <f t="shared" si="146"/>
        <v>0.27847222222222223</v>
      </c>
      <c r="S2361" s="28">
        <f t="shared" si="147"/>
        <v>45189</v>
      </c>
      <c r="T2361" s="28"/>
    </row>
    <row r="2362" spans="1:20" ht="13.2" x14ac:dyDescent="0.25">
      <c r="A2362" s="7" t="s">
        <v>5213</v>
      </c>
      <c r="B2362" s="7" t="s">
        <v>78</v>
      </c>
      <c r="C2362" s="7" t="s">
        <v>21</v>
      </c>
      <c r="D2362" s="7" t="s">
        <v>16</v>
      </c>
      <c r="E2362" s="7" t="s">
        <v>17</v>
      </c>
      <c r="F2362" s="8">
        <v>45174.495833333334</v>
      </c>
      <c r="G2362" s="8">
        <v>45174.55972222222</v>
      </c>
      <c r="H2362" s="7">
        <v>92</v>
      </c>
      <c r="I2362" s="7">
        <v>47.97</v>
      </c>
      <c r="J2362" s="7">
        <v>15</v>
      </c>
      <c r="K2362" s="7">
        <v>719.55</v>
      </c>
      <c r="L2362" s="7" t="s">
        <v>27</v>
      </c>
      <c r="M2362" s="9">
        <v>2</v>
      </c>
      <c r="N2362" s="6" t="str">
        <f>IF(ev_charging_network_usage_!$I2362&lt;=10,"Low",IF(ev_charging_network_usage_!$I2362&lt;=30,"Medium","High"))</f>
        <v>High</v>
      </c>
      <c r="O2362" s="6" t="str">
        <f t="shared" si="149"/>
        <v>Low Satisfaction</v>
      </c>
      <c r="P2362" s="6" t="str">
        <f>IF(ev_charging_network_usage_!$H2362&lt;30,"Short Charging",IF(ev_charging_network_usage_!$H2362&lt;=60,"Medium Charging","Long Charging"))</f>
        <v>Long Charging</v>
      </c>
      <c r="Q2362" s="6">
        <f t="shared" si="148"/>
        <v>1</v>
      </c>
      <c r="R2362" s="30">
        <f t="shared" si="146"/>
        <v>0.49583333333333335</v>
      </c>
      <c r="S2362" s="28">
        <f t="shared" si="147"/>
        <v>45174</v>
      </c>
      <c r="T2362" s="28"/>
    </row>
    <row r="2363" spans="1:20" ht="13.2" x14ac:dyDescent="0.25">
      <c r="A2363" s="3" t="s">
        <v>5214</v>
      </c>
      <c r="B2363" s="3" t="s">
        <v>48</v>
      </c>
      <c r="C2363" s="3" t="s">
        <v>21</v>
      </c>
      <c r="D2363" s="3" t="s">
        <v>31</v>
      </c>
      <c r="E2363" s="3" t="s">
        <v>17</v>
      </c>
      <c r="F2363" s="4">
        <v>45233.765972222223</v>
      </c>
      <c r="G2363" s="4">
        <v>45233.804861111108</v>
      </c>
      <c r="H2363" s="3">
        <v>56</v>
      </c>
      <c r="I2363" s="3">
        <v>23.66</v>
      </c>
      <c r="J2363" s="3">
        <v>10</v>
      </c>
      <c r="K2363" s="3">
        <v>236.6</v>
      </c>
      <c r="L2363" s="3" t="s">
        <v>18</v>
      </c>
      <c r="M2363" s="5">
        <v>2</v>
      </c>
      <c r="N2363" s="6" t="str">
        <f>IF(ev_charging_network_usage_!$I2363&lt;=10,"Low",IF(ev_charging_network_usage_!$I2363&lt;=30,"Medium","High"))</f>
        <v>Medium</v>
      </c>
      <c r="O2363" s="6" t="str">
        <f t="shared" si="149"/>
        <v>Low Satisfaction</v>
      </c>
      <c r="P2363" s="6" t="str">
        <f>IF(ev_charging_network_usage_!$H2363&lt;30,"Short Charging",IF(ev_charging_network_usage_!$H2363&lt;=60,"Medium Charging","Long Charging"))</f>
        <v>Medium Charging</v>
      </c>
      <c r="Q2363" s="6">
        <f t="shared" si="148"/>
        <v>1</v>
      </c>
      <c r="R2363" s="30">
        <f t="shared" si="146"/>
        <v>0.76597222222222228</v>
      </c>
      <c r="S2363" s="28">
        <f t="shared" si="147"/>
        <v>45233</v>
      </c>
      <c r="T2363" s="28"/>
    </row>
    <row r="2364" spans="1:20" ht="13.2" x14ac:dyDescent="0.25">
      <c r="A2364" s="7" t="s">
        <v>5215</v>
      </c>
      <c r="B2364" s="7" t="s">
        <v>20</v>
      </c>
      <c r="C2364" s="7" t="s">
        <v>15</v>
      </c>
      <c r="D2364" s="7" t="s">
        <v>22</v>
      </c>
      <c r="E2364" s="7" t="s">
        <v>35</v>
      </c>
      <c r="F2364" s="7" t="s">
        <v>5216</v>
      </c>
      <c r="G2364" s="7" t="s">
        <v>5217</v>
      </c>
      <c r="H2364" s="7">
        <v>34</v>
      </c>
      <c r="I2364" s="7">
        <v>10.27</v>
      </c>
      <c r="J2364" s="7">
        <v>12</v>
      </c>
      <c r="K2364" s="7">
        <v>123.24</v>
      </c>
      <c r="L2364" s="7" t="s">
        <v>27</v>
      </c>
      <c r="M2364" s="9">
        <v>5</v>
      </c>
      <c r="N2364" s="6" t="str">
        <f>IF(ev_charging_network_usage_!$I2364&lt;=10,"Low",IF(ev_charging_network_usage_!$I2364&lt;=30,"Medium","High"))</f>
        <v>Medium</v>
      </c>
      <c r="O2364" s="6" t="str">
        <f t="shared" si="149"/>
        <v>High Satisfaction</v>
      </c>
      <c r="P2364" s="6" t="str">
        <f>IF(ev_charging_network_usage_!$H2364&lt;30,"Short Charging",IF(ev_charging_network_usage_!$H2364&lt;=60,"Medium Charging","Long Charging"))</f>
        <v>Medium Charging</v>
      </c>
      <c r="Q2364" s="6">
        <f t="shared" si="148"/>
        <v>3</v>
      </c>
      <c r="R2364" s="30">
        <f t="shared" si="146"/>
        <v>0.11805555555555555</v>
      </c>
      <c r="S2364" s="28">
        <f t="shared" si="147"/>
        <v>45251</v>
      </c>
      <c r="T2364" s="28"/>
    </row>
    <row r="2365" spans="1:20" ht="13.2" x14ac:dyDescent="0.25">
      <c r="A2365" s="3" t="s">
        <v>5218</v>
      </c>
      <c r="B2365" s="3" t="s">
        <v>48</v>
      </c>
      <c r="C2365" s="3" t="s">
        <v>21</v>
      </c>
      <c r="D2365" s="3" t="s">
        <v>31</v>
      </c>
      <c r="E2365" s="3" t="s">
        <v>17</v>
      </c>
      <c r="F2365" s="3" t="s">
        <v>5219</v>
      </c>
      <c r="G2365" s="3" t="s">
        <v>5220</v>
      </c>
      <c r="H2365" s="3">
        <v>102</v>
      </c>
      <c r="I2365" s="3">
        <v>25.21</v>
      </c>
      <c r="J2365" s="3">
        <v>10</v>
      </c>
      <c r="K2365" s="3">
        <v>252.1</v>
      </c>
      <c r="L2365" s="3" t="s">
        <v>23</v>
      </c>
      <c r="M2365" s="5">
        <v>5</v>
      </c>
      <c r="N2365" s="6" t="str">
        <f>IF(ev_charging_network_usage_!$I2365&lt;=10,"Low",IF(ev_charging_network_usage_!$I2365&lt;=30,"Medium","High"))</f>
        <v>Medium</v>
      </c>
      <c r="O2365" s="6" t="str">
        <f t="shared" si="149"/>
        <v>High Satisfaction</v>
      </c>
      <c r="P2365" s="6" t="str">
        <f>IF(ev_charging_network_usage_!$H2365&lt;30,"Short Charging",IF(ev_charging_network_usage_!$H2365&lt;=60,"Medium Charging","Long Charging"))</f>
        <v>Long Charging</v>
      </c>
      <c r="Q2365" s="6">
        <f t="shared" si="148"/>
        <v>1</v>
      </c>
      <c r="R2365" s="30">
        <f t="shared" si="146"/>
        <v>8.611111111111111E-2</v>
      </c>
      <c r="S2365" s="28">
        <f t="shared" si="147"/>
        <v>45379</v>
      </c>
      <c r="T2365" s="28"/>
    </row>
    <row r="2366" spans="1:20" ht="13.2" x14ac:dyDescent="0.25">
      <c r="A2366" s="7" t="s">
        <v>5221</v>
      </c>
      <c r="B2366" s="7" t="s">
        <v>55</v>
      </c>
      <c r="C2366" s="7" t="s">
        <v>30</v>
      </c>
      <c r="D2366" s="7" t="s">
        <v>31</v>
      </c>
      <c r="E2366" s="7" t="s">
        <v>35</v>
      </c>
      <c r="F2366" s="8">
        <v>45415.280555555553</v>
      </c>
      <c r="G2366" s="8">
        <v>45415.319444444445</v>
      </c>
      <c r="H2366" s="7">
        <v>56</v>
      </c>
      <c r="I2366" s="7">
        <v>28.71</v>
      </c>
      <c r="J2366" s="7">
        <v>15</v>
      </c>
      <c r="K2366" s="7">
        <v>430.65</v>
      </c>
      <c r="L2366" s="7" t="s">
        <v>18</v>
      </c>
      <c r="M2366" s="9">
        <v>5</v>
      </c>
      <c r="N2366" s="6" t="str">
        <f>IF(ev_charging_network_usage_!$I2366&lt;=10,"Low",IF(ev_charging_network_usage_!$I2366&lt;=30,"Medium","High"))</f>
        <v>Medium</v>
      </c>
      <c r="O2366" s="6" t="str">
        <f t="shared" si="149"/>
        <v>High Satisfaction</v>
      </c>
      <c r="P2366" s="6" t="str">
        <f>IF(ev_charging_network_usage_!$H2366&lt;30,"Short Charging",IF(ev_charging_network_usage_!$H2366&lt;=60,"Medium Charging","Long Charging"))</f>
        <v>Medium Charging</v>
      </c>
      <c r="Q2366" s="6">
        <f t="shared" si="148"/>
        <v>2</v>
      </c>
      <c r="R2366" s="30">
        <f t="shared" si="146"/>
        <v>0.28055555555555556</v>
      </c>
      <c r="S2366" s="28">
        <f t="shared" si="147"/>
        <v>45415</v>
      </c>
      <c r="T2366" s="28"/>
    </row>
    <row r="2367" spans="1:20" ht="13.2" x14ac:dyDescent="0.25">
      <c r="A2367" s="3" t="s">
        <v>5222</v>
      </c>
      <c r="B2367" s="3" t="s">
        <v>55</v>
      </c>
      <c r="C2367" s="3" t="s">
        <v>21</v>
      </c>
      <c r="D2367" s="3" t="s">
        <v>22</v>
      </c>
      <c r="E2367" s="3" t="s">
        <v>35</v>
      </c>
      <c r="F2367" s="4">
        <v>45605.522916666669</v>
      </c>
      <c r="G2367" s="4">
        <v>45605.574999999997</v>
      </c>
      <c r="H2367" s="3">
        <v>75</v>
      </c>
      <c r="I2367" s="3">
        <v>41.13</v>
      </c>
      <c r="J2367" s="3">
        <v>12</v>
      </c>
      <c r="K2367" s="3">
        <v>493.56</v>
      </c>
      <c r="L2367" s="3" t="s">
        <v>27</v>
      </c>
      <c r="M2367" s="5">
        <v>2</v>
      </c>
      <c r="N2367" s="6" t="str">
        <f>IF(ev_charging_network_usage_!$I2367&lt;=10,"Low",IF(ev_charging_network_usage_!$I2367&lt;=30,"Medium","High"))</f>
        <v>High</v>
      </c>
      <c r="O2367" s="6" t="str">
        <f t="shared" si="149"/>
        <v>Low Satisfaction</v>
      </c>
      <c r="P2367" s="6" t="str">
        <f>IF(ev_charging_network_usage_!$H2367&lt;30,"Short Charging",IF(ev_charging_network_usage_!$H2367&lt;=60,"Medium Charging","Long Charging"))</f>
        <v>Long Charging</v>
      </c>
      <c r="Q2367" s="6">
        <f t="shared" si="148"/>
        <v>1</v>
      </c>
      <c r="R2367" s="30">
        <f t="shared" si="146"/>
        <v>0.5229166666666667</v>
      </c>
      <c r="S2367" s="28">
        <f t="shared" si="147"/>
        <v>45605</v>
      </c>
      <c r="T2367" s="28"/>
    </row>
    <row r="2368" spans="1:20" ht="13.2" x14ac:dyDescent="0.25">
      <c r="A2368" s="7" t="s">
        <v>5223</v>
      </c>
      <c r="B2368" s="7" t="s">
        <v>20</v>
      </c>
      <c r="C2368" s="7" t="s">
        <v>30</v>
      </c>
      <c r="D2368" s="7" t="s">
        <v>31</v>
      </c>
      <c r="E2368" s="7" t="s">
        <v>35</v>
      </c>
      <c r="F2368" s="7" t="s">
        <v>5224</v>
      </c>
      <c r="G2368" s="7" t="s">
        <v>5225</v>
      </c>
      <c r="H2368" s="7">
        <v>28</v>
      </c>
      <c r="I2368" s="7">
        <v>13.35</v>
      </c>
      <c r="J2368" s="7">
        <v>10</v>
      </c>
      <c r="K2368" s="7">
        <v>133.5</v>
      </c>
      <c r="L2368" s="7" t="s">
        <v>38</v>
      </c>
      <c r="M2368" s="9">
        <v>3</v>
      </c>
      <c r="N2368" s="6" t="str">
        <f>IF(ev_charging_network_usage_!$I2368&lt;=10,"Low",IF(ev_charging_network_usage_!$I2368&lt;=30,"Medium","High"))</f>
        <v>Medium</v>
      </c>
      <c r="O2368" s="6" t="str">
        <f t="shared" si="149"/>
        <v>Medium Satisfaction</v>
      </c>
      <c r="P2368" s="6" t="str">
        <f>IF(ev_charging_network_usage_!$H2368&lt;30,"Short Charging",IF(ev_charging_network_usage_!$H2368&lt;=60,"Medium Charging","Long Charging"))</f>
        <v>Short Charging</v>
      </c>
      <c r="Q2368" s="6">
        <f t="shared" si="148"/>
        <v>2</v>
      </c>
      <c r="R2368" s="30">
        <f t="shared" si="146"/>
        <v>6.458333333333334E-2</v>
      </c>
      <c r="S2368" s="28">
        <f t="shared" si="147"/>
        <v>45589</v>
      </c>
      <c r="T2368" s="28"/>
    </row>
    <row r="2369" spans="1:20" ht="13.2" x14ac:dyDescent="0.25">
      <c r="A2369" s="3" t="s">
        <v>5226</v>
      </c>
      <c r="B2369" s="3" t="s">
        <v>48</v>
      </c>
      <c r="C2369" s="3" t="s">
        <v>15</v>
      </c>
      <c r="D2369" s="3" t="s">
        <v>34</v>
      </c>
      <c r="E2369" s="3" t="s">
        <v>35</v>
      </c>
      <c r="F2369" s="3" t="s">
        <v>5227</v>
      </c>
      <c r="G2369" s="3" t="s">
        <v>5228</v>
      </c>
      <c r="H2369" s="3">
        <v>14</v>
      </c>
      <c r="I2369" s="3">
        <v>17.34</v>
      </c>
      <c r="J2369" s="3">
        <v>15</v>
      </c>
      <c r="K2369" s="3">
        <v>260.10000000000002</v>
      </c>
      <c r="L2369" s="3" t="s">
        <v>38</v>
      </c>
      <c r="M2369" s="5">
        <v>5</v>
      </c>
      <c r="N2369" s="6" t="str">
        <f>IF(ev_charging_network_usage_!$I2369&lt;=10,"Low",IF(ev_charging_network_usage_!$I2369&lt;=30,"Medium","High"))</f>
        <v>Medium</v>
      </c>
      <c r="O2369" s="6" t="str">
        <f t="shared" si="149"/>
        <v>High Satisfaction</v>
      </c>
      <c r="P2369" s="6" t="str">
        <f>IF(ev_charging_network_usage_!$H2369&lt;30,"Short Charging",IF(ev_charging_network_usage_!$H2369&lt;=60,"Medium Charging","Long Charging"))</f>
        <v>Short Charging</v>
      </c>
      <c r="Q2369" s="6">
        <f t="shared" si="148"/>
        <v>3</v>
      </c>
      <c r="R2369" s="30">
        <f t="shared" si="146"/>
        <v>0.15625</v>
      </c>
      <c r="S2369" s="28">
        <f t="shared" si="147"/>
        <v>45405</v>
      </c>
      <c r="T2369" s="28"/>
    </row>
    <row r="2370" spans="1:20" ht="13.2" x14ac:dyDescent="0.25">
      <c r="A2370" s="7" t="s">
        <v>5229</v>
      </c>
      <c r="B2370" s="7" t="s">
        <v>29</v>
      </c>
      <c r="C2370" s="7" t="s">
        <v>15</v>
      </c>
      <c r="D2370" s="7" t="s">
        <v>22</v>
      </c>
      <c r="E2370" s="7" t="s">
        <v>17</v>
      </c>
      <c r="F2370" s="8">
        <v>45024.425000000003</v>
      </c>
      <c r="G2370" s="8">
        <v>45024.504166666666</v>
      </c>
      <c r="H2370" s="7">
        <v>114</v>
      </c>
      <c r="I2370" s="7">
        <v>7.42</v>
      </c>
      <c r="J2370" s="7">
        <v>12</v>
      </c>
      <c r="K2370" s="7">
        <v>89.04</v>
      </c>
      <c r="L2370" s="7" t="s">
        <v>27</v>
      </c>
      <c r="M2370" s="9">
        <v>3</v>
      </c>
      <c r="N2370" s="6" t="str">
        <f>IF(ev_charging_network_usage_!$I2370&lt;=10,"Low",IF(ev_charging_network_usage_!$I2370&lt;=30,"Medium","High"))</f>
        <v>Low</v>
      </c>
      <c r="O2370" s="6" t="str">
        <f t="shared" si="149"/>
        <v>Medium Satisfaction</v>
      </c>
      <c r="P2370" s="6" t="str">
        <f>IF(ev_charging_network_usage_!$H2370&lt;30,"Short Charging",IF(ev_charging_network_usage_!$H2370&lt;=60,"Medium Charging","Long Charging"))</f>
        <v>Long Charging</v>
      </c>
      <c r="Q2370" s="6">
        <f t="shared" si="148"/>
        <v>3</v>
      </c>
      <c r="R2370" s="30">
        <f t="shared" ref="R2370:R2433" si="150">TIME(HOUR(F2370),MINUTE(F2370),SECOND(F2370))</f>
        <v>0.42499999999999999</v>
      </c>
      <c r="S2370" s="28">
        <f t="shared" ref="S2370:S2433" si="151">DATE(YEAR(F2370),MONTH(F2370),DAY(F2370))</f>
        <v>45024</v>
      </c>
      <c r="T2370" s="28"/>
    </row>
    <row r="2371" spans="1:20" ht="13.2" x14ac:dyDescent="0.25">
      <c r="A2371" s="3" t="s">
        <v>5230</v>
      </c>
      <c r="B2371" s="3" t="s">
        <v>78</v>
      </c>
      <c r="C2371" s="3" t="s">
        <v>30</v>
      </c>
      <c r="D2371" s="3" t="s">
        <v>22</v>
      </c>
      <c r="E2371" s="3" t="s">
        <v>17</v>
      </c>
      <c r="F2371" s="4">
        <v>45108.85</v>
      </c>
      <c r="G2371" s="4">
        <v>45108.908333333333</v>
      </c>
      <c r="H2371" s="3">
        <v>84</v>
      </c>
      <c r="I2371" s="3">
        <v>3.32</v>
      </c>
      <c r="J2371" s="3">
        <v>12</v>
      </c>
      <c r="K2371" s="3">
        <v>39.840000000000003</v>
      </c>
      <c r="L2371" s="3" t="s">
        <v>38</v>
      </c>
      <c r="M2371" s="5">
        <v>1</v>
      </c>
      <c r="N2371" s="6" t="str">
        <f>IF(ev_charging_network_usage_!$I2371&lt;=10,"Low",IF(ev_charging_network_usage_!$I2371&lt;=30,"Medium","High"))</f>
        <v>Low</v>
      </c>
      <c r="O2371" s="6" t="str">
        <f t="shared" si="149"/>
        <v>Low Satisfaction</v>
      </c>
      <c r="P2371" s="6" t="str">
        <f>IF(ev_charging_network_usage_!$H2371&lt;30,"Short Charging",IF(ev_charging_network_usage_!$H2371&lt;=60,"Medium Charging","Long Charging"))</f>
        <v>Long Charging</v>
      </c>
      <c r="Q2371" s="6">
        <f t="shared" ref="Q2371:Q2434" si="152">IF(C2371="Fast Charger",1,IF(C2371="Standard Charger",2,IF(C2371="Super Fast Charger",3,"")))</f>
        <v>2</v>
      </c>
      <c r="R2371" s="30">
        <f t="shared" si="150"/>
        <v>0.85</v>
      </c>
      <c r="S2371" s="28">
        <f t="shared" si="151"/>
        <v>45108</v>
      </c>
      <c r="T2371" s="28"/>
    </row>
    <row r="2372" spans="1:20" ht="13.2" x14ac:dyDescent="0.25">
      <c r="A2372" s="7" t="s">
        <v>5231</v>
      </c>
      <c r="B2372" s="7" t="s">
        <v>20</v>
      </c>
      <c r="C2372" s="7" t="s">
        <v>30</v>
      </c>
      <c r="D2372" s="7" t="s">
        <v>16</v>
      </c>
      <c r="E2372" s="7" t="s">
        <v>35</v>
      </c>
      <c r="F2372" s="8">
        <v>45201.565972222219</v>
      </c>
      <c r="G2372" s="8">
        <v>45201.59652777778</v>
      </c>
      <c r="H2372" s="7">
        <v>44</v>
      </c>
      <c r="I2372" s="7">
        <v>36.85</v>
      </c>
      <c r="J2372" s="7">
        <v>8</v>
      </c>
      <c r="K2372" s="7">
        <v>294.8</v>
      </c>
      <c r="L2372" s="7" t="s">
        <v>18</v>
      </c>
      <c r="M2372" s="9">
        <v>5</v>
      </c>
      <c r="N2372" s="6" t="str">
        <f>IF(ev_charging_network_usage_!$I2372&lt;=10,"Low",IF(ev_charging_network_usage_!$I2372&lt;=30,"Medium","High"))</f>
        <v>High</v>
      </c>
      <c r="O2372" s="6" t="str">
        <f t="shared" ref="O2372:O2435" si="153">IF(M2372&lt;=2,"Low Satisfaction",IF(M2372&lt;=4,"Medium Satisfaction","High Satisfaction"))</f>
        <v>High Satisfaction</v>
      </c>
      <c r="P2372" s="6" t="str">
        <f>IF(ev_charging_network_usage_!$H2372&lt;30,"Short Charging",IF(ev_charging_network_usage_!$H2372&lt;=60,"Medium Charging","Long Charging"))</f>
        <v>Medium Charging</v>
      </c>
      <c r="Q2372" s="6">
        <f t="shared" si="152"/>
        <v>2</v>
      </c>
      <c r="R2372" s="30">
        <f t="shared" si="150"/>
        <v>0.56597222222222221</v>
      </c>
      <c r="S2372" s="28">
        <f t="shared" si="151"/>
        <v>45201</v>
      </c>
      <c r="T2372" s="28"/>
    </row>
    <row r="2373" spans="1:20" ht="13.2" x14ac:dyDescent="0.25">
      <c r="A2373" s="3" t="s">
        <v>5232</v>
      </c>
      <c r="B2373" s="3" t="s">
        <v>29</v>
      </c>
      <c r="C2373" s="3" t="s">
        <v>21</v>
      </c>
      <c r="D2373" s="3" t="s">
        <v>16</v>
      </c>
      <c r="E2373" s="3" t="s">
        <v>17</v>
      </c>
      <c r="F2373" s="4">
        <v>45017.481249999997</v>
      </c>
      <c r="G2373" s="4">
        <v>45017.496527777781</v>
      </c>
      <c r="H2373" s="3">
        <v>22</v>
      </c>
      <c r="I2373" s="3">
        <v>40.6</v>
      </c>
      <c r="J2373" s="3">
        <v>15</v>
      </c>
      <c r="K2373" s="3">
        <v>609</v>
      </c>
      <c r="L2373" s="3" t="s">
        <v>23</v>
      </c>
      <c r="M2373" s="5">
        <v>1</v>
      </c>
      <c r="N2373" s="6" t="str">
        <f>IF(ev_charging_network_usage_!$I2373&lt;=10,"Low",IF(ev_charging_network_usage_!$I2373&lt;=30,"Medium","High"))</f>
        <v>High</v>
      </c>
      <c r="O2373" s="6" t="str">
        <f t="shared" si="153"/>
        <v>Low Satisfaction</v>
      </c>
      <c r="P2373" s="6" t="str">
        <f>IF(ev_charging_network_usage_!$H2373&lt;30,"Short Charging",IF(ev_charging_network_usage_!$H2373&lt;=60,"Medium Charging","Long Charging"))</f>
        <v>Short Charging</v>
      </c>
      <c r="Q2373" s="6">
        <f t="shared" si="152"/>
        <v>1</v>
      </c>
      <c r="R2373" s="30">
        <f t="shared" si="150"/>
        <v>0.48125000000000001</v>
      </c>
      <c r="S2373" s="28">
        <f t="shared" si="151"/>
        <v>45017</v>
      </c>
      <c r="T2373" s="28"/>
    </row>
    <row r="2374" spans="1:20" ht="13.2" x14ac:dyDescent="0.25">
      <c r="A2374" s="7" t="s">
        <v>5233</v>
      </c>
      <c r="B2374" s="7" t="s">
        <v>29</v>
      </c>
      <c r="C2374" s="7" t="s">
        <v>30</v>
      </c>
      <c r="D2374" s="7" t="s">
        <v>31</v>
      </c>
      <c r="E2374" s="7" t="s">
        <v>17</v>
      </c>
      <c r="F2374" s="8">
        <v>45119.136111111111</v>
      </c>
      <c r="G2374" s="8">
        <v>45119.157638888886</v>
      </c>
      <c r="H2374" s="7">
        <v>31</v>
      </c>
      <c r="I2374" s="7">
        <v>24.42</v>
      </c>
      <c r="J2374" s="7">
        <v>10</v>
      </c>
      <c r="K2374" s="7">
        <v>244.2</v>
      </c>
      <c r="L2374" s="7" t="s">
        <v>23</v>
      </c>
      <c r="M2374" s="9">
        <v>2</v>
      </c>
      <c r="N2374" s="6" t="str">
        <f>IF(ev_charging_network_usage_!$I2374&lt;=10,"Low",IF(ev_charging_network_usage_!$I2374&lt;=30,"Medium","High"))</f>
        <v>Medium</v>
      </c>
      <c r="O2374" s="6" t="str">
        <f t="shared" si="153"/>
        <v>Low Satisfaction</v>
      </c>
      <c r="P2374" s="6" t="str">
        <f>IF(ev_charging_network_usage_!$H2374&lt;30,"Short Charging",IF(ev_charging_network_usage_!$H2374&lt;=60,"Medium Charging","Long Charging"))</f>
        <v>Medium Charging</v>
      </c>
      <c r="Q2374" s="6">
        <f t="shared" si="152"/>
        <v>2</v>
      </c>
      <c r="R2374" s="30">
        <f t="shared" si="150"/>
        <v>0.1361111111111111</v>
      </c>
      <c r="S2374" s="28">
        <f t="shared" si="151"/>
        <v>45119</v>
      </c>
      <c r="T2374" s="28"/>
    </row>
    <row r="2375" spans="1:20" ht="13.2" x14ac:dyDescent="0.25">
      <c r="A2375" s="3" t="s">
        <v>5234</v>
      </c>
      <c r="B2375" s="3" t="s">
        <v>29</v>
      </c>
      <c r="C2375" s="3" t="s">
        <v>30</v>
      </c>
      <c r="D2375" s="3" t="s">
        <v>31</v>
      </c>
      <c r="E2375" s="3" t="s">
        <v>35</v>
      </c>
      <c r="F2375" s="4">
        <v>45019.673611111109</v>
      </c>
      <c r="G2375" s="4">
        <v>45019.681250000001</v>
      </c>
      <c r="H2375" s="3">
        <v>11</v>
      </c>
      <c r="I2375" s="3">
        <v>52.79</v>
      </c>
      <c r="J2375" s="3">
        <v>15</v>
      </c>
      <c r="K2375" s="3">
        <v>791.85</v>
      </c>
      <c r="L2375" s="3" t="s">
        <v>27</v>
      </c>
      <c r="M2375" s="5">
        <v>2</v>
      </c>
      <c r="N2375" s="6" t="str">
        <f>IF(ev_charging_network_usage_!$I2375&lt;=10,"Low",IF(ev_charging_network_usage_!$I2375&lt;=30,"Medium","High"))</f>
        <v>High</v>
      </c>
      <c r="O2375" s="6" t="str">
        <f t="shared" si="153"/>
        <v>Low Satisfaction</v>
      </c>
      <c r="P2375" s="6" t="str">
        <f>IF(ev_charging_network_usage_!$H2375&lt;30,"Short Charging",IF(ev_charging_network_usage_!$H2375&lt;=60,"Medium Charging","Long Charging"))</f>
        <v>Short Charging</v>
      </c>
      <c r="Q2375" s="6">
        <f t="shared" si="152"/>
        <v>2</v>
      </c>
      <c r="R2375" s="30">
        <f t="shared" si="150"/>
        <v>0.67361111111111116</v>
      </c>
      <c r="S2375" s="28">
        <f t="shared" si="151"/>
        <v>45019</v>
      </c>
      <c r="T2375" s="28"/>
    </row>
    <row r="2376" spans="1:20" ht="13.2" x14ac:dyDescent="0.25">
      <c r="A2376" s="7" t="s">
        <v>5235</v>
      </c>
      <c r="B2376" s="7" t="s">
        <v>14</v>
      </c>
      <c r="C2376" s="7" t="s">
        <v>15</v>
      </c>
      <c r="D2376" s="7" t="s">
        <v>16</v>
      </c>
      <c r="E2376" s="7" t="s">
        <v>35</v>
      </c>
      <c r="F2376" s="7" t="s">
        <v>5236</v>
      </c>
      <c r="G2376" s="7" t="s">
        <v>5237</v>
      </c>
      <c r="H2376" s="7">
        <v>14</v>
      </c>
      <c r="I2376" s="7">
        <v>58.53</v>
      </c>
      <c r="J2376" s="7">
        <v>10</v>
      </c>
      <c r="K2376" s="7">
        <v>585.29999999999995</v>
      </c>
      <c r="L2376" s="7" t="s">
        <v>18</v>
      </c>
      <c r="M2376" s="9">
        <v>1</v>
      </c>
      <c r="N2376" s="6" t="str">
        <f>IF(ev_charging_network_usage_!$I2376&lt;=10,"Low",IF(ev_charging_network_usage_!$I2376&lt;=30,"Medium","High"))</f>
        <v>High</v>
      </c>
      <c r="O2376" s="6" t="str">
        <f t="shared" si="153"/>
        <v>Low Satisfaction</v>
      </c>
      <c r="P2376" s="6" t="str">
        <f>IF(ev_charging_network_usage_!$H2376&lt;30,"Short Charging",IF(ev_charging_network_usage_!$H2376&lt;=60,"Medium Charging","Long Charging"))</f>
        <v>Short Charging</v>
      </c>
      <c r="Q2376" s="6">
        <f t="shared" si="152"/>
        <v>3</v>
      </c>
      <c r="R2376" s="30">
        <f t="shared" si="150"/>
        <v>0.45763888888888887</v>
      </c>
      <c r="S2376" s="28">
        <f t="shared" si="151"/>
        <v>45381</v>
      </c>
      <c r="T2376" s="28"/>
    </row>
    <row r="2377" spans="1:20" ht="13.2" x14ac:dyDescent="0.25">
      <c r="A2377" s="3" t="s">
        <v>5238</v>
      </c>
      <c r="B2377" s="3" t="s">
        <v>59</v>
      </c>
      <c r="C2377" s="3" t="s">
        <v>21</v>
      </c>
      <c r="D2377" s="3" t="s">
        <v>31</v>
      </c>
      <c r="E2377" s="3" t="s">
        <v>17</v>
      </c>
      <c r="F2377" s="3" t="s">
        <v>5239</v>
      </c>
      <c r="G2377" s="3" t="s">
        <v>5240</v>
      </c>
      <c r="H2377" s="3">
        <v>81</v>
      </c>
      <c r="I2377" s="3">
        <v>25.13</v>
      </c>
      <c r="J2377" s="3">
        <v>15</v>
      </c>
      <c r="K2377" s="3">
        <v>376.95</v>
      </c>
      <c r="L2377" s="3" t="s">
        <v>23</v>
      </c>
      <c r="M2377" s="5">
        <v>2</v>
      </c>
      <c r="N2377" s="6" t="str">
        <f>IF(ev_charging_network_usage_!$I2377&lt;=10,"Low",IF(ev_charging_network_usage_!$I2377&lt;=30,"Medium","High"))</f>
        <v>Medium</v>
      </c>
      <c r="O2377" s="6" t="str">
        <f t="shared" si="153"/>
        <v>Low Satisfaction</v>
      </c>
      <c r="P2377" s="6" t="str">
        <f>IF(ev_charging_network_usage_!$H2377&lt;30,"Short Charging",IF(ev_charging_network_usage_!$H2377&lt;=60,"Medium Charging","Long Charging"))</f>
        <v>Long Charging</v>
      </c>
      <c r="Q2377" s="6">
        <f t="shared" si="152"/>
        <v>1</v>
      </c>
      <c r="R2377" s="30">
        <f t="shared" si="150"/>
        <v>0.91319444444444442</v>
      </c>
      <c r="S2377" s="28">
        <f t="shared" si="151"/>
        <v>45011</v>
      </c>
      <c r="T2377" s="28"/>
    </row>
    <row r="2378" spans="1:20" ht="13.2" x14ac:dyDescent="0.25">
      <c r="A2378" s="7" t="s">
        <v>5241</v>
      </c>
      <c r="B2378" s="7" t="s">
        <v>78</v>
      </c>
      <c r="C2378" s="7" t="s">
        <v>15</v>
      </c>
      <c r="D2378" s="7" t="s">
        <v>22</v>
      </c>
      <c r="E2378" s="7" t="s">
        <v>17</v>
      </c>
      <c r="F2378" s="7" t="s">
        <v>5242</v>
      </c>
      <c r="G2378" s="7" t="s">
        <v>5243</v>
      </c>
      <c r="H2378" s="7">
        <v>38</v>
      </c>
      <c r="I2378" s="7">
        <v>28.29</v>
      </c>
      <c r="J2378" s="7">
        <v>15</v>
      </c>
      <c r="K2378" s="7">
        <v>424.35</v>
      </c>
      <c r="L2378" s="7" t="s">
        <v>18</v>
      </c>
      <c r="M2378" s="9">
        <v>4</v>
      </c>
      <c r="N2378" s="6" t="str">
        <f>IF(ev_charging_network_usage_!$I2378&lt;=10,"Low",IF(ev_charging_network_usage_!$I2378&lt;=30,"Medium","High"))</f>
        <v>Medium</v>
      </c>
      <c r="O2378" s="6" t="str">
        <f t="shared" si="153"/>
        <v>Medium Satisfaction</v>
      </c>
      <c r="P2378" s="6" t="str">
        <f>IF(ev_charging_network_usage_!$H2378&lt;30,"Short Charging",IF(ev_charging_network_usage_!$H2378&lt;=60,"Medium Charging","Long Charging"))</f>
        <v>Medium Charging</v>
      </c>
      <c r="Q2378" s="6">
        <f t="shared" si="152"/>
        <v>3</v>
      </c>
      <c r="R2378" s="30">
        <f t="shared" si="150"/>
        <v>0.81180555555555556</v>
      </c>
      <c r="S2378" s="28">
        <f t="shared" si="151"/>
        <v>45104</v>
      </c>
      <c r="T2378" s="28"/>
    </row>
    <row r="2379" spans="1:20" ht="13.2" x14ac:dyDescent="0.25">
      <c r="A2379" s="3" t="s">
        <v>5244</v>
      </c>
      <c r="B2379" s="3" t="s">
        <v>20</v>
      </c>
      <c r="C2379" s="3" t="s">
        <v>21</v>
      </c>
      <c r="D2379" s="3" t="s">
        <v>16</v>
      </c>
      <c r="E2379" s="3" t="s">
        <v>17</v>
      </c>
      <c r="F2379" s="3" t="s">
        <v>5245</v>
      </c>
      <c r="G2379" s="3" t="s">
        <v>5246</v>
      </c>
      <c r="H2379" s="3">
        <v>49</v>
      </c>
      <c r="I2379" s="3">
        <v>29.94</v>
      </c>
      <c r="J2379" s="3">
        <v>15</v>
      </c>
      <c r="K2379" s="3">
        <v>449.1</v>
      </c>
      <c r="L2379" s="3" t="s">
        <v>38</v>
      </c>
      <c r="M2379" s="5">
        <v>2</v>
      </c>
      <c r="N2379" s="6" t="str">
        <f>IF(ev_charging_network_usage_!$I2379&lt;=10,"Low",IF(ev_charging_network_usage_!$I2379&lt;=30,"Medium","High"))</f>
        <v>Medium</v>
      </c>
      <c r="O2379" s="6" t="str">
        <f t="shared" si="153"/>
        <v>Low Satisfaction</v>
      </c>
      <c r="P2379" s="6" t="str">
        <f>IF(ev_charging_network_usage_!$H2379&lt;30,"Short Charging",IF(ev_charging_network_usage_!$H2379&lt;=60,"Medium Charging","Long Charging"))</f>
        <v>Medium Charging</v>
      </c>
      <c r="Q2379" s="6">
        <f t="shared" si="152"/>
        <v>1</v>
      </c>
      <c r="R2379" s="30">
        <f t="shared" si="150"/>
        <v>0.39861111111111114</v>
      </c>
      <c r="S2379" s="28">
        <f t="shared" si="151"/>
        <v>45558</v>
      </c>
      <c r="T2379" s="28"/>
    </row>
    <row r="2380" spans="1:20" ht="13.2" x14ac:dyDescent="0.25">
      <c r="A2380" s="7" t="s">
        <v>5247</v>
      </c>
      <c r="B2380" s="7" t="s">
        <v>43</v>
      </c>
      <c r="C2380" s="7" t="s">
        <v>21</v>
      </c>
      <c r="D2380" s="7" t="s">
        <v>31</v>
      </c>
      <c r="E2380" s="7" t="s">
        <v>35</v>
      </c>
      <c r="F2380" s="8">
        <v>45147.947916666664</v>
      </c>
      <c r="G2380" s="8">
        <v>45178.00277777778</v>
      </c>
      <c r="H2380" s="7">
        <v>79</v>
      </c>
      <c r="I2380" s="7">
        <v>31.79</v>
      </c>
      <c r="J2380" s="7">
        <v>12</v>
      </c>
      <c r="K2380" s="7">
        <v>381.48</v>
      </c>
      <c r="L2380" s="7" t="s">
        <v>23</v>
      </c>
      <c r="M2380" s="9">
        <v>4</v>
      </c>
      <c r="N2380" s="6" t="str">
        <f>IF(ev_charging_network_usage_!$I2380&lt;=10,"Low",IF(ev_charging_network_usage_!$I2380&lt;=30,"Medium","High"))</f>
        <v>High</v>
      </c>
      <c r="O2380" s="6" t="str">
        <f t="shared" si="153"/>
        <v>Medium Satisfaction</v>
      </c>
      <c r="P2380" s="6" t="str">
        <f>IF(ev_charging_network_usage_!$H2380&lt;30,"Short Charging",IF(ev_charging_network_usage_!$H2380&lt;=60,"Medium Charging","Long Charging"))</f>
        <v>Long Charging</v>
      </c>
      <c r="Q2380" s="6">
        <f t="shared" si="152"/>
        <v>1</v>
      </c>
      <c r="R2380" s="30">
        <f t="shared" si="150"/>
        <v>0.94791666666666663</v>
      </c>
      <c r="S2380" s="28">
        <f t="shared" si="151"/>
        <v>45147</v>
      </c>
      <c r="T2380" s="28"/>
    </row>
    <row r="2381" spans="1:20" ht="13.2" x14ac:dyDescent="0.25">
      <c r="A2381" s="3" t="s">
        <v>5248</v>
      </c>
      <c r="B2381" s="3" t="s">
        <v>14</v>
      </c>
      <c r="C2381" s="3" t="s">
        <v>21</v>
      </c>
      <c r="D2381" s="3" t="s">
        <v>31</v>
      </c>
      <c r="E2381" s="3" t="s">
        <v>17</v>
      </c>
      <c r="F2381" s="3" t="s">
        <v>5249</v>
      </c>
      <c r="G2381" s="3" t="s">
        <v>5250</v>
      </c>
      <c r="H2381" s="3">
        <v>44</v>
      </c>
      <c r="I2381" s="3">
        <v>19.62</v>
      </c>
      <c r="J2381" s="3">
        <v>15</v>
      </c>
      <c r="K2381" s="3">
        <v>294.3</v>
      </c>
      <c r="L2381" s="3" t="s">
        <v>18</v>
      </c>
      <c r="M2381" s="5">
        <v>4</v>
      </c>
      <c r="N2381" s="6" t="str">
        <f>IF(ev_charging_network_usage_!$I2381&lt;=10,"Low",IF(ev_charging_network_usage_!$I2381&lt;=30,"Medium","High"))</f>
        <v>Medium</v>
      </c>
      <c r="O2381" s="6" t="str">
        <f t="shared" si="153"/>
        <v>Medium Satisfaction</v>
      </c>
      <c r="P2381" s="6" t="str">
        <f>IF(ev_charging_network_usage_!$H2381&lt;30,"Short Charging",IF(ev_charging_network_usage_!$H2381&lt;=60,"Medium Charging","Long Charging"))</f>
        <v>Medium Charging</v>
      </c>
      <c r="Q2381" s="6">
        <f t="shared" si="152"/>
        <v>1</v>
      </c>
      <c r="R2381" s="30">
        <f t="shared" si="150"/>
        <v>0.37430555555555556</v>
      </c>
      <c r="S2381" s="28">
        <f t="shared" si="151"/>
        <v>45282</v>
      </c>
      <c r="T2381" s="28"/>
    </row>
    <row r="2382" spans="1:20" ht="13.2" x14ac:dyDescent="0.25">
      <c r="A2382" s="7" t="s">
        <v>5251</v>
      </c>
      <c r="B2382" s="7" t="s">
        <v>78</v>
      </c>
      <c r="C2382" s="7" t="s">
        <v>21</v>
      </c>
      <c r="D2382" s="7" t="s">
        <v>16</v>
      </c>
      <c r="E2382" s="7" t="s">
        <v>17</v>
      </c>
      <c r="F2382" s="8">
        <v>44932.205555555556</v>
      </c>
      <c r="G2382" s="8">
        <v>44932.279166666667</v>
      </c>
      <c r="H2382" s="7">
        <v>106</v>
      </c>
      <c r="I2382" s="7">
        <v>58.2</v>
      </c>
      <c r="J2382" s="7">
        <v>8</v>
      </c>
      <c r="K2382" s="7">
        <v>465.6</v>
      </c>
      <c r="L2382" s="7" t="s">
        <v>23</v>
      </c>
      <c r="M2382" s="9">
        <v>4</v>
      </c>
      <c r="N2382" s="6" t="str">
        <f>IF(ev_charging_network_usage_!$I2382&lt;=10,"Low",IF(ev_charging_network_usage_!$I2382&lt;=30,"Medium","High"))</f>
        <v>High</v>
      </c>
      <c r="O2382" s="6" t="str">
        <f t="shared" si="153"/>
        <v>Medium Satisfaction</v>
      </c>
      <c r="P2382" s="6" t="str">
        <f>IF(ev_charging_network_usage_!$H2382&lt;30,"Short Charging",IF(ev_charging_network_usage_!$H2382&lt;=60,"Medium Charging","Long Charging"))</f>
        <v>Long Charging</v>
      </c>
      <c r="Q2382" s="6">
        <f t="shared" si="152"/>
        <v>1</v>
      </c>
      <c r="R2382" s="30">
        <f t="shared" si="150"/>
        <v>0.20555555555555555</v>
      </c>
      <c r="S2382" s="28">
        <f t="shared" si="151"/>
        <v>44932</v>
      </c>
      <c r="T2382" s="28"/>
    </row>
    <row r="2383" spans="1:20" ht="13.2" x14ac:dyDescent="0.25">
      <c r="A2383" s="3" t="s">
        <v>5252</v>
      </c>
      <c r="B2383" s="3" t="s">
        <v>43</v>
      </c>
      <c r="C2383" s="3" t="s">
        <v>21</v>
      </c>
      <c r="D2383" s="3" t="s">
        <v>22</v>
      </c>
      <c r="E2383" s="3" t="s">
        <v>17</v>
      </c>
      <c r="F2383" s="3" t="s">
        <v>5253</v>
      </c>
      <c r="G2383" s="3" t="s">
        <v>5254</v>
      </c>
      <c r="H2383" s="3">
        <v>97</v>
      </c>
      <c r="I2383" s="3">
        <v>37.159999999999997</v>
      </c>
      <c r="J2383" s="3">
        <v>8</v>
      </c>
      <c r="K2383" s="3">
        <v>297.27999999999997</v>
      </c>
      <c r="L2383" s="3" t="s">
        <v>18</v>
      </c>
      <c r="M2383" s="5">
        <v>1</v>
      </c>
      <c r="N2383" s="6" t="str">
        <f>IF(ev_charging_network_usage_!$I2383&lt;=10,"Low",IF(ev_charging_network_usage_!$I2383&lt;=30,"Medium","High"))</f>
        <v>High</v>
      </c>
      <c r="O2383" s="6" t="str">
        <f t="shared" si="153"/>
        <v>Low Satisfaction</v>
      </c>
      <c r="P2383" s="6" t="str">
        <f>IF(ev_charging_network_usage_!$H2383&lt;30,"Short Charging",IF(ev_charging_network_usage_!$H2383&lt;=60,"Medium Charging","Long Charging"))</f>
        <v>Long Charging</v>
      </c>
      <c r="Q2383" s="6">
        <f t="shared" si="152"/>
        <v>1</v>
      </c>
      <c r="R2383" s="30">
        <f t="shared" si="150"/>
        <v>0.85</v>
      </c>
      <c r="S2383" s="28">
        <f t="shared" si="151"/>
        <v>45256</v>
      </c>
      <c r="T2383" s="28"/>
    </row>
    <row r="2384" spans="1:20" ht="13.2" x14ac:dyDescent="0.25">
      <c r="A2384" s="7" t="s">
        <v>5255</v>
      </c>
      <c r="B2384" s="7" t="s">
        <v>59</v>
      </c>
      <c r="C2384" s="7" t="s">
        <v>15</v>
      </c>
      <c r="D2384" s="7" t="s">
        <v>31</v>
      </c>
      <c r="E2384" s="7" t="s">
        <v>17</v>
      </c>
      <c r="F2384" s="7" t="s">
        <v>5256</v>
      </c>
      <c r="G2384" s="7" t="s">
        <v>5257</v>
      </c>
      <c r="H2384" s="7">
        <v>27</v>
      </c>
      <c r="I2384" s="7">
        <v>39.03</v>
      </c>
      <c r="J2384" s="7">
        <v>10</v>
      </c>
      <c r="K2384" s="7">
        <v>390.3</v>
      </c>
      <c r="L2384" s="7" t="s">
        <v>23</v>
      </c>
      <c r="M2384" s="9">
        <v>2</v>
      </c>
      <c r="N2384" s="6" t="str">
        <f>IF(ev_charging_network_usage_!$I2384&lt;=10,"Low",IF(ev_charging_network_usage_!$I2384&lt;=30,"Medium","High"))</f>
        <v>High</v>
      </c>
      <c r="O2384" s="6" t="str">
        <f t="shared" si="153"/>
        <v>Low Satisfaction</v>
      </c>
      <c r="P2384" s="6" t="str">
        <f>IF(ev_charging_network_usage_!$H2384&lt;30,"Short Charging",IF(ev_charging_network_usage_!$H2384&lt;=60,"Medium Charging","Long Charging"))</f>
        <v>Short Charging</v>
      </c>
      <c r="Q2384" s="6">
        <f t="shared" si="152"/>
        <v>3</v>
      </c>
      <c r="R2384" s="30">
        <f t="shared" si="150"/>
        <v>0.36249999999999999</v>
      </c>
      <c r="S2384" s="28">
        <f t="shared" si="151"/>
        <v>45554</v>
      </c>
      <c r="T2384" s="28"/>
    </row>
    <row r="2385" spans="1:20" ht="13.2" x14ac:dyDescent="0.25">
      <c r="A2385" s="3" t="s">
        <v>5258</v>
      </c>
      <c r="B2385" s="3" t="s">
        <v>78</v>
      </c>
      <c r="C2385" s="3" t="s">
        <v>21</v>
      </c>
      <c r="D2385" s="3" t="s">
        <v>16</v>
      </c>
      <c r="E2385" s="3" t="s">
        <v>17</v>
      </c>
      <c r="F2385" s="4">
        <v>45483.740972222222</v>
      </c>
      <c r="G2385" s="4">
        <v>45483.796527777777</v>
      </c>
      <c r="H2385" s="3">
        <v>80</v>
      </c>
      <c r="I2385" s="3">
        <v>19.29</v>
      </c>
      <c r="J2385" s="3">
        <v>12</v>
      </c>
      <c r="K2385" s="3">
        <v>231.48</v>
      </c>
      <c r="L2385" s="3" t="s">
        <v>18</v>
      </c>
      <c r="M2385" s="5">
        <v>1</v>
      </c>
      <c r="N2385" s="6" t="str">
        <f>IF(ev_charging_network_usage_!$I2385&lt;=10,"Low",IF(ev_charging_network_usage_!$I2385&lt;=30,"Medium","High"))</f>
        <v>Medium</v>
      </c>
      <c r="O2385" s="6" t="str">
        <f t="shared" si="153"/>
        <v>Low Satisfaction</v>
      </c>
      <c r="P2385" s="6" t="str">
        <f>IF(ev_charging_network_usage_!$H2385&lt;30,"Short Charging",IF(ev_charging_network_usage_!$H2385&lt;=60,"Medium Charging","Long Charging"))</f>
        <v>Long Charging</v>
      </c>
      <c r="Q2385" s="6">
        <f t="shared" si="152"/>
        <v>1</v>
      </c>
      <c r="R2385" s="30">
        <f t="shared" si="150"/>
        <v>0.74097222222222225</v>
      </c>
      <c r="S2385" s="28">
        <f t="shared" si="151"/>
        <v>45483</v>
      </c>
      <c r="T2385" s="28"/>
    </row>
    <row r="2386" spans="1:20" ht="13.2" x14ac:dyDescent="0.25">
      <c r="A2386" s="7" t="s">
        <v>5259</v>
      </c>
      <c r="B2386" s="7" t="s">
        <v>59</v>
      </c>
      <c r="C2386" s="7" t="s">
        <v>30</v>
      </c>
      <c r="D2386" s="7" t="s">
        <v>22</v>
      </c>
      <c r="E2386" s="7" t="s">
        <v>35</v>
      </c>
      <c r="F2386" s="7" t="s">
        <v>5260</v>
      </c>
      <c r="G2386" s="7" t="s">
        <v>5261</v>
      </c>
      <c r="H2386" s="7">
        <v>47</v>
      </c>
      <c r="I2386" s="7">
        <v>59.69</v>
      </c>
      <c r="J2386" s="7">
        <v>15</v>
      </c>
      <c r="K2386" s="7">
        <v>895.35</v>
      </c>
      <c r="L2386" s="7" t="s">
        <v>27</v>
      </c>
      <c r="M2386" s="9">
        <v>5</v>
      </c>
      <c r="N2386" s="6" t="str">
        <f>IF(ev_charging_network_usage_!$I2386&lt;=10,"Low",IF(ev_charging_network_usage_!$I2386&lt;=30,"Medium","High"))</f>
        <v>High</v>
      </c>
      <c r="O2386" s="6" t="str">
        <f t="shared" si="153"/>
        <v>High Satisfaction</v>
      </c>
      <c r="P2386" s="6" t="str">
        <f>IF(ev_charging_network_usage_!$H2386&lt;30,"Short Charging",IF(ev_charging_network_usage_!$H2386&lt;=60,"Medium Charging","Long Charging"))</f>
        <v>Medium Charging</v>
      </c>
      <c r="Q2386" s="6">
        <f t="shared" si="152"/>
        <v>2</v>
      </c>
      <c r="R2386" s="30">
        <f t="shared" si="150"/>
        <v>0.10555555555555556</v>
      </c>
      <c r="S2386" s="28">
        <f t="shared" si="151"/>
        <v>45247</v>
      </c>
      <c r="T2386" s="28"/>
    </row>
    <row r="2387" spans="1:20" ht="13.2" x14ac:dyDescent="0.25">
      <c r="A2387" s="3" t="s">
        <v>5262</v>
      </c>
      <c r="B2387" s="3" t="s">
        <v>29</v>
      </c>
      <c r="C2387" s="3" t="s">
        <v>30</v>
      </c>
      <c r="D2387" s="3" t="s">
        <v>16</v>
      </c>
      <c r="E2387" s="3" t="s">
        <v>17</v>
      </c>
      <c r="F2387" s="4">
        <v>45023.275694444441</v>
      </c>
      <c r="G2387" s="4">
        <v>45023.349305555559</v>
      </c>
      <c r="H2387" s="3">
        <v>106</v>
      </c>
      <c r="I2387" s="3">
        <v>40.47</v>
      </c>
      <c r="J2387" s="3">
        <v>15</v>
      </c>
      <c r="K2387" s="3">
        <v>607.04999999999995</v>
      </c>
      <c r="L2387" s="3" t="s">
        <v>23</v>
      </c>
      <c r="M2387" s="5">
        <v>1</v>
      </c>
      <c r="N2387" s="6" t="str">
        <f>IF(ev_charging_network_usage_!$I2387&lt;=10,"Low",IF(ev_charging_network_usage_!$I2387&lt;=30,"Medium","High"))</f>
        <v>High</v>
      </c>
      <c r="O2387" s="6" t="str">
        <f t="shared" si="153"/>
        <v>Low Satisfaction</v>
      </c>
      <c r="P2387" s="6" t="str">
        <f>IF(ev_charging_network_usage_!$H2387&lt;30,"Short Charging",IF(ev_charging_network_usage_!$H2387&lt;=60,"Medium Charging","Long Charging"))</f>
        <v>Long Charging</v>
      </c>
      <c r="Q2387" s="6">
        <f t="shared" si="152"/>
        <v>2</v>
      </c>
      <c r="R2387" s="30">
        <f t="shared" si="150"/>
        <v>0.27569444444444446</v>
      </c>
      <c r="S2387" s="28">
        <f t="shared" si="151"/>
        <v>45023</v>
      </c>
      <c r="T2387" s="28"/>
    </row>
    <row r="2388" spans="1:20" ht="13.2" x14ac:dyDescent="0.25">
      <c r="A2388" s="7" t="s">
        <v>5263</v>
      </c>
      <c r="B2388" s="7" t="s">
        <v>20</v>
      </c>
      <c r="C2388" s="7" t="s">
        <v>15</v>
      </c>
      <c r="D2388" s="7" t="s">
        <v>31</v>
      </c>
      <c r="E2388" s="7" t="s">
        <v>17</v>
      </c>
      <c r="F2388" s="7" t="s">
        <v>5264</v>
      </c>
      <c r="G2388" s="7" t="s">
        <v>5265</v>
      </c>
      <c r="H2388" s="7">
        <v>56</v>
      </c>
      <c r="I2388" s="7">
        <v>19.93</v>
      </c>
      <c r="J2388" s="7">
        <v>12</v>
      </c>
      <c r="K2388" s="7">
        <v>239.16</v>
      </c>
      <c r="L2388" s="7" t="s">
        <v>18</v>
      </c>
      <c r="M2388" s="9">
        <v>2</v>
      </c>
      <c r="N2388" s="6" t="str">
        <f>IF(ev_charging_network_usage_!$I2388&lt;=10,"Low",IF(ev_charging_network_usage_!$I2388&lt;=30,"Medium","High"))</f>
        <v>Medium</v>
      </c>
      <c r="O2388" s="6" t="str">
        <f t="shared" si="153"/>
        <v>Low Satisfaction</v>
      </c>
      <c r="P2388" s="6" t="str">
        <f>IF(ev_charging_network_usage_!$H2388&lt;30,"Short Charging",IF(ev_charging_network_usage_!$H2388&lt;=60,"Medium Charging","Long Charging"))</f>
        <v>Medium Charging</v>
      </c>
      <c r="Q2388" s="6">
        <f t="shared" si="152"/>
        <v>3</v>
      </c>
      <c r="R2388" s="30">
        <f t="shared" si="150"/>
        <v>0.34375</v>
      </c>
      <c r="S2388" s="28">
        <f t="shared" si="151"/>
        <v>44957</v>
      </c>
      <c r="T2388" s="28"/>
    </row>
    <row r="2389" spans="1:20" ht="13.2" x14ac:dyDescent="0.25">
      <c r="A2389" s="3" t="s">
        <v>5266</v>
      </c>
      <c r="B2389" s="3" t="s">
        <v>43</v>
      </c>
      <c r="C2389" s="3" t="s">
        <v>30</v>
      </c>
      <c r="D2389" s="3" t="s">
        <v>16</v>
      </c>
      <c r="E2389" s="3" t="s">
        <v>35</v>
      </c>
      <c r="F2389" s="4">
        <v>45444.727777777778</v>
      </c>
      <c r="G2389" s="4">
        <v>45444.734722222223</v>
      </c>
      <c r="H2389" s="3">
        <v>10</v>
      </c>
      <c r="I2389" s="3">
        <v>16.760000000000002</v>
      </c>
      <c r="J2389" s="3">
        <v>12</v>
      </c>
      <c r="K2389" s="3">
        <v>201.12</v>
      </c>
      <c r="L2389" s="3" t="s">
        <v>23</v>
      </c>
      <c r="M2389" s="5">
        <v>1</v>
      </c>
      <c r="N2389" s="6" t="str">
        <f>IF(ev_charging_network_usage_!$I2389&lt;=10,"Low",IF(ev_charging_network_usage_!$I2389&lt;=30,"Medium","High"))</f>
        <v>Medium</v>
      </c>
      <c r="O2389" s="6" t="str">
        <f t="shared" si="153"/>
        <v>Low Satisfaction</v>
      </c>
      <c r="P2389" s="6" t="str">
        <f>IF(ev_charging_network_usage_!$H2389&lt;30,"Short Charging",IF(ev_charging_network_usage_!$H2389&lt;=60,"Medium Charging","Long Charging"))</f>
        <v>Short Charging</v>
      </c>
      <c r="Q2389" s="6">
        <f t="shared" si="152"/>
        <v>2</v>
      </c>
      <c r="R2389" s="30">
        <f t="shared" si="150"/>
        <v>0.72777777777777775</v>
      </c>
      <c r="S2389" s="28">
        <f t="shared" si="151"/>
        <v>45444</v>
      </c>
      <c r="T2389" s="28"/>
    </row>
    <row r="2390" spans="1:20" ht="13.2" x14ac:dyDescent="0.25">
      <c r="A2390" s="7" t="s">
        <v>5267</v>
      </c>
      <c r="B2390" s="7" t="s">
        <v>55</v>
      </c>
      <c r="C2390" s="7" t="s">
        <v>15</v>
      </c>
      <c r="D2390" s="7" t="s">
        <v>16</v>
      </c>
      <c r="E2390" s="7" t="s">
        <v>17</v>
      </c>
      <c r="F2390" s="7" t="s">
        <v>5268</v>
      </c>
      <c r="G2390" s="7" t="s">
        <v>5269</v>
      </c>
      <c r="H2390" s="7">
        <v>52</v>
      </c>
      <c r="I2390" s="7">
        <v>41.75</v>
      </c>
      <c r="J2390" s="7">
        <v>10</v>
      </c>
      <c r="K2390" s="7">
        <v>417.5</v>
      </c>
      <c r="L2390" s="7" t="s">
        <v>27</v>
      </c>
      <c r="M2390" s="9">
        <v>2</v>
      </c>
      <c r="N2390" s="6" t="str">
        <f>IF(ev_charging_network_usage_!$I2390&lt;=10,"Low",IF(ev_charging_network_usage_!$I2390&lt;=30,"Medium","High"))</f>
        <v>High</v>
      </c>
      <c r="O2390" s="6" t="str">
        <f t="shared" si="153"/>
        <v>Low Satisfaction</v>
      </c>
      <c r="P2390" s="6" t="str">
        <f>IF(ev_charging_network_usage_!$H2390&lt;30,"Short Charging",IF(ev_charging_network_usage_!$H2390&lt;=60,"Medium Charging","Long Charging"))</f>
        <v>Medium Charging</v>
      </c>
      <c r="Q2390" s="6">
        <f t="shared" si="152"/>
        <v>3</v>
      </c>
      <c r="R2390" s="30">
        <f t="shared" si="150"/>
        <v>0.94652777777777775</v>
      </c>
      <c r="S2390" s="28">
        <f t="shared" si="151"/>
        <v>44947</v>
      </c>
      <c r="T2390" s="28"/>
    </row>
    <row r="2391" spans="1:20" ht="13.2" x14ac:dyDescent="0.25">
      <c r="A2391" s="3" t="s">
        <v>5270</v>
      </c>
      <c r="B2391" s="3" t="s">
        <v>48</v>
      </c>
      <c r="C2391" s="3" t="s">
        <v>21</v>
      </c>
      <c r="D2391" s="3" t="s">
        <v>22</v>
      </c>
      <c r="E2391" s="3" t="s">
        <v>35</v>
      </c>
      <c r="F2391" s="3" t="s">
        <v>5271</v>
      </c>
      <c r="G2391" s="3" t="s">
        <v>5272</v>
      </c>
      <c r="H2391" s="3">
        <v>68</v>
      </c>
      <c r="I2391" s="3">
        <v>9.07</v>
      </c>
      <c r="J2391" s="3">
        <v>12</v>
      </c>
      <c r="K2391" s="3">
        <v>108.84</v>
      </c>
      <c r="L2391" s="3" t="s">
        <v>38</v>
      </c>
      <c r="M2391" s="5">
        <v>3</v>
      </c>
      <c r="N2391" s="6" t="str">
        <f>IF(ev_charging_network_usage_!$I2391&lt;=10,"Low",IF(ev_charging_network_usage_!$I2391&lt;=30,"Medium","High"))</f>
        <v>Low</v>
      </c>
      <c r="O2391" s="6" t="str">
        <f t="shared" si="153"/>
        <v>Medium Satisfaction</v>
      </c>
      <c r="P2391" s="6" t="str">
        <f>IF(ev_charging_network_usage_!$H2391&lt;30,"Short Charging",IF(ev_charging_network_usage_!$H2391&lt;=60,"Medium Charging","Long Charging"))</f>
        <v>Long Charging</v>
      </c>
      <c r="Q2391" s="6">
        <f t="shared" si="152"/>
        <v>1</v>
      </c>
      <c r="R2391" s="30">
        <f t="shared" si="150"/>
        <v>0.75416666666666665</v>
      </c>
      <c r="S2391" s="28">
        <f t="shared" si="151"/>
        <v>45486</v>
      </c>
      <c r="T2391" s="28"/>
    </row>
    <row r="2392" spans="1:20" ht="13.2" x14ac:dyDescent="0.25">
      <c r="A2392" s="7" t="s">
        <v>5273</v>
      </c>
      <c r="B2392" s="7" t="s">
        <v>14</v>
      </c>
      <c r="C2392" s="7" t="s">
        <v>30</v>
      </c>
      <c r="D2392" s="7" t="s">
        <v>34</v>
      </c>
      <c r="E2392" s="7" t="s">
        <v>17</v>
      </c>
      <c r="F2392" s="7" t="s">
        <v>5274</v>
      </c>
      <c r="G2392" s="7" t="s">
        <v>5275</v>
      </c>
      <c r="H2392" s="7">
        <v>43</v>
      </c>
      <c r="I2392" s="7">
        <v>51.14</v>
      </c>
      <c r="J2392" s="7">
        <v>8</v>
      </c>
      <c r="K2392" s="7">
        <v>409.12</v>
      </c>
      <c r="L2392" s="7" t="s">
        <v>18</v>
      </c>
      <c r="M2392" s="9">
        <v>3</v>
      </c>
      <c r="N2392" s="6" t="str">
        <f>IF(ev_charging_network_usage_!$I2392&lt;=10,"Low",IF(ev_charging_network_usage_!$I2392&lt;=30,"Medium","High"))</f>
        <v>High</v>
      </c>
      <c r="O2392" s="6" t="str">
        <f t="shared" si="153"/>
        <v>Medium Satisfaction</v>
      </c>
      <c r="P2392" s="6" t="str">
        <f>IF(ev_charging_network_usage_!$H2392&lt;30,"Short Charging",IF(ev_charging_network_usage_!$H2392&lt;=60,"Medium Charging","Long Charging"))</f>
        <v>Medium Charging</v>
      </c>
      <c r="Q2392" s="6">
        <f t="shared" si="152"/>
        <v>2</v>
      </c>
      <c r="R2392" s="30">
        <f t="shared" si="150"/>
        <v>0.23055555555555557</v>
      </c>
      <c r="S2392" s="28">
        <f t="shared" si="151"/>
        <v>45533</v>
      </c>
      <c r="T2392" s="28"/>
    </row>
    <row r="2393" spans="1:20" ht="13.2" x14ac:dyDescent="0.25">
      <c r="A2393" s="3" t="s">
        <v>5276</v>
      </c>
      <c r="B2393" s="3" t="s">
        <v>78</v>
      </c>
      <c r="C2393" s="3" t="s">
        <v>15</v>
      </c>
      <c r="D2393" s="3" t="s">
        <v>31</v>
      </c>
      <c r="E2393" s="3" t="s">
        <v>35</v>
      </c>
      <c r="F2393" s="4">
        <v>44960.85</v>
      </c>
      <c r="G2393" s="4">
        <v>44960.924305555556</v>
      </c>
      <c r="H2393" s="3">
        <v>107</v>
      </c>
      <c r="I2393" s="3">
        <v>50.38</v>
      </c>
      <c r="J2393" s="3">
        <v>8</v>
      </c>
      <c r="K2393" s="3">
        <v>403.04</v>
      </c>
      <c r="L2393" s="3" t="s">
        <v>38</v>
      </c>
      <c r="M2393" s="5">
        <v>3</v>
      </c>
      <c r="N2393" s="6" t="str">
        <f>IF(ev_charging_network_usage_!$I2393&lt;=10,"Low",IF(ev_charging_network_usage_!$I2393&lt;=30,"Medium","High"))</f>
        <v>High</v>
      </c>
      <c r="O2393" s="6" t="str">
        <f t="shared" si="153"/>
        <v>Medium Satisfaction</v>
      </c>
      <c r="P2393" s="6" t="str">
        <f>IF(ev_charging_network_usage_!$H2393&lt;30,"Short Charging",IF(ev_charging_network_usage_!$H2393&lt;=60,"Medium Charging","Long Charging"))</f>
        <v>Long Charging</v>
      </c>
      <c r="Q2393" s="6">
        <f t="shared" si="152"/>
        <v>3</v>
      </c>
      <c r="R2393" s="30">
        <f t="shared" si="150"/>
        <v>0.85</v>
      </c>
      <c r="S2393" s="28">
        <f t="shared" si="151"/>
        <v>44960</v>
      </c>
      <c r="T2393" s="28"/>
    </row>
    <row r="2394" spans="1:20" ht="13.2" x14ac:dyDescent="0.25">
      <c r="A2394" s="7" t="s">
        <v>5277</v>
      </c>
      <c r="B2394" s="7" t="s">
        <v>78</v>
      </c>
      <c r="C2394" s="7" t="s">
        <v>15</v>
      </c>
      <c r="D2394" s="7" t="s">
        <v>31</v>
      </c>
      <c r="E2394" s="7" t="s">
        <v>35</v>
      </c>
      <c r="F2394" s="8">
        <v>45323.730555555558</v>
      </c>
      <c r="G2394" s="8">
        <v>45323.791666666664</v>
      </c>
      <c r="H2394" s="7">
        <v>88</v>
      </c>
      <c r="I2394" s="7">
        <v>17.66</v>
      </c>
      <c r="J2394" s="7">
        <v>12</v>
      </c>
      <c r="K2394" s="7">
        <v>211.92</v>
      </c>
      <c r="L2394" s="7" t="s">
        <v>38</v>
      </c>
      <c r="M2394" s="9">
        <v>3</v>
      </c>
      <c r="N2394" s="6" t="str">
        <f>IF(ev_charging_network_usage_!$I2394&lt;=10,"Low",IF(ev_charging_network_usage_!$I2394&lt;=30,"Medium","High"))</f>
        <v>Medium</v>
      </c>
      <c r="O2394" s="6" t="str">
        <f t="shared" si="153"/>
        <v>Medium Satisfaction</v>
      </c>
      <c r="P2394" s="6" t="str">
        <f>IF(ev_charging_network_usage_!$H2394&lt;30,"Short Charging",IF(ev_charging_network_usage_!$H2394&lt;=60,"Medium Charging","Long Charging"))</f>
        <v>Long Charging</v>
      </c>
      <c r="Q2394" s="6">
        <f t="shared" si="152"/>
        <v>3</v>
      </c>
      <c r="R2394" s="30">
        <f t="shared" si="150"/>
        <v>0.73055555555555551</v>
      </c>
      <c r="S2394" s="28">
        <f t="shared" si="151"/>
        <v>45323</v>
      </c>
      <c r="T2394" s="28"/>
    </row>
    <row r="2395" spans="1:20" ht="13.2" x14ac:dyDescent="0.25">
      <c r="A2395" s="3" t="s">
        <v>5278</v>
      </c>
      <c r="B2395" s="3" t="s">
        <v>29</v>
      </c>
      <c r="C2395" s="3" t="s">
        <v>15</v>
      </c>
      <c r="D2395" s="3" t="s">
        <v>34</v>
      </c>
      <c r="E2395" s="3" t="s">
        <v>35</v>
      </c>
      <c r="F2395" s="4">
        <v>44961.085416666669</v>
      </c>
      <c r="G2395" s="4">
        <v>44961.113888888889</v>
      </c>
      <c r="H2395" s="3">
        <v>41</v>
      </c>
      <c r="I2395" s="3">
        <v>24.94</v>
      </c>
      <c r="J2395" s="3">
        <v>12</v>
      </c>
      <c r="K2395" s="3">
        <v>299.27999999999997</v>
      </c>
      <c r="L2395" s="3" t="s">
        <v>18</v>
      </c>
      <c r="M2395" s="5">
        <v>5</v>
      </c>
      <c r="N2395" s="6" t="str">
        <f>IF(ev_charging_network_usage_!$I2395&lt;=10,"Low",IF(ev_charging_network_usage_!$I2395&lt;=30,"Medium","High"))</f>
        <v>Medium</v>
      </c>
      <c r="O2395" s="6" t="str">
        <f t="shared" si="153"/>
        <v>High Satisfaction</v>
      </c>
      <c r="P2395" s="6" t="str">
        <f>IF(ev_charging_network_usage_!$H2395&lt;30,"Short Charging",IF(ev_charging_network_usage_!$H2395&lt;=60,"Medium Charging","Long Charging"))</f>
        <v>Medium Charging</v>
      </c>
      <c r="Q2395" s="6">
        <f t="shared" si="152"/>
        <v>3</v>
      </c>
      <c r="R2395" s="30">
        <f t="shared" si="150"/>
        <v>8.5416666666666669E-2</v>
      </c>
      <c r="S2395" s="28">
        <f t="shared" si="151"/>
        <v>44961</v>
      </c>
      <c r="T2395" s="28"/>
    </row>
    <row r="2396" spans="1:20" ht="13.2" x14ac:dyDescent="0.25">
      <c r="A2396" s="7" t="s">
        <v>5279</v>
      </c>
      <c r="B2396" s="7" t="s">
        <v>55</v>
      </c>
      <c r="C2396" s="7" t="s">
        <v>15</v>
      </c>
      <c r="D2396" s="7" t="s">
        <v>34</v>
      </c>
      <c r="E2396" s="7" t="s">
        <v>35</v>
      </c>
      <c r="F2396" s="8">
        <v>45635.555555555555</v>
      </c>
      <c r="G2396" s="8">
        <v>45635.619444444441</v>
      </c>
      <c r="H2396" s="7">
        <v>92</v>
      </c>
      <c r="I2396" s="7">
        <v>34.39</v>
      </c>
      <c r="J2396" s="7">
        <v>10</v>
      </c>
      <c r="K2396" s="7">
        <v>343.9</v>
      </c>
      <c r="L2396" s="7" t="s">
        <v>27</v>
      </c>
      <c r="M2396" s="9">
        <v>2</v>
      </c>
      <c r="N2396" s="6" t="str">
        <f>IF(ev_charging_network_usage_!$I2396&lt;=10,"Low",IF(ev_charging_network_usage_!$I2396&lt;=30,"Medium","High"))</f>
        <v>High</v>
      </c>
      <c r="O2396" s="6" t="str">
        <f t="shared" si="153"/>
        <v>Low Satisfaction</v>
      </c>
      <c r="P2396" s="6" t="str">
        <f>IF(ev_charging_network_usage_!$H2396&lt;30,"Short Charging",IF(ev_charging_network_usage_!$H2396&lt;=60,"Medium Charging","Long Charging"))</f>
        <v>Long Charging</v>
      </c>
      <c r="Q2396" s="6">
        <f t="shared" si="152"/>
        <v>3</v>
      </c>
      <c r="R2396" s="30">
        <f t="shared" si="150"/>
        <v>0.55555555555555558</v>
      </c>
      <c r="S2396" s="28">
        <f t="shared" si="151"/>
        <v>45635</v>
      </c>
      <c r="T2396" s="28"/>
    </row>
    <row r="2397" spans="1:20" ht="13.2" x14ac:dyDescent="0.25">
      <c r="A2397" s="3" t="s">
        <v>5280</v>
      </c>
      <c r="B2397" s="3" t="s">
        <v>14</v>
      </c>
      <c r="C2397" s="3" t="s">
        <v>15</v>
      </c>
      <c r="D2397" s="3" t="s">
        <v>22</v>
      </c>
      <c r="E2397" s="3" t="s">
        <v>17</v>
      </c>
      <c r="F2397" s="4">
        <v>44987.558333333334</v>
      </c>
      <c r="G2397" s="4">
        <v>44987.572222222225</v>
      </c>
      <c r="H2397" s="3">
        <v>20</v>
      </c>
      <c r="I2397" s="3">
        <v>42.32</v>
      </c>
      <c r="J2397" s="3">
        <v>10</v>
      </c>
      <c r="K2397" s="3">
        <v>423.2</v>
      </c>
      <c r="L2397" s="3" t="s">
        <v>27</v>
      </c>
      <c r="M2397" s="5">
        <v>5</v>
      </c>
      <c r="N2397" s="6" t="str">
        <f>IF(ev_charging_network_usage_!$I2397&lt;=10,"Low",IF(ev_charging_network_usage_!$I2397&lt;=30,"Medium","High"))</f>
        <v>High</v>
      </c>
      <c r="O2397" s="6" t="str">
        <f t="shared" si="153"/>
        <v>High Satisfaction</v>
      </c>
      <c r="P2397" s="6" t="str">
        <f>IF(ev_charging_network_usage_!$H2397&lt;30,"Short Charging",IF(ev_charging_network_usage_!$H2397&lt;=60,"Medium Charging","Long Charging"))</f>
        <v>Short Charging</v>
      </c>
      <c r="Q2397" s="6">
        <f t="shared" si="152"/>
        <v>3</v>
      </c>
      <c r="R2397" s="30">
        <f t="shared" si="150"/>
        <v>0.55833333333333335</v>
      </c>
      <c r="S2397" s="28">
        <f t="shared" si="151"/>
        <v>44987</v>
      </c>
      <c r="T2397" s="28"/>
    </row>
    <row r="2398" spans="1:20" ht="13.2" x14ac:dyDescent="0.25">
      <c r="A2398" s="7" t="s">
        <v>5281</v>
      </c>
      <c r="B2398" s="7" t="s">
        <v>55</v>
      </c>
      <c r="C2398" s="7" t="s">
        <v>21</v>
      </c>
      <c r="D2398" s="7" t="s">
        <v>16</v>
      </c>
      <c r="E2398" s="7" t="s">
        <v>35</v>
      </c>
      <c r="F2398" s="8">
        <v>44936.803472222222</v>
      </c>
      <c r="G2398" s="8">
        <v>44936.827777777777</v>
      </c>
      <c r="H2398" s="7">
        <v>35</v>
      </c>
      <c r="I2398" s="7">
        <v>18.82</v>
      </c>
      <c r="J2398" s="7">
        <v>15</v>
      </c>
      <c r="K2398" s="7">
        <v>282.3</v>
      </c>
      <c r="L2398" s="7" t="s">
        <v>38</v>
      </c>
      <c r="M2398" s="9">
        <v>4</v>
      </c>
      <c r="N2398" s="6" t="str">
        <f>IF(ev_charging_network_usage_!$I2398&lt;=10,"Low",IF(ev_charging_network_usage_!$I2398&lt;=30,"Medium","High"))</f>
        <v>Medium</v>
      </c>
      <c r="O2398" s="6" t="str">
        <f t="shared" si="153"/>
        <v>Medium Satisfaction</v>
      </c>
      <c r="P2398" s="6" t="str">
        <f>IF(ev_charging_network_usage_!$H2398&lt;30,"Short Charging",IF(ev_charging_network_usage_!$H2398&lt;=60,"Medium Charging","Long Charging"))</f>
        <v>Medium Charging</v>
      </c>
      <c r="Q2398" s="6">
        <f t="shared" si="152"/>
        <v>1</v>
      </c>
      <c r="R2398" s="30">
        <f t="shared" si="150"/>
        <v>0.80347222222222225</v>
      </c>
      <c r="S2398" s="28">
        <f t="shared" si="151"/>
        <v>44936</v>
      </c>
      <c r="T2398" s="28"/>
    </row>
    <row r="2399" spans="1:20" ht="13.2" x14ac:dyDescent="0.25">
      <c r="A2399" s="3" t="s">
        <v>5282</v>
      </c>
      <c r="B2399" s="3" t="s">
        <v>43</v>
      </c>
      <c r="C2399" s="3" t="s">
        <v>15</v>
      </c>
      <c r="D2399" s="3" t="s">
        <v>34</v>
      </c>
      <c r="E2399" s="3" t="s">
        <v>35</v>
      </c>
      <c r="F2399" s="4">
        <v>45632.224999999999</v>
      </c>
      <c r="G2399" s="4">
        <v>45632.286111111112</v>
      </c>
      <c r="H2399" s="3">
        <v>88</v>
      </c>
      <c r="I2399" s="3">
        <v>48.64</v>
      </c>
      <c r="J2399" s="3">
        <v>8</v>
      </c>
      <c r="K2399" s="3">
        <v>389.12</v>
      </c>
      <c r="L2399" s="3" t="s">
        <v>27</v>
      </c>
      <c r="M2399" s="5">
        <v>3</v>
      </c>
      <c r="N2399" s="6" t="str">
        <f>IF(ev_charging_network_usage_!$I2399&lt;=10,"Low",IF(ev_charging_network_usage_!$I2399&lt;=30,"Medium","High"))</f>
        <v>High</v>
      </c>
      <c r="O2399" s="6" t="str">
        <f t="shared" si="153"/>
        <v>Medium Satisfaction</v>
      </c>
      <c r="P2399" s="6" t="str">
        <f>IF(ev_charging_network_usage_!$H2399&lt;30,"Short Charging",IF(ev_charging_network_usage_!$H2399&lt;=60,"Medium Charging","Long Charging"))</f>
        <v>Long Charging</v>
      </c>
      <c r="Q2399" s="6">
        <f t="shared" si="152"/>
        <v>3</v>
      </c>
      <c r="R2399" s="30">
        <f t="shared" si="150"/>
        <v>0.22500000000000001</v>
      </c>
      <c r="S2399" s="28">
        <f t="shared" si="151"/>
        <v>45632</v>
      </c>
      <c r="T2399" s="28"/>
    </row>
    <row r="2400" spans="1:20" ht="13.2" x14ac:dyDescent="0.25">
      <c r="A2400" s="7" t="s">
        <v>5283</v>
      </c>
      <c r="B2400" s="7" t="s">
        <v>43</v>
      </c>
      <c r="C2400" s="7" t="s">
        <v>30</v>
      </c>
      <c r="D2400" s="7" t="s">
        <v>22</v>
      </c>
      <c r="E2400" s="7" t="s">
        <v>35</v>
      </c>
      <c r="F2400" s="8">
        <v>45484.217361111114</v>
      </c>
      <c r="G2400" s="8">
        <v>45484.279166666667</v>
      </c>
      <c r="H2400" s="7">
        <v>89</v>
      </c>
      <c r="I2400" s="7">
        <v>3.33</v>
      </c>
      <c r="J2400" s="7">
        <v>12</v>
      </c>
      <c r="K2400" s="7">
        <v>39.96</v>
      </c>
      <c r="L2400" s="7" t="s">
        <v>18</v>
      </c>
      <c r="M2400" s="9">
        <v>3</v>
      </c>
      <c r="N2400" s="6" t="str">
        <f>IF(ev_charging_network_usage_!$I2400&lt;=10,"Low",IF(ev_charging_network_usage_!$I2400&lt;=30,"Medium","High"))</f>
        <v>Low</v>
      </c>
      <c r="O2400" s="6" t="str">
        <f t="shared" si="153"/>
        <v>Medium Satisfaction</v>
      </c>
      <c r="P2400" s="6" t="str">
        <f>IF(ev_charging_network_usage_!$H2400&lt;30,"Short Charging",IF(ev_charging_network_usage_!$H2400&lt;=60,"Medium Charging","Long Charging"))</f>
        <v>Long Charging</v>
      </c>
      <c r="Q2400" s="6">
        <f t="shared" si="152"/>
        <v>2</v>
      </c>
      <c r="R2400" s="30">
        <f t="shared" si="150"/>
        <v>0.21736111111111112</v>
      </c>
      <c r="S2400" s="28">
        <f t="shared" si="151"/>
        <v>45484</v>
      </c>
      <c r="T2400" s="28"/>
    </row>
    <row r="2401" spans="1:20" ht="13.2" x14ac:dyDescent="0.25">
      <c r="A2401" s="3" t="s">
        <v>5284</v>
      </c>
      <c r="B2401" s="3" t="s">
        <v>48</v>
      </c>
      <c r="C2401" s="3" t="s">
        <v>21</v>
      </c>
      <c r="D2401" s="3" t="s">
        <v>31</v>
      </c>
      <c r="E2401" s="3" t="s">
        <v>17</v>
      </c>
      <c r="F2401" s="3" t="s">
        <v>5285</v>
      </c>
      <c r="G2401" s="3" t="s">
        <v>5286</v>
      </c>
      <c r="H2401" s="3">
        <v>67</v>
      </c>
      <c r="I2401" s="3">
        <v>43.02</v>
      </c>
      <c r="J2401" s="3">
        <v>8</v>
      </c>
      <c r="K2401" s="3">
        <v>344.16</v>
      </c>
      <c r="L2401" s="3" t="s">
        <v>27</v>
      </c>
      <c r="M2401" s="5">
        <v>2</v>
      </c>
      <c r="N2401" s="6" t="str">
        <f>IF(ev_charging_network_usage_!$I2401&lt;=10,"Low",IF(ev_charging_network_usage_!$I2401&lt;=30,"Medium","High"))</f>
        <v>High</v>
      </c>
      <c r="O2401" s="6" t="str">
        <f t="shared" si="153"/>
        <v>Low Satisfaction</v>
      </c>
      <c r="P2401" s="6" t="str">
        <f>IF(ev_charging_network_usage_!$H2401&lt;30,"Short Charging",IF(ev_charging_network_usage_!$H2401&lt;=60,"Medium Charging","Long Charging"))</f>
        <v>Long Charging</v>
      </c>
      <c r="Q2401" s="6">
        <f t="shared" si="152"/>
        <v>1</v>
      </c>
      <c r="R2401" s="30">
        <f t="shared" si="150"/>
        <v>0.70902777777777781</v>
      </c>
      <c r="S2401" s="28">
        <f t="shared" si="151"/>
        <v>45594</v>
      </c>
      <c r="T2401" s="28"/>
    </row>
    <row r="2402" spans="1:20" ht="13.2" x14ac:dyDescent="0.25">
      <c r="A2402" s="7" t="s">
        <v>5287</v>
      </c>
      <c r="B2402" s="7" t="s">
        <v>29</v>
      </c>
      <c r="C2402" s="7" t="s">
        <v>30</v>
      </c>
      <c r="D2402" s="7" t="s">
        <v>22</v>
      </c>
      <c r="E2402" s="7" t="s">
        <v>35</v>
      </c>
      <c r="F2402" s="8">
        <v>45422.018055555556</v>
      </c>
      <c r="G2402" s="8">
        <v>45422.050694444442</v>
      </c>
      <c r="H2402" s="7">
        <v>47</v>
      </c>
      <c r="I2402" s="7">
        <v>35.89</v>
      </c>
      <c r="J2402" s="7">
        <v>8</v>
      </c>
      <c r="K2402" s="7">
        <v>287.12</v>
      </c>
      <c r="L2402" s="7" t="s">
        <v>18</v>
      </c>
      <c r="M2402" s="9">
        <v>5</v>
      </c>
      <c r="N2402" s="6" t="str">
        <f>IF(ev_charging_network_usage_!$I2402&lt;=10,"Low",IF(ev_charging_network_usage_!$I2402&lt;=30,"Medium","High"))</f>
        <v>High</v>
      </c>
      <c r="O2402" s="6" t="str">
        <f t="shared" si="153"/>
        <v>High Satisfaction</v>
      </c>
      <c r="P2402" s="6" t="str">
        <f>IF(ev_charging_network_usage_!$H2402&lt;30,"Short Charging",IF(ev_charging_network_usage_!$H2402&lt;=60,"Medium Charging","Long Charging"))</f>
        <v>Medium Charging</v>
      </c>
      <c r="Q2402" s="6">
        <f t="shared" si="152"/>
        <v>2</v>
      </c>
      <c r="R2402" s="30">
        <f t="shared" si="150"/>
        <v>1.8055555555555554E-2</v>
      </c>
      <c r="S2402" s="28">
        <f t="shared" si="151"/>
        <v>45422</v>
      </c>
      <c r="T2402" s="28"/>
    </row>
    <row r="2403" spans="1:20" ht="13.2" x14ac:dyDescent="0.25">
      <c r="A2403" s="3" t="s">
        <v>5288</v>
      </c>
      <c r="B2403" s="3" t="s">
        <v>55</v>
      </c>
      <c r="C2403" s="3" t="s">
        <v>30</v>
      </c>
      <c r="D2403" s="3" t="s">
        <v>16</v>
      </c>
      <c r="E2403" s="3" t="s">
        <v>17</v>
      </c>
      <c r="F2403" s="3" t="s">
        <v>5289</v>
      </c>
      <c r="G2403" s="3" t="s">
        <v>5290</v>
      </c>
      <c r="H2403" s="3">
        <v>40</v>
      </c>
      <c r="I2403" s="3">
        <v>34.659999999999997</v>
      </c>
      <c r="J2403" s="3">
        <v>12</v>
      </c>
      <c r="K2403" s="3">
        <v>415.92</v>
      </c>
      <c r="L2403" s="3" t="s">
        <v>23</v>
      </c>
      <c r="M2403" s="5">
        <v>5</v>
      </c>
      <c r="N2403" s="6" t="str">
        <f>IF(ev_charging_network_usage_!$I2403&lt;=10,"Low",IF(ev_charging_network_usage_!$I2403&lt;=30,"Medium","High"))</f>
        <v>High</v>
      </c>
      <c r="O2403" s="6" t="str">
        <f t="shared" si="153"/>
        <v>High Satisfaction</v>
      </c>
      <c r="P2403" s="6" t="str">
        <f>IF(ev_charging_network_usage_!$H2403&lt;30,"Short Charging",IF(ev_charging_network_usage_!$H2403&lt;=60,"Medium Charging","Long Charging"))</f>
        <v>Medium Charging</v>
      </c>
      <c r="Q2403" s="6">
        <f t="shared" si="152"/>
        <v>2</v>
      </c>
      <c r="R2403" s="30">
        <f t="shared" si="150"/>
        <v>0.24236111111111111</v>
      </c>
      <c r="S2403" s="28">
        <f t="shared" si="151"/>
        <v>45623</v>
      </c>
      <c r="T2403" s="28"/>
    </row>
    <row r="2404" spans="1:20" ht="13.2" x14ac:dyDescent="0.25">
      <c r="A2404" s="7" t="s">
        <v>5291</v>
      </c>
      <c r="B2404" s="7" t="s">
        <v>59</v>
      </c>
      <c r="C2404" s="7" t="s">
        <v>30</v>
      </c>
      <c r="D2404" s="7" t="s">
        <v>16</v>
      </c>
      <c r="E2404" s="7" t="s">
        <v>35</v>
      </c>
      <c r="F2404" s="7" t="s">
        <v>5292</v>
      </c>
      <c r="G2404" s="7" t="s">
        <v>5293</v>
      </c>
      <c r="H2404" s="7">
        <v>68</v>
      </c>
      <c r="I2404" s="7">
        <v>37.200000000000003</v>
      </c>
      <c r="J2404" s="7">
        <v>8</v>
      </c>
      <c r="K2404" s="7">
        <v>297.60000000000002</v>
      </c>
      <c r="L2404" s="7" t="s">
        <v>23</v>
      </c>
      <c r="M2404" s="9">
        <v>2</v>
      </c>
      <c r="N2404" s="6" t="str">
        <f>IF(ev_charging_network_usage_!$I2404&lt;=10,"Low",IF(ev_charging_network_usage_!$I2404&lt;=30,"Medium","High"))</f>
        <v>High</v>
      </c>
      <c r="O2404" s="6" t="str">
        <f t="shared" si="153"/>
        <v>Low Satisfaction</v>
      </c>
      <c r="P2404" s="6" t="str">
        <f>IF(ev_charging_network_usage_!$H2404&lt;30,"Short Charging",IF(ev_charging_network_usage_!$H2404&lt;=60,"Medium Charging","Long Charging"))</f>
        <v>Long Charging</v>
      </c>
      <c r="Q2404" s="6">
        <f t="shared" si="152"/>
        <v>2</v>
      </c>
      <c r="R2404" s="30">
        <f t="shared" si="150"/>
        <v>0.85069444444444442</v>
      </c>
      <c r="S2404" s="28">
        <f t="shared" si="151"/>
        <v>45613</v>
      </c>
      <c r="T2404" s="28"/>
    </row>
    <row r="2405" spans="1:20" ht="13.2" x14ac:dyDescent="0.25">
      <c r="A2405" s="3" t="s">
        <v>5294</v>
      </c>
      <c r="B2405" s="3" t="s">
        <v>55</v>
      </c>
      <c r="C2405" s="3" t="s">
        <v>15</v>
      </c>
      <c r="D2405" s="3" t="s">
        <v>34</v>
      </c>
      <c r="E2405" s="3" t="s">
        <v>35</v>
      </c>
      <c r="F2405" s="3" t="s">
        <v>5295</v>
      </c>
      <c r="G2405" s="3" t="s">
        <v>5296</v>
      </c>
      <c r="H2405" s="3">
        <v>60</v>
      </c>
      <c r="I2405" s="3">
        <v>22.64</v>
      </c>
      <c r="J2405" s="3">
        <v>8</v>
      </c>
      <c r="K2405" s="3">
        <v>181.12</v>
      </c>
      <c r="L2405" s="3" t="s">
        <v>18</v>
      </c>
      <c r="M2405" s="5">
        <v>3</v>
      </c>
      <c r="N2405" s="6" t="str">
        <f>IF(ev_charging_network_usage_!$I2405&lt;=10,"Low",IF(ev_charging_network_usage_!$I2405&lt;=30,"Medium","High"))</f>
        <v>Medium</v>
      </c>
      <c r="O2405" s="6" t="str">
        <f t="shared" si="153"/>
        <v>Medium Satisfaction</v>
      </c>
      <c r="P2405" s="6" t="str">
        <f>IF(ev_charging_network_usage_!$H2405&lt;30,"Short Charging",IF(ev_charging_network_usage_!$H2405&lt;=60,"Medium Charging","Long Charging"))</f>
        <v>Medium Charging</v>
      </c>
      <c r="Q2405" s="6">
        <f t="shared" si="152"/>
        <v>3</v>
      </c>
      <c r="R2405" s="30">
        <f t="shared" si="150"/>
        <v>0.88472222222222219</v>
      </c>
      <c r="S2405" s="28">
        <f t="shared" si="151"/>
        <v>45338</v>
      </c>
      <c r="T2405" s="28"/>
    </row>
    <row r="2406" spans="1:20" ht="13.2" x14ac:dyDescent="0.25">
      <c r="A2406" s="7" t="s">
        <v>5297</v>
      </c>
      <c r="B2406" s="7" t="s">
        <v>43</v>
      </c>
      <c r="C2406" s="7" t="s">
        <v>30</v>
      </c>
      <c r="D2406" s="7" t="s">
        <v>34</v>
      </c>
      <c r="E2406" s="7" t="s">
        <v>17</v>
      </c>
      <c r="F2406" s="7" t="s">
        <v>5298</v>
      </c>
      <c r="G2406" s="7" t="s">
        <v>5299</v>
      </c>
      <c r="H2406" s="7">
        <v>68</v>
      </c>
      <c r="I2406" s="7">
        <v>37.47</v>
      </c>
      <c r="J2406" s="7">
        <v>12</v>
      </c>
      <c r="K2406" s="7">
        <v>449.64</v>
      </c>
      <c r="L2406" s="7" t="s">
        <v>27</v>
      </c>
      <c r="M2406" s="9">
        <v>5</v>
      </c>
      <c r="N2406" s="6" t="str">
        <f>IF(ev_charging_network_usage_!$I2406&lt;=10,"Low",IF(ev_charging_network_usage_!$I2406&lt;=30,"Medium","High"))</f>
        <v>High</v>
      </c>
      <c r="O2406" s="6" t="str">
        <f t="shared" si="153"/>
        <v>High Satisfaction</v>
      </c>
      <c r="P2406" s="6" t="str">
        <f>IF(ev_charging_network_usage_!$H2406&lt;30,"Short Charging",IF(ev_charging_network_usage_!$H2406&lt;=60,"Medium Charging","Long Charging"))</f>
        <v>Long Charging</v>
      </c>
      <c r="Q2406" s="6">
        <f t="shared" si="152"/>
        <v>2</v>
      </c>
      <c r="R2406" s="30">
        <f t="shared" si="150"/>
        <v>0.43125000000000002</v>
      </c>
      <c r="S2406" s="28">
        <f t="shared" si="151"/>
        <v>44945</v>
      </c>
      <c r="T2406" s="28"/>
    </row>
    <row r="2407" spans="1:20" ht="13.2" x14ac:dyDescent="0.25">
      <c r="A2407" s="3" t="s">
        <v>5300</v>
      </c>
      <c r="B2407" s="3" t="s">
        <v>48</v>
      </c>
      <c r="C2407" s="3" t="s">
        <v>30</v>
      </c>
      <c r="D2407" s="3" t="s">
        <v>34</v>
      </c>
      <c r="E2407" s="3" t="s">
        <v>17</v>
      </c>
      <c r="F2407" s="4">
        <v>44933.493750000001</v>
      </c>
      <c r="G2407" s="4">
        <v>44933.557638888888</v>
      </c>
      <c r="H2407" s="3">
        <v>92</v>
      </c>
      <c r="I2407" s="3">
        <v>31.08</v>
      </c>
      <c r="J2407" s="3">
        <v>8</v>
      </c>
      <c r="K2407" s="3">
        <v>248.64</v>
      </c>
      <c r="L2407" s="3" t="s">
        <v>38</v>
      </c>
      <c r="M2407" s="5">
        <v>1</v>
      </c>
      <c r="N2407" s="6" t="str">
        <f>IF(ev_charging_network_usage_!$I2407&lt;=10,"Low",IF(ev_charging_network_usage_!$I2407&lt;=30,"Medium","High"))</f>
        <v>High</v>
      </c>
      <c r="O2407" s="6" t="str">
        <f t="shared" si="153"/>
        <v>Low Satisfaction</v>
      </c>
      <c r="P2407" s="6" t="str">
        <f>IF(ev_charging_network_usage_!$H2407&lt;30,"Short Charging",IF(ev_charging_network_usage_!$H2407&lt;=60,"Medium Charging","Long Charging"))</f>
        <v>Long Charging</v>
      </c>
      <c r="Q2407" s="6">
        <f t="shared" si="152"/>
        <v>2</v>
      </c>
      <c r="R2407" s="30">
        <f t="shared" si="150"/>
        <v>0.49375000000000002</v>
      </c>
      <c r="S2407" s="28">
        <f t="shared" si="151"/>
        <v>44933</v>
      </c>
      <c r="T2407" s="28"/>
    </row>
    <row r="2408" spans="1:20" ht="13.2" x14ac:dyDescent="0.25">
      <c r="A2408" s="7" t="s">
        <v>5301</v>
      </c>
      <c r="B2408" s="7" t="s">
        <v>43</v>
      </c>
      <c r="C2408" s="7" t="s">
        <v>21</v>
      </c>
      <c r="D2408" s="7" t="s">
        <v>34</v>
      </c>
      <c r="E2408" s="7" t="s">
        <v>17</v>
      </c>
      <c r="F2408" s="7" t="s">
        <v>5302</v>
      </c>
      <c r="G2408" s="7" t="s">
        <v>5303</v>
      </c>
      <c r="H2408" s="7">
        <v>20</v>
      </c>
      <c r="I2408" s="7">
        <v>41.27</v>
      </c>
      <c r="J2408" s="7">
        <v>15</v>
      </c>
      <c r="K2408" s="7">
        <v>619.04999999999995</v>
      </c>
      <c r="L2408" s="7" t="s">
        <v>27</v>
      </c>
      <c r="M2408" s="9">
        <v>2</v>
      </c>
      <c r="N2408" s="6" t="str">
        <f>IF(ev_charging_network_usage_!$I2408&lt;=10,"Low",IF(ev_charging_network_usage_!$I2408&lt;=30,"Medium","High"))</f>
        <v>High</v>
      </c>
      <c r="O2408" s="6" t="str">
        <f t="shared" si="153"/>
        <v>Low Satisfaction</v>
      </c>
      <c r="P2408" s="6" t="str">
        <f>IF(ev_charging_network_usage_!$H2408&lt;30,"Short Charging",IF(ev_charging_network_usage_!$H2408&lt;=60,"Medium Charging","Long Charging"))</f>
        <v>Short Charging</v>
      </c>
      <c r="Q2408" s="6">
        <f t="shared" si="152"/>
        <v>1</v>
      </c>
      <c r="R2408" s="30">
        <f t="shared" si="150"/>
        <v>0.63402777777777775</v>
      </c>
      <c r="S2408" s="28">
        <f t="shared" si="151"/>
        <v>45440</v>
      </c>
      <c r="T2408" s="28"/>
    </row>
    <row r="2409" spans="1:20" ht="13.2" x14ac:dyDescent="0.25">
      <c r="A2409" s="3" t="s">
        <v>5304</v>
      </c>
      <c r="B2409" s="3" t="s">
        <v>48</v>
      </c>
      <c r="C2409" s="3" t="s">
        <v>15</v>
      </c>
      <c r="D2409" s="3" t="s">
        <v>22</v>
      </c>
      <c r="E2409" s="3" t="s">
        <v>35</v>
      </c>
      <c r="F2409" s="4">
        <v>45569.011111111111</v>
      </c>
      <c r="G2409" s="4">
        <v>45569.086111111108</v>
      </c>
      <c r="H2409" s="3">
        <v>108</v>
      </c>
      <c r="I2409" s="3">
        <v>49.77</v>
      </c>
      <c r="J2409" s="3">
        <v>10</v>
      </c>
      <c r="K2409" s="3">
        <v>497.7</v>
      </c>
      <c r="L2409" s="3" t="s">
        <v>27</v>
      </c>
      <c r="M2409" s="5">
        <v>2</v>
      </c>
      <c r="N2409" s="6" t="str">
        <f>IF(ev_charging_network_usage_!$I2409&lt;=10,"Low",IF(ev_charging_network_usage_!$I2409&lt;=30,"Medium","High"))</f>
        <v>High</v>
      </c>
      <c r="O2409" s="6" t="str">
        <f t="shared" si="153"/>
        <v>Low Satisfaction</v>
      </c>
      <c r="P2409" s="6" t="str">
        <f>IF(ev_charging_network_usage_!$H2409&lt;30,"Short Charging",IF(ev_charging_network_usage_!$H2409&lt;=60,"Medium Charging","Long Charging"))</f>
        <v>Long Charging</v>
      </c>
      <c r="Q2409" s="6">
        <f t="shared" si="152"/>
        <v>3</v>
      </c>
      <c r="R2409" s="30">
        <f t="shared" si="150"/>
        <v>1.1111111111111112E-2</v>
      </c>
      <c r="S2409" s="28">
        <f t="shared" si="151"/>
        <v>45569</v>
      </c>
      <c r="T2409" s="28"/>
    </row>
    <row r="2410" spans="1:20" ht="13.2" x14ac:dyDescent="0.25">
      <c r="A2410" s="7" t="s">
        <v>5305</v>
      </c>
      <c r="B2410" s="7" t="s">
        <v>59</v>
      </c>
      <c r="C2410" s="7" t="s">
        <v>15</v>
      </c>
      <c r="D2410" s="7" t="s">
        <v>22</v>
      </c>
      <c r="E2410" s="7" t="s">
        <v>17</v>
      </c>
      <c r="F2410" s="7" t="s">
        <v>5306</v>
      </c>
      <c r="G2410" s="7" t="s">
        <v>5307</v>
      </c>
      <c r="H2410" s="7">
        <v>50</v>
      </c>
      <c r="I2410" s="7">
        <v>17.97</v>
      </c>
      <c r="J2410" s="7">
        <v>10</v>
      </c>
      <c r="K2410" s="7">
        <v>179.7</v>
      </c>
      <c r="L2410" s="7" t="s">
        <v>18</v>
      </c>
      <c r="M2410" s="9">
        <v>1</v>
      </c>
      <c r="N2410" s="6" t="str">
        <f>IF(ev_charging_network_usage_!$I2410&lt;=10,"Low",IF(ev_charging_network_usage_!$I2410&lt;=30,"Medium","High"))</f>
        <v>Medium</v>
      </c>
      <c r="O2410" s="6" t="str">
        <f t="shared" si="153"/>
        <v>Low Satisfaction</v>
      </c>
      <c r="P2410" s="6" t="str">
        <f>IF(ev_charging_network_usage_!$H2410&lt;30,"Short Charging",IF(ev_charging_network_usage_!$H2410&lt;=60,"Medium Charging","Long Charging"))</f>
        <v>Medium Charging</v>
      </c>
      <c r="Q2410" s="6">
        <f t="shared" si="152"/>
        <v>3</v>
      </c>
      <c r="R2410" s="30">
        <f t="shared" si="150"/>
        <v>0.21319444444444444</v>
      </c>
      <c r="S2410" s="28">
        <f t="shared" si="151"/>
        <v>45307</v>
      </c>
      <c r="T2410" s="28"/>
    </row>
    <row r="2411" spans="1:20" ht="13.2" x14ac:dyDescent="0.25">
      <c r="A2411" s="3" t="s">
        <v>5308</v>
      </c>
      <c r="B2411" s="3" t="s">
        <v>20</v>
      </c>
      <c r="C2411" s="3" t="s">
        <v>30</v>
      </c>
      <c r="D2411" s="3" t="s">
        <v>16</v>
      </c>
      <c r="E2411" s="3" t="s">
        <v>17</v>
      </c>
      <c r="F2411" s="4">
        <v>44969.065972222219</v>
      </c>
      <c r="G2411" s="4">
        <v>44969.129166666666</v>
      </c>
      <c r="H2411" s="3">
        <v>91</v>
      </c>
      <c r="I2411" s="3">
        <v>18.18</v>
      </c>
      <c r="J2411" s="3">
        <v>8</v>
      </c>
      <c r="K2411" s="3">
        <v>145.44</v>
      </c>
      <c r="L2411" s="3" t="s">
        <v>27</v>
      </c>
      <c r="M2411" s="5">
        <v>3</v>
      </c>
      <c r="N2411" s="6" t="str">
        <f>IF(ev_charging_network_usage_!$I2411&lt;=10,"Low",IF(ev_charging_network_usage_!$I2411&lt;=30,"Medium","High"))</f>
        <v>Medium</v>
      </c>
      <c r="O2411" s="6" t="str">
        <f t="shared" si="153"/>
        <v>Medium Satisfaction</v>
      </c>
      <c r="P2411" s="6" t="str">
        <f>IF(ev_charging_network_usage_!$H2411&lt;30,"Short Charging",IF(ev_charging_network_usage_!$H2411&lt;=60,"Medium Charging","Long Charging"))</f>
        <v>Long Charging</v>
      </c>
      <c r="Q2411" s="6">
        <f t="shared" si="152"/>
        <v>2</v>
      </c>
      <c r="R2411" s="30">
        <f t="shared" si="150"/>
        <v>6.5972222222222224E-2</v>
      </c>
      <c r="S2411" s="28">
        <f t="shared" si="151"/>
        <v>44969</v>
      </c>
      <c r="T2411" s="28"/>
    </row>
    <row r="2412" spans="1:20" ht="13.2" x14ac:dyDescent="0.25">
      <c r="A2412" s="7" t="s">
        <v>5309</v>
      </c>
      <c r="B2412" s="7" t="s">
        <v>55</v>
      </c>
      <c r="C2412" s="7" t="s">
        <v>21</v>
      </c>
      <c r="D2412" s="7" t="s">
        <v>34</v>
      </c>
      <c r="E2412" s="7" t="s">
        <v>17</v>
      </c>
      <c r="F2412" s="8">
        <v>44966.412499999999</v>
      </c>
      <c r="G2412" s="8">
        <v>44966.48541666667</v>
      </c>
      <c r="H2412" s="7">
        <v>105</v>
      </c>
      <c r="I2412" s="7">
        <v>23.91</v>
      </c>
      <c r="J2412" s="7">
        <v>15</v>
      </c>
      <c r="K2412" s="7">
        <v>358.65</v>
      </c>
      <c r="L2412" s="7" t="s">
        <v>23</v>
      </c>
      <c r="M2412" s="9">
        <v>4</v>
      </c>
      <c r="N2412" s="6" t="str">
        <f>IF(ev_charging_network_usage_!$I2412&lt;=10,"Low",IF(ev_charging_network_usage_!$I2412&lt;=30,"Medium","High"))</f>
        <v>Medium</v>
      </c>
      <c r="O2412" s="6" t="str">
        <f t="shared" si="153"/>
        <v>Medium Satisfaction</v>
      </c>
      <c r="P2412" s="6" t="str">
        <f>IF(ev_charging_network_usage_!$H2412&lt;30,"Short Charging",IF(ev_charging_network_usage_!$H2412&lt;=60,"Medium Charging","Long Charging"))</f>
        <v>Long Charging</v>
      </c>
      <c r="Q2412" s="6">
        <f t="shared" si="152"/>
        <v>1</v>
      </c>
      <c r="R2412" s="30">
        <f t="shared" si="150"/>
        <v>0.41249999999999998</v>
      </c>
      <c r="S2412" s="28">
        <f t="shared" si="151"/>
        <v>44966</v>
      </c>
      <c r="T2412" s="28"/>
    </row>
    <row r="2413" spans="1:20" ht="13.2" x14ac:dyDescent="0.25">
      <c r="A2413" s="3" t="s">
        <v>5310</v>
      </c>
      <c r="B2413" s="3" t="s">
        <v>14</v>
      </c>
      <c r="C2413" s="3" t="s">
        <v>30</v>
      </c>
      <c r="D2413" s="3" t="s">
        <v>16</v>
      </c>
      <c r="E2413" s="3" t="s">
        <v>17</v>
      </c>
      <c r="F2413" s="3" t="s">
        <v>5311</v>
      </c>
      <c r="G2413" s="3" t="s">
        <v>5312</v>
      </c>
      <c r="H2413" s="3">
        <v>44</v>
      </c>
      <c r="I2413" s="3">
        <v>55.04</v>
      </c>
      <c r="J2413" s="3">
        <v>15</v>
      </c>
      <c r="K2413" s="3">
        <v>825.6</v>
      </c>
      <c r="L2413" s="3" t="s">
        <v>38</v>
      </c>
      <c r="M2413" s="5">
        <v>4</v>
      </c>
      <c r="N2413" s="6" t="str">
        <f>IF(ev_charging_network_usage_!$I2413&lt;=10,"Low",IF(ev_charging_network_usage_!$I2413&lt;=30,"Medium","High"))</f>
        <v>High</v>
      </c>
      <c r="O2413" s="6" t="str">
        <f t="shared" si="153"/>
        <v>Medium Satisfaction</v>
      </c>
      <c r="P2413" s="6" t="str">
        <f>IF(ev_charging_network_usage_!$H2413&lt;30,"Short Charging",IF(ev_charging_network_usage_!$H2413&lt;=60,"Medium Charging","Long Charging"))</f>
        <v>Medium Charging</v>
      </c>
      <c r="Q2413" s="6">
        <f t="shared" si="152"/>
        <v>2</v>
      </c>
      <c r="R2413" s="30">
        <f t="shared" si="150"/>
        <v>0.15347222222222223</v>
      </c>
      <c r="S2413" s="28">
        <f t="shared" si="151"/>
        <v>45595</v>
      </c>
      <c r="T2413" s="28"/>
    </row>
    <row r="2414" spans="1:20" ht="13.2" x14ac:dyDescent="0.25">
      <c r="A2414" s="7" t="s">
        <v>5313</v>
      </c>
      <c r="B2414" s="7" t="s">
        <v>55</v>
      </c>
      <c r="C2414" s="7" t="s">
        <v>21</v>
      </c>
      <c r="D2414" s="7" t="s">
        <v>34</v>
      </c>
      <c r="E2414" s="7" t="s">
        <v>35</v>
      </c>
      <c r="F2414" s="7" t="s">
        <v>5314</v>
      </c>
      <c r="G2414" s="7" t="s">
        <v>5315</v>
      </c>
      <c r="H2414" s="7">
        <v>36</v>
      </c>
      <c r="I2414" s="7">
        <v>23.16</v>
      </c>
      <c r="J2414" s="7">
        <v>15</v>
      </c>
      <c r="K2414" s="7">
        <v>347.4</v>
      </c>
      <c r="L2414" s="7" t="s">
        <v>23</v>
      </c>
      <c r="M2414" s="9">
        <v>1</v>
      </c>
      <c r="N2414" s="6" t="str">
        <f>IF(ev_charging_network_usage_!$I2414&lt;=10,"Low",IF(ev_charging_network_usage_!$I2414&lt;=30,"Medium","High"))</f>
        <v>Medium</v>
      </c>
      <c r="O2414" s="6" t="str">
        <f t="shared" si="153"/>
        <v>Low Satisfaction</v>
      </c>
      <c r="P2414" s="6" t="str">
        <f>IF(ev_charging_network_usage_!$H2414&lt;30,"Short Charging",IF(ev_charging_network_usage_!$H2414&lt;=60,"Medium Charging","Long Charging"))</f>
        <v>Medium Charging</v>
      </c>
      <c r="Q2414" s="6">
        <f t="shared" si="152"/>
        <v>1</v>
      </c>
      <c r="R2414" s="30">
        <f t="shared" si="150"/>
        <v>0.98333333333333328</v>
      </c>
      <c r="S2414" s="28">
        <f t="shared" si="151"/>
        <v>45136</v>
      </c>
      <c r="T2414" s="28"/>
    </row>
    <row r="2415" spans="1:20" ht="13.2" x14ac:dyDescent="0.25">
      <c r="A2415" s="3" t="s">
        <v>5316</v>
      </c>
      <c r="B2415" s="3" t="s">
        <v>29</v>
      </c>
      <c r="C2415" s="3" t="s">
        <v>21</v>
      </c>
      <c r="D2415" s="3" t="s">
        <v>16</v>
      </c>
      <c r="E2415" s="3" t="s">
        <v>17</v>
      </c>
      <c r="F2415" s="3" t="s">
        <v>5317</v>
      </c>
      <c r="G2415" s="3" t="s">
        <v>5318</v>
      </c>
      <c r="H2415" s="3">
        <v>19</v>
      </c>
      <c r="I2415" s="3">
        <v>38.869999999999997</v>
      </c>
      <c r="J2415" s="3">
        <v>15</v>
      </c>
      <c r="K2415" s="3">
        <v>583.04999999999995</v>
      </c>
      <c r="L2415" s="3" t="s">
        <v>27</v>
      </c>
      <c r="M2415" s="5">
        <v>3</v>
      </c>
      <c r="N2415" s="6" t="str">
        <f>IF(ev_charging_network_usage_!$I2415&lt;=10,"Low",IF(ev_charging_network_usage_!$I2415&lt;=30,"Medium","High"))</f>
        <v>High</v>
      </c>
      <c r="O2415" s="6" t="str">
        <f t="shared" si="153"/>
        <v>Medium Satisfaction</v>
      </c>
      <c r="P2415" s="6" t="str">
        <f>IF(ev_charging_network_usage_!$H2415&lt;30,"Short Charging",IF(ev_charging_network_usage_!$H2415&lt;=60,"Medium Charging","Long Charging"))</f>
        <v>Short Charging</v>
      </c>
      <c r="Q2415" s="6">
        <f t="shared" si="152"/>
        <v>1</v>
      </c>
      <c r="R2415" s="30">
        <f t="shared" si="150"/>
        <v>3.3333333333333333E-2</v>
      </c>
      <c r="S2415" s="28">
        <f t="shared" si="151"/>
        <v>44984</v>
      </c>
      <c r="T2415" s="28"/>
    </row>
    <row r="2416" spans="1:20" ht="13.2" x14ac:dyDescent="0.25">
      <c r="A2416" s="7" t="s">
        <v>5319</v>
      </c>
      <c r="B2416" s="7" t="s">
        <v>29</v>
      </c>
      <c r="C2416" s="7" t="s">
        <v>15</v>
      </c>
      <c r="D2416" s="7" t="s">
        <v>16</v>
      </c>
      <c r="E2416" s="7" t="s">
        <v>17</v>
      </c>
      <c r="F2416" s="8">
        <v>45353.803472222222</v>
      </c>
      <c r="G2416" s="8">
        <v>45353.817361111112</v>
      </c>
      <c r="H2416" s="7">
        <v>20</v>
      </c>
      <c r="I2416" s="7">
        <v>32.79</v>
      </c>
      <c r="J2416" s="7">
        <v>12</v>
      </c>
      <c r="K2416" s="7">
        <v>393.48</v>
      </c>
      <c r="L2416" s="7" t="s">
        <v>23</v>
      </c>
      <c r="M2416" s="9">
        <v>5</v>
      </c>
      <c r="N2416" s="6" t="str">
        <f>IF(ev_charging_network_usage_!$I2416&lt;=10,"Low",IF(ev_charging_network_usage_!$I2416&lt;=30,"Medium","High"))</f>
        <v>High</v>
      </c>
      <c r="O2416" s="6" t="str">
        <f t="shared" si="153"/>
        <v>High Satisfaction</v>
      </c>
      <c r="P2416" s="6" t="str">
        <f>IF(ev_charging_network_usage_!$H2416&lt;30,"Short Charging",IF(ev_charging_network_usage_!$H2416&lt;=60,"Medium Charging","Long Charging"))</f>
        <v>Short Charging</v>
      </c>
      <c r="Q2416" s="6">
        <f t="shared" si="152"/>
        <v>3</v>
      </c>
      <c r="R2416" s="30">
        <f t="shared" si="150"/>
        <v>0.80347222222222225</v>
      </c>
      <c r="S2416" s="28">
        <f t="shared" si="151"/>
        <v>45353</v>
      </c>
      <c r="T2416" s="28"/>
    </row>
    <row r="2417" spans="1:20" ht="13.2" x14ac:dyDescent="0.25">
      <c r="A2417" s="3" t="s">
        <v>5320</v>
      </c>
      <c r="B2417" s="3" t="s">
        <v>29</v>
      </c>
      <c r="C2417" s="3" t="s">
        <v>21</v>
      </c>
      <c r="D2417" s="3" t="s">
        <v>22</v>
      </c>
      <c r="E2417" s="3" t="s">
        <v>17</v>
      </c>
      <c r="F2417" s="3" t="s">
        <v>5321</v>
      </c>
      <c r="G2417" s="3" t="s">
        <v>5322</v>
      </c>
      <c r="H2417" s="3">
        <v>105</v>
      </c>
      <c r="I2417" s="3">
        <v>19.920000000000002</v>
      </c>
      <c r="J2417" s="3">
        <v>10</v>
      </c>
      <c r="K2417" s="3">
        <v>199.2</v>
      </c>
      <c r="L2417" s="3" t="s">
        <v>23</v>
      </c>
      <c r="M2417" s="5">
        <v>1</v>
      </c>
      <c r="N2417" s="6" t="str">
        <f>IF(ev_charging_network_usage_!$I2417&lt;=10,"Low",IF(ev_charging_network_usage_!$I2417&lt;=30,"Medium","High"))</f>
        <v>Medium</v>
      </c>
      <c r="O2417" s="6" t="str">
        <f t="shared" si="153"/>
        <v>Low Satisfaction</v>
      </c>
      <c r="P2417" s="6" t="str">
        <f>IF(ev_charging_network_usage_!$H2417&lt;30,"Short Charging",IF(ev_charging_network_usage_!$H2417&lt;=60,"Medium Charging","Long Charging"))</f>
        <v>Long Charging</v>
      </c>
      <c r="Q2417" s="6">
        <f t="shared" si="152"/>
        <v>1</v>
      </c>
      <c r="R2417" s="30">
        <f t="shared" si="150"/>
        <v>0.41597222222222224</v>
      </c>
      <c r="S2417" s="28">
        <f t="shared" si="151"/>
        <v>45317</v>
      </c>
      <c r="T2417" s="28"/>
    </row>
    <row r="2418" spans="1:20" ht="13.2" x14ac:dyDescent="0.25">
      <c r="A2418" s="7" t="s">
        <v>5323</v>
      </c>
      <c r="B2418" s="7" t="s">
        <v>43</v>
      </c>
      <c r="C2418" s="7" t="s">
        <v>15</v>
      </c>
      <c r="D2418" s="7" t="s">
        <v>34</v>
      </c>
      <c r="E2418" s="7" t="s">
        <v>17</v>
      </c>
      <c r="F2418" s="7" t="s">
        <v>5324</v>
      </c>
      <c r="G2418" s="7" t="s">
        <v>5325</v>
      </c>
      <c r="H2418" s="7">
        <v>92</v>
      </c>
      <c r="I2418" s="7">
        <v>43.03</v>
      </c>
      <c r="J2418" s="7">
        <v>12</v>
      </c>
      <c r="K2418" s="7">
        <v>516.36</v>
      </c>
      <c r="L2418" s="7" t="s">
        <v>38</v>
      </c>
      <c r="M2418" s="9">
        <v>2</v>
      </c>
      <c r="N2418" s="6" t="str">
        <f>IF(ev_charging_network_usage_!$I2418&lt;=10,"Low",IF(ev_charging_network_usage_!$I2418&lt;=30,"Medium","High"))</f>
        <v>High</v>
      </c>
      <c r="O2418" s="6" t="str">
        <f t="shared" si="153"/>
        <v>Low Satisfaction</v>
      </c>
      <c r="P2418" s="6" t="str">
        <f>IF(ev_charging_network_usage_!$H2418&lt;30,"Short Charging",IF(ev_charging_network_usage_!$H2418&lt;=60,"Medium Charging","Long Charging"))</f>
        <v>Long Charging</v>
      </c>
      <c r="Q2418" s="6">
        <f t="shared" si="152"/>
        <v>3</v>
      </c>
      <c r="R2418" s="30">
        <f t="shared" si="150"/>
        <v>0.30902777777777779</v>
      </c>
      <c r="S2418" s="28">
        <f t="shared" si="151"/>
        <v>45167</v>
      </c>
      <c r="T2418" s="28"/>
    </row>
    <row r="2419" spans="1:20" ht="13.2" x14ac:dyDescent="0.25">
      <c r="A2419" s="3" t="s">
        <v>5326</v>
      </c>
      <c r="B2419" s="3" t="s">
        <v>20</v>
      </c>
      <c r="C2419" s="3" t="s">
        <v>15</v>
      </c>
      <c r="D2419" s="3" t="s">
        <v>16</v>
      </c>
      <c r="E2419" s="3" t="s">
        <v>17</v>
      </c>
      <c r="F2419" s="3" t="s">
        <v>5327</v>
      </c>
      <c r="G2419" s="3" t="s">
        <v>5328</v>
      </c>
      <c r="H2419" s="3">
        <v>110</v>
      </c>
      <c r="I2419" s="3">
        <v>12.79</v>
      </c>
      <c r="J2419" s="3">
        <v>12</v>
      </c>
      <c r="K2419" s="3">
        <v>153.47999999999999</v>
      </c>
      <c r="L2419" s="3" t="s">
        <v>23</v>
      </c>
      <c r="M2419" s="5">
        <v>4</v>
      </c>
      <c r="N2419" s="6" t="str">
        <f>IF(ev_charging_network_usage_!$I2419&lt;=10,"Low",IF(ev_charging_network_usage_!$I2419&lt;=30,"Medium","High"))</f>
        <v>Medium</v>
      </c>
      <c r="O2419" s="6" t="str">
        <f t="shared" si="153"/>
        <v>Medium Satisfaction</v>
      </c>
      <c r="P2419" s="6" t="str">
        <f>IF(ev_charging_network_usage_!$H2419&lt;30,"Short Charging",IF(ev_charging_network_usage_!$H2419&lt;=60,"Medium Charging","Long Charging"))</f>
        <v>Long Charging</v>
      </c>
      <c r="Q2419" s="6">
        <f t="shared" si="152"/>
        <v>3</v>
      </c>
      <c r="R2419" s="30">
        <f t="shared" si="150"/>
        <v>0.12847222222222221</v>
      </c>
      <c r="S2419" s="28">
        <f t="shared" si="151"/>
        <v>45553</v>
      </c>
      <c r="T2419" s="28"/>
    </row>
    <row r="2420" spans="1:20" ht="13.2" x14ac:dyDescent="0.25">
      <c r="A2420" s="7" t="s">
        <v>5329</v>
      </c>
      <c r="B2420" s="7" t="s">
        <v>78</v>
      </c>
      <c r="C2420" s="7" t="s">
        <v>15</v>
      </c>
      <c r="D2420" s="7" t="s">
        <v>34</v>
      </c>
      <c r="E2420" s="7" t="s">
        <v>17</v>
      </c>
      <c r="F2420" s="7" t="s">
        <v>5330</v>
      </c>
      <c r="G2420" s="7" t="s">
        <v>5331</v>
      </c>
      <c r="H2420" s="7">
        <v>76</v>
      </c>
      <c r="I2420" s="7">
        <v>55.61</v>
      </c>
      <c r="J2420" s="7">
        <v>12</v>
      </c>
      <c r="K2420" s="7">
        <v>667.32</v>
      </c>
      <c r="L2420" s="7" t="s">
        <v>27</v>
      </c>
      <c r="M2420" s="9">
        <v>3</v>
      </c>
      <c r="N2420" s="6" t="str">
        <f>IF(ev_charging_network_usage_!$I2420&lt;=10,"Low",IF(ev_charging_network_usage_!$I2420&lt;=30,"Medium","High"))</f>
        <v>High</v>
      </c>
      <c r="O2420" s="6" t="str">
        <f t="shared" si="153"/>
        <v>Medium Satisfaction</v>
      </c>
      <c r="P2420" s="6" t="str">
        <f>IF(ev_charging_network_usage_!$H2420&lt;30,"Short Charging",IF(ev_charging_network_usage_!$H2420&lt;=60,"Medium Charging","Long Charging"))</f>
        <v>Long Charging</v>
      </c>
      <c r="Q2420" s="6">
        <f t="shared" si="152"/>
        <v>3</v>
      </c>
      <c r="R2420" s="30">
        <f t="shared" si="150"/>
        <v>0.47847222222222224</v>
      </c>
      <c r="S2420" s="28">
        <f t="shared" si="151"/>
        <v>44984</v>
      </c>
      <c r="T2420" s="28"/>
    </row>
    <row r="2421" spans="1:20" ht="13.2" x14ac:dyDescent="0.25">
      <c r="A2421" s="3" t="s">
        <v>5332</v>
      </c>
      <c r="B2421" s="3" t="s">
        <v>14</v>
      </c>
      <c r="C2421" s="3" t="s">
        <v>30</v>
      </c>
      <c r="D2421" s="3" t="s">
        <v>16</v>
      </c>
      <c r="E2421" s="3" t="s">
        <v>17</v>
      </c>
      <c r="F2421" s="3" t="s">
        <v>5333</v>
      </c>
      <c r="G2421" s="3" t="s">
        <v>5334</v>
      </c>
      <c r="H2421" s="3">
        <v>46</v>
      </c>
      <c r="I2421" s="3">
        <v>8.9</v>
      </c>
      <c r="J2421" s="3">
        <v>10</v>
      </c>
      <c r="K2421" s="3">
        <v>89</v>
      </c>
      <c r="L2421" s="3" t="s">
        <v>38</v>
      </c>
      <c r="M2421" s="5">
        <v>2</v>
      </c>
      <c r="N2421" s="6" t="str">
        <f>IF(ev_charging_network_usage_!$I2421&lt;=10,"Low",IF(ev_charging_network_usage_!$I2421&lt;=30,"Medium","High"))</f>
        <v>Low</v>
      </c>
      <c r="O2421" s="6" t="str">
        <f t="shared" si="153"/>
        <v>Low Satisfaction</v>
      </c>
      <c r="P2421" s="6" t="str">
        <f>IF(ev_charging_network_usage_!$H2421&lt;30,"Short Charging",IF(ev_charging_network_usage_!$H2421&lt;=60,"Medium Charging","Long Charging"))</f>
        <v>Medium Charging</v>
      </c>
      <c r="Q2421" s="6">
        <f t="shared" si="152"/>
        <v>2</v>
      </c>
      <c r="R2421" s="30">
        <f t="shared" si="150"/>
        <v>0.47499999999999998</v>
      </c>
      <c r="S2421" s="28">
        <f t="shared" si="151"/>
        <v>45368</v>
      </c>
      <c r="T2421" s="28"/>
    </row>
    <row r="2422" spans="1:20" ht="13.2" x14ac:dyDescent="0.25">
      <c r="A2422" s="7" t="s">
        <v>5335</v>
      </c>
      <c r="B2422" s="7" t="s">
        <v>43</v>
      </c>
      <c r="C2422" s="7" t="s">
        <v>30</v>
      </c>
      <c r="D2422" s="7" t="s">
        <v>22</v>
      </c>
      <c r="E2422" s="7" t="s">
        <v>35</v>
      </c>
      <c r="F2422" s="8">
        <v>45483.482638888891</v>
      </c>
      <c r="G2422" s="8">
        <v>45483.54791666667</v>
      </c>
      <c r="H2422" s="7">
        <v>94</v>
      </c>
      <c r="I2422" s="7">
        <v>6.15</v>
      </c>
      <c r="J2422" s="7">
        <v>8</v>
      </c>
      <c r="K2422" s="7">
        <v>49.2</v>
      </c>
      <c r="L2422" s="7" t="s">
        <v>23</v>
      </c>
      <c r="M2422" s="9">
        <v>4</v>
      </c>
      <c r="N2422" s="6" t="str">
        <f>IF(ev_charging_network_usage_!$I2422&lt;=10,"Low",IF(ev_charging_network_usage_!$I2422&lt;=30,"Medium","High"))</f>
        <v>Low</v>
      </c>
      <c r="O2422" s="6" t="str">
        <f t="shared" si="153"/>
        <v>Medium Satisfaction</v>
      </c>
      <c r="P2422" s="6" t="str">
        <f>IF(ev_charging_network_usage_!$H2422&lt;30,"Short Charging",IF(ev_charging_network_usage_!$H2422&lt;=60,"Medium Charging","Long Charging"))</f>
        <v>Long Charging</v>
      </c>
      <c r="Q2422" s="6">
        <f t="shared" si="152"/>
        <v>2</v>
      </c>
      <c r="R2422" s="30">
        <f t="shared" si="150"/>
        <v>0.4826388888888889</v>
      </c>
      <c r="S2422" s="28">
        <f t="shared" si="151"/>
        <v>45483</v>
      </c>
      <c r="T2422" s="28"/>
    </row>
    <row r="2423" spans="1:20" ht="13.2" x14ac:dyDescent="0.25">
      <c r="A2423" s="3" t="s">
        <v>5336</v>
      </c>
      <c r="B2423" s="3" t="s">
        <v>20</v>
      </c>
      <c r="C2423" s="3" t="s">
        <v>30</v>
      </c>
      <c r="D2423" s="3" t="s">
        <v>31</v>
      </c>
      <c r="E2423" s="3" t="s">
        <v>35</v>
      </c>
      <c r="F2423" s="3" t="s">
        <v>5337</v>
      </c>
      <c r="G2423" s="3" t="s">
        <v>5338</v>
      </c>
      <c r="H2423" s="3">
        <v>114</v>
      </c>
      <c r="I2423" s="3">
        <v>2.86</v>
      </c>
      <c r="J2423" s="3">
        <v>10</v>
      </c>
      <c r="K2423" s="3">
        <v>28.6</v>
      </c>
      <c r="L2423" s="3" t="s">
        <v>38</v>
      </c>
      <c r="M2423" s="5">
        <v>1</v>
      </c>
      <c r="N2423" s="6" t="str">
        <f>IF(ev_charging_network_usage_!$I2423&lt;=10,"Low",IF(ev_charging_network_usage_!$I2423&lt;=30,"Medium","High"))</f>
        <v>Low</v>
      </c>
      <c r="O2423" s="6" t="str">
        <f t="shared" si="153"/>
        <v>Low Satisfaction</v>
      </c>
      <c r="P2423" s="6" t="str">
        <f>IF(ev_charging_network_usage_!$H2423&lt;30,"Short Charging",IF(ev_charging_network_usage_!$H2423&lt;=60,"Medium Charging","Long Charging"))</f>
        <v>Long Charging</v>
      </c>
      <c r="Q2423" s="6">
        <f t="shared" si="152"/>
        <v>2</v>
      </c>
      <c r="R2423" s="30">
        <f t="shared" si="150"/>
        <v>0.72847222222222219</v>
      </c>
      <c r="S2423" s="28">
        <f t="shared" si="151"/>
        <v>45285</v>
      </c>
      <c r="T2423" s="28"/>
    </row>
    <row r="2424" spans="1:20" ht="13.2" x14ac:dyDescent="0.25">
      <c r="A2424" s="7" t="s">
        <v>5339</v>
      </c>
      <c r="B2424" s="7" t="s">
        <v>29</v>
      </c>
      <c r="C2424" s="7" t="s">
        <v>15</v>
      </c>
      <c r="D2424" s="7" t="s">
        <v>22</v>
      </c>
      <c r="E2424" s="7" t="s">
        <v>35</v>
      </c>
      <c r="F2424" s="7" t="s">
        <v>5340</v>
      </c>
      <c r="G2424" s="7" t="s">
        <v>5341</v>
      </c>
      <c r="H2424" s="7">
        <v>59</v>
      </c>
      <c r="I2424" s="7">
        <v>58.13</v>
      </c>
      <c r="J2424" s="7">
        <v>8</v>
      </c>
      <c r="K2424" s="7">
        <v>465.04</v>
      </c>
      <c r="L2424" s="7" t="s">
        <v>23</v>
      </c>
      <c r="M2424" s="9">
        <v>1</v>
      </c>
      <c r="N2424" s="6" t="str">
        <f>IF(ev_charging_network_usage_!$I2424&lt;=10,"Low",IF(ev_charging_network_usage_!$I2424&lt;=30,"Medium","High"))</f>
        <v>High</v>
      </c>
      <c r="O2424" s="6" t="str">
        <f t="shared" si="153"/>
        <v>Low Satisfaction</v>
      </c>
      <c r="P2424" s="6" t="str">
        <f>IF(ev_charging_network_usage_!$H2424&lt;30,"Short Charging",IF(ev_charging_network_usage_!$H2424&lt;=60,"Medium Charging","Long Charging"))</f>
        <v>Medium Charging</v>
      </c>
      <c r="Q2424" s="6">
        <f t="shared" si="152"/>
        <v>3</v>
      </c>
      <c r="R2424" s="30">
        <f t="shared" si="150"/>
        <v>0.75347222222222221</v>
      </c>
      <c r="S2424" s="28">
        <f t="shared" si="151"/>
        <v>45404</v>
      </c>
      <c r="T2424" s="28"/>
    </row>
    <row r="2425" spans="1:20" ht="13.2" x14ac:dyDescent="0.25">
      <c r="A2425" s="3" t="s">
        <v>5342</v>
      </c>
      <c r="B2425" s="3" t="s">
        <v>78</v>
      </c>
      <c r="C2425" s="3" t="s">
        <v>21</v>
      </c>
      <c r="D2425" s="3" t="s">
        <v>34</v>
      </c>
      <c r="E2425" s="3" t="s">
        <v>35</v>
      </c>
      <c r="F2425" s="3" t="s">
        <v>5343</v>
      </c>
      <c r="G2425" s="3" t="s">
        <v>5344</v>
      </c>
      <c r="H2425" s="3">
        <v>22</v>
      </c>
      <c r="I2425" s="3">
        <v>44.16</v>
      </c>
      <c r="J2425" s="3">
        <v>12</v>
      </c>
      <c r="K2425" s="3">
        <v>529.91999999999996</v>
      </c>
      <c r="L2425" s="3" t="s">
        <v>18</v>
      </c>
      <c r="M2425" s="5">
        <v>4</v>
      </c>
      <c r="N2425" s="6" t="str">
        <f>IF(ev_charging_network_usage_!$I2425&lt;=10,"Low",IF(ev_charging_network_usage_!$I2425&lt;=30,"Medium","High"))</f>
        <v>High</v>
      </c>
      <c r="O2425" s="6" t="str">
        <f t="shared" si="153"/>
        <v>Medium Satisfaction</v>
      </c>
      <c r="P2425" s="6" t="str">
        <f>IF(ev_charging_network_usage_!$H2425&lt;30,"Short Charging",IF(ev_charging_network_usage_!$H2425&lt;=60,"Medium Charging","Long Charging"))</f>
        <v>Short Charging</v>
      </c>
      <c r="Q2425" s="6">
        <f t="shared" si="152"/>
        <v>1</v>
      </c>
      <c r="R2425" s="30">
        <f t="shared" si="150"/>
        <v>0.33680555555555558</v>
      </c>
      <c r="S2425" s="28">
        <f t="shared" si="151"/>
        <v>45531</v>
      </c>
      <c r="T2425" s="28"/>
    </row>
    <row r="2426" spans="1:20" ht="13.2" x14ac:dyDescent="0.25">
      <c r="A2426" s="7" t="s">
        <v>5345</v>
      </c>
      <c r="B2426" s="7" t="s">
        <v>43</v>
      </c>
      <c r="C2426" s="7" t="s">
        <v>21</v>
      </c>
      <c r="D2426" s="7" t="s">
        <v>31</v>
      </c>
      <c r="E2426" s="7" t="s">
        <v>35</v>
      </c>
      <c r="F2426" s="7" t="s">
        <v>5346</v>
      </c>
      <c r="G2426" s="7" t="s">
        <v>5347</v>
      </c>
      <c r="H2426" s="7">
        <v>93</v>
      </c>
      <c r="I2426" s="7">
        <v>17.079999999999998</v>
      </c>
      <c r="J2426" s="7">
        <v>15</v>
      </c>
      <c r="K2426" s="7">
        <v>256.2</v>
      </c>
      <c r="L2426" s="7" t="s">
        <v>27</v>
      </c>
      <c r="M2426" s="9">
        <v>1</v>
      </c>
      <c r="N2426" s="6" t="str">
        <f>IF(ev_charging_network_usage_!$I2426&lt;=10,"Low",IF(ev_charging_network_usage_!$I2426&lt;=30,"Medium","High"))</f>
        <v>Medium</v>
      </c>
      <c r="O2426" s="6" t="str">
        <f t="shared" si="153"/>
        <v>Low Satisfaction</v>
      </c>
      <c r="P2426" s="6" t="str">
        <f>IF(ev_charging_network_usage_!$H2426&lt;30,"Short Charging",IF(ev_charging_network_usage_!$H2426&lt;=60,"Medium Charging","Long Charging"))</f>
        <v>Long Charging</v>
      </c>
      <c r="Q2426" s="6">
        <f t="shared" si="152"/>
        <v>1</v>
      </c>
      <c r="R2426" s="30">
        <f t="shared" si="150"/>
        <v>0.33194444444444443</v>
      </c>
      <c r="S2426" s="28">
        <f t="shared" si="151"/>
        <v>45151</v>
      </c>
      <c r="T2426" s="28"/>
    </row>
    <row r="2427" spans="1:20" ht="13.2" x14ac:dyDescent="0.25">
      <c r="A2427" s="3" t="s">
        <v>5348</v>
      </c>
      <c r="B2427" s="3" t="s">
        <v>43</v>
      </c>
      <c r="C2427" s="3" t="s">
        <v>30</v>
      </c>
      <c r="D2427" s="3" t="s">
        <v>34</v>
      </c>
      <c r="E2427" s="3" t="s">
        <v>17</v>
      </c>
      <c r="F2427" s="3" t="s">
        <v>5349</v>
      </c>
      <c r="G2427" s="3" t="s">
        <v>5350</v>
      </c>
      <c r="H2427" s="3">
        <v>41</v>
      </c>
      <c r="I2427" s="3">
        <v>34.42</v>
      </c>
      <c r="J2427" s="3">
        <v>10</v>
      </c>
      <c r="K2427" s="3">
        <v>344.2</v>
      </c>
      <c r="L2427" s="3" t="s">
        <v>18</v>
      </c>
      <c r="M2427" s="5">
        <v>1</v>
      </c>
      <c r="N2427" s="6" t="str">
        <f>IF(ev_charging_network_usage_!$I2427&lt;=10,"Low",IF(ev_charging_network_usage_!$I2427&lt;=30,"Medium","High"))</f>
        <v>High</v>
      </c>
      <c r="O2427" s="6" t="str">
        <f t="shared" si="153"/>
        <v>Low Satisfaction</v>
      </c>
      <c r="P2427" s="6" t="str">
        <f>IF(ev_charging_network_usage_!$H2427&lt;30,"Short Charging",IF(ev_charging_network_usage_!$H2427&lt;=60,"Medium Charging","Long Charging"))</f>
        <v>Medium Charging</v>
      </c>
      <c r="Q2427" s="6">
        <f t="shared" si="152"/>
        <v>2</v>
      </c>
      <c r="R2427" s="30">
        <f t="shared" si="150"/>
        <v>0.82986111111111116</v>
      </c>
      <c r="S2427" s="28">
        <f t="shared" si="151"/>
        <v>45274</v>
      </c>
      <c r="T2427" s="28"/>
    </row>
    <row r="2428" spans="1:20" ht="13.2" x14ac:dyDescent="0.25">
      <c r="A2428" s="7" t="s">
        <v>5351</v>
      </c>
      <c r="B2428" s="7" t="s">
        <v>59</v>
      </c>
      <c r="C2428" s="7" t="s">
        <v>30</v>
      </c>
      <c r="D2428" s="7" t="s">
        <v>16</v>
      </c>
      <c r="E2428" s="7" t="s">
        <v>35</v>
      </c>
      <c r="F2428" s="8">
        <v>45391.324305555558</v>
      </c>
      <c r="G2428" s="8">
        <v>45391.370138888888</v>
      </c>
      <c r="H2428" s="7">
        <v>66</v>
      </c>
      <c r="I2428" s="7">
        <v>36.869999999999997</v>
      </c>
      <c r="J2428" s="7">
        <v>15</v>
      </c>
      <c r="K2428" s="7">
        <v>553.04999999999995</v>
      </c>
      <c r="L2428" s="7" t="s">
        <v>38</v>
      </c>
      <c r="M2428" s="9">
        <v>3</v>
      </c>
      <c r="N2428" s="6" t="str">
        <f>IF(ev_charging_network_usage_!$I2428&lt;=10,"Low",IF(ev_charging_network_usage_!$I2428&lt;=30,"Medium","High"))</f>
        <v>High</v>
      </c>
      <c r="O2428" s="6" t="str">
        <f t="shared" si="153"/>
        <v>Medium Satisfaction</v>
      </c>
      <c r="P2428" s="6" t="str">
        <f>IF(ev_charging_network_usage_!$H2428&lt;30,"Short Charging",IF(ev_charging_network_usage_!$H2428&lt;=60,"Medium Charging","Long Charging"))</f>
        <v>Long Charging</v>
      </c>
      <c r="Q2428" s="6">
        <f t="shared" si="152"/>
        <v>2</v>
      </c>
      <c r="R2428" s="30">
        <f t="shared" si="150"/>
        <v>0.32430555555555557</v>
      </c>
      <c r="S2428" s="28">
        <f t="shared" si="151"/>
        <v>45391</v>
      </c>
      <c r="T2428" s="28"/>
    </row>
    <row r="2429" spans="1:20" ht="13.2" x14ac:dyDescent="0.25">
      <c r="A2429" s="3" t="s">
        <v>5352</v>
      </c>
      <c r="B2429" s="3" t="s">
        <v>59</v>
      </c>
      <c r="C2429" s="3" t="s">
        <v>15</v>
      </c>
      <c r="D2429" s="3" t="s">
        <v>16</v>
      </c>
      <c r="E2429" s="3" t="s">
        <v>17</v>
      </c>
      <c r="F2429" s="4">
        <v>45387.305555555555</v>
      </c>
      <c r="G2429" s="4">
        <v>45387.34097222222</v>
      </c>
      <c r="H2429" s="3">
        <v>51</v>
      </c>
      <c r="I2429" s="3">
        <v>13.63</v>
      </c>
      <c r="J2429" s="3">
        <v>10</v>
      </c>
      <c r="K2429" s="3">
        <v>136.30000000000001</v>
      </c>
      <c r="L2429" s="3" t="s">
        <v>38</v>
      </c>
      <c r="M2429" s="5">
        <v>2</v>
      </c>
      <c r="N2429" s="6" t="str">
        <f>IF(ev_charging_network_usage_!$I2429&lt;=10,"Low",IF(ev_charging_network_usage_!$I2429&lt;=30,"Medium","High"))</f>
        <v>Medium</v>
      </c>
      <c r="O2429" s="6" t="str">
        <f t="shared" si="153"/>
        <v>Low Satisfaction</v>
      </c>
      <c r="P2429" s="6" t="str">
        <f>IF(ev_charging_network_usage_!$H2429&lt;30,"Short Charging",IF(ev_charging_network_usage_!$H2429&lt;=60,"Medium Charging","Long Charging"))</f>
        <v>Medium Charging</v>
      </c>
      <c r="Q2429" s="6">
        <f t="shared" si="152"/>
        <v>3</v>
      </c>
      <c r="R2429" s="30">
        <f t="shared" si="150"/>
        <v>0.30555555555555558</v>
      </c>
      <c r="S2429" s="28">
        <f t="shared" si="151"/>
        <v>45387</v>
      </c>
      <c r="T2429" s="28"/>
    </row>
    <row r="2430" spans="1:20" ht="13.2" x14ac:dyDescent="0.25">
      <c r="A2430" s="7" t="s">
        <v>5353</v>
      </c>
      <c r="B2430" s="7" t="s">
        <v>14</v>
      </c>
      <c r="C2430" s="7" t="s">
        <v>30</v>
      </c>
      <c r="D2430" s="7" t="s">
        <v>16</v>
      </c>
      <c r="E2430" s="7" t="s">
        <v>35</v>
      </c>
      <c r="F2430" s="8">
        <v>45355.082638888889</v>
      </c>
      <c r="G2430" s="8">
        <v>45355.120833333334</v>
      </c>
      <c r="H2430" s="7">
        <v>55</v>
      </c>
      <c r="I2430" s="7">
        <v>55.29</v>
      </c>
      <c r="J2430" s="7">
        <v>12</v>
      </c>
      <c r="K2430" s="7">
        <v>663.48</v>
      </c>
      <c r="L2430" s="7" t="s">
        <v>23</v>
      </c>
      <c r="M2430" s="9">
        <v>1</v>
      </c>
      <c r="N2430" s="6" t="str">
        <f>IF(ev_charging_network_usage_!$I2430&lt;=10,"Low",IF(ev_charging_network_usage_!$I2430&lt;=30,"Medium","High"))</f>
        <v>High</v>
      </c>
      <c r="O2430" s="6" t="str">
        <f t="shared" si="153"/>
        <v>Low Satisfaction</v>
      </c>
      <c r="P2430" s="6" t="str">
        <f>IF(ev_charging_network_usage_!$H2430&lt;30,"Short Charging",IF(ev_charging_network_usage_!$H2430&lt;=60,"Medium Charging","Long Charging"))</f>
        <v>Medium Charging</v>
      </c>
      <c r="Q2430" s="6">
        <f t="shared" si="152"/>
        <v>2</v>
      </c>
      <c r="R2430" s="30">
        <f t="shared" si="150"/>
        <v>8.2638888888888887E-2</v>
      </c>
      <c r="S2430" s="28">
        <f t="shared" si="151"/>
        <v>45355</v>
      </c>
      <c r="T2430" s="28"/>
    </row>
    <row r="2431" spans="1:20" ht="13.2" x14ac:dyDescent="0.25">
      <c r="A2431" s="3" t="s">
        <v>5354</v>
      </c>
      <c r="B2431" s="3" t="s">
        <v>20</v>
      </c>
      <c r="C2431" s="3" t="s">
        <v>15</v>
      </c>
      <c r="D2431" s="3" t="s">
        <v>31</v>
      </c>
      <c r="E2431" s="3" t="s">
        <v>17</v>
      </c>
      <c r="F2431" s="3" t="s">
        <v>5355</v>
      </c>
      <c r="G2431" s="3" t="s">
        <v>5356</v>
      </c>
      <c r="H2431" s="3">
        <v>97</v>
      </c>
      <c r="I2431" s="3">
        <v>18.45</v>
      </c>
      <c r="J2431" s="3">
        <v>12</v>
      </c>
      <c r="K2431" s="3">
        <v>221.4</v>
      </c>
      <c r="L2431" s="3" t="s">
        <v>23</v>
      </c>
      <c r="M2431" s="5">
        <v>5</v>
      </c>
      <c r="N2431" s="6" t="str">
        <f>IF(ev_charging_network_usage_!$I2431&lt;=10,"Low",IF(ev_charging_network_usage_!$I2431&lt;=30,"Medium","High"))</f>
        <v>Medium</v>
      </c>
      <c r="O2431" s="6" t="str">
        <f t="shared" si="153"/>
        <v>High Satisfaction</v>
      </c>
      <c r="P2431" s="6" t="str">
        <f>IF(ev_charging_network_usage_!$H2431&lt;30,"Short Charging",IF(ev_charging_network_usage_!$H2431&lt;=60,"Medium Charging","Long Charging"))</f>
        <v>Long Charging</v>
      </c>
      <c r="Q2431" s="6">
        <f t="shared" si="152"/>
        <v>3</v>
      </c>
      <c r="R2431" s="30">
        <f t="shared" si="150"/>
        <v>0.66874999999999996</v>
      </c>
      <c r="S2431" s="28">
        <f t="shared" si="151"/>
        <v>45229</v>
      </c>
      <c r="T2431" s="28"/>
    </row>
    <row r="2432" spans="1:20" ht="13.2" x14ac:dyDescent="0.25">
      <c r="A2432" s="7" t="s">
        <v>5357</v>
      </c>
      <c r="B2432" s="7" t="s">
        <v>43</v>
      </c>
      <c r="C2432" s="7" t="s">
        <v>15</v>
      </c>
      <c r="D2432" s="7" t="s">
        <v>31</v>
      </c>
      <c r="E2432" s="7" t="s">
        <v>35</v>
      </c>
      <c r="F2432" s="8">
        <v>44965.505555555559</v>
      </c>
      <c r="G2432" s="8">
        <v>44965.532638888886</v>
      </c>
      <c r="H2432" s="7">
        <v>39</v>
      </c>
      <c r="I2432" s="7">
        <v>34.57</v>
      </c>
      <c r="J2432" s="7">
        <v>15</v>
      </c>
      <c r="K2432" s="7">
        <v>518.54999999999995</v>
      </c>
      <c r="L2432" s="7" t="s">
        <v>23</v>
      </c>
      <c r="M2432" s="9">
        <v>1</v>
      </c>
      <c r="N2432" s="6" t="str">
        <f>IF(ev_charging_network_usage_!$I2432&lt;=10,"Low",IF(ev_charging_network_usage_!$I2432&lt;=30,"Medium","High"))</f>
        <v>High</v>
      </c>
      <c r="O2432" s="6" t="str">
        <f t="shared" si="153"/>
        <v>Low Satisfaction</v>
      </c>
      <c r="P2432" s="6" t="str">
        <f>IF(ev_charging_network_usage_!$H2432&lt;30,"Short Charging",IF(ev_charging_network_usage_!$H2432&lt;=60,"Medium Charging","Long Charging"))</f>
        <v>Medium Charging</v>
      </c>
      <c r="Q2432" s="6">
        <f t="shared" si="152"/>
        <v>3</v>
      </c>
      <c r="R2432" s="30">
        <f t="shared" si="150"/>
        <v>0.50555555555555554</v>
      </c>
      <c r="S2432" s="28">
        <f t="shared" si="151"/>
        <v>44965</v>
      </c>
      <c r="T2432" s="28"/>
    </row>
    <row r="2433" spans="1:20" ht="13.2" x14ac:dyDescent="0.25">
      <c r="A2433" s="3" t="s">
        <v>5358</v>
      </c>
      <c r="B2433" s="3" t="s">
        <v>48</v>
      </c>
      <c r="C2433" s="3" t="s">
        <v>15</v>
      </c>
      <c r="D2433" s="3" t="s">
        <v>16</v>
      </c>
      <c r="E2433" s="3" t="s">
        <v>35</v>
      </c>
      <c r="F2433" s="3" t="s">
        <v>5359</v>
      </c>
      <c r="G2433" s="3" t="s">
        <v>5360</v>
      </c>
      <c r="H2433" s="3">
        <v>34</v>
      </c>
      <c r="I2433" s="3">
        <v>51.29</v>
      </c>
      <c r="J2433" s="3">
        <v>12</v>
      </c>
      <c r="K2433" s="3">
        <v>615.48</v>
      </c>
      <c r="L2433" s="3" t="s">
        <v>23</v>
      </c>
      <c r="M2433" s="5">
        <v>1</v>
      </c>
      <c r="N2433" s="6" t="str">
        <f>IF(ev_charging_network_usage_!$I2433&lt;=10,"Low",IF(ev_charging_network_usage_!$I2433&lt;=30,"Medium","High"))</f>
        <v>High</v>
      </c>
      <c r="O2433" s="6" t="str">
        <f t="shared" si="153"/>
        <v>Low Satisfaction</v>
      </c>
      <c r="P2433" s="6" t="str">
        <f>IF(ev_charging_network_usage_!$H2433&lt;30,"Short Charging",IF(ev_charging_network_usage_!$H2433&lt;=60,"Medium Charging","Long Charging"))</f>
        <v>Medium Charging</v>
      </c>
      <c r="Q2433" s="6">
        <f t="shared" si="152"/>
        <v>3</v>
      </c>
      <c r="R2433" s="30">
        <f t="shared" si="150"/>
        <v>0.21458333333333332</v>
      </c>
      <c r="S2433" s="28">
        <f t="shared" si="151"/>
        <v>45070</v>
      </c>
      <c r="T2433" s="28"/>
    </row>
    <row r="2434" spans="1:20" ht="13.2" x14ac:dyDescent="0.25">
      <c r="A2434" s="7" t="s">
        <v>5361</v>
      </c>
      <c r="B2434" s="7" t="s">
        <v>29</v>
      </c>
      <c r="C2434" s="7" t="s">
        <v>15</v>
      </c>
      <c r="D2434" s="7" t="s">
        <v>16</v>
      </c>
      <c r="E2434" s="7" t="s">
        <v>35</v>
      </c>
      <c r="F2434" s="7" t="s">
        <v>5362</v>
      </c>
      <c r="G2434" s="7" t="s">
        <v>5363</v>
      </c>
      <c r="H2434" s="7">
        <v>23</v>
      </c>
      <c r="I2434" s="7">
        <v>2.06</v>
      </c>
      <c r="J2434" s="7">
        <v>15</v>
      </c>
      <c r="K2434" s="7">
        <v>30.9</v>
      </c>
      <c r="L2434" s="7" t="s">
        <v>27</v>
      </c>
      <c r="M2434" s="9">
        <v>3</v>
      </c>
      <c r="N2434" s="6" t="str">
        <f>IF(ev_charging_network_usage_!$I2434&lt;=10,"Low",IF(ev_charging_network_usage_!$I2434&lt;=30,"Medium","High"))</f>
        <v>Low</v>
      </c>
      <c r="O2434" s="6" t="str">
        <f t="shared" si="153"/>
        <v>Medium Satisfaction</v>
      </c>
      <c r="P2434" s="6" t="str">
        <f>IF(ev_charging_network_usage_!$H2434&lt;30,"Short Charging",IF(ev_charging_network_usage_!$H2434&lt;=60,"Medium Charging","Long Charging"))</f>
        <v>Short Charging</v>
      </c>
      <c r="Q2434" s="6">
        <f t="shared" si="152"/>
        <v>3</v>
      </c>
      <c r="R2434" s="30">
        <f t="shared" ref="R2434:R2497" si="154">TIME(HOUR(F2434),MINUTE(F2434),SECOND(F2434))</f>
        <v>0.31319444444444444</v>
      </c>
      <c r="S2434" s="28">
        <f t="shared" ref="S2434:S2497" si="155">DATE(YEAR(F2434),MONTH(F2434),DAY(F2434))</f>
        <v>45094</v>
      </c>
      <c r="T2434" s="28"/>
    </row>
    <row r="2435" spans="1:20" ht="13.2" x14ac:dyDescent="0.25">
      <c r="A2435" s="3" t="s">
        <v>5364</v>
      </c>
      <c r="B2435" s="3" t="s">
        <v>43</v>
      </c>
      <c r="C2435" s="3" t="s">
        <v>21</v>
      </c>
      <c r="D2435" s="3" t="s">
        <v>16</v>
      </c>
      <c r="E2435" s="3" t="s">
        <v>17</v>
      </c>
      <c r="F2435" s="4">
        <v>45450.62777777778</v>
      </c>
      <c r="G2435" s="4">
        <v>45450.677083333336</v>
      </c>
      <c r="H2435" s="3">
        <v>71</v>
      </c>
      <c r="I2435" s="3">
        <v>51.68</v>
      </c>
      <c r="J2435" s="3">
        <v>15</v>
      </c>
      <c r="K2435" s="3">
        <v>775.2</v>
      </c>
      <c r="L2435" s="3" t="s">
        <v>27</v>
      </c>
      <c r="M2435" s="5">
        <v>1</v>
      </c>
      <c r="N2435" s="6" t="str">
        <f>IF(ev_charging_network_usage_!$I2435&lt;=10,"Low",IF(ev_charging_network_usage_!$I2435&lt;=30,"Medium","High"))</f>
        <v>High</v>
      </c>
      <c r="O2435" s="6" t="str">
        <f t="shared" si="153"/>
        <v>Low Satisfaction</v>
      </c>
      <c r="P2435" s="6" t="str">
        <f>IF(ev_charging_network_usage_!$H2435&lt;30,"Short Charging",IF(ev_charging_network_usage_!$H2435&lt;=60,"Medium Charging","Long Charging"))</f>
        <v>Long Charging</v>
      </c>
      <c r="Q2435" s="6">
        <f t="shared" ref="Q2435:Q2498" si="156">IF(C2435="Fast Charger",1,IF(C2435="Standard Charger",2,IF(C2435="Super Fast Charger",3,"")))</f>
        <v>1</v>
      </c>
      <c r="R2435" s="30">
        <f t="shared" si="154"/>
        <v>0.62777777777777777</v>
      </c>
      <c r="S2435" s="28">
        <f t="shared" si="155"/>
        <v>45450</v>
      </c>
      <c r="T2435" s="28"/>
    </row>
    <row r="2436" spans="1:20" ht="13.2" x14ac:dyDescent="0.25">
      <c r="A2436" s="7" t="s">
        <v>5365</v>
      </c>
      <c r="B2436" s="7" t="s">
        <v>48</v>
      </c>
      <c r="C2436" s="7" t="s">
        <v>30</v>
      </c>
      <c r="D2436" s="7" t="s">
        <v>34</v>
      </c>
      <c r="E2436" s="7" t="s">
        <v>17</v>
      </c>
      <c r="F2436" s="7" t="s">
        <v>5366</v>
      </c>
      <c r="G2436" s="7" t="s">
        <v>5367</v>
      </c>
      <c r="H2436" s="7">
        <v>53</v>
      </c>
      <c r="I2436" s="7">
        <v>59.29</v>
      </c>
      <c r="J2436" s="7">
        <v>12</v>
      </c>
      <c r="K2436" s="7">
        <v>711.48</v>
      </c>
      <c r="L2436" s="7" t="s">
        <v>38</v>
      </c>
      <c r="M2436" s="9">
        <v>4</v>
      </c>
      <c r="N2436" s="6" t="str">
        <f>IF(ev_charging_network_usage_!$I2436&lt;=10,"Low",IF(ev_charging_network_usage_!$I2436&lt;=30,"Medium","High"))</f>
        <v>High</v>
      </c>
      <c r="O2436" s="6" t="str">
        <f t="shared" ref="O2436:O2499" si="157">IF(M2436&lt;=2,"Low Satisfaction",IF(M2436&lt;=4,"Medium Satisfaction","High Satisfaction"))</f>
        <v>Medium Satisfaction</v>
      </c>
      <c r="P2436" s="6" t="str">
        <f>IF(ev_charging_network_usage_!$H2436&lt;30,"Short Charging",IF(ev_charging_network_usage_!$H2436&lt;=60,"Medium Charging","Long Charging"))</f>
        <v>Medium Charging</v>
      </c>
      <c r="Q2436" s="6">
        <f t="shared" si="156"/>
        <v>2</v>
      </c>
      <c r="R2436" s="30">
        <f t="shared" si="154"/>
        <v>0.47708333333333336</v>
      </c>
      <c r="S2436" s="28">
        <f t="shared" si="155"/>
        <v>45123</v>
      </c>
      <c r="T2436" s="28"/>
    </row>
    <row r="2437" spans="1:20" ht="13.2" x14ac:dyDescent="0.25">
      <c r="A2437" s="3" t="s">
        <v>5368</v>
      </c>
      <c r="B2437" s="3" t="s">
        <v>59</v>
      </c>
      <c r="C2437" s="3" t="s">
        <v>30</v>
      </c>
      <c r="D2437" s="3" t="s">
        <v>31</v>
      </c>
      <c r="E2437" s="3" t="s">
        <v>17</v>
      </c>
      <c r="F2437" s="4">
        <v>45359.690972222219</v>
      </c>
      <c r="G2437" s="4">
        <v>45359.738888888889</v>
      </c>
      <c r="H2437" s="3">
        <v>69</v>
      </c>
      <c r="I2437" s="3">
        <v>34.67</v>
      </c>
      <c r="J2437" s="3">
        <v>8</v>
      </c>
      <c r="K2437" s="3">
        <v>277.36</v>
      </c>
      <c r="L2437" s="3" t="s">
        <v>23</v>
      </c>
      <c r="M2437" s="5">
        <v>5</v>
      </c>
      <c r="N2437" s="6" t="str">
        <f>IF(ev_charging_network_usage_!$I2437&lt;=10,"Low",IF(ev_charging_network_usage_!$I2437&lt;=30,"Medium","High"))</f>
        <v>High</v>
      </c>
      <c r="O2437" s="6" t="str">
        <f t="shared" si="157"/>
        <v>High Satisfaction</v>
      </c>
      <c r="P2437" s="6" t="str">
        <f>IF(ev_charging_network_usage_!$H2437&lt;30,"Short Charging",IF(ev_charging_network_usage_!$H2437&lt;=60,"Medium Charging","Long Charging"))</f>
        <v>Long Charging</v>
      </c>
      <c r="Q2437" s="6">
        <f t="shared" si="156"/>
        <v>2</v>
      </c>
      <c r="R2437" s="30">
        <f t="shared" si="154"/>
        <v>0.69097222222222221</v>
      </c>
      <c r="S2437" s="28">
        <f t="shared" si="155"/>
        <v>45359</v>
      </c>
      <c r="T2437" s="28"/>
    </row>
    <row r="2438" spans="1:20" ht="13.2" x14ac:dyDescent="0.25">
      <c r="A2438" s="7" t="s">
        <v>5369</v>
      </c>
      <c r="B2438" s="7" t="s">
        <v>48</v>
      </c>
      <c r="C2438" s="7" t="s">
        <v>15</v>
      </c>
      <c r="D2438" s="7" t="s">
        <v>34</v>
      </c>
      <c r="E2438" s="7" t="s">
        <v>17</v>
      </c>
      <c r="F2438" s="7" t="s">
        <v>5370</v>
      </c>
      <c r="G2438" s="7" t="s">
        <v>5371</v>
      </c>
      <c r="H2438" s="7">
        <v>87</v>
      </c>
      <c r="I2438" s="7">
        <v>52.45</v>
      </c>
      <c r="J2438" s="7">
        <v>10</v>
      </c>
      <c r="K2438" s="7">
        <v>524.5</v>
      </c>
      <c r="L2438" s="7" t="s">
        <v>27</v>
      </c>
      <c r="M2438" s="9">
        <v>1</v>
      </c>
      <c r="N2438" s="6" t="str">
        <f>IF(ev_charging_network_usage_!$I2438&lt;=10,"Low",IF(ev_charging_network_usage_!$I2438&lt;=30,"Medium","High"))</f>
        <v>High</v>
      </c>
      <c r="O2438" s="6" t="str">
        <f t="shared" si="157"/>
        <v>Low Satisfaction</v>
      </c>
      <c r="P2438" s="6" t="str">
        <f>IF(ev_charging_network_usage_!$H2438&lt;30,"Short Charging",IF(ev_charging_network_usage_!$H2438&lt;=60,"Medium Charging","Long Charging"))</f>
        <v>Long Charging</v>
      </c>
      <c r="Q2438" s="6">
        <f t="shared" si="156"/>
        <v>3</v>
      </c>
      <c r="R2438" s="30">
        <f t="shared" si="154"/>
        <v>0.5854166666666667</v>
      </c>
      <c r="S2438" s="28">
        <f t="shared" si="155"/>
        <v>45348</v>
      </c>
      <c r="T2438" s="28"/>
    </row>
    <row r="2439" spans="1:20" ht="13.2" x14ac:dyDescent="0.25">
      <c r="A2439" s="3" t="s">
        <v>5372</v>
      </c>
      <c r="B2439" s="3" t="s">
        <v>14</v>
      </c>
      <c r="C2439" s="3" t="s">
        <v>21</v>
      </c>
      <c r="D2439" s="3" t="s">
        <v>22</v>
      </c>
      <c r="E2439" s="3" t="s">
        <v>35</v>
      </c>
      <c r="F2439" s="4">
        <v>45058.042361111111</v>
      </c>
      <c r="G2439" s="4">
        <v>45058.091666666667</v>
      </c>
      <c r="H2439" s="3">
        <v>71</v>
      </c>
      <c r="I2439" s="3">
        <v>18.649999999999999</v>
      </c>
      <c r="J2439" s="3">
        <v>8</v>
      </c>
      <c r="K2439" s="3">
        <v>149.19999999999999</v>
      </c>
      <c r="L2439" s="3" t="s">
        <v>38</v>
      </c>
      <c r="M2439" s="5">
        <v>5</v>
      </c>
      <c r="N2439" s="6" t="str">
        <f>IF(ev_charging_network_usage_!$I2439&lt;=10,"Low",IF(ev_charging_network_usage_!$I2439&lt;=30,"Medium","High"))</f>
        <v>Medium</v>
      </c>
      <c r="O2439" s="6" t="str">
        <f t="shared" si="157"/>
        <v>High Satisfaction</v>
      </c>
      <c r="P2439" s="6" t="str">
        <f>IF(ev_charging_network_usage_!$H2439&lt;30,"Short Charging",IF(ev_charging_network_usage_!$H2439&lt;=60,"Medium Charging","Long Charging"))</f>
        <v>Long Charging</v>
      </c>
      <c r="Q2439" s="6">
        <f t="shared" si="156"/>
        <v>1</v>
      </c>
      <c r="R2439" s="30">
        <f t="shared" si="154"/>
        <v>4.2361111111111113E-2</v>
      </c>
      <c r="S2439" s="28">
        <f t="shared" si="155"/>
        <v>45058</v>
      </c>
      <c r="T2439" s="28"/>
    </row>
    <row r="2440" spans="1:20" ht="13.2" x14ac:dyDescent="0.25">
      <c r="A2440" s="7" t="s">
        <v>5373</v>
      </c>
      <c r="B2440" s="7" t="s">
        <v>48</v>
      </c>
      <c r="C2440" s="7" t="s">
        <v>30</v>
      </c>
      <c r="D2440" s="7" t="s">
        <v>22</v>
      </c>
      <c r="E2440" s="7" t="s">
        <v>17</v>
      </c>
      <c r="F2440" s="8">
        <v>45633.133333333331</v>
      </c>
      <c r="G2440" s="8">
        <v>45633.188888888886</v>
      </c>
      <c r="H2440" s="7">
        <v>80</v>
      </c>
      <c r="I2440" s="7">
        <v>24.91</v>
      </c>
      <c r="J2440" s="7">
        <v>15</v>
      </c>
      <c r="K2440" s="7">
        <v>373.65</v>
      </c>
      <c r="L2440" s="7" t="s">
        <v>38</v>
      </c>
      <c r="M2440" s="9">
        <v>3</v>
      </c>
      <c r="N2440" s="6" t="str">
        <f>IF(ev_charging_network_usage_!$I2440&lt;=10,"Low",IF(ev_charging_network_usage_!$I2440&lt;=30,"Medium","High"))</f>
        <v>Medium</v>
      </c>
      <c r="O2440" s="6" t="str">
        <f t="shared" si="157"/>
        <v>Medium Satisfaction</v>
      </c>
      <c r="P2440" s="6" t="str">
        <f>IF(ev_charging_network_usage_!$H2440&lt;30,"Short Charging",IF(ev_charging_network_usage_!$H2440&lt;=60,"Medium Charging","Long Charging"))</f>
        <v>Long Charging</v>
      </c>
      <c r="Q2440" s="6">
        <f t="shared" si="156"/>
        <v>2</v>
      </c>
      <c r="R2440" s="30">
        <f t="shared" si="154"/>
        <v>0.13333333333333333</v>
      </c>
      <c r="S2440" s="28">
        <f t="shared" si="155"/>
        <v>45633</v>
      </c>
      <c r="T2440" s="28"/>
    </row>
    <row r="2441" spans="1:20" ht="13.2" x14ac:dyDescent="0.25">
      <c r="A2441" s="3" t="s">
        <v>5374</v>
      </c>
      <c r="B2441" s="3" t="s">
        <v>20</v>
      </c>
      <c r="C2441" s="3" t="s">
        <v>15</v>
      </c>
      <c r="D2441" s="3" t="s">
        <v>16</v>
      </c>
      <c r="E2441" s="3" t="s">
        <v>17</v>
      </c>
      <c r="F2441" s="3" t="s">
        <v>5375</v>
      </c>
      <c r="G2441" s="3" t="s">
        <v>5376</v>
      </c>
      <c r="H2441" s="3">
        <v>107</v>
      </c>
      <c r="I2441" s="3">
        <v>45.92</v>
      </c>
      <c r="J2441" s="3">
        <v>8</v>
      </c>
      <c r="K2441" s="3">
        <v>367.36</v>
      </c>
      <c r="L2441" s="3" t="s">
        <v>23</v>
      </c>
      <c r="M2441" s="5">
        <v>4</v>
      </c>
      <c r="N2441" s="6" t="str">
        <f>IF(ev_charging_network_usage_!$I2441&lt;=10,"Low",IF(ev_charging_network_usage_!$I2441&lt;=30,"Medium","High"))</f>
        <v>High</v>
      </c>
      <c r="O2441" s="6" t="str">
        <f t="shared" si="157"/>
        <v>Medium Satisfaction</v>
      </c>
      <c r="P2441" s="6" t="str">
        <f>IF(ev_charging_network_usage_!$H2441&lt;30,"Short Charging",IF(ev_charging_network_usage_!$H2441&lt;=60,"Medium Charging","Long Charging"))</f>
        <v>Long Charging</v>
      </c>
      <c r="Q2441" s="6">
        <f t="shared" si="156"/>
        <v>3</v>
      </c>
      <c r="R2441" s="30">
        <f t="shared" si="154"/>
        <v>0.49861111111111112</v>
      </c>
      <c r="S2441" s="28">
        <f t="shared" si="155"/>
        <v>45276</v>
      </c>
      <c r="T2441" s="28"/>
    </row>
    <row r="2442" spans="1:20" ht="13.2" x14ac:dyDescent="0.25">
      <c r="A2442" s="7" t="s">
        <v>5377</v>
      </c>
      <c r="B2442" s="7" t="s">
        <v>59</v>
      </c>
      <c r="C2442" s="7" t="s">
        <v>15</v>
      </c>
      <c r="D2442" s="7" t="s">
        <v>16</v>
      </c>
      <c r="E2442" s="7" t="s">
        <v>35</v>
      </c>
      <c r="F2442" s="7" t="s">
        <v>5378</v>
      </c>
      <c r="G2442" s="7" t="s">
        <v>5379</v>
      </c>
      <c r="H2442" s="7">
        <v>67</v>
      </c>
      <c r="I2442" s="7">
        <v>14.57</v>
      </c>
      <c r="J2442" s="7">
        <v>15</v>
      </c>
      <c r="K2442" s="7">
        <v>218.55</v>
      </c>
      <c r="L2442" s="7" t="s">
        <v>23</v>
      </c>
      <c r="M2442" s="9">
        <v>3</v>
      </c>
      <c r="N2442" s="6" t="str">
        <f>IF(ev_charging_network_usage_!$I2442&lt;=10,"Low",IF(ev_charging_network_usage_!$I2442&lt;=30,"Medium","High"))</f>
        <v>Medium</v>
      </c>
      <c r="O2442" s="6" t="str">
        <f t="shared" si="157"/>
        <v>Medium Satisfaction</v>
      </c>
      <c r="P2442" s="6" t="str">
        <f>IF(ev_charging_network_usage_!$H2442&lt;30,"Short Charging",IF(ev_charging_network_usage_!$H2442&lt;=60,"Medium Charging","Long Charging"))</f>
        <v>Long Charging</v>
      </c>
      <c r="Q2442" s="6">
        <f t="shared" si="156"/>
        <v>3</v>
      </c>
      <c r="R2442" s="30">
        <f t="shared" si="154"/>
        <v>0.89375000000000004</v>
      </c>
      <c r="S2442" s="28">
        <f t="shared" si="155"/>
        <v>44946</v>
      </c>
      <c r="T2442" s="28"/>
    </row>
    <row r="2443" spans="1:20" ht="13.2" x14ac:dyDescent="0.25">
      <c r="A2443" s="3" t="s">
        <v>5380</v>
      </c>
      <c r="B2443" s="3" t="s">
        <v>29</v>
      </c>
      <c r="C2443" s="3" t="s">
        <v>21</v>
      </c>
      <c r="D2443" s="3" t="s">
        <v>31</v>
      </c>
      <c r="E2443" s="3" t="s">
        <v>35</v>
      </c>
      <c r="F2443" s="3" t="s">
        <v>5381</v>
      </c>
      <c r="G2443" s="3" t="s">
        <v>5382</v>
      </c>
      <c r="H2443" s="3">
        <v>29</v>
      </c>
      <c r="I2443" s="3">
        <v>22.69</v>
      </c>
      <c r="J2443" s="3">
        <v>8</v>
      </c>
      <c r="K2443" s="3">
        <v>181.52</v>
      </c>
      <c r="L2443" s="3" t="s">
        <v>18</v>
      </c>
      <c r="M2443" s="5">
        <v>4</v>
      </c>
      <c r="N2443" s="6" t="str">
        <f>IF(ev_charging_network_usage_!$I2443&lt;=10,"Low",IF(ev_charging_network_usage_!$I2443&lt;=30,"Medium","High"))</f>
        <v>Medium</v>
      </c>
      <c r="O2443" s="6" t="str">
        <f t="shared" si="157"/>
        <v>Medium Satisfaction</v>
      </c>
      <c r="P2443" s="6" t="str">
        <f>IF(ev_charging_network_usage_!$H2443&lt;30,"Short Charging",IF(ev_charging_network_usage_!$H2443&lt;=60,"Medium Charging","Long Charging"))</f>
        <v>Short Charging</v>
      </c>
      <c r="Q2443" s="6">
        <f t="shared" si="156"/>
        <v>1</v>
      </c>
      <c r="R2443" s="30">
        <f t="shared" si="154"/>
        <v>0.84583333333333333</v>
      </c>
      <c r="S2443" s="28">
        <f t="shared" si="155"/>
        <v>45106</v>
      </c>
      <c r="T2443" s="28"/>
    </row>
    <row r="2444" spans="1:20" ht="13.2" x14ac:dyDescent="0.25">
      <c r="A2444" s="7" t="s">
        <v>5383</v>
      </c>
      <c r="B2444" s="7" t="s">
        <v>29</v>
      </c>
      <c r="C2444" s="7" t="s">
        <v>15</v>
      </c>
      <c r="D2444" s="7" t="s">
        <v>31</v>
      </c>
      <c r="E2444" s="7" t="s">
        <v>17</v>
      </c>
      <c r="F2444" s="8">
        <v>45543.388194444444</v>
      </c>
      <c r="G2444" s="8">
        <v>45543.439583333333</v>
      </c>
      <c r="H2444" s="7">
        <v>74</v>
      </c>
      <c r="I2444" s="7">
        <v>28.71</v>
      </c>
      <c r="J2444" s="7">
        <v>10</v>
      </c>
      <c r="K2444" s="7">
        <v>287.10000000000002</v>
      </c>
      <c r="L2444" s="7" t="s">
        <v>38</v>
      </c>
      <c r="M2444" s="9">
        <v>4</v>
      </c>
      <c r="N2444" s="6" t="str">
        <f>IF(ev_charging_network_usage_!$I2444&lt;=10,"Low",IF(ev_charging_network_usage_!$I2444&lt;=30,"Medium","High"))</f>
        <v>Medium</v>
      </c>
      <c r="O2444" s="6" t="str">
        <f t="shared" si="157"/>
        <v>Medium Satisfaction</v>
      </c>
      <c r="P2444" s="6" t="str">
        <f>IF(ev_charging_network_usage_!$H2444&lt;30,"Short Charging",IF(ev_charging_network_usage_!$H2444&lt;=60,"Medium Charging","Long Charging"))</f>
        <v>Long Charging</v>
      </c>
      <c r="Q2444" s="6">
        <f t="shared" si="156"/>
        <v>3</v>
      </c>
      <c r="R2444" s="30">
        <f t="shared" si="154"/>
        <v>0.38819444444444445</v>
      </c>
      <c r="S2444" s="28">
        <f t="shared" si="155"/>
        <v>45543</v>
      </c>
      <c r="T2444" s="28"/>
    </row>
    <row r="2445" spans="1:20" ht="13.2" x14ac:dyDescent="0.25">
      <c r="A2445" s="3" t="s">
        <v>5384</v>
      </c>
      <c r="B2445" s="3" t="s">
        <v>20</v>
      </c>
      <c r="C2445" s="3" t="s">
        <v>30</v>
      </c>
      <c r="D2445" s="3" t="s">
        <v>31</v>
      </c>
      <c r="E2445" s="3" t="s">
        <v>35</v>
      </c>
      <c r="F2445" s="4">
        <v>45512.097222222219</v>
      </c>
      <c r="G2445" s="4">
        <v>45512.146527777775</v>
      </c>
      <c r="H2445" s="3">
        <v>71</v>
      </c>
      <c r="I2445" s="3">
        <v>48.44</v>
      </c>
      <c r="J2445" s="3">
        <v>12</v>
      </c>
      <c r="K2445" s="3">
        <v>581.28</v>
      </c>
      <c r="L2445" s="3" t="s">
        <v>27</v>
      </c>
      <c r="M2445" s="5">
        <v>3</v>
      </c>
      <c r="N2445" s="6" t="str">
        <f>IF(ev_charging_network_usage_!$I2445&lt;=10,"Low",IF(ev_charging_network_usage_!$I2445&lt;=30,"Medium","High"))</f>
        <v>High</v>
      </c>
      <c r="O2445" s="6" t="str">
        <f t="shared" si="157"/>
        <v>Medium Satisfaction</v>
      </c>
      <c r="P2445" s="6" t="str">
        <f>IF(ev_charging_network_usage_!$H2445&lt;30,"Short Charging",IF(ev_charging_network_usage_!$H2445&lt;=60,"Medium Charging","Long Charging"))</f>
        <v>Long Charging</v>
      </c>
      <c r="Q2445" s="6">
        <f t="shared" si="156"/>
        <v>2</v>
      </c>
      <c r="R2445" s="30">
        <f t="shared" si="154"/>
        <v>9.7222222222222224E-2</v>
      </c>
      <c r="S2445" s="28">
        <f t="shared" si="155"/>
        <v>45512</v>
      </c>
      <c r="T2445" s="28"/>
    </row>
    <row r="2446" spans="1:20" ht="13.2" x14ac:dyDescent="0.25">
      <c r="A2446" s="7" t="s">
        <v>5385</v>
      </c>
      <c r="B2446" s="7" t="s">
        <v>29</v>
      </c>
      <c r="C2446" s="7" t="s">
        <v>30</v>
      </c>
      <c r="D2446" s="7" t="s">
        <v>31</v>
      </c>
      <c r="E2446" s="7" t="s">
        <v>17</v>
      </c>
      <c r="F2446" s="8">
        <v>45514.664583333331</v>
      </c>
      <c r="G2446" s="8">
        <v>45514.683333333334</v>
      </c>
      <c r="H2446" s="7">
        <v>27</v>
      </c>
      <c r="I2446" s="7">
        <v>45.93</v>
      </c>
      <c r="J2446" s="7">
        <v>12</v>
      </c>
      <c r="K2446" s="7">
        <v>551.16</v>
      </c>
      <c r="L2446" s="7" t="s">
        <v>23</v>
      </c>
      <c r="M2446" s="9">
        <v>2</v>
      </c>
      <c r="N2446" s="6" t="str">
        <f>IF(ev_charging_network_usage_!$I2446&lt;=10,"Low",IF(ev_charging_network_usage_!$I2446&lt;=30,"Medium","High"))</f>
        <v>High</v>
      </c>
      <c r="O2446" s="6" t="str">
        <f t="shared" si="157"/>
        <v>Low Satisfaction</v>
      </c>
      <c r="P2446" s="6" t="str">
        <f>IF(ev_charging_network_usage_!$H2446&lt;30,"Short Charging",IF(ev_charging_network_usage_!$H2446&lt;=60,"Medium Charging","Long Charging"))</f>
        <v>Short Charging</v>
      </c>
      <c r="Q2446" s="6">
        <f t="shared" si="156"/>
        <v>2</v>
      </c>
      <c r="R2446" s="30">
        <f t="shared" si="154"/>
        <v>0.6645833333333333</v>
      </c>
      <c r="S2446" s="28">
        <f t="shared" si="155"/>
        <v>45514</v>
      </c>
      <c r="T2446" s="28"/>
    </row>
    <row r="2447" spans="1:20" ht="13.2" x14ac:dyDescent="0.25">
      <c r="A2447" s="3" t="s">
        <v>5386</v>
      </c>
      <c r="B2447" s="3" t="s">
        <v>59</v>
      </c>
      <c r="C2447" s="3" t="s">
        <v>21</v>
      </c>
      <c r="D2447" s="3" t="s">
        <v>34</v>
      </c>
      <c r="E2447" s="3" t="s">
        <v>17</v>
      </c>
      <c r="F2447" s="3" t="s">
        <v>5387</v>
      </c>
      <c r="G2447" s="3" t="s">
        <v>5388</v>
      </c>
      <c r="H2447" s="3">
        <v>73</v>
      </c>
      <c r="I2447" s="3">
        <v>18.760000000000002</v>
      </c>
      <c r="J2447" s="3">
        <v>12</v>
      </c>
      <c r="K2447" s="3">
        <v>225.12</v>
      </c>
      <c r="L2447" s="3" t="s">
        <v>23</v>
      </c>
      <c r="M2447" s="5">
        <v>1</v>
      </c>
      <c r="N2447" s="6" t="str">
        <f>IF(ev_charging_network_usage_!$I2447&lt;=10,"Low",IF(ev_charging_network_usage_!$I2447&lt;=30,"Medium","High"))</f>
        <v>Medium</v>
      </c>
      <c r="O2447" s="6" t="str">
        <f t="shared" si="157"/>
        <v>Low Satisfaction</v>
      </c>
      <c r="P2447" s="6" t="str">
        <f>IF(ev_charging_network_usage_!$H2447&lt;30,"Short Charging",IF(ev_charging_network_usage_!$H2447&lt;=60,"Medium Charging","Long Charging"))</f>
        <v>Long Charging</v>
      </c>
      <c r="Q2447" s="6">
        <f t="shared" si="156"/>
        <v>1</v>
      </c>
      <c r="R2447" s="30">
        <f t="shared" si="154"/>
        <v>0.32361111111111113</v>
      </c>
      <c r="S2447" s="28">
        <f t="shared" si="155"/>
        <v>45425</v>
      </c>
      <c r="T2447" s="28"/>
    </row>
    <row r="2448" spans="1:20" ht="13.2" x14ac:dyDescent="0.25">
      <c r="A2448" s="7" t="s">
        <v>5389</v>
      </c>
      <c r="B2448" s="7" t="s">
        <v>78</v>
      </c>
      <c r="C2448" s="7" t="s">
        <v>15</v>
      </c>
      <c r="D2448" s="7" t="s">
        <v>16</v>
      </c>
      <c r="E2448" s="7" t="s">
        <v>17</v>
      </c>
      <c r="F2448" s="7" t="s">
        <v>5390</v>
      </c>
      <c r="G2448" s="7" t="s">
        <v>5391</v>
      </c>
      <c r="H2448" s="7">
        <v>63</v>
      </c>
      <c r="I2448" s="7">
        <v>3.05</v>
      </c>
      <c r="J2448" s="7">
        <v>12</v>
      </c>
      <c r="K2448" s="7">
        <v>36.6</v>
      </c>
      <c r="L2448" s="7" t="s">
        <v>27</v>
      </c>
      <c r="M2448" s="9">
        <v>1</v>
      </c>
      <c r="N2448" s="6" t="str">
        <f>IF(ev_charging_network_usage_!$I2448&lt;=10,"Low",IF(ev_charging_network_usage_!$I2448&lt;=30,"Medium","High"))</f>
        <v>Low</v>
      </c>
      <c r="O2448" s="6" t="str">
        <f t="shared" si="157"/>
        <v>Low Satisfaction</v>
      </c>
      <c r="P2448" s="6" t="str">
        <f>IF(ev_charging_network_usage_!$H2448&lt;30,"Short Charging",IF(ev_charging_network_usage_!$H2448&lt;=60,"Medium Charging","Long Charging"))</f>
        <v>Long Charging</v>
      </c>
      <c r="Q2448" s="6">
        <f t="shared" si="156"/>
        <v>3</v>
      </c>
      <c r="R2448" s="30">
        <f t="shared" si="154"/>
        <v>0.14097222222222222</v>
      </c>
      <c r="S2448" s="28">
        <f t="shared" si="155"/>
        <v>45502</v>
      </c>
      <c r="T2448" s="28"/>
    </row>
    <row r="2449" spans="1:20" ht="13.2" x14ac:dyDescent="0.25">
      <c r="A2449" s="3" t="s">
        <v>5392</v>
      </c>
      <c r="B2449" s="3" t="s">
        <v>20</v>
      </c>
      <c r="C2449" s="3" t="s">
        <v>30</v>
      </c>
      <c r="D2449" s="3" t="s">
        <v>31</v>
      </c>
      <c r="E2449" s="3" t="s">
        <v>35</v>
      </c>
      <c r="F2449" s="3" t="s">
        <v>5393</v>
      </c>
      <c r="G2449" s="3" t="s">
        <v>5394</v>
      </c>
      <c r="H2449" s="3">
        <v>75</v>
      </c>
      <c r="I2449" s="3">
        <v>9.23</v>
      </c>
      <c r="J2449" s="3">
        <v>8</v>
      </c>
      <c r="K2449" s="3">
        <v>73.84</v>
      </c>
      <c r="L2449" s="3" t="s">
        <v>27</v>
      </c>
      <c r="M2449" s="5">
        <v>1</v>
      </c>
      <c r="N2449" s="6" t="str">
        <f>IF(ev_charging_network_usage_!$I2449&lt;=10,"Low",IF(ev_charging_network_usage_!$I2449&lt;=30,"Medium","High"))</f>
        <v>Low</v>
      </c>
      <c r="O2449" s="6" t="str">
        <f t="shared" si="157"/>
        <v>Low Satisfaction</v>
      </c>
      <c r="P2449" s="6" t="str">
        <f>IF(ev_charging_network_usage_!$H2449&lt;30,"Short Charging",IF(ev_charging_network_usage_!$H2449&lt;=60,"Medium Charging","Long Charging"))</f>
        <v>Long Charging</v>
      </c>
      <c r="Q2449" s="6">
        <f t="shared" si="156"/>
        <v>2</v>
      </c>
      <c r="R2449" s="30">
        <f t="shared" si="154"/>
        <v>0.61597222222222225</v>
      </c>
      <c r="S2449" s="28">
        <f t="shared" si="155"/>
        <v>45320</v>
      </c>
      <c r="T2449" s="28"/>
    </row>
    <row r="2450" spans="1:20" ht="13.2" x14ac:dyDescent="0.25">
      <c r="A2450" s="7" t="s">
        <v>5395</v>
      </c>
      <c r="B2450" s="7" t="s">
        <v>14</v>
      </c>
      <c r="C2450" s="7" t="s">
        <v>21</v>
      </c>
      <c r="D2450" s="7" t="s">
        <v>34</v>
      </c>
      <c r="E2450" s="7" t="s">
        <v>17</v>
      </c>
      <c r="F2450" s="8">
        <v>45081.34097222222</v>
      </c>
      <c r="G2450" s="8">
        <v>45081.374305555553</v>
      </c>
      <c r="H2450" s="7">
        <v>48</v>
      </c>
      <c r="I2450" s="7">
        <v>34.72</v>
      </c>
      <c r="J2450" s="7">
        <v>8</v>
      </c>
      <c r="K2450" s="7">
        <v>277.76</v>
      </c>
      <c r="L2450" s="7" t="s">
        <v>18</v>
      </c>
      <c r="M2450" s="9">
        <v>3</v>
      </c>
      <c r="N2450" s="6" t="str">
        <f>IF(ev_charging_network_usage_!$I2450&lt;=10,"Low",IF(ev_charging_network_usage_!$I2450&lt;=30,"Medium","High"))</f>
        <v>High</v>
      </c>
      <c r="O2450" s="6" t="str">
        <f t="shared" si="157"/>
        <v>Medium Satisfaction</v>
      </c>
      <c r="P2450" s="6" t="str">
        <f>IF(ev_charging_network_usage_!$H2450&lt;30,"Short Charging",IF(ev_charging_network_usage_!$H2450&lt;=60,"Medium Charging","Long Charging"))</f>
        <v>Medium Charging</v>
      </c>
      <c r="Q2450" s="6">
        <f t="shared" si="156"/>
        <v>1</v>
      </c>
      <c r="R2450" s="30">
        <f t="shared" si="154"/>
        <v>0.34097222222222223</v>
      </c>
      <c r="S2450" s="28">
        <f t="shared" si="155"/>
        <v>45081</v>
      </c>
      <c r="T2450" s="28"/>
    </row>
    <row r="2451" spans="1:20" ht="13.2" x14ac:dyDescent="0.25">
      <c r="A2451" s="3" t="s">
        <v>5396</v>
      </c>
      <c r="B2451" s="3" t="s">
        <v>29</v>
      </c>
      <c r="C2451" s="3" t="s">
        <v>15</v>
      </c>
      <c r="D2451" s="3" t="s">
        <v>31</v>
      </c>
      <c r="E2451" s="3" t="s">
        <v>17</v>
      </c>
      <c r="F2451" s="4">
        <v>45268.502083333333</v>
      </c>
      <c r="G2451" s="4">
        <v>45268.5625</v>
      </c>
      <c r="H2451" s="3">
        <v>87</v>
      </c>
      <c r="I2451" s="3">
        <v>23.16</v>
      </c>
      <c r="J2451" s="3">
        <v>8</v>
      </c>
      <c r="K2451" s="3">
        <v>185.28</v>
      </c>
      <c r="L2451" s="3" t="s">
        <v>23</v>
      </c>
      <c r="M2451" s="5">
        <v>1</v>
      </c>
      <c r="N2451" s="6" t="str">
        <f>IF(ev_charging_network_usage_!$I2451&lt;=10,"Low",IF(ev_charging_network_usage_!$I2451&lt;=30,"Medium","High"))</f>
        <v>Medium</v>
      </c>
      <c r="O2451" s="6" t="str">
        <f t="shared" si="157"/>
        <v>Low Satisfaction</v>
      </c>
      <c r="P2451" s="6" t="str">
        <f>IF(ev_charging_network_usage_!$H2451&lt;30,"Short Charging",IF(ev_charging_network_usage_!$H2451&lt;=60,"Medium Charging","Long Charging"))</f>
        <v>Long Charging</v>
      </c>
      <c r="Q2451" s="6">
        <f t="shared" si="156"/>
        <v>3</v>
      </c>
      <c r="R2451" s="30">
        <f t="shared" si="154"/>
        <v>0.50208333333333333</v>
      </c>
      <c r="S2451" s="28">
        <f t="shared" si="155"/>
        <v>45268</v>
      </c>
      <c r="T2451" s="28"/>
    </row>
    <row r="2452" spans="1:20" ht="13.2" x14ac:dyDescent="0.25">
      <c r="A2452" s="7" t="s">
        <v>5397</v>
      </c>
      <c r="B2452" s="7" t="s">
        <v>43</v>
      </c>
      <c r="C2452" s="7" t="s">
        <v>15</v>
      </c>
      <c r="D2452" s="7" t="s">
        <v>34</v>
      </c>
      <c r="E2452" s="7" t="s">
        <v>35</v>
      </c>
      <c r="F2452" s="7" t="s">
        <v>5398</v>
      </c>
      <c r="G2452" s="7" t="s">
        <v>5399</v>
      </c>
      <c r="H2452" s="7">
        <v>22</v>
      </c>
      <c r="I2452" s="7">
        <v>29.52</v>
      </c>
      <c r="J2452" s="7">
        <v>10</v>
      </c>
      <c r="K2452" s="7">
        <v>295.2</v>
      </c>
      <c r="L2452" s="7" t="s">
        <v>38</v>
      </c>
      <c r="M2452" s="9">
        <v>1</v>
      </c>
      <c r="N2452" s="6" t="str">
        <f>IF(ev_charging_network_usage_!$I2452&lt;=10,"Low",IF(ev_charging_network_usage_!$I2452&lt;=30,"Medium","High"))</f>
        <v>Medium</v>
      </c>
      <c r="O2452" s="6" t="str">
        <f t="shared" si="157"/>
        <v>Low Satisfaction</v>
      </c>
      <c r="P2452" s="6" t="str">
        <f>IF(ev_charging_network_usage_!$H2452&lt;30,"Short Charging",IF(ev_charging_network_usage_!$H2452&lt;=60,"Medium Charging","Long Charging"))</f>
        <v>Short Charging</v>
      </c>
      <c r="Q2452" s="6">
        <f t="shared" si="156"/>
        <v>3</v>
      </c>
      <c r="R2452" s="30">
        <f t="shared" si="154"/>
        <v>0.5708333333333333</v>
      </c>
      <c r="S2452" s="28">
        <f t="shared" si="155"/>
        <v>45589</v>
      </c>
      <c r="T2452" s="28"/>
    </row>
    <row r="2453" spans="1:20" ht="13.2" x14ac:dyDescent="0.25">
      <c r="A2453" s="3" t="s">
        <v>5400</v>
      </c>
      <c r="B2453" s="3" t="s">
        <v>43</v>
      </c>
      <c r="C2453" s="3" t="s">
        <v>15</v>
      </c>
      <c r="D2453" s="3" t="s">
        <v>16</v>
      </c>
      <c r="E2453" s="3" t="s">
        <v>35</v>
      </c>
      <c r="F2453" s="4">
        <v>45355.856944444444</v>
      </c>
      <c r="G2453" s="4">
        <v>45355.893750000003</v>
      </c>
      <c r="H2453" s="3">
        <v>53</v>
      </c>
      <c r="I2453" s="3">
        <v>41.83</v>
      </c>
      <c r="J2453" s="3">
        <v>8</v>
      </c>
      <c r="K2453" s="3">
        <v>334.64</v>
      </c>
      <c r="L2453" s="3" t="s">
        <v>27</v>
      </c>
      <c r="M2453" s="5">
        <v>5</v>
      </c>
      <c r="N2453" s="6" t="str">
        <f>IF(ev_charging_network_usage_!$I2453&lt;=10,"Low",IF(ev_charging_network_usage_!$I2453&lt;=30,"Medium","High"))</f>
        <v>High</v>
      </c>
      <c r="O2453" s="6" t="str">
        <f t="shared" si="157"/>
        <v>High Satisfaction</v>
      </c>
      <c r="P2453" s="6" t="str">
        <f>IF(ev_charging_network_usage_!$H2453&lt;30,"Short Charging",IF(ev_charging_network_usage_!$H2453&lt;=60,"Medium Charging","Long Charging"))</f>
        <v>Medium Charging</v>
      </c>
      <c r="Q2453" s="6">
        <f t="shared" si="156"/>
        <v>3</v>
      </c>
      <c r="R2453" s="30">
        <f t="shared" si="154"/>
        <v>0.8569444444444444</v>
      </c>
      <c r="S2453" s="28">
        <f t="shared" si="155"/>
        <v>45355</v>
      </c>
      <c r="T2453" s="28"/>
    </row>
    <row r="2454" spans="1:20" ht="13.2" x14ac:dyDescent="0.25">
      <c r="A2454" s="7" t="s">
        <v>5401</v>
      </c>
      <c r="B2454" s="7" t="s">
        <v>14</v>
      </c>
      <c r="C2454" s="7" t="s">
        <v>30</v>
      </c>
      <c r="D2454" s="7" t="s">
        <v>22</v>
      </c>
      <c r="E2454" s="7" t="s">
        <v>35</v>
      </c>
      <c r="F2454" s="8">
        <v>45179.171527777777</v>
      </c>
      <c r="G2454" s="8">
        <v>45179.182638888888</v>
      </c>
      <c r="H2454" s="7">
        <v>16</v>
      </c>
      <c r="I2454" s="7">
        <v>22.92</v>
      </c>
      <c r="J2454" s="7">
        <v>8</v>
      </c>
      <c r="K2454" s="7">
        <v>183.36</v>
      </c>
      <c r="L2454" s="7" t="s">
        <v>38</v>
      </c>
      <c r="M2454" s="9">
        <v>1</v>
      </c>
      <c r="N2454" s="6" t="str">
        <f>IF(ev_charging_network_usage_!$I2454&lt;=10,"Low",IF(ev_charging_network_usage_!$I2454&lt;=30,"Medium","High"))</f>
        <v>Medium</v>
      </c>
      <c r="O2454" s="6" t="str">
        <f t="shared" si="157"/>
        <v>Low Satisfaction</v>
      </c>
      <c r="P2454" s="6" t="str">
        <f>IF(ev_charging_network_usage_!$H2454&lt;30,"Short Charging",IF(ev_charging_network_usage_!$H2454&lt;=60,"Medium Charging","Long Charging"))</f>
        <v>Short Charging</v>
      </c>
      <c r="Q2454" s="6">
        <f t="shared" si="156"/>
        <v>2</v>
      </c>
      <c r="R2454" s="30">
        <f t="shared" si="154"/>
        <v>0.17152777777777778</v>
      </c>
      <c r="S2454" s="28">
        <f t="shared" si="155"/>
        <v>45179</v>
      </c>
      <c r="T2454" s="28"/>
    </row>
    <row r="2455" spans="1:20" ht="13.2" x14ac:dyDescent="0.25">
      <c r="A2455" s="3" t="s">
        <v>5402</v>
      </c>
      <c r="B2455" s="3" t="s">
        <v>78</v>
      </c>
      <c r="C2455" s="3" t="s">
        <v>30</v>
      </c>
      <c r="D2455" s="3" t="s">
        <v>22</v>
      </c>
      <c r="E2455" s="3" t="s">
        <v>35</v>
      </c>
      <c r="F2455" s="3" t="s">
        <v>5403</v>
      </c>
      <c r="G2455" s="3" t="s">
        <v>5404</v>
      </c>
      <c r="H2455" s="3">
        <v>24</v>
      </c>
      <c r="I2455" s="3">
        <v>39.299999999999997</v>
      </c>
      <c r="J2455" s="3">
        <v>12</v>
      </c>
      <c r="K2455" s="3">
        <v>471.6</v>
      </c>
      <c r="L2455" s="3" t="s">
        <v>18</v>
      </c>
      <c r="M2455" s="5">
        <v>5</v>
      </c>
      <c r="N2455" s="6" t="str">
        <f>IF(ev_charging_network_usage_!$I2455&lt;=10,"Low",IF(ev_charging_network_usage_!$I2455&lt;=30,"Medium","High"))</f>
        <v>High</v>
      </c>
      <c r="O2455" s="6" t="str">
        <f t="shared" si="157"/>
        <v>High Satisfaction</v>
      </c>
      <c r="P2455" s="6" t="str">
        <f>IF(ev_charging_network_usage_!$H2455&lt;30,"Short Charging",IF(ev_charging_network_usage_!$H2455&lt;=60,"Medium Charging","Long Charging"))</f>
        <v>Short Charging</v>
      </c>
      <c r="Q2455" s="6">
        <f t="shared" si="156"/>
        <v>2</v>
      </c>
      <c r="R2455" s="30">
        <f t="shared" si="154"/>
        <v>0.99583333333333335</v>
      </c>
      <c r="S2455" s="28">
        <f t="shared" si="155"/>
        <v>45563</v>
      </c>
      <c r="T2455" s="28"/>
    </row>
    <row r="2456" spans="1:20" ht="13.2" x14ac:dyDescent="0.25">
      <c r="A2456" s="7" t="s">
        <v>5405</v>
      </c>
      <c r="B2456" s="7" t="s">
        <v>43</v>
      </c>
      <c r="C2456" s="7" t="s">
        <v>21</v>
      </c>
      <c r="D2456" s="7" t="s">
        <v>22</v>
      </c>
      <c r="E2456" s="7" t="s">
        <v>17</v>
      </c>
      <c r="F2456" s="7" t="s">
        <v>5406</v>
      </c>
      <c r="G2456" s="7" t="s">
        <v>5407</v>
      </c>
      <c r="H2456" s="7">
        <v>50</v>
      </c>
      <c r="I2456" s="7">
        <v>12.4</v>
      </c>
      <c r="J2456" s="7">
        <v>12</v>
      </c>
      <c r="K2456" s="7">
        <v>148.80000000000001</v>
      </c>
      <c r="L2456" s="7" t="s">
        <v>18</v>
      </c>
      <c r="M2456" s="9">
        <v>5</v>
      </c>
      <c r="N2456" s="6" t="str">
        <f>IF(ev_charging_network_usage_!$I2456&lt;=10,"Low",IF(ev_charging_network_usage_!$I2456&lt;=30,"Medium","High"))</f>
        <v>Medium</v>
      </c>
      <c r="O2456" s="6" t="str">
        <f t="shared" si="157"/>
        <v>High Satisfaction</v>
      </c>
      <c r="P2456" s="6" t="str">
        <f>IF(ev_charging_network_usage_!$H2456&lt;30,"Short Charging",IF(ev_charging_network_usage_!$H2456&lt;=60,"Medium Charging","Long Charging"))</f>
        <v>Medium Charging</v>
      </c>
      <c r="Q2456" s="6">
        <f t="shared" si="156"/>
        <v>1</v>
      </c>
      <c r="R2456" s="30">
        <f t="shared" si="154"/>
        <v>0.82638888888888884</v>
      </c>
      <c r="S2456" s="28">
        <f t="shared" si="155"/>
        <v>45037</v>
      </c>
      <c r="T2456" s="28"/>
    </row>
    <row r="2457" spans="1:20" ht="13.2" x14ac:dyDescent="0.25">
      <c r="A2457" s="3" t="s">
        <v>5408</v>
      </c>
      <c r="B2457" s="3" t="s">
        <v>14</v>
      </c>
      <c r="C2457" s="3" t="s">
        <v>30</v>
      </c>
      <c r="D2457" s="3" t="s">
        <v>31</v>
      </c>
      <c r="E2457" s="3" t="s">
        <v>35</v>
      </c>
      <c r="F2457" s="3" t="s">
        <v>5409</v>
      </c>
      <c r="G2457" s="3" t="s">
        <v>5410</v>
      </c>
      <c r="H2457" s="3">
        <v>28</v>
      </c>
      <c r="I2457" s="3">
        <v>34.520000000000003</v>
      </c>
      <c r="J2457" s="3">
        <v>15</v>
      </c>
      <c r="K2457" s="3">
        <v>517.79999999999995</v>
      </c>
      <c r="L2457" s="3" t="s">
        <v>38</v>
      </c>
      <c r="M2457" s="5">
        <v>1</v>
      </c>
      <c r="N2457" s="6" t="str">
        <f>IF(ev_charging_network_usage_!$I2457&lt;=10,"Low",IF(ev_charging_network_usage_!$I2457&lt;=30,"Medium","High"))</f>
        <v>High</v>
      </c>
      <c r="O2457" s="6" t="str">
        <f t="shared" si="157"/>
        <v>Low Satisfaction</v>
      </c>
      <c r="P2457" s="6" t="str">
        <f>IF(ev_charging_network_usage_!$H2457&lt;30,"Short Charging",IF(ev_charging_network_usage_!$H2457&lt;=60,"Medium Charging","Long Charging"))</f>
        <v>Short Charging</v>
      </c>
      <c r="Q2457" s="6">
        <f t="shared" si="156"/>
        <v>2</v>
      </c>
      <c r="R2457" s="30">
        <f t="shared" si="154"/>
        <v>0.59652777777777777</v>
      </c>
      <c r="S2457" s="28">
        <f t="shared" si="155"/>
        <v>45067</v>
      </c>
      <c r="T2457" s="28"/>
    </row>
    <row r="2458" spans="1:20" ht="13.2" x14ac:dyDescent="0.25">
      <c r="A2458" s="7" t="s">
        <v>5411</v>
      </c>
      <c r="B2458" s="7" t="s">
        <v>29</v>
      </c>
      <c r="C2458" s="7" t="s">
        <v>15</v>
      </c>
      <c r="D2458" s="7" t="s">
        <v>22</v>
      </c>
      <c r="E2458" s="7" t="s">
        <v>17</v>
      </c>
      <c r="F2458" s="7" t="s">
        <v>5412</v>
      </c>
      <c r="G2458" s="7" t="s">
        <v>5413</v>
      </c>
      <c r="H2458" s="7">
        <v>18</v>
      </c>
      <c r="I2458" s="7">
        <v>18.670000000000002</v>
      </c>
      <c r="J2458" s="7">
        <v>10</v>
      </c>
      <c r="K2458" s="7">
        <v>186.7</v>
      </c>
      <c r="L2458" s="7" t="s">
        <v>38</v>
      </c>
      <c r="M2458" s="9">
        <v>5</v>
      </c>
      <c r="N2458" s="6" t="str">
        <f>IF(ev_charging_network_usage_!$I2458&lt;=10,"Low",IF(ev_charging_network_usage_!$I2458&lt;=30,"Medium","High"))</f>
        <v>Medium</v>
      </c>
      <c r="O2458" s="6" t="str">
        <f t="shared" si="157"/>
        <v>High Satisfaction</v>
      </c>
      <c r="P2458" s="6" t="str">
        <f>IF(ev_charging_network_usage_!$H2458&lt;30,"Short Charging",IF(ev_charging_network_usage_!$H2458&lt;=60,"Medium Charging","Long Charging"))</f>
        <v>Short Charging</v>
      </c>
      <c r="Q2458" s="6">
        <f t="shared" si="156"/>
        <v>3</v>
      </c>
      <c r="R2458" s="30">
        <f t="shared" si="154"/>
        <v>0.16180555555555556</v>
      </c>
      <c r="S2458" s="28">
        <f t="shared" si="155"/>
        <v>45518</v>
      </c>
      <c r="T2458" s="28"/>
    </row>
    <row r="2459" spans="1:20" ht="13.2" x14ac:dyDescent="0.25">
      <c r="A2459" s="3" t="s">
        <v>5414</v>
      </c>
      <c r="B2459" s="3" t="s">
        <v>29</v>
      </c>
      <c r="C2459" s="3" t="s">
        <v>15</v>
      </c>
      <c r="D2459" s="3" t="s">
        <v>31</v>
      </c>
      <c r="E2459" s="3" t="s">
        <v>17</v>
      </c>
      <c r="F2459" s="3" t="s">
        <v>5415</v>
      </c>
      <c r="G2459" s="3" t="s">
        <v>5416</v>
      </c>
      <c r="H2459" s="3">
        <v>31</v>
      </c>
      <c r="I2459" s="3">
        <v>35.229999999999997</v>
      </c>
      <c r="J2459" s="3">
        <v>8</v>
      </c>
      <c r="K2459" s="3">
        <v>281.83999999999997</v>
      </c>
      <c r="L2459" s="3" t="s">
        <v>27</v>
      </c>
      <c r="M2459" s="5">
        <v>5</v>
      </c>
      <c r="N2459" s="6" t="str">
        <f>IF(ev_charging_network_usage_!$I2459&lt;=10,"Low",IF(ev_charging_network_usage_!$I2459&lt;=30,"Medium","High"))</f>
        <v>High</v>
      </c>
      <c r="O2459" s="6" t="str">
        <f t="shared" si="157"/>
        <v>High Satisfaction</v>
      </c>
      <c r="P2459" s="6" t="str">
        <f>IF(ev_charging_network_usage_!$H2459&lt;30,"Short Charging",IF(ev_charging_network_usage_!$H2459&lt;=60,"Medium Charging","Long Charging"))</f>
        <v>Medium Charging</v>
      </c>
      <c r="Q2459" s="6">
        <f t="shared" si="156"/>
        <v>3</v>
      </c>
      <c r="R2459" s="30">
        <f t="shared" si="154"/>
        <v>0.3347222222222222</v>
      </c>
      <c r="S2459" s="28">
        <f t="shared" si="155"/>
        <v>45135</v>
      </c>
      <c r="T2459" s="28"/>
    </row>
    <row r="2460" spans="1:20" ht="13.2" x14ac:dyDescent="0.25">
      <c r="A2460" s="7" t="s">
        <v>5417</v>
      </c>
      <c r="B2460" s="7" t="s">
        <v>59</v>
      </c>
      <c r="C2460" s="7" t="s">
        <v>15</v>
      </c>
      <c r="D2460" s="7" t="s">
        <v>34</v>
      </c>
      <c r="E2460" s="7" t="s">
        <v>17</v>
      </c>
      <c r="F2460" s="8">
        <v>45505.745138888888</v>
      </c>
      <c r="G2460" s="8">
        <v>45505.800694444442</v>
      </c>
      <c r="H2460" s="7">
        <v>80</v>
      </c>
      <c r="I2460" s="7">
        <v>52.72</v>
      </c>
      <c r="J2460" s="7">
        <v>8</v>
      </c>
      <c r="K2460" s="7">
        <v>421.76</v>
      </c>
      <c r="L2460" s="7" t="s">
        <v>27</v>
      </c>
      <c r="M2460" s="9">
        <v>1</v>
      </c>
      <c r="N2460" s="6" t="str">
        <f>IF(ev_charging_network_usage_!$I2460&lt;=10,"Low",IF(ev_charging_network_usage_!$I2460&lt;=30,"Medium","High"))</f>
        <v>High</v>
      </c>
      <c r="O2460" s="6" t="str">
        <f t="shared" si="157"/>
        <v>Low Satisfaction</v>
      </c>
      <c r="P2460" s="6" t="str">
        <f>IF(ev_charging_network_usage_!$H2460&lt;30,"Short Charging",IF(ev_charging_network_usage_!$H2460&lt;=60,"Medium Charging","Long Charging"))</f>
        <v>Long Charging</v>
      </c>
      <c r="Q2460" s="6">
        <f t="shared" si="156"/>
        <v>3</v>
      </c>
      <c r="R2460" s="30">
        <f t="shared" si="154"/>
        <v>0.74513888888888891</v>
      </c>
      <c r="S2460" s="28">
        <f t="shared" si="155"/>
        <v>45505</v>
      </c>
      <c r="T2460" s="28"/>
    </row>
    <row r="2461" spans="1:20" ht="13.2" x14ac:dyDescent="0.25">
      <c r="A2461" s="3" t="s">
        <v>5418</v>
      </c>
      <c r="B2461" s="3" t="s">
        <v>43</v>
      </c>
      <c r="C2461" s="3" t="s">
        <v>30</v>
      </c>
      <c r="D2461" s="3" t="s">
        <v>34</v>
      </c>
      <c r="E2461" s="3" t="s">
        <v>17</v>
      </c>
      <c r="F2461" s="3" t="s">
        <v>5419</v>
      </c>
      <c r="G2461" s="3" t="s">
        <v>5420</v>
      </c>
      <c r="H2461" s="3">
        <v>94</v>
      </c>
      <c r="I2461" s="3">
        <v>39.86</v>
      </c>
      <c r="J2461" s="3">
        <v>12</v>
      </c>
      <c r="K2461" s="3">
        <v>478.32</v>
      </c>
      <c r="L2461" s="3" t="s">
        <v>38</v>
      </c>
      <c r="M2461" s="5">
        <v>1</v>
      </c>
      <c r="N2461" s="6" t="str">
        <f>IF(ev_charging_network_usage_!$I2461&lt;=10,"Low",IF(ev_charging_network_usage_!$I2461&lt;=30,"Medium","High"))</f>
        <v>High</v>
      </c>
      <c r="O2461" s="6" t="str">
        <f t="shared" si="157"/>
        <v>Low Satisfaction</v>
      </c>
      <c r="P2461" s="6" t="str">
        <f>IF(ev_charging_network_usage_!$H2461&lt;30,"Short Charging",IF(ev_charging_network_usage_!$H2461&lt;=60,"Medium Charging","Long Charging"))</f>
        <v>Long Charging</v>
      </c>
      <c r="Q2461" s="6">
        <f t="shared" si="156"/>
        <v>2</v>
      </c>
      <c r="R2461" s="30">
        <f t="shared" si="154"/>
        <v>0.3034722222222222</v>
      </c>
      <c r="S2461" s="28">
        <f t="shared" si="155"/>
        <v>45408</v>
      </c>
      <c r="T2461" s="28"/>
    </row>
    <row r="2462" spans="1:20" ht="13.2" x14ac:dyDescent="0.25">
      <c r="A2462" s="7" t="s">
        <v>5421</v>
      </c>
      <c r="B2462" s="7" t="s">
        <v>59</v>
      </c>
      <c r="C2462" s="7" t="s">
        <v>15</v>
      </c>
      <c r="D2462" s="7" t="s">
        <v>16</v>
      </c>
      <c r="E2462" s="7" t="s">
        <v>35</v>
      </c>
      <c r="F2462" s="8">
        <v>45481.71597222222</v>
      </c>
      <c r="G2462" s="8">
        <v>45481.74722222222</v>
      </c>
      <c r="H2462" s="7">
        <v>45</v>
      </c>
      <c r="I2462" s="7">
        <v>13.53</v>
      </c>
      <c r="J2462" s="7">
        <v>12</v>
      </c>
      <c r="K2462" s="7">
        <v>162.36000000000001</v>
      </c>
      <c r="L2462" s="7" t="s">
        <v>27</v>
      </c>
      <c r="M2462" s="9">
        <v>1</v>
      </c>
      <c r="N2462" s="6" t="str">
        <f>IF(ev_charging_network_usage_!$I2462&lt;=10,"Low",IF(ev_charging_network_usage_!$I2462&lt;=30,"Medium","High"))</f>
        <v>Medium</v>
      </c>
      <c r="O2462" s="6" t="str">
        <f t="shared" si="157"/>
        <v>Low Satisfaction</v>
      </c>
      <c r="P2462" s="6" t="str">
        <f>IF(ev_charging_network_usage_!$H2462&lt;30,"Short Charging",IF(ev_charging_network_usage_!$H2462&lt;=60,"Medium Charging","Long Charging"))</f>
        <v>Medium Charging</v>
      </c>
      <c r="Q2462" s="6">
        <f t="shared" si="156"/>
        <v>3</v>
      </c>
      <c r="R2462" s="30">
        <f t="shared" si="154"/>
        <v>0.71597222222222223</v>
      </c>
      <c r="S2462" s="28">
        <f t="shared" si="155"/>
        <v>45481</v>
      </c>
      <c r="T2462" s="28"/>
    </row>
    <row r="2463" spans="1:20" ht="13.2" x14ac:dyDescent="0.25">
      <c r="A2463" s="3" t="s">
        <v>5422</v>
      </c>
      <c r="B2463" s="3" t="s">
        <v>29</v>
      </c>
      <c r="C2463" s="3" t="s">
        <v>30</v>
      </c>
      <c r="D2463" s="3" t="s">
        <v>31</v>
      </c>
      <c r="E2463" s="3" t="s">
        <v>35</v>
      </c>
      <c r="F2463" s="3" t="s">
        <v>5423</v>
      </c>
      <c r="G2463" s="3" t="s">
        <v>5424</v>
      </c>
      <c r="H2463" s="3">
        <v>44</v>
      </c>
      <c r="I2463" s="3">
        <v>48.46</v>
      </c>
      <c r="J2463" s="3">
        <v>10</v>
      </c>
      <c r="K2463" s="3">
        <v>484.6</v>
      </c>
      <c r="L2463" s="3" t="s">
        <v>23</v>
      </c>
      <c r="M2463" s="5">
        <v>1</v>
      </c>
      <c r="N2463" s="6" t="str">
        <f>IF(ev_charging_network_usage_!$I2463&lt;=10,"Low",IF(ev_charging_network_usage_!$I2463&lt;=30,"Medium","High"))</f>
        <v>High</v>
      </c>
      <c r="O2463" s="6" t="str">
        <f t="shared" si="157"/>
        <v>Low Satisfaction</v>
      </c>
      <c r="P2463" s="6" t="str">
        <f>IF(ev_charging_network_usage_!$H2463&lt;30,"Short Charging",IF(ev_charging_network_usage_!$H2463&lt;=60,"Medium Charging","Long Charging"))</f>
        <v>Medium Charging</v>
      </c>
      <c r="Q2463" s="6">
        <f t="shared" si="156"/>
        <v>2</v>
      </c>
      <c r="R2463" s="30">
        <f t="shared" si="154"/>
        <v>0.44305555555555554</v>
      </c>
      <c r="S2463" s="28">
        <f t="shared" si="155"/>
        <v>45555</v>
      </c>
      <c r="T2463" s="28"/>
    </row>
    <row r="2464" spans="1:20" ht="13.2" x14ac:dyDescent="0.25">
      <c r="A2464" s="7" t="s">
        <v>5425</v>
      </c>
      <c r="B2464" s="7" t="s">
        <v>14</v>
      </c>
      <c r="C2464" s="7" t="s">
        <v>30</v>
      </c>
      <c r="D2464" s="7" t="s">
        <v>16</v>
      </c>
      <c r="E2464" s="7" t="s">
        <v>17</v>
      </c>
      <c r="F2464" s="7" t="s">
        <v>5426</v>
      </c>
      <c r="G2464" s="7" t="s">
        <v>5427</v>
      </c>
      <c r="H2464" s="7">
        <v>55</v>
      </c>
      <c r="I2464" s="7">
        <v>13.07</v>
      </c>
      <c r="J2464" s="7">
        <v>15</v>
      </c>
      <c r="K2464" s="7">
        <v>196.05</v>
      </c>
      <c r="L2464" s="7" t="s">
        <v>18</v>
      </c>
      <c r="M2464" s="9">
        <v>5</v>
      </c>
      <c r="N2464" s="6" t="str">
        <f>IF(ev_charging_network_usage_!$I2464&lt;=10,"Low",IF(ev_charging_network_usage_!$I2464&lt;=30,"Medium","High"))</f>
        <v>Medium</v>
      </c>
      <c r="O2464" s="6" t="str">
        <f t="shared" si="157"/>
        <v>High Satisfaction</v>
      </c>
      <c r="P2464" s="6" t="str">
        <f>IF(ev_charging_network_usage_!$H2464&lt;30,"Short Charging",IF(ev_charging_network_usage_!$H2464&lt;=60,"Medium Charging","Long Charging"))</f>
        <v>Medium Charging</v>
      </c>
      <c r="Q2464" s="6">
        <f t="shared" si="156"/>
        <v>2</v>
      </c>
      <c r="R2464" s="30">
        <f t="shared" si="154"/>
        <v>4.1666666666666664E-2</v>
      </c>
      <c r="S2464" s="28">
        <f t="shared" si="155"/>
        <v>45099</v>
      </c>
      <c r="T2464" s="28"/>
    </row>
    <row r="2465" spans="1:20" ht="13.2" x14ac:dyDescent="0.25">
      <c r="A2465" s="3" t="s">
        <v>5428</v>
      </c>
      <c r="B2465" s="3" t="s">
        <v>20</v>
      </c>
      <c r="C2465" s="3" t="s">
        <v>30</v>
      </c>
      <c r="D2465" s="3" t="s">
        <v>34</v>
      </c>
      <c r="E2465" s="3" t="s">
        <v>17</v>
      </c>
      <c r="F2465" s="3" t="s">
        <v>5429</v>
      </c>
      <c r="G2465" s="3" t="s">
        <v>5430</v>
      </c>
      <c r="H2465" s="3">
        <v>110</v>
      </c>
      <c r="I2465" s="3">
        <v>47.79</v>
      </c>
      <c r="J2465" s="3">
        <v>8</v>
      </c>
      <c r="K2465" s="3">
        <v>382.32</v>
      </c>
      <c r="L2465" s="3" t="s">
        <v>18</v>
      </c>
      <c r="M2465" s="5">
        <v>4</v>
      </c>
      <c r="N2465" s="6" t="str">
        <f>IF(ev_charging_network_usage_!$I2465&lt;=10,"Low",IF(ev_charging_network_usage_!$I2465&lt;=30,"Medium","High"))</f>
        <v>High</v>
      </c>
      <c r="O2465" s="6" t="str">
        <f t="shared" si="157"/>
        <v>Medium Satisfaction</v>
      </c>
      <c r="P2465" s="6" t="str">
        <f>IF(ev_charging_network_usage_!$H2465&lt;30,"Short Charging",IF(ev_charging_network_usage_!$H2465&lt;=60,"Medium Charging","Long Charging"))</f>
        <v>Long Charging</v>
      </c>
      <c r="Q2465" s="6">
        <f t="shared" si="156"/>
        <v>2</v>
      </c>
      <c r="R2465" s="30">
        <f t="shared" si="154"/>
        <v>0.49861111111111112</v>
      </c>
      <c r="S2465" s="28">
        <f t="shared" si="155"/>
        <v>45373</v>
      </c>
      <c r="T2465" s="28"/>
    </row>
    <row r="2466" spans="1:20" ht="13.2" x14ac:dyDescent="0.25">
      <c r="A2466" s="7" t="s">
        <v>5431</v>
      </c>
      <c r="B2466" s="7" t="s">
        <v>55</v>
      </c>
      <c r="C2466" s="7" t="s">
        <v>15</v>
      </c>
      <c r="D2466" s="7" t="s">
        <v>31</v>
      </c>
      <c r="E2466" s="7" t="s">
        <v>35</v>
      </c>
      <c r="F2466" s="7" t="s">
        <v>5432</v>
      </c>
      <c r="G2466" s="7" t="s">
        <v>5433</v>
      </c>
      <c r="H2466" s="7">
        <v>63</v>
      </c>
      <c r="I2466" s="7">
        <v>35.5</v>
      </c>
      <c r="J2466" s="7">
        <v>15</v>
      </c>
      <c r="K2466" s="7">
        <v>532.5</v>
      </c>
      <c r="L2466" s="7" t="s">
        <v>23</v>
      </c>
      <c r="M2466" s="9">
        <v>5</v>
      </c>
      <c r="N2466" s="6" t="str">
        <f>IF(ev_charging_network_usage_!$I2466&lt;=10,"Low",IF(ev_charging_network_usage_!$I2466&lt;=30,"Medium","High"))</f>
        <v>High</v>
      </c>
      <c r="O2466" s="6" t="str">
        <f t="shared" si="157"/>
        <v>High Satisfaction</v>
      </c>
      <c r="P2466" s="6" t="str">
        <f>IF(ev_charging_network_usage_!$H2466&lt;30,"Short Charging",IF(ev_charging_network_usage_!$H2466&lt;=60,"Medium Charging","Long Charging"))</f>
        <v>Long Charging</v>
      </c>
      <c r="Q2466" s="6">
        <f t="shared" si="156"/>
        <v>3</v>
      </c>
      <c r="R2466" s="30">
        <f t="shared" si="154"/>
        <v>0.2951388888888889</v>
      </c>
      <c r="S2466" s="28">
        <f t="shared" si="155"/>
        <v>45501</v>
      </c>
      <c r="T2466" s="28"/>
    </row>
    <row r="2467" spans="1:20" ht="13.2" x14ac:dyDescent="0.25">
      <c r="A2467" s="3" t="s">
        <v>5434</v>
      </c>
      <c r="B2467" s="3" t="s">
        <v>20</v>
      </c>
      <c r="C2467" s="3" t="s">
        <v>21</v>
      </c>
      <c r="D2467" s="3" t="s">
        <v>16</v>
      </c>
      <c r="E2467" s="3" t="s">
        <v>17</v>
      </c>
      <c r="F2467" s="3" t="s">
        <v>5435</v>
      </c>
      <c r="G2467" s="3" t="s">
        <v>5436</v>
      </c>
      <c r="H2467" s="3">
        <v>46</v>
      </c>
      <c r="I2467" s="3">
        <v>19.62</v>
      </c>
      <c r="J2467" s="3">
        <v>10</v>
      </c>
      <c r="K2467" s="3">
        <v>196.2</v>
      </c>
      <c r="L2467" s="3" t="s">
        <v>38</v>
      </c>
      <c r="M2467" s="5">
        <v>2</v>
      </c>
      <c r="N2467" s="6" t="str">
        <f>IF(ev_charging_network_usage_!$I2467&lt;=10,"Low",IF(ev_charging_network_usage_!$I2467&lt;=30,"Medium","High"))</f>
        <v>Medium</v>
      </c>
      <c r="O2467" s="6" t="str">
        <f t="shared" si="157"/>
        <v>Low Satisfaction</v>
      </c>
      <c r="P2467" s="6" t="str">
        <f>IF(ev_charging_network_usage_!$H2467&lt;30,"Short Charging",IF(ev_charging_network_usage_!$H2467&lt;=60,"Medium Charging","Long Charging"))</f>
        <v>Medium Charging</v>
      </c>
      <c r="Q2467" s="6">
        <f t="shared" si="156"/>
        <v>1</v>
      </c>
      <c r="R2467" s="30">
        <f t="shared" si="154"/>
        <v>0.66597222222222219</v>
      </c>
      <c r="S2467" s="28">
        <f t="shared" si="155"/>
        <v>45493</v>
      </c>
      <c r="T2467" s="28"/>
    </row>
    <row r="2468" spans="1:20" ht="13.2" x14ac:dyDescent="0.25">
      <c r="A2468" s="7" t="s">
        <v>5437</v>
      </c>
      <c r="B2468" s="7" t="s">
        <v>59</v>
      </c>
      <c r="C2468" s="7" t="s">
        <v>15</v>
      </c>
      <c r="D2468" s="7" t="s">
        <v>34</v>
      </c>
      <c r="E2468" s="7" t="s">
        <v>17</v>
      </c>
      <c r="F2468" s="8">
        <v>45538.270833333336</v>
      </c>
      <c r="G2468" s="8">
        <v>45538.286111111112</v>
      </c>
      <c r="H2468" s="7">
        <v>22</v>
      </c>
      <c r="I2468" s="7">
        <v>37.04</v>
      </c>
      <c r="J2468" s="7">
        <v>15</v>
      </c>
      <c r="K2468" s="7">
        <v>555.6</v>
      </c>
      <c r="L2468" s="7" t="s">
        <v>23</v>
      </c>
      <c r="M2468" s="9">
        <v>1</v>
      </c>
      <c r="N2468" s="6" t="str">
        <f>IF(ev_charging_network_usage_!$I2468&lt;=10,"Low",IF(ev_charging_network_usage_!$I2468&lt;=30,"Medium","High"))</f>
        <v>High</v>
      </c>
      <c r="O2468" s="6" t="str">
        <f t="shared" si="157"/>
        <v>Low Satisfaction</v>
      </c>
      <c r="P2468" s="6" t="str">
        <f>IF(ev_charging_network_usage_!$H2468&lt;30,"Short Charging",IF(ev_charging_network_usage_!$H2468&lt;=60,"Medium Charging","Long Charging"))</f>
        <v>Short Charging</v>
      </c>
      <c r="Q2468" s="6">
        <f t="shared" si="156"/>
        <v>3</v>
      </c>
      <c r="R2468" s="30">
        <f t="shared" si="154"/>
        <v>0.27083333333333331</v>
      </c>
      <c r="S2468" s="28">
        <f t="shared" si="155"/>
        <v>45538</v>
      </c>
      <c r="T2468" s="28"/>
    </row>
    <row r="2469" spans="1:20" ht="13.2" x14ac:dyDescent="0.25">
      <c r="A2469" s="3" t="s">
        <v>5438</v>
      </c>
      <c r="B2469" s="3" t="s">
        <v>78</v>
      </c>
      <c r="C2469" s="3" t="s">
        <v>21</v>
      </c>
      <c r="D2469" s="3" t="s">
        <v>22</v>
      </c>
      <c r="E2469" s="3" t="s">
        <v>35</v>
      </c>
      <c r="F2469" s="3" t="s">
        <v>5439</v>
      </c>
      <c r="G2469" s="3" t="s">
        <v>5440</v>
      </c>
      <c r="H2469" s="3">
        <v>53</v>
      </c>
      <c r="I2469" s="3">
        <v>24.6</v>
      </c>
      <c r="J2469" s="3">
        <v>12</v>
      </c>
      <c r="K2469" s="3">
        <v>295.2</v>
      </c>
      <c r="L2469" s="3" t="s">
        <v>23</v>
      </c>
      <c r="M2469" s="5">
        <v>4</v>
      </c>
      <c r="N2469" s="6" t="str">
        <f>IF(ev_charging_network_usage_!$I2469&lt;=10,"Low",IF(ev_charging_network_usage_!$I2469&lt;=30,"Medium","High"))</f>
        <v>Medium</v>
      </c>
      <c r="O2469" s="6" t="str">
        <f t="shared" si="157"/>
        <v>Medium Satisfaction</v>
      </c>
      <c r="P2469" s="6" t="str">
        <f>IF(ev_charging_network_usage_!$H2469&lt;30,"Short Charging",IF(ev_charging_network_usage_!$H2469&lt;=60,"Medium Charging","Long Charging"))</f>
        <v>Medium Charging</v>
      </c>
      <c r="Q2469" s="6">
        <f t="shared" si="156"/>
        <v>1</v>
      </c>
      <c r="R2469" s="30">
        <f t="shared" si="154"/>
        <v>0.70208333333333328</v>
      </c>
      <c r="S2469" s="28">
        <f t="shared" si="155"/>
        <v>45398</v>
      </c>
      <c r="T2469" s="28"/>
    </row>
    <row r="2470" spans="1:20" ht="13.2" x14ac:dyDescent="0.25">
      <c r="A2470" s="7" t="s">
        <v>5441</v>
      </c>
      <c r="B2470" s="7" t="s">
        <v>20</v>
      </c>
      <c r="C2470" s="7" t="s">
        <v>21</v>
      </c>
      <c r="D2470" s="7" t="s">
        <v>16</v>
      </c>
      <c r="E2470" s="7" t="s">
        <v>17</v>
      </c>
      <c r="F2470" s="7" t="s">
        <v>5442</v>
      </c>
      <c r="G2470" s="7" t="s">
        <v>5443</v>
      </c>
      <c r="H2470" s="7">
        <v>115</v>
      </c>
      <c r="I2470" s="7">
        <v>34.08</v>
      </c>
      <c r="J2470" s="7">
        <v>8</v>
      </c>
      <c r="K2470" s="7">
        <v>272.64</v>
      </c>
      <c r="L2470" s="7" t="s">
        <v>18</v>
      </c>
      <c r="M2470" s="9">
        <v>4</v>
      </c>
      <c r="N2470" s="6" t="str">
        <f>IF(ev_charging_network_usage_!$I2470&lt;=10,"Low",IF(ev_charging_network_usage_!$I2470&lt;=30,"Medium","High"))</f>
        <v>High</v>
      </c>
      <c r="O2470" s="6" t="str">
        <f t="shared" si="157"/>
        <v>Medium Satisfaction</v>
      </c>
      <c r="P2470" s="6" t="str">
        <f>IF(ev_charging_network_usage_!$H2470&lt;30,"Short Charging",IF(ev_charging_network_usage_!$H2470&lt;=60,"Medium Charging","Long Charging"))</f>
        <v>Long Charging</v>
      </c>
      <c r="Q2470" s="6">
        <f t="shared" si="156"/>
        <v>1</v>
      </c>
      <c r="R2470" s="30">
        <f t="shared" si="154"/>
        <v>0.21041666666666667</v>
      </c>
      <c r="S2470" s="28">
        <f t="shared" si="155"/>
        <v>45403</v>
      </c>
      <c r="T2470" s="28"/>
    </row>
    <row r="2471" spans="1:20" ht="13.2" x14ac:dyDescent="0.25">
      <c r="A2471" s="3" t="s">
        <v>5444</v>
      </c>
      <c r="B2471" s="3" t="s">
        <v>43</v>
      </c>
      <c r="C2471" s="3" t="s">
        <v>30</v>
      </c>
      <c r="D2471" s="3" t="s">
        <v>22</v>
      </c>
      <c r="E2471" s="3" t="s">
        <v>35</v>
      </c>
      <c r="F2471" s="3" t="s">
        <v>5445</v>
      </c>
      <c r="G2471" s="3" t="s">
        <v>5446</v>
      </c>
      <c r="H2471" s="3">
        <v>77</v>
      </c>
      <c r="I2471" s="3">
        <v>32.82</v>
      </c>
      <c r="J2471" s="3">
        <v>12</v>
      </c>
      <c r="K2471" s="3">
        <v>393.84</v>
      </c>
      <c r="L2471" s="3" t="s">
        <v>18</v>
      </c>
      <c r="M2471" s="5">
        <v>5</v>
      </c>
      <c r="N2471" s="6" t="str">
        <f>IF(ev_charging_network_usage_!$I2471&lt;=10,"Low",IF(ev_charging_network_usage_!$I2471&lt;=30,"Medium","High"))</f>
        <v>High</v>
      </c>
      <c r="O2471" s="6" t="str">
        <f t="shared" si="157"/>
        <v>High Satisfaction</v>
      </c>
      <c r="P2471" s="6" t="str">
        <f>IF(ev_charging_network_usage_!$H2471&lt;30,"Short Charging",IF(ev_charging_network_usage_!$H2471&lt;=60,"Medium Charging","Long Charging"))</f>
        <v>Long Charging</v>
      </c>
      <c r="Q2471" s="6">
        <f t="shared" si="156"/>
        <v>2</v>
      </c>
      <c r="R2471" s="30">
        <f t="shared" si="154"/>
        <v>0.45277777777777778</v>
      </c>
      <c r="S2471" s="28">
        <f t="shared" si="155"/>
        <v>45073</v>
      </c>
      <c r="T2471" s="28"/>
    </row>
    <row r="2472" spans="1:20" ht="13.2" x14ac:dyDescent="0.25">
      <c r="A2472" s="7" t="s">
        <v>5447</v>
      </c>
      <c r="B2472" s="7" t="s">
        <v>20</v>
      </c>
      <c r="C2472" s="7" t="s">
        <v>30</v>
      </c>
      <c r="D2472" s="7" t="s">
        <v>31</v>
      </c>
      <c r="E2472" s="7" t="s">
        <v>35</v>
      </c>
      <c r="F2472" s="7" t="s">
        <v>5448</v>
      </c>
      <c r="G2472" s="7" t="s">
        <v>5449</v>
      </c>
      <c r="H2472" s="7">
        <v>112</v>
      </c>
      <c r="I2472" s="7">
        <v>39.409999999999997</v>
      </c>
      <c r="J2472" s="7">
        <v>10</v>
      </c>
      <c r="K2472" s="7">
        <v>394.1</v>
      </c>
      <c r="L2472" s="7" t="s">
        <v>23</v>
      </c>
      <c r="M2472" s="9">
        <v>2</v>
      </c>
      <c r="N2472" s="6" t="str">
        <f>IF(ev_charging_network_usage_!$I2472&lt;=10,"Low",IF(ev_charging_network_usage_!$I2472&lt;=30,"Medium","High"))</f>
        <v>High</v>
      </c>
      <c r="O2472" s="6" t="str">
        <f t="shared" si="157"/>
        <v>Low Satisfaction</v>
      </c>
      <c r="P2472" s="6" t="str">
        <f>IF(ev_charging_network_usage_!$H2472&lt;30,"Short Charging",IF(ev_charging_network_usage_!$H2472&lt;=60,"Medium Charging","Long Charging"))</f>
        <v>Long Charging</v>
      </c>
      <c r="Q2472" s="6">
        <f t="shared" si="156"/>
        <v>2</v>
      </c>
      <c r="R2472" s="30">
        <f t="shared" si="154"/>
        <v>1.5277777777777777E-2</v>
      </c>
      <c r="S2472" s="28">
        <f t="shared" si="155"/>
        <v>45436</v>
      </c>
      <c r="T2472" s="28"/>
    </row>
    <row r="2473" spans="1:20" ht="13.2" x14ac:dyDescent="0.25">
      <c r="A2473" s="3" t="s">
        <v>5450</v>
      </c>
      <c r="B2473" s="3" t="s">
        <v>55</v>
      </c>
      <c r="C2473" s="3" t="s">
        <v>30</v>
      </c>
      <c r="D2473" s="3" t="s">
        <v>22</v>
      </c>
      <c r="E2473" s="3" t="s">
        <v>35</v>
      </c>
      <c r="F2473" s="4">
        <v>45023.147222222222</v>
      </c>
      <c r="G2473" s="4">
        <v>45023.188888888886</v>
      </c>
      <c r="H2473" s="3">
        <v>60</v>
      </c>
      <c r="I2473" s="3">
        <v>38.86</v>
      </c>
      <c r="J2473" s="3">
        <v>10</v>
      </c>
      <c r="K2473" s="3">
        <v>388.6</v>
      </c>
      <c r="L2473" s="3" t="s">
        <v>18</v>
      </c>
      <c r="M2473" s="5">
        <v>1</v>
      </c>
      <c r="N2473" s="6" t="str">
        <f>IF(ev_charging_network_usage_!$I2473&lt;=10,"Low",IF(ev_charging_network_usage_!$I2473&lt;=30,"Medium","High"))</f>
        <v>High</v>
      </c>
      <c r="O2473" s="6" t="str">
        <f t="shared" si="157"/>
        <v>Low Satisfaction</v>
      </c>
      <c r="P2473" s="6" t="str">
        <f>IF(ev_charging_network_usage_!$H2473&lt;30,"Short Charging",IF(ev_charging_network_usage_!$H2473&lt;=60,"Medium Charging","Long Charging"))</f>
        <v>Medium Charging</v>
      </c>
      <c r="Q2473" s="6">
        <f t="shared" si="156"/>
        <v>2</v>
      </c>
      <c r="R2473" s="30">
        <f t="shared" si="154"/>
        <v>0.14722222222222223</v>
      </c>
      <c r="S2473" s="28">
        <f t="shared" si="155"/>
        <v>45023</v>
      </c>
      <c r="T2473" s="28"/>
    </row>
    <row r="2474" spans="1:20" ht="13.2" x14ac:dyDescent="0.25">
      <c r="A2474" s="7" t="s">
        <v>5451</v>
      </c>
      <c r="B2474" s="7" t="s">
        <v>29</v>
      </c>
      <c r="C2474" s="7" t="s">
        <v>21</v>
      </c>
      <c r="D2474" s="7" t="s">
        <v>34</v>
      </c>
      <c r="E2474" s="7" t="s">
        <v>17</v>
      </c>
      <c r="F2474" s="7" t="s">
        <v>5452</v>
      </c>
      <c r="G2474" s="7" t="s">
        <v>5453</v>
      </c>
      <c r="H2474" s="7">
        <v>34</v>
      </c>
      <c r="I2474" s="7">
        <v>47.99</v>
      </c>
      <c r="J2474" s="7">
        <v>8</v>
      </c>
      <c r="K2474" s="7">
        <v>383.92</v>
      </c>
      <c r="L2474" s="7" t="s">
        <v>27</v>
      </c>
      <c r="M2474" s="9">
        <v>3</v>
      </c>
      <c r="N2474" s="6" t="str">
        <f>IF(ev_charging_network_usage_!$I2474&lt;=10,"Low",IF(ev_charging_network_usage_!$I2474&lt;=30,"Medium","High"))</f>
        <v>High</v>
      </c>
      <c r="O2474" s="6" t="str">
        <f t="shared" si="157"/>
        <v>Medium Satisfaction</v>
      </c>
      <c r="P2474" s="6" t="str">
        <f>IF(ev_charging_network_usage_!$H2474&lt;30,"Short Charging",IF(ev_charging_network_usage_!$H2474&lt;=60,"Medium Charging","Long Charging"))</f>
        <v>Medium Charging</v>
      </c>
      <c r="Q2474" s="6">
        <f t="shared" si="156"/>
        <v>1</v>
      </c>
      <c r="R2474" s="30">
        <f t="shared" si="154"/>
        <v>0.6430555555555556</v>
      </c>
      <c r="S2474" s="28">
        <f t="shared" si="155"/>
        <v>45189</v>
      </c>
      <c r="T2474" s="28"/>
    </row>
    <row r="2475" spans="1:20" ht="13.2" x14ac:dyDescent="0.25">
      <c r="A2475" s="3" t="s">
        <v>5454</v>
      </c>
      <c r="B2475" s="3" t="s">
        <v>43</v>
      </c>
      <c r="C2475" s="3" t="s">
        <v>15</v>
      </c>
      <c r="D2475" s="3" t="s">
        <v>34</v>
      </c>
      <c r="E2475" s="3" t="s">
        <v>17</v>
      </c>
      <c r="F2475" s="3" t="s">
        <v>5455</v>
      </c>
      <c r="G2475" s="3" t="s">
        <v>5456</v>
      </c>
      <c r="H2475" s="3">
        <v>39</v>
      </c>
      <c r="I2475" s="3">
        <v>8.5500000000000007</v>
      </c>
      <c r="J2475" s="3">
        <v>10</v>
      </c>
      <c r="K2475" s="3">
        <v>85.5</v>
      </c>
      <c r="L2475" s="3" t="s">
        <v>23</v>
      </c>
      <c r="M2475" s="5">
        <v>3</v>
      </c>
      <c r="N2475" s="6" t="str">
        <f>IF(ev_charging_network_usage_!$I2475&lt;=10,"Low",IF(ev_charging_network_usage_!$I2475&lt;=30,"Medium","High"))</f>
        <v>Low</v>
      </c>
      <c r="O2475" s="6" t="str">
        <f t="shared" si="157"/>
        <v>Medium Satisfaction</v>
      </c>
      <c r="P2475" s="6" t="str">
        <f>IF(ev_charging_network_usage_!$H2475&lt;30,"Short Charging",IF(ev_charging_network_usage_!$H2475&lt;=60,"Medium Charging","Long Charging"))</f>
        <v>Medium Charging</v>
      </c>
      <c r="Q2475" s="6">
        <f t="shared" si="156"/>
        <v>3</v>
      </c>
      <c r="R2475" s="30">
        <f t="shared" si="154"/>
        <v>8.2638888888888887E-2</v>
      </c>
      <c r="S2475" s="28">
        <f t="shared" si="155"/>
        <v>44970</v>
      </c>
      <c r="T2475" s="28"/>
    </row>
    <row r="2476" spans="1:20" ht="13.2" x14ac:dyDescent="0.25">
      <c r="A2476" s="7" t="s">
        <v>5457</v>
      </c>
      <c r="B2476" s="7" t="s">
        <v>55</v>
      </c>
      <c r="C2476" s="7" t="s">
        <v>21</v>
      </c>
      <c r="D2476" s="7" t="s">
        <v>34</v>
      </c>
      <c r="E2476" s="7" t="s">
        <v>17</v>
      </c>
      <c r="F2476" s="8">
        <v>45358.682638888888</v>
      </c>
      <c r="G2476" s="8">
        <v>45358.736805555556</v>
      </c>
      <c r="H2476" s="7">
        <v>78</v>
      </c>
      <c r="I2476" s="7">
        <v>8.24</v>
      </c>
      <c r="J2476" s="7">
        <v>8</v>
      </c>
      <c r="K2476" s="7">
        <v>65.92</v>
      </c>
      <c r="L2476" s="7" t="s">
        <v>27</v>
      </c>
      <c r="M2476" s="9">
        <v>3</v>
      </c>
      <c r="N2476" s="6" t="str">
        <f>IF(ev_charging_network_usage_!$I2476&lt;=10,"Low",IF(ev_charging_network_usage_!$I2476&lt;=30,"Medium","High"))</f>
        <v>Low</v>
      </c>
      <c r="O2476" s="6" t="str">
        <f t="shared" si="157"/>
        <v>Medium Satisfaction</v>
      </c>
      <c r="P2476" s="6" t="str">
        <f>IF(ev_charging_network_usage_!$H2476&lt;30,"Short Charging",IF(ev_charging_network_usage_!$H2476&lt;=60,"Medium Charging","Long Charging"))</f>
        <v>Long Charging</v>
      </c>
      <c r="Q2476" s="6">
        <f t="shared" si="156"/>
        <v>1</v>
      </c>
      <c r="R2476" s="30">
        <f t="shared" si="154"/>
        <v>0.68263888888888891</v>
      </c>
      <c r="S2476" s="28">
        <f t="shared" si="155"/>
        <v>45358</v>
      </c>
      <c r="T2476" s="28"/>
    </row>
    <row r="2477" spans="1:20" ht="13.2" x14ac:dyDescent="0.25">
      <c r="A2477" s="3" t="s">
        <v>5458</v>
      </c>
      <c r="B2477" s="3" t="s">
        <v>43</v>
      </c>
      <c r="C2477" s="3" t="s">
        <v>15</v>
      </c>
      <c r="D2477" s="3" t="s">
        <v>31</v>
      </c>
      <c r="E2477" s="3" t="s">
        <v>35</v>
      </c>
      <c r="F2477" s="3" t="s">
        <v>5459</v>
      </c>
      <c r="G2477" s="3" t="s">
        <v>5460</v>
      </c>
      <c r="H2477" s="3">
        <v>103</v>
      </c>
      <c r="I2477" s="3">
        <v>38.92</v>
      </c>
      <c r="J2477" s="3">
        <v>12</v>
      </c>
      <c r="K2477" s="3">
        <v>467.04</v>
      </c>
      <c r="L2477" s="3" t="s">
        <v>23</v>
      </c>
      <c r="M2477" s="5">
        <v>1</v>
      </c>
      <c r="N2477" s="6" t="str">
        <f>IF(ev_charging_network_usage_!$I2477&lt;=10,"Low",IF(ev_charging_network_usage_!$I2477&lt;=30,"Medium","High"))</f>
        <v>High</v>
      </c>
      <c r="O2477" s="6" t="str">
        <f t="shared" si="157"/>
        <v>Low Satisfaction</v>
      </c>
      <c r="P2477" s="6" t="str">
        <f>IF(ev_charging_network_usage_!$H2477&lt;30,"Short Charging",IF(ev_charging_network_usage_!$H2477&lt;=60,"Medium Charging","Long Charging"))</f>
        <v>Long Charging</v>
      </c>
      <c r="Q2477" s="6">
        <f t="shared" si="156"/>
        <v>3</v>
      </c>
      <c r="R2477" s="30">
        <f t="shared" si="154"/>
        <v>0.37569444444444444</v>
      </c>
      <c r="S2477" s="28">
        <f t="shared" si="155"/>
        <v>45559</v>
      </c>
      <c r="T2477" s="28"/>
    </row>
    <row r="2478" spans="1:20" ht="13.2" x14ac:dyDescent="0.25">
      <c r="A2478" s="7" t="s">
        <v>5461</v>
      </c>
      <c r="B2478" s="7" t="s">
        <v>20</v>
      </c>
      <c r="C2478" s="7" t="s">
        <v>15</v>
      </c>
      <c r="D2478" s="7" t="s">
        <v>22</v>
      </c>
      <c r="E2478" s="7" t="s">
        <v>17</v>
      </c>
      <c r="F2478" s="7" t="s">
        <v>5462</v>
      </c>
      <c r="G2478" s="7" t="s">
        <v>5463</v>
      </c>
      <c r="H2478" s="7">
        <v>39</v>
      </c>
      <c r="I2478" s="7">
        <v>56.11</v>
      </c>
      <c r="J2478" s="7">
        <v>15</v>
      </c>
      <c r="K2478" s="7">
        <v>841.65</v>
      </c>
      <c r="L2478" s="7" t="s">
        <v>27</v>
      </c>
      <c r="M2478" s="9">
        <v>2</v>
      </c>
      <c r="N2478" s="6" t="str">
        <f>IF(ev_charging_network_usage_!$I2478&lt;=10,"Low",IF(ev_charging_network_usage_!$I2478&lt;=30,"Medium","High"))</f>
        <v>High</v>
      </c>
      <c r="O2478" s="6" t="str">
        <f t="shared" si="157"/>
        <v>Low Satisfaction</v>
      </c>
      <c r="P2478" s="6" t="str">
        <f>IF(ev_charging_network_usage_!$H2478&lt;30,"Short Charging",IF(ev_charging_network_usage_!$H2478&lt;=60,"Medium Charging","Long Charging"))</f>
        <v>Medium Charging</v>
      </c>
      <c r="Q2478" s="6">
        <f t="shared" si="156"/>
        <v>3</v>
      </c>
      <c r="R2478" s="30">
        <f t="shared" si="154"/>
        <v>0.81111111111111112</v>
      </c>
      <c r="S2478" s="28">
        <f t="shared" si="155"/>
        <v>45586</v>
      </c>
      <c r="T2478" s="28"/>
    </row>
    <row r="2479" spans="1:20" ht="13.2" x14ac:dyDescent="0.25">
      <c r="A2479" s="3" t="s">
        <v>5464</v>
      </c>
      <c r="B2479" s="3" t="s">
        <v>48</v>
      </c>
      <c r="C2479" s="3" t="s">
        <v>21</v>
      </c>
      <c r="D2479" s="3" t="s">
        <v>31</v>
      </c>
      <c r="E2479" s="3" t="s">
        <v>35</v>
      </c>
      <c r="F2479" s="3" t="s">
        <v>5465</v>
      </c>
      <c r="G2479" s="3" t="s">
        <v>5466</v>
      </c>
      <c r="H2479" s="3">
        <v>109</v>
      </c>
      <c r="I2479" s="3">
        <v>59.52</v>
      </c>
      <c r="J2479" s="3">
        <v>15</v>
      </c>
      <c r="K2479" s="3">
        <v>892.8</v>
      </c>
      <c r="L2479" s="3" t="s">
        <v>18</v>
      </c>
      <c r="M2479" s="5">
        <v>5</v>
      </c>
      <c r="N2479" s="6" t="str">
        <f>IF(ev_charging_network_usage_!$I2479&lt;=10,"Low",IF(ev_charging_network_usage_!$I2479&lt;=30,"Medium","High"))</f>
        <v>High</v>
      </c>
      <c r="O2479" s="6" t="str">
        <f t="shared" si="157"/>
        <v>High Satisfaction</v>
      </c>
      <c r="P2479" s="6" t="str">
        <f>IF(ev_charging_network_usage_!$H2479&lt;30,"Short Charging",IF(ev_charging_network_usage_!$H2479&lt;=60,"Medium Charging","Long Charging"))</f>
        <v>Long Charging</v>
      </c>
      <c r="Q2479" s="6">
        <f t="shared" si="156"/>
        <v>1</v>
      </c>
      <c r="R2479" s="30">
        <f t="shared" si="154"/>
        <v>0.65486111111111112</v>
      </c>
      <c r="S2479" s="28">
        <f t="shared" si="155"/>
        <v>45124</v>
      </c>
      <c r="T2479" s="28"/>
    </row>
    <row r="2480" spans="1:20" ht="13.2" x14ac:dyDescent="0.25">
      <c r="A2480" s="7" t="s">
        <v>5467</v>
      </c>
      <c r="B2480" s="7" t="s">
        <v>43</v>
      </c>
      <c r="C2480" s="7" t="s">
        <v>30</v>
      </c>
      <c r="D2480" s="7" t="s">
        <v>22</v>
      </c>
      <c r="E2480" s="7" t="s">
        <v>17</v>
      </c>
      <c r="F2480" s="7" t="s">
        <v>5468</v>
      </c>
      <c r="G2480" s="7" t="s">
        <v>5469</v>
      </c>
      <c r="H2480" s="7">
        <v>56</v>
      </c>
      <c r="I2480" s="7">
        <v>23.24</v>
      </c>
      <c r="J2480" s="7">
        <v>8</v>
      </c>
      <c r="K2480" s="7">
        <v>185.92</v>
      </c>
      <c r="L2480" s="7" t="s">
        <v>18</v>
      </c>
      <c r="M2480" s="9">
        <v>5</v>
      </c>
      <c r="N2480" s="6" t="str">
        <f>IF(ev_charging_network_usage_!$I2480&lt;=10,"Low",IF(ev_charging_network_usage_!$I2480&lt;=30,"Medium","High"))</f>
        <v>Medium</v>
      </c>
      <c r="O2480" s="6" t="str">
        <f t="shared" si="157"/>
        <v>High Satisfaction</v>
      </c>
      <c r="P2480" s="6" t="str">
        <f>IF(ev_charging_network_usage_!$H2480&lt;30,"Short Charging",IF(ev_charging_network_usage_!$H2480&lt;=60,"Medium Charging","Long Charging"))</f>
        <v>Medium Charging</v>
      </c>
      <c r="Q2480" s="6">
        <f t="shared" si="156"/>
        <v>2</v>
      </c>
      <c r="R2480" s="30">
        <f t="shared" si="154"/>
        <v>0.48333333333333334</v>
      </c>
      <c r="S2480" s="28">
        <f t="shared" si="155"/>
        <v>45408</v>
      </c>
      <c r="T2480" s="28"/>
    </row>
    <row r="2481" spans="1:20" ht="13.2" x14ac:dyDescent="0.25">
      <c r="A2481" s="3" t="s">
        <v>5470</v>
      </c>
      <c r="B2481" s="3" t="s">
        <v>48</v>
      </c>
      <c r="C2481" s="3" t="s">
        <v>15</v>
      </c>
      <c r="D2481" s="3" t="s">
        <v>34</v>
      </c>
      <c r="E2481" s="3" t="s">
        <v>35</v>
      </c>
      <c r="F2481" s="3" t="s">
        <v>5471</v>
      </c>
      <c r="G2481" s="3" t="s">
        <v>5472</v>
      </c>
      <c r="H2481" s="3">
        <v>58</v>
      </c>
      <c r="I2481" s="3">
        <v>6.87</v>
      </c>
      <c r="J2481" s="3">
        <v>8</v>
      </c>
      <c r="K2481" s="3">
        <v>54.96</v>
      </c>
      <c r="L2481" s="3" t="s">
        <v>18</v>
      </c>
      <c r="M2481" s="5">
        <v>4</v>
      </c>
      <c r="N2481" s="6" t="str">
        <f>IF(ev_charging_network_usage_!$I2481&lt;=10,"Low",IF(ev_charging_network_usage_!$I2481&lt;=30,"Medium","High"))</f>
        <v>Low</v>
      </c>
      <c r="O2481" s="6" t="str">
        <f t="shared" si="157"/>
        <v>Medium Satisfaction</v>
      </c>
      <c r="P2481" s="6" t="str">
        <f>IF(ev_charging_network_usage_!$H2481&lt;30,"Short Charging",IF(ev_charging_network_usage_!$H2481&lt;=60,"Medium Charging","Long Charging"))</f>
        <v>Medium Charging</v>
      </c>
      <c r="Q2481" s="6">
        <f t="shared" si="156"/>
        <v>3</v>
      </c>
      <c r="R2481" s="30">
        <f t="shared" si="154"/>
        <v>0.59583333333333333</v>
      </c>
      <c r="S2481" s="28">
        <f t="shared" si="155"/>
        <v>45159</v>
      </c>
      <c r="T2481" s="28"/>
    </row>
    <row r="2482" spans="1:20" ht="13.2" x14ac:dyDescent="0.25">
      <c r="A2482" s="7" t="s">
        <v>5473</v>
      </c>
      <c r="B2482" s="7" t="s">
        <v>48</v>
      </c>
      <c r="C2482" s="7" t="s">
        <v>15</v>
      </c>
      <c r="D2482" s="7" t="s">
        <v>16</v>
      </c>
      <c r="E2482" s="7" t="s">
        <v>17</v>
      </c>
      <c r="F2482" s="7" t="s">
        <v>5474</v>
      </c>
      <c r="G2482" s="7" t="s">
        <v>5475</v>
      </c>
      <c r="H2482" s="7">
        <v>90</v>
      </c>
      <c r="I2482" s="7">
        <v>55.32</v>
      </c>
      <c r="J2482" s="7">
        <v>15</v>
      </c>
      <c r="K2482" s="7">
        <v>829.8</v>
      </c>
      <c r="L2482" s="7" t="s">
        <v>18</v>
      </c>
      <c r="M2482" s="9">
        <v>1</v>
      </c>
      <c r="N2482" s="6" t="str">
        <f>IF(ev_charging_network_usage_!$I2482&lt;=10,"Low",IF(ev_charging_network_usage_!$I2482&lt;=30,"Medium","High"))</f>
        <v>High</v>
      </c>
      <c r="O2482" s="6" t="str">
        <f t="shared" si="157"/>
        <v>Low Satisfaction</v>
      </c>
      <c r="P2482" s="6" t="str">
        <f>IF(ev_charging_network_usage_!$H2482&lt;30,"Short Charging",IF(ev_charging_network_usage_!$H2482&lt;=60,"Medium Charging","Long Charging"))</f>
        <v>Long Charging</v>
      </c>
      <c r="Q2482" s="6">
        <f t="shared" si="156"/>
        <v>3</v>
      </c>
      <c r="R2482" s="30">
        <f t="shared" si="154"/>
        <v>0.92152777777777772</v>
      </c>
      <c r="S2482" s="28">
        <f t="shared" si="155"/>
        <v>45254</v>
      </c>
      <c r="T2482" s="28"/>
    </row>
    <row r="2483" spans="1:20" ht="13.2" x14ac:dyDescent="0.25">
      <c r="A2483" s="3" t="s">
        <v>5476</v>
      </c>
      <c r="B2483" s="3" t="s">
        <v>59</v>
      </c>
      <c r="C2483" s="3" t="s">
        <v>30</v>
      </c>
      <c r="D2483" s="3" t="s">
        <v>22</v>
      </c>
      <c r="E2483" s="3" t="s">
        <v>35</v>
      </c>
      <c r="F2483" s="3" t="s">
        <v>5477</v>
      </c>
      <c r="G2483" s="3" t="s">
        <v>5478</v>
      </c>
      <c r="H2483" s="3">
        <v>105</v>
      </c>
      <c r="I2483" s="3">
        <v>37.01</v>
      </c>
      <c r="J2483" s="3">
        <v>10</v>
      </c>
      <c r="K2483" s="3">
        <v>370.1</v>
      </c>
      <c r="L2483" s="3" t="s">
        <v>27</v>
      </c>
      <c r="M2483" s="5">
        <v>5</v>
      </c>
      <c r="N2483" s="6" t="str">
        <f>IF(ev_charging_network_usage_!$I2483&lt;=10,"Low",IF(ev_charging_network_usage_!$I2483&lt;=30,"Medium","High"))</f>
        <v>High</v>
      </c>
      <c r="O2483" s="6" t="str">
        <f t="shared" si="157"/>
        <v>High Satisfaction</v>
      </c>
      <c r="P2483" s="6" t="str">
        <f>IF(ev_charging_network_usage_!$H2483&lt;30,"Short Charging",IF(ev_charging_network_usage_!$H2483&lt;=60,"Medium Charging","Long Charging"))</f>
        <v>Long Charging</v>
      </c>
      <c r="Q2483" s="6">
        <f t="shared" si="156"/>
        <v>2</v>
      </c>
      <c r="R2483" s="30">
        <f t="shared" si="154"/>
        <v>5.7638888888888892E-2</v>
      </c>
      <c r="S2483" s="28">
        <f t="shared" si="155"/>
        <v>45431</v>
      </c>
      <c r="T2483" s="28"/>
    </row>
    <row r="2484" spans="1:20" ht="13.2" x14ac:dyDescent="0.25">
      <c r="A2484" s="7" t="s">
        <v>5479</v>
      </c>
      <c r="B2484" s="7" t="s">
        <v>55</v>
      </c>
      <c r="C2484" s="7" t="s">
        <v>21</v>
      </c>
      <c r="D2484" s="7" t="s">
        <v>34</v>
      </c>
      <c r="E2484" s="7" t="s">
        <v>17</v>
      </c>
      <c r="F2484" s="7" t="s">
        <v>5480</v>
      </c>
      <c r="G2484" s="7" t="s">
        <v>5481</v>
      </c>
      <c r="H2484" s="7">
        <v>76</v>
      </c>
      <c r="I2484" s="7">
        <v>55.74</v>
      </c>
      <c r="J2484" s="7">
        <v>8</v>
      </c>
      <c r="K2484" s="7">
        <v>445.92</v>
      </c>
      <c r="L2484" s="7" t="s">
        <v>23</v>
      </c>
      <c r="M2484" s="9">
        <v>5</v>
      </c>
      <c r="N2484" s="6" t="str">
        <f>IF(ev_charging_network_usage_!$I2484&lt;=10,"Low",IF(ev_charging_network_usage_!$I2484&lt;=30,"Medium","High"))</f>
        <v>High</v>
      </c>
      <c r="O2484" s="6" t="str">
        <f t="shared" si="157"/>
        <v>High Satisfaction</v>
      </c>
      <c r="P2484" s="6" t="str">
        <f>IF(ev_charging_network_usage_!$H2484&lt;30,"Short Charging",IF(ev_charging_network_usage_!$H2484&lt;=60,"Medium Charging","Long Charging"))</f>
        <v>Long Charging</v>
      </c>
      <c r="Q2484" s="6">
        <f t="shared" si="156"/>
        <v>1</v>
      </c>
      <c r="R2484" s="30">
        <f t="shared" si="154"/>
        <v>0.59166666666666667</v>
      </c>
      <c r="S2484" s="28">
        <f t="shared" si="155"/>
        <v>45522</v>
      </c>
      <c r="T2484" s="28"/>
    </row>
    <row r="2485" spans="1:20" ht="13.2" x14ac:dyDescent="0.25">
      <c r="A2485" s="3" t="s">
        <v>5482</v>
      </c>
      <c r="B2485" s="3" t="s">
        <v>55</v>
      </c>
      <c r="C2485" s="3" t="s">
        <v>21</v>
      </c>
      <c r="D2485" s="3" t="s">
        <v>22</v>
      </c>
      <c r="E2485" s="3" t="s">
        <v>17</v>
      </c>
      <c r="F2485" s="3" t="s">
        <v>5483</v>
      </c>
      <c r="G2485" s="3" t="s">
        <v>5484</v>
      </c>
      <c r="H2485" s="3">
        <v>10</v>
      </c>
      <c r="I2485" s="3">
        <v>52.77</v>
      </c>
      <c r="J2485" s="3">
        <v>8</v>
      </c>
      <c r="K2485" s="3">
        <v>422.16</v>
      </c>
      <c r="L2485" s="3" t="s">
        <v>38</v>
      </c>
      <c r="M2485" s="5">
        <v>3</v>
      </c>
      <c r="N2485" s="6" t="str">
        <f>IF(ev_charging_network_usage_!$I2485&lt;=10,"Low",IF(ev_charging_network_usage_!$I2485&lt;=30,"Medium","High"))</f>
        <v>High</v>
      </c>
      <c r="O2485" s="6" t="str">
        <f t="shared" si="157"/>
        <v>Medium Satisfaction</v>
      </c>
      <c r="P2485" s="6" t="str">
        <f>IF(ev_charging_network_usage_!$H2485&lt;30,"Short Charging",IF(ev_charging_network_usage_!$H2485&lt;=60,"Medium Charging","Long Charging"))</f>
        <v>Short Charging</v>
      </c>
      <c r="Q2485" s="6">
        <f t="shared" si="156"/>
        <v>1</v>
      </c>
      <c r="R2485" s="30">
        <f t="shared" si="154"/>
        <v>0.36041666666666666</v>
      </c>
      <c r="S2485" s="28">
        <f t="shared" si="155"/>
        <v>45519</v>
      </c>
      <c r="T2485" s="28"/>
    </row>
    <row r="2486" spans="1:20" ht="13.2" x14ac:dyDescent="0.25">
      <c r="A2486" s="7" t="s">
        <v>5485</v>
      </c>
      <c r="B2486" s="7" t="s">
        <v>48</v>
      </c>
      <c r="C2486" s="7" t="s">
        <v>21</v>
      </c>
      <c r="D2486" s="7" t="s">
        <v>34</v>
      </c>
      <c r="E2486" s="7" t="s">
        <v>35</v>
      </c>
      <c r="F2486" s="7" t="s">
        <v>5486</v>
      </c>
      <c r="G2486" s="7" t="s">
        <v>5487</v>
      </c>
      <c r="H2486" s="7">
        <v>22</v>
      </c>
      <c r="I2486" s="7">
        <v>25.18</v>
      </c>
      <c r="J2486" s="7">
        <v>10</v>
      </c>
      <c r="K2486" s="7">
        <v>251.8</v>
      </c>
      <c r="L2486" s="7" t="s">
        <v>38</v>
      </c>
      <c r="M2486" s="9">
        <v>2</v>
      </c>
      <c r="N2486" s="6" t="str">
        <f>IF(ev_charging_network_usage_!$I2486&lt;=10,"Low",IF(ev_charging_network_usage_!$I2486&lt;=30,"Medium","High"))</f>
        <v>Medium</v>
      </c>
      <c r="O2486" s="6" t="str">
        <f t="shared" si="157"/>
        <v>Low Satisfaction</v>
      </c>
      <c r="P2486" s="6" t="str">
        <f>IF(ev_charging_network_usage_!$H2486&lt;30,"Short Charging",IF(ev_charging_network_usage_!$H2486&lt;=60,"Medium Charging","Long Charging"))</f>
        <v>Short Charging</v>
      </c>
      <c r="Q2486" s="6">
        <f t="shared" si="156"/>
        <v>1</v>
      </c>
      <c r="R2486" s="30">
        <f t="shared" si="154"/>
        <v>0.82916666666666672</v>
      </c>
      <c r="S2486" s="28">
        <f t="shared" si="155"/>
        <v>45034</v>
      </c>
      <c r="T2486" s="28"/>
    </row>
    <row r="2487" spans="1:20" ht="13.2" x14ac:dyDescent="0.25">
      <c r="A2487" s="3" t="s">
        <v>5488</v>
      </c>
      <c r="B2487" s="3" t="s">
        <v>48</v>
      </c>
      <c r="C2487" s="3" t="s">
        <v>21</v>
      </c>
      <c r="D2487" s="3" t="s">
        <v>16</v>
      </c>
      <c r="E2487" s="3" t="s">
        <v>17</v>
      </c>
      <c r="F2487" s="4">
        <v>45266.680555555555</v>
      </c>
      <c r="G2487" s="4">
        <v>45266.72152777778</v>
      </c>
      <c r="H2487" s="3">
        <v>59</v>
      </c>
      <c r="I2487" s="3">
        <v>17.5</v>
      </c>
      <c r="J2487" s="3">
        <v>10</v>
      </c>
      <c r="K2487" s="3">
        <v>175</v>
      </c>
      <c r="L2487" s="3" t="s">
        <v>27</v>
      </c>
      <c r="M2487" s="5">
        <v>1</v>
      </c>
      <c r="N2487" s="6" t="str">
        <f>IF(ev_charging_network_usage_!$I2487&lt;=10,"Low",IF(ev_charging_network_usage_!$I2487&lt;=30,"Medium","High"))</f>
        <v>Medium</v>
      </c>
      <c r="O2487" s="6" t="str">
        <f t="shared" si="157"/>
        <v>Low Satisfaction</v>
      </c>
      <c r="P2487" s="6" t="str">
        <f>IF(ev_charging_network_usage_!$H2487&lt;30,"Short Charging",IF(ev_charging_network_usage_!$H2487&lt;=60,"Medium Charging","Long Charging"))</f>
        <v>Medium Charging</v>
      </c>
      <c r="Q2487" s="6">
        <f t="shared" si="156"/>
        <v>1</v>
      </c>
      <c r="R2487" s="30">
        <f t="shared" si="154"/>
        <v>0.68055555555555558</v>
      </c>
      <c r="S2487" s="28">
        <f t="shared" si="155"/>
        <v>45266</v>
      </c>
      <c r="T2487" s="28"/>
    </row>
    <row r="2488" spans="1:20" ht="13.2" x14ac:dyDescent="0.25">
      <c r="A2488" s="7" t="s">
        <v>5489</v>
      </c>
      <c r="B2488" s="7" t="s">
        <v>59</v>
      </c>
      <c r="C2488" s="7" t="s">
        <v>21</v>
      </c>
      <c r="D2488" s="7" t="s">
        <v>16</v>
      </c>
      <c r="E2488" s="7" t="s">
        <v>17</v>
      </c>
      <c r="F2488" s="8">
        <v>45089.071527777778</v>
      </c>
      <c r="G2488" s="8">
        <v>45089.078472222223</v>
      </c>
      <c r="H2488" s="7">
        <v>10</v>
      </c>
      <c r="I2488" s="7">
        <v>41.81</v>
      </c>
      <c r="J2488" s="7">
        <v>15</v>
      </c>
      <c r="K2488" s="7">
        <v>627.15</v>
      </c>
      <c r="L2488" s="7" t="s">
        <v>18</v>
      </c>
      <c r="M2488" s="9">
        <v>1</v>
      </c>
      <c r="N2488" s="6" t="str">
        <f>IF(ev_charging_network_usage_!$I2488&lt;=10,"Low",IF(ev_charging_network_usage_!$I2488&lt;=30,"Medium","High"))</f>
        <v>High</v>
      </c>
      <c r="O2488" s="6" t="str">
        <f t="shared" si="157"/>
        <v>Low Satisfaction</v>
      </c>
      <c r="P2488" s="6" t="str">
        <f>IF(ev_charging_network_usage_!$H2488&lt;30,"Short Charging",IF(ev_charging_network_usage_!$H2488&lt;=60,"Medium Charging","Long Charging"))</f>
        <v>Short Charging</v>
      </c>
      <c r="Q2488" s="6">
        <f t="shared" si="156"/>
        <v>1</v>
      </c>
      <c r="R2488" s="30">
        <f t="shared" si="154"/>
        <v>7.1527777777777773E-2</v>
      </c>
      <c r="S2488" s="28">
        <f t="shared" si="155"/>
        <v>45089</v>
      </c>
      <c r="T2488" s="28"/>
    </row>
    <row r="2489" spans="1:20" ht="13.2" x14ac:dyDescent="0.25">
      <c r="A2489" s="3" t="s">
        <v>5490</v>
      </c>
      <c r="B2489" s="3" t="s">
        <v>20</v>
      </c>
      <c r="C2489" s="3" t="s">
        <v>21</v>
      </c>
      <c r="D2489" s="3" t="s">
        <v>31</v>
      </c>
      <c r="E2489" s="3" t="s">
        <v>35</v>
      </c>
      <c r="F2489" s="3" t="s">
        <v>5491</v>
      </c>
      <c r="G2489" s="3" t="s">
        <v>5492</v>
      </c>
      <c r="H2489" s="3">
        <v>64</v>
      </c>
      <c r="I2489" s="3">
        <v>49.56</v>
      </c>
      <c r="J2489" s="3">
        <v>12</v>
      </c>
      <c r="K2489" s="3">
        <v>594.72</v>
      </c>
      <c r="L2489" s="3" t="s">
        <v>38</v>
      </c>
      <c r="M2489" s="5">
        <v>4</v>
      </c>
      <c r="N2489" s="6" t="str">
        <f>IF(ev_charging_network_usage_!$I2489&lt;=10,"Low",IF(ev_charging_network_usage_!$I2489&lt;=30,"Medium","High"))</f>
        <v>High</v>
      </c>
      <c r="O2489" s="6" t="str">
        <f t="shared" si="157"/>
        <v>Medium Satisfaction</v>
      </c>
      <c r="P2489" s="6" t="str">
        <f>IF(ev_charging_network_usage_!$H2489&lt;30,"Short Charging",IF(ev_charging_network_usage_!$H2489&lt;=60,"Medium Charging","Long Charging"))</f>
        <v>Long Charging</v>
      </c>
      <c r="Q2489" s="6">
        <f t="shared" si="156"/>
        <v>1</v>
      </c>
      <c r="R2489" s="30">
        <f t="shared" si="154"/>
        <v>0.98611111111111116</v>
      </c>
      <c r="S2489" s="28">
        <f t="shared" si="155"/>
        <v>45340</v>
      </c>
      <c r="T2489" s="28"/>
    </row>
    <row r="2490" spans="1:20" ht="13.2" x14ac:dyDescent="0.25">
      <c r="A2490" s="7" t="s">
        <v>5493</v>
      </c>
      <c r="B2490" s="7" t="s">
        <v>59</v>
      </c>
      <c r="C2490" s="7" t="s">
        <v>21</v>
      </c>
      <c r="D2490" s="7" t="s">
        <v>22</v>
      </c>
      <c r="E2490" s="7" t="s">
        <v>17</v>
      </c>
      <c r="F2490" s="8">
        <v>44991.823611111111</v>
      </c>
      <c r="G2490" s="8">
        <v>44991.892361111109</v>
      </c>
      <c r="H2490" s="7">
        <v>99</v>
      </c>
      <c r="I2490" s="7">
        <v>11.03</v>
      </c>
      <c r="J2490" s="7">
        <v>15</v>
      </c>
      <c r="K2490" s="7">
        <v>165.45</v>
      </c>
      <c r="L2490" s="7" t="s">
        <v>23</v>
      </c>
      <c r="M2490" s="9">
        <v>2</v>
      </c>
      <c r="N2490" s="6" t="str">
        <f>IF(ev_charging_network_usage_!$I2490&lt;=10,"Low",IF(ev_charging_network_usage_!$I2490&lt;=30,"Medium","High"))</f>
        <v>Medium</v>
      </c>
      <c r="O2490" s="6" t="str">
        <f t="shared" si="157"/>
        <v>Low Satisfaction</v>
      </c>
      <c r="P2490" s="6" t="str">
        <f>IF(ev_charging_network_usage_!$H2490&lt;30,"Short Charging",IF(ev_charging_network_usage_!$H2490&lt;=60,"Medium Charging","Long Charging"))</f>
        <v>Long Charging</v>
      </c>
      <c r="Q2490" s="6">
        <f t="shared" si="156"/>
        <v>1</v>
      </c>
      <c r="R2490" s="30">
        <f t="shared" si="154"/>
        <v>0.82361111111111107</v>
      </c>
      <c r="S2490" s="28">
        <f t="shared" si="155"/>
        <v>44991</v>
      </c>
      <c r="T2490" s="28"/>
    </row>
    <row r="2491" spans="1:20" ht="13.2" x14ac:dyDescent="0.25">
      <c r="A2491" s="3" t="s">
        <v>5494</v>
      </c>
      <c r="B2491" s="3" t="s">
        <v>59</v>
      </c>
      <c r="C2491" s="3" t="s">
        <v>21</v>
      </c>
      <c r="D2491" s="3" t="s">
        <v>34</v>
      </c>
      <c r="E2491" s="3" t="s">
        <v>17</v>
      </c>
      <c r="F2491" s="3" t="s">
        <v>5495</v>
      </c>
      <c r="G2491" s="3" t="s">
        <v>5496</v>
      </c>
      <c r="H2491" s="3">
        <v>109</v>
      </c>
      <c r="I2491" s="3">
        <v>35.229999999999997</v>
      </c>
      <c r="J2491" s="3">
        <v>15</v>
      </c>
      <c r="K2491" s="3">
        <v>528.45000000000005</v>
      </c>
      <c r="L2491" s="3" t="s">
        <v>27</v>
      </c>
      <c r="M2491" s="5">
        <v>5</v>
      </c>
      <c r="N2491" s="6" t="str">
        <f>IF(ev_charging_network_usage_!$I2491&lt;=10,"Low",IF(ev_charging_network_usage_!$I2491&lt;=30,"Medium","High"))</f>
        <v>High</v>
      </c>
      <c r="O2491" s="6" t="str">
        <f t="shared" si="157"/>
        <v>High Satisfaction</v>
      </c>
      <c r="P2491" s="6" t="str">
        <f>IF(ev_charging_network_usage_!$H2491&lt;30,"Short Charging",IF(ev_charging_network_usage_!$H2491&lt;=60,"Medium Charging","Long Charging"))</f>
        <v>Long Charging</v>
      </c>
      <c r="Q2491" s="6">
        <f t="shared" si="156"/>
        <v>1</v>
      </c>
      <c r="R2491" s="30">
        <f t="shared" si="154"/>
        <v>6.458333333333334E-2</v>
      </c>
      <c r="S2491" s="28">
        <f t="shared" si="155"/>
        <v>44976</v>
      </c>
      <c r="T2491" s="28"/>
    </row>
    <row r="2492" spans="1:20" ht="13.2" x14ac:dyDescent="0.25">
      <c r="A2492" s="7" t="s">
        <v>5497</v>
      </c>
      <c r="B2492" s="7" t="s">
        <v>20</v>
      </c>
      <c r="C2492" s="7" t="s">
        <v>21</v>
      </c>
      <c r="D2492" s="7" t="s">
        <v>34</v>
      </c>
      <c r="E2492" s="7" t="s">
        <v>35</v>
      </c>
      <c r="F2492" s="7" t="s">
        <v>5498</v>
      </c>
      <c r="G2492" s="7" t="s">
        <v>5499</v>
      </c>
      <c r="H2492" s="7">
        <v>31</v>
      </c>
      <c r="I2492" s="7">
        <v>43.59</v>
      </c>
      <c r="J2492" s="7">
        <v>10</v>
      </c>
      <c r="K2492" s="7">
        <v>435.9</v>
      </c>
      <c r="L2492" s="7" t="s">
        <v>18</v>
      </c>
      <c r="M2492" s="9">
        <v>1</v>
      </c>
      <c r="N2492" s="6" t="str">
        <f>IF(ev_charging_network_usage_!$I2492&lt;=10,"Low",IF(ev_charging_network_usage_!$I2492&lt;=30,"Medium","High"))</f>
        <v>High</v>
      </c>
      <c r="O2492" s="6" t="str">
        <f t="shared" si="157"/>
        <v>Low Satisfaction</v>
      </c>
      <c r="P2492" s="6" t="str">
        <f>IF(ev_charging_network_usage_!$H2492&lt;30,"Short Charging",IF(ev_charging_network_usage_!$H2492&lt;=60,"Medium Charging","Long Charging"))</f>
        <v>Medium Charging</v>
      </c>
      <c r="Q2492" s="6">
        <f t="shared" si="156"/>
        <v>1</v>
      </c>
      <c r="R2492" s="30">
        <f t="shared" si="154"/>
        <v>0.48749999999999999</v>
      </c>
      <c r="S2492" s="28">
        <f t="shared" si="155"/>
        <v>45062</v>
      </c>
      <c r="T2492" s="28"/>
    </row>
    <row r="2493" spans="1:20" ht="13.2" x14ac:dyDescent="0.25">
      <c r="A2493" s="3" t="s">
        <v>5500</v>
      </c>
      <c r="B2493" s="3" t="s">
        <v>29</v>
      </c>
      <c r="C2493" s="3" t="s">
        <v>21</v>
      </c>
      <c r="D2493" s="3" t="s">
        <v>31</v>
      </c>
      <c r="E2493" s="3" t="s">
        <v>35</v>
      </c>
      <c r="F2493" s="3" t="s">
        <v>5501</v>
      </c>
      <c r="G2493" s="3" t="s">
        <v>5502</v>
      </c>
      <c r="H2493" s="3">
        <v>76</v>
      </c>
      <c r="I2493" s="3">
        <v>46.39</v>
      </c>
      <c r="J2493" s="3">
        <v>10</v>
      </c>
      <c r="K2493" s="3">
        <v>463.9</v>
      </c>
      <c r="L2493" s="3" t="s">
        <v>38</v>
      </c>
      <c r="M2493" s="5">
        <v>1</v>
      </c>
      <c r="N2493" s="6" t="str">
        <f>IF(ev_charging_network_usage_!$I2493&lt;=10,"Low",IF(ev_charging_network_usage_!$I2493&lt;=30,"Medium","High"))</f>
        <v>High</v>
      </c>
      <c r="O2493" s="6" t="str">
        <f t="shared" si="157"/>
        <v>Low Satisfaction</v>
      </c>
      <c r="P2493" s="6" t="str">
        <f>IF(ev_charging_network_usage_!$H2493&lt;30,"Short Charging",IF(ev_charging_network_usage_!$H2493&lt;=60,"Medium Charging","Long Charging"))</f>
        <v>Long Charging</v>
      </c>
      <c r="Q2493" s="6">
        <f t="shared" si="156"/>
        <v>1</v>
      </c>
      <c r="R2493" s="30">
        <f t="shared" si="154"/>
        <v>0.35416666666666669</v>
      </c>
      <c r="S2493" s="28">
        <f t="shared" si="155"/>
        <v>44975</v>
      </c>
      <c r="T2493" s="28"/>
    </row>
    <row r="2494" spans="1:20" ht="13.2" x14ac:dyDescent="0.25">
      <c r="A2494" s="7" t="s">
        <v>5503</v>
      </c>
      <c r="B2494" s="7" t="s">
        <v>14</v>
      </c>
      <c r="C2494" s="7" t="s">
        <v>15</v>
      </c>
      <c r="D2494" s="7" t="s">
        <v>22</v>
      </c>
      <c r="E2494" s="7" t="s">
        <v>17</v>
      </c>
      <c r="F2494" s="8">
        <v>45022.57916666667</v>
      </c>
      <c r="G2494" s="8">
        <v>45022.638888888891</v>
      </c>
      <c r="H2494" s="7">
        <v>86</v>
      </c>
      <c r="I2494" s="7">
        <v>52.39</v>
      </c>
      <c r="J2494" s="7">
        <v>15</v>
      </c>
      <c r="K2494" s="7">
        <v>785.85</v>
      </c>
      <c r="L2494" s="7" t="s">
        <v>27</v>
      </c>
      <c r="M2494" s="9">
        <v>5</v>
      </c>
      <c r="N2494" s="6" t="str">
        <f>IF(ev_charging_network_usage_!$I2494&lt;=10,"Low",IF(ev_charging_network_usage_!$I2494&lt;=30,"Medium","High"))</f>
        <v>High</v>
      </c>
      <c r="O2494" s="6" t="str">
        <f t="shared" si="157"/>
        <v>High Satisfaction</v>
      </c>
      <c r="P2494" s="6" t="str">
        <f>IF(ev_charging_network_usage_!$H2494&lt;30,"Short Charging",IF(ev_charging_network_usage_!$H2494&lt;=60,"Medium Charging","Long Charging"))</f>
        <v>Long Charging</v>
      </c>
      <c r="Q2494" s="6">
        <f t="shared" si="156"/>
        <v>3</v>
      </c>
      <c r="R2494" s="30">
        <f t="shared" si="154"/>
        <v>0.57916666666666672</v>
      </c>
      <c r="S2494" s="28">
        <f t="shared" si="155"/>
        <v>45022</v>
      </c>
      <c r="T2494" s="28"/>
    </row>
    <row r="2495" spans="1:20" ht="13.2" x14ac:dyDescent="0.25">
      <c r="A2495" s="3" t="s">
        <v>5504</v>
      </c>
      <c r="B2495" s="3" t="s">
        <v>59</v>
      </c>
      <c r="C2495" s="3" t="s">
        <v>21</v>
      </c>
      <c r="D2495" s="3" t="s">
        <v>31</v>
      </c>
      <c r="E2495" s="3" t="s">
        <v>17</v>
      </c>
      <c r="F2495" s="3" t="s">
        <v>5505</v>
      </c>
      <c r="G2495" s="3" t="s">
        <v>5506</v>
      </c>
      <c r="H2495" s="3">
        <v>11</v>
      </c>
      <c r="I2495" s="3">
        <v>11.97</v>
      </c>
      <c r="J2495" s="3">
        <v>15</v>
      </c>
      <c r="K2495" s="3">
        <v>179.55</v>
      </c>
      <c r="L2495" s="3" t="s">
        <v>38</v>
      </c>
      <c r="M2495" s="5">
        <v>3</v>
      </c>
      <c r="N2495" s="6" t="str">
        <f>IF(ev_charging_network_usage_!$I2495&lt;=10,"Low",IF(ev_charging_network_usage_!$I2495&lt;=30,"Medium","High"))</f>
        <v>Medium</v>
      </c>
      <c r="O2495" s="6" t="str">
        <f t="shared" si="157"/>
        <v>Medium Satisfaction</v>
      </c>
      <c r="P2495" s="6" t="str">
        <f>IF(ev_charging_network_usage_!$H2495&lt;30,"Short Charging",IF(ev_charging_network_usage_!$H2495&lt;=60,"Medium Charging","Long Charging"))</f>
        <v>Short Charging</v>
      </c>
      <c r="Q2495" s="6">
        <f t="shared" si="156"/>
        <v>1</v>
      </c>
      <c r="R2495" s="30">
        <f t="shared" si="154"/>
        <v>0.98472222222222228</v>
      </c>
      <c r="S2495" s="28">
        <f t="shared" si="155"/>
        <v>45004</v>
      </c>
      <c r="T2495" s="28"/>
    </row>
    <row r="2496" spans="1:20" ht="13.2" x14ac:dyDescent="0.25">
      <c r="A2496" s="7" t="s">
        <v>5507</v>
      </c>
      <c r="B2496" s="7" t="s">
        <v>20</v>
      </c>
      <c r="C2496" s="7" t="s">
        <v>30</v>
      </c>
      <c r="D2496" s="7" t="s">
        <v>16</v>
      </c>
      <c r="E2496" s="7" t="s">
        <v>17</v>
      </c>
      <c r="F2496" s="8">
        <v>45507.318749999999</v>
      </c>
      <c r="G2496" s="8">
        <v>45507.365972222222</v>
      </c>
      <c r="H2496" s="7">
        <v>68</v>
      </c>
      <c r="I2496" s="7">
        <v>38.770000000000003</v>
      </c>
      <c r="J2496" s="7">
        <v>12</v>
      </c>
      <c r="K2496" s="7">
        <v>465.24</v>
      </c>
      <c r="L2496" s="7" t="s">
        <v>27</v>
      </c>
      <c r="M2496" s="9">
        <v>2</v>
      </c>
      <c r="N2496" s="6" t="str">
        <f>IF(ev_charging_network_usage_!$I2496&lt;=10,"Low",IF(ev_charging_network_usage_!$I2496&lt;=30,"Medium","High"))</f>
        <v>High</v>
      </c>
      <c r="O2496" s="6" t="str">
        <f t="shared" si="157"/>
        <v>Low Satisfaction</v>
      </c>
      <c r="P2496" s="6" t="str">
        <f>IF(ev_charging_network_usage_!$H2496&lt;30,"Short Charging",IF(ev_charging_network_usage_!$H2496&lt;=60,"Medium Charging","Long Charging"))</f>
        <v>Long Charging</v>
      </c>
      <c r="Q2496" s="6">
        <f t="shared" si="156"/>
        <v>2</v>
      </c>
      <c r="R2496" s="30">
        <f t="shared" si="154"/>
        <v>0.31874999999999998</v>
      </c>
      <c r="S2496" s="28">
        <f t="shared" si="155"/>
        <v>45507</v>
      </c>
      <c r="T2496" s="28"/>
    </row>
    <row r="2497" spans="1:20" ht="13.2" x14ac:dyDescent="0.25">
      <c r="A2497" s="3" t="s">
        <v>5508</v>
      </c>
      <c r="B2497" s="3" t="s">
        <v>48</v>
      </c>
      <c r="C2497" s="3" t="s">
        <v>15</v>
      </c>
      <c r="D2497" s="3" t="s">
        <v>34</v>
      </c>
      <c r="E2497" s="3" t="s">
        <v>35</v>
      </c>
      <c r="F2497" s="4">
        <v>45383.845833333333</v>
      </c>
      <c r="G2497" s="4">
        <v>45383.917361111111</v>
      </c>
      <c r="H2497" s="3">
        <v>103</v>
      </c>
      <c r="I2497" s="3">
        <v>18.579999999999998</v>
      </c>
      <c r="J2497" s="3">
        <v>8</v>
      </c>
      <c r="K2497" s="3">
        <v>148.63999999999999</v>
      </c>
      <c r="L2497" s="3" t="s">
        <v>23</v>
      </c>
      <c r="M2497" s="5">
        <v>3</v>
      </c>
      <c r="N2497" s="6" t="str">
        <f>IF(ev_charging_network_usage_!$I2497&lt;=10,"Low",IF(ev_charging_network_usage_!$I2497&lt;=30,"Medium","High"))</f>
        <v>Medium</v>
      </c>
      <c r="O2497" s="6" t="str">
        <f t="shared" si="157"/>
        <v>Medium Satisfaction</v>
      </c>
      <c r="P2497" s="6" t="str">
        <f>IF(ev_charging_network_usage_!$H2497&lt;30,"Short Charging",IF(ev_charging_network_usage_!$H2497&lt;=60,"Medium Charging","Long Charging"))</f>
        <v>Long Charging</v>
      </c>
      <c r="Q2497" s="6">
        <f t="shared" si="156"/>
        <v>3</v>
      </c>
      <c r="R2497" s="30">
        <f t="shared" si="154"/>
        <v>0.84583333333333333</v>
      </c>
      <c r="S2497" s="28">
        <f t="shared" si="155"/>
        <v>45383</v>
      </c>
      <c r="T2497" s="28"/>
    </row>
    <row r="2498" spans="1:20" ht="13.2" x14ac:dyDescent="0.25">
      <c r="A2498" s="7" t="s">
        <v>5509</v>
      </c>
      <c r="B2498" s="7" t="s">
        <v>48</v>
      </c>
      <c r="C2498" s="7" t="s">
        <v>30</v>
      </c>
      <c r="D2498" s="7" t="s">
        <v>34</v>
      </c>
      <c r="E2498" s="7" t="s">
        <v>17</v>
      </c>
      <c r="F2498" s="8">
        <v>45179.427777777775</v>
      </c>
      <c r="G2498" s="8">
        <v>45179.461805555555</v>
      </c>
      <c r="H2498" s="7">
        <v>49</v>
      </c>
      <c r="I2498" s="7">
        <v>45.03</v>
      </c>
      <c r="J2498" s="7">
        <v>15</v>
      </c>
      <c r="K2498" s="7">
        <v>675.45</v>
      </c>
      <c r="L2498" s="7" t="s">
        <v>38</v>
      </c>
      <c r="M2498" s="9">
        <v>3</v>
      </c>
      <c r="N2498" s="6" t="str">
        <f>IF(ev_charging_network_usage_!$I2498&lt;=10,"Low",IF(ev_charging_network_usage_!$I2498&lt;=30,"Medium","High"))</f>
        <v>High</v>
      </c>
      <c r="O2498" s="6" t="str">
        <f t="shared" si="157"/>
        <v>Medium Satisfaction</v>
      </c>
      <c r="P2498" s="6" t="str">
        <f>IF(ev_charging_network_usage_!$H2498&lt;30,"Short Charging",IF(ev_charging_network_usage_!$H2498&lt;=60,"Medium Charging","Long Charging"))</f>
        <v>Medium Charging</v>
      </c>
      <c r="Q2498" s="6">
        <f t="shared" si="156"/>
        <v>2</v>
      </c>
      <c r="R2498" s="30">
        <f t="shared" ref="R2498:R2561" si="158">TIME(HOUR(F2498),MINUTE(F2498),SECOND(F2498))</f>
        <v>0.42777777777777776</v>
      </c>
      <c r="S2498" s="28">
        <f t="shared" ref="S2498:S2561" si="159">DATE(YEAR(F2498),MONTH(F2498),DAY(F2498))</f>
        <v>45179</v>
      </c>
      <c r="T2498" s="28"/>
    </row>
    <row r="2499" spans="1:20" ht="13.2" x14ac:dyDescent="0.25">
      <c r="A2499" s="3" t="s">
        <v>5510</v>
      </c>
      <c r="B2499" s="3" t="s">
        <v>14</v>
      </c>
      <c r="C2499" s="3" t="s">
        <v>30</v>
      </c>
      <c r="D2499" s="3" t="s">
        <v>22</v>
      </c>
      <c r="E2499" s="3" t="s">
        <v>17</v>
      </c>
      <c r="F2499" s="4">
        <v>44934.380555555559</v>
      </c>
      <c r="G2499" s="4">
        <v>44934.390972222223</v>
      </c>
      <c r="H2499" s="3">
        <v>15</v>
      </c>
      <c r="I2499" s="3">
        <v>59.2</v>
      </c>
      <c r="J2499" s="3">
        <v>8</v>
      </c>
      <c r="K2499" s="3">
        <v>473.6</v>
      </c>
      <c r="L2499" s="3" t="s">
        <v>18</v>
      </c>
      <c r="M2499" s="5">
        <v>1</v>
      </c>
      <c r="N2499" s="6" t="str">
        <f>IF(ev_charging_network_usage_!$I2499&lt;=10,"Low",IF(ev_charging_network_usage_!$I2499&lt;=30,"Medium","High"))</f>
        <v>High</v>
      </c>
      <c r="O2499" s="6" t="str">
        <f t="shared" si="157"/>
        <v>Low Satisfaction</v>
      </c>
      <c r="P2499" s="6" t="str">
        <f>IF(ev_charging_network_usage_!$H2499&lt;30,"Short Charging",IF(ev_charging_network_usage_!$H2499&lt;=60,"Medium Charging","Long Charging"))</f>
        <v>Short Charging</v>
      </c>
      <c r="Q2499" s="6">
        <f t="shared" ref="Q2499:Q2562" si="160">IF(C2499="Fast Charger",1,IF(C2499="Standard Charger",2,IF(C2499="Super Fast Charger",3,"")))</f>
        <v>2</v>
      </c>
      <c r="R2499" s="30">
        <f t="shared" si="158"/>
        <v>0.38055555555555554</v>
      </c>
      <c r="S2499" s="28">
        <f t="shared" si="159"/>
        <v>44934</v>
      </c>
      <c r="T2499" s="28"/>
    </row>
    <row r="2500" spans="1:20" ht="13.2" x14ac:dyDescent="0.25">
      <c r="A2500" s="7" t="s">
        <v>5511</v>
      </c>
      <c r="B2500" s="7" t="s">
        <v>78</v>
      </c>
      <c r="C2500" s="7" t="s">
        <v>21</v>
      </c>
      <c r="D2500" s="7" t="s">
        <v>16</v>
      </c>
      <c r="E2500" s="7" t="s">
        <v>35</v>
      </c>
      <c r="F2500" s="8">
        <v>45145.37777777778</v>
      </c>
      <c r="G2500" s="8">
        <v>45145.390277777777</v>
      </c>
      <c r="H2500" s="7">
        <v>18</v>
      </c>
      <c r="I2500" s="7">
        <v>31.82</v>
      </c>
      <c r="J2500" s="7">
        <v>12</v>
      </c>
      <c r="K2500" s="7">
        <v>381.84</v>
      </c>
      <c r="L2500" s="7" t="s">
        <v>27</v>
      </c>
      <c r="M2500" s="9">
        <v>4</v>
      </c>
      <c r="N2500" s="6" t="str">
        <f>IF(ev_charging_network_usage_!$I2500&lt;=10,"Low",IF(ev_charging_network_usage_!$I2500&lt;=30,"Medium","High"))</f>
        <v>High</v>
      </c>
      <c r="O2500" s="6" t="str">
        <f t="shared" ref="O2500:O2563" si="161">IF(M2500&lt;=2,"Low Satisfaction",IF(M2500&lt;=4,"Medium Satisfaction","High Satisfaction"))</f>
        <v>Medium Satisfaction</v>
      </c>
      <c r="P2500" s="6" t="str">
        <f>IF(ev_charging_network_usage_!$H2500&lt;30,"Short Charging",IF(ev_charging_network_usage_!$H2500&lt;=60,"Medium Charging","Long Charging"))</f>
        <v>Short Charging</v>
      </c>
      <c r="Q2500" s="6">
        <f t="shared" si="160"/>
        <v>1</v>
      </c>
      <c r="R2500" s="30">
        <f t="shared" si="158"/>
        <v>0.37777777777777777</v>
      </c>
      <c r="S2500" s="28">
        <f t="shared" si="159"/>
        <v>45145</v>
      </c>
      <c r="T2500" s="28"/>
    </row>
    <row r="2501" spans="1:20" ht="13.2" x14ac:dyDescent="0.25">
      <c r="A2501" s="3" t="s">
        <v>5512</v>
      </c>
      <c r="B2501" s="3" t="s">
        <v>59</v>
      </c>
      <c r="C2501" s="3" t="s">
        <v>30</v>
      </c>
      <c r="D2501" s="3" t="s">
        <v>16</v>
      </c>
      <c r="E2501" s="3" t="s">
        <v>35</v>
      </c>
      <c r="F2501" s="4">
        <v>44958.383333333331</v>
      </c>
      <c r="G2501" s="4">
        <v>44958.462500000001</v>
      </c>
      <c r="H2501" s="3">
        <v>114</v>
      </c>
      <c r="I2501" s="3">
        <v>56.57</v>
      </c>
      <c r="J2501" s="3">
        <v>15</v>
      </c>
      <c r="K2501" s="3">
        <v>848.55</v>
      </c>
      <c r="L2501" s="3" t="s">
        <v>23</v>
      </c>
      <c r="M2501" s="5">
        <v>5</v>
      </c>
      <c r="N2501" s="6" t="str">
        <f>IF(ev_charging_network_usage_!$I2501&lt;=10,"Low",IF(ev_charging_network_usage_!$I2501&lt;=30,"Medium","High"))</f>
        <v>High</v>
      </c>
      <c r="O2501" s="6" t="str">
        <f t="shared" si="161"/>
        <v>High Satisfaction</v>
      </c>
      <c r="P2501" s="6" t="str">
        <f>IF(ev_charging_network_usage_!$H2501&lt;30,"Short Charging",IF(ev_charging_network_usage_!$H2501&lt;=60,"Medium Charging","Long Charging"))</f>
        <v>Long Charging</v>
      </c>
      <c r="Q2501" s="6">
        <f t="shared" si="160"/>
        <v>2</v>
      </c>
      <c r="R2501" s="30">
        <f t="shared" si="158"/>
        <v>0.38333333333333336</v>
      </c>
      <c r="S2501" s="28">
        <f t="shared" si="159"/>
        <v>44958</v>
      </c>
      <c r="T2501" s="28"/>
    </row>
    <row r="2502" spans="1:20" ht="13.2" x14ac:dyDescent="0.25">
      <c r="A2502" s="7" t="s">
        <v>5513</v>
      </c>
      <c r="B2502" s="7" t="s">
        <v>78</v>
      </c>
      <c r="C2502" s="7" t="s">
        <v>30</v>
      </c>
      <c r="D2502" s="7" t="s">
        <v>16</v>
      </c>
      <c r="E2502" s="7" t="s">
        <v>17</v>
      </c>
      <c r="F2502" s="7" t="s">
        <v>5514</v>
      </c>
      <c r="G2502" s="7" t="s">
        <v>5515</v>
      </c>
      <c r="H2502" s="7">
        <v>33</v>
      </c>
      <c r="I2502" s="7">
        <v>6.04</v>
      </c>
      <c r="J2502" s="7">
        <v>12</v>
      </c>
      <c r="K2502" s="7">
        <v>72.48</v>
      </c>
      <c r="L2502" s="7" t="s">
        <v>27</v>
      </c>
      <c r="M2502" s="9">
        <v>2</v>
      </c>
      <c r="N2502" s="6" t="str">
        <f>IF(ev_charging_network_usage_!$I2502&lt;=10,"Low",IF(ev_charging_network_usage_!$I2502&lt;=30,"Medium","High"))</f>
        <v>Low</v>
      </c>
      <c r="O2502" s="6" t="str">
        <f t="shared" si="161"/>
        <v>Low Satisfaction</v>
      </c>
      <c r="P2502" s="6" t="str">
        <f>IF(ev_charging_network_usage_!$H2502&lt;30,"Short Charging",IF(ev_charging_network_usage_!$H2502&lt;=60,"Medium Charging","Long Charging"))</f>
        <v>Medium Charging</v>
      </c>
      <c r="Q2502" s="6">
        <f t="shared" si="160"/>
        <v>2</v>
      </c>
      <c r="R2502" s="30">
        <f t="shared" si="158"/>
        <v>0.27013888888888887</v>
      </c>
      <c r="S2502" s="28">
        <f t="shared" si="159"/>
        <v>45287</v>
      </c>
      <c r="T2502" s="28"/>
    </row>
    <row r="2503" spans="1:20" ht="13.2" x14ac:dyDescent="0.25">
      <c r="A2503" s="3" t="s">
        <v>5516</v>
      </c>
      <c r="B2503" s="3" t="s">
        <v>78</v>
      </c>
      <c r="C2503" s="3" t="s">
        <v>21</v>
      </c>
      <c r="D2503" s="3" t="s">
        <v>16</v>
      </c>
      <c r="E2503" s="3" t="s">
        <v>17</v>
      </c>
      <c r="F2503" s="4">
        <v>45024.123611111114</v>
      </c>
      <c r="G2503" s="4">
        <v>45024.146527777775</v>
      </c>
      <c r="H2503" s="3">
        <v>33</v>
      </c>
      <c r="I2503" s="3">
        <v>58.68</v>
      </c>
      <c r="J2503" s="3">
        <v>15</v>
      </c>
      <c r="K2503" s="3">
        <v>880.2</v>
      </c>
      <c r="L2503" s="3" t="s">
        <v>38</v>
      </c>
      <c r="M2503" s="5">
        <v>3</v>
      </c>
      <c r="N2503" s="6" t="str">
        <f>IF(ev_charging_network_usage_!$I2503&lt;=10,"Low",IF(ev_charging_network_usage_!$I2503&lt;=30,"Medium","High"))</f>
        <v>High</v>
      </c>
      <c r="O2503" s="6" t="str">
        <f t="shared" si="161"/>
        <v>Medium Satisfaction</v>
      </c>
      <c r="P2503" s="6" t="str">
        <f>IF(ev_charging_network_usage_!$H2503&lt;30,"Short Charging",IF(ev_charging_network_usage_!$H2503&lt;=60,"Medium Charging","Long Charging"))</f>
        <v>Medium Charging</v>
      </c>
      <c r="Q2503" s="6">
        <f t="shared" si="160"/>
        <v>1</v>
      </c>
      <c r="R2503" s="30">
        <f t="shared" si="158"/>
        <v>0.12361111111111112</v>
      </c>
      <c r="S2503" s="28">
        <f t="shared" si="159"/>
        <v>45024</v>
      </c>
      <c r="T2503" s="28"/>
    </row>
    <row r="2504" spans="1:20" ht="13.2" x14ac:dyDescent="0.25">
      <c r="A2504" s="7" t="s">
        <v>5517</v>
      </c>
      <c r="B2504" s="7" t="s">
        <v>43</v>
      </c>
      <c r="C2504" s="7" t="s">
        <v>21</v>
      </c>
      <c r="D2504" s="7" t="s">
        <v>31</v>
      </c>
      <c r="E2504" s="7" t="s">
        <v>17</v>
      </c>
      <c r="F2504" s="8">
        <v>45294.435416666667</v>
      </c>
      <c r="G2504" s="8">
        <v>45294.445833333331</v>
      </c>
      <c r="H2504" s="7">
        <v>15</v>
      </c>
      <c r="I2504" s="7">
        <v>8.7100000000000009</v>
      </c>
      <c r="J2504" s="7">
        <v>15</v>
      </c>
      <c r="K2504" s="7">
        <v>130.65</v>
      </c>
      <c r="L2504" s="7" t="s">
        <v>38</v>
      </c>
      <c r="M2504" s="9">
        <v>4</v>
      </c>
      <c r="N2504" s="6" t="str">
        <f>IF(ev_charging_network_usage_!$I2504&lt;=10,"Low",IF(ev_charging_network_usage_!$I2504&lt;=30,"Medium","High"))</f>
        <v>Low</v>
      </c>
      <c r="O2504" s="6" t="str">
        <f t="shared" si="161"/>
        <v>Medium Satisfaction</v>
      </c>
      <c r="P2504" s="6" t="str">
        <f>IF(ev_charging_network_usage_!$H2504&lt;30,"Short Charging",IF(ev_charging_network_usage_!$H2504&lt;=60,"Medium Charging","Long Charging"))</f>
        <v>Short Charging</v>
      </c>
      <c r="Q2504" s="6">
        <f t="shared" si="160"/>
        <v>1</v>
      </c>
      <c r="R2504" s="30">
        <f t="shared" si="158"/>
        <v>0.43541666666666667</v>
      </c>
      <c r="S2504" s="28">
        <f t="shared" si="159"/>
        <v>45294</v>
      </c>
      <c r="T2504" s="28"/>
    </row>
    <row r="2505" spans="1:20" ht="13.2" x14ac:dyDescent="0.25">
      <c r="A2505" s="3" t="s">
        <v>5518</v>
      </c>
      <c r="B2505" s="3" t="s">
        <v>14</v>
      </c>
      <c r="C2505" s="3" t="s">
        <v>21</v>
      </c>
      <c r="D2505" s="3" t="s">
        <v>31</v>
      </c>
      <c r="E2505" s="3" t="s">
        <v>35</v>
      </c>
      <c r="F2505" s="3" t="s">
        <v>5519</v>
      </c>
      <c r="G2505" s="3" t="s">
        <v>5520</v>
      </c>
      <c r="H2505" s="3">
        <v>64</v>
      </c>
      <c r="I2505" s="3">
        <v>19.09</v>
      </c>
      <c r="J2505" s="3">
        <v>10</v>
      </c>
      <c r="K2505" s="3">
        <v>190.9</v>
      </c>
      <c r="L2505" s="3" t="s">
        <v>38</v>
      </c>
      <c r="M2505" s="5">
        <v>3</v>
      </c>
      <c r="N2505" s="6" t="str">
        <f>IF(ev_charging_network_usage_!$I2505&lt;=10,"Low",IF(ev_charging_network_usage_!$I2505&lt;=30,"Medium","High"))</f>
        <v>Medium</v>
      </c>
      <c r="O2505" s="6" t="str">
        <f t="shared" si="161"/>
        <v>Medium Satisfaction</v>
      </c>
      <c r="P2505" s="6" t="str">
        <f>IF(ev_charging_network_usage_!$H2505&lt;30,"Short Charging",IF(ev_charging_network_usage_!$H2505&lt;=60,"Medium Charging","Long Charging"))</f>
        <v>Long Charging</v>
      </c>
      <c r="Q2505" s="6">
        <f t="shared" si="160"/>
        <v>1</v>
      </c>
      <c r="R2505" s="30">
        <f t="shared" si="158"/>
        <v>0.70763888888888893</v>
      </c>
      <c r="S2505" s="28">
        <f t="shared" si="159"/>
        <v>45375</v>
      </c>
      <c r="T2505" s="28"/>
    </row>
    <row r="2506" spans="1:20" ht="13.2" x14ac:dyDescent="0.25">
      <c r="A2506" s="7" t="s">
        <v>5521</v>
      </c>
      <c r="B2506" s="7" t="s">
        <v>55</v>
      </c>
      <c r="C2506" s="7" t="s">
        <v>30</v>
      </c>
      <c r="D2506" s="7" t="s">
        <v>34</v>
      </c>
      <c r="E2506" s="7" t="s">
        <v>17</v>
      </c>
      <c r="F2506" s="7" t="s">
        <v>5522</v>
      </c>
      <c r="G2506" s="7" t="s">
        <v>5523</v>
      </c>
      <c r="H2506" s="7">
        <v>35</v>
      </c>
      <c r="I2506" s="7">
        <v>27.55</v>
      </c>
      <c r="J2506" s="7">
        <v>12</v>
      </c>
      <c r="K2506" s="7">
        <v>330.6</v>
      </c>
      <c r="L2506" s="7" t="s">
        <v>38</v>
      </c>
      <c r="M2506" s="9">
        <v>1</v>
      </c>
      <c r="N2506" s="6" t="str">
        <f>IF(ev_charging_network_usage_!$I2506&lt;=10,"Low",IF(ev_charging_network_usage_!$I2506&lt;=30,"Medium","High"))</f>
        <v>Medium</v>
      </c>
      <c r="O2506" s="6" t="str">
        <f t="shared" si="161"/>
        <v>Low Satisfaction</v>
      </c>
      <c r="P2506" s="6" t="str">
        <f>IF(ev_charging_network_usage_!$H2506&lt;30,"Short Charging",IF(ev_charging_network_usage_!$H2506&lt;=60,"Medium Charging","Long Charging"))</f>
        <v>Medium Charging</v>
      </c>
      <c r="Q2506" s="6">
        <f t="shared" si="160"/>
        <v>2</v>
      </c>
      <c r="R2506" s="30">
        <f t="shared" si="158"/>
        <v>0.62638888888888888</v>
      </c>
      <c r="S2506" s="28">
        <f t="shared" si="159"/>
        <v>44979</v>
      </c>
      <c r="T2506" s="28"/>
    </row>
    <row r="2507" spans="1:20" ht="13.2" x14ac:dyDescent="0.25">
      <c r="A2507" s="3" t="s">
        <v>5524</v>
      </c>
      <c r="B2507" s="3" t="s">
        <v>55</v>
      </c>
      <c r="C2507" s="3" t="s">
        <v>30</v>
      </c>
      <c r="D2507" s="3" t="s">
        <v>22</v>
      </c>
      <c r="E2507" s="3" t="s">
        <v>17</v>
      </c>
      <c r="F2507" s="4">
        <v>45204.897916666669</v>
      </c>
      <c r="G2507" s="4">
        <v>45204.911111111112</v>
      </c>
      <c r="H2507" s="3">
        <v>19</v>
      </c>
      <c r="I2507" s="3">
        <v>19.38</v>
      </c>
      <c r="J2507" s="3">
        <v>12</v>
      </c>
      <c r="K2507" s="3">
        <v>232.56</v>
      </c>
      <c r="L2507" s="3" t="s">
        <v>27</v>
      </c>
      <c r="M2507" s="5">
        <v>4</v>
      </c>
      <c r="N2507" s="6" t="str">
        <f>IF(ev_charging_network_usage_!$I2507&lt;=10,"Low",IF(ev_charging_network_usage_!$I2507&lt;=30,"Medium","High"))</f>
        <v>Medium</v>
      </c>
      <c r="O2507" s="6" t="str">
        <f t="shared" si="161"/>
        <v>Medium Satisfaction</v>
      </c>
      <c r="P2507" s="6" t="str">
        <f>IF(ev_charging_network_usage_!$H2507&lt;30,"Short Charging",IF(ev_charging_network_usage_!$H2507&lt;=60,"Medium Charging","Long Charging"))</f>
        <v>Short Charging</v>
      </c>
      <c r="Q2507" s="6">
        <f t="shared" si="160"/>
        <v>2</v>
      </c>
      <c r="R2507" s="30">
        <f t="shared" si="158"/>
        <v>0.8979166666666667</v>
      </c>
      <c r="S2507" s="28">
        <f t="shared" si="159"/>
        <v>45204</v>
      </c>
      <c r="T2507" s="28"/>
    </row>
    <row r="2508" spans="1:20" ht="13.2" x14ac:dyDescent="0.25">
      <c r="A2508" s="7" t="s">
        <v>5525</v>
      </c>
      <c r="B2508" s="7" t="s">
        <v>29</v>
      </c>
      <c r="C2508" s="7" t="s">
        <v>30</v>
      </c>
      <c r="D2508" s="7" t="s">
        <v>22</v>
      </c>
      <c r="E2508" s="7" t="s">
        <v>35</v>
      </c>
      <c r="F2508" s="7" t="s">
        <v>5526</v>
      </c>
      <c r="G2508" s="7" t="s">
        <v>5527</v>
      </c>
      <c r="H2508" s="7">
        <v>51</v>
      </c>
      <c r="I2508" s="7">
        <v>26.11</v>
      </c>
      <c r="J2508" s="7">
        <v>8</v>
      </c>
      <c r="K2508" s="7">
        <v>208.88</v>
      </c>
      <c r="L2508" s="7" t="s">
        <v>27</v>
      </c>
      <c r="M2508" s="9">
        <v>3</v>
      </c>
      <c r="N2508" s="6" t="str">
        <f>IF(ev_charging_network_usage_!$I2508&lt;=10,"Low",IF(ev_charging_network_usage_!$I2508&lt;=30,"Medium","High"))</f>
        <v>Medium</v>
      </c>
      <c r="O2508" s="6" t="str">
        <f t="shared" si="161"/>
        <v>Medium Satisfaction</v>
      </c>
      <c r="P2508" s="6" t="str">
        <f>IF(ev_charging_network_usage_!$H2508&lt;30,"Short Charging",IF(ev_charging_network_usage_!$H2508&lt;=60,"Medium Charging","Long Charging"))</f>
        <v>Medium Charging</v>
      </c>
      <c r="Q2508" s="6">
        <f t="shared" si="160"/>
        <v>2</v>
      </c>
      <c r="R2508" s="30">
        <f t="shared" si="158"/>
        <v>0.18888888888888888</v>
      </c>
      <c r="S2508" s="28">
        <f t="shared" si="159"/>
        <v>45094</v>
      </c>
      <c r="T2508" s="28"/>
    </row>
    <row r="2509" spans="1:20" ht="13.2" x14ac:dyDescent="0.25">
      <c r="A2509" s="3" t="s">
        <v>5528</v>
      </c>
      <c r="B2509" s="3" t="s">
        <v>59</v>
      </c>
      <c r="C2509" s="3" t="s">
        <v>15</v>
      </c>
      <c r="D2509" s="3" t="s">
        <v>34</v>
      </c>
      <c r="E2509" s="3" t="s">
        <v>17</v>
      </c>
      <c r="F2509" s="4">
        <v>45452.123611111114</v>
      </c>
      <c r="G2509" s="4">
        <v>45452.20416666667</v>
      </c>
      <c r="H2509" s="3">
        <v>116</v>
      </c>
      <c r="I2509" s="3">
        <v>13.82</v>
      </c>
      <c r="J2509" s="3">
        <v>12</v>
      </c>
      <c r="K2509" s="3">
        <v>165.84</v>
      </c>
      <c r="L2509" s="3" t="s">
        <v>23</v>
      </c>
      <c r="M2509" s="5">
        <v>5</v>
      </c>
      <c r="N2509" s="6" t="str">
        <f>IF(ev_charging_network_usage_!$I2509&lt;=10,"Low",IF(ev_charging_network_usage_!$I2509&lt;=30,"Medium","High"))</f>
        <v>Medium</v>
      </c>
      <c r="O2509" s="6" t="str">
        <f t="shared" si="161"/>
        <v>High Satisfaction</v>
      </c>
      <c r="P2509" s="6" t="str">
        <f>IF(ev_charging_network_usage_!$H2509&lt;30,"Short Charging",IF(ev_charging_network_usage_!$H2509&lt;=60,"Medium Charging","Long Charging"))</f>
        <v>Long Charging</v>
      </c>
      <c r="Q2509" s="6">
        <f t="shared" si="160"/>
        <v>3</v>
      </c>
      <c r="R2509" s="30">
        <f t="shared" si="158"/>
        <v>0.12361111111111112</v>
      </c>
      <c r="S2509" s="28">
        <f t="shared" si="159"/>
        <v>45452</v>
      </c>
      <c r="T2509" s="28"/>
    </row>
    <row r="2510" spans="1:20" ht="13.2" x14ac:dyDescent="0.25">
      <c r="A2510" s="7" t="s">
        <v>5529</v>
      </c>
      <c r="B2510" s="7" t="s">
        <v>59</v>
      </c>
      <c r="C2510" s="7" t="s">
        <v>30</v>
      </c>
      <c r="D2510" s="7" t="s">
        <v>16</v>
      </c>
      <c r="E2510" s="7" t="s">
        <v>17</v>
      </c>
      <c r="F2510" s="8">
        <v>44963.859027777777</v>
      </c>
      <c r="G2510" s="8">
        <v>44963.887499999997</v>
      </c>
      <c r="H2510" s="7">
        <v>41</v>
      </c>
      <c r="I2510" s="7">
        <v>8.59</v>
      </c>
      <c r="J2510" s="7">
        <v>10</v>
      </c>
      <c r="K2510" s="7">
        <v>85.9</v>
      </c>
      <c r="L2510" s="7" t="s">
        <v>23</v>
      </c>
      <c r="M2510" s="9">
        <v>4</v>
      </c>
      <c r="N2510" s="6" t="str">
        <f>IF(ev_charging_network_usage_!$I2510&lt;=10,"Low",IF(ev_charging_network_usage_!$I2510&lt;=30,"Medium","High"))</f>
        <v>Low</v>
      </c>
      <c r="O2510" s="6" t="str">
        <f t="shared" si="161"/>
        <v>Medium Satisfaction</v>
      </c>
      <c r="P2510" s="6" t="str">
        <f>IF(ev_charging_network_usage_!$H2510&lt;30,"Short Charging",IF(ev_charging_network_usage_!$H2510&lt;=60,"Medium Charging","Long Charging"))</f>
        <v>Medium Charging</v>
      </c>
      <c r="Q2510" s="6">
        <f t="shared" si="160"/>
        <v>2</v>
      </c>
      <c r="R2510" s="30">
        <f t="shared" si="158"/>
        <v>0.85902777777777772</v>
      </c>
      <c r="S2510" s="28">
        <f t="shared" si="159"/>
        <v>44963</v>
      </c>
      <c r="T2510" s="28"/>
    </row>
    <row r="2511" spans="1:20" ht="13.2" x14ac:dyDescent="0.25">
      <c r="A2511" s="3" t="s">
        <v>5530</v>
      </c>
      <c r="B2511" s="3" t="s">
        <v>43</v>
      </c>
      <c r="C2511" s="3" t="s">
        <v>21</v>
      </c>
      <c r="D2511" s="3" t="s">
        <v>34</v>
      </c>
      <c r="E2511" s="3" t="s">
        <v>35</v>
      </c>
      <c r="F2511" s="3" t="s">
        <v>5531</v>
      </c>
      <c r="G2511" s="3" t="s">
        <v>5532</v>
      </c>
      <c r="H2511" s="3">
        <v>103</v>
      </c>
      <c r="I2511" s="3">
        <v>15.6</v>
      </c>
      <c r="J2511" s="3">
        <v>10</v>
      </c>
      <c r="K2511" s="3">
        <v>156</v>
      </c>
      <c r="L2511" s="3" t="s">
        <v>38</v>
      </c>
      <c r="M2511" s="5">
        <v>1</v>
      </c>
      <c r="N2511" s="6" t="str">
        <f>IF(ev_charging_network_usage_!$I2511&lt;=10,"Low",IF(ev_charging_network_usage_!$I2511&lt;=30,"Medium","High"))</f>
        <v>Medium</v>
      </c>
      <c r="O2511" s="6" t="str">
        <f t="shared" si="161"/>
        <v>Low Satisfaction</v>
      </c>
      <c r="P2511" s="6" t="str">
        <f>IF(ev_charging_network_usage_!$H2511&lt;30,"Short Charging",IF(ev_charging_network_usage_!$H2511&lt;=60,"Medium Charging","Long Charging"))</f>
        <v>Long Charging</v>
      </c>
      <c r="Q2511" s="6">
        <f t="shared" si="160"/>
        <v>1</v>
      </c>
      <c r="R2511" s="30">
        <f t="shared" si="158"/>
        <v>0.51875000000000004</v>
      </c>
      <c r="S2511" s="28">
        <f t="shared" si="159"/>
        <v>45503</v>
      </c>
      <c r="T2511" s="28"/>
    </row>
    <row r="2512" spans="1:20" ht="13.2" x14ac:dyDescent="0.25">
      <c r="A2512" s="7" t="s">
        <v>5533</v>
      </c>
      <c r="B2512" s="7" t="s">
        <v>48</v>
      </c>
      <c r="C2512" s="7" t="s">
        <v>15</v>
      </c>
      <c r="D2512" s="7" t="s">
        <v>16</v>
      </c>
      <c r="E2512" s="7" t="s">
        <v>17</v>
      </c>
      <c r="F2512" s="8">
        <v>45422.418749999997</v>
      </c>
      <c r="G2512" s="8">
        <v>45422.432638888888</v>
      </c>
      <c r="H2512" s="7">
        <v>20</v>
      </c>
      <c r="I2512" s="7">
        <v>50.74</v>
      </c>
      <c r="J2512" s="7">
        <v>8</v>
      </c>
      <c r="K2512" s="7">
        <v>405.92</v>
      </c>
      <c r="L2512" s="7" t="s">
        <v>23</v>
      </c>
      <c r="M2512" s="9">
        <v>4</v>
      </c>
      <c r="N2512" s="6" t="str">
        <f>IF(ev_charging_network_usage_!$I2512&lt;=10,"Low",IF(ev_charging_network_usage_!$I2512&lt;=30,"Medium","High"))</f>
        <v>High</v>
      </c>
      <c r="O2512" s="6" t="str">
        <f t="shared" si="161"/>
        <v>Medium Satisfaction</v>
      </c>
      <c r="P2512" s="6" t="str">
        <f>IF(ev_charging_network_usage_!$H2512&lt;30,"Short Charging",IF(ev_charging_network_usage_!$H2512&lt;=60,"Medium Charging","Long Charging"))</f>
        <v>Short Charging</v>
      </c>
      <c r="Q2512" s="6">
        <f t="shared" si="160"/>
        <v>3</v>
      </c>
      <c r="R2512" s="30">
        <f t="shared" si="158"/>
        <v>0.41875000000000001</v>
      </c>
      <c r="S2512" s="28">
        <f t="shared" si="159"/>
        <v>45422</v>
      </c>
      <c r="T2512" s="28"/>
    </row>
    <row r="2513" spans="1:20" ht="13.2" x14ac:dyDescent="0.25">
      <c r="A2513" s="3" t="s">
        <v>5534</v>
      </c>
      <c r="B2513" s="3" t="s">
        <v>78</v>
      </c>
      <c r="C2513" s="3" t="s">
        <v>30</v>
      </c>
      <c r="D2513" s="3" t="s">
        <v>16</v>
      </c>
      <c r="E2513" s="3" t="s">
        <v>17</v>
      </c>
      <c r="F2513" s="3" t="s">
        <v>5535</v>
      </c>
      <c r="G2513" s="3" t="s">
        <v>5536</v>
      </c>
      <c r="H2513" s="3">
        <v>99</v>
      </c>
      <c r="I2513" s="3">
        <v>30.8</v>
      </c>
      <c r="J2513" s="3">
        <v>15</v>
      </c>
      <c r="K2513" s="3">
        <v>462</v>
      </c>
      <c r="L2513" s="3" t="s">
        <v>18</v>
      </c>
      <c r="M2513" s="5">
        <v>2</v>
      </c>
      <c r="N2513" s="6" t="str">
        <f>IF(ev_charging_network_usage_!$I2513&lt;=10,"Low",IF(ev_charging_network_usage_!$I2513&lt;=30,"Medium","High"))</f>
        <v>High</v>
      </c>
      <c r="O2513" s="6" t="str">
        <f t="shared" si="161"/>
        <v>Low Satisfaction</v>
      </c>
      <c r="P2513" s="6" t="str">
        <f>IF(ev_charging_network_usage_!$H2513&lt;30,"Short Charging",IF(ev_charging_network_usage_!$H2513&lt;=60,"Medium Charging","Long Charging"))</f>
        <v>Long Charging</v>
      </c>
      <c r="Q2513" s="6">
        <f t="shared" si="160"/>
        <v>2</v>
      </c>
      <c r="R2513" s="30">
        <f t="shared" si="158"/>
        <v>0.71736111111111112</v>
      </c>
      <c r="S2513" s="28">
        <f t="shared" si="159"/>
        <v>45412</v>
      </c>
      <c r="T2513" s="28"/>
    </row>
    <row r="2514" spans="1:20" ht="13.2" x14ac:dyDescent="0.25">
      <c r="A2514" s="7" t="s">
        <v>5537</v>
      </c>
      <c r="B2514" s="7" t="s">
        <v>20</v>
      </c>
      <c r="C2514" s="7" t="s">
        <v>30</v>
      </c>
      <c r="D2514" s="7" t="s">
        <v>22</v>
      </c>
      <c r="E2514" s="7" t="s">
        <v>35</v>
      </c>
      <c r="F2514" s="8">
        <v>45567.043055555558</v>
      </c>
      <c r="G2514" s="8">
        <v>45567.099305555559</v>
      </c>
      <c r="H2514" s="7">
        <v>81</v>
      </c>
      <c r="I2514" s="7">
        <v>13.59</v>
      </c>
      <c r="J2514" s="7">
        <v>8</v>
      </c>
      <c r="K2514" s="7">
        <v>108.72</v>
      </c>
      <c r="L2514" s="7" t="s">
        <v>18</v>
      </c>
      <c r="M2514" s="9">
        <v>1</v>
      </c>
      <c r="N2514" s="6" t="str">
        <f>IF(ev_charging_network_usage_!$I2514&lt;=10,"Low",IF(ev_charging_network_usage_!$I2514&lt;=30,"Medium","High"))</f>
        <v>Medium</v>
      </c>
      <c r="O2514" s="6" t="str">
        <f t="shared" si="161"/>
        <v>Low Satisfaction</v>
      </c>
      <c r="P2514" s="6" t="str">
        <f>IF(ev_charging_network_usage_!$H2514&lt;30,"Short Charging",IF(ev_charging_network_usage_!$H2514&lt;=60,"Medium Charging","Long Charging"))</f>
        <v>Long Charging</v>
      </c>
      <c r="Q2514" s="6">
        <f t="shared" si="160"/>
        <v>2</v>
      </c>
      <c r="R2514" s="30">
        <f t="shared" si="158"/>
        <v>4.3055555555555555E-2</v>
      </c>
      <c r="S2514" s="28">
        <f t="shared" si="159"/>
        <v>45567</v>
      </c>
      <c r="T2514" s="28"/>
    </row>
    <row r="2515" spans="1:20" ht="13.2" x14ac:dyDescent="0.25">
      <c r="A2515" s="3" t="s">
        <v>5538</v>
      </c>
      <c r="B2515" s="3" t="s">
        <v>43</v>
      </c>
      <c r="C2515" s="3" t="s">
        <v>21</v>
      </c>
      <c r="D2515" s="3" t="s">
        <v>31</v>
      </c>
      <c r="E2515" s="3" t="s">
        <v>17</v>
      </c>
      <c r="F2515" s="3" t="s">
        <v>5539</v>
      </c>
      <c r="G2515" s="3" t="s">
        <v>5540</v>
      </c>
      <c r="H2515" s="3">
        <v>55</v>
      </c>
      <c r="I2515" s="3">
        <v>2.77</v>
      </c>
      <c r="J2515" s="3">
        <v>8</v>
      </c>
      <c r="K2515" s="3">
        <v>22.16</v>
      </c>
      <c r="L2515" s="3" t="s">
        <v>38</v>
      </c>
      <c r="M2515" s="5">
        <v>4</v>
      </c>
      <c r="N2515" s="6" t="str">
        <f>IF(ev_charging_network_usage_!$I2515&lt;=10,"Low",IF(ev_charging_network_usage_!$I2515&lt;=30,"Medium","High"))</f>
        <v>Low</v>
      </c>
      <c r="O2515" s="6" t="str">
        <f t="shared" si="161"/>
        <v>Medium Satisfaction</v>
      </c>
      <c r="P2515" s="6" t="str">
        <f>IF(ev_charging_network_usage_!$H2515&lt;30,"Short Charging",IF(ev_charging_network_usage_!$H2515&lt;=60,"Medium Charging","Long Charging"))</f>
        <v>Medium Charging</v>
      </c>
      <c r="Q2515" s="6">
        <f t="shared" si="160"/>
        <v>1</v>
      </c>
      <c r="R2515" s="30">
        <f t="shared" si="158"/>
        <v>0.14374999999999999</v>
      </c>
      <c r="S2515" s="28">
        <f t="shared" si="159"/>
        <v>44953</v>
      </c>
      <c r="T2515" s="28"/>
    </row>
    <row r="2516" spans="1:20" ht="13.2" x14ac:dyDescent="0.25">
      <c r="A2516" s="7" t="s">
        <v>5541</v>
      </c>
      <c r="B2516" s="7" t="s">
        <v>14</v>
      </c>
      <c r="C2516" s="7" t="s">
        <v>15</v>
      </c>
      <c r="D2516" s="7" t="s">
        <v>22</v>
      </c>
      <c r="E2516" s="7" t="s">
        <v>17</v>
      </c>
      <c r="F2516" s="8">
        <v>45053.472916666666</v>
      </c>
      <c r="G2516" s="8">
        <v>45053.497916666667</v>
      </c>
      <c r="H2516" s="7">
        <v>36</v>
      </c>
      <c r="I2516" s="7">
        <v>47.35</v>
      </c>
      <c r="J2516" s="7">
        <v>15</v>
      </c>
      <c r="K2516" s="7">
        <v>710.25</v>
      </c>
      <c r="L2516" s="7" t="s">
        <v>18</v>
      </c>
      <c r="M2516" s="9">
        <v>1</v>
      </c>
      <c r="N2516" s="6" t="str">
        <f>IF(ev_charging_network_usage_!$I2516&lt;=10,"Low",IF(ev_charging_network_usage_!$I2516&lt;=30,"Medium","High"))</f>
        <v>High</v>
      </c>
      <c r="O2516" s="6" t="str">
        <f t="shared" si="161"/>
        <v>Low Satisfaction</v>
      </c>
      <c r="P2516" s="6" t="str">
        <f>IF(ev_charging_network_usage_!$H2516&lt;30,"Short Charging",IF(ev_charging_network_usage_!$H2516&lt;=60,"Medium Charging","Long Charging"))</f>
        <v>Medium Charging</v>
      </c>
      <c r="Q2516" s="6">
        <f t="shared" si="160"/>
        <v>3</v>
      </c>
      <c r="R2516" s="30">
        <f t="shared" si="158"/>
        <v>0.47291666666666665</v>
      </c>
      <c r="S2516" s="28">
        <f t="shared" si="159"/>
        <v>45053</v>
      </c>
      <c r="T2516" s="28"/>
    </row>
    <row r="2517" spans="1:20" ht="13.2" x14ac:dyDescent="0.25">
      <c r="A2517" s="3" t="s">
        <v>5542</v>
      </c>
      <c r="B2517" s="3" t="s">
        <v>78</v>
      </c>
      <c r="C2517" s="3" t="s">
        <v>21</v>
      </c>
      <c r="D2517" s="3" t="s">
        <v>31</v>
      </c>
      <c r="E2517" s="3" t="s">
        <v>35</v>
      </c>
      <c r="F2517" s="3" t="s">
        <v>5543</v>
      </c>
      <c r="G2517" s="3" t="s">
        <v>5544</v>
      </c>
      <c r="H2517" s="3">
        <v>92</v>
      </c>
      <c r="I2517" s="3">
        <v>39.57</v>
      </c>
      <c r="J2517" s="3">
        <v>12</v>
      </c>
      <c r="K2517" s="3">
        <v>474.84</v>
      </c>
      <c r="L2517" s="3" t="s">
        <v>27</v>
      </c>
      <c r="M2517" s="5">
        <v>4</v>
      </c>
      <c r="N2517" s="6" t="str">
        <f>IF(ev_charging_network_usage_!$I2517&lt;=10,"Low",IF(ev_charging_network_usage_!$I2517&lt;=30,"Medium","High"))</f>
        <v>High</v>
      </c>
      <c r="O2517" s="6" t="str">
        <f t="shared" si="161"/>
        <v>Medium Satisfaction</v>
      </c>
      <c r="P2517" s="6" t="str">
        <f>IF(ev_charging_network_usage_!$H2517&lt;30,"Short Charging",IF(ev_charging_network_usage_!$H2517&lt;=60,"Medium Charging","Long Charging"))</f>
        <v>Long Charging</v>
      </c>
      <c r="Q2517" s="6">
        <f t="shared" si="160"/>
        <v>1</v>
      </c>
      <c r="R2517" s="30">
        <f t="shared" si="158"/>
        <v>0.8041666666666667</v>
      </c>
      <c r="S2517" s="28">
        <f t="shared" si="159"/>
        <v>45517</v>
      </c>
      <c r="T2517" s="28"/>
    </row>
    <row r="2518" spans="1:20" ht="13.2" x14ac:dyDescent="0.25">
      <c r="A2518" s="7" t="s">
        <v>5545</v>
      </c>
      <c r="B2518" s="7" t="s">
        <v>29</v>
      </c>
      <c r="C2518" s="7" t="s">
        <v>15</v>
      </c>
      <c r="D2518" s="7" t="s">
        <v>22</v>
      </c>
      <c r="E2518" s="7" t="s">
        <v>35</v>
      </c>
      <c r="F2518" s="7" t="s">
        <v>5546</v>
      </c>
      <c r="G2518" s="7" t="s">
        <v>5547</v>
      </c>
      <c r="H2518" s="7">
        <v>119</v>
      </c>
      <c r="I2518" s="7">
        <v>44.33</v>
      </c>
      <c r="J2518" s="7">
        <v>15</v>
      </c>
      <c r="K2518" s="7">
        <v>664.95</v>
      </c>
      <c r="L2518" s="7" t="s">
        <v>23</v>
      </c>
      <c r="M2518" s="9">
        <v>3</v>
      </c>
      <c r="N2518" s="6" t="str">
        <f>IF(ev_charging_network_usage_!$I2518&lt;=10,"Low",IF(ev_charging_network_usage_!$I2518&lt;=30,"Medium","High"))</f>
        <v>High</v>
      </c>
      <c r="O2518" s="6" t="str">
        <f t="shared" si="161"/>
        <v>Medium Satisfaction</v>
      </c>
      <c r="P2518" s="6" t="str">
        <f>IF(ev_charging_network_usage_!$H2518&lt;30,"Short Charging",IF(ev_charging_network_usage_!$H2518&lt;=60,"Medium Charging","Long Charging"))</f>
        <v>Long Charging</v>
      </c>
      <c r="Q2518" s="6">
        <f t="shared" si="160"/>
        <v>3</v>
      </c>
      <c r="R2518" s="30">
        <f t="shared" si="158"/>
        <v>0.12152777777777778</v>
      </c>
      <c r="S2518" s="28">
        <f t="shared" si="159"/>
        <v>45339</v>
      </c>
      <c r="T2518" s="28"/>
    </row>
    <row r="2519" spans="1:20" ht="13.2" x14ac:dyDescent="0.25">
      <c r="A2519" s="3" t="s">
        <v>5548</v>
      </c>
      <c r="B2519" s="3" t="s">
        <v>59</v>
      </c>
      <c r="C2519" s="3" t="s">
        <v>15</v>
      </c>
      <c r="D2519" s="3" t="s">
        <v>16</v>
      </c>
      <c r="E2519" s="3" t="s">
        <v>17</v>
      </c>
      <c r="F2519" s="4">
        <v>45202.333333333336</v>
      </c>
      <c r="G2519" s="4">
        <v>45202.411111111112</v>
      </c>
      <c r="H2519" s="3">
        <v>112</v>
      </c>
      <c r="I2519" s="3">
        <v>40.01</v>
      </c>
      <c r="J2519" s="3">
        <v>15</v>
      </c>
      <c r="K2519" s="3">
        <v>600.15</v>
      </c>
      <c r="L2519" s="3" t="s">
        <v>23</v>
      </c>
      <c r="M2519" s="5">
        <v>1</v>
      </c>
      <c r="N2519" s="6" t="str">
        <f>IF(ev_charging_network_usage_!$I2519&lt;=10,"Low",IF(ev_charging_network_usage_!$I2519&lt;=30,"Medium","High"))</f>
        <v>High</v>
      </c>
      <c r="O2519" s="6" t="str">
        <f t="shared" si="161"/>
        <v>Low Satisfaction</v>
      </c>
      <c r="P2519" s="6" t="str">
        <f>IF(ev_charging_network_usage_!$H2519&lt;30,"Short Charging",IF(ev_charging_network_usage_!$H2519&lt;=60,"Medium Charging","Long Charging"))</f>
        <v>Long Charging</v>
      </c>
      <c r="Q2519" s="6">
        <f t="shared" si="160"/>
        <v>3</v>
      </c>
      <c r="R2519" s="30">
        <f t="shared" si="158"/>
        <v>0.33333333333333331</v>
      </c>
      <c r="S2519" s="28">
        <f t="shared" si="159"/>
        <v>45202</v>
      </c>
      <c r="T2519" s="28"/>
    </row>
    <row r="2520" spans="1:20" ht="13.2" x14ac:dyDescent="0.25">
      <c r="A2520" s="7" t="s">
        <v>5549</v>
      </c>
      <c r="B2520" s="7" t="s">
        <v>29</v>
      </c>
      <c r="C2520" s="7" t="s">
        <v>15</v>
      </c>
      <c r="D2520" s="7" t="s">
        <v>22</v>
      </c>
      <c r="E2520" s="7" t="s">
        <v>17</v>
      </c>
      <c r="F2520" s="7" t="s">
        <v>5550</v>
      </c>
      <c r="G2520" s="7" t="s">
        <v>5551</v>
      </c>
      <c r="H2520" s="7">
        <v>50</v>
      </c>
      <c r="I2520" s="7">
        <v>33.53</v>
      </c>
      <c r="J2520" s="7">
        <v>8</v>
      </c>
      <c r="K2520" s="7">
        <v>268.24</v>
      </c>
      <c r="L2520" s="7" t="s">
        <v>27</v>
      </c>
      <c r="M2520" s="9">
        <v>1</v>
      </c>
      <c r="N2520" s="6" t="str">
        <f>IF(ev_charging_network_usage_!$I2520&lt;=10,"Low",IF(ev_charging_network_usage_!$I2520&lt;=30,"Medium","High"))</f>
        <v>High</v>
      </c>
      <c r="O2520" s="6" t="str">
        <f t="shared" si="161"/>
        <v>Low Satisfaction</v>
      </c>
      <c r="P2520" s="6" t="str">
        <f>IF(ev_charging_network_usage_!$H2520&lt;30,"Short Charging",IF(ev_charging_network_usage_!$H2520&lt;=60,"Medium Charging","Long Charging"))</f>
        <v>Medium Charging</v>
      </c>
      <c r="Q2520" s="6">
        <f t="shared" si="160"/>
        <v>3</v>
      </c>
      <c r="R2520" s="30">
        <f t="shared" si="158"/>
        <v>0.75416666666666665</v>
      </c>
      <c r="S2520" s="28">
        <f t="shared" si="159"/>
        <v>45459</v>
      </c>
      <c r="T2520" s="28"/>
    </row>
    <row r="2521" spans="1:20" ht="13.2" x14ac:dyDescent="0.25">
      <c r="A2521" s="3" t="s">
        <v>5552</v>
      </c>
      <c r="B2521" s="3" t="s">
        <v>20</v>
      </c>
      <c r="C2521" s="3" t="s">
        <v>30</v>
      </c>
      <c r="D2521" s="3" t="s">
        <v>34</v>
      </c>
      <c r="E2521" s="3" t="s">
        <v>35</v>
      </c>
      <c r="F2521" s="3" t="s">
        <v>5553</v>
      </c>
      <c r="G2521" s="3" t="s">
        <v>5554</v>
      </c>
      <c r="H2521" s="3">
        <v>17</v>
      </c>
      <c r="I2521" s="3">
        <v>45.17</v>
      </c>
      <c r="J2521" s="3">
        <v>8</v>
      </c>
      <c r="K2521" s="3">
        <v>361.36</v>
      </c>
      <c r="L2521" s="3" t="s">
        <v>38</v>
      </c>
      <c r="M2521" s="5">
        <v>2</v>
      </c>
      <c r="N2521" s="6" t="str">
        <f>IF(ev_charging_network_usage_!$I2521&lt;=10,"Low",IF(ev_charging_network_usage_!$I2521&lt;=30,"Medium","High"))</f>
        <v>High</v>
      </c>
      <c r="O2521" s="6" t="str">
        <f t="shared" si="161"/>
        <v>Low Satisfaction</v>
      </c>
      <c r="P2521" s="6" t="str">
        <f>IF(ev_charging_network_usage_!$H2521&lt;30,"Short Charging",IF(ev_charging_network_usage_!$H2521&lt;=60,"Medium Charging","Long Charging"))</f>
        <v>Short Charging</v>
      </c>
      <c r="Q2521" s="6">
        <f t="shared" si="160"/>
        <v>2</v>
      </c>
      <c r="R2521" s="30">
        <f t="shared" si="158"/>
        <v>0.33055555555555555</v>
      </c>
      <c r="S2521" s="28">
        <f t="shared" si="159"/>
        <v>45063</v>
      </c>
      <c r="T2521" s="28"/>
    </row>
    <row r="2522" spans="1:20" ht="13.2" x14ac:dyDescent="0.25">
      <c r="A2522" s="7" t="s">
        <v>5555</v>
      </c>
      <c r="B2522" s="7" t="s">
        <v>48</v>
      </c>
      <c r="C2522" s="7" t="s">
        <v>15</v>
      </c>
      <c r="D2522" s="7" t="s">
        <v>31</v>
      </c>
      <c r="E2522" s="7" t="s">
        <v>17</v>
      </c>
      <c r="F2522" s="8">
        <v>45329.09652777778</v>
      </c>
      <c r="G2522" s="8">
        <v>45329.120138888888</v>
      </c>
      <c r="H2522" s="7">
        <v>34</v>
      </c>
      <c r="I2522" s="7">
        <v>59.43</v>
      </c>
      <c r="J2522" s="7">
        <v>12</v>
      </c>
      <c r="K2522" s="7">
        <v>713.16</v>
      </c>
      <c r="L2522" s="7" t="s">
        <v>18</v>
      </c>
      <c r="M2522" s="9">
        <v>2</v>
      </c>
      <c r="N2522" s="6" t="str">
        <f>IF(ev_charging_network_usage_!$I2522&lt;=10,"Low",IF(ev_charging_network_usage_!$I2522&lt;=30,"Medium","High"))</f>
        <v>High</v>
      </c>
      <c r="O2522" s="6" t="str">
        <f t="shared" si="161"/>
        <v>Low Satisfaction</v>
      </c>
      <c r="P2522" s="6" t="str">
        <f>IF(ev_charging_network_usage_!$H2522&lt;30,"Short Charging",IF(ev_charging_network_usage_!$H2522&lt;=60,"Medium Charging","Long Charging"))</f>
        <v>Medium Charging</v>
      </c>
      <c r="Q2522" s="6">
        <f t="shared" si="160"/>
        <v>3</v>
      </c>
      <c r="R2522" s="30">
        <f t="shared" si="158"/>
        <v>9.6527777777777782E-2</v>
      </c>
      <c r="S2522" s="28">
        <f t="shared" si="159"/>
        <v>45329</v>
      </c>
      <c r="T2522" s="28"/>
    </row>
    <row r="2523" spans="1:20" ht="13.2" x14ac:dyDescent="0.25">
      <c r="A2523" s="3" t="s">
        <v>5556</v>
      </c>
      <c r="B2523" s="3" t="s">
        <v>29</v>
      </c>
      <c r="C2523" s="3" t="s">
        <v>15</v>
      </c>
      <c r="D2523" s="3" t="s">
        <v>16</v>
      </c>
      <c r="E2523" s="3" t="s">
        <v>35</v>
      </c>
      <c r="F2523" s="4">
        <v>45204.175000000003</v>
      </c>
      <c r="G2523" s="4">
        <v>45204.25277777778</v>
      </c>
      <c r="H2523" s="3">
        <v>112</v>
      </c>
      <c r="I2523" s="3">
        <v>36.08</v>
      </c>
      <c r="J2523" s="3">
        <v>10</v>
      </c>
      <c r="K2523" s="3">
        <v>360.8</v>
      </c>
      <c r="L2523" s="3" t="s">
        <v>18</v>
      </c>
      <c r="M2523" s="5">
        <v>5</v>
      </c>
      <c r="N2523" s="6" t="str">
        <f>IF(ev_charging_network_usage_!$I2523&lt;=10,"Low",IF(ev_charging_network_usage_!$I2523&lt;=30,"Medium","High"))</f>
        <v>High</v>
      </c>
      <c r="O2523" s="6" t="str">
        <f t="shared" si="161"/>
        <v>High Satisfaction</v>
      </c>
      <c r="P2523" s="6" t="str">
        <f>IF(ev_charging_network_usage_!$H2523&lt;30,"Short Charging",IF(ev_charging_network_usage_!$H2523&lt;=60,"Medium Charging","Long Charging"))</f>
        <v>Long Charging</v>
      </c>
      <c r="Q2523" s="6">
        <f t="shared" si="160"/>
        <v>3</v>
      </c>
      <c r="R2523" s="30">
        <f t="shared" si="158"/>
        <v>0.17499999999999999</v>
      </c>
      <c r="S2523" s="28">
        <f t="shared" si="159"/>
        <v>45204</v>
      </c>
      <c r="T2523" s="28"/>
    </row>
    <row r="2524" spans="1:20" ht="13.2" x14ac:dyDescent="0.25">
      <c r="A2524" s="7" t="s">
        <v>5557</v>
      </c>
      <c r="B2524" s="7" t="s">
        <v>59</v>
      </c>
      <c r="C2524" s="7" t="s">
        <v>30</v>
      </c>
      <c r="D2524" s="7" t="s">
        <v>22</v>
      </c>
      <c r="E2524" s="7" t="s">
        <v>17</v>
      </c>
      <c r="F2524" s="8">
        <v>45140.890972222223</v>
      </c>
      <c r="G2524" s="8">
        <v>45140.953472222223</v>
      </c>
      <c r="H2524" s="7">
        <v>90</v>
      </c>
      <c r="I2524" s="7">
        <v>8.0500000000000007</v>
      </c>
      <c r="J2524" s="7">
        <v>12</v>
      </c>
      <c r="K2524" s="7">
        <v>96.6</v>
      </c>
      <c r="L2524" s="7" t="s">
        <v>27</v>
      </c>
      <c r="M2524" s="9">
        <v>4</v>
      </c>
      <c r="N2524" s="6" t="str">
        <f>IF(ev_charging_network_usage_!$I2524&lt;=10,"Low",IF(ev_charging_network_usage_!$I2524&lt;=30,"Medium","High"))</f>
        <v>Low</v>
      </c>
      <c r="O2524" s="6" t="str">
        <f t="shared" si="161"/>
        <v>Medium Satisfaction</v>
      </c>
      <c r="P2524" s="6" t="str">
        <f>IF(ev_charging_network_usage_!$H2524&lt;30,"Short Charging",IF(ev_charging_network_usage_!$H2524&lt;=60,"Medium Charging","Long Charging"))</f>
        <v>Long Charging</v>
      </c>
      <c r="Q2524" s="6">
        <f t="shared" si="160"/>
        <v>2</v>
      </c>
      <c r="R2524" s="30">
        <f t="shared" si="158"/>
        <v>0.89097222222222228</v>
      </c>
      <c r="S2524" s="28">
        <f t="shared" si="159"/>
        <v>45140</v>
      </c>
      <c r="T2524" s="28"/>
    </row>
    <row r="2525" spans="1:20" ht="13.2" x14ac:dyDescent="0.25">
      <c r="A2525" s="3" t="s">
        <v>5558</v>
      </c>
      <c r="B2525" s="3" t="s">
        <v>20</v>
      </c>
      <c r="C2525" s="3" t="s">
        <v>30</v>
      </c>
      <c r="D2525" s="3" t="s">
        <v>22</v>
      </c>
      <c r="E2525" s="3" t="s">
        <v>35</v>
      </c>
      <c r="F2525" s="3" t="s">
        <v>5559</v>
      </c>
      <c r="G2525" s="3" t="s">
        <v>5560</v>
      </c>
      <c r="H2525" s="3">
        <v>112</v>
      </c>
      <c r="I2525" s="3">
        <v>43.53</v>
      </c>
      <c r="J2525" s="3">
        <v>8</v>
      </c>
      <c r="K2525" s="3">
        <v>348.24</v>
      </c>
      <c r="L2525" s="3" t="s">
        <v>18</v>
      </c>
      <c r="M2525" s="5">
        <v>4</v>
      </c>
      <c r="N2525" s="6" t="str">
        <f>IF(ev_charging_network_usage_!$I2525&lt;=10,"Low",IF(ev_charging_network_usage_!$I2525&lt;=30,"Medium","High"))</f>
        <v>High</v>
      </c>
      <c r="O2525" s="6" t="str">
        <f t="shared" si="161"/>
        <v>Medium Satisfaction</v>
      </c>
      <c r="P2525" s="6" t="str">
        <f>IF(ev_charging_network_usage_!$H2525&lt;30,"Short Charging",IF(ev_charging_network_usage_!$H2525&lt;=60,"Medium Charging","Long Charging"))</f>
        <v>Long Charging</v>
      </c>
      <c r="Q2525" s="6">
        <f t="shared" si="160"/>
        <v>2</v>
      </c>
      <c r="R2525" s="30">
        <f t="shared" si="158"/>
        <v>0.49236111111111114</v>
      </c>
      <c r="S2525" s="28">
        <f t="shared" si="159"/>
        <v>45376</v>
      </c>
      <c r="T2525" s="28"/>
    </row>
    <row r="2526" spans="1:20" ht="13.2" x14ac:dyDescent="0.25">
      <c r="A2526" s="7" t="s">
        <v>5561</v>
      </c>
      <c r="B2526" s="7" t="s">
        <v>20</v>
      </c>
      <c r="C2526" s="7" t="s">
        <v>30</v>
      </c>
      <c r="D2526" s="7" t="s">
        <v>16</v>
      </c>
      <c r="E2526" s="7" t="s">
        <v>17</v>
      </c>
      <c r="F2526" s="8">
        <v>45298.537499999999</v>
      </c>
      <c r="G2526" s="8">
        <v>45298.570833333331</v>
      </c>
      <c r="H2526" s="7">
        <v>48</v>
      </c>
      <c r="I2526" s="7">
        <v>7.08</v>
      </c>
      <c r="J2526" s="7">
        <v>8</v>
      </c>
      <c r="K2526" s="7">
        <v>56.64</v>
      </c>
      <c r="L2526" s="7" t="s">
        <v>18</v>
      </c>
      <c r="M2526" s="9">
        <v>4</v>
      </c>
      <c r="N2526" s="6" t="str">
        <f>IF(ev_charging_network_usage_!$I2526&lt;=10,"Low",IF(ev_charging_network_usage_!$I2526&lt;=30,"Medium","High"))</f>
        <v>Low</v>
      </c>
      <c r="O2526" s="6" t="str">
        <f t="shared" si="161"/>
        <v>Medium Satisfaction</v>
      </c>
      <c r="P2526" s="6" t="str">
        <f>IF(ev_charging_network_usage_!$H2526&lt;30,"Short Charging",IF(ev_charging_network_usage_!$H2526&lt;=60,"Medium Charging","Long Charging"))</f>
        <v>Medium Charging</v>
      </c>
      <c r="Q2526" s="6">
        <f t="shared" si="160"/>
        <v>2</v>
      </c>
      <c r="R2526" s="30">
        <f t="shared" si="158"/>
        <v>0.53749999999999998</v>
      </c>
      <c r="S2526" s="28">
        <f t="shared" si="159"/>
        <v>45298</v>
      </c>
      <c r="T2526" s="28"/>
    </row>
    <row r="2527" spans="1:20" ht="13.2" x14ac:dyDescent="0.25">
      <c r="A2527" s="3" t="s">
        <v>5562</v>
      </c>
      <c r="B2527" s="3" t="s">
        <v>20</v>
      </c>
      <c r="C2527" s="3" t="s">
        <v>30</v>
      </c>
      <c r="D2527" s="3" t="s">
        <v>34</v>
      </c>
      <c r="E2527" s="3" t="s">
        <v>35</v>
      </c>
      <c r="F2527" s="4">
        <v>45150.839583333334</v>
      </c>
      <c r="G2527" s="4">
        <v>45150.873611111114</v>
      </c>
      <c r="H2527" s="3">
        <v>49</v>
      </c>
      <c r="I2527" s="3">
        <v>32.549999999999997</v>
      </c>
      <c r="J2527" s="3">
        <v>8</v>
      </c>
      <c r="K2527" s="3">
        <v>260.39999999999998</v>
      </c>
      <c r="L2527" s="3" t="s">
        <v>38</v>
      </c>
      <c r="M2527" s="5">
        <v>4</v>
      </c>
      <c r="N2527" s="6" t="str">
        <f>IF(ev_charging_network_usage_!$I2527&lt;=10,"Low",IF(ev_charging_network_usage_!$I2527&lt;=30,"Medium","High"))</f>
        <v>High</v>
      </c>
      <c r="O2527" s="6" t="str">
        <f t="shared" si="161"/>
        <v>Medium Satisfaction</v>
      </c>
      <c r="P2527" s="6" t="str">
        <f>IF(ev_charging_network_usage_!$H2527&lt;30,"Short Charging",IF(ev_charging_network_usage_!$H2527&lt;=60,"Medium Charging","Long Charging"))</f>
        <v>Medium Charging</v>
      </c>
      <c r="Q2527" s="6">
        <f t="shared" si="160"/>
        <v>2</v>
      </c>
      <c r="R2527" s="30">
        <f t="shared" si="158"/>
        <v>0.83958333333333335</v>
      </c>
      <c r="S2527" s="28">
        <f t="shared" si="159"/>
        <v>45150</v>
      </c>
      <c r="T2527" s="28"/>
    </row>
    <row r="2528" spans="1:20" ht="13.2" x14ac:dyDescent="0.25">
      <c r="A2528" s="7" t="s">
        <v>5563</v>
      </c>
      <c r="B2528" s="7" t="s">
        <v>78</v>
      </c>
      <c r="C2528" s="7" t="s">
        <v>15</v>
      </c>
      <c r="D2528" s="7" t="s">
        <v>34</v>
      </c>
      <c r="E2528" s="7" t="s">
        <v>17</v>
      </c>
      <c r="F2528" s="7" t="s">
        <v>5564</v>
      </c>
      <c r="G2528" s="7" t="s">
        <v>5565</v>
      </c>
      <c r="H2528" s="7">
        <v>111</v>
      </c>
      <c r="I2528" s="7">
        <v>6.15</v>
      </c>
      <c r="J2528" s="7">
        <v>12</v>
      </c>
      <c r="K2528" s="7">
        <v>73.8</v>
      </c>
      <c r="L2528" s="7" t="s">
        <v>23</v>
      </c>
      <c r="M2528" s="9">
        <v>2</v>
      </c>
      <c r="N2528" s="6" t="str">
        <f>IF(ev_charging_network_usage_!$I2528&lt;=10,"Low",IF(ev_charging_network_usage_!$I2528&lt;=30,"Medium","High"))</f>
        <v>Low</v>
      </c>
      <c r="O2528" s="6" t="str">
        <f t="shared" si="161"/>
        <v>Low Satisfaction</v>
      </c>
      <c r="P2528" s="6" t="str">
        <f>IF(ev_charging_network_usage_!$H2528&lt;30,"Short Charging",IF(ev_charging_network_usage_!$H2528&lt;=60,"Medium Charging","Long Charging"))</f>
        <v>Long Charging</v>
      </c>
      <c r="Q2528" s="6">
        <f t="shared" si="160"/>
        <v>3</v>
      </c>
      <c r="R2528" s="30">
        <f t="shared" si="158"/>
        <v>0.2298611111111111</v>
      </c>
      <c r="S2528" s="28">
        <f t="shared" si="159"/>
        <v>45121</v>
      </c>
      <c r="T2528" s="28"/>
    </row>
    <row r="2529" spans="1:20" ht="13.2" x14ac:dyDescent="0.25">
      <c r="A2529" s="3" t="s">
        <v>5566</v>
      </c>
      <c r="B2529" s="3" t="s">
        <v>78</v>
      </c>
      <c r="C2529" s="3" t="s">
        <v>21</v>
      </c>
      <c r="D2529" s="3" t="s">
        <v>16</v>
      </c>
      <c r="E2529" s="3" t="s">
        <v>17</v>
      </c>
      <c r="F2529" s="4">
        <v>45543.567361111112</v>
      </c>
      <c r="G2529" s="4">
        <v>45543.624305555553</v>
      </c>
      <c r="H2529" s="3">
        <v>82</v>
      </c>
      <c r="I2529" s="3">
        <v>30.09</v>
      </c>
      <c r="J2529" s="3">
        <v>8</v>
      </c>
      <c r="K2529" s="3">
        <v>240.72</v>
      </c>
      <c r="L2529" s="3" t="s">
        <v>38</v>
      </c>
      <c r="M2529" s="5">
        <v>2</v>
      </c>
      <c r="N2529" s="6" t="str">
        <f>IF(ev_charging_network_usage_!$I2529&lt;=10,"Low",IF(ev_charging_network_usage_!$I2529&lt;=30,"Medium","High"))</f>
        <v>High</v>
      </c>
      <c r="O2529" s="6" t="str">
        <f t="shared" si="161"/>
        <v>Low Satisfaction</v>
      </c>
      <c r="P2529" s="6" t="str">
        <f>IF(ev_charging_network_usage_!$H2529&lt;30,"Short Charging",IF(ev_charging_network_usage_!$H2529&lt;=60,"Medium Charging","Long Charging"))</f>
        <v>Long Charging</v>
      </c>
      <c r="Q2529" s="6">
        <f t="shared" si="160"/>
        <v>1</v>
      </c>
      <c r="R2529" s="30">
        <f t="shared" si="158"/>
        <v>0.56736111111111109</v>
      </c>
      <c r="S2529" s="28">
        <f t="shared" si="159"/>
        <v>45543</v>
      </c>
      <c r="T2529" s="28"/>
    </row>
    <row r="2530" spans="1:20" ht="13.2" x14ac:dyDescent="0.25">
      <c r="A2530" s="7" t="s">
        <v>5567</v>
      </c>
      <c r="B2530" s="7" t="s">
        <v>29</v>
      </c>
      <c r="C2530" s="7" t="s">
        <v>15</v>
      </c>
      <c r="D2530" s="7" t="s">
        <v>22</v>
      </c>
      <c r="E2530" s="7" t="s">
        <v>35</v>
      </c>
      <c r="F2530" s="8">
        <v>45505.011111111111</v>
      </c>
      <c r="G2530" s="8">
        <v>45505.030555555553</v>
      </c>
      <c r="H2530" s="7">
        <v>28</v>
      </c>
      <c r="I2530" s="7">
        <v>32.549999999999997</v>
      </c>
      <c r="J2530" s="7">
        <v>15</v>
      </c>
      <c r="K2530" s="7">
        <v>488.25</v>
      </c>
      <c r="L2530" s="7" t="s">
        <v>18</v>
      </c>
      <c r="M2530" s="9">
        <v>2</v>
      </c>
      <c r="N2530" s="6" t="str">
        <f>IF(ev_charging_network_usage_!$I2530&lt;=10,"Low",IF(ev_charging_network_usage_!$I2530&lt;=30,"Medium","High"))</f>
        <v>High</v>
      </c>
      <c r="O2530" s="6" t="str">
        <f t="shared" si="161"/>
        <v>Low Satisfaction</v>
      </c>
      <c r="P2530" s="6" t="str">
        <f>IF(ev_charging_network_usage_!$H2530&lt;30,"Short Charging",IF(ev_charging_network_usage_!$H2530&lt;=60,"Medium Charging","Long Charging"))</f>
        <v>Short Charging</v>
      </c>
      <c r="Q2530" s="6">
        <f t="shared" si="160"/>
        <v>3</v>
      </c>
      <c r="R2530" s="30">
        <f t="shared" si="158"/>
        <v>1.1111111111111112E-2</v>
      </c>
      <c r="S2530" s="28">
        <f t="shared" si="159"/>
        <v>45505</v>
      </c>
      <c r="T2530" s="28"/>
    </row>
    <row r="2531" spans="1:20" ht="13.2" x14ac:dyDescent="0.25">
      <c r="A2531" s="3" t="s">
        <v>5568</v>
      </c>
      <c r="B2531" s="3" t="s">
        <v>48</v>
      </c>
      <c r="C2531" s="3" t="s">
        <v>15</v>
      </c>
      <c r="D2531" s="3" t="s">
        <v>22</v>
      </c>
      <c r="E2531" s="3" t="s">
        <v>35</v>
      </c>
      <c r="F2531" s="3" t="s">
        <v>5569</v>
      </c>
      <c r="G2531" s="3" t="s">
        <v>5570</v>
      </c>
      <c r="H2531" s="3">
        <v>42</v>
      </c>
      <c r="I2531" s="3">
        <v>29.38</v>
      </c>
      <c r="J2531" s="3">
        <v>8</v>
      </c>
      <c r="K2531" s="3">
        <v>235.04</v>
      </c>
      <c r="L2531" s="3" t="s">
        <v>38</v>
      </c>
      <c r="M2531" s="5">
        <v>1</v>
      </c>
      <c r="N2531" s="6" t="str">
        <f>IF(ev_charging_network_usage_!$I2531&lt;=10,"Low",IF(ev_charging_network_usage_!$I2531&lt;=30,"Medium","High"))</f>
        <v>Medium</v>
      </c>
      <c r="O2531" s="6" t="str">
        <f t="shared" si="161"/>
        <v>Low Satisfaction</v>
      </c>
      <c r="P2531" s="6" t="str">
        <f>IF(ev_charging_network_usage_!$H2531&lt;30,"Short Charging",IF(ev_charging_network_usage_!$H2531&lt;=60,"Medium Charging","Long Charging"))</f>
        <v>Medium Charging</v>
      </c>
      <c r="Q2531" s="6">
        <f t="shared" si="160"/>
        <v>3</v>
      </c>
      <c r="R2531" s="30">
        <f t="shared" si="158"/>
        <v>2.0833333333333333E-3</v>
      </c>
      <c r="S2531" s="28">
        <f t="shared" si="159"/>
        <v>45336</v>
      </c>
      <c r="T2531" s="28"/>
    </row>
    <row r="2532" spans="1:20" ht="13.2" x14ac:dyDescent="0.25">
      <c r="A2532" s="7" t="s">
        <v>5571</v>
      </c>
      <c r="B2532" s="7" t="s">
        <v>48</v>
      </c>
      <c r="C2532" s="7" t="s">
        <v>15</v>
      </c>
      <c r="D2532" s="7" t="s">
        <v>16</v>
      </c>
      <c r="E2532" s="7" t="s">
        <v>17</v>
      </c>
      <c r="F2532" s="7" t="s">
        <v>5572</v>
      </c>
      <c r="G2532" s="7" t="s">
        <v>5573</v>
      </c>
      <c r="H2532" s="7">
        <v>83</v>
      </c>
      <c r="I2532" s="7">
        <v>35.54</v>
      </c>
      <c r="J2532" s="7">
        <v>15</v>
      </c>
      <c r="K2532" s="7">
        <v>533.1</v>
      </c>
      <c r="L2532" s="7" t="s">
        <v>27</v>
      </c>
      <c r="M2532" s="9">
        <v>1</v>
      </c>
      <c r="N2532" s="6" t="str">
        <f>IF(ev_charging_network_usage_!$I2532&lt;=10,"Low",IF(ev_charging_network_usage_!$I2532&lt;=30,"Medium","High"))</f>
        <v>High</v>
      </c>
      <c r="O2532" s="6" t="str">
        <f t="shared" si="161"/>
        <v>Low Satisfaction</v>
      </c>
      <c r="P2532" s="6" t="str">
        <f>IF(ev_charging_network_usage_!$H2532&lt;30,"Short Charging",IF(ev_charging_network_usage_!$H2532&lt;=60,"Medium Charging","Long Charging"))</f>
        <v>Long Charging</v>
      </c>
      <c r="Q2532" s="6">
        <f t="shared" si="160"/>
        <v>3</v>
      </c>
      <c r="R2532" s="30">
        <f t="shared" si="158"/>
        <v>0.54097222222222219</v>
      </c>
      <c r="S2532" s="28">
        <f t="shared" si="159"/>
        <v>45460</v>
      </c>
      <c r="T2532" s="28"/>
    </row>
    <row r="2533" spans="1:20" ht="13.2" x14ac:dyDescent="0.25">
      <c r="A2533" s="3" t="s">
        <v>5574</v>
      </c>
      <c r="B2533" s="3" t="s">
        <v>48</v>
      </c>
      <c r="C2533" s="3" t="s">
        <v>21</v>
      </c>
      <c r="D2533" s="3" t="s">
        <v>22</v>
      </c>
      <c r="E2533" s="3" t="s">
        <v>35</v>
      </c>
      <c r="F2533" s="3" t="s">
        <v>5575</v>
      </c>
      <c r="G2533" s="3" t="s">
        <v>5576</v>
      </c>
      <c r="H2533" s="3">
        <v>86</v>
      </c>
      <c r="I2533" s="3">
        <v>15.43</v>
      </c>
      <c r="J2533" s="3">
        <v>8</v>
      </c>
      <c r="K2533" s="3">
        <v>123.44</v>
      </c>
      <c r="L2533" s="3" t="s">
        <v>38</v>
      </c>
      <c r="M2533" s="5">
        <v>4</v>
      </c>
      <c r="N2533" s="6" t="str">
        <f>IF(ev_charging_network_usage_!$I2533&lt;=10,"Low",IF(ev_charging_network_usage_!$I2533&lt;=30,"Medium","High"))</f>
        <v>Medium</v>
      </c>
      <c r="O2533" s="6" t="str">
        <f t="shared" si="161"/>
        <v>Medium Satisfaction</v>
      </c>
      <c r="P2533" s="6" t="str">
        <f>IF(ev_charging_network_usage_!$H2533&lt;30,"Short Charging",IF(ev_charging_network_usage_!$H2533&lt;=60,"Medium Charging","Long Charging"))</f>
        <v>Long Charging</v>
      </c>
      <c r="Q2533" s="6">
        <f t="shared" si="160"/>
        <v>1</v>
      </c>
      <c r="R2533" s="30">
        <f t="shared" si="158"/>
        <v>0.92361111111111116</v>
      </c>
      <c r="S2533" s="28">
        <f t="shared" si="159"/>
        <v>45372</v>
      </c>
      <c r="T2533" s="28"/>
    </row>
    <row r="2534" spans="1:20" ht="13.2" x14ac:dyDescent="0.25">
      <c r="A2534" s="7" t="s">
        <v>5577</v>
      </c>
      <c r="B2534" s="7" t="s">
        <v>59</v>
      </c>
      <c r="C2534" s="7" t="s">
        <v>21</v>
      </c>
      <c r="D2534" s="7" t="s">
        <v>31</v>
      </c>
      <c r="E2534" s="7" t="s">
        <v>17</v>
      </c>
      <c r="F2534" s="7" t="s">
        <v>5578</v>
      </c>
      <c r="G2534" s="7" t="s">
        <v>5579</v>
      </c>
      <c r="H2534" s="7">
        <v>20</v>
      </c>
      <c r="I2534" s="7">
        <v>19.84</v>
      </c>
      <c r="J2534" s="7">
        <v>10</v>
      </c>
      <c r="K2534" s="7">
        <v>198.4</v>
      </c>
      <c r="L2534" s="7" t="s">
        <v>27</v>
      </c>
      <c r="M2534" s="9">
        <v>2</v>
      </c>
      <c r="N2534" s="6" t="str">
        <f>IF(ev_charging_network_usage_!$I2534&lt;=10,"Low",IF(ev_charging_network_usage_!$I2534&lt;=30,"Medium","High"))</f>
        <v>Medium</v>
      </c>
      <c r="O2534" s="6" t="str">
        <f t="shared" si="161"/>
        <v>Low Satisfaction</v>
      </c>
      <c r="P2534" s="6" t="str">
        <f>IF(ev_charging_network_usage_!$H2534&lt;30,"Short Charging",IF(ev_charging_network_usage_!$H2534&lt;=60,"Medium Charging","Long Charging"))</f>
        <v>Short Charging</v>
      </c>
      <c r="Q2534" s="6">
        <f t="shared" si="160"/>
        <v>1</v>
      </c>
      <c r="R2534" s="30">
        <f t="shared" si="158"/>
        <v>0.77708333333333335</v>
      </c>
      <c r="S2534" s="28">
        <f t="shared" si="159"/>
        <v>45351</v>
      </c>
      <c r="T2534" s="28"/>
    </row>
    <row r="2535" spans="1:20" ht="13.2" x14ac:dyDescent="0.25">
      <c r="A2535" s="3" t="s">
        <v>5580</v>
      </c>
      <c r="B2535" s="3" t="s">
        <v>78</v>
      </c>
      <c r="C2535" s="3" t="s">
        <v>30</v>
      </c>
      <c r="D2535" s="3" t="s">
        <v>31</v>
      </c>
      <c r="E2535" s="3" t="s">
        <v>17</v>
      </c>
      <c r="F2535" s="4">
        <v>44964.027083333334</v>
      </c>
      <c r="G2535" s="4">
        <v>44964.070833333331</v>
      </c>
      <c r="H2535" s="3">
        <v>63</v>
      </c>
      <c r="I2535" s="3">
        <v>22.21</v>
      </c>
      <c r="J2535" s="3">
        <v>8</v>
      </c>
      <c r="K2535" s="3">
        <v>177.68</v>
      </c>
      <c r="L2535" s="3" t="s">
        <v>27</v>
      </c>
      <c r="M2535" s="5">
        <v>3</v>
      </c>
      <c r="N2535" s="6" t="str">
        <f>IF(ev_charging_network_usage_!$I2535&lt;=10,"Low",IF(ev_charging_network_usage_!$I2535&lt;=30,"Medium","High"))</f>
        <v>Medium</v>
      </c>
      <c r="O2535" s="6" t="str">
        <f t="shared" si="161"/>
        <v>Medium Satisfaction</v>
      </c>
      <c r="P2535" s="6" t="str">
        <f>IF(ev_charging_network_usage_!$H2535&lt;30,"Short Charging",IF(ev_charging_network_usage_!$H2535&lt;=60,"Medium Charging","Long Charging"))</f>
        <v>Long Charging</v>
      </c>
      <c r="Q2535" s="6">
        <f t="shared" si="160"/>
        <v>2</v>
      </c>
      <c r="R2535" s="30">
        <f t="shared" si="158"/>
        <v>2.7083333333333334E-2</v>
      </c>
      <c r="S2535" s="28">
        <f t="shared" si="159"/>
        <v>44964</v>
      </c>
      <c r="T2535" s="28"/>
    </row>
    <row r="2536" spans="1:20" ht="13.2" x14ac:dyDescent="0.25">
      <c r="A2536" s="7" t="s">
        <v>5581</v>
      </c>
      <c r="B2536" s="7" t="s">
        <v>55</v>
      </c>
      <c r="C2536" s="7" t="s">
        <v>21</v>
      </c>
      <c r="D2536" s="7" t="s">
        <v>22</v>
      </c>
      <c r="E2536" s="7" t="s">
        <v>35</v>
      </c>
      <c r="F2536" s="7" t="s">
        <v>5582</v>
      </c>
      <c r="G2536" s="7" t="s">
        <v>5583</v>
      </c>
      <c r="H2536" s="7">
        <v>65</v>
      </c>
      <c r="I2536" s="7">
        <v>36.35</v>
      </c>
      <c r="J2536" s="7">
        <v>12</v>
      </c>
      <c r="K2536" s="7">
        <v>436.2</v>
      </c>
      <c r="L2536" s="7" t="s">
        <v>27</v>
      </c>
      <c r="M2536" s="9">
        <v>4</v>
      </c>
      <c r="N2536" s="6" t="str">
        <f>IF(ev_charging_network_usage_!$I2536&lt;=10,"Low",IF(ev_charging_network_usage_!$I2536&lt;=30,"Medium","High"))</f>
        <v>High</v>
      </c>
      <c r="O2536" s="6" t="str">
        <f t="shared" si="161"/>
        <v>Medium Satisfaction</v>
      </c>
      <c r="P2536" s="6" t="str">
        <f>IF(ev_charging_network_usage_!$H2536&lt;30,"Short Charging",IF(ev_charging_network_usage_!$H2536&lt;=60,"Medium Charging","Long Charging"))</f>
        <v>Long Charging</v>
      </c>
      <c r="Q2536" s="6">
        <f t="shared" si="160"/>
        <v>1</v>
      </c>
      <c r="R2536" s="30">
        <f t="shared" si="158"/>
        <v>0.16180555555555556</v>
      </c>
      <c r="S2536" s="28">
        <f t="shared" si="159"/>
        <v>45588</v>
      </c>
      <c r="T2536" s="28"/>
    </row>
    <row r="2537" spans="1:20" ht="13.2" x14ac:dyDescent="0.25">
      <c r="A2537" s="3" t="s">
        <v>5584</v>
      </c>
      <c r="B2537" s="3" t="s">
        <v>48</v>
      </c>
      <c r="C2537" s="3" t="s">
        <v>21</v>
      </c>
      <c r="D2537" s="3" t="s">
        <v>31</v>
      </c>
      <c r="E2537" s="3" t="s">
        <v>17</v>
      </c>
      <c r="F2537" s="4">
        <v>44990.222916666666</v>
      </c>
      <c r="G2537" s="4">
        <v>44990.270138888889</v>
      </c>
      <c r="H2537" s="3">
        <v>68</v>
      </c>
      <c r="I2537" s="3">
        <v>38.17</v>
      </c>
      <c r="J2537" s="3">
        <v>8</v>
      </c>
      <c r="K2537" s="3">
        <v>305.36</v>
      </c>
      <c r="L2537" s="3" t="s">
        <v>27</v>
      </c>
      <c r="M2537" s="5">
        <v>2</v>
      </c>
      <c r="N2537" s="6" t="str">
        <f>IF(ev_charging_network_usage_!$I2537&lt;=10,"Low",IF(ev_charging_network_usage_!$I2537&lt;=30,"Medium","High"))</f>
        <v>High</v>
      </c>
      <c r="O2537" s="6" t="str">
        <f t="shared" si="161"/>
        <v>Low Satisfaction</v>
      </c>
      <c r="P2537" s="6" t="str">
        <f>IF(ev_charging_network_usage_!$H2537&lt;30,"Short Charging",IF(ev_charging_network_usage_!$H2537&lt;=60,"Medium Charging","Long Charging"))</f>
        <v>Long Charging</v>
      </c>
      <c r="Q2537" s="6">
        <f t="shared" si="160"/>
        <v>1</v>
      </c>
      <c r="R2537" s="30">
        <f t="shared" si="158"/>
        <v>0.22291666666666668</v>
      </c>
      <c r="S2537" s="28">
        <f t="shared" si="159"/>
        <v>44990</v>
      </c>
      <c r="T2537" s="28"/>
    </row>
    <row r="2538" spans="1:20" ht="13.2" x14ac:dyDescent="0.25">
      <c r="A2538" s="7" t="s">
        <v>5585</v>
      </c>
      <c r="B2538" s="7" t="s">
        <v>78</v>
      </c>
      <c r="C2538" s="7" t="s">
        <v>15</v>
      </c>
      <c r="D2538" s="7" t="s">
        <v>22</v>
      </c>
      <c r="E2538" s="7" t="s">
        <v>35</v>
      </c>
      <c r="F2538" s="7" t="s">
        <v>5586</v>
      </c>
      <c r="G2538" s="7" t="s">
        <v>5587</v>
      </c>
      <c r="H2538" s="7">
        <v>74</v>
      </c>
      <c r="I2538" s="7">
        <v>16.5</v>
      </c>
      <c r="J2538" s="7">
        <v>12</v>
      </c>
      <c r="K2538" s="7">
        <v>198</v>
      </c>
      <c r="L2538" s="7" t="s">
        <v>38</v>
      </c>
      <c r="M2538" s="9">
        <v>5</v>
      </c>
      <c r="N2538" s="6" t="str">
        <f>IF(ev_charging_network_usage_!$I2538&lt;=10,"Low",IF(ev_charging_network_usage_!$I2538&lt;=30,"Medium","High"))</f>
        <v>Medium</v>
      </c>
      <c r="O2538" s="6" t="str">
        <f t="shared" si="161"/>
        <v>High Satisfaction</v>
      </c>
      <c r="P2538" s="6" t="str">
        <f>IF(ev_charging_network_usage_!$H2538&lt;30,"Short Charging",IF(ev_charging_network_usage_!$H2538&lt;=60,"Medium Charging","Long Charging"))</f>
        <v>Long Charging</v>
      </c>
      <c r="Q2538" s="6">
        <f t="shared" si="160"/>
        <v>3</v>
      </c>
      <c r="R2538" s="30">
        <f t="shared" si="158"/>
        <v>0.76736111111111116</v>
      </c>
      <c r="S2538" s="28">
        <f t="shared" si="159"/>
        <v>45002</v>
      </c>
      <c r="T2538" s="28"/>
    </row>
    <row r="2539" spans="1:20" ht="13.2" x14ac:dyDescent="0.25">
      <c r="A2539" s="3" t="s">
        <v>5588</v>
      </c>
      <c r="B2539" s="3" t="s">
        <v>14</v>
      </c>
      <c r="C2539" s="3" t="s">
        <v>15</v>
      </c>
      <c r="D2539" s="3" t="s">
        <v>16</v>
      </c>
      <c r="E2539" s="3" t="s">
        <v>35</v>
      </c>
      <c r="F2539" s="4">
        <v>45204.111805555556</v>
      </c>
      <c r="G2539" s="4">
        <v>45204.161111111112</v>
      </c>
      <c r="H2539" s="3">
        <v>71</v>
      </c>
      <c r="I2539" s="3">
        <v>44.38</v>
      </c>
      <c r="J2539" s="3">
        <v>12</v>
      </c>
      <c r="K2539" s="3">
        <v>532.55999999999995</v>
      </c>
      <c r="L2539" s="3" t="s">
        <v>23</v>
      </c>
      <c r="M2539" s="5">
        <v>2</v>
      </c>
      <c r="N2539" s="6" t="str">
        <f>IF(ev_charging_network_usage_!$I2539&lt;=10,"Low",IF(ev_charging_network_usage_!$I2539&lt;=30,"Medium","High"))</f>
        <v>High</v>
      </c>
      <c r="O2539" s="6" t="str">
        <f t="shared" si="161"/>
        <v>Low Satisfaction</v>
      </c>
      <c r="P2539" s="6" t="str">
        <f>IF(ev_charging_network_usage_!$H2539&lt;30,"Short Charging",IF(ev_charging_network_usage_!$H2539&lt;=60,"Medium Charging","Long Charging"))</f>
        <v>Long Charging</v>
      </c>
      <c r="Q2539" s="6">
        <f t="shared" si="160"/>
        <v>3</v>
      </c>
      <c r="R2539" s="30">
        <f t="shared" si="158"/>
        <v>0.11180555555555556</v>
      </c>
      <c r="S2539" s="28">
        <f t="shared" si="159"/>
        <v>45204</v>
      </c>
      <c r="T2539" s="28"/>
    </row>
    <row r="2540" spans="1:20" ht="13.2" x14ac:dyDescent="0.25">
      <c r="A2540" s="7" t="s">
        <v>5589</v>
      </c>
      <c r="B2540" s="7" t="s">
        <v>14</v>
      </c>
      <c r="C2540" s="7" t="s">
        <v>21</v>
      </c>
      <c r="D2540" s="7" t="s">
        <v>22</v>
      </c>
      <c r="E2540" s="7" t="s">
        <v>17</v>
      </c>
      <c r="F2540" s="7" t="s">
        <v>5590</v>
      </c>
      <c r="G2540" s="7" t="s">
        <v>5591</v>
      </c>
      <c r="H2540" s="7">
        <v>56</v>
      </c>
      <c r="I2540" s="7">
        <v>41.95</v>
      </c>
      <c r="J2540" s="7">
        <v>15</v>
      </c>
      <c r="K2540" s="7">
        <v>629.25</v>
      </c>
      <c r="L2540" s="7" t="s">
        <v>23</v>
      </c>
      <c r="M2540" s="9">
        <v>1</v>
      </c>
      <c r="N2540" s="6" t="str">
        <f>IF(ev_charging_network_usage_!$I2540&lt;=10,"Low",IF(ev_charging_network_usage_!$I2540&lt;=30,"Medium","High"))</f>
        <v>High</v>
      </c>
      <c r="O2540" s="6" t="str">
        <f t="shared" si="161"/>
        <v>Low Satisfaction</v>
      </c>
      <c r="P2540" s="6" t="str">
        <f>IF(ev_charging_network_usage_!$H2540&lt;30,"Short Charging",IF(ev_charging_network_usage_!$H2540&lt;=60,"Medium Charging","Long Charging"))</f>
        <v>Medium Charging</v>
      </c>
      <c r="Q2540" s="6">
        <f t="shared" si="160"/>
        <v>1</v>
      </c>
      <c r="R2540" s="30">
        <f t="shared" si="158"/>
        <v>0.375</v>
      </c>
      <c r="S2540" s="28">
        <f t="shared" si="159"/>
        <v>45462</v>
      </c>
      <c r="T2540" s="28"/>
    </row>
    <row r="2541" spans="1:20" ht="13.2" x14ac:dyDescent="0.25">
      <c r="A2541" s="3" t="s">
        <v>5592</v>
      </c>
      <c r="B2541" s="3" t="s">
        <v>14</v>
      </c>
      <c r="C2541" s="3" t="s">
        <v>30</v>
      </c>
      <c r="D2541" s="3" t="s">
        <v>22</v>
      </c>
      <c r="E2541" s="3" t="s">
        <v>35</v>
      </c>
      <c r="F2541" s="3" t="s">
        <v>5593</v>
      </c>
      <c r="G2541" s="3" t="s">
        <v>5594</v>
      </c>
      <c r="H2541" s="3">
        <v>103</v>
      </c>
      <c r="I2541" s="3">
        <v>8.76</v>
      </c>
      <c r="J2541" s="3">
        <v>8</v>
      </c>
      <c r="K2541" s="3">
        <v>70.08</v>
      </c>
      <c r="L2541" s="3" t="s">
        <v>27</v>
      </c>
      <c r="M2541" s="5">
        <v>3</v>
      </c>
      <c r="N2541" s="6" t="str">
        <f>IF(ev_charging_network_usage_!$I2541&lt;=10,"Low",IF(ev_charging_network_usage_!$I2541&lt;=30,"Medium","High"))</f>
        <v>Low</v>
      </c>
      <c r="O2541" s="6" t="str">
        <f t="shared" si="161"/>
        <v>Medium Satisfaction</v>
      </c>
      <c r="P2541" s="6" t="str">
        <f>IF(ev_charging_network_usage_!$H2541&lt;30,"Short Charging",IF(ev_charging_network_usage_!$H2541&lt;=60,"Medium Charging","Long Charging"))</f>
        <v>Long Charging</v>
      </c>
      <c r="Q2541" s="6">
        <f t="shared" si="160"/>
        <v>2</v>
      </c>
      <c r="R2541" s="30">
        <f t="shared" si="158"/>
        <v>0.37847222222222221</v>
      </c>
      <c r="S2541" s="28">
        <f t="shared" si="159"/>
        <v>45609</v>
      </c>
      <c r="T2541" s="28"/>
    </row>
    <row r="2542" spans="1:20" ht="13.2" x14ac:dyDescent="0.25">
      <c r="A2542" s="7" t="s">
        <v>5595</v>
      </c>
      <c r="B2542" s="7" t="s">
        <v>55</v>
      </c>
      <c r="C2542" s="7" t="s">
        <v>21</v>
      </c>
      <c r="D2542" s="7" t="s">
        <v>22</v>
      </c>
      <c r="E2542" s="7" t="s">
        <v>17</v>
      </c>
      <c r="F2542" s="7" t="s">
        <v>5596</v>
      </c>
      <c r="G2542" s="7" t="s">
        <v>5597</v>
      </c>
      <c r="H2542" s="7">
        <v>66</v>
      </c>
      <c r="I2542" s="7">
        <v>57.71</v>
      </c>
      <c r="J2542" s="7">
        <v>15</v>
      </c>
      <c r="K2542" s="7">
        <v>865.65</v>
      </c>
      <c r="L2542" s="7" t="s">
        <v>38</v>
      </c>
      <c r="M2542" s="9">
        <v>2</v>
      </c>
      <c r="N2542" s="6" t="str">
        <f>IF(ev_charging_network_usage_!$I2542&lt;=10,"Low",IF(ev_charging_network_usage_!$I2542&lt;=30,"Medium","High"))</f>
        <v>High</v>
      </c>
      <c r="O2542" s="6" t="str">
        <f t="shared" si="161"/>
        <v>Low Satisfaction</v>
      </c>
      <c r="P2542" s="6" t="str">
        <f>IF(ev_charging_network_usage_!$H2542&lt;30,"Short Charging",IF(ev_charging_network_usage_!$H2542&lt;=60,"Medium Charging","Long Charging"))</f>
        <v>Long Charging</v>
      </c>
      <c r="Q2542" s="6">
        <f t="shared" si="160"/>
        <v>1</v>
      </c>
      <c r="R2542" s="30">
        <f t="shared" si="158"/>
        <v>0.92361111111111116</v>
      </c>
      <c r="S2542" s="28">
        <f t="shared" si="159"/>
        <v>45560</v>
      </c>
      <c r="T2542" s="28"/>
    </row>
    <row r="2543" spans="1:20" ht="13.2" x14ac:dyDescent="0.25">
      <c r="A2543" s="3" t="s">
        <v>5598</v>
      </c>
      <c r="B2543" s="3" t="s">
        <v>78</v>
      </c>
      <c r="C2543" s="3" t="s">
        <v>15</v>
      </c>
      <c r="D2543" s="3" t="s">
        <v>34</v>
      </c>
      <c r="E2543" s="3" t="s">
        <v>17</v>
      </c>
      <c r="F2543" s="4">
        <v>45149.495138888888</v>
      </c>
      <c r="G2543" s="4">
        <v>45149.573611111111</v>
      </c>
      <c r="H2543" s="3">
        <v>113</v>
      </c>
      <c r="I2543" s="3">
        <v>32.49</v>
      </c>
      <c r="J2543" s="3">
        <v>15</v>
      </c>
      <c r="K2543" s="3">
        <v>487.35</v>
      </c>
      <c r="L2543" s="3" t="s">
        <v>27</v>
      </c>
      <c r="M2543" s="5">
        <v>4</v>
      </c>
      <c r="N2543" s="6" t="str">
        <f>IF(ev_charging_network_usage_!$I2543&lt;=10,"Low",IF(ev_charging_network_usage_!$I2543&lt;=30,"Medium","High"))</f>
        <v>High</v>
      </c>
      <c r="O2543" s="6" t="str">
        <f t="shared" si="161"/>
        <v>Medium Satisfaction</v>
      </c>
      <c r="P2543" s="6" t="str">
        <f>IF(ev_charging_network_usage_!$H2543&lt;30,"Short Charging",IF(ev_charging_network_usage_!$H2543&lt;=60,"Medium Charging","Long Charging"))</f>
        <v>Long Charging</v>
      </c>
      <c r="Q2543" s="6">
        <f t="shared" si="160"/>
        <v>3</v>
      </c>
      <c r="R2543" s="30">
        <f t="shared" si="158"/>
        <v>0.49513888888888891</v>
      </c>
      <c r="S2543" s="28">
        <f t="shared" si="159"/>
        <v>45149</v>
      </c>
      <c r="T2543" s="28"/>
    </row>
    <row r="2544" spans="1:20" ht="13.2" x14ac:dyDescent="0.25">
      <c r="A2544" s="7" t="s">
        <v>5599</v>
      </c>
      <c r="B2544" s="7" t="s">
        <v>29</v>
      </c>
      <c r="C2544" s="7" t="s">
        <v>30</v>
      </c>
      <c r="D2544" s="7" t="s">
        <v>31</v>
      </c>
      <c r="E2544" s="7" t="s">
        <v>17</v>
      </c>
      <c r="F2544" s="7" t="s">
        <v>5600</v>
      </c>
      <c r="G2544" s="7" t="s">
        <v>5601</v>
      </c>
      <c r="H2544" s="7">
        <v>31</v>
      </c>
      <c r="I2544" s="7">
        <v>41.1</v>
      </c>
      <c r="J2544" s="7">
        <v>12</v>
      </c>
      <c r="K2544" s="7">
        <v>493.2</v>
      </c>
      <c r="L2544" s="7" t="s">
        <v>23</v>
      </c>
      <c r="M2544" s="9">
        <v>5</v>
      </c>
      <c r="N2544" s="6" t="str">
        <f>IF(ev_charging_network_usage_!$I2544&lt;=10,"Low",IF(ev_charging_network_usage_!$I2544&lt;=30,"Medium","High"))</f>
        <v>High</v>
      </c>
      <c r="O2544" s="6" t="str">
        <f t="shared" si="161"/>
        <v>High Satisfaction</v>
      </c>
      <c r="P2544" s="6" t="str">
        <f>IF(ev_charging_network_usage_!$H2544&lt;30,"Short Charging",IF(ev_charging_network_usage_!$H2544&lt;=60,"Medium Charging","Long Charging"))</f>
        <v>Medium Charging</v>
      </c>
      <c r="Q2544" s="6">
        <f t="shared" si="160"/>
        <v>2</v>
      </c>
      <c r="R2544" s="30">
        <f t="shared" si="158"/>
        <v>0.70416666666666672</v>
      </c>
      <c r="S2544" s="28">
        <f t="shared" si="159"/>
        <v>45225</v>
      </c>
      <c r="T2544" s="28"/>
    </row>
    <row r="2545" spans="1:20" ht="13.2" x14ac:dyDescent="0.25">
      <c r="A2545" s="3" t="s">
        <v>5602</v>
      </c>
      <c r="B2545" s="3" t="s">
        <v>48</v>
      </c>
      <c r="C2545" s="3" t="s">
        <v>30</v>
      </c>
      <c r="D2545" s="3" t="s">
        <v>31</v>
      </c>
      <c r="E2545" s="3" t="s">
        <v>35</v>
      </c>
      <c r="F2545" s="4">
        <v>45173.775694444441</v>
      </c>
      <c r="G2545" s="4">
        <v>45173.797222222223</v>
      </c>
      <c r="H2545" s="3">
        <v>31</v>
      </c>
      <c r="I2545" s="3">
        <v>47.31</v>
      </c>
      <c r="J2545" s="3">
        <v>12</v>
      </c>
      <c r="K2545" s="3">
        <v>567.72</v>
      </c>
      <c r="L2545" s="3" t="s">
        <v>38</v>
      </c>
      <c r="M2545" s="5">
        <v>3</v>
      </c>
      <c r="N2545" s="6" t="str">
        <f>IF(ev_charging_network_usage_!$I2545&lt;=10,"Low",IF(ev_charging_network_usage_!$I2545&lt;=30,"Medium","High"))</f>
        <v>High</v>
      </c>
      <c r="O2545" s="6" t="str">
        <f t="shared" si="161"/>
        <v>Medium Satisfaction</v>
      </c>
      <c r="P2545" s="6" t="str">
        <f>IF(ev_charging_network_usage_!$H2545&lt;30,"Short Charging",IF(ev_charging_network_usage_!$H2545&lt;=60,"Medium Charging","Long Charging"))</f>
        <v>Medium Charging</v>
      </c>
      <c r="Q2545" s="6">
        <f t="shared" si="160"/>
        <v>2</v>
      </c>
      <c r="R2545" s="30">
        <f t="shared" si="158"/>
        <v>0.77569444444444446</v>
      </c>
      <c r="S2545" s="28">
        <f t="shared" si="159"/>
        <v>45173</v>
      </c>
      <c r="T2545" s="28"/>
    </row>
    <row r="2546" spans="1:20" ht="13.2" x14ac:dyDescent="0.25">
      <c r="A2546" s="7" t="s">
        <v>5603</v>
      </c>
      <c r="B2546" s="7" t="s">
        <v>20</v>
      </c>
      <c r="C2546" s="7" t="s">
        <v>21</v>
      </c>
      <c r="D2546" s="7" t="s">
        <v>22</v>
      </c>
      <c r="E2546" s="7" t="s">
        <v>17</v>
      </c>
      <c r="F2546" s="7" t="s">
        <v>5604</v>
      </c>
      <c r="G2546" s="7" t="s">
        <v>5605</v>
      </c>
      <c r="H2546" s="7">
        <v>15</v>
      </c>
      <c r="I2546" s="7">
        <v>59.16</v>
      </c>
      <c r="J2546" s="7">
        <v>10</v>
      </c>
      <c r="K2546" s="7">
        <v>591.6</v>
      </c>
      <c r="L2546" s="7" t="s">
        <v>27</v>
      </c>
      <c r="M2546" s="9">
        <v>1</v>
      </c>
      <c r="N2546" s="6" t="str">
        <f>IF(ev_charging_network_usage_!$I2546&lt;=10,"Low",IF(ev_charging_network_usage_!$I2546&lt;=30,"Medium","High"))</f>
        <v>High</v>
      </c>
      <c r="O2546" s="6" t="str">
        <f t="shared" si="161"/>
        <v>Low Satisfaction</v>
      </c>
      <c r="P2546" s="6" t="str">
        <f>IF(ev_charging_network_usage_!$H2546&lt;30,"Short Charging",IF(ev_charging_network_usage_!$H2546&lt;=60,"Medium Charging","Long Charging"))</f>
        <v>Short Charging</v>
      </c>
      <c r="Q2546" s="6">
        <f t="shared" si="160"/>
        <v>1</v>
      </c>
      <c r="R2546" s="30">
        <f t="shared" si="158"/>
        <v>5.486111111111111E-2</v>
      </c>
      <c r="S2546" s="28">
        <f t="shared" si="159"/>
        <v>45155</v>
      </c>
      <c r="T2546" s="28"/>
    </row>
    <row r="2547" spans="1:20" ht="13.2" x14ac:dyDescent="0.25">
      <c r="A2547" s="3" t="s">
        <v>5606</v>
      </c>
      <c r="B2547" s="3" t="s">
        <v>55</v>
      </c>
      <c r="C2547" s="3" t="s">
        <v>21</v>
      </c>
      <c r="D2547" s="3" t="s">
        <v>16</v>
      </c>
      <c r="E2547" s="3" t="s">
        <v>17</v>
      </c>
      <c r="F2547" s="3" t="s">
        <v>5607</v>
      </c>
      <c r="G2547" s="3" t="s">
        <v>5608</v>
      </c>
      <c r="H2547" s="3">
        <v>36</v>
      </c>
      <c r="I2547" s="3">
        <v>8.3699999999999992</v>
      </c>
      <c r="J2547" s="3">
        <v>10</v>
      </c>
      <c r="K2547" s="3">
        <v>83.7</v>
      </c>
      <c r="L2547" s="3" t="s">
        <v>38</v>
      </c>
      <c r="M2547" s="5">
        <v>5</v>
      </c>
      <c r="N2547" s="6" t="str">
        <f>IF(ev_charging_network_usage_!$I2547&lt;=10,"Low",IF(ev_charging_network_usage_!$I2547&lt;=30,"Medium","High"))</f>
        <v>Low</v>
      </c>
      <c r="O2547" s="6" t="str">
        <f t="shared" si="161"/>
        <v>High Satisfaction</v>
      </c>
      <c r="P2547" s="6" t="str">
        <f>IF(ev_charging_network_usage_!$H2547&lt;30,"Short Charging",IF(ev_charging_network_usage_!$H2547&lt;=60,"Medium Charging","Long Charging"))</f>
        <v>Medium Charging</v>
      </c>
      <c r="Q2547" s="6">
        <f t="shared" si="160"/>
        <v>1</v>
      </c>
      <c r="R2547" s="30">
        <f t="shared" si="158"/>
        <v>0.79513888888888884</v>
      </c>
      <c r="S2547" s="28">
        <f t="shared" si="159"/>
        <v>45469</v>
      </c>
      <c r="T2547" s="28"/>
    </row>
    <row r="2548" spans="1:20" ht="13.2" x14ac:dyDescent="0.25">
      <c r="A2548" s="7" t="s">
        <v>5609</v>
      </c>
      <c r="B2548" s="7" t="s">
        <v>29</v>
      </c>
      <c r="C2548" s="7" t="s">
        <v>15</v>
      </c>
      <c r="D2548" s="7" t="s">
        <v>31</v>
      </c>
      <c r="E2548" s="7" t="s">
        <v>17</v>
      </c>
      <c r="F2548" s="8">
        <v>45264.114583333336</v>
      </c>
      <c r="G2548" s="8">
        <v>45264.129861111112</v>
      </c>
      <c r="H2548" s="7">
        <v>22</v>
      </c>
      <c r="I2548" s="7">
        <v>22.66</v>
      </c>
      <c r="J2548" s="7">
        <v>15</v>
      </c>
      <c r="K2548" s="7">
        <v>339.9</v>
      </c>
      <c r="L2548" s="7" t="s">
        <v>27</v>
      </c>
      <c r="M2548" s="9">
        <v>4</v>
      </c>
      <c r="N2548" s="6" t="str">
        <f>IF(ev_charging_network_usage_!$I2548&lt;=10,"Low",IF(ev_charging_network_usage_!$I2548&lt;=30,"Medium","High"))</f>
        <v>Medium</v>
      </c>
      <c r="O2548" s="6" t="str">
        <f t="shared" si="161"/>
        <v>Medium Satisfaction</v>
      </c>
      <c r="P2548" s="6" t="str">
        <f>IF(ev_charging_network_usage_!$H2548&lt;30,"Short Charging",IF(ev_charging_network_usage_!$H2548&lt;=60,"Medium Charging","Long Charging"))</f>
        <v>Short Charging</v>
      </c>
      <c r="Q2548" s="6">
        <f t="shared" si="160"/>
        <v>3</v>
      </c>
      <c r="R2548" s="30">
        <f t="shared" si="158"/>
        <v>0.11458333333333333</v>
      </c>
      <c r="S2548" s="28">
        <f t="shared" si="159"/>
        <v>45264</v>
      </c>
      <c r="T2548" s="28"/>
    </row>
    <row r="2549" spans="1:20" ht="13.2" x14ac:dyDescent="0.25">
      <c r="A2549" s="3" t="s">
        <v>5610</v>
      </c>
      <c r="B2549" s="3" t="s">
        <v>29</v>
      </c>
      <c r="C2549" s="3" t="s">
        <v>30</v>
      </c>
      <c r="D2549" s="3" t="s">
        <v>31</v>
      </c>
      <c r="E2549" s="3" t="s">
        <v>17</v>
      </c>
      <c r="F2549" s="3" t="s">
        <v>5611</v>
      </c>
      <c r="G2549" s="3" t="s">
        <v>5612</v>
      </c>
      <c r="H2549" s="3">
        <v>68</v>
      </c>
      <c r="I2549" s="3">
        <v>39.24</v>
      </c>
      <c r="J2549" s="3">
        <v>8</v>
      </c>
      <c r="K2549" s="3">
        <v>313.92</v>
      </c>
      <c r="L2549" s="3" t="s">
        <v>38</v>
      </c>
      <c r="M2549" s="5">
        <v>2</v>
      </c>
      <c r="N2549" s="6" t="str">
        <f>IF(ev_charging_network_usage_!$I2549&lt;=10,"Low",IF(ev_charging_network_usage_!$I2549&lt;=30,"Medium","High"))</f>
        <v>High</v>
      </c>
      <c r="O2549" s="6" t="str">
        <f t="shared" si="161"/>
        <v>Low Satisfaction</v>
      </c>
      <c r="P2549" s="6" t="str">
        <f>IF(ev_charging_network_usage_!$H2549&lt;30,"Short Charging",IF(ev_charging_network_usage_!$H2549&lt;=60,"Medium Charging","Long Charging"))</f>
        <v>Long Charging</v>
      </c>
      <c r="Q2549" s="6">
        <f t="shared" si="160"/>
        <v>2</v>
      </c>
      <c r="R2549" s="30">
        <f t="shared" si="158"/>
        <v>0.63958333333333328</v>
      </c>
      <c r="S2549" s="28">
        <f t="shared" si="159"/>
        <v>45593</v>
      </c>
      <c r="T2549" s="28"/>
    </row>
    <row r="2550" spans="1:20" ht="13.2" x14ac:dyDescent="0.25">
      <c r="A2550" s="7" t="s">
        <v>5613</v>
      </c>
      <c r="B2550" s="7" t="s">
        <v>78</v>
      </c>
      <c r="C2550" s="7" t="s">
        <v>21</v>
      </c>
      <c r="D2550" s="7" t="s">
        <v>31</v>
      </c>
      <c r="E2550" s="7" t="s">
        <v>35</v>
      </c>
      <c r="F2550" s="8">
        <v>44997.457638888889</v>
      </c>
      <c r="G2550" s="8">
        <v>44997.506944444445</v>
      </c>
      <c r="H2550" s="7">
        <v>71</v>
      </c>
      <c r="I2550" s="7">
        <v>27.02</v>
      </c>
      <c r="J2550" s="7">
        <v>12</v>
      </c>
      <c r="K2550" s="7">
        <v>324.24</v>
      </c>
      <c r="L2550" s="7" t="s">
        <v>18</v>
      </c>
      <c r="M2550" s="9">
        <v>4</v>
      </c>
      <c r="N2550" s="6" t="str">
        <f>IF(ev_charging_network_usage_!$I2550&lt;=10,"Low",IF(ev_charging_network_usage_!$I2550&lt;=30,"Medium","High"))</f>
        <v>Medium</v>
      </c>
      <c r="O2550" s="6" t="str">
        <f t="shared" si="161"/>
        <v>Medium Satisfaction</v>
      </c>
      <c r="P2550" s="6" t="str">
        <f>IF(ev_charging_network_usage_!$H2550&lt;30,"Short Charging",IF(ev_charging_network_usage_!$H2550&lt;=60,"Medium Charging","Long Charging"))</f>
        <v>Long Charging</v>
      </c>
      <c r="Q2550" s="6">
        <f t="shared" si="160"/>
        <v>1</v>
      </c>
      <c r="R2550" s="30">
        <f t="shared" si="158"/>
        <v>0.45763888888888887</v>
      </c>
      <c r="S2550" s="28">
        <f t="shared" si="159"/>
        <v>44997</v>
      </c>
      <c r="T2550" s="28"/>
    </row>
    <row r="2551" spans="1:20" ht="13.2" x14ac:dyDescent="0.25">
      <c r="A2551" s="3" t="s">
        <v>5614</v>
      </c>
      <c r="B2551" s="3" t="s">
        <v>43</v>
      </c>
      <c r="C2551" s="3" t="s">
        <v>21</v>
      </c>
      <c r="D2551" s="3" t="s">
        <v>16</v>
      </c>
      <c r="E2551" s="3" t="s">
        <v>35</v>
      </c>
      <c r="F2551" s="10">
        <v>45637.683333333334</v>
      </c>
      <c r="G2551" s="10">
        <v>45637.696527777778</v>
      </c>
      <c r="H2551" s="3">
        <v>19</v>
      </c>
      <c r="I2551" s="3">
        <v>24.46</v>
      </c>
      <c r="J2551" s="3">
        <v>8</v>
      </c>
      <c r="K2551" s="3">
        <v>195.68</v>
      </c>
      <c r="L2551" s="3" t="s">
        <v>18</v>
      </c>
      <c r="M2551" s="5">
        <v>4</v>
      </c>
      <c r="N2551" s="6" t="str">
        <f>IF(ev_charging_network_usage_!$I2551&lt;=10,"Low",IF(ev_charging_network_usage_!$I2551&lt;=30,"Medium","High"))</f>
        <v>Medium</v>
      </c>
      <c r="O2551" s="6" t="str">
        <f t="shared" si="161"/>
        <v>Medium Satisfaction</v>
      </c>
      <c r="P2551" s="6" t="str">
        <f>IF(ev_charging_network_usage_!$H2551&lt;30,"Short Charging",IF(ev_charging_network_usage_!$H2551&lt;=60,"Medium Charging","Long Charging"))</f>
        <v>Short Charging</v>
      </c>
      <c r="Q2551" s="6">
        <f t="shared" si="160"/>
        <v>1</v>
      </c>
      <c r="R2551" s="30">
        <f t="shared" si="158"/>
        <v>0.68333333333333335</v>
      </c>
      <c r="S2551" s="28">
        <f t="shared" si="159"/>
        <v>45637</v>
      </c>
      <c r="T2551" s="28"/>
    </row>
    <row r="2552" spans="1:20" ht="13.2" x14ac:dyDescent="0.25">
      <c r="A2552" s="7" t="s">
        <v>5615</v>
      </c>
      <c r="B2552" s="7" t="s">
        <v>14</v>
      </c>
      <c r="C2552" s="7" t="s">
        <v>30</v>
      </c>
      <c r="D2552" s="7" t="s">
        <v>31</v>
      </c>
      <c r="E2552" s="7" t="s">
        <v>35</v>
      </c>
      <c r="F2552" s="8">
        <v>45512.878472222219</v>
      </c>
      <c r="G2552" s="8">
        <v>45512.895833333336</v>
      </c>
      <c r="H2552" s="7">
        <v>25</v>
      </c>
      <c r="I2552" s="7">
        <v>58.73</v>
      </c>
      <c r="J2552" s="7">
        <v>8</v>
      </c>
      <c r="K2552" s="7">
        <v>469.84</v>
      </c>
      <c r="L2552" s="7" t="s">
        <v>38</v>
      </c>
      <c r="M2552" s="9">
        <v>1</v>
      </c>
      <c r="N2552" s="6" t="str">
        <f>IF(ev_charging_network_usage_!$I2552&lt;=10,"Low",IF(ev_charging_network_usage_!$I2552&lt;=30,"Medium","High"))</f>
        <v>High</v>
      </c>
      <c r="O2552" s="6" t="str">
        <f t="shared" si="161"/>
        <v>Low Satisfaction</v>
      </c>
      <c r="P2552" s="6" t="str">
        <f>IF(ev_charging_network_usage_!$H2552&lt;30,"Short Charging",IF(ev_charging_network_usage_!$H2552&lt;=60,"Medium Charging","Long Charging"))</f>
        <v>Short Charging</v>
      </c>
      <c r="Q2552" s="6">
        <f t="shared" si="160"/>
        <v>2</v>
      </c>
      <c r="R2552" s="30">
        <f t="shared" si="158"/>
        <v>0.87847222222222221</v>
      </c>
      <c r="S2552" s="28">
        <f t="shared" si="159"/>
        <v>45512</v>
      </c>
      <c r="T2552" s="28"/>
    </row>
    <row r="2553" spans="1:20" ht="13.2" x14ac:dyDescent="0.25">
      <c r="A2553" s="3" t="s">
        <v>5616</v>
      </c>
      <c r="B2553" s="3" t="s">
        <v>29</v>
      </c>
      <c r="C2553" s="3" t="s">
        <v>30</v>
      </c>
      <c r="D2553" s="3" t="s">
        <v>31</v>
      </c>
      <c r="E2553" s="3" t="s">
        <v>17</v>
      </c>
      <c r="F2553" s="3" t="s">
        <v>5617</v>
      </c>
      <c r="G2553" s="3" t="s">
        <v>5618</v>
      </c>
      <c r="H2553" s="3">
        <v>96</v>
      </c>
      <c r="I2553" s="3">
        <v>15.57</v>
      </c>
      <c r="J2553" s="3">
        <v>12</v>
      </c>
      <c r="K2553" s="3">
        <v>186.84</v>
      </c>
      <c r="L2553" s="3" t="s">
        <v>27</v>
      </c>
      <c r="M2553" s="5">
        <v>3</v>
      </c>
      <c r="N2553" s="6" t="str">
        <f>IF(ev_charging_network_usage_!$I2553&lt;=10,"Low",IF(ev_charging_network_usage_!$I2553&lt;=30,"Medium","High"))</f>
        <v>Medium</v>
      </c>
      <c r="O2553" s="6" t="str">
        <f t="shared" si="161"/>
        <v>Medium Satisfaction</v>
      </c>
      <c r="P2553" s="6" t="str">
        <f>IF(ev_charging_network_usage_!$H2553&lt;30,"Short Charging",IF(ev_charging_network_usage_!$H2553&lt;=60,"Medium Charging","Long Charging"))</f>
        <v>Long Charging</v>
      </c>
      <c r="Q2553" s="6">
        <f t="shared" si="160"/>
        <v>2</v>
      </c>
      <c r="R2553" s="30">
        <f t="shared" si="158"/>
        <v>0.375</v>
      </c>
      <c r="S2553" s="28">
        <f t="shared" si="159"/>
        <v>45624</v>
      </c>
      <c r="T2553" s="28"/>
    </row>
    <row r="2554" spans="1:20" ht="13.2" x14ac:dyDescent="0.25">
      <c r="A2554" s="7" t="s">
        <v>5619</v>
      </c>
      <c r="B2554" s="7" t="s">
        <v>14</v>
      </c>
      <c r="C2554" s="7" t="s">
        <v>15</v>
      </c>
      <c r="D2554" s="7" t="s">
        <v>31</v>
      </c>
      <c r="E2554" s="7" t="s">
        <v>35</v>
      </c>
      <c r="F2554" s="7" t="s">
        <v>5620</v>
      </c>
      <c r="G2554" s="7" t="s">
        <v>5621</v>
      </c>
      <c r="H2554" s="7">
        <v>13</v>
      </c>
      <c r="I2554" s="7">
        <v>36.950000000000003</v>
      </c>
      <c r="J2554" s="7">
        <v>12</v>
      </c>
      <c r="K2554" s="7">
        <v>443.4</v>
      </c>
      <c r="L2554" s="7" t="s">
        <v>27</v>
      </c>
      <c r="M2554" s="9">
        <v>2</v>
      </c>
      <c r="N2554" s="6" t="str">
        <f>IF(ev_charging_network_usage_!$I2554&lt;=10,"Low",IF(ev_charging_network_usage_!$I2554&lt;=30,"Medium","High"))</f>
        <v>High</v>
      </c>
      <c r="O2554" s="6" t="str">
        <f t="shared" si="161"/>
        <v>Low Satisfaction</v>
      </c>
      <c r="P2554" s="6" t="str">
        <f>IF(ev_charging_network_usage_!$H2554&lt;30,"Short Charging",IF(ev_charging_network_usage_!$H2554&lt;=60,"Medium Charging","Long Charging"))</f>
        <v>Short Charging</v>
      </c>
      <c r="Q2554" s="6">
        <f t="shared" si="160"/>
        <v>3</v>
      </c>
      <c r="R2554" s="30">
        <f t="shared" si="158"/>
        <v>0.59722222222222221</v>
      </c>
      <c r="S2554" s="28">
        <f t="shared" si="159"/>
        <v>45188</v>
      </c>
      <c r="T2554" s="28"/>
    </row>
    <row r="2555" spans="1:20" ht="13.2" x14ac:dyDescent="0.25">
      <c r="A2555" s="3" t="s">
        <v>5622</v>
      </c>
      <c r="B2555" s="3" t="s">
        <v>43</v>
      </c>
      <c r="C2555" s="3" t="s">
        <v>15</v>
      </c>
      <c r="D2555" s="3" t="s">
        <v>31</v>
      </c>
      <c r="E2555" s="3" t="s">
        <v>35</v>
      </c>
      <c r="F2555" s="3" t="s">
        <v>5623</v>
      </c>
      <c r="G2555" s="3" t="s">
        <v>5624</v>
      </c>
      <c r="H2555" s="3">
        <v>53</v>
      </c>
      <c r="I2555" s="3">
        <v>22.76</v>
      </c>
      <c r="J2555" s="3">
        <v>15</v>
      </c>
      <c r="K2555" s="3">
        <v>341.4</v>
      </c>
      <c r="L2555" s="3" t="s">
        <v>23</v>
      </c>
      <c r="M2555" s="5">
        <v>1</v>
      </c>
      <c r="N2555" s="6" t="str">
        <f>IF(ev_charging_network_usage_!$I2555&lt;=10,"Low",IF(ev_charging_network_usage_!$I2555&lt;=30,"Medium","High"))</f>
        <v>Medium</v>
      </c>
      <c r="O2555" s="6" t="str">
        <f t="shared" si="161"/>
        <v>Low Satisfaction</v>
      </c>
      <c r="P2555" s="6" t="str">
        <f>IF(ev_charging_network_usage_!$H2555&lt;30,"Short Charging",IF(ev_charging_network_usage_!$H2555&lt;=60,"Medium Charging","Long Charging"))</f>
        <v>Medium Charging</v>
      </c>
      <c r="Q2555" s="6">
        <f t="shared" si="160"/>
        <v>3</v>
      </c>
      <c r="R2555" s="30">
        <f t="shared" si="158"/>
        <v>0.22430555555555556</v>
      </c>
      <c r="S2555" s="28">
        <f t="shared" si="159"/>
        <v>45216</v>
      </c>
      <c r="T2555" s="28"/>
    </row>
    <row r="2556" spans="1:20" ht="13.2" x14ac:dyDescent="0.25">
      <c r="A2556" s="7" t="s">
        <v>5625</v>
      </c>
      <c r="B2556" s="7" t="s">
        <v>59</v>
      </c>
      <c r="C2556" s="7" t="s">
        <v>15</v>
      </c>
      <c r="D2556" s="7" t="s">
        <v>22</v>
      </c>
      <c r="E2556" s="7" t="s">
        <v>35</v>
      </c>
      <c r="F2556" s="7" t="s">
        <v>5626</v>
      </c>
      <c r="G2556" s="7" t="s">
        <v>5627</v>
      </c>
      <c r="H2556" s="7">
        <v>28</v>
      </c>
      <c r="I2556" s="7">
        <v>33.46</v>
      </c>
      <c r="J2556" s="7">
        <v>10</v>
      </c>
      <c r="K2556" s="7">
        <v>334.6</v>
      </c>
      <c r="L2556" s="7" t="s">
        <v>38</v>
      </c>
      <c r="M2556" s="9">
        <v>2</v>
      </c>
      <c r="N2556" s="6" t="str">
        <f>IF(ev_charging_network_usage_!$I2556&lt;=10,"Low",IF(ev_charging_network_usage_!$I2556&lt;=30,"Medium","High"))</f>
        <v>High</v>
      </c>
      <c r="O2556" s="6" t="str">
        <f t="shared" si="161"/>
        <v>Low Satisfaction</v>
      </c>
      <c r="P2556" s="6" t="str">
        <f>IF(ev_charging_network_usage_!$H2556&lt;30,"Short Charging",IF(ev_charging_network_usage_!$H2556&lt;=60,"Medium Charging","Long Charging"))</f>
        <v>Short Charging</v>
      </c>
      <c r="Q2556" s="6">
        <f t="shared" si="160"/>
        <v>3</v>
      </c>
      <c r="R2556" s="30">
        <f t="shared" si="158"/>
        <v>6.1805555555555558E-2</v>
      </c>
      <c r="S2556" s="28">
        <f t="shared" si="159"/>
        <v>45322</v>
      </c>
      <c r="T2556" s="28"/>
    </row>
    <row r="2557" spans="1:20" ht="13.2" x14ac:dyDescent="0.25">
      <c r="A2557" s="3" t="s">
        <v>5628</v>
      </c>
      <c r="B2557" s="3" t="s">
        <v>29</v>
      </c>
      <c r="C2557" s="3" t="s">
        <v>30</v>
      </c>
      <c r="D2557" s="3" t="s">
        <v>16</v>
      </c>
      <c r="E2557" s="3" t="s">
        <v>35</v>
      </c>
      <c r="F2557" s="4">
        <v>45539.089583333334</v>
      </c>
      <c r="G2557" s="4">
        <v>45539.143750000003</v>
      </c>
      <c r="H2557" s="3">
        <v>78</v>
      </c>
      <c r="I2557" s="3">
        <v>34.69</v>
      </c>
      <c r="J2557" s="3">
        <v>10</v>
      </c>
      <c r="K2557" s="3">
        <v>346.9</v>
      </c>
      <c r="L2557" s="3" t="s">
        <v>18</v>
      </c>
      <c r="M2557" s="5">
        <v>4</v>
      </c>
      <c r="N2557" s="6" t="str">
        <f>IF(ev_charging_network_usage_!$I2557&lt;=10,"Low",IF(ev_charging_network_usage_!$I2557&lt;=30,"Medium","High"))</f>
        <v>High</v>
      </c>
      <c r="O2557" s="6" t="str">
        <f t="shared" si="161"/>
        <v>Medium Satisfaction</v>
      </c>
      <c r="P2557" s="6" t="str">
        <f>IF(ev_charging_network_usage_!$H2557&lt;30,"Short Charging",IF(ev_charging_network_usage_!$H2557&lt;=60,"Medium Charging","Long Charging"))</f>
        <v>Long Charging</v>
      </c>
      <c r="Q2557" s="6">
        <f t="shared" si="160"/>
        <v>2</v>
      </c>
      <c r="R2557" s="30">
        <f t="shared" si="158"/>
        <v>8.9583333333333334E-2</v>
      </c>
      <c r="S2557" s="28">
        <f t="shared" si="159"/>
        <v>45539</v>
      </c>
      <c r="T2557" s="28"/>
    </row>
    <row r="2558" spans="1:20" ht="13.2" x14ac:dyDescent="0.25">
      <c r="A2558" s="7" t="s">
        <v>5629</v>
      </c>
      <c r="B2558" s="7" t="s">
        <v>29</v>
      </c>
      <c r="C2558" s="7" t="s">
        <v>30</v>
      </c>
      <c r="D2558" s="7" t="s">
        <v>16</v>
      </c>
      <c r="E2558" s="7" t="s">
        <v>17</v>
      </c>
      <c r="F2558" s="7" t="s">
        <v>5630</v>
      </c>
      <c r="G2558" s="7" t="s">
        <v>5631</v>
      </c>
      <c r="H2558" s="7">
        <v>91</v>
      </c>
      <c r="I2558" s="7">
        <v>18.87</v>
      </c>
      <c r="J2558" s="7">
        <v>10</v>
      </c>
      <c r="K2558" s="7">
        <v>188.7</v>
      </c>
      <c r="L2558" s="7" t="s">
        <v>38</v>
      </c>
      <c r="M2558" s="9">
        <v>1</v>
      </c>
      <c r="N2558" s="6" t="str">
        <f>IF(ev_charging_network_usage_!$I2558&lt;=10,"Low",IF(ev_charging_network_usage_!$I2558&lt;=30,"Medium","High"))</f>
        <v>Medium</v>
      </c>
      <c r="O2558" s="6" t="str">
        <f t="shared" si="161"/>
        <v>Low Satisfaction</v>
      </c>
      <c r="P2558" s="6" t="str">
        <f>IF(ev_charging_network_usage_!$H2558&lt;30,"Short Charging",IF(ev_charging_network_usage_!$H2558&lt;=60,"Medium Charging","Long Charging"))</f>
        <v>Long Charging</v>
      </c>
      <c r="Q2558" s="6">
        <f t="shared" si="160"/>
        <v>2</v>
      </c>
      <c r="R2558" s="30">
        <f t="shared" si="158"/>
        <v>0.42430555555555555</v>
      </c>
      <c r="S2558" s="28">
        <f t="shared" si="159"/>
        <v>45098</v>
      </c>
      <c r="T2558" s="28"/>
    </row>
    <row r="2559" spans="1:20" ht="13.2" x14ac:dyDescent="0.25">
      <c r="A2559" s="3" t="s">
        <v>5632</v>
      </c>
      <c r="B2559" s="3" t="s">
        <v>78</v>
      </c>
      <c r="C2559" s="3" t="s">
        <v>15</v>
      </c>
      <c r="D2559" s="3" t="s">
        <v>31</v>
      </c>
      <c r="E2559" s="3" t="s">
        <v>17</v>
      </c>
      <c r="F2559" s="3" t="s">
        <v>5633</v>
      </c>
      <c r="G2559" s="3" t="s">
        <v>5634</v>
      </c>
      <c r="H2559" s="3">
        <v>63</v>
      </c>
      <c r="I2559" s="3">
        <v>2.4500000000000002</v>
      </c>
      <c r="J2559" s="3">
        <v>8</v>
      </c>
      <c r="K2559" s="3">
        <v>19.600000000000001</v>
      </c>
      <c r="L2559" s="3" t="s">
        <v>27</v>
      </c>
      <c r="M2559" s="5">
        <v>2</v>
      </c>
      <c r="N2559" s="6" t="str">
        <f>IF(ev_charging_network_usage_!$I2559&lt;=10,"Low",IF(ev_charging_network_usage_!$I2559&lt;=30,"Medium","High"))</f>
        <v>Low</v>
      </c>
      <c r="O2559" s="6" t="str">
        <f t="shared" si="161"/>
        <v>Low Satisfaction</v>
      </c>
      <c r="P2559" s="6" t="str">
        <f>IF(ev_charging_network_usage_!$H2559&lt;30,"Short Charging",IF(ev_charging_network_usage_!$H2559&lt;=60,"Medium Charging","Long Charging"))</f>
        <v>Long Charging</v>
      </c>
      <c r="Q2559" s="6">
        <f t="shared" si="160"/>
        <v>3</v>
      </c>
      <c r="R2559" s="30">
        <f t="shared" si="158"/>
        <v>0.69652777777777775</v>
      </c>
      <c r="S2559" s="28">
        <f t="shared" si="159"/>
        <v>45396</v>
      </c>
      <c r="T2559" s="28"/>
    </row>
    <row r="2560" spans="1:20" ht="13.2" x14ac:dyDescent="0.25">
      <c r="A2560" s="7" t="s">
        <v>5635</v>
      </c>
      <c r="B2560" s="7" t="s">
        <v>14</v>
      </c>
      <c r="C2560" s="7" t="s">
        <v>15</v>
      </c>
      <c r="D2560" s="7" t="s">
        <v>34</v>
      </c>
      <c r="E2560" s="7" t="s">
        <v>35</v>
      </c>
      <c r="F2560" s="7" t="s">
        <v>5636</v>
      </c>
      <c r="G2560" s="7" t="s">
        <v>5637</v>
      </c>
      <c r="H2560" s="7">
        <v>49</v>
      </c>
      <c r="I2560" s="7">
        <v>52.46</v>
      </c>
      <c r="J2560" s="7">
        <v>8</v>
      </c>
      <c r="K2560" s="7">
        <v>419.68</v>
      </c>
      <c r="L2560" s="7" t="s">
        <v>18</v>
      </c>
      <c r="M2560" s="9">
        <v>2</v>
      </c>
      <c r="N2560" s="6" t="str">
        <f>IF(ev_charging_network_usage_!$I2560&lt;=10,"Low",IF(ev_charging_network_usage_!$I2560&lt;=30,"Medium","High"))</f>
        <v>High</v>
      </c>
      <c r="O2560" s="6" t="str">
        <f t="shared" si="161"/>
        <v>Low Satisfaction</v>
      </c>
      <c r="P2560" s="6" t="str">
        <f>IF(ev_charging_network_usage_!$H2560&lt;30,"Short Charging",IF(ev_charging_network_usage_!$H2560&lt;=60,"Medium Charging","Long Charging"))</f>
        <v>Medium Charging</v>
      </c>
      <c r="Q2560" s="6">
        <f t="shared" si="160"/>
        <v>3</v>
      </c>
      <c r="R2560" s="30">
        <f t="shared" si="158"/>
        <v>0.90347222222222223</v>
      </c>
      <c r="S2560" s="28">
        <f t="shared" si="159"/>
        <v>45426</v>
      </c>
      <c r="T2560" s="28"/>
    </row>
    <row r="2561" spans="1:20" ht="13.2" x14ac:dyDescent="0.25">
      <c r="A2561" s="3" t="s">
        <v>5638</v>
      </c>
      <c r="B2561" s="3" t="s">
        <v>29</v>
      </c>
      <c r="C2561" s="3" t="s">
        <v>30</v>
      </c>
      <c r="D2561" s="3" t="s">
        <v>16</v>
      </c>
      <c r="E2561" s="3" t="s">
        <v>17</v>
      </c>
      <c r="F2561" s="4">
        <v>45448.635416666664</v>
      </c>
      <c r="G2561" s="4">
        <v>45448.694444444445</v>
      </c>
      <c r="H2561" s="3">
        <v>85</v>
      </c>
      <c r="I2561" s="3">
        <v>49.73</v>
      </c>
      <c r="J2561" s="3">
        <v>12</v>
      </c>
      <c r="K2561" s="3">
        <v>596.76</v>
      </c>
      <c r="L2561" s="3" t="s">
        <v>38</v>
      </c>
      <c r="M2561" s="5">
        <v>3</v>
      </c>
      <c r="N2561" s="6" t="str">
        <f>IF(ev_charging_network_usage_!$I2561&lt;=10,"Low",IF(ev_charging_network_usage_!$I2561&lt;=30,"Medium","High"))</f>
        <v>High</v>
      </c>
      <c r="O2561" s="6" t="str">
        <f t="shared" si="161"/>
        <v>Medium Satisfaction</v>
      </c>
      <c r="P2561" s="6" t="str">
        <f>IF(ev_charging_network_usage_!$H2561&lt;30,"Short Charging",IF(ev_charging_network_usage_!$H2561&lt;=60,"Medium Charging","Long Charging"))</f>
        <v>Long Charging</v>
      </c>
      <c r="Q2561" s="6">
        <f t="shared" si="160"/>
        <v>2</v>
      </c>
      <c r="R2561" s="30">
        <f t="shared" si="158"/>
        <v>0.63541666666666663</v>
      </c>
      <c r="S2561" s="28">
        <f t="shared" si="159"/>
        <v>45448</v>
      </c>
      <c r="T2561" s="28"/>
    </row>
    <row r="2562" spans="1:20" ht="13.2" x14ac:dyDescent="0.25">
      <c r="A2562" s="7" t="s">
        <v>5639</v>
      </c>
      <c r="B2562" s="7" t="s">
        <v>20</v>
      </c>
      <c r="C2562" s="7" t="s">
        <v>30</v>
      </c>
      <c r="D2562" s="7" t="s">
        <v>16</v>
      </c>
      <c r="E2562" s="7" t="s">
        <v>17</v>
      </c>
      <c r="F2562" s="7" t="s">
        <v>5640</v>
      </c>
      <c r="G2562" s="7" t="s">
        <v>5641</v>
      </c>
      <c r="H2562" s="7">
        <v>58</v>
      </c>
      <c r="I2562" s="7">
        <v>56.33</v>
      </c>
      <c r="J2562" s="7">
        <v>8</v>
      </c>
      <c r="K2562" s="7">
        <v>450.64</v>
      </c>
      <c r="L2562" s="7" t="s">
        <v>27</v>
      </c>
      <c r="M2562" s="9">
        <v>4</v>
      </c>
      <c r="N2562" s="6" t="str">
        <f>IF(ev_charging_network_usage_!$I2562&lt;=10,"Low",IF(ev_charging_network_usage_!$I2562&lt;=30,"Medium","High"))</f>
        <v>High</v>
      </c>
      <c r="O2562" s="6" t="str">
        <f t="shared" si="161"/>
        <v>Medium Satisfaction</v>
      </c>
      <c r="P2562" s="6" t="str">
        <f>IF(ev_charging_network_usage_!$H2562&lt;30,"Short Charging",IF(ev_charging_network_usage_!$H2562&lt;=60,"Medium Charging","Long Charging"))</f>
        <v>Medium Charging</v>
      </c>
      <c r="Q2562" s="6">
        <f t="shared" si="160"/>
        <v>2</v>
      </c>
      <c r="R2562" s="30">
        <f t="shared" ref="R2562:R2625" si="162">TIME(HOUR(F2562),MINUTE(F2562),SECOND(F2562))</f>
        <v>0.27916666666666667</v>
      </c>
      <c r="S2562" s="28">
        <f t="shared" ref="S2562:S2625" si="163">DATE(YEAR(F2562),MONTH(F2562),DAY(F2562))</f>
        <v>45557</v>
      </c>
      <c r="T2562" s="28"/>
    </row>
    <row r="2563" spans="1:20" ht="13.2" x14ac:dyDescent="0.25">
      <c r="A2563" s="3" t="s">
        <v>5642</v>
      </c>
      <c r="B2563" s="3" t="s">
        <v>29</v>
      </c>
      <c r="C2563" s="3" t="s">
        <v>15</v>
      </c>
      <c r="D2563" s="3" t="s">
        <v>16</v>
      </c>
      <c r="E2563" s="3" t="s">
        <v>35</v>
      </c>
      <c r="F2563" s="3" t="s">
        <v>5643</v>
      </c>
      <c r="G2563" s="3" t="s">
        <v>5644</v>
      </c>
      <c r="H2563" s="3">
        <v>63</v>
      </c>
      <c r="I2563" s="3">
        <v>4.18</v>
      </c>
      <c r="J2563" s="3">
        <v>8</v>
      </c>
      <c r="K2563" s="3">
        <v>33.44</v>
      </c>
      <c r="L2563" s="3" t="s">
        <v>27</v>
      </c>
      <c r="M2563" s="5">
        <v>2</v>
      </c>
      <c r="N2563" s="6" t="str">
        <f>IF(ev_charging_network_usage_!$I2563&lt;=10,"Low",IF(ev_charging_network_usage_!$I2563&lt;=30,"Medium","High"))</f>
        <v>Low</v>
      </c>
      <c r="O2563" s="6" t="str">
        <f t="shared" si="161"/>
        <v>Low Satisfaction</v>
      </c>
      <c r="P2563" s="6" t="str">
        <f>IF(ev_charging_network_usage_!$H2563&lt;30,"Short Charging",IF(ev_charging_network_usage_!$H2563&lt;=60,"Medium Charging","Long Charging"))</f>
        <v>Long Charging</v>
      </c>
      <c r="Q2563" s="6">
        <f t="shared" ref="Q2563:Q2626" si="164">IF(C2563="Fast Charger",1,IF(C2563="Standard Charger",2,IF(C2563="Super Fast Charger",3,"")))</f>
        <v>3</v>
      </c>
      <c r="R2563" s="30">
        <f t="shared" si="162"/>
        <v>0.69236111111111109</v>
      </c>
      <c r="S2563" s="28">
        <f t="shared" si="163"/>
        <v>45626</v>
      </c>
      <c r="T2563" s="28"/>
    </row>
    <row r="2564" spans="1:20" ht="13.2" x14ac:dyDescent="0.25">
      <c r="A2564" s="7" t="s">
        <v>5645</v>
      </c>
      <c r="B2564" s="7" t="s">
        <v>20</v>
      </c>
      <c r="C2564" s="7" t="s">
        <v>15</v>
      </c>
      <c r="D2564" s="7" t="s">
        <v>31</v>
      </c>
      <c r="E2564" s="7" t="s">
        <v>17</v>
      </c>
      <c r="F2564" s="7" t="s">
        <v>5646</v>
      </c>
      <c r="G2564" s="7" t="s">
        <v>5647</v>
      </c>
      <c r="H2564" s="7">
        <v>26</v>
      </c>
      <c r="I2564" s="7">
        <v>17.010000000000002</v>
      </c>
      <c r="J2564" s="7">
        <v>15</v>
      </c>
      <c r="K2564" s="7">
        <v>255.15</v>
      </c>
      <c r="L2564" s="7" t="s">
        <v>18</v>
      </c>
      <c r="M2564" s="9">
        <v>5</v>
      </c>
      <c r="N2564" s="6" t="str">
        <f>IF(ev_charging_network_usage_!$I2564&lt;=10,"Low",IF(ev_charging_network_usage_!$I2564&lt;=30,"Medium","High"))</f>
        <v>Medium</v>
      </c>
      <c r="O2564" s="6" t="str">
        <f t="shared" ref="O2564:O2627" si="165">IF(M2564&lt;=2,"Low Satisfaction",IF(M2564&lt;=4,"Medium Satisfaction","High Satisfaction"))</f>
        <v>High Satisfaction</v>
      </c>
      <c r="P2564" s="6" t="str">
        <f>IF(ev_charging_network_usage_!$H2564&lt;30,"Short Charging",IF(ev_charging_network_usage_!$H2564&lt;=60,"Medium Charging","Long Charging"))</f>
        <v>Short Charging</v>
      </c>
      <c r="Q2564" s="6">
        <f t="shared" si="164"/>
        <v>3</v>
      </c>
      <c r="R2564" s="30">
        <f t="shared" si="162"/>
        <v>0.15208333333333332</v>
      </c>
      <c r="S2564" s="28">
        <f t="shared" si="163"/>
        <v>45562</v>
      </c>
      <c r="T2564" s="28"/>
    </row>
    <row r="2565" spans="1:20" ht="13.2" x14ac:dyDescent="0.25">
      <c r="A2565" s="3" t="s">
        <v>5648</v>
      </c>
      <c r="B2565" s="3" t="s">
        <v>43</v>
      </c>
      <c r="C2565" s="3" t="s">
        <v>15</v>
      </c>
      <c r="D2565" s="3" t="s">
        <v>31</v>
      </c>
      <c r="E2565" s="3" t="s">
        <v>35</v>
      </c>
      <c r="F2565" s="3" t="s">
        <v>5649</v>
      </c>
      <c r="G2565" s="3" t="s">
        <v>5650</v>
      </c>
      <c r="H2565" s="3">
        <v>61</v>
      </c>
      <c r="I2565" s="3">
        <v>45.59</v>
      </c>
      <c r="J2565" s="3">
        <v>10</v>
      </c>
      <c r="K2565" s="3">
        <v>455.9</v>
      </c>
      <c r="L2565" s="3" t="s">
        <v>23</v>
      </c>
      <c r="M2565" s="5">
        <v>3</v>
      </c>
      <c r="N2565" s="6" t="str">
        <f>IF(ev_charging_network_usage_!$I2565&lt;=10,"Low",IF(ev_charging_network_usage_!$I2565&lt;=30,"Medium","High"))</f>
        <v>High</v>
      </c>
      <c r="O2565" s="6" t="str">
        <f t="shared" si="165"/>
        <v>Medium Satisfaction</v>
      </c>
      <c r="P2565" s="6" t="str">
        <f>IF(ev_charging_network_usage_!$H2565&lt;30,"Short Charging",IF(ev_charging_network_usage_!$H2565&lt;=60,"Medium Charging","Long Charging"))</f>
        <v>Long Charging</v>
      </c>
      <c r="Q2565" s="6">
        <f t="shared" si="164"/>
        <v>3</v>
      </c>
      <c r="R2565" s="30">
        <f t="shared" si="162"/>
        <v>9.8611111111111108E-2</v>
      </c>
      <c r="S2565" s="28">
        <f t="shared" si="163"/>
        <v>45214</v>
      </c>
      <c r="T2565" s="28"/>
    </row>
    <row r="2566" spans="1:20" ht="13.2" x14ac:dyDescent="0.25">
      <c r="A2566" s="7" t="s">
        <v>5651</v>
      </c>
      <c r="B2566" s="7" t="s">
        <v>43</v>
      </c>
      <c r="C2566" s="7" t="s">
        <v>21</v>
      </c>
      <c r="D2566" s="7" t="s">
        <v>34</v>
      </c>
      <c r="E2566" s="7" t="s">
        <v>17</v>
      </c>
      <c r="F2566" s="7" t="s">
        <v>5652</v>
      </c>
      <c r="G2566" s="7" t="s">
        <v>5653</v>
      </c>
      <c r="H2566" s="7">
        <v>117</v>
      </c>
      <c r="I2566" s="7">
        <v>35.51</v>
      </c>
      <c r="J2566" s="7">
        <v>8</v>
      </c>
      <c r="K2566" s="7">
        <v>284.08</v>
      </c>
      <c r="L2566" s="7" t="s">
        <v>27</v>
      </c>
      <c r="M2566" s="9">
        <v>3</v>
      </c>
      <c r="N2566" s="6" t="str">
        <f>IF(ev_charging_network_usage_!$I2566&lt;=10,"Low",IF(ev_charging_network_usage_!$I2566&lt;=30,"Medium","High"))</f>
        <v>High</v>
      </c>
      <c r="O2566" s="6" t="str">
        <f t="shared" si="165"/>
        <v>Medium Satisfaction</v>
      </c>
      <c r="P2566" s="6" t="str">
        <f>IF(ev_charging_network_usage_!$H2566&lt;30,"Short Charging",IF(ev_charging_network_usage_!$H2566&lt;=60,"Medium Charging","Long Charging"))</f>
        <v>Long Charging</v>
      </c>
      <c r="Q2566" s="6">
        <f t="shared" si="164"/>
        <v>1</v>
      </c>
      <c r="R2566" s="30">
        <f t="shared" si="162"/>
        <v>0.46388888888888891</v>
      </c>
      <c r="S2566" s="28">
        <f t="shared" si="163"/>
        <v>45534</v>
      </c>
      <c r="T2566" s="28"/>
    </row>
    <row r="2567" spans="1:20" ht="13.2" x14ac:dyDescent="0.25">
      <c r="A2567" s="3" t="s">
        <v>5654</v>
      </c>
      <c r="B2567" s="3" t="s">
        <v>59</v>
      </c>
      <c r="C2567" s="3" t="s">
        <v>15</v>
      </c>
      <c r="D2567" s="3" t="s">
        <v>16</v>
      </c>
      <c r="E2567" s="3" t="s">
        <v>17</v>
      </c>
      <c r="F2567" s="4">
        <v>45263.216666666667</v>
      </c>
      <c r="G2567" s="4">
        <v>45263.240972222222</v>
      </c>
      <c r="H2567" s="3">
        <v>35</v>
      </c>
      <c r="I2567" s="3">
        <v>13.09</v>
      </c>
      <c r="J2567" s="3">
        <v>15</v>
      </c>
      <c r="K2567" s="3">
        <v>196.35</v>
      </c>
      <c r="L2567" s="3" t="s">
        <v>23</v>
      </c>
      <c r="M2567" s="5">
        <v>1</v>
      </c>
      <c r="N2567" s="6" t="str">
        <f>IF(ev_charging_network_usage_!$I2567&lt;=10,"Low",IF(ev_charging_network_usage_!$I2567&lt;=30,"Medium","High"))</f>
        <v>Medium</v>
      </c>
      <c r="O2567" s="6" t="str">
        <f t="shared" si="165"/>
        <v>Low Satisfaction</v>
      </c>
      <c r="P2567" s="6" t="str">
        <f>IF(ev_charging_network_usage_!$H2567&lt;30,"Short Charging",IF(ev_charging_network_usage_!$H2567&lt;=60,"Medium Charging","Long Charging"))</f>
        <v>Medium Charging</v>
      </c>
      <c r="Q2567" s="6">
        <f t="shared" si="164"/>
        <v>3</v>
      </c>
      <c r="R2567" s="30">
        <f t="shared" si="162"/>
        <v>0.21666666666666667</v>
      </c>
      <c r="S2567" s="28">
        <f t="shared" si="163"/>
        <v>45263</v>
      </c>
      <c r="T2567" s="28"/>
    </row>
    <row r="2568" spans="1:20" ht="13.2" x14ac:dyDescent="0.25">
      <c r="A2568" s="7" t="s">
        <v>5655</v>
      </c>
      <c r="B2568" s="7" t="s">
        <v>55</v>
      </c>
      <c r="C2568" s="7" t="s">
        <v>21</v>
      </c>
      <c r="D2568" s="7" t="s">
        <v>34</v>
      </c>
      <c r="E2568" s="7" t="s">
        <v>35</v>
      </c>
      <c r="F2568" s="7" t="s">
        <v>5656</v>
      </c>
      <c r="G2568" s="7" t="s">
        <v>5657</v>
      </c>
      <c r="H2568" s="7">
        <v>75</v>
      </c>
      <c r="I2568" s="7">
        <v>4.08</v>
      </c>
      <c r="J2568" s="7">
        <v>15</v>
      </c>
      <c r="K2568" s="7">
        <v>61.2</v>
      </c>
      <c r="L2568" s="7" t="s">
        <v>23</v>
      </c>
      <c r="M2568" s="9">
        <v>2</v>
      </c>
      <c r="N2568" s="6" t="str">
        <f>IF(ev_charging_network_usage_!$I2568&lt;=10,"Low",IF(ev_charging_network_usage_!$I2568&lt;=30,"Medium","High"))</f>
        <v>Low</v>
      </c>
      <c r="O2568" s="6" t="str">
        <f t="shared" si="165"/>
        <v>Low Satisfaction</v>
      </c>
      <c r="P2568" s="6" t="str">
        <f>IF(ev_charging_network_usage_!$H2568&lt;30,"Short Charging",IF(ev_charging_network_usage_!$H2568&lt;=60,"Medium Charging","Long Charging"))</f>
        <v>Long Charging</v>
      </c>
      <c r="Q2568" s="6">
        <f t="shared" si="164"/>
        <v>1</v>
      </c>
      <c r="R2568" s="30">
        <f t="shared" si="162"/>
        <v>0.31041666666666667</v>
      </c>
      <c r="S2568" s="28">
        <f t="shared" si="163"/>
        <v>45218</v>
      </c>
      <c r="T2568" s="28"/>
    </row>
    <row r="2569" spans="1:20" ht="13.2" x14ac:dyDescent="0.25">
      <c r="A2569" s="3" t="s">
        <v>5658</v>
      </c>
      <c r="B2569" s="3" t="s">
        <v>20</v>
      </c>
      <c r="C2569" s="3" t="s">
        <v>15</v>
      </c>
      <c r="D2569" s="3" t="s">
        <v>34</v>
      </c>
      <c r="E2569" s="3" t="s">
        <v>35</v>
      </c>
      <c r="F2569" s="4">
        <v>44929.54791666667</v>
      </c>
      <c r="G2569" s="4">
        <v>44929.575694444444</v>
      </c>
      <c r="H2569" s="3">
        <v>40</v>
      </c>
      <c r="I2569" s="3">
        <v>37.729999999999997</v>
      </c>
      <c r="J2569" s="3">
        <v>8</v>
      </c>
      <c r="K2569" s="3">
        <v>301.83999999999997</v>
      </c>
      <c r="L2569" s="3" t="s">
        <v>38</v>
      </c>
      <c r="M2569" s="5">
        <v>2</v>
      </c>
      <c r="N2569" s="6" t="str">
        <f>IF(ev_charging_network_usage_!$I2569&lt;=10,"Low",IF(ev_charging_network_usage_!$I2569&lt;=30,"Medium","High"))</f>
        <v>High</v>
      </c>
      <c r="O2569" s="6" t="str">
        <f t="shared" si="165"/>
        <v>Low Satisfaction</v>
      </c>
      <c r="P2569" s="6" t="str">
        <f>IF(ev_charging_network_usage_!$H2569&lt;30,"Short Charging",IF(ev_charging_network_usage_!$H2569&lt;=60,"Medium Charging","Long Charging"))</f>
        <v>Medium Charging</v>
      </c>
      <c r="Q2569" s="6">
        <f t="shared" si="164"/>
        <v>3</v>
      </c>
      <c r="R2569" s="30">
        <f t="shared" si="162"/>
        <v>0.54791666666666672</v>
      </c>
      <c r="S2569" s="28">
        <f t="shared" si="163"/>
        <v>44929</v>
      </c>
      <c r="T2569" s="28"/>
    </row>
    <row r="2570" spans="1:20" ht="13.2" x14ac:dyDescent="0.25">
      <c r="A2570" s="7" t="s">
        <v>5659</v>
      </c>
      <c r="B2570" s="7" t="s">
        <v>20</v>
      </c>
      <c r="C2570" s="7" t="s">
        <v>15</v>
      </c>
      <c r="D2570" s="7" t="s">
        <v>34</v>
      </c>
      <c r="E2570" s="7" t="s">
        <v>17</v>
      </c>
      <c r="F2570" s="8">
        <v>45543.231249999997</v>
      </c>
      <c r="G2570" s="8">
        <v>45543.306944444441</v>
      </c>
      <c r="H2570" s="7">
        <v>109</v>
      </c>
      <c r="I2570" s="7">
        <v>46.97</v>
      </c>
      <c r="J2570" s="7">
        <v>15</v>
      </c>
      <c r="K2570" s="7">
        <v>704.55</v>
      </c>
      <c r="L2570" s="7" t="s">
        <v>27</v>
      </c>
      <c r="M2570" s="9">
        <v>5</v>
      </c>
      <c r="N2570" s="6" t="str">
        <f>IF(ev_charging_network_usage_!$I2570&lt;=10,"Low",IF(ev_charging_network_usage_!$I2570&lt;=30,"Medium","High"))</f>
        <v>High</v>
      </c>
      <c r="O2570" s="6" t="str">
        <f t="shared" si="165"/>
        <v>High Satisfaction</v>
      </c>
      <c r="P2570" s="6" t="str">
        <f>IF(ev_charging_network_usage_!$H2570&lt;30,"Short Charging",IF(ev_charging_network_usage_!$H2570&lt;=60,"Medium Charging","Long Charging"))</f>
        <v>Long Charging</v>
      </c>
      <c r="Q2570" s="6">
        <f t="shared" si="164"/>
        <v>3</v>
      </c>
      <c r="R2570" s="30">
        <f t="shared" si="162"/>
        <v>0.23125000000000001</v>
      </c>
      <c r="S2570" s="28">
        <f t="shared" si="163"/>
        <v>45543</v>
      </c>
      <c r="T2570" s="28"/>
    </row>
    <row r="2571" spans="1:20" ht="13.2" x14ac:dyDescent="0.25">
      <c r="A2571" s="3" t="s">
        <v>5660</v>
      </c>
      <c r="B2571" s="3" t="s">
        <v>55</v>
      </c>
      <c r="C2571" s="3" t="s">
        <v>30</v>
      </c>
      <c r="D2571" s="3" t="s">
        <v>16</v>
      </c>
      <c r="E2571" s="3" t="s">
        <v>17</v>
      </c>
      <c r="F2571" s="3" t="s">
        <v>5661</v>
      </c>
      <c r="G2571" s="3" t="s">
        <v>5662</v>
      </c>
      <c r="H2571" s="3">
        <v>30</v>
      </c>
      <c r="I2571" s="3">
        <v>29.02</v>
      </c>
      <c r="J2571" s="3">
        <v>12</v>
      </c>
      <c r="K2571" s="3">
        <v>348.24</v>
      </c>
      <c r="L2571" s="3" t="s">
        <v>18</v>
      </c>
      <c r="M2571" s="5">
        <v>3</v>
      </c>
      <c r="N2571" s="6" t="str">
        <f>IF(ev_charging_network_usage_!$I2571&lt;=10,"Low",IF(ev_charging_network_usage_!$I2571&lt;=30,"Medium","High"))</f>
        <v>Medium</v>
      </c>
      <c r="O2571" s="6" t="str">
        <f t="shared" si="165"/>
        <v>Medium Satisfaction</v>
      </c>
      <c r="P2571" s="6" t="str">
        <f>IF(ev_charging_network_usage_!$H2571&lt;30,"Short Charging",IF(ev_charging_network_usage_!$H2571&lt;=60,"Medium Charging","Long Charging"))</f>
        <v>Medium Charging</v>
      </c>
      <c r="Q2571" s="6">
        <f t="shared" si="164"/>
        <v>2</v>
      </c>
      <c r="R2571" s="30">
        <f t="shared" si="162"/>
        <v>0.59861111111111109</v>
      </c>
      <c r="S2571" s="28">
        <f t="shared" si="163"/>
        <v>45219</v>
      </c>
      <c r="T2571" s="28"/>
    </row>
    <row r="2572" spans="1:20" ht="13.2" x14ac:dyDescent="0.25">
      <c r="A2572" s="7" t="s">
        <v>5663</v>
      </c>
      <c r="B2572" s="7" t="s">
        <v>29</v>
      </c>
      <c r="C2572" s="7" t="s">
        <v>21</v>
      </c>
      <c r="D2572" s="7" t="s">
        <v>31</v>
      </c>
      <c r="E2572" s="7" t="s">
        <v>35</v>
      </c>
      <c r="F2572" s="8">
        <v>45415.711805555555</v>
      </c>
      <c r="G2572" s="8">
        <v>45415.730555555558</v>
      </c>
      <c r="H2572" s="7">
        <v>27</v>
      </c>
      <c r="I2572" s="7">
        <v>16.170000000000002</v>
      </c>
      <c r="J2572" s="7">
        <v>12</v>
      </c>
      <c r="K2572" s="7">
        <v>194.04</v>
      </c>
      <c r="L2572" s="7" t="s">
        <v>27</v>
      </c>
      <c r="M2572" s="9">
        <v>2</v>
      </c>
      <c r="N2572" s="6" t="str">
        <f>IF(ev_charging_network_usage_!$I2572&lt;=10,"Low",IF(ev_charging_network_usage_!$I2572&lt;=30,"Medium","High"))</f>
        <v>Medium</v>
      </c>
      <c r="O2572" s="6" t="str">
        <f t="shared" si="165"/>
        <v>Low Satisfaction</v>
      </c>
      <c r="P2572" s="6" t="str">
        <f>IF(ev_charging_network_usage_!$H2572&lt;30,"Short Charging",IF(ev_charging_network_usage_!$H2572&lt;=60,"Medium Charging","Long Charging"))</f>
        <v>Short Charging</v>
      </c>
      <c r="Q2572" s="6">
        <f t="shared" si="164"/>
        <v>1</v>
      </c>
      <c r="R2572" s="30">
        <f t="shared" si="162"/>
        <v>0.71180555555555558</v>
      </c>
      <c r="S2572" s="28">
        <f t="shared" si="163"/>
        <v>45415</v>
      </c>
      <c r="T2572" s="28"/>
    </row>
    <row r="2573" spans="1:20" ht="13.2" x14ac:dyDescent="0.25">
      <c r="A2573" s="3" t="s">
        <v>5664</v>
      </c>
      <c r="B2573" s="3" t="s">
        <v>55</v>
      </c>
      <c r="C2573" s="3" t="s">
        <v>15</v>
      </c>
      <c r="D2573" s="3" t="s">
        <v>31</v>
      </c>
      <c r="E2573" s="3" t="s">
        <v>17</v>
      </c>
      <c r="F2573" s="3" t="s">
        <v>5665</v>
      </c>
      <c r="G2573" s="3" t="s">
        <v>5666</v>
      </c>
      <c r="H2573" s="3">
        <v>58</v>
      </c>
      <c r="I2573" s="3">
        <v>40.86</v>
      </c>
      <c r="J2573" s="3">
        <v>10</v>
      </c>
      <c r="K2573" s="3">
        <v>408.6</v>
      </c>
      <c r="L2573" s="3" t="s">
        <v>18</v>
      </c>
      <c r="M2573" s="5">
        <v>1</v>
      </c>
      <c r="N2573" s="6" t="str">
        <f>IF(ev_charging_network_usage_!$I2573&lt;=10,"Low",IF(ev_charging_network_usage_!$I2573&lt;=30,"Medium","High"))</f>
        <v>High</v>
      </c>
      <c r="O2573" s="6" t="str">
        <f t="shared" si="165"/>
        <v>Low Satisfaction</v>
      </c>
      <c r="P2573" s="6" t="str">
        <f>IF(ev_charging_network_usage_!$H2573&lt;30,"Short Charging",IF(ev_charging_network_usage_!$H2573&lt;=60,"Medium Charging","Long Charging"))</f>
        <v>Medium Charging</v>
      </c>
      <c r="Q2573" s="6">
        <f t="shared" si="164"/>
        <v>3</v>
      </c>
      <c r="R2573" s="30">
        <f t="shared" si="162"/>
        <v>0.2</v>
      </c>
      <c r="S2573" s="28">
        <f t="shared" si="163"/>
        <v>44950</v>
      </c>
      <c r="T2573" s="28"/>
    </row>
    <row r="2574" spans="1:20" ht="13.2" x14ac:dyDescent="0.25">
      <c r="A2574" s="7" t="s">
        <v>5667</v>
      </c>
      <c r="B2574" s="7" t="s">
        <v>20</v>
      </c>
      <c r="C2574" s="7" t="s">
        <v>21</v>
      </c>
      <c r="D2574" s="7" t="s">
        <v>34</v>
      </c>
      <c r="E2574" s="7" t="s">
        <v>35</v>
      </c>
      <c r="F2574" s="8">
        <v>45148.397916666669</v>
      </c>
      <c r="G2574" s="8">
        <v>45148.470138888886</v>
      </c>
      <c r="H2574" s="7">
        <v>104</v>
      </c>
      <c r="I2574" s="7">
        <v>41.86</v>
      </c>
      <c r="J2574" s="7">
        <v>8</v>
      </c>
      <c r="K2574" s="7">
        <v>334.88</v>
      </c>
      <c r="L2574" s="7" t="s">
        <v>27</v>
      </c>
      <c r="M2574" s="9">
        <v>3</v>
      </c>
      <c r="N2574" s="6" t="str">
        <f>IF(ev_charging_network_usage_!$I2574&lt;=10,"Low",IF(ev_charging_network_usage_!$I2574&lt;=30,"Medium","High"))</f>
        <v>High</v>
      </c>
      <c r="O2574" s="6" t="str">
        <f t="shared" si="165"/>
        <v>Medium Satisfaction</v>
      </c>
      <c r="P2574" s="6" t="str">
        <f>IF(ev_charging_network_usage_!$H2574&lt;30,"Short Charging",IF(ev_charging_network_usage_!$H2574&lt;=60,"Medium Charging","Long Charging"))</f>
        <v>Long Charging</v>
      </c>
      <c r="Q2574" s="6">
        <f t="shared" si="164"/>
        <v>1</v>
      </c>
      <c r="R2574" s="30">
        <f t="shared" si="162"/>
        <v>0.39791666666666664</v>
      </c>
      <c r="S2574" s="28">
        <f t="shared" si="163"/>
        <v>45148</v>
      </c>
      <c r="T2574" s="28"/>
    </row>
    <row r="2575" spans="1:20" ht="13.2" x14ac:dyDescent="0.25">
      <c r="A2575" s="3" t="s">
        <v>5668</v>
      </c>
      <c r="B2575" s="3" t="s">
        <v>29</v>
      </c>
      <c r="C2575" s="3" t="s">
        <v>21</v>
      </c>
      <c r="D2575" s="3" t="s">
        <v>34</v>
      </c>
      <c r="E2575" s="3" t="s">
        <v>17</v>
      </c>
      <c r="F2575" s="3" t="s">
        <v>5669</v>
      </c>
      <c r="G2575" s="3" t="s">
        <v>5670</v>
      </c>
      <c r="H2575" s="3">
        <v>67</v>
      </c>
      <c r="I2575" s="3">
        <v>38.04</v>
      </c>
      <c r="J2575" s="3">
        <v>10</v>
      </c>
      <c r="K2575" s="3">
        <v>380.4</v>
      </c>
      <c r="L2575" s="3" t="s">
        <v>18</v>
      </c>
      <c r="M2575" s="5">
        <v>2</v>
      </c>
      <c r="N2575" s="6" t="str">
        <f>IF(ev_charging_network_usage_!$I2575&lt;=10,"Low",IF(ev_charging_network_usage_!$I2575&lt;=30,"Medium","High"))</f>
        <v>High</v>
      </c>
      <c r="O2575" s="6" t="str">
        <f t="shared" si="165"/>
        <v>Low Satisfaction</v>
      </c>
      <c r="P2575" s="6" t="str">
        <f>IF(ev_charging_network_usage_!$H2575&lt;30,"Short Charging",IF(ev_charging_network_usage_!$H2575&lt;=60,"Medium Charging","Long Charging"))</f>
        <v>Long Charging</v>
      </c>
      <c r="Q2575" s="6">
        <f t="shared" si="164"/>
        <v>1</v>
      </c>
      <c r="R2575" s="30">
        <f t="shared" si="162"/>
        <v>0.4375</v>
      </c>
      <c r="S2575" s="28">
        <f t="shared" si="163"/>
        <v>45340</v>
      </c>
      <c r="T2575" s="28"/>
    </row>
    <row r="2576" spans="1:20" ht="13.2" x14ac:dyDescent="0.25">
      <c r="A2576" s="7" t="s">
        <v>5671</v>
      </c>
      <c r="B2576" s="7" t="s">
        <v>29</v>
      </c>
      <c r="C2576" s="7" t="s">
        <v>30</v>
      </c>
      <c r="D2576" s="7" t="s">
        <v>34</v>
      </c>
      <c r="E2576" s="7" t="s">
        <v>17</v>
      </c>
      <c r="F2576" s="7" t="s">
        <v>5672</v>
      </c>
      <c r="G2576" s="7" t="s">
        <v>5673</v>
      </c>
      <c r="H2576" s="7">
        <v>49</v>
      </c>
      <c r="I2576" s="7">
        <v>34.200000000000003</v>
      </c>
      <c r="J2576" s="7">
        <v>10</v>
      </c>
      <c r="K2576" s="7">
        <v>342</v>
      </c>
      <c r="L2576" s="7" t="s">
        <v>38</v>
      </c>
      <c r="M2576" s="9">
        <v>4</v>
      </c>
      <c r="N2576" s="6" t="str">
        <f>IF(ev_charging_network_usage_!$I2576&lt;=10,"Low",IF(ev_charging_network_usage_!$I2576&lt;=30,"Medium","High"))</f>
        <v>High</v>
      </c>
      <c r="O2576" s="6" t="str">
        <f t="shared" si="165"/>
        <v>Medium Satisfaction</v>
      </c>
      <c r="P2576" s="6" t="str">
        <f>IF(ev_charging_network_usage_!$H2576&lt;30,"Short Charging",IF(ev_charging_network_usage_!$H2576&lt;=60,"Medium Charging","Long Charging"))</f>
        <v>Medium Charging</v>
      </c>
      <c r="Q2576" s="6">
        <f t="shared" si="164"/>
        <v>2</v>
      </c>
      <c r="R2576" s="30">
        <f t="shared" si="162"/>
        <v>0.42569444444444443</v>
      </c>
      <c r="S2576" s="28">
        <f t="shared" si="163"/>
        <v>45043</v>
      </c>
      <c r="T2576" s="28"/>
    </row>
    <row r="2577" spans="1:20" ht="13.2" x14ac:dyDescent="0.25">
      <c r="A2577" s="3" t="s">
        <v>5674</v>
      </c>
      <c r="B2577" s="3" t="s">
        <v>59</v>
      </c>
      <c r="C2577" s="3" t="s">
        <v>21</v>
      </c>
      <c r="D2577" s="3" t="s">
        <v>22</v>
      </c>
      <c r="E2577" s="3" t="s">
        <v>35</v>
      </c>
      <c r="F2577" s="3" t="s">
        <v>5675</v>
      </c>
      <c r="G2577" s="3" t="s">
        <v>5676</v>
      </c>
      <c r="H2577" s="3">
        <v>112</v>
      </c>
      <c r="I2577" s="3">
        <v>2.5499999999999998</v>
      </c>
      <c r="J2577" s="3">
        <v>10</v>
      </c>
      <c r="K2577" s="3">
        <v>25.5</v>
      </c>
      <c r="L2577" s="3" t="s">
        <v>27</v>
      </c>
      <c r="M2577" s="5">
        <v>4</v>
      </c>
      <c r="N2577" s="6" t="str">
        <f>IF(ev_charging_network_usage_!$I2577&lt;=10,"Low",IF(ev_charging_network_usage_!$I2577&lt;=30,"Medium","High"))</f>
        <v>Low</v>
      </c>
      <c r="O2577" s="6" t="str">
        <f t="shared" si="165"/>
        <v>Medium Satisfaction</v>
      </c>
      <c r="P2577" s="6" t="str">
        <f>IF(ev_charging_network_usage_!$H2577&lt;30,"Short Charging",IF(ev_charging_network_usage_!$H2577&lt;=60,"Medium Charging","Long Charging"))</f>
        <v>Long Charging</v>
      </c>
      <c r="Q2577" s="6">
        <f t="shared" si="164"/>
        <v>1</v>
      </c>
      <c r="R2577" s="30">
        <f t="shared" si="162"/>
        <v>0.4777777777777778</v>
      </c>
      <c r="S2577" s="28">
        <f t="shared" si="163"/>
        <v>44979</v>
      </c>
      <c r="T2577" s="28"/>
    </row>
    <row r="2578" spans="1:20" ht="13.2" x14ac:dyDescent="0.25">
      <c r="A2578" s="7" t="s">
        <v>5677</v>
      </c>
      <c r="B2578" s="7" t="s">
        <v>59</v>
      </c>
      <c r="C2578" s="7" t="s">
        <v>30</v>
      </c>
      <c r="D2578" s="7" t="s">
        <v>31</v>
      </c>
      <c r="E2578" s="7" t="s">
        <v>17</v>
      </c>
      <c r="F2578" s="7" t="s">
        <v>5678</v>
      </c>
      <c r="G2578" s="7" t="s">
        <v>5679</v>
      </c>
      <c r="H2578" s="7">
        <v>79</v>
      </c>
      <c r="I2578" s="7">
        <v>5.0999999999999996</v>
      </c>
      <c r="J2578" s="7">
        <v>8</v>
      </c>
      <c r="K2578" s="7">
        <v>40.799999999999997</v>
      </c>
      <c r="L2578" s="7" t="s">
        <v>18</v>
      </c>
      <c r="M2578" s="9">
        <v>2</v>
      </c>
      <c r="N2578" s="6" t="str">
        <f>IF(ev_charging_network_usage_!$I2578&lt;=10,"Low",IF(ev_charging_network_usage_!$I2578&lt;=30,"Medium","High"))</f>
        <v>Low</v>
      </c>
      <c r="O2578" s="6" t="str">
        <f t="shared" si="165"/>
        <v>Low Satisfaction</v>
      </c>
      <c r="P2578" s="6" t="str">
        <f>IF(ev_charging_network_usage_!$H2578&lt;30,"Short Charging",IF(ev_charging_network_usage_!$H2578&lt;=60,"Medium Charging","Long Charging"))</f>
        <v>Long Charging</v>
      </c>
      <c r="Q2578" s="6">
        <f t="shared" si="164"/>
        <v>2</v>
      </c>
      <c r="R2578" s="30">
        <f t="shared" si="162"/>
        <v>0.33055555555555555</v>
      </c>
      <c r="S2578" s="28">
        <f t="shared" si="163"/>
        <v>45194</v>
      </c>
      <c r="T2578" s="28"/>
    </row>
    <row r="2579" spans="1:20" ht="13.2" x14ac:dyDescent="0.25">
      <c r="A2579" s="3" t="s">
        <v>5680</v>
      </c>
      <c r="B2579" s="3" t="s">
        <v>59</v>
      </c>
      <c r="C2579" s="3" t="s">
        <v>15</v>
      </c>
      <c r="D2579" s="3" t="s">
        <v>16</v>
      </c>
      <c r="E2579" s="3" t="s">
        <v>17</v>
      </c>
      <c r="F2579" s="4">
        <v>45536.032638888886</v>
      </c>
      <c r="G2579" s="4">
        <v>45536.040277777778</v>
      </c>
      <c r="H2579" s="3">
        <v>11</v>
      </c>
      <c r="I2579" s="3">
        <v>51.06</v>
      </c>
      <c r="J2579" s="3">
        <v>8</v>
      </c>
      <c r="K2579" s="3">
        <v>408.48</v>
      </c>
      <c r="L2579" s="3" t="s">
        <v>38</v>
      </c>
      <c r="M2579" s="5">
        <v>1</v>
      </c>
      <c r="N2579" s="6" t="str">
        <f>IF(ev_charging_network_usage_!$I2579&lt;=10,"Low",IF(ev_charging_network_usage_!$I2579&lt;=30,"Medium","High"))</f>
        <v>High</v>
      </c>
      <c r="O2579" s="6" t="str">
        <f t="shared" si="165"/>
        <v>Low Satisfaction</v>
      </c>
      <c r="P2579" s="6" t="str">
        <f>IF(ev_charging_network_usage_!$H2579&lt;30,"Short Charging",IF(ev_charging_network_usage_!$H2579&lt;=60,"Medium Charging","Long Charging"))</f>
        <v>Short Charging</v>
      </c>
      <c r="Q2579" s="6">
        <f t="shared" si="164"/>
        <v>3</v>
      </c>
      <c r="R2579" s="30">
        <f t="shared" si="162"/>
        <v>3.2638888888888891E-2</v>
      </c>
      <c r="S2579" s="28">
        <f t="shared" si="163"/>
        <v>45536</v>
      </c>
      <c r="T2579" s="28"/>
    </row>
    <row r="2580" spans="1:20" ht="13.2" x14ac:dyDescent="0.25">
      <c r="A2580" s="7" t="s">
        <v>5681</v>
      </c>
      <c r="B2580" s="7" t="s">
        <v>59</v>
      </c>
      <c r="C2580" s="7" t="s">
        <v>15</v>
      </c>
      <c r="D2580" s="7" t="s">
        <v>22</v>
      </c>
      <c r="E2580" s="7" t="s">
        <v>35</v>
      </c>
      <c r="F2580" s="8">
        <v>45333.411111111112</v>
      </c>
      <c r="G2580" s="8">
        <v>45333.493055555555</v>
      </c>
      <c r="H2580" s="7">
        <v>118</v>
      </c>
      <c r="I2580" s="7">
        <v>21.14</v>
      </c>
      <c r="J2580" s="7">
        <v>15</v>
      </c>
      <c r="K2580" s="7">
        <v>317.10000000000002</v>
      </c>
      <c r="L2580" s="7" t="s">
        <v>27</v>
      </c>
      <c r="M2580" s="9">
        <v>5</v>
      </c>
      <c r="N2580" s="6" t="str">
        <f>IF(ev_charging_network_usage_!$I2580&lt;=10,"Low",IF(ev_charging_network_usage_!$I2580&lt;=30,"Medium","High"))</f>
        <v>Medium</v>
      </c>
      <c r="O2580" s="6" t="str">
        <f t="shared" si="165"/>
        <v>High Satisfaction</v>
      </c>
      <c r="P2580" s="6" t="str">
        <f>IF(ev_charging_network_usage_!$H2580&lt;30,"Short Charging",IF(ev_charging_network_usage_!$H2580&lt;=60,"Medium Charging","Long Charging"))</f>
        <v>Long Charging</v>
      </c>
      <c r="Q2580" s="6">
        <f t="shared" si="164"/>
        <v>3</v>
      </c>
      <c r="R2580" s="30">
        <f t="shared" si="162"/>
        <v>0.41111111111111109</v>
      </c>
      <c r="S2580" s="28">
        <f t="shared" si="163"/>
        <v>45333</v>
      </c>
      <c r="T2580" s="28"/>
    </row>
    <row r="2581" spans="1:20" ht="13.2" x14ac:dyDescent="0.25">
      <c r="A2581" s="3" t="s">
        <v>5682</v>
      </c>
      <c r="B2581" s="3" t="s">
        <v>29</v>
      </c>
      <c r="C2581" s="3" t="s">
        <v>15</v>
      </c>
      <c r="D2581" s="3" t="s">
        <v>22</v>
      </c>
      <c r="E2581" s="3" t="s">
        <v>17</v>
      </c>
      <c r="F2581" s="4">
        <v>45089.052083333336</v>
      </c>
      <c r="G2581" s="4">
        <v>45089.087500000001</v>
      </c>
      <c r="H2581" s="3">
        <v>51</v>
      </c>
      <c r="I2581" s="3">
        <v>54.29</v>
      </c>
      <c r="J2581" s="3">
        <v>15</v>
      </c>
      <c r="K2581" s="3">
        <v>814.35</v>
      </c>
      <c r="L2581" s="3" t="s">
        <v>27</v>
      </c>
      <c r="M2581" s="5">
        <v>1</v>
      </c>
      <c r="N2581" s="6" t="str">
        <f>IF(ev_charging_network_usage_!$I2581&lt;=10,"Low",IF(ev_charging_network_usage_!$I2581&lt;=30,"Medium","High"))</f>
        <v>High</v>
      </c>
      <c r="O2581" s="6" t="str">
        <f t="shared" si="165"/>
        <v>Low Satisfaction</v>
      </c>
      <c r="P2581" s="6" t="str">
        <f>IF(ev_charging_network_usage_!$H2581&lt;30,"Short Charging",IF(ev_charging_network_usage_!$H2581&lt;=60,"Medium Charging","Long Charging"))</f>
        <v>Medium Charging</v>
      </c>
      <c r="Q2581" s="6">
        <f t="shared" si="164"/>
        <v>3</v>
      </c>
      <c r="R2581" s="30">
        <f t="shared" si="162"/>
        <v>5.2083333333333336E-2</v>
      </c>
      <c r="S2581" s="28">
        <f t="shared" si="163"/>
        <v>45089</v>
      </c>
      <c r="T2581" s="28"/>
    </row>
    <row r="2582" spans="1:20" ht="13.2" x14ac:dyDescent="0.25">
      <c r="A2582" s="7" t="s">
        <v>5683</v>
      </c>
      <c r="B2582" s="7" t="s">
        <v>43</v>
      </c>
      <c r="C2582" s="7" t="s">
        <v>21</v>
      </c>
      <c r="D2582" s="7" t="s">
        <v>16</v>
      </c>
      <c r="E2582" s="7" t="s">
        <v>35</v>
      </c>
      <c r="F2582" s="8">
        <v>45480.293055555558</v>
      </c>
      <c r="G2582" s="8">
        <v>45480.368055555555</v>
      </c>
      <c r="H2582" s="7">
        <v>108</v>
      </c>
      <c r="I2582" s="7">
        <v>5.39</v>
      </c>
      <c r="J2582" s="7">
        <v>12</v>
      </c>
      <c r="K2582" s="7">
        <v>64.680000000000007</v>
      </c>
      <c r="L2582" s="7" t="s">
        <v>27</v>
      </c>
      <c r="M2582" s="9">
        <v>5</v>
      </c>
      <c r="N2582" s="6" t="str">
        <f>IF(ev_charging_network_usage_!$I2582&lt;=10,"Low",IF(ev_charging_network_usage_!$I2582&lt;=30,"Medium","High"))</f>
        <v>Low</v>
      </c>
      <c r="O2582" s="6" t="str">
        <f t="shared" si="165"/>
        <v>High Satisfaction</v>
      </c>
      <c r="P2582" s="6" t="str">
        <f>IF(ev_charging_network_usage_!$H2582&lt;30,"Short Charging",IF(ev_charging_network_usage_!$H2582&lt;=60,"Medium Charging","Long Charging"))</f>
        <v>Long Charging</v>
      </c>
      <c r="Q2582" s="6">
        <f t="shared" si="164"/>
        <v>1</v>
      </c>
      <c r="R2582" s="30">
        <f t="shared" si="162"/>
        <v>0.29305555555555557</v>
      </c>
      <c r="S2582" s="28">
        <f t="shared" si="163"/>
        <v>45480</v>
      </c>
      <c r="T2582" s="28"/>
    </row>
    <row r="2583" spans="1:20" ht="13.2" x14ac:dyDescent="0.25">
      <c r="A2583" s="3" t="s">
        <v>5684</v>
      </c>
      <c r="B2583" s="3" t="s">
        <v>20</v>
      </c>
      <c r="C2583" s="3" t="s">
        <v>15</v>
      </c>
      <c r="D2583" s="3" t="s">
        <v>34</v>
      </c>
      <c r="E2583" s="3" t="s">
        <v>35</v>
      </c>
      <c r="F2583" s="4">
        <v>45604.423611111109</v>
      </c>
      <c r="G2583" s="4">
        <v>45604.469444444447</v>
      </c>
      <c r="H2583" s="3">
        <v>66</v>
      </c>
      <c r="I2583" s="3">
        <v>2.2599999999999998</v>
      </c>
      <c r="J2583" s="3">
        <v>8</v>
      </c>
      <c r="K2583" s="3">
        <v>18.079999999999998</v>
      </c>
      <c r="L2583" s="3" t="s">
        <v>38</v>
      </c>
      <c r="M2583" s="5">
        <v>3</v>
      </c>
      <c r="N2583" s="6" t="str">
        <f>IF(ev_charging_network_usage_!$I2583&lt;=10,"Low",IF(ev_charging_network_usage_!$I2583&lt;=30,"Medium","High"))</f>
        <v>Low</v>
      </c>
      <c r="O2583" s="6" t="str">
        <f t="shared" si="165"/>
        <v>Medium Satisfaction</v>
      </c>
      <c r="P2583" s="6" t="str">
        <f>IF(ev_charging_network_usage_!$H2583&lt;30,"Short Charging",IF(ev_charging_network_usage_!$H2583&lt;=60,"Medium Charging","Long Charging"))</f>
        <v>Long Charging</v>
      </c>
      <c r="Q2583" s="6">
        <f t="shared" si="164"/>
        <v>3</v>
      </c>
      <c r="R2583" s="30">
        <f t="shared" si="162"/>
        <v>0.4236111111111111</v>
      </c>
      <c r="S2583" s="28">
        <f t="shared" si="163"/>
        <v>45604</v>
      </c>
      <c r="T2583" s="28"/>
    </row>
    <row r="2584" spans="1:20" ht="13.2" x14ac:dyDescent="0.25">
      <c r="A2584" s="7" t="s">
        <v>5685</v>
      </c>
      <c r="B2584" s="7" t="s">
        <v>78</v>
      </c>
      <c r="C2584" s="7" t="s">
        <v>15</v>
      </c>
      <c r="D2584" s="7" t="s">
        <v>34</v>
      </c>
      <c r="E2584" s="7" t="s">
        <v>17</v>
      </c>
      <c r="F2584" s="7" t="s">
        <v>5686</v>
      </c>
      <c r="G2584" s="7" t="s">
        <v>5687</v>
      </c>
      <c r="H2584" s="7">
        <v>17</v>
      </c>
      <c r="I2584" s="7">
        <v>7.58</v>
      </c>
      <c r="J2584" s="7">
        <v>15</v>
      </c>
      <c r="K2584" s="7">
        <v>113.7</v>
      </c>
      <c r="L2584" s="7" t="s">
        <v>18</v>
      </c>
      <c r="M2584" s="9">
        <v>3</v>
      </c>
      <c r="N2584" s="6" t="str">
        <f>IF(ev_charging_network_usage_!$I2584&lt;=10,"Low",IF(ev_charging_network_usage_!$I2584&lt;=30,"Medium","High"))</f>
        <v>Low</v>
      </c>
      <c r="O2584" s="6" t="str">
        <f t="shared" si="165"/>
        <v>Medium Satisfaction</v>
      </c>
      <c r="P2584" s="6" t="str">
        <f>IF(ev_charging_network_usage_!$H2584&lt;30,"Short Charging",IF(ev_charging_network_usage_!$H2584&lt;=60,"Medium Charging","Long Charging"))</f>
        <v>Short Charging</v>
      </c>
      <c r="Q2584" s="6">
        <f t="shared" si="164"/>
        <v>3</v>
      </c>
      <c r="R2584" s="30">
        <f t="shared" si="162"/>
        <v>0.74861111111111112</v>
      </c>
      <c r="S2584" s="28">
        <f t="shared" si="163"/>
        <v>45009</v>
      </c>
      <c r="T2584" s="28"/>
    </row>
    <row r="2585" spans="1:20" ht="13.2" x14ac:dyDescent="0.25">
      <c r="A2585" s="3" t="s">
        <v>5688</v>
      </c>
      <c r="B2585" s="3" t="s">
        <v>59</v>
      </c>
      <c r="C2585" s="3" t="s">
        <v>21</v>
      </c>
      <c r="D2585" s="3" t="s">
        <v>34</v>
      </c>
      <c r="E2585" s="3" t="s">
        <v>35</v>
      </c>
      <c r="F2585" s="3" t="s">
        <v>5689</v>
      </c>
      <c r="G2585" s="3" t="s">
        <v>5690</v>
      </c>
      <c r="H2585" s="3">
        <v>109</v>
      </c>
      <c r="I2585" s="3">
        <v>50.78</v>
      </c>
      <c r="J2585" s="3">
        <v>12</v>
      </c>
      <c r="K2585" s="3">
        <v>609.36</v>
      </c>
      <c r="L2585" s="3" t="s">
        <v>38</v>
      </c>
      <c r="M2585" s="5">
        <v>5</v>
      </c>
      <c r="N2585" s="6" t="str">
        <f>IF(ev_charging_network_usage_!$I2585&lt;=10,"Low",IF(ev_charging_network_usage_!$I2585&lt;=30,"Medium","High"))</f>
        <v>High</v>
      </c>
      <c r="O2585" s="6" t="str">
        <f t="shared" si="165"/>
        <v>High Satisfaction</v>
      </c>
      <c r="P2585" s="6" t="str">
        <f>IF(ev_charging_network_usage_!$H2585&lt;30,"Short Charging",IF(ev_charging_network_usage_!$H2585&lt;=60,"Medium Charging","Long Charging"))</f>
        <v>Long Charging</v>
      </c>
      <c r="Q2585" s="6">
        <f t="shared" si="164"/>
        <v>1</v>
      </c>
      <c r="R2585" s="30">
        <f t="shared" si="162"/>
        <v>0.51736111111111116</v>
      </c>
      <c r="S2585" s="28">
        <f t="shared" si="163"/>
        <v>45159</v>
      </c>
      <c r="T2585" s="28"/>
    </row>
    <row r="2586" spans="1:20" ht="13.2" x14ac:dyDescent="0.25">
      <c r="A2586" s="7" t="s">
        <v>5691</v>
      </c>
      <c r="B2586" s="7" t="s">
        <v>20</v>
      </c>
      <c r="C2586" s="7" t="s">
        <v>15</v>
      </c>
      <c r="D2586" s="7" t="s">
        <v>31</v>
      </c>
      <c r="E2586" s="7" t="s">
        <v>17</v>
      </c>
      <c r="F2586" s="7" t="s">
        <v>5692</v>
      </c>
      <c r="G2586" s="7" t="s">
        <v>5693</v>
      </c>
      <c r="H2586" s="7">
        <v>36</v>
      </c>
      <c r="I2586" s="7">
        <v>33.630000000000003</v>
      </c>
      <c r="J2586" s="7">
        <v>12</v>
      </c>
      <c r="K2586" s="7">
        <v>403.56</v>
      </c>
      <c r="L2586" s="7" t="s">
        <v>18</v>
      </c>
      <c r="M2586" s="9">
        <v>5</v>
      </c>
      <c r="N2586" s="6" t="str">
        <f>IF(ev_charging_network_usage_!$I2586&lt;=10,"Low",IF(ev_charging_network_usage_!$I2586&lt;=30,"Medium","High"))</f>
        <v>High</v>
      </c>
      <c r="O2586" s="6" t="str">
        <f t="shared" si="165"/>
        <v>High Satisfaction</v>
      </c>
      <c r="P2586" s="6" t="str">
        <f>IF(ev_charging_network_usage_!$H2586&lt;30,"Short Charging",IF(ev_charging_network_usage_!$H2586&lt;=60,"Medium Charging","Long Charging"))</f>
        <v>Medium Charging</v>
      </c>
      <c r="Q2586" s="6">
        <f t="shared" si="164"/>
        <v>3</v>
      </c>
      <c r="R2586" s="30">
        <f t="shared" si="162"/>
        <v>4.3749999999999997E-2</v>
      </c>
      <c r="S2586" s="28">
        <f t="shared" si="163"/>
        <v>45214</v>
      </c>
      <c r="T2586" s="28"/>
    </row>
    <row r="2587" spans="1:20" ht="13.2" x14ac:dyDescent="0.25">
      <c r="A2587" s="3" t="s">
        <v>5694</v>
      </c>
      <c r="B2587" s="3" t="s">
        <v>78</v>
      </c>
      <c r="C2587" s="3" t="s">
        <v>15</v>
      </c>
      <c r="D2587" s="3" t="s">
        <v>16</v>
      </c>
      <c r="E2587" s="3" t="s">
        <v>17</v>
      </c>
      <c r="F2587" s="4">
        <v>45385.275694444441</v>
      </c>
      <c r="G2587" s="4">
        <v>45385.315972222219</v>
      </c>
      <c r="H2587" s="3">
        <v>58</v>
      </c>
      <c r="I2587" s="3">
        <v>24.78</v>
      </c>
      <c r="J2587" s="3">
        <v>10</v>
      </c>
      <c r="K2587" s="3">
        <v>247.8</v>
      </c>
      <c r="L2587" s="3" t="s">
        <v>38</v>
      </c>
      <c r="M2587" s="5">
        <v>1</v>
      </c>
      <c r="N2587" s="6" t="str">
        <f>IF(ev_charging_network_usage_!$I2587&lt;=10,"Low",IF(ev_charging_network_usage_!$I2587&lt;=30,"Medium","High"))</f>
        <v>Medium</v>
      </c>
      <c r="O2587" s="6" t="str">
        <f t="shared" si="165"/>
        <v>Low Satisfaction</v>
      </c>
      <c r="P2587" s="6" t="str">
        <f>IF(ev_charging_network_usage_!$H2587&lt;30,"Short Charging",IF(ev_charging_network_usage_!$H2587&lt;=60,"Medium Charging","Long Charging"))</f>
        <v>Medium Charging</v>
      </c>
      <c r="Q2587" s="6">
        <f t="shared" si="164"/>
        <v>3</v>
      </c>
      <c r="R2587" s="30">
        <f t="shared" si="162"/>
        <v>0.27569444444444446</v>
      </c>
      <c r="S2587" s="28">
        <f t="shared" si="163"/>
        <v>45385</v>
      </c>
      <c r="T2587" s="28"/>
    </row>
    <row r="2588" spans="1:20" ht="13.2" x14ac:dyDescent="0.25">
      <c r="A2588" s="7" t="s">
        <v>5695</v>
      </c>
      <c r="B2588" s="7" t="s">
        <v>55</v>
      </c>
      <c r="C2588" s="7" t="s">
        <v>15</v>
      </c>
      <c r="D2588" s="7" t="s">
        <v>34</v>
      </c>
      <c r="E2588" s="7" t="s">
        <v>17</v>
      </c>
      <c r="F2588" s="8">
        <v>45598.814583333333</v>
      </c>
      <c r="G2588" s="8">
        <v>45598.868055555555</v>
      </c>
      <c r="H2588" s="7">
        <v>77</v>
      </c>
      <c r="I2588" s="7">
        <v>13.41</v>
      </c>
      <c r="J2588" s="7">
        <v>10</v>
      </c>
      <c r="K2588" s="7">
        <v>134.1</v>
      </c>
      <c r="L2588" s="7" t="s">
        <v>38</v>
      </c>
      <c r="M2588" s="9">
        <v>1</v>
      </c>
      <c r="N2588" s="6" t="str">
        <f>IF(ev_charging_network_usage_!$I2588&lt;=10,"Low",IF(ev_charging_network_usage_!$I2588&lt;=30,"Medium","High"))</f>
        <v>Medium</v>
      </c>
      <c r="O2588" s="6" t="str">
        <f t="shared" si="165"/>
        <v>Low Satisfaction</v>
      </c>
      <c r="P2588" s="6" t="str">
        <f>IF(ev_charging_network_usage_!$H2588&lt;30,"Short Charging",IF(ev_charging_network_usage_!$H2588&lt;=60,"Medium Charging","Long Charging"))</f>
        <v>Long Charging</v>
      </c>
      <c r="Q2588" s="6">
        <f t="shared" si="164"/>
        <v>3</v>
      </c>
      <c r="R2588" s="30">
        <f t="shared" si="162"/>
        <v>0.81458333333333333</v>
      </c>
      <c r="S2588" s="28">
        <f t="shared" si="163"/>
        <v>45598</v>
      </c>
      <c r="T2588" s="28"/>
    </row>
    <row r="2589" spans="1:20" ht="13.2" x14ac:dyDescent="0.25">
      <c r="A2589" s="3" t="s">
        <v>5696</v>
      </c>
      <c r="B2589" s="3" t="s">
        <v>43</v>
      </c>
      <c r="C2589" s="3" t="s">
        <v>21</v>
      </c>
      <c r="D2589" s="3" t="s">
        <v>34</v>
      </c>
      <c r="E2589" s="3" t="s">
        <v>35</v>
      </c>
      <c r="F2589" s="3" t="s">
        <v>5697</v>
      </c>
      <c r="G2589" s="3" t="s">
        <v>5698</v>
      </c>
      <c r="H2589" s="3">
        <v>29</v>
      </c>
      <c r="I2589" s="3">
        <v>6.74</v>
      </c>
      <c r="J2589" s="3">
        <v>8</v>
      </c>
      <c r="K2589" s="3">
        <v>53.92</v>
      </c>
      <c r="L2589" s="3" t="s">
        <v>23</v>
      </c>
      <c r="M2589" s="5">
        <v>1</v>
      </c>
      <c r="N2589" s="6" t="str">
        <f>IF(ev_charging_network_usage_!$I2589&lt;=10,"Low",IF(ev_charging_network_usage_!$I2589&lt;=30,"Medium","High"))</f>
        <v>Low</v>
      </c>
      <c r="O2589" s="6" t="str">
        <f t="shared" si="165"/>
        <v>Low Satisfaction</v>
      </c>
      <c r="P2589" s="6" t="str">
        <f>IF(ev_charging_network_usage_!$H2589&lt;30,"Short Charging",IF(ev_charging_network_usage_!$H2589&lt;=60,"Medium Charging","Long Charging"))</f>
        <v>Short Charging</v>
      </c>
      <c r="Q2589" s="6">
        <f t="shared" si="164"/>
        <v>1</v>
      </c>
      <c r="R2589" s="30">
        <f t="shared" si="162"/>
        <v>0.84722222222222221</v>
      </c>
      <c r="S2589" s="28">
        <f t="shared" si="163"/>
        <v>45157</v>
      </c>
      <c r="T2589" s="28"/>
    </row>
    <row r="2590" spans="1:20" ht="13.2" x14ac:dyDescent="0.25">
      <c r="A2590" s="7" t="s">
        <v>5699</v>
      </c>
      <c r="B2590" s="7" t="s">
        <v>55</v>
      </c>
      <c r="C2590" s="7" t="s">
        <v>21</v>
      </c>
      <c r="D2590" s="7" t="s">
        <v>16</v>
      </c>
      <c r="E2590" s="7" t="s">
        <v>35</v>
      </c>
      <c r="F2590" s="7" t="s">
        <v>5700</v>
      </c>
      <c r="G2590" s="7" t="s">
        <v>5701</v>
      </c>
      <c r="H2590" s="7">
        <v>109</v>
      </c>
      <c r="I2590" s="7">
        <v>15.51</v>
      </c>
      <c r="J2590" s="7">
        <v>12</v>
      </c>
      <c r="K2590" s="7">
        <v>186.12</v>
      </c>
      <c r="L2590" s="7" t="s">
        <v>23</v>
      </c>
      <c r="M2590" s="9">
        <v>4</v>
      </c>
      <c r="N2590" s="6" t="str">
        <f>IF(ev_charging_network_usage_!$I2590&lt;=10,"Low",IF(ev_charging_network_usage_!$I2590&lt;=30,"Medium","High"))</f>
        <v>Medium</v>
      </c>
      <c r="O2590" s="6" t="str">
        <f t="shared" si="165"/>
        <v>Medium Satisfaction</v>
      </c>
      <c r="P2590" s="6" t="str">
        <f>IF(ev_charging_network_usage_!$H2590&lt;30,"Short Charging",IF(ev_charging_network_usage_!$H2590&lt;=60,"Medium Charging","Long Charging"))</f>
        <v>Long Charging</v>
      </c>
      <c r="Q2590" s="6">
        <f t="shared" si="164"/>
        <v>1</v>
      </c>
      <c r="R2590" s="30">
        <f t="shared" si="162"/>
        <v>0.30555555555555558</v>
      </c>
      <c r="S2590" s="28">
        <f t="shared" si="163"/>
        <v>45245</v>
      </c>
      <c r="T2590" s="28"/>
    </row>
    <row r="2591" spans="1:20" ht="13.2" x14ac:dyDescent="0.25">
      <c r="A2591" s="3" t="s">
        <v>5702</v>
      </c>
      <c r="B2591" s="3" t="s">
        <v>20</v>
      </c>
      <c r="C2591" s="3" t="s">
        <v>15</v>
      </c>
      <c r="D2591" s="3" t="s">
        <v>34</v>
      </c>
      <c r="E2591" s="3" t="s">
        <v>35</v>
      </c>
      <c r="F2591" s="3" t="s">
        <v>5703</v>
      </c>
      <c r="G2591" s="3" t="s">
        <v>5704</v>
      </c>
      <c r="H2591" s="3">
        <v>97</v>
      </c>
      <c r="I2591" s="3">
        <v>58.18</v>
      </c>
      <c r="J2591" s="3">
        <v>12</v>
      </c>
      <c r="K2591" s="3">
        <v>698.16</v>
      </c>
      <c r="L2591" s="3" t="s">
        <v>38</v>
      </c>
      <c r="M2591" s="5">
        <v>1</v>
      </c>
      <c r="N2591" s="6" t="str">
        <f>IF(ev_charging_network_usage_!$I2591&lt;=10,"Low",IF(ev_charging_network_usage_!$I2591&lt;=30,"Medium","High"))</f>
        <v>High</v>
      </c>
      <c r="O2591" s="6" t="str">
        <f t="shared" si="165"/>
        <v>Low Satisfaction</v>
      </c>
      <c r="P2591" s="6" t="str">
        <f>IF(ev_charging_network_usage_!$H2591&lt;30,"Short Charging",IF(ev_charging_network_usage_!$H2591&lt;=60,"Medium Charging","Long Charging"))</f>
        <v>Long Charging</v>
      </c>
      <c r="Q2591" s="6">
        <f t="shared" si="164"/>
        <v>3</v>
      </c>
      <c r="R2591" s="30">
        <f t="shared" si="162"/>
        <v>0.50902777777777775</v>
      </c>
      <c r="S2591" s="28">
        <f t="shared" si="163"/>
        <v>44939</v>
      </c>
      <c r="T2591" s="28"/>
    </row>
    <row r="2592" spans="1:20" ht="13.2" x14ac:dyDescent="0.25">
      <c r="A2592" s="7" t="s">
        <v>5705</v>
      </c>
      <c r="B2592" s="7" t="s">
        <v>78</v>
      </c>
      <c r="C2592" s="7" t="s">
        <v>30</v>
      </c>
      <c r="D2592" s="7" t="s">
        <v>34</v>
      </c>
      <c r="E2592" s="7" t="s">
        <v>35</v>
      </c>
      <c r="F2592" s="7" t="s">
        <v>5706</v>
      </c>
      <c r="G2592" s="7" t="s">
        <v>5707</v>
      </c>
      <c r="H2592" s="7">
        <v>80</v>
      </c>
      <c r="I2592" s="7">
        <v>23.58</v>
      </c>
      <c r="J2592" s="7">
        <v>10</v>
      </c>
      <c r="K2592" s="7">
        <v>235.8</v>
      </c>
      <c r="L2592" s="7" t="s">
        <v>27</v>
      </c>
      <c r="M2592" s="9">
        <v>2</v>
      </c>
      <c r="N2592" s="6" t="str">
        <f>IF(ev_charging_network_usage_!$I2592&lt;=10,"Low",IF(ev_charging_network_usage_!$I2592&lt;=30,"Medium","High"))</f>
        <v>Medium</v>
      </c>
      <c r="O2592" s="6" t="str">
        <f t="shared" si="165"/>
        <v>Low Satisfaction</v>
      </c>
      <c r="P2592" s="6" t="str">
        <f>IF(ev_charging_network_usage_!$H2592&lt;30,"Short Charging",IF(ev_charging_network_usage_!$H2592&lt;=60,"Medium Charging","Long Charging"))</f>
        <v>Long Charging</v>
      </c>
      <c r="Q2592" s="6">
        <f t="shared" si="164"/>
        <v>2</v>
      </c>
      <c r="R2592" s="30">
        <f t="shared" si="162"/>
        <v>0.98819444444444449</v>
      </c>
      <c r="S2592" s="28">
        <f t="shared" si="163"/>
        <v>45321</v>
      </c>
      <c r="T2592" s="28"/>
    </row>
    <row r="2593" spans="1:20" ht="13.2" x14ac:dyDescent="0.25">
      <c r="A2593" s="3" t="s">
        <v>5708</v>
      </c>
      <c r="B2593" s="3" t="s">
        <v>29</v>
      </c>
      <c r="C2593" s="3" t="s">
        <v>15</v>
      </c>
      <c r="D2593" s="3" t="s">
        <v>16</v>
      </c>
      <c r="E2593" s="3" t="s">
        <v>35</v>
      </c>
      <c r="F2593" s="4">
        <v>45445.908333333333</v>
      </c>
      <c r="G2593" s="4">
        <v>45445.964583333334</v>
      </c>
      <c r="H2593" s="3">
        <v>81</v>
      </c>
      <c r="I2593" s="3">
        <v>56.28</v>
      </c>
      <c r="J2593" s="3">
        <v>12</v>
      </c>
      <c r="K2593" s="3">
        <v>675.36</v>
      </c>
      <c r="L2593" s="3" t="s">
        <v>38</v>
      </c>
      <c r="M2593" s="5">
        <v>1</v>
      </c>
      <c r="N2593" s="6" t="str">
        <f>IF(ev_charging_network_usage_!$I2593&lt;=10,"Low",IF(ev_charging_network_usage_!$I2593&lt;=30,"Medium","High"))</f>
        <v>High</v>
      </c>
      <c r="O2593" s="6" t="str">
        <f t="shared" si="165"/>
        <v>Low Satisfaction</v>
      </c>
      <c r="P2593" s="6" t="str">
        <f>IF(ev_charging_network_usage_!$H2593&lt;30,"Short Charging",IF(ev_charging_network_usage_!$H2593&lt;=60,"Medium Charging","Long Charging"))</f>
        <v>Long Charging</v>
      </c>
      <c r="Q2593" s="6">
        <f t="shared" si="164"/>
        <v>3</v>
      </c>
      <c r="R2593" s="30">
        <f t="shared" si="162"/>
        <v>0.90833333333333333</v>
      </c>
      <c r="S2593" s="28">
        <f t="shared" si="163"/>
        <v>45445</v>
      </c>
      <c r="T2593" s="28"/>
    </row>
    <row r="2594" spans="1:20" ht="13.2" x14ac:dyDescent="0.25">
      <c r="A2594" s="7" t="s">
        <v>5709</v>
      </c>
      <c r="B2594" s="7" t="s">
        <v>78</v>
      </c>
      <c r="C2594" s="7" t="s">
        <v>15</v>
      </c>
      <c r="D2594" s="7" t="s">
        <v>34</v>
      </c>
      <c r="E2594" s="7" t="s">
        <v>35</v>
      </c>
      <c r="F2594" s="8">
        <v>45301.378472222219</v>
      </c>
      <c r="G2594" s="8">
        <v>45301.415277777778</v>
      </c>
      <c r="H2594" s="7">
        <v>53</v>
      </c>
      <c r="I2594" s="7">
        <v>21.42</v>
      </c>
      <c r="J2594" s="7">
        <v>15</v>
      </c>
      <c r="K2594" s="7">
        <v>321.3</v>
      </c>
      <c r="L2594" s="7" t="s">
        <v>38</v>
      </c>
      <c r="M2594" s="9">
        <v>3</v>
      </c>
      <c r="N2594" s="6" t="str">
        <f>IF(ev_charging_network_usage_!$I2594&lt;=10,"Low",IF(ev_charging_network_usage_!$I2594&lt;=30,"Medium","High"))</f>
        <v>Medium</v>
      </c>
      <c r="O2594" s="6" t="str">
        <f t="shared" si="165"/>
        <v>Medium Satisfaction</v>
      </c>
      <c r="P2594" s="6" t="str">
        <f>IF(ev_charging_network_usage_!$H2594&lt;30,"Short Charging",IF(ev_charging_network_usage_!$H2594&lt;=60,"Medium Charging","Long Charging"))</f>
        <v>Medium Charging</v>
      </c>
      <c r="Q2594" s="6">
        <f t="shared" si="164"/>
        <v>3</v>
      </c>
      <c r="R2594" s="30">
        <f t="shared" si="162"/>
        <v>0.37847222222222221</v>
      </c>
      <c r="S2594" s="28">
        <f t="shared" si="163"/>
        <v>45301</v>
      </c>
      <c r="T2594" s="28"/>
    </row>
    <row r="2595" spans="1:20" ht="13.2" x14ac:dyDescent="0.25">
      <c r="A2595" s="3" t="s">
        <v>5710</v>
      </c>
      <c r="B2595" s="3" t="s">
        <v>20</v>
      </c>
      <c r="C2595" s="3" t="s">
        <v>30</v>
      </c>
      <c r="D2595" s="3" t="s">
        <v>16</v>
      </c>
      <c r="E2595" s="3" t="s">
        <v>35</v>
      </c>
      <c r="F2595" s="3" t="s">
        <v>5711</v>
      </c>
      <c r="G2595" s="3" t="s">
        <v>5712</v>
      </c>
      <c r="H2595" s="3">
        <v>109</v>
      </c>
      <c r="I2595" s="3">
        <v>57.8</v>
      </c>
      <c r="J2595" s="3">
        <v>8</v>
      </c>
      <c r="K2595" s="3">
        <v>462.4</v>
      </c>
      <c r="L2595" s="3" t="s">
        <v>23</v>
      </c>
      <c r="M2595" s="5">
        <v>1</v>
      </c>
      <c r="N2595" s="6" t="str">
        <f>IF(ev_charging_network_usage_!$I2595&lt;=10,"Low",IF(ev_charging_network_usage_!$I2595&lt;=30,"Medium","High"))</f>
        <v>High</v>
      </c>
      <c r="O2595" s="6" t="str">
        <f t="shared" si="165"/>
        <v>Low Satisfaction</v>
      </c>
      <c r="P2595" s="6" t="str">
        <f>IF(ev_charging_network_usage_!$H2595&lt;30,"Short Charging",IF(ev_charging_network_usage_!$H2595&lt;=60,"Medium Charging","Long Charging"))</f>
        <v>Long Charging</v>
      </c>
      <c r="Q2595" s="6">
        <f t="shared" si="164"/>
        <v>2</v>
      </c>
      <c r="R2595" s="30">
        <f t="shared" si="162"/>
        <v>0.37777777777777777</v>
      </c>
      <c r="S2595" s="28">
        <f t="shared" si="163"/>
        <v>45590</v>
      </c>
      <c r="T2595" s="28"/>
    </row>
    <row r="2596" spans="1:20" ht="13.2" x14ac:dyDescent="0.25">
      <c r="A2596" s="7" t="s">
        <v>5713</v>
      </c>
      <c r="B2596" s="7" t="s">
        <v>29</v>
      </c>
      <c r="C2596" s="7" t="s">
        <v>30</v>
      </c>
      <c r="D2596" s="7" t="s">
        <v>22</v>
      </c>
      <c r="E2596" s="7" t="s">
        <v>17</v>
      </c>
      <c r="F2596" s="8">
        <v>45566.076388888891</v>
      </c>
      <c r="G2596" s="8">
        <v>45566.102777777778</v>
      </c>
      <c r="H2596" s="7">
        <v>38</v>
      </c>
      <c r="I2596" s="7">
        <v>44.43</v>
      </c>
      <c r="J2596" s="7">
        <v>15</v>
      </c>
      <c r="K2596" s="7">
        <v>666.45</v>
      </c>
      <c r="L2596" s="7" t="s">
        <v>18</v>
      </c>
      <c r="M2596" s="9">
        <v>3</v>
      </c>
      <c r="N2596" s="6" t="str">
        <f>IF(ev_charging_network_usage_!$I2596&lt;=10,"Low",IF(ev_charging_network_usage_!$I2596&lt;=30,"Medium","High"))</f>
        <v>High</v>
      </c>
      <c r="O2596" s="6" t="str">
        <f t="shared" si="165"/>
        <v>Medium Satisfaction</v>
      </c>
      <c r="P2596" s="6" t="str">
        <f>IF(ev_charging_network_usage_!$H2596&lt;30,"Short Charging",IF(ev_charging_network_usage_!$H2596&lt;=60,"Medium Charging","Long Charging"))</f>
        <v>Medium Charging</v>
      </c>
      <c r="Q2596" s="6">
        <f t="shared" si="164"/>
        <v>2</v>
      </c>
      <c r="R2596" s="30">
        <f t="shared" si="162"/>
        <v>7.6388888888888895E-2</v>
      </c>
      <c r="S2596" s="28">
        <f t="shared" si="163"/>
        <v>45566</v>
      </c>
      <c r="T2596" s="28"/>
    </row>
    <row r="2597" spans="1:20" ht="13.2" x14ac:dyDescent="0.25">
      <c r="A2597" s="3" t="s">
        <v>5714</v>
      </c>
      <c r="B2597" s="3" t="s">
        <v>29</v>
      </c>
      <c r="C2597" s="3" t="s">
        <v>15</v>
      </c>
      <c r="D2597" s="3" t="s">
        <v>31</v>
      </c>
      <c r="E2597" s="3" t="s">
        <v>17</v>
      </c>
      <c r="F2597" s="3" t="s">
        <v>5715</v>
      </c>
      <c r="G2597" s="3" t="s">
        <v>5716</v>
      </c>
      <c r="H2597" s="3">
        <v>24</v>
      </c>
      <c r="I2597" s="3">
        <v>17.190000000000001</v>
      </c>
      <c r="J2597" s="3">
        <v>8</v>
      </c>
      <c r="K2597" s="3">
        <v>137.52000000000001</v>
      </c>
      <c r="L2597" s="3" t="s">
        <v>27</v>
      </c>
      <c r="M2597" s="5">
        <v>3</v>
      </c>
      <c r="N2597" s="6" t="str">
        <f>IF(ev_charging_network_usage_!$I2597&lt;=10,"Low",IF(ev_charging_network_usage_!$I2597&lt;=30,"Medium","High"))</f>
        <v>Medium</v>
      </c>
      <c r="O2597" s="6" t="str">
        <f t="shared" si="165"/>
        <v>Medium Satisfaction</v>
      </c>
      <c r="P2597" s="6" t="str">
        <f>IF(ev_charging_network_usage_!$H2597&lt;30,"Short Charging",IF(ev_charging_network_usage_!$H2597&lt;=60,"Medium Charging","Long Charging"))</f>
        <v>Short Charging</v>
      </c>
      <c r="Q2597" s="6">
        <f t="shared" si="164"/>
        <v>3</v>
      </c>
      <c r="R2597" s="30">
        <f t="shared" si="162"/>
        <v>0.59583333333333333</v>
      </c>
      <c r="S2597" s="28">
        <f t="shared" si="163"/>
        <v>45273</v>
      </c>
      <c r="T2597" s="28"/>
    </row>
    <row r="2598" spans="1:20" ht="13.2" x14ac:dyDescent="0.25">
      <c r="A2598" s="7" t="s">
        <v>5717</v>
      </c>
      <c r="B2598" s="7" t="s">
        <v>48</v>
      </c>
      <c r="C2598" s="7" t="s">
        <v>30</v>
      </c>
      <c r="D2598" s="7" t="s">
        <v>22</v>
      </c>
      <c r="E2598" s="7" t="s">
        <v>35</v>
      </c>
      <c r="F2598" s="7" t="s">
        <v>5718</v>
      </c>
      <c r="G2598" s="7" t="s">
        <v>5719</v>
      </c>
      <c r="H2598" s="7">
        <v>31</v>
      </c>
      <c r="I2598" s="7">
        <v>27.19</v>
      </c>
      <c r="J2598" s="7">
        <v>15</v>
      </c>
      <c r="K2598" s="7">
        <v>407.85</v>
      </c>
      <c r="L2598" s="7" t="s">
        <v>38</v>
      </c>
      <c r="M2598" s="9">
        <v>2</v>
      </c>
      <c r="N2598" s="6" t="str">
        <f>IF(ev_charging_network_usage_!$I2598&lt;=10,"Low",IF(ev_charging_network_usage_!$I2598&lt;=30,"Medium","High"))</f>
        <v>Medium</v>
      </c>
      <c r="O2598" s="6" t="str">
        <f t="shared" si="165"/>
        <v>Low Satisfaction</v>
      </c>
      <c r="P2598" s="6" t="str">
        <f>IF(ev_charging_network_usage_!$H2598&lt;30,"Short Charging",IF(ev_charging_network_usage_!$H2598&lt;=60,"Medium Charging","Long Charging"))</f>
        <v>Medium Charging</v>
      </c>
      <c r="Q2598" s="6">
        <f t="shared" si="164"/>
        <v>2</v>
      </c>
      <c r="R2598" s="30">
        <f t="shared" si="162"/>
        <v>0.6694444444444444</v>
      </c>
      <c r="S2598" s="28">
        <f t="shared" si="163"/>
        <v>45549</v>
      </c>
      <c r="T2598" s="28"/>
    </row>
    <row r="2599" spans="1:20" ht="13.2" x14ac:dyDescent="0.25">
      <c r="A2599" s="3" t="s">
        <v>5720</v>
      </c>
      <c r="B2599" s="3" t="s">
        <v>20</v>
      </c>
      <c r="C2599" s="3" t="s">
        <v>15</v>
      </c>
      <c r="D2599" s="3" t="s">
        <v>22</v>
      </c>
      <c r="E2599" s="3" t="s">
        <v>35</v>
      </c>
      <c r="F2599" s="4">
        <v>45177.363888888889</v>
      </c>
      <c r="G2599" s="4">
        <v>45177.438194444447</v>
      </c>
      <c r="H2599" s="3">
        <v>107</v>
      </c>
      <c r="I2599" s="3">
        <v>6.61</v>
      </c>
      <c r="J2599" s="3">
        <v>10</v>
      </c>
      <c r="K2599" s="3">
        <v>66.099999999999994</v>
      </c>
      <c r="L2599" s="3" t="s">
        <v>18</v>
      </c>
      <c r="M2599" s="5">
        <v>4</v>
      </c>
      <c r="N2599" s="6" t="str">
        <f>IF(ev_charging_network_usage_!$I2599&lt;=10,"Low",IF(ev_charging_network_usage_!$I2599&lt;=30,"Medium","High"))</f>
        <v>Low</v>
      </c>
      <c r="O2599" s="6" t="str">
        <f t="shared" si="165"/>
        <v>Medium Satisfaction</v>
      </c>
      <c r="P2599" s="6" t="str">
        <f>IF(ev_charging_network_usage_!$H2599&lt;30,"Short Charging",IF(ev_charging_network_usage_!$H2599&lt;=60,"Medium Charging","Long Charging"))</f>
        <v>Long Charging</v>
      </c>
      <c r="Q2599" s="6">
        <f t="shared" si="164"/>
        <v>3</v>
      </c>
      <c r="R2599" s="30">
        <f t="shared" si="162"/>
        <v>0.36388888888888887</v>
      </c>
      <c r="S2599" s="28">
        <f t="shared" si="163"/>
        <v>45177</v>
      </c>
      <c r="T2599" s="28"/>
    </row>
    <row r="2600" spans="1:20" ht="13.2" x14ac:dyDescent="0.25">
      <c r="A2600" s="7" t="s">
        <v>5721</v>
      </c>
      <c r="B2600" s="7" t="s">
        <v>43</v>
      </c>
      <c r="C2600" s="7" t="s">
        <v>30</v>
      </c>
      <c r="D2600" s="7" t="s">
        <v>31</v>
      </c>
      <c r="E2600" s="7" t="s">
        <v>35</v>
      </c>
      <c r="F2600" s="8">
        <v>45294.54583333333</v>
      </c>
      <c r="G2600" s="8">
        <v>45294.594444444447</v>
      </c>
      <c r="H2600" s="7">
        <v>70</v>
      </c>
      <c r="I2600" s="7">
        <v>24.02</v>
      </c>
      <c r="J2600" s="7">
        <v>12</v>
      </c>
      <c r="K2600" s="7">
        <v>288.24</v>
      </c>
      <c r="L2600" s="7" t="s">
        <v>27</v>
      </c>
      <c r="M2600" s="9">
        <v>4</v>
      </c>
      <c r="N2600" s="6" t="str">
        <f>IF(ev_charging_network_usage_!$I2600&lt;=10,"Low",IF(ev_charging_network_usage_!$I2600&lt;=30,"Medium","High"))</f>
        <v>Medium</v>
      </c>
      <c r="O2600" s="6" t="str">
        <f t="shared" si="165"/>
        <v>Medium Satisfaction</v>
      </c>
      <c r="P2600" s="6" t="str">
        <f>IF(ev_charging_network_usage_!$H2600&lt;30,"Short Charging",IF(ev_charging_network_usage_!$H2600&lt;=60,"Medium Charging","Long Charging"))</f>
        <v>Long Charging</v>
      </c>
      <c r="Q2600" s="6">
        <f t="shared" si="164"/>
        <v>2</v>
      </c>
      <c r="R2600" s="30">
        <f t="shared" si="162"/>
        <v>0.54583333333333328</v>
      </c>
      <c r="S2600" s="28">
        <f t="shared" si="163"/>
        <v>45294</v>
      </c>
      <c r="T2600" s="28"/>
    </row>
    <row r="2601" spans="1:20" ht="13.2" x14ac:dyDescent="0.25">
      <c r="A2601" s="3" t="s">
        <v>5722</v>
      </c>
      <c r="B2601" s="3" t="s">
        <v>59</v>
      </c>
      <c r="C2601" s="3" t="s">
        <v>21</v>
      </c>
      <c r="D2601" s="3" t="s">
        <v>34</v>
      </c>
      <c r="E2601" s="3" t="s">
        <v>35</v>
      </c>
      <c r="F2601" s="3" t="s">
        <v>5723</v>
      </c>
      <c r="G2601" s="3" t="s">
        <v>5724</v>
      </c>
      <c r="H2601" s="3">
        <v>108</v>
      </c>
      <c r="I2601" s="3">
        <v>37.270000000000003</v>
      </c>
      <c r="J2601" s="3">
        <v>8</v>
      </c>
      <c r="K2601" s="3">
        <v>298.16000000000003</v>
      </c>
      <c r="L2601" s="3" t="s">
        <v>18</v>
      </c>
      <c r="M2601" s="5">
        <v>3</v>
      </c>
      <c r="N2601" s="6" t="str">
        <f>IF(ev_charging_network_usage_!$I2601&lt;=10,"Low",IF(ev_charging_network_usage_!$I2601&lt;=30,"Medium","High"))</f>
        <v>High</v>
      </c>
      <c r="O2601" s="6" t="str">
        <f t="shared" si="165"/>
        <v>Medium Satisfaction</v>
      </c>
      <c r="P2601" s="6" t="str">
        <f>IF(ev_charging_network_usage_!$H2601&lt;30,"Short Charging",IF(ev_charging_network_usage_!$H2601&lt;=60,"Medium Charging","Long Charging"))</f>
        <v>Long Charging</v>
      </c>
      <c r="Q2601" s="6">
        <f t="shared" si="164"/>
        <v>1</v>
      </c>
      <c r="R2601" s="30">
        <f t="shared" si="162"/>
        <v>0.77708333333333335</v>
      </c>
      <c r="S2601" s="28">
        <f t="shared" si="163"/>
        <v>45578</v>
      </c>
      <c r="T2601" s="28"/>
    </row>
    <row r="2602" spans="1:20" ht="13.2" x14ac:dyDescent="0.25">
      <c r="A2602" s="7" t="s">
        <v>5725</v>
      </c>
      <c r="B2602" s="7" t="s">
        <v>48</v>
      </c>
      <c r="C2602" s="7" t="s">
        <v>30</v>
      </c>
      <c r="D2602" s="7" t="s">
        <v>34</v>
      </c>
      <c r="E2602" s="7" t="s">
        <v>35</v>
      </c>
      <c r="F2602" s="8">
        <v>45268.180555555555</v>
      </c>
      <c r="G2602" s="8">
        <v>45268.22152777778</v>
      </c>
      <c r="H2602" s="7">
        <v>59</v>
      </c>
      <c r="I2602" s="7">
        <v>18.670000000000002</v>
      </c>
      <c r="J2602" s="7">
        <v>12</v>
      </c>
      <c r="K2602" s="7">
        <v>224.04</v>
      </c>
      <c r="L2602" s="7" t="s">
        <v>18</v>
      </c>
      <c r="M2602" s="9">
        <v>2</v>
      </c>
      <c r="N2602" s="6" t="str">
        <f>IF(ev_charging_network_usage_!$I2602&lt;=10,"Low",IF(ev_charging_network_usage_!$I2602&lt;=30,"Medium","High"))</f>
        <v>Medium</v>
      </c>
      <c r="O2602" s="6" t="str">
        <f t="shared" si="165"/>
        <v>Low Satisfaction</v>
      </c>
      <c r="P2602" s="6" t="str">
        <f>IF(ev_charging_network_usage_!$H2602&lt;30,"Short Charging",IF(ev_charging_network_usage_!$H2602&lt;=60,"Medium Charging","Long Charging"))</f>
        <v>Medium Charging</v>
      </c>
      <c r="Q2602" s="6">
        <f t="shared" si="164"/>
        <v>2</v>
      </c>
      <c r="R2602" s="30">
        <f t="shared" si="162"/>
        <v>0.18055555555555555</v>
      </c>
      <c r="S2602" s="28">
        <f t="shared" si="163"/>
        <v>45268</v>
      </c>
      <c r="T2602" s="28"/>
    </row>
    <row r="2603" spans="1:20" ht="13.2" x14ac:dyDescent="0.25">
      <c r="A2603" s="3" t="s">
        <v>5726</v>
      </c>
      <c r="B2603" s="3" t="s">
        <v>14</v>
      </c>
      <c r="C2603" s="3" t="s">
        <v>21</v>
      </c>
      <c r="D2603" s="3" t="s">
        <v>34</v>
      </c>
      <c r="E2603" s="3" t="s">
        <v>17</v>
      </c>
      <c r="F2603" s="4">
        <v>45627.143750000003</v>
      </c>
      <c r="G2603" s="4">
        <v>45627.179861111108</v>
      </c>
      <c r="H2603" s="3">
        <v>52</v>
      </c>
      <c r="I2603" s="3">
        <v>57.75</v>
      </c>
      <c r="J2603" s="3">
        <v>10</v>
      </c>
      <c r="K2603" s="3">
        <v>577.5</v>
      </c>
      <c r="L2603" s="3" t="s">
        <v>38</v>
      </c>
      <c r="M2603" s="5">
        <v>3</v>
      </c>
      <c r="N2603" s="6" t="str">
        <f>IF(ev_charging_network_usage_!$I2603&lt;=10,"Low",IF(ev_charging_network_usage_!$I2603&lt;=30,"Medium","High"))</f>
        <v>High</v>
      </c>
      <c r="O2603" s="6" t="str">
        <f t="shared" si="165"/>
        <v>Medium Satisfaction</v>
      </c>
      <c r="P2603" s="6" t="str">
        <f>IF(ev_charging_network_usage_!$H2603&lt;30,"Short Charging",IF(ev_charging_network_usage_!$H2603&lt;=60,"Medium Charging","Long Charging"))</f>
        <v>Medium Charging</v>
      </c>
      <c r="Q2603" s="6">
        <f t="shared" si="164"/>
        <v>1</v>
      </c>
      <c r="R2603" s="30">
        <f t="shared" si="162"/>
        <v>0.14374999999999999</v>
      </c>
      <c r="S2603" s="28">
        <f t="shared" si="163"/>
        <v>45627</v>
      </c>
      <c r="T2603" s="28"/>
    </row>
    <row r="2604" spans="1:20" ht="13.2" x14ac:dyDescent="0.25">
      <c r="A2604" s="7" t="s">
        <v>5727</v>
      </c>
      <c r="B2604" s="7" t="s">
        <v>14</v>
      </c>
      <c r="C2604" s="7" t="s">
        <v>21</v>
      </c>
      <c r="D2604" s="7" t="s">
        <v>22</v>
      </c>
      <c r="E2604" s="7" t="s">
        <v>35</v>
      </c>
      <c r="F2604" s="7" t="s">
        <v>5728</v>
      </c>
      <c r="G2604" s="7" t="s">
        <v>5729</v>
      </c>
      <c r="H2604" s="7">
        <v>63</v>
      </c>
      <c r="I2604" s="7">
        <v>24.27</v>
      </c>
      <c r="J2604" s="7">
        <v>10</v>
      </c>
      <c r="K2604" s="7">
        <v>242.7</v>
      </c>
      <c r="L2604" s="7" t="s">
        <v>18</v>
      </c>
      <c r="M2604" s="9">
        <v>5</v>
      </c>
      <c r="N2604" s="6" t="str">
        <f>IF(ev_charging_network_usage_!$I2604&lt;=10,"Low",IF(ev_charging_network_usage_!$I2604&lt;=30,"Medium","High"))</f>
        <v>Medium</v>
      </c>
      <c r="O2604" s="6" t="str">
        <f t="shared" si="165"/>
        <v>High Satisfaction</v>
      </c>
      <c r="P2604" s="6" t="str">
        <f>IF(ev_charging_network_usage_!$H2604&lt;30,"Short Charging",IF(ev_charging_network_usage_!$H2604&lt;=60,"Medium Charging","Long Charging"))</f>
        <v>Long Charging</v>
      </c>
      <c r="Q2604" s="6">
        <f t="shared" si="164"/>
        <v>1</v>
      </c>
      <c r="R2604" s="30">
        <f t="shared" si="162"/>
        <v>0.18958333333333333</v>
      </c>
      <c r="S2604" s="28">
        <f t="shared" si="163"/>
        <v>45060</v>
      </c>
      <c r="T2604" s="28"/>
    </row>
    <row r="2605" spans="1:20" ht="13.2" x14ac:dyDescent="0.25">
      <c r="A2605" s="3" t="s">
        <v>5730</v>
      </c>
      <c r="B2605" s="3" t="s">
        <v>55</v>
      </c>
      <c r="C2605" s="3" t="s">
        <v>30</v>
      </c>
      <c r="D2605" s="3" t="s">
        <v>22</v>
      </c>
      <c r="E2605" s="3" t="s">
        <v>17</v>
      </c>
      <c r="F2605" s="4">
        <v>44930.238888888889</v>
      </c>
      <c r="G2605" s="4">
        <v>44930.27847222222</v>
      </c>
      <c r="H2605" s="3">
        <v>57</v>
      </c>
      <c r="I2605" s="3">
        <v>9.5</v>
      </c>
      <c r="J2605" s="3">
        <v>12</v>
      </c>
      <c r="K2605" s="3">
        <v>114</v>
      </c>
      <c r="L2605" s="3" t="s">
        <v>23</v>
      </c>
      <c r="M2605" s="5">
        <v>3</v>
      </c>
      <c r="N2605" s="6" t="str">
        <f>IF(ev_charging_network_usage_!$I2605&lt;=10,"Low",IF(ev_charging_network_usage_!$I2605&lt;=30,"Medium","High"))</f>
        <v>Low</v>
      </c>
      <c r="O2605" s="6" t="str">
        <f t="shared" si="165"/>
        <v>Medium Satisfaction</v>
      </c>
      <c r="P2605" s="6" t="str">
        <f>IF(ev_charging_network_usage_!$H2605&lt;30,"Short Charging",IF(ev_charging_network_usage_!$H2605&lt;=60,"Medium Charging","Long Charging"))</f>
        <v>Medium Charging</v>
      </c>
      <c r="Q2605" s="6">
        <f t="shared" si="164"/>
        <v>2</v>
      </c>
      <c r="R2605" s="30">
        <f t="shared" si="162"/>
        <v>0.2388888888888889</v>
      </c>
      <c r="S2605" s="28">
        <f t="shared" si="163"/>
        <v>44930</v>
      </c>
      <c r="T2605" s="28"/>
    </row>
    <row r="2606" spans="1:20" ht="13.2" x14ac:dyDescent="0.25">
      <c r="A2606" s="7" t="s">
        <v>5731</v>
      </c>
      <c r="B2606" s="7" t="s">
        <v>43</v>
      </c>
      <c r="C2606" s="7" t="s">
        <v>21</v>
      </c>
      <c r="D2606" s="7" t="s">
        <v>22</v>
      </c>
      <c r="E2606" s="7" t="s">
        <v>17</v>
      </c>
      <c r="F2606" s="7" t="s">
        <v>5732</v>
      </c>
      <c r="G2606" s="7" t="s">
        <v>5733</v>
      </c>
      <c r="H2606" s="7">
        <v>84</v>
      </c>
      <c r="I2606" s="7">
        <v>9.73</v>
      </c>
      <c r="J2606" s="7">
        <v>15</v>
      </c>
      <c r="K2606" s="7">
        <v>145.94999999999999</v>
      </c>
      <c r="L2606" s="7" t="s">
        <v>38</v>
      </c>
      <c r="M2606" s="9">
        <v>3</v>
      </c>
      <c r="N2606" s="6" t="str">
        <f>IF(ev_charging_network_usage_!$I2606&lt;=10,"Low",IF(ev_charging_network_usage_!$I2606&lt;=30,"Medium","High"))</f>
        <v>Low</v>
      </c>
      <c r="O2606" s="6" t="str">
        <f t="shared" si="165"/>
        <v>Medium Satisfaction</v>
      </c>
      <c r="P2606" s="6" t="str">
        <f>IF(ev_charging_network_usage_!$H2606&lt;30,"Short Charging",IF(ev_charging_network_usage_!$H2606&lt;=60,"Medium Charging","Long Charging"))</f>
        <v>Long Charging</v>
      </c>
      <c r="Q2606" s="6">
        <f t="shared" si="164"/>
        <v>1</v>
      </c>
      <c r="R2606" s="30">
        <f t="shared" si="162"/>
        <v>0.91527777777777775</v>
      </c>
      <c r="S2606" s="28">
        <f t="shared" si="163"/>
        <v>45466</v>
      </c>
      <c r="T2606" s="28"/>
    </row>
    <row r="2607" spans="1:20" ht="13.2" x14ac:dyDescent="0.25">
      <c r="A2607" s="3" t="s">
        <v>5734</v>
      </c>
      <c r="B2607" s="3" t="s">
        <v>20</v>
      </c>
      <c r="C2607" s="3" t="s">
        <v>15</v>
      </c>
      <c r="D2607" s="3" t="s">
        <v>22</v>
      </c>
      <c r="E2607" s="3" t="s">
        <v>35</v>
      </c>
      <c r="F2607" s="3" t="s">
        <v>5735</v>
      </c>
      <c r="G2607" s="3" t="s">
        <v>5736</v>
      </c>
      <c r="H2607" s="3">
        <v>23</v>
      </c>
      <c r="I2607" s="3">
        <v>17.64</v>
      </c>
      <c r="J2607" s="3">
        <v>10</v>
      </c>
      <c r="K2607" s="3">
        <v>176.4</v>
      </c>
      <c r="L2607" s="3" t="s">
        <v>23</v>
      </c>
      <c r="M2607" s="5">
        <v>2</v>
      </c>
      <c r="N2607" s="6" t="str">
        <f>IF(ev_charging_network_usage_!$I2607&lt;=10,"Low",IF(ev_charging_network_usage_!$I2607&lt;=30,"Medium","High"))</f>
        <v>Medium</v>
      </c>
      <c r="O2607" s="6" t="str">
        <f t="shared" si="165"/>
        <v>Low Satisfaction</v>
      </c>
      <c r="P2607" s="6" t="str">
        <f>IF(ev_charging_network_usage_!$H2607&lt;30,"Short Charging",IF(ev_charging_network_usage_!$H2607&lt;=60,"Medium Charging","Long Charging"))</f>
        <v>Short Charging</v>
      </c>
      <c r="Q2607" s="6">
        <f t="shared" si="164"/>
        <v>3</v>
      </c>
      <c r="R2607" s="30">
        <f t="shared" si="162"/>
        <v>0.15833333333333333</v>
      </c>
      <c r="S2607" s="28">
        <f t="shared" si="163"/>
        <v>45403</v>
      </c>
      <c r="T2607" s="28"/>
    </row>
    <row r="2608" spans="1:20" ht="13.2" x14ac:dyDescent="0.25">
      <c r="A2608" s="7" t="s">
        <v>5737</v>
      </c>
      <c r="B2608" s="7" t="s">
        <v>48</v>
      </c>
      <c r="C2608" s="7" t="s">
        <v>15</v>
      </c>
      <c r="D2608" s="7" t="s">
        <v>34</v>
      </c>
      <c r="E2608" s="7" t="s">
        <v>35</v>
      </c>
      <c r="F2608" s="7" t="s">
        <v>5738</v>
      </c>
      <c r="G2608" s="7" t="s">
        <v>5739</v>
      </c>
      <c r="H2608" s="7">
        <v>41</v>
      </c>
      <c r="I2608" s="7">
        <v>41.1</v>
      </c>
      <c r="J2608" s="7">
        <v>12</v>
      </c>
      <c r="K2608" s="7">
        <v>493.2</v>
      </c>
      <c r="L2608" s="7" t="s">
        <v>38</v>
      </c>
      <c r="M2608" s="9">
        <v>2</v>
      </c>
      <c r="N2608" s="6" t="str">
        <f>IF(ev_charging_network_usage_!$I2608&lt;=10,"Low",IF(ev_charging_network_usage_!$I2608&lt;=30,"Medium","High"))</f>
        <v>High</v>
      </c>
      <c r="O2608" s="6" t="str">
        <f t="shared" si="165"/>
        <v>Low Satisfaction</v>
      </c>
      <c r="P2608" s="6" t="str">
        <f>IF(ev_charging_network_usage_!$H2608&lt;30,"Short Charging",IF(ev_charging_network_usage_!$H2608&lt;=60,"Medium Charging","Long Charging"))</f>
        <v>Medium Charging</v>
      </c>
      <c r="Q2608" s="6">
        <f t="shared" si="164"/>
        <v>3</v>
      </c>
      <c r="R2608" s="30">
        <f t="shared" si="162"/>
        <v>0.36319444444444443</v>
      </c>
      <c r="S2608" s="28">
        <f t="shared" si="163"/>
        <v>44974</v>
      </c>
      <c r="T2608" s="28"/>
    </row>
    <row r="2609" spans="1:20" ht="13.2" x14ac:dyDescent="0.25">
      <c r="A2609" s="3" t="s">
        <v>5740</v>
      </c>
      <c r="B2609" s="3" t="s">
        <v>55</v>
      </c>
      <c r="C2609" s="3" t="s">
        <v>21</v>
      </c>
      <c r="D2609" s="3" t="s">
        <v>34</v>
      </c>
      <c r="E2609" s="3" t="s">
        <v>35</v>
      </c>
      <c r="F2609" s="3" t="s">
        <v>5741</v>
      </c>
      <c r="G2609" s="3" t="s">
        <v>5742</v>
      </c>
      <c r="H2609" s="3">
        <v>30</v>
      </c>
      <c r="I2609" s="3">
        <v>41.22</v>
      </c>
      <c r="J2609" s="3">
        <v>12</v>
      </c>
      <c r="K2609" s="3">
        <v>494.64</v>
      </c>
      <c r="L2609" s="3" t="s">
        <v>18</v>
      </c>
      <c r="M2609" s="5">
        <v>2</v>
      </c>
      <c r="N2609" s="6" t="str">
        <f>IF(ev_charging_network_usage_!$I2609&lt;=10,"Low",IF(ev_charging_network_usage_!$I2609&lt;=30,"Medium","High"))</f>
        <v>High</v>
      </c>
      <c r="O2609" s="6" t="str">
        <f t="shared" si="165"/>
        <v>Low Satisfaction</v>
      </c>
      <c r="P2609" s="6" t="str">
        <f>IF(ev_charging_network_usage_!$H2609&lt;30,"Short Charging",IF(ev_charging_network_usage_!$H2609&lt;=60,"Medium Charging","Long Charging"))</f>
        <v>Medium Charging</v>
      </c>
      <c r="Q2609" s="6">
        <f t="shared" si="164"/>
        <v>1</v>
      </c>
      <c r="R2609" s="30">
        <f t="shared" si="162"/>
        <v>0.8833333333333333</v>
      </c>
      <c r="S2609" s="28">
        <f t="shared" si="163"/>
        <v>45401</v>
      </c>
      <c r="T2609" s="28"/>
    </row>
    <row r="2610" spans="1:20" ht="13.2" x14ac:dyDescent="0.25">
      <c r="A2610" s="7" t="s">
        <v>5743</v>
      </c>
      <c r="B2610" s="7" t="s">
        <v>59</v>
      </c>
      <c r="C2610" s="7" t="s">
        <v>30</v>
      </c>
      <c r="D2610" s="7" t="s">
        <v>16</v>
      </c>
      <c r="E2610" s="7" t="s">
        <v>17</v>
      </c>
      <c r="F2610" s="7" t="s">
        <v>5744</v>
      </c>
      <c r="G2610" s="7" t="s">
        <v>5745</v>
      </c>
      <c r="H2610" s="7">
        <v>108</v>
      </c>
      <c r="I2610" s="7">
        <v>46.92</v>
      </c>
      <c r="J2610" s="7">
        <v>8</v>
      </c>
      <c r="K2610" s="7">
        <v>375.36</v>
      </c>
      <c r="L2610" s="7" t="s">
        <v>23</v>
      </c>
      <c r="M2610" s="9">
        <v>4</v>
      </c>
      <c r="N2610" s="6" t="str">
        <f>IF(ev_charging_network_usage_!$I2610&lt;=10,"Low",IF(ev_charging_network_usage_!$I2610&lt;=30,"Medium","High"))</f>
        <v>High</v>
      </c>
      <c r="O2610" s="6" t="str">
        <f t="shared" si="165"/>
        <v>Medium Satisfaction</v>
      </c>
      <c r="P2610" s="6" t="str">
        <f>IF(ev_charging_network_usage_!$H2610&lt;30,"Short Charging",IF(ev_charging_network_usage_!$H2610&lt;=60,"Medium Charging","Long Charging"))</f>
        <v>Long Charging</v>
      </c>
      <c r="Q2610" s="6">
        <f t="shared" si="164"/>
        <v>2</v>
      </c>
      <c r="R2610" s="30">
        <f t="shared" si="162"/>
        <v>0.21388888888888888</v>
      </c>
      <c r="S2610" s="28">
        <f t="shared" si="163"/>
        <v>45456</v>
      </c>
      <c r="T2610" s="28"/>
    </row>
    <row r="2611" spans="1:20" ht="13.2" x14ac:dyDescent="0.25">
      <c r="A2611" s="3" t="s">
        <v>5746</v>
      </c>
      <c r="B2611" s="3" t="s">
        <v>20</v>
      </c>
      <c r="C2611" s="3" t="s">
        <v>30</v>
      </c>
      <c r="D2611" s="3" t="s">
        <v>16</v>
      </c>
      <c r="E2611" s="3" t="s">
        <v>35</v>
      </c>
      <c r="F2611" s="3" t="s">
        <v>5747</v>
      </c>
      <c r="G2611" s="3" t="s">
        <v>5748</v>
      </c>
      <c r="H2611" s="3">
        <v>58</v>
      </c>
      <c r="I2611" s="3">
        <v>51.59</v>
      </c>
      <c r="J2611" s="3">
        <v>12</v>
      </c>
      <c r="K2611" s="3">
        <v>619.08000000000004</v>
      </c>
      <c r="L2611" s="3" t="s">
        <v>23</v>
      </c>
      <c r="M2611" s="5">
        <v>1</v>
      </c>
      <c r="N2611" s="6" t="str">
        <f>IF(ev_charging_network_usage_!$I2611&lt;=10,"Low",IF(ev_charging_network_usage_!$I2611&lt;=30,"Medium","High"))</f>
        <v>High</v>
      </c>
      <c r="O2611" s="6" t="str">
        <f t="shared" si="165"/>
        <v>Low Satisfaction</v>
      </c>
      <c r="P2611" s="6" t="str">
        <f>IF(ev_charging_network_usage_!$H2611&lt;30,"Short Charging",IF(ev_charging_network_usage_!$H2611&lt;=60,"Medium Charging","Long Charging"))</f>
        <v>Medium Charging</v>
      </c>
      <c r="Q2611" s="6">
        <f t="shared" si="164"/>
        <v>2</v>
      </c>
      <c r="R2611" s="30">
        <f t="shared" si="162"/>
        <v>0.91597222222222219</v>
      </c>
      <c r="S2611" s="28">
        <f t="shared" si="163"/>
        <v>45097</v>
      </c>
      <c r="T2611" s="28"/>
    </row>
    <row r="2612" spans="1:20" ht="13.2" x14ac:dyDescent="0.25">
      <c r="A2612" s="7" t="s">
        <v>5749</v>
      </c>
      <c r="B2612" s="7" t="s">
        <v>59</v>
      </c>
      <c r="C2612" s="7" t="s">
        <v>15</v>
      </c>
      <c r="D2612" s="7" t="s">
        <v>31</v>
      </c>
      <c r="E2612" s="7" t="s">
        <v>35</v>
      </c>
      <c r="F2612" s="8">
        <v>45117.975694444445</v>
      </c>
      <c r="G2612" s="8">
        <v>45148.048611111109</v>
      </c>
      <c r="H2612" s="7">
        <v>105</v>
      </c>
      <c r="I2612" s="7">
        <v>55.65</v>
      </c>
      <c r="J2612" s="7">
        <v>8</v>
      </c>
      <c r="K2612" s="7">
        <v>445.2</v>
      </c>
      <c r="L2612" s="7" t="s">
        <v>23</v>
      </c>
      <c r="M2612" s="9">
        <v>3</v>
      </c>
      <c r="N2612" s="6" t="str">
        <f>IF(ev_charging_network_usage_!$I2612&lt;=10,"Low",IF(ev_charging_network_usage_!$I2612&lt;=30,"Medium","High"))</f>
        <v>High</v>
      </c>
      <c r="O2612" s="6" t="str">
        <f t="shared" si="165"/>
        <v>Medium Satisfaction</v>
      </c>
      <c r="P2612" s="6" t="str">
        <f>IF(ev_charging_network_usage_!$H2612&lt;30,"Short Charging",IF(ev_charging_network_usage_!$H2612&lt;=60,"Medium Charging","Long Charging"))</f>
        <v>Long Charging</v>
      </c>
      <c r="Q2612" s="6">
        <f t="shared" si="164"/>
        <v>3</v>
      </c>
      <c r="R2612" s="30">
        <f t="shared" si="162"/>
        <v>0.97569444444444442</v>
      </c>
      <c r="S2612" s="28">
        <f t="shared" si="163"/>
        <v>45117</v>
      </c>
      <c r="T2612" s="28"/>
    </row>
    <row r="2613" spans="1:20" ht="13.2" x14ac:dyDescent="0.25">
      <c r="A2613" s="3" t="s">
        <v>5750</v>
      </c>
      <c r="B2613" s="3" t="s">
        <v>14</v>
      </c>
      <c r="C2613" s="3" t="s">
        <v>21</v>
      </c>
      <c r="D2613" s="3" t="s">
        <v>22</v>
      </c>
      <c r="E2613" s="3" t="s">
        <v>35</v>
      </c>
      <c r="F2613" s="4">
        <v>44962.640277777777</v>
      </c>
      <c r="G2613" s="4">
        <v>44962.654166666667</v>
      </c>
      <c r="H2613" s="3">
        <v>20</v>
      </c>
      <c r="I2613" s="3">
        <v>41.61</v>
      </c>
      <c r="J2613" s="3">
        <v>10</v>
      </c>
      <c r="K2613" s="3">
        <v>416.1</v>
      </c>
      <c r="L2613" s="3" t="s">
        <v>38</v>
      </c>
      <c r="M2613" s="5">
        <v>3</v>
      </c>
      <c r="N2613" s="6" t="str">
        <f>IF(ev_charging_network_usage_!$I2613&lt;=10,"Low",IF(ev_charging_network_usage_!$I2613&lt;=30,"Medium","High"))</f>
        <v>High</v>
      </c>
      <c r="O2613" s="6" t="str">
        <f t="shared" si="165"/>
        <v>Medium Satisfaction</v>
      </c>
      <c r="P2613" s="6" t="str">
        <f>IF(ev_charging_network_usage_!$H2613&lt;30,"Short Charging",IF(ev_charging_network_usage_!$H2613&lt;=60,"Medium Charging","Long Charging"))</f>
        <v>Short Charging</v>
      </c>
      <c r="Q2613" s="6">
        <f t="shared" si="164"/>
        <v>1</v>
      </c>
      <c r="R2613" s="30">
        <f t="shared" si="162"/>
        <v>0.64027777777777772</v>
      </c>
      <c r="S2613" s="28">
        <f t="shared" si="163"/>
        <v>44962</v>
      </c>
      <c r="T2613" s="28"/>
    </row>
    <row r="2614" spans="1:20" ht="13.2" x14ac:dyDescent="0.25">
      <c r="A2614" s="7" t="s">
        <v>5751</v>
      </c>
      <c r="B2614" s="7" t="s">
        <v>14</v>
      </c>
      <c r="C2614" s="7" t="s">
        <v>15</v>
      </c>
      <c r="D2614" s="7" t="s">
        <v>16</v>
      </c>
      <c r="E2614" s="7" t="s">
        <v>17</v>
      </c>
      <c r="F2614" s="7" t="s">
        <v>5752</v>
      </c>
      <c r="G2614" s="7" t="s">
        <v>5753</v>
      </c>
      <c r="H2614" s="7">
        <v>21</v>
      </c>
      <c r="I2614" s="7">
        <v>9.7200000000000006</v>
      </c>
      <c r="J2614" s="7">
        <v>10</v>
      </c>
      <c r="K2614" s="7">
        <v>97.2</v>
      </c>
      <c r="L2614" s="7" t="s">
        <v>27</v>
      </c>
      <c r="M2614" s="9">
        <v>5</v>
      </c>
      <c r="N2614" s="6" t="str">
        <f>IF(ev_charging_network_usage_!$I2614&lt;=10,"Low",IF(ev_charging_network_usage_!$I2614&lt;=30,"Medium","High"))</f>
        <v>Low</v>
      </c>
      <c r="O2614" s="6" t="str">
        <f t="shared" si="165"/>
        <v>High Satisfaction</v>
      </c>
      <c r="P2614" s="6" t="str">
        <f>IF(ev_charging_network_usage_!$H2614&lt;30,"Short Charging",IF(ev_charging_network_usage_!$H2614&lt;=60,"Medium Charging","Long Charging"))</f>
        <v>Short Charging</v>
      </c>
      <c r="Q2614" s="6">
        <f t="shared" si="164"/>
        <v>3</v>
      </c>
      <c r="R2614" s="30">
        <f t="shared" si="162"/>
        <v>0.25694444444444442</v>
      </c>
      <c r="S2614" s="28">
        <f t="shared" si="163"/>
        <v>45456</v>
      </c>
      <c r="T2614" s="28"/>
    </row>
    <row r="2615" spans="1:20" ht="13.2" x14ac:dyDescent="0.25">
      <c r="A2615" s="3" t="s">
        <v>5754</v>
      </c>
      <c r="B2615" s="3" t="s">
        <v>43</v>
      </c>
      <c r="C2615" s="3" t="s">
        <v>30</v>
      </c>
      <c r="D2615" s="3" t="s">
        <v>16</v>
      </c>
      <c r="E2615" s="3" t="s">
        <v>35</v>
      </c>
      <c r="F2615" s="4">
        <v>44936.529861111114</v>
      </c>
      <c r="G2615" s="4">
        <v>44936.583333333336</v>
      </c>
      <c r="H2615" s="3">
        <v>77</v>
      </c>
      <c r="I2615" s="3">
        <v>32.35</v>
      </c>
      <c r="J2615" s="3">
        <v>15</v>
      </c>
      <c r="K2615" s="3">
        <v>485.25</v>
      </c>
      <c r="L2615" s="3" t="s">
        <v>38</v>
      </c>
      <c r="M2615" s="5">
        <v>3</v>
      </c>
      <c r="N2615" s="6" t="str">
        <f>IF(ev_charging_network_usage_!$I2615&lt;=10,"Low",IF(ev_charging_network_usage_!$I2615&lt;=30,"Medium","High"))</f>
        <v>High</v>
      </c>
      <c r="O2615" s="6" t="str">
        <f t="shared" si="165"/>
        <v>Medium Satisfaction</v>
      </c>
      <c r="P2615" s="6" t="str">
        <f>IF(ev_charging_network_usage_!$H2615&lt;30,"Short Charging",IF(ev_charging_network_usage_!$H2615&lt;=60,"Medium Charging","Long Charging"))</f>
        <v>Long Charging</v>
      </c>
      <c r="Q2615" s="6">
        <f t="shared" si="164"/>
        <v>2</v>
      </c>
      <c r="R2615" s="30">
        <f t="shared" si="162"/>
        <v>0.52986111111111112</v>
      </c>
      <c r="S2615" s="28">
        <f t="shared" si="163"/>
        <v>44936</v>
      </c>
      <c r="T2615" s="28"/>
    </row>
    <row r="2616" spans="1:20" ht="13.2" x14ac:dyDescent="0.25">
      <c r="A2616" s="7" t="s">
        <v>5755</v>
      </c>
      <c r="B2616" s="7" t="s">
        <v>78</v>
      </c>
      <c r="C2616" s="7" t="s">
        <v>15</v>
      </c>
      <c r="D2616" s="7" t="s">
        <v>22</v>
      </c>
      <c r="E2616" s="7" t="s">
        <v>17</v>
      </c>
      <c r="F2616" s="7" t="s">
        <v>5756</v>
      </c>
      <c r="G2616" s="7" t="s">
        <v>5757</v>
      </c>
      <c r="H2616" s="7">
        <v>50</v>
      </c>
      <c r="I2616" s="7">
        <v>38.409999999999997</v>
      </c>
      <c r="J2616" s="7">
        <v>12</v>
      </c>
      <c r="K2616" s="7">
        <v>460.92</v>
      </c>
      <c r="L2616" s="7" t="s">
        <v>27</v>
      </c>
      <c r="M2616" s="9">
        <v>5</v>
      </c>
      <c r="N2616" s="6" t="str">
        <f>IF(ev_charging_network_usage_!$I2616&lt;=10,"Low",IF(ev_charging_network_usage_!$I2616&lt;=30,"Medium","High"))</f>
        <v>High</v>
      </c>
      <c r="O2616" s="6" t="str">
        <f t="shared" si="165"/>
        <v>High Satisfaction</v>
      </c>
      <c r="P2616" s="6" t="str">
        <f>IF(ev_charging_network_usage_!$H2616&lt;30,"Short Charging",IF(ev_charging_network_usage_!$H2616&lt;=60,"Medium Charging","Long Charging"))</f>
        <v>Medium Charging</v>
      </c>
      <c r="Q2616" s="6">
        <f t="shared" si="164"/>
        <v>3</v>
      </c>
      <c r="R2616" s="30">
        <f t="shared" si="162"/>
        <v>0.44930555555555557</v>
      </c>
      <c r="S2616" s="28">
        <f t="shared" si="163"/>
        <v>45399</v>
      </c>
      <c r="T2616" s="28"/>
    </row>
    <row r="2617" spans="1:20" ht="13.2" x14ac:dyDescent="0.25">
      <c r="A2617" s="3" t="s">
        <v>5758</v>
      </c>
      <c r="B2617" s="3" t="s">
        <v>43</v>
      </c>
      <c r="C2617" s="3" t="s">
        <v>21</v>
      </c>
      <c r="D2617" s="3" t="s">
        <v>22</v>
      </c>
      <c r="E2617" s="3" t="s">
        <v>17</v>
      </c>
      <c r="F2617" s="3" t="s">
        <v>5759</v>
      </c>
      <c r="G2617" s="3" t="s">
        <v>5760</v>
      </c>
      <c r="H2617" s="3">
        <v>54</v>
      </c>
      <c r="I2617" s="3">
        <v>28.38</v>
      </c>
      <c r="J2617" s="3">
        <v>12</v>
      </c>
      <c r="K2617" s="3">
        <v>340.56</v>
      </c>
      <c r="L2617" s="3" t="s">
        <v>18</v>
      </c>
      <c r="M2617" s="5">
        <v>3</v>
      </c>
      <c r="N2617" s="6" t="str">
        <f>IF(ev_charging_network_usage_!$I2617&lt;=10,"Low",IF(ev_charging_network_usage_!$I2617&lt;=30,"Medium","High"))</f>
        <v>Medium</v>
      </c>
      <c r="O2617" s="6" t="str">
        <f t="shared" si="165"/>
        <v>Medium Satisfaction</v>
      </c>
      <c r="P2617" s="6" t="str">
        <f>IF(ev_charging_network_usage_!$H2617&lt;30,"Short Charging",IF(ev_charging_network_usage_!$H2617&lt;=60,"Medium Charging","Long Charging"))</f>
        <v>Medium Charging</v>
      </c>
      <c r="Q2617" s="6">
        <f t="shared" si="164"/>
        <v>1</v>
      </c>
      <c r="R2617" s="30">
        <f t="shared" si="162"/>
        <v>0.3263888888888889</v>
      </c>
      <c r="S2617" s="28">
        <f t="shared" si="163"/>
        <v>45042</v>
      </c>
      <c r="T2617" s="28"/>
    </row>
    <row r="2618" spans="1:20" ht="13.2" x14ac:dyDescent="0.25">
      <c r="A2618" s="7" t="s">
        <v>5761</v>
      </c>
      <c r="B2618" s="7" t="s">
        <v>59</v>
      </c>
      <c r="C2618" s="7" t="s">
        <v>15</v>
      </c>
      <c r="D2618" s="7" t="s">
        <v>31</v>
      </c>
      <c r="E2618" s="7" t="s">
        <v>17</v>
      </c>
      <c r="F2618" s="7" t="s">
        <v>5762</v>
      </c>
      <c r="G2618" s="7" t="s">
        <v>5763</v>
      </c>
      <c r="H2618" s="7">
        <v>51</v>
      </c>
      <c r="I2618" s="7">
        <v>32.340000000000003</v>
      </c>
      <c r="J2618" s="7">
        <v>8</v>
      </c>
      <c r="K2618" s="7">
        <v>258.72000000000003</v>
      </c>
      <c r="L2618" s="7" t="s">
        <v>27</v>
      </c>
      <c r="M2618" s="9">
        <v>2</v>
      </c>
      <c r="N2618" s="6" t="str">
        <f>IF(ev_charging_network_usage_!$I2618&lt;=10,"Low",IF(ev_charging_network_usage_!$I2618&lt;=30,"Medium","High"))</f>
        <v>High</v>
      </c>
      <c r="O2618" s="6" t="str">
        <f t="shared" si="165"/>
        <v>Low Satisfaction</v>
      </c>
      <c r="P2618" s="6" t="str">
        <f>IF(ev_charging_network_usage_!$H2618&lt;30,"Short Charging",IF(ev_charging_network_usage_!$H2618&lt;=60,"Medium Charging","Long Charging"))</f>
        <v>Medium Charging</v>
      </c>
      <c r="Q2618" s="6">
        <f t="shared" si="164"/>
        <v>3</v>
      </c>
      <c r="R2618" s="30">
        <f t="shared" si="162"/>
        <v>0.82638888888888884</v>
      </c>
      <c r="S2618" s="28">
        <f t="shared" si="163"/>
        <v>45531</v>
      </c>
      <c r="T2618" s="28"/>
    </row>
    <row r="2619" spans="1:20" ht="13.2" x14ac:dyDescent="0.25">
      <c r="A2619" s="3" t="s">
        <v>5764</v>
      </c>
      <c r="B2619" s="3" t="s">
        <v>55</v>
      </c>
      <c r="C2619" s="3" t="s">
        <v>30</v>
      </c>
      <c r="D2619" s="3" t="s">
        <v>22</v>
      </c>
      <c r="E2619" s="3" t="s">
        <v>17</v>
      </c>
      <c r="F2619" s="3" t="s">
        <v>5765</v>
      </c>
      <c r="G2619" s="3" t="s">
        <v>5766</v>
      </c>
      <c r="H2619" s="3">
        <v>37</v>
      </c>
      <c r="I2619" s="3">
        <v>20.079999999999998</v>
      </c>
      <c r="J2619" s="3">
        <v>12</v>
      </c>
      <c r="K2619" s="3">
        <v>240.96</v>
      </c>
      <c r="L2619" s="3" t="s">
        <v>38</v>
      </c>
      <c r="M2619" s="5">
        <v>1</v>
      </c>
      <c r="N2619" s="6" t="str">
        <f>IF(ev_charging_network_usage_!$I2619&lt;=10,"Low",IF(ev_charging_network_usage_!$I2619&lt;=30,"Medium","High"))</f>
        <v>Medium</v>
      </c>
      <c r="O2619" s="6" t="str">
        <f t="shared" si="165"/>
        <v>Low Satisfaction</v>
      </c>
      <c r="P2619" s="6" t="str">
        <f>IF(ev_charging_network_usage_!$H2619&lt;30,"Short Charging",IF(ev_charging_network_usage_!$H2619&lt;=60,"Medium Charging","Long Charging"))</f>
        <v>Medium Charging</v>
      </c>
      <c r="Q2619" s="6">
        <f t="shared" si="164"/>
        <v>2</v>
      </c>
      <c r="R2619" s="30">
        <f t="shared" si="162"/>
        <v>0.79305555555555551</v>
      </c>
      <c r="S2619" s="28">
        <f t="shared" si="163"/>
        <v>45260</v>
      </c>
      <c r="T2619" s="28"/>
    </row>
    <row r="2620" spans="1:20" ht="13.2" x14ac:dyDescent="0.25">
      <c r="A2620" s="7" t="s">
        <v>5767</v>
      </c>
      <c r="B2620" s="7" t="s">
        <v>43</v>
      </c>
      <c r="C2620" s="7" t="s">
        <v>30</v>
      </c>
      <c r="D2620" s="7" t="s">
        <v>22</v>
      </c>
      <c r="E2620" s="7" t="s">
        <v>17</v>
      </c>
      <c r="F2620" s="8">
        <v>45052.723611111112</v>
      </c>
      <c r="G2620" s="8">
        <v>45052.777777777781</v>
      </c>
      <c r="H2620" s="7">
        <v>78</v>
      </c>
      <c r="I2620" s="7">
        <v>54.03</v>
      </c>
      <c r="J2620" s="7">
        <v>12</v>
      </c>
      <c r="K2620" s="7">
        <v>648.36</v>
      </c>
      <c r="L2620" s="7" t="s">
        <v>38</v>
      </c>
      <c r="M2620" s="9">
        <v>5</v>
      </c>
      <c r="N2620" s="6" t="str">
        <f>IF(ev_charging_network_usage_!$I2620&lt;=10,"Low",IF(ev_charging_network_usage_!$I2620&lt;=30,"Medium","High"))</f>
        <v>High</v>
      </c>
      <c r="O2620" s="6" t="str">
        <f t="shared" si="165"/>
        <v>High Satisfaction</v>
      </c>
      <c r="P2620" s="6" t="str">
        <f>IF(ev_charging_network_usage_!$H2620&lt;30,"Short Charging",IF(ev_charging_network_usage_!$H2620&lt;=60,"Medium Charging","Long Charging"))</f>
        <v>Long Charging</v>
      </c>
      <c r="Q2620" s="6">
        <f t="shared" si="164"/>
        <v>2</v>
      </c>
      <c r="R2620" s="30">
        <f t="shared" si="162"/>
        <v>0.72361111111111109</v>
      </c>
      <c r="S2620" s="28">
        <f t="shared" si="163"/>
        <v>45052</v>
      </c>
      <c r="T2620" s="28"/>
    </row>
    <row r="2621" spans="1:20" ht="13.2" x14ac:dyDescent="0.25">
      <c r="A2621" s="3" t="s">
        <v>5768</v>
      </c>
      <c r="B2621" s="3" t="s">
        <v>29</v>
      </c>
      <c r="C2621" s="3" t="s">
        <v>30</v>
      </c>
      <c r="D2621" s="3" t="s">
        <v>34</v>
      </c>
      <c r="E2621" s="3" t="s">
        <v>35</v>
      </c>
      <c r="F2621" s="3" t="s">
        <v>5769</v>
      </c>
      <c r="G2621" s="3" t="s">
        <v>5770</v>
      </c>
      <c r="H2621" s="3">
        <v>42</v>
      </c>
      <c r="I2621" s="3">
        <v>44.13</v>
      </c>
      <c r="J2621" s="3">
        <v>8</v>
      </c>
      <c r="K2621" s="3">
        <v>353.04</v>
      </c>
      <c r="L2621" s="3" t="s">
        <v>27</v>
      </c>
      <c r="M2621" s="5">
        <v>2</v>
      </c>
      <c r="N2621" s="6" t="str">
        <f>IF(ev_charging_network_usage_!$I2621&lt;=10,"Low",IF(ev_charging_network_usage_!$I2621&lt;=30,"Medium","High"))</f>
        <v>High</v>
      </c>
      <c r="O2621" s="6" t="str">
        <f t="shared" si="165"/>
        <v>Low Satisfaction</v>
      </c>
      <c r="P2621" s="6" t="str">
        <f>IF(ev_charging_network_usage_!$H2621&lt;30,"Short Charging",IF(ev_charging_network_usage_!$H2621&lt;=60,"Medium Charging","Long Charging"))</f>
        <v>Medium Charging</v>
      </c>
      <c r="Q2621" s="6">
        <f t="shared" si="164"/>
        <v>2</v>
      </c>
      <c r="R2621" s="30">
        <f t="shared" si="162"/>
        <v>0.24305555555555555</v>
      </c>
      <c r="S2621" s="28">
        <f t="shared" si="163"/>
        <v>45405</v>
      </c>
      <c r="T2621" s="28"/>
    </row>
    <row r="2622" spans="1:20" ht="13.2" x14ac:dyDescent="0.25">
      <c r="A2622" s="7" t="s">
        <v>5771</v>
      </c>
      <c r="B2622" s="7" t="s">
        <v>43</v>
      </c>
      <c r="C2622" s="7" t="s">
        <v>15</v>
      </c>
      <c r="D2622" s="7" t="s">
        <v>31</v>
      </c>
      <c r="E2622" s="7" t="s">
        <v>35</v>
      </c>
      <c r="F2622" s="8">
        <v>45605.527777777781</v>
      </c>
      <c r="G2622" s="8">
        <v>45605.548611111109</v>
      </c>
      <c r="H2622" s="7">
        <v>30</v>
      </c>
      <c r="I2622" s="7">
        <v>26.02</v>
      </c>
      <c r="J2622" s="7">
        <v>10</v>
      </c>
      <c r="K2622" s="7">
        <v>260.2</v>
      </c>
      <c r="L2622" s="7" t="s">
        <v>27</v>
      </c>
      <c r="M2622" s="9">
        <v>5</v>
      </c>
      <c r="N2622" s="6" t="str">
        <f>IF(ev_charging_network_usage_!$I2622&lt;=10,"Low",IF(ev_charging_network_usage_!$I2622&lt;=30,"Medium","High"))</f>
        <v>Medium</v>
      </c>
      <c r="O2622" s="6" t="str">
        <f t="shared" si="165"/>
        <v>High Satisfaction</v>
      </c>
      <c r="P2622" s="6" t="str">
        <f>IF(ev_charging_network_usage_!$H2622&lt;30,"Short Charging",IF(ev_charging_network_usage_!$H2622&lt;=60,"Medium Charging","Long Charging"))</f>
        <v>Medium Charging</v>
      </c>
      <c r="Q2622" s="6">
        <f t="shared" si="164"/>
        <v>3</v>
      </c>
      <c r="R2622" s="30">
        <f t="shared" si="162"/>
        <v>0.52777777777777779</v>
      </c>
      <c r="S2622" s="28">
        <f t="shared" si="163"/>
        <v>45605</v>
      </c>
      <c r="T2622" s="28"/>
    </row>
    <row r="2623" spans="1:20" ht="13.2" x14ac:dyDescent="0.25">
      <c r="A2623" s="3" t="s">
        <v>5772</v>
      </c>
      <c r="B2623" s="3" t="s">
        <v>55</v>
      </c>
      <c r="C2623" s="3" t="s">
        <v>15</v>
      </c>
      <c r="D2623" s="3" t="s">
        <v>16</v>
      </c>
      <c r="E2623" s="3" t="s">
        <v>35</v>
      </c>
      <c r="F2623" s="3" t="s">
        <v>5773</v>
      </c>
      <c r="G2623" s="3" t="s">
        <v>5774</v>
      </c>
      <c r="H2623" s="3">
        <v>110</v>
      </c>
      <c r="I2623" s="3">
        <v>19.02</v>
      </c>
      <c r="J2623" s="3">
        <v>10</v>
      </c>
      <c r="K2623" s="3">
        <v>190.2</v>
      </c>
      <c r="L2623" s="3" t="s">
        <v>38</v>
      </c>
      <c r="M2623" s="5">
        <v>1</v>
      </c>
      <c r="N2623" s="6" t="str">
        <f>IF(ev_charging_network_usage_!$I2623&lt;=10,"Low",IF(ev_charging_network_usage_!$I2623&lt;=30,"Medium","High"))</f>
        <v>Medium</v>
      </c>
      <c r="O2623" s="6" t="str">
        <f t="shared" si="165"/>
        <v>Low Satisfaction</v>
      </c>
      <c r="P2623" s="6" t="str">
        <f>IF(ev_charging_network_usage_!$H2623&lt;30,"Short Charging",IF(ev_charging_network_usage_!$H2623&lt;=60,"Medium Charging","Long Charging"))</f>
        <v>Long Charging</v>
      </c>
      <c r="Q2623" s="6">
        <f t="shared" si="164"/>
        <v>3</v>
      </c>
      <c r="R2623" s="30">
        <f t="shared" si="162"/>
        <v>0.12430555555555556</v>
      </c>
      <c r="S2623" s="28">
        <f t="shared" si="163"/>
        <v>44943</v>
      </c>
      <c r="T2623" s="28"/>
    </row>
    <row r="2624" spans="1:20" ht="13.2" x14ac:dyDescent="0.25">
      <c r="A2624" s="7" t="s">
        <v>5775</v>
      </c>
      <c r="B2624" s="7" t="s">
        <v>14</v>
      </c>
      <c r="C2624" s="7" t="s">
        <v>30</v>
      </c>
      <c r="D2624" s="7" t="s">
        <v>16</v>
      </c>
      <c r="E2624" s="7" t="s">
        <v>35</v>
      </c>
      <c r="F2624" s="7" t="s">
        <v>5776</v>
      </c>
      <c r="G2624" s="7" t="s">
        <v>5777</v>
      </c>
      <c r="H2624" s="7">
        <v>39</v>
      </c>
      <c r="I2624" s="7">
        <v>34.14</v>
      </c>
      <c r="J2624" s="7">
        <v>12</v>
      </c>
      <c r="K2624" s="7">
        <v>409.68</v>
      </c>
      <c r="L2624" s="7" t="s">
        <v>38</v>
      </c>
      <c r="M2624" s="9">
        <v>3</v>
      </c>
      <c r="N2624" s="6" t="str">
        <f>IF(ev_charging_network_usage_!$I2624&lt;=10,"Low",IF(ev_charging_network_usage_!$I2624&lt;=30,"Medium","High"))</f>
        <v>High</v>
      </c>
      <c r="O2624" s="6" t="str">
        <f t="shared" si="165"/>
        <v>Medium Satisfaction</v>
      </c>
      <c r="P2624" s="6" t="str">
        <f>IF(ev_charging_network_usage_!$H2624&lt;30,"Short Charging",IF(ev_charging_network_usage_!$H2624&lt;=60,"Medium Charging","Long Charging"))</f>
        <v>Medium Charging</v>
      </c>
      <c r="Q2624" s="6">
        <f t="shared" si="164"/>
        <v>2</v>
      </c>
      <c r="R2624" s="30">
        <f t="shared" si="162"/>
        <v>2.9861111111111113E-2</v>
      </c>
      <c r="S2624" s="28">
        <f t="shared" si="163"/>
        <v>45125</v>
      </c>
      <c r="T2624" s="28"/>
    </row>
    <row r="2625" spans="1:20" ht="13.2" x14ac:dyDescent="0.25">
      <c r="A2625" s="3" t="s">
        <v>5778</v>
      </c>
      <c r="B2625" s="3" t="s">
        <v>55</v>
      </c>
      <c r="C2625" s="3" t="s">
        <v>21</v>
      </c>
      <c r="D2625" s="3" t="s">
        <v>31</v>
      </c>
      <c r="E2625" s="3" t="s">
        <v>17</v>
      </c>
      <c r="F2625" s="4">
        <v>45207.241666666669</v>
      </c>
      <c r="G2625" s="4">
        <v>45207.26458333333</v>
      </c>
      <c r="H2625" s="3">
        <v>33</v>
      </c>
      <c r="I2625" s="3">
        <v>58.2</v>
      </c>
      <c r="J2625" s="3">
        <v>8</v>
      </c>
      <c r="K2625" s="3">
        <v>465.6</v>
      </c>
      <c r="L2625" s="3" t="s">
        <v>27</v>
      </c>
      <c r="M2625" s="5">
        <v>2</v>
      </c>
      <c r="N2625" s="6" t="str">
        <f>IF(ev_charging_network_usage_!$I2625&lt;=10,"Low",IF(ev_charging_network_usage_!$I2625&lt;=30,"Medium","High"))</f>
        <v>High</v>
      </c>
      <c r="O2625" s="6" t="str">
        <f t="shared" si="165"/>
        <v>Low Satisfaction</v>
      </c>
      <c r="P2625" s="6" t="str">
        <f>IF(ev_charging_network_usage_!$H2625&lt;30,"Short Charging",IF(ev_charging_network_usage_!$H2625&lt;=60,"Medium Charging","Long Charging"))</f>
        <v>Medium Charging</v>
      </c>
      <c r="Q2625" s="6">
        <f t="shared" si="164"/>
        <v>1</v>
      </c>
      <c r="R2625" s="30">
        <f t="shared" si="162"/>
        <v>0.24166666666666667</v>
      </c>
      <c r="S2625" s="28">
        <f t="shared" si="163"/>
        <v>45207</v>
      </c>
      <c r="T2625" s="28"/>
    </row>
    <row r="2626" spans="1:20" ht="13.2" x14ac:dyDescent="0.25">
      <c r="A2626" s="7" t="s">
        <v>5779</v>
      </c>
      <c r="B2626" s="7" t="s">
        <v>20</v>
      </c>
      <c r="C2626" s="7" t="s">
        <v>15</v>
      </c>
      <c r="D2626" s="7" t="s">
        <v>31</v>
      </c>
      <c r="E2626" s="7" t="s">
        <v>17</v>
      </c>
      <c r="F2626" s="7" t="s">
        <v>5780</v>
      </c>
      <c r="G2626" s="7" t="s">
        <v>5781</v>
      </c>
      <c r="H2626" s="7">
        <v>109</v>
      </c>
      <c r="I2626" s="7">
        <v>6.04</v>
      </c>
      <c r="J2626" s="7">
        <v>8</v>
      </c>
      <c r="K2626" s="7">
        <v>48.32</v>
      </c>
      <c r="L2626" s="7" t="s">
        <v>38</v>
      </c>
      <c r="M2626" s="9">
        <v>3</v>
      </c>
      <c r="N2626" s="6" t="str">
        <f>IF(ev_charging_network_usage_!$I2626&lt;=10,"Low",IF(ev_charging_network_usage_!$I2626&lt;=30,"Medium","High"))</f>
        <v>Low</v>
      </c>
      <c r="O2626" s="6" t="str">
        <f t="shared" si="165"/>
        <v>Medium Satisfaction</v>
      </c>
      <c r="P2626" s="6" t="str">
        <f>IF(ev_charging_network_usage_!$H2626&lt;30,"Short Charging",IF(ev_charging_network_usage_!$H2626&lt;=60,"Medium Charging","Long Charging"))</f>
        <v>Long Charging</v>
      </c>
      <c r="Q2626" s="6">
        <f t="shared" si="164"/>
        <v>3</v>
      </c>
      <c r="R2626" s="30">
        <f t="shared" ref="R2626:R2689" si="166">TIME(HOUR(F2626),MINUTE(F2626),SECOND(F2626))</f>
        <v>0.77916666666666667</v>
      </c>
      <c r="S2626" s="28">
        <f t="shared" ref="S2626:S2689" si="167">DATE(YEAR(F2626),MONTH(F2626),DAY(F2626))</f>
        <v>45001</v>
      </c>
      <c r="T2626" s="28"/>
    </row>
    <row r="2627" spans="1:20" ht="13.2" x14ac:dyDescent="0.25">
      <c r="A2627" s="3" t="s">
        <v>5782</v>
      </c>
      <c r="B2627" s="3" t="s">
        <v>43</v>
      </c>
      <c r="C2627" s="3" t="s">
        <v>30</v>
      </c>
      <c r="D2627" s="3" t="s">
        <v>22</v>
      </c>
      <c r="E2627" s="3" t="s">
        <v>17</v>
      </c>
      <c r="F2627" s="3" t="s">
        <v>5783</v>
      </c>
      <c r="G2627" s="3" t="s">
        <v>5784</v>
      </c>
      <c r="H2627" s="3">
        <v>90</v>
      </c>
      <c r="I2627" s="3">
        <v>28.4</v>
      </c>
      <c r="J2627" s="3">
        <v>12</v>
      </c>
      <c r="K2627" s="3">
        <v>340.8</v>
      </c>
      <c r="L2627" s="3" t="s">
        <v>23</v>
      </c>
      <c r="M2627" s="5">
        <v>1</v>
      </c>
      <c r="N2627" s="6" t="str">
        <f>IF(ev_charging_network_usage_!$I2627&lt;=10,"Low",IF(ev_charging_network_usage_!$I2627&lt;=30,"Medium","High"))</f>
        <v>Medium</v>
      </c>
      <c r="O2627" s="6" t="str">
        <f t="shared" si="165"/>
        <v>Low Satisfaction</v>
      </c>
      <c r="P2627" s="6" t="str">
        <f>IF(ev_charging_network_usage_!$H2627&lt;30,"Short Charging",IF(ev_charging_network_usage_!$H2627&lt;=60,"Medium Charging","Long Charging"))</f>
        <v>Long Charging</v>
      </c>
      <c r="Q2627" s="6">
        <f t="shared" ref="Q2627:Q2690" si="168">IF(C2627="Fast Charger",1,IF(C2627="Standard Charger",2,IF(C2627="Super Fast Charger",3,"")))</f>
        <v>2</v>
      </c>
      <c r="R2627" s="30">
        <f t="shared" si="166"/>
        <v>0.82430555555555551</v>
      </c>
      <c r="S2627" s="28">
        <f t="shared" si="167"/>
        <v>44980</v>
      </c>
      <c r="T2627" s="28"/>
    </row>
    <row r="2628" spans="1:20" ht="13.2" x14ac:dyDescent="0.25">
      <c r="A2628" s="7" t="s">
        <v>5785</v>
      </c>
      <c r="B2628" s="7" t="s">
        <v>48</v>
      </c>
      <c r="C2628" s="7" t="s">
        <v>21</v>
      </c>
      <c r="D2628" s="7" t="s">
        <v>22</v>
      </c>
      <c r="E2628" s="7" t="s">
        <v>17</v>
      </c>
      <c r="F2628" s="7" t="s">
        <v>5786</v>
      </c>
      <c r="G2628" s="7" t="s">
        <v>5787</v>
      </c>
      <c r="H2628" s="7">
        <v>63</v>
      </c>
      <c r="I2628" s="7">
        <v>11.48</v>
      </c>
      <c r="J2628" s="7">
        <v>15</v>
      </c>
      <c r="K2628" s="7">
        <v>172.2</v>
      </c>
      <c r="L2628" s="7" t="s">
        <v>23</v>
      </c>
      <c r="M2628" s="9">
        <v>3</v>
      </c>
      <c r="N2628" s="6" t="str">
        <f>IF(ev_charging_network_usage_!$I2628&lt;=10,"Low",IF(ev_charging_network_usage_!$I2628&lt;=30,"Medium","High"))</f>
        <v>Medium</v>
      </c>
      <c r="O2628" s="6" t="str">
        <f t="shared" ref="O2628:O2691" si="169">IF(M2628&lt;=2,"Low Satisfaction",IF(M2628&lt;=4,"Medium Satisfaction","High Satisfaction"))</f>
        <v>Medium Satisfaction</v>
      </c>
      <c r="P2628" s="6" t="str">
        <f>IF(ev_charging_network_usage_!$H2628&lt;30,"Short Charging",IF(ev_charging_network_usage_!$H2628&lt;=60,"Medium Charging","Long Charging"))</f>
        <v>Long Charging</v>
      </c>
      <c r="Q2628" s="6">
        <f t="shared" si="168"/>
        <v>1</v>
      </c>
      <c r="R2628" s="30">
        <f t="shared" si="166"/>
        <v>0.13333333333333333</v>
      </c>
      <c r="S2628" s="28">
        <f t="shared" si="167"/>
        <v>45407</v>
      </c>
      <c r="T2628" s="28"/>
    </row>
    <row r="2629" spans="1:20" ht="13.2" x14ac:dyDescent="0.25">
      <c r="A2629" s="3" t="s">
        <v>5788</v>
      </c>
      <c r="B2629" s="3" t="s">
        <v>29</v>
      </c>
      <c r="C2629" s="3" t="s">
        <v>30</v>
      </c>
      <c r="D2629" s="3" t="s">
        <v>31</v>
      </c>
      <c r="E2629" s="3" t="s">
        <v>35</v>
      </c>
      <c r="F2629" s="3" t="s">
        <v>5789</v>
      </c>
      <c r="G2629" s="3" t="s">
        <v>5790</v>
      </c>
      <c r="H2629" s="3">
        <v>46</v>
      </c>
      <c r="I2629" s="3">
        <v>14.42</v>
      </c>
      <c r="J2629" s="3">
        <v>10</v>
      </c>
      <c r="K2629" s="3">
        <v>144.19999999999999</v>
      </c>
      <c r="L2629" s="3" t="s">
        <v>23</v>
      </c>
      <c r="M2629" s="5">
        <v>4</v>
      </c>
      <c r="N2629" s="6" t="str">
        <f>IF(ev_charging_network_usage_!$I2629&lt;=10,"Low",IF(ev_charging_network_usage_!$I2629&lt;=30,"Medium","High"))</f>
        <v>Medium</v>
      </c>
      <c r="O2629" s="6" t="str">
        <f t="shared" si="169"/>
        <v>Medium Satisfaction</v>
      </c>
      <c r="P2629" s="6" t="str">
        <f>IF(ev_charging_network_usage_!$H2629&lt;30,"Short Charging",IF(ev_charging_network_usage_!$H2629&lt;=60,"Medium Charging","Long Charging"))</f>
        <v>Medium Charging</v>
      </c>
      <c r="Q2629" s="6">
        <f t="shared" si="168"/>
        <v>2</v>
      </c>
      <c r="R2629" s="30">
        <f t="shared" si="166"/>
        <v>0.26805555555555555</v>
      </c>
      <c r="S2629" s="28">
        <f t="shared" si="167"/>
        <v>45589</v>
      </c>
      <c r="T2629" s="28"/>
    </row>
    <row r="2630" spans="1:20" ht="13.2" x14ac:dyDescent="0.25">
      <c r="A2630" s="7" t="s">
        <v>5791</v>
      </c>
      <c r="B2630" s="7" t="s">
        <v>55</v>
      </c>
      <c r="C2630" s="7" t="s">
        <v>15</v>
      </c>
      <c r="D2630" s="7" t="s">
        <v>16</v>
      </c>
      <c r="E2630" s="7" t="s">
        <v>17</v>
      </c>
      <c r="F2630" s="8">
        <v>45023.004166666666</v>
      </c>
      <c r="G2630" s="8">
        <v>45023.020833333336</v>
      </c>
      <c r="H2630" s="7">
        <v>24</v>
      </c>
      <c r="I2630" s="7">
        <v>50.02</v>
      </c>
      <c r="J2630" s="7">
        <v>10</v>
      </c>
      <c r="K2630" s="7">
        <v>500.2</v>
      </c>
      <c r="L2630" s="7" t="s">
        <v>23</v>
      </c>
      <c r="M2630" s="9">
        <v>3</v>
      </c>
      <c r="N2630" s="6" t="str">
        <f>IF(ev_charging_network_usage_!$I2630&lt;=10,"Low",IF(ev_charging_network_usage_!$I2630&lt;=30,"Medium","High"))</f>
        <v>High</v>
      </c>
      <c r="O2630" s="6" t="str">
        <f t="shared" si="169"/>
        <v>Medium Satisfaction</v>
      </c>
      <c r="P2630" s="6" t="str">
        <f>IF(ev_charging_network_usage_!$H2630&lt;30,"Short Charging",IF(ev_charging_network_usage_!$H2630&lt;=60,"Medium Charging","Long Charging"))</f>
        <v>Short Charging</v>
      </c>
      <c r="Q2630" s="6">
        <f t="shared" si="168"/>
        <v>3</v>
      </c>
      <c r="R2630" s="30">
        <f t="shared" si="166"/>
        <v>4.1666666666666666E-3</v>
      </c>
      <c r="S2630" s="28">
        <f t="shared" si="167"/>
        <v>45023</v>
      </c>
      <c r="T2630" s="28"/>
    </row>
    <row r="2631" spans="1:20" ht="13.2" x14ac:dyDescent="0.25">
      <c r="A2631" s="3" t="s">
        <v>5792</v>
      </c>
      <c r="B2631" s="3" t="s">
        <v>48</v>
      </c>
      <c r="C2631" s="3" t="s">
        <v>15</v>
      </c>
      <c r="D2631" s="3" t="s">
        <v>22</v>
      </c>
      <c r="E2631" s="3" t="s">
        <v>17</v>
      </c>
      <c r="F2631" s="4">
        <v>45083.329861111109</v>
      </c>
      <c r="G2631" s="4">
        <v>45083.407638888886</v>
      </c>
      <c r="H2631" s="3">
        <v>112</v>
      </c>
      <c r="I2631" s="3">
        <v>52.37</v>
      </c>
      <c r="J2631" s="3">
        <v>10</v>
      </c>
      <c r="K2631" s="3">
        <v>523.70000000000005</v>
      </c>
      <c r="L2631" s="3" t="s">
        <v>38</v>
      </c>
      <c r="M2631" s="5">
        <v>3</v>
      </c>
      <c r="N2631" s="6" t="str">
        <f>IF(ev_charging_network_usage_!$I2631&lt;=10,"Low",IF(ev_charging_network_usage_!$I2631&lt;=30,"Medium","High"))</f>
        <v>High</v>
      </c>
      <c r="O2631" s="6" t="str">
        <f t="shared" si="169"/>
        <v>Medium Satisfaction</v>
      </c>
      <c r="P2631" s="6" t="str">
        <f>IF(ev_charging_network_usage_!$H2631&lt;30,"Short Charging",IF(ev_charging_network_usage_!$H2631&lt;=60,"Medium Charging","Long Charging"))</f>
        <v>Long Charging</v>
      </c>
      <c r="Q2631" s="6">
        <f t="shared" si="168"/>
        <v>3</v>
      </c>
      <c r="R2631" s="30">
        <f t="shared" si="166"/>
        <v>0.3298611111111111</v>
      </c>
      <c r="S2631" s="28">
        <f t="shared" si="167"/>
        <v>45083</v>
      </c>
      <c r="T2631" s="28"/>
    </row>
    <row r="2632" spans="1:20" ht="13.2" x14ac:dyDescent="0.25">
      <c r="A2632" s="7" t="s">
        <v>5793</v>
      </c>
      <c r="B2632" s="7" t="s">
        <v>48</v>
      </c>
      <c r="C2632" s="7" t="s">
        <v>30</v>
      </c>
      <c r="D2632" s="7" t="s">
        <v>22</v>
      </c>
      <c r="E2632" s="7" t="s">
        <v>17</v>
      </c>
      <c r="F2632" s="7" t="s">
        <v>5794</v>
      </c>
      <c r="G2632" s="7" t="s">
        <v>5795</v>
      </c>
      <c r="H2632" s="7">
        <v>36</v>
      </c>
      <c r="I2632" s="7">
        <v>5.38</v>
      </c>
      <c r="J2632" s="7">
        <v>12</v>
      </c>
      <c r="K2632" s="7">
        <v>64.56</v>
      </c>
      <c r="L2632" s="7" t="s">
        <v>23</v>
      </c>
      <c r="M2632" s="9">
        <v>3</v>
      </c>
      <c r="N2632" s="6" t="str">
        <f>IF(ev_charging_network_usage_!$I2632&lt;=10,"Low",IF(ev_charging_network_usage_!$I2632&lt;=30,"Medium","High"))</f>
        <v>Low</v>
      </c>
      <c r="O2632" s="6" t="str">
        <f t="shared" si="169"/>
        <v>Medium Satisfaction</v>
      </c>
      <c r="P2632" s="6" t="str">
        <f>IF(ev_charging_network_usage_!$H2632&lt;30,"Short Charging",IF(ev_charging_network_usage_!$H2632&lt;=60,"Medium Charging","Long Charging"))</f>
        <v>Medium Charging</v>
      </c>
      <c r="Q2632" s="6">
        <f t="shared" si="168"/>
        <v>2</v>
      </c>
      <c r="R2632" s="30">
        <f t="shared" si="166"/>
        <v>0.3576388888888889</v>
      </c>
      <c r="S2632" s="28">
        <f t="shared" si="167"/>
        <v>44977</v>
      </c>
      <c r="T2632" s="28"/>
    </row>
    <row r="2633" spans="1:20" ht="13.2" x14ac:dyDescent="0.25">
      <c r="A2633" s="3" t="s">
        <v>5796</v>
      </c>
      <c r="B2633" s="3" t="s">
        <v>55</v>
      </c>
      <c r="C2633" s="3" t="s">
        <v>15</v>
      </c>
      <c r="D2633" s="3" t="s">
        <v>34</v>
      </c>
      <c r="E2633" s="3" t="s">
        <v>35</v>
      </c>
      <c r="F2633" s="3" t="s">
        <v>5797</v>
      </c>
      <c r="G2633" s="3" t="s">
        <v>5798</v>
      </c>
      <c r="H2633" s="3">
        <v>81</v>
      </c>
      <c r="I2633" s="3">
        <v>11.25</v>
      </c>
      <c r="J2633" s="3">
        <v>10</v>
      </c>
      <c r="K2633" s="3">
        <v>112.5</v>
      </c>
      <c r="L2633" s="3" t="s">
        <v>23</v>
      </c>
      <c r="M2633" s="5">
        <v>3</v>
      </c>
      <c r="N2633" s="6" t="str">
        <f>IF(ev_charging_network_usage_!$I2633&lt;=10,"Low",IF(ev_charging_network_usage_!$I2633&lt;=30,"Medium","High"))</f>
        <v>Medium</v>
      </c>
      <c r="O2633" s="6" t="str">
        <f t="shared" si="169"/>
        <v>Medium Satisfaction</v>
      </c>
      <c r="P2633" s="6" t="str">
        <f>IF(ev_charging_network_usage_!$H2633&lt;30,"Short Charging",IF(ev_charging_network_usage_!$H2633&lt;=60,"Medium Charging","Long Charging"))</f>
        <v>Long Charging</v>
      </c>
      <c r="Q2633" s="6">
        <f t="shared" si="168"/>
        <v>3</v>
      </c>
      <c r="R2633" s="30">
        <f t="shared" si="166"/>
        <v>0.86527777777777781</v>
      </c>
      <c r="S2633" s="28">
        <f t="shared" si="167"/>
        <v>45192</v>
      </c>
      <c r="T2633" s="28"/>
    </row>
    <row r="2634" spans="1:20" ht="13.2" x14ac:dyDescent="0.25">
      <c r="A2634" s="7" t="s">
        <v>5799</v>
      </c>
      <c r="B2634" s="7" t="s">
        <v>48</v>
      </c>
      <c r="C2634" s="7" t="s">
        <v>15</v>
      </c>
      <c r="D2634" s="7" t="s">
        <v>22</v>
      </c>
      <c r="E2634" s="7" t="s">
        <v>35</v>
      </c>
      <c r="F2634" s="8">
        <v>45604.533333333333</v>
      </c>
      <c r="G2634" s="8">
        <v>45604.541666666664</v>
      </c>
      <c r="H2634" s="7">
        <v>12</v>
      </c>
      <c r="I2634" s="7">
        <v>44.1</v>
      </c>
      <c r="J2634" s="7">
        <v>10</v>
      </c>
      <c r="K2634" s="7">
        <v>441</v>
      </c>
      <c r="L2634" s="7" t="s">
        <v>18</v>
      </c>
      <c r="M2634" s="9">
        <v>3</v>
      </c>
      <c r="N2634" s="6" t="str">
        <f>IF(ev_charging_network_usage_!$I2634&lt;=10,"Low",IF(ev_charging_network_usage_!$I2634&lt;=30,"Medium","High"))</f>
        <v>High</v>
      </c>
      <c r="O2634" s="6" t="str">
        <f t="shared" si="169"/>
        <v>Medium Satisfaction</v>
      </c>
      <c r="P2634" s="6" t="str">
        <f>IF(ev_charging_network_usage_!$H2634&lt;30,"Short Charging",IF(ev_charging_network_usage_!$H2634&lt;=60,"Medium Charging","Long Charging"))</f>
        <v>Short Charging</v>
      </c>
      <c r="Q2634" s="6">
        <f t="shared" si="168"/>
        <v>3</v>
      </c>
      <c r="R2634" s="30">
        <f t="shared" si="166"/>
        <v>0.53333333333333333</v>
      </c>
      <c r="S2634" s="28">
        <f t="shared" si="167"/>
        <v>45604</v>
      </c>
      <c r="T2634" s="28"/>
    </row>
    <row r="2635" spans="1:20" ht="13.2" x14ac:dyDescent="0.25">
      <c r="A2635" s="3" t="s">
        <v>5800</v>
      </c>
      <c r="B2635" s="3" t="s">
        <v>59</v>
      </c>
      <c r="C2635" s="3" t="s">
        <v>15</v>
      </c>
      <c r="D2635" s="3" t="s">
        <v>31</v>
      </c>
      <c r="E2635" s="3" t="s">
        <v>17</v>
      </c>
      <c r="F2635" s="4">
        <v>44930.759722222225</v>
      </c>
      <c r="G2635" s="4">
        <v>44930.788888888892</v>
      </c>
      <c r="H2635" s="3">
        <v>42</v>
      </c>
      <c r="I2635" s="3">
        <v>4.2699999999999996</v>
      </c>
      <c r="J2635" s="3">
        <v>8</v>
      </c>
      <c r="K2635" s="3">
        <v>34.159999999999997</v>
      </c>
      <c r="L2635" s="3" t="s">
        <v>38</v>
      </c>
      <c r="M2635" s="5">
        <v>3</v>
      </c>
      <c r="N2635" s="6" t="str">
        <f>IF(ev_charging_network_usage_!$I2635&lt;=10,"Low",IF(ev_charging_network_usage_!$I2635&lt;=30,"Medium","High"))</f>
        <v>Low</v>
      </c>
      <c r="O2635" s="6" t="str">
        <f t="shared" si="169"/>
        <v>Medium Satisfaction</v>
      </c>
      <c r="P2635" s="6" t="str">
        <f>IF(ev_charging_network_usage_!$H2635&lt;30,"Short Charging",IF(ev_charging_network_usage_!$H2635&lt;=60,"Medium Charging","Long Charging"))</f>
        <v>Medium Charging</v>
      </c>
      <c r="Q2635" s="6">
        <f t="shared" si="168"/>
        <v>3</v>
      </c>
      <c r="R2635" s="30">
        <f t="shared" si="166"/>
        <v>0.75972222222222219</v>
      </c>
      <c r="S2635" s="28">
        <f t="shared" si="167"/>
        <v>44930</v>
      </c>
      <c r="T2635" s="28"/>
    </row>
    <row r="2636" spans="1:20" ht="13.2" x14ac:dyDescent="0.25">
      <c r="A2636" s="7" t="s">
        <v>5801</v>
      </c>
      <c r="B2636" s="7" t="s">
        <v>20</v>
      </c>
      <c r="C2636" s="7" t="s">
        <v>30</v>
      </c>
      <c r="D2636" s="7" t="s">
        <v>34</v>
      </c>
      <c r="E2636" s="7" t="s">
        <v>17</v>
      </c>
      <c r="F2636" s="8">
        <v>45417.076388888891</v>
      </c>
      <c r="G2636" s="8">
        <v>45417.147222222222</v>
      </c>
      <c r="H2636" s="7">
        <v>102</v>
      </c>
      <c r="I2636" s="7">
        <v>50.24</v>
      </c>
      <c r="J2636" s="7">
        <v>15</v>
      </c>
      <c r="K2636" s="7">
        <v>753.6</v>
      </c>
      <c r="L2636" s="7" t="s">
        <v>38</v>
      </c>
      <c r="M2636" s="9">
        <v>4</v>
      </c>
      <c r="N2636" s="6" t="str">
        <f>IF(ev_charging_network_usage_!$I2636&lt;=10,"Low",IF(ev_charging_network_usage_!$I2636&lt;=30,"Medium","High"))</f>
        <v>High</v>
      </c>
      <c r="O2636" s="6" t="str">
        <f t="shared" si="169"/>
        <v>Medium Satisfaction</v>
      </c>
      <c r="P2636" s="6" t="str">
        <f>IF(ev_charging_network_usage_!$H2636&lt;30,"Short Charging",IF(ev_charging_network_usage_!$H2636&lt;=60,"Medium Charging","Long Charging"))</f>
        <v>Long Charging</v>
      </c>
      <c r="Q2636" s="6">
        <f t="shared" si="168"/>
        <v>2</v>
      </c>
      <c r="R2636" s="30">
        <f t="shared" si="166"/>
        <v>7.6388888888888895E-2</v>
      </c>
      <c r="S2636" s="28">
        <f t="shared" si="167"/>
        <v>45417</v>
      </c>
      <c r="T2636" s="28"/>
    </row>
    <row r="2637" spans="1:20" ht="13.2" x14ac:dyDescent="0.25">
      <c r="A2637" s="3" t="s">
        <v>5802</v>
      </c>
      <c r="B2637" s="3" t="s">
        <v>55</v>
      </c>
      <c r="C2637" s="3" t="s">
        <v>15</v>
      </c>
      <c r="D2637" s="3" t="s">
        <v>31</v>
      </c>
      <c r="E2637" s="3" t="s">
        <v>35</v>
      </c>
      <c r="F2637" s="3" t="s">
        <v>5803</v>
      </c>
      <c r="G2637" s="3" t="s">
        <v>5804</v>
      </c>
      <c r="H2637" s="3">
        <v>29</v>
      </c>
      <c r="I2637" s="3">
        <v>43.04</v>
      </c>
      <c r="J2637" s="3">
        <v>10</v>
      </c>
      <c r="K2637" s="3">
        <v>430.4</v>
      </c>
      <c r="L2637" s="3" t="s">
        <v>23</v>
      </c>
      <c r="M2637" s="5">
        <v>5</v>
      </c>
      <c r="N2637" s="6" t="str">
        <f>IF(ev_charging_network_usage_!$I2637&lt;=10,"Low",IF(ev_charging_network_usage_!$I2637&lt;=30,"Medium","High"))</f>
        <v>High</v>
      </c>
      <c r="O2637" s="6" t="str">
        <f t="shared" si="169"/>
        <v>High Satisfaction</v>
      </c>
      <c r="P2637" s="6" t="str">
        <f>IF(ev_charging_network_usage_!$H2637&lt;30,"Short Charging",IF(ev_charging_network_usage_!$H2637&lt;=60,"Medium Charging","Long Charging"))</f>
        <v>Short Charging</v>
      </c>
      <c r="Q2637" s="6">
        <f t="shared" si="168"/>
        <v>3</v>
      </c>
      <c r="R2637" s="30">
        <f t="shared" si="166"/>
        <v>0.88402777777777775</v>
      </c>
      <c r="S2637" s="28">
        <f t="shared" si="167"/>
        <v>45349</v>
      </c>
      <c r="T2637" s="28"/>
    </row>
    <row r="2638" spans="1:20" ht="13.2" x14ac:dyDescent="0.25">
      <c r="A2638" s="7" t="s">
        <v>5805</v>
      </c>
      <c r="B2638" s="7" t="s">
        <v>78</v>
      </c>
      <c r="C2638" s="7" t="s">
        <v>30</v>
      </c>
      <c r="D2638" s="7" t="s">
        <v>34</v>
      </c>
      <c r="E2638" s="7" t="s">
        <v>35</v>
      </c>
      <c r="F2638" s="7" t="s">
        <v>5806</v>
      </c>
      <c r="G2638" s="7" t="s">
        <v>5807</v>
      </c>
      <c r="H2638" s="7">
        <v>21</v>
      </c>
      <c r="I2638" s="7">
        <v>26.24</v>
      </c>
      <c r="J2638" s="7">
        <v>10</v>
      </c>
      <c r="K2638" s="7">
        <v>262.39999999999998</v>
      </c>
      <c r="L2638" s="7" t="s">
        <v>38</v>
      </c>
      <c r="M2638" s="9">
        <v>2</v>
      </c>
      <c r="N2638" s="6" t="str">
        <f>IF(ev_charging_network_usage_!$I2638&lt;=10,"Low",IF(ev_charging_network_usage_!$I2638&lt;=30,"Medium","High"))</f>
        <v>Medium</v>
      </c>
      <c r="O2638" s="6" t="str">
        <f t="shared" si="169"/>
        <v>Low Satisfaction</v>
      </c>
      <c r="P2638" s="6" t="str">
        <f>IF(ev_charging_network_usage_!$H2638&lt;30,"Short Charging",IF(ev_charging_network_usage_!$H2638&lt;=60,"Medium Charging","Long Charging"))</f>
        <v>Short Charging</v>
      </c>
      <c r="Q2638" s="6">
        <f t="shared" si="168"/>
        <v>2</v>
      </c>
      <c r="R2638" s="30">
        <f t="shared" si="166"/>
        <v>0.47499999999999998</v>
      </c>
      <c r="S2638" s="28">
        <f t="shared" si="167"/>
        <v>45105</v>
      </c>
      <c r="T2638" s="28"/>
    </row>
    <row r="2639" spans="1:20" ht="13.2" x14ac:dyDescent="0.25">
      <c r="A2639" s="3" t="s">
        <v>5808</v>
      </c>
      <c r="B2639" s="3" t="s">
        <v>20</v>
      </c>
      <c r="C2639" s="3" t="s">
        <v>30</v>
      </c>
      <c r="D2639" s="3" t="s">
        <v>34</v>
      </c>
      <c r="E2639" s="3" t="s">
        <v>17</v>
      </c>
      <c r="F2639" s="4">
        <v>44934.404861111114</v>
      </c>
      <c r="G2639" s="4">
        <v>44934.458333333336</v>
      </c>
      <c r="H2639" s="3">
        <v>77</v>
      </c>
      <c r="I2639" s="3">
        <v>40.5</v>
      </c>
      <c r="J2639" s="3">
        <v>8</v>
      </c>
      <c r="K2639" s="3">
        <v>324</v>
      </c>
      <c r="L2639" s="3" t="s">
        <v>27</v>
      </c>
      <c r="M2639" s="5">
        <v>3</v>
      </c>
      <c r="N2639" s="6" t="str">
        <f>IF(ev_charging_network_usage_!$I2639&lt;=10,"Low",IF(ev_charging_network_usage_!$I2639&lt;=30,"Medium","High"))</f>
        <v>High</v>
      </c>
      <c r="O2639" s="6" t="str">
        <f t="shared" si="169"/>
        <v>Medium Satisfaction</v>
      </c>
      <c r="P2639" s="6" t="str">
        <f>IF(ev_charging_network_usage_!$H2639&lt;30,"Short Charging",IF(ev_charging_network_usage_!$H2639&lt;=60,"Medium Charging","Long Charging"))</f>
        <v>Long Charging</v>
      </c>
      <c r="Q2639" s="6">
        <f t="shared" si="168"/>
        <v>2</v>
      </c>
      <c r="R2639" s="30">
        <f t="shared" si="166"/>
        <v>0.40486111111111112</v>
      </c>
      <c r="S2639" s="28">
        <f t="shared" si="167"/>
        <v>44934</v>
      </c>
      <c r="T2639" s="28"/>
    </row>
    <row r="2640" spans="1:20" ht="13.2" x14ac:dyDescent="0.25">
      <c r="A2640" s="7" t="s">
        <v>5809</v>
      </c>
      <c r="B2640" s="7" t="s">
        <v>78</v>
      </c>
      <c r="C2640" s="7" t="s">
        <v>30</v>
      </c>
      <c r="D2640" s="7" t="s">
        <v>16</v>
      </c>
      <c r="E2640" s="7" t="s">
        <v>17</v>
      </c>
      <c r="F2640" s="7" t="s">
        <v>5810</v>
      </c>
      <c r="G2640" s="7" t="s">
        <v>5811</v>
      </c>
      <c r="H2640" s="7">
        <v>33</v>
      </c>
      <c r="I2640" s="7">
        <v>51.88</v>
      </c>
      <c r="J2640" s="7">
        <v>15</v>
      </c>
      <c r="K2640" s="7">
        <v>778.2</v>
      </c>
      <c r="L2640" s="7" t="s">
        <v>27</v>
      </c>
      <c r="M2640" s="9">
        <v>3</v>
      </c>
      <c r="N2640" s="6" t="str">
        <f>IF(ev_charging_network_usage_!$I2640&lt;=10,"Low",IF(ev_charging_network_usage_!$I2640&lt;=30,"Medium","High"))</f>
        <v>High</v>
      </c>
      <c r="O2640" s="6" t="str">
        <f t="shared" si="169"/>
        <v>Medium Satisfaction</v>
      </c>
      <c r="P2640" s="6" t="str">
        <f>IF(ev_charging_network_usage_!$H2640&lt;30,"Short Charging",IF(ev_charging_network_usage_!$H2640&lt;=60,"Medium Charging","Long Charging"))</f>
        <v>Medium Charging</v>
      </c>
      <c r="Q2640" s="6">
        <f t="shared" si="168"/>
        <v>2</v>
      </c>
      <c r="R2640" s="30">
        <f t="shared" si="166"/>
        <v>0.46319444444444446</v>
      </c>
      <c r="S2640" s="28">
        <f t="shared" si="167"/>
        <v>45434</v>
      </c>
      <c r="T2640" s="28"/>
    </row>
    <row r="2641" spans="1:20" ht="13.2" x14ac:dyDescent="0.25">
      <c r="A2641" s="3" t="s">
        <v>5812</v>
      </c>
      <c r="B2641" s="3" t="s">
        <v>43</v>
      </c>
      <c r="C2641" s="3" t="s">
        <v>30</v>
      </c>
      <c r="D2641" s="3" t="s">
        <v>16</v>
      </c>
      <c r="E2641" s="3" t="s">
        <v>35</v>
      </c>
      <c r="F2641" s="3" t="s">
        <v>5813</v>
      </c>
      <c r="G2641" s="3" t="s">
        <v>5814</v>
      </c>
      <c r="H2641" s="3">
        <v>14</v>
      </c>
      <c r="I2641" s="3">
        <v>5.09</v>
      </c>
      <c r="J2641" s="3">
        <v>15</v>
      </c>
      <c r="K2641" s="3">
        <v>76.349999999999994</v>
      </c>
      <c r="L2641" s="3" t="s">
        <v>23</v>
      </c>
      <c r="M2641" s="5">
        <v>1</v>
      </c>
      <c r="N2641" s="6" t="str">
        <f>IF(ev_charging_network_usage_!$I2641&lt;=10,"Low",IF(ev_charging_network_usage_!$I2641&lt;=30,"Medium","High"))</f>
        <v>Low</v>
      </c>
      <c r="O2641" s="6" t="str">
        <f t="shared" si="169"/>
        <v>Low Satisfaction</v>
      </c>
      <c r="P2641" s="6" t="str">
        <f>IF(ev_charging_network_usage_!$H2641&lt;30,"Short Charging",IF(ev_charging_network_usage_!$H2641&lt;=60,"Medium Charging","Long Charging"))</f>
        <v>Short Charging</v>
      </c>
      <c r="Q2641" s="6">
        <f t="shared" si="168"/>
        <v>2</v>
      </c>
      <c r="R2641" s="30">
        <f t="shared" si="166"/>
        <v>0.82152777777777775</v>
      </c>
      <c r="S2641" s="28">
        <f t="shared" si="167"/>
        <v>45166</v>
      </c>
      <c r="T2641" s="28"/>
    </row>
    <row r="2642" spans="1:20" ht="13.2" x14ac:dyDescent="0.25">
      <c r="A2642" s="7" t="s">
        <v>5815</v>
      </c>
      <c r="B2642" s="7" t="s">
        <v>59</v>
      </c>
      <c r="C2642" s="7" t="s">
        <v>30</v>
      </c>
      <c r="D2642" s="7" t="s">
        <v>22</v>
      </c>
      <c r="E2642" s="7" t="s">
        <v>35</v>
      </c>
      <c r="F2642" s="8">
        <v>45143.290277777778</v>
      </c>
      <c r="G2642" s="8">
        <v>45143.315972222219</v>
      </c>
      <c r="H2642" s="7">
        <v>37</v>
      </c>
      <c r="I2642" s="7">
        <v>20.79</v>
      </c>
      <c r="J2642" s="7">
        <v>15</v>
      </c>
      <c r="K2642" s="7">
        <v>311.85000000000002</v>
      </c>
      <c r="L2642" s="7" t="s">
        <v>27</v>
      </c>
      <c r="M2642" s="9">
        <v>5</v>
      </c>
      <c r="N2642" s="6" t="str">
        <f>IF(ev_charging_network_usage_!$I2642&lt;=10,"Low",IF(ev_charging_network_usage_!$I2642&lt;=30,"Medium","High"))</f>
        <v>Medium</v>
      </c>
      <c r="O2642" s="6" t="str">
        <f t="shared" si="169"/>
        <v>High Satisfaction</v>
      </c>
      <c r="P2642" s="6" t="str">
        <f>IF(ev_charging_network_usage_!$H2642&lt;30,"Short Charging",IF(ev_charging_network_usage_!$H2642&lt;=60,"Medium Charging","Long Charging"))</f>
        <v>Medium Charging</v>
      </c>
      <c r="Q2642" s="6">
        <f t="shared" si="168"/>
        <v>2</v>
      </c>
      <c r="R2642" s="30">
        <f t="shared" si="166"/>
        <v>0.2902777777777778</v>
      </c>
      <c r="S2642" s="28">
        <f t="shared" si="167"/>
        <v>45143</v>
      </c>
      <c r="T2642" s="28"/>
    </row>
    <row r="2643" spans="1:20" ht="13.2" x14ac:dyDescent="0.25">
      <c r="A2643" s="3" t="s">
        <v>5816</v>
      </c>
      <c r="B2643" s="3" t="s">
        <v>29</v>
      </c>
      <c r="C2643" s="3" t="s">
        <v>21</v>
      </c>
      <c r="D2643" s="3" t="s">
        <v>31</v>
      </c>
      <c r="E2643" s="3" t="s">
        <v>17</v>
      </c>
      <c r="F2643" s="4">
        <v>45206.660416666666</v>
      </c>
      <c r="G2643" s="4">
        <v>45206.727083333331</v>
      </c>
      <c r="H2643" s="3">
        <v>96</v>
      </c>
      <c r="I2643" s="3">
        <v>12.87</v>
      </c>
      <c r="J2643" s="3">
        <v>15</v>
      </c>
      <c r="K2643" s="3">
        <v>193.05</v>
      </c>
      <c r="L2643" s="3" t="s">
        <v>23</v>
      </c>
      <c r="M2643" s="5">
        <v>2</v>
      </c>
      <c r="N2643" s="6" t="str">
        <f>IF(ev_charging_network_usage_!$I2643&lt;=10,"Low",IF(ev_charging_network_usage_!$I2643&lt;=30,"Medium","High"))</f>
        <v>Medium</v>
      </c>
      <c r="O2643" s="6" t="str">
        <f t="shared" si="169"/>
        <v>Low Satisfaction</v>
      </c>
      <c r="P2643" s="6" t="str">
        <f>IF(ev_charging_network_usage_!$H2643&lt;30,"Short Charging",IF(ev_charging_network_usage_!$H2643&lt;=60,"Medium Charging","Long Charging"))</f>
        <v>Long Charging</v>
      </c>
      <c r="Q2643" s="6">
        <f t="shared" si="168"/>
        <v>1</v>
      </c>
      <c r="R2643" s="30">
        <f t="shared" si="166"/>
        <v>0.66041666666666665</v>
      </c>
      <c r="S2643" s="28">
        <f t="shared" si="167"/>
        <v>45206</v>
      </c>
      <c r="T2643" s="28"/>
    </row>
    <row r="2644" spans="1:20" ht="13.2" x14ac:dyDescent="0.25">
      <c r="A2644" s="7" t="s">
        <v>5817</v>
      </c>
      <c r="B2644" s="7" t="s">
        <v>78</v>
      </c>
      <c r="C2644" s="7" t="s">
        <v>21</v>
      </c>
      <c r="D2644" s="7" t="s">
        <v>31</v>
      </c>
      <c r="E2644" s="7" t="s">
        <v>35</v>
      </c>
      <c r="F2644" s="7" t="s">
        <v>5818</v>
      </c>
      <c r="G2644" s="7" t="s">
        <v>5819</v>
      </c>
      <c r="H2644" s="7">
        <v>44</v>
      </c>
      <c r="I2644" s="7">
        <v>9.2100000000000009</v>
      </c>
      <c r="J2644" s="7">
        <v>8</v>
      </c>
      <c r="K2644" s="7">
        <v>73.680000000000007</v>
      </c>
      <c r="L2644" s="7" t="s">
        <v>18</v>
      </c>
      <c r="M2644" s="9">
        <v>3</v>
      </c>
      <c r="N2644" s="6" t="str">
        <f>IF(ev_charging_network_usage_!$I2644&lt;=10,"Low",IF(ev_charging_network_usage_!$I2644&lt;=30,"Medium","High"))</f>
        <v>Low</v>
      </c>
      <c r="O2644" s="6" t="str">
        <f t="shared" si="169"/>
        <v>Medium Satisfaction</v>
      </c>
      <c r="P2644" s="6" t="str">
        <f>IF(ev_charging_network_usage_!$H2644&lt;30,"Short Charging",IF(ev_charging_network_usage_!$H2644&lt;=60,"Medium Charging","Long Charging"))</f>
        <v>Medium Charging</v>
      </c>
      <c r="Q2644" s="6">
        <f t="shared" si="168"/>
        <v>1</v>
      </c>
      <c r="R2644" s="30">
        <f t="shared" si="166"/>
        <v>0.39444444444444443</v>
      </c>
      <c r="S2644" s="28">
        <f t="shared" si="167"/>
        <v>45553</v>
      </c>
      <c r="T2644" s="28"/>
    </row>
    <row r="2645" spans="1:20" ht="13.2" x14ac:dyDescent="0.25">
      <c r="A2645" s="3" t="s">
        <v>5820</v>
      </c>
      <c r="B2645" s="3" t="s">
        <v>59</v>
      </c>
      <c r="C2645" s="3" t="s">
        <v>21</v>
      </c>
      <c r="D2645" s="3" t="s">
        <v>16</v>
      </c>
      <c r="E2645" s="3" t="s">
        <v>35</v>
      </c>
      <c r="F2645" s="3" t="s">
        <v>5821</v>
      </c>
      <c r="G2645" s="3" t="s">
        <v>5822</v>
      </c>
      <c r="H2645" s="3">
        <v>97</v>
      </c>
      <c r="I2645" s="3">
        <v>21.24</v>
      </c>
      <c r="J2645" s="3">
        <v>12</v>
      </c>
      <c r="K2645" s="3">
        <v>254.88</v>
      </c>
      <c r="L2645" s="3" t="s">
        <v>18</v>
      </c>
      <c r="M2645" s="5">
        <v>5</v>
      </c>
      <c r="N2645" s="6" t="str">
        <f>IF(ev_charging_network_usage_!$I2645&lt;=10,"Low",IF(ev_charging_network_usage_!$I2645&lt;=30,"Medium","High"))</f>
        <v>Medium</v>
      </c>
      <c r="O2645" s="6" t="str">
        <f t="shared" si="169"/>
        <v>High Satisfaction</v>
      </c>
      <c r="P2645" s="6" t="str">
        <f>IF(ev_charging_network_usage_!$H2645&lt;30,"Short Charging",IF(ev_charging_network_usage_!$H2645&lt;=60,"Medium Charging","Long Charging"))</f>
        <v>Long Charging</v>
      </c>
      <c r="Q2645" s="6">
        <f t="shared" si="168"/>
        <v>1</v>
      </c>
      <c r="R2645" s="30">
        <f t="shared" si="166"/>
        <v>0.95347222222222228</v>
      </c>
      <c r="S2645" s="28">
        <f t="shared" si="167"/>
        <v>45067</v>
      </c>
      <c r="T2645" s="28"/>
    </row>
    <row r="2646" spans="1:20" ht="13.2" x14ac:dyDescent="0.25">
      <c r="A2646" s="7" t="s">
        <v>5823</v>
      </c>
      <c r="B2646" s="7" t="s">
        <v>14</v>
      </c>
      <c r="C2646" s="7" t="s">
        <v>21</v>
      </c>
      <c r="D2646" s="7" t="s">
        <v>31</v>
      </c>
      <c r="E2646" s="7" t="s">
        <v>35</v>
      </c>
      <c r="F2646" s="8">
        <v>44932.162499999999</v>
      </c>
      <c r="G2646" s="8">
        <v>44932.191666666666</v>
      </c>
      <c r="H2646" s="7">
        <v>42</v>
      </c>
      <c r="I2646" s="7">
        <v>55.05</v>
      </c>
      <c r="J2646" s="7">
        <v>10</v>
      </c>
      <c r="K2646" s="7">
        <v>550.5</v>
      </c>
      <c r="L2646" s="7" t="s">
        <v>23</v>
      </c>
      <c r="M2646" s="9">
        <v>2</v>
      </c>
      <c r="N2646" s="6" t="str">
        <f>IF(ev_charging_network_usage_!$I2646&lt;=10,"Low",IF(ev_charging_network_usage_!$I2646&lt;=30,"Medium","High"))</f>
        <v>High</v>
      </c>
      <c r="O2646" s="6" t="str">
        <f t="shared" si="169"/>
        <v>Low Satisfaction</v>
      </c>
      <c r="P2646" s="6" t="str">
        <f>IF(ev_charging_network_usage_!$H2646&lt;30,"Short Charging",IF(ev_charging_network_usage_!$H2646&lt;=60,"Medium Charging","Long Charging"))</f>
        <v>Medium Charging</v>
      </c>
      <c r="Q2646" s="6">
        <f t="shared" si="168"/>
        <v>1</v>
      </c>
      <c r="R2646" s="30">
        <f t="shared" si="166"/>
        <v>0.16250000000000001</v>
      </c>
      <c r="S2646" s="28">
        <f t="shared" si="167"/>
        <v>44932</v>
      </c>
      <c r="T2646" s="28"/>
    </row>
    <row r="2647" spans="1:20" ht="13.2" x14ac:dyDescent="0.25">
      <c r="A2647" s="3" t="s">
        <v>5824</v>
      </c>
      <c r="B2647" s="3" t="s">
        <v>59</v>
      </c>
      <c r="C2647" s="3" t="s">
        <v>15</v>
      </c>
      <c r="D2647" s="3" t="s">
        <v>16</v>
      </c>
      <c r="E2647" s="3" t="s">
        <v>35</v>
      </c>
      <c r="F2647" s="4">
        <v>45087.755555555559</v>
      </c>
      <c r="G2647" s="4">
        <v>45087.830555555556</v>
      </c>
      <c r="H2647" s="3">
        <v>108</v>
      </c>
      <c r="I2647" s="3">
        <v>54.38</v>
      </c>
      <c r="J2647" s="3">
        <v>15</v>
      </c>
      <c r="K2647" s="3">
        <v>815.7</v>
      </c>
      <c r="L2647" s="3" t="s">
        <v>38</v>
      </c>
      <c r="M2647" s="5">
        <v>5</v>
      </c>
      <c r="N2647" s="6" t="str">
        <f>IF(ev_charging_network_usage_!$I2647&lt;=10,"Low",IF(ev_charging_network_usage_!$I2647&lt;=30,"Medium","High"))</f>
        <v>High</v>
      </c>
      <c r="O2647" s="6" t="str">
        <f t="shared" si="169"/>
        <v>High Satisfaction</v>
      </c>
      <c r="P2647" s="6" t="str">
        <f>IF(ev_charging_network_usage_!$H2647&lt;30,"Short Charging",IF(ev_charging_network_usage_!$H2647&lt;=60,"Medium Charging","Long Charging"))</f>
        <v>Long Charging</v>
      </c>
      <c r="Q2647" s="6">
        <f t="shared" si="168"/>
        <v>3</v>
      </c>
      <c r="R2647" s="30">
        <f t="shared" si="166"/>
        <v>0.75555555555555554</v>
      </c>
      <c r="S2647" s="28">
        <f t="shared" si="167"/>
        <v>45087</v>
      </c>
      <c r="T2647" s="28"/>
    </row>
    <row r="2648" spans="1:20" ht="13.2" x14ac:dyDescent="0.25">
      <c r="A2648" s="7" t="s">
        <v>5825</v>
      </c>
      <c r="B2648" s="7" t="s">
        <v>43</v>
      </c>
      <c r="C2648" s="7" t="s">
        <v>15</v>
      </c>
      <c r="D2648" s="7" t="s">
        <v>31</v>
      </c>
      <c r="E2648" s="7" t="s">
        <v>35</v>
      </c>
      <c r="F2648" s="7" t="s">
        <v>5826</v>
      </c>
      <c r="G2648" s="7" t="s">
        <v>5827</v>
      </c>
      <c r="H2648" s="7">
        <v>66</v>
      </c>
      <c r="I2648" s="7">
        <v>28.87</v>
      </c>
      <c r="J2648" s="7">
        <v>8</v>
      </c>
      <c r="K2648" s="7">
        <v>230.96</v>
      </c>
      <c r="L2648" s="7" t="s">
        <v>38</v>
      </c>
      <c r="M2648" s="9">
        <v>4</v>
      </c>
      <c r="N2648" s="6" t="str">
        <f>IF(ev_charging_network_usage_!$I2648&lt;=10,"Low",IF(ev_charging_network_usage_!$I2648&lt;=30,"Medium","High"))</f>
        <v>Medium</v>
      </c>
      <c r="O2648" s="6" t="str">
        <f t="shared" si="169"/>
        <v>Medium Satisfaction</v>
      </c>
      <c r="P2648" s="6" t="str">
        <f>IF(ev_charging_network_usage_!$H2648&lt;30,"Short Charging",IF(ev_charging_network_usage_!$H2648&lt;=60,"Medium Charging","Long Charging"))</f>
        <v>Long Charging</v>
      </c>
      <c r="Q2648" s="6">
        <f t="shared" si="168"/>
        <v>3</v>
      </c>
      <c r="R2648" s="30">
        <f t="shared" si="166"/>
        <v>0.57499999999999996</v>
      </c>
      <c r="S2648" s="28">
        <f t="shared" si="167"/>
        <v>45032</v>
      </c>
      <c r="T2648" s="28"/>
    </row>
    <row r="2649" spans="1:20" ht="13.2" x14ac:dyDescent="0.25">
      <c r="A2649" s="3" t="s">
        <v>5828</v>
      </c>
      <c r="B2649" s="3" t="s">
        <v>55</v>
      </c>
      <c r="C2649" s="3" t="s">
        <v>30</v>
      </c>
      <c r="D2649" s="3" t="s">
        <v>34</v>
      </c>
      <c r="E2649" s="3" t="s">
        <v>17</v>
      </c>
      <c r="F2649" s="3" t="s">
        <v>5829</v>
      </c>
      <c r="G2649" s="3" t="s">
        <v>5830</v>
      </c>
      <c r="H2649" s="3">
        <v>44</v>
      </c>
      <c r="I2649" s="3">
        <v>57.14</v>
      </c>
      <c r="J2649" s="3">
        <v>15</v>
      </c>
      <c r="K2649" s="3">
        <v>857.1</v>
      </c>
      <c r="L2649" s="3" t="s">
        <v>27</v>
      </c>
      <c r="M2649" s="5">
        <v>5</v>
      </c>
      <c r="N2649" s="6" t="str">
        <f>IF(ev_charging_network_usage_!$I2649&lt;=10,"Low",IF(ev_charging_network_usage_!$I2649&lt;=30,"Medium","High"))</f>
        <v>High</v>
      </c>
      <c r="O2649" s="6" t="str">
        <f t="shared" si="169"/>
        <v>High Satisfaction</v>
      </c>
      <c r="P2649" s="6" t="str">
        <f>IF(ev_charging_network_usage_!$H2649&lt;30,"Short Charging",IF(ev_charging_network_usage_!$H2649&lt;=60,"Medium Charging","Long Charging"))</f>
        <v>Medium Charging</v>
      </c>
      <c r="Q2649" s="6">
        <f t="shared" si="168"/>
        <v>2</v>
      </c>
      <c r="R2649" s="30">
        <f t="shared" si="166"/>
        <v>6.9444444444444448E-2</v>
      </c>
      <c r="S2649" s="28">
        <f t="shared" si="167"/>
        <v>45230</v>
      </c>
      <c r="T2649" s="28"/>
    </row>
    <row r="2650" spans="1:20" ht="13.2" x14ac:dyDescent="0.25">
      <c r="A2650" s="7" t="s">
        <v>5831</v>
      </c>
      <c r="B2650" s="7" t="s">
        <v>29</v>
      </c>
      <c r="C2650" s="7" t="s">
        <v>15</v>
      </c>
      <c r="D2650" s="7" t="s">
        <v>22</v>
      </c>
      <c r="E2650" s="7" t="s">
        <v>17</v>
      </c>
      <c r="F2650" s="7" t="s">
        <v>5832</v>
      </c>
      <c r="G2650" s="7" t="s">
        <v>5833</v>
      </c>
      <c r="H2650" s="7">
        <v>110</v>
      </c>
      <c r="I2650" s="7">
        <v>15.08</v>
      </c>
      <c r="J2650" s="7">
        <v>10</v>
      </c>
      <c r="K2650" s="7">
        <v>150.80000000000001</v>
      </c>
      <c r="L2650" s="7" t="s">
        <v>38</v>
      </c>
      <c r="M2650" s="9">
        <v>1</v>
      </c>
      <c r="N2650" s="6" t="str">
        <f>IF(ev_charging_network_usage_!$I2650&lt;=10,"Low",IF(ev_charging_network_usage_!$I2650&lt;=30,"Medium","High"))</f>
        <v>Medium</v>
      </c>
      <c r="O2650" s="6" t="str">
        <f t="shared" si="169"/>
        <v>Low Satisfaction</v>
      </c>
      <c r="P2650" s="6" t="str">
        <f>IF(ev_charging_network_usage_!$H2650&lt;30,"Short Charging",IF(ev_charging_network_usage_!$H2650&lt;=60,"Medium Charging","Long Charging"))</f>
        <v>Long Charging</v>
      </c>
      <c r="Q2650" s="6">
        <f t="shared" si="168"/>
        <v>3</v>
      </c>
      <c r="R2650" s="30">
        <f t="shared" si="166"/>
        <v>0.51111111111111107</v>
      </c>
      <c r="S2650" s="28">
        <f t="shared" si="167"/>
        <v>45075</v>
      </c>
      <c r="T2650" s="28"/>
    </row>
    <row r="2651" spans="1:20" ht="13.2" x14ac:dyDescent="0.25">
      <c r="A2651" s="3" t="s">
        <v>5834</v>
      </c>
      <c r="B2651" s="3" t="s">
        <v>14</v>
      </c>
      <c r="C2651" s="3" t="s">
        <v>15</v>
      </c>
      <c r="D2651" s="3" t="s">
        <v>22</v>
      </c>
      <c r="E2651" s="3" t="s">
        <v>17</v>
      </c>
      <c r="F2651" s="10">
        <v>45242.881944444445</v>
      </c>
      <c r="G2651" s="10">
        <v>45242.92291666667</v>
      </c>
      <c r="H2651" s="3">
        <v>59</v>
      </c>
      <c r="I2651" s="3">
        <v>15.18</v>
      </c>
      <c r="J2651" s="3">
        <v>12</v>
      </c>
      <c r="K2651" s="3">
        <v>182.16</v>
      </c>
      <c r="L2651" s="3" t="s">
        <v>23</v>
      </c>
      <c r="M2651" s="5">
        <v>2</v>
      </c>
      <c r="N2651" s="6" t="str">
        <f>IF(ev_charging_network_usage_!$I2651&lt;=10,"Low",IF(ev_charging_network_usage_!$I2651&lt;=30,"Medium","High"))</f>
        <v>Medium</v>
      </c>
      <c r="O2651" s="6" t="str">
        <f t="shared" si="169"/>
        <v>Low Satisfaction</v>
      </c>
      <c r="P2651" s="6" t="str">
        <f>IF(ev_charging_network_usage_!$H2651&lt;30,"Short Charging",IF(ev_charging_network_usage_!$H2651&lt;=60,"Medium Charging","Long Charging"))</f>
        <v>Medium Charging</v>
      </c>
      <c r="Q2651" s="6">
        <f t="shared" si="168"/>
        <v>3</v>
      </c>
      <c r="R2651" s="30">
        <f t="shared" si="166"/>
        <v>0.88194444444444442</v>
      </c>
      <c r="S2651" s="28">
        <f t="shared" si="167"/>
        <v>45242</v>
      </c>
      <c r="T2651" s="28"/>
    </row>
    <row r="2652" spans="1:20" ht="13.2" x14ac:dyDescent="0.25">
      <c r="A2652" s="7" t="s">
        <v>5835</v>
      </c>
      <c r="B2652" s="7" t="s">
        <v>29</v>
      </c>
      <c r="C2652" s="7" t="s">
        <v>15</v>
      </c>
      <c r="D2652" s="7" t="s">
        <v>22</v>
      </c>
      <c r="E2652" s="7" t="s">
        <v>35</v>
      </c>
      <c r="F2652" s="7" t="s">
        <v>5836</v>
      </c>
      <c r="G2652" s="7" t="s">
        <v>5837</v>
      </c>
      <c r="H2652" s="7">
        <v>108</v>
      </c>
      <c r="I2652" s="7">
        <v>12.16</v>
      </c>
      <c r="J2652" s="7">
        <v>12</v>
      </c>
      <c r="K2652" s="7">
        <v>145.91999999999999</v>
      </c>
      <c r="L2652" s="7" t="s">
        <v>38</v>
      </c>
      <c r="M2652" s="9">
        <v>4</v>
      </c>
      <c r="N2652" s="6" t="str">
        <f>IF(ev_charging_network_usage_!$I2652&lt;=10,"Low",IF(ev_charging_network_usage_!$I2652&lt;=30,"Medium","High"))</f>
        <v>Medium</v>
      </c>
      <c r="O2652" s="6" t="str">
        <f t="shared" si="169"/>
        <v>Medium Satisfaction</v>
      </c>
      <c r="P2652" s="6" t="str">
        <f>IF(ev_charging_network_usage_!$H2652&lt;30,"Short Charging",IF(ev_charging_network_usage_!$H2652&lt;=60,"Medium Charging","Long Charging"))</f>
        <v>Long Charging</v>
      </c>
      <c r="Q2652" s="6">
        <f t="shared" si="168"/>
        <v>3</v>
      </c>
      <c r="R2652" s="30">
        <f t="shared" si="166"/>
        <v>9.8611111111111108E-2</v>
      </c>
      <c r="S2652" s="28">
        <f t="shared" si="167"/>
        <v>45464</v>
      </c>
      <c r="T2652" s="28"/>
    </row>
    <row r="2653" spans="1:20" ht="13.2" x14ac:dyDescent="0.25">
      <c r="A2653" s="3" t="s">
        <v>5838</v>
      </c>
      <c r="B2653" s="3" t="s">
        <v>29</v>
      </c>
      <c r="C2653" s="3" t="s">
        <v>30</v>
      </c>
      <c r="D2653" s="3" t="s">
        <v>31</v>
      </c>
      <c r="E2653" s="3" t="s">
        <v>17</v>
      </c>
      <c r="F2653" s="4">
        <v>45353.493055555555</v>
      </c>
      <c r="G2653" s="4">
        <v>45353.506249999999</v>
      </c>
      <c r="H2653" s="3">
        <v>19</v>
      </c>
      <c r="I2653" s="3">
        <v>34.08</v>
      </c>
      <c r="J2653" s="3">
        <v>8</v>
      </c>
      <c r="K2653" s="3">
        <v>272.64</v>
      </c>
      <c r="L2653" s="3" t="s">
        <v>38</v>
      </c>
      <c r="M2653" s="5">
        <v>2</v>
      </c>
      <c r="N2653" s="6" t="str">
        <f>IF(ev_charging_network_usage_!$I2653&lt;=10,"Low",IF(ev_charging_network_usage_!$I2653&lt;=30,"Medium","High"))</f>
        <v>High</v>
      </c>
      <c r="O2653" s="6" t="str">
        <f t="shared" si="169"/>
        <v>Low Satisfaction</v>
      </c>
      <c r="P2653" s="6" t="str">
        <f>IF(ev_charging_network_usage_!$H2653&lt;30,"Short Charging",IF(ev_charging_network_usage_!$H2653&lt;=60,"Medium Charging","Long Charging"))</f>
        <v>Short Charging</v>
      </c>
      <c r="Q2653" s="6">
        <f t="shared" si="168"/>
        <v>2</v>
      </c>
      <c r="R2653" s="30">
        <f t="shared" si="166"/>
        <v>0.49305555555555558</v>
      </c>
      <c r="S2653" s="28">
        <f t="shared" si="167"/>
        <v>45353</v>
      </c>
      <c r="T2653" s="28"/>
    </row>
    <row r="2654" spans="1:20" ht="13.2" x14ac:dyDescent="0.25">
      <c r="A2654" s="7" t="s">
        <v>5839</v>
      </c>
      <c r="B2654" s="7" t="s">
        <v>59</v>
      </c>
      <c r="C2654" s="7" t="s">
        <v>21</v>
      </c>
      <c r="D2654" s="7" t="s">
        <v>31</v>
      </c>
      <c r="E2654" s="7" t="s">
        <v>35</v>
      </c>
      <c r="F2654" s="7" t="s">
        <v>5840</v>
      </c>
      <c r="G2654" s="7" t="s">
        <v>5841</v>
      </c>
      <c r="H2654" s="7">
        <v>27</v>
      </c>
      <c r="I2654" s="7">
        <v>55.76</v>
      </c>
      <c r="J2654" s="7">
        <v>8</v>
      </c>
      <c r="K2654" s="7">
        <v>446.08</v>
      </c>
      <c r="L2654" s="7" t="s">
        <v>23</v>
      </c>
      <c r="M2654" s="9">
        <v>3</v>
      </c>
      <c r="N2654" s="6" t="str">
        <f>IF(ev_charging_network_usage_!$I2654&lt;=10,"Low",IF(ev_charging_network_usage_!$I2654&lt;=30,"Medium","High"))</f>
        <v>High</v>
      </c>
      <c r="O2654" s="6" t="str">
        <f t="shared" si="169"/>
        <v>Medium Satisfaction</v>
      </c>
      <c r="P2654" s="6" t="str">
        <f>IF(ev_charging_network_usage_!$H2654&lt;30,"Short Charging",IF(ev_charging_network_usage_!$H2654&lt;=60,"Medium Charging","Long Charging"))</f>
        <v>Short Charging</v>
      </c>
      <c r="Q2654" s="6">
        <f t="shared" si="168"/>
        <v>1</v>
      </c>
      <c r="R2654" s="30">
        <f t="shared" si="166"/>
        <v>8.6805555555555552E-2</v>
      </c>
      <c r="S2654" s="28">
        <f t="shared" si="167"/>
        <v>45559</v>
      </c>
      <c r="T2654" s="28"/>
    </row>
    <row r="2655" spans="1:20" ht="13.2" x14ac:dyDescent="0.25">
      <c r="A2655" s="3" t="s">
        <v>5842</v>
      </c>
      <c r="B2655" s="3" t="s">
        <v>48</v>
      </c>
      <c r="C2655" s="3" t="s">
        <v>30</v>
      </c>
      <c r="D2655" s="3" t="s">
        <v>31</v>
      </c>
      <c r="E2655" s="3" t="s">
        <v>17</v>
      </c>
      <c r="F2655" s="3" t="s">
        <v>5843</v>
      </c>
      <c r="G2655" s="3" t="s">
        <v>5844</v>
      </c>
      <c r="H2655" s="3">
        <v>43</v>
      </c>
      <c r="I2655" s="3">
        <v>7.77</v>
      </c>
      <c r="J2655" s="3">
        <v>10</v>
      </c>
      <c r="K2655" s="3">
        <v>77.7</v>
      </c>
      <c r="L2655" s="3" t="s">
        <v>27</v>
      </c>
      <c r="M2655" s="5">
        <v>5</v>
      </c>
      <c r="N2655" s="6" t="str">
        <f>IF(ev_charging_network_usage_!$I2655&lt;=10,"Low",IF(ev_charging_network_usage_!$I2655&lt;=30,"Medium","High"))</f>
        <v>Low</v>
      </c>
      <c r="O2655" s="6" t="str">
        <f t="shared" si="169"/>
        <v>High Satisfaction</v>
      </c>
      <c r="P2655" s="6" t="str">
        <f>IF(ev_charging_network_usage_!$H2655&lt;30,"Short Charging",IF(ev_charging_network_usage_!$H2655&lt;=60,"Medium Charging","Long Charging"))</f>
        <v>Medium Charging</v>
      </c>
      <c r="Q2655" s="6">
        <f t="shared" si="168"/>
        <v>2</v>
      </c>
      <c r="R2655" s="30">
        <f t="shared" si="166"/>
        <v>0.52083333333333337</v>
      </c>
      <c r="S2655" s="28">
        <f t="shared" si="167"/>
        <v>45457</v>
      </c>
      <c r="T2655" s="28"/>
    </row>
    <row r="2656" spans="1:20" ht="13.2" x14ac:dyDescent="0.25">
      <c r="A2656" s="7" t="s">
        <v>5845</v>
      </c>
      <c r="B2656" s="7" t="s">
        <v>20</v>
      </c>
      <c r="C2656" s="7" t="s">
        <v>21</v>
      </c>
      <c r="D2656" s="7" t="s">
        <v>16</v>
      </c>
      <c r="E2656" s="7" t="s">
        <v>35</v>
      </c>
      <c r="F2656" s="8">
        <v>45233.593055555553</v>
      </c>
      <c r="G2656" s="8">
        <v>45233.67083333333</v>
      </c>
      <c r="H2656" s="7">
        <v>112</v>
      </c>
      <c r="I2656" s="7">
        <v>36.619999999999997</v>
      </c>
      <c r="J2656" s="7">
        <v>12</v>
      </c>
      <c r="K2656" s="7">
        <v>439.44</v>
      </c>
      <c r="L2656" s="7" t="s">
        <v>27</v>
      </c>
      <c r="M2656" s="9">
        <v>2</v>
      </c>
      <c r="N2656" s="6" t="str">
        <f>IF(ev_charging_network_usage_!$I2656&lt;=10,"Low",IF(ev_charging_network_usage_!$I2656&lt;=30,"Medium","High"))</f>
        <v>High</v>
      </c>
      <c r="O2656" s="6" t="str">
        <f t="shared" si="169"/>
        <v>Low Satisfaction</v>
      </c>
      <c r="P2656" s="6" t="str">
        <f>IF(ev_charging_network_usage_!$H2656&lt;30,"Short Charging",IF(ev_charging_network_usage_!$H2656&lt;=60,"Medium Charging","Long Charging"))</f>
        <v>Long Charging</v>
      </c>
      <c r="Q2656" s="6">
        <f t="shared" si="168"/>
        <v>1</v>
      </c>
      <c r="R2656" s="30">
        <f t="shared" si="166"/>
        <v>0.59305555555555556</v>
      </c>
      <c r="S2656" s="28">
        <f t="shared" si="167"/>
        <v>45233</v>
      </c>
      <c r="T2656" s="28"/>
    </row>
    <row r="2657" spans="1:20" ht="13.2" x14ac:dyDescent="0.25">
      <c r="A2657" s="3" t="s">
        <v>5846</v>
      </c>
      <c r="B2657" s="3" t="s">
        <v>29</v>
      </c>
      <c r="C2657" s="3" t="s">
        <v>15</v>
      </c>
      <c r="D2657" s="3" t="s">
        <v>22</v>
      </c>
      <c r="E2657" s="3" t="s">
        <v>17</v>
      </c>
      <c r="F2657" s="3" t="s">
        <v>5847</v>
      </c>
      <c r="G2657" s="3" t="s">
        <v>5848</v>
      </c>
      <c r="H2657" s="3">
        <v>97</v>
      </c>
      <c r="I2657" s="3">
        <v>20.89</v>
      </c>
      <c r="J2657" s="3">
        <v>15</v>
      </c>
      <c r="K2657" s="3">
        <v>313.35000000000002</v>
      </c>
      <c r="L2657" s="3" t="s">
        <v>18</v>
      </c>
      <c r="M2657" s="5">
        <v>5</v>
      </c>
      <c r="N2657" s="6" t="str">
        <f>IF(ev_charging_network_usage_!$I2657&lt;=10,"Low",IF(ev_charging_network_usage_!$I2657&lt;=30,"Medium","High"))</f>
        <v>Medium</v>
      </c>
      <c r="O2657" s="6" t="str">
        <f t="shared" si="169"/>
        <v>High Satisfaction</v>
      </c>
      <c r="P2657" s="6" t="str">
        <f>IF(ev_charging_network_usage_!$H2657&lt;30,"Short Charging",IF(ev_charging_network_usage_!$H2657&lt;=60,"Medium Charging","Long Charging"))</f>
        <v>Long Charging</v>
      </c>
      <c r="Q2657" s="6">
        <f t="shared" si="168"/>
        <v>3</v>
      </c>
      <c r="R2657" s="30">
        <f t="shared" si="166"/>
        <v>0.92708333333333337</v>
      </c>
      <c r="S2657" s="28">
        <f t="shared" si="167"/>
        <v>44950</v>
      </c>
      <c r="T2657" s="28"/>
    </row>
    <row r="2658" spans="1:20" ht="13.2" x14ac:dyDescent="0.25">
      <c r="A2658" s="7" t="s">
        <v>5849</v>
      </c>
      <c r="B2658" s="7" t="s">
        <v>43</v>
      </c>
      <c r="C2658" s="7" t="s">
        <v>30</v>
      </c>
      <c r="D2658" s="7" t="s">
        <v>34</v>
      </c>
      <c r="E2658" s="7" t="s">
        <v>35</v>
      </c>
      <c r="F2658" s="7" t="s">
        <v>5850</v>
      </c>
      <c r="G2658" s="7" t="s">
        <v>5851</v>
      </c>
      <c r="H2658" s="7">
        <v>69</v>
      </c>
      <c r="I2658" s="7">
        <v>34.299999999999997</v>
      </c>
      <c r="J2658" s="7">
        <v>15</v>
      </c>
      <c r="K2658" s="7">
        <v>514.5</v>
      </c>
      <c r="L2658" s="7" t="s">
        <v>27</v>
      </c>
      <c r="M2658" s="9">
        <v>4</v>
      </c>
      <c r="N2658" s="6" t="str">
        <f>IF(ev_charging_network_usage_!$I2658&lt;=10,"Low",IF(ev_charging_network_usage_!$I2658&lt;=30,"Medium","High"))</f>
        <v>High</v>
      </c>
      <c r="O2658" s="6" t="str">
        <f t="shared" si="169"/>
        <v>Medium Satisfaction</v>
      </c>
      <c r="P2658" s="6" t="str">
        <f>IF(ev_charging_network_usage_!$H2658&lt;30,"Short Charging",IF(ev_charging_network_usage_!$H2658&lt;=60,"Medium Charging","Long Charging"))</f>
        <v>Long Charging</v>
      </c>
      <c r="Q2658" s="6">
        <f t="shared" si="168"/>
        <v>2</v>
      </c>
      <c r="R2658" s="30">
        <f t="shared" si="166"/>
        <v>0.46111111111111114</v>
      </c>
      <c r="S2658" s="28">
        <f t="shared" si="167"/>
        <v>45443</v>
      </c>
      <c r="T2658" s="28"/>
    </row>
    <row r="2659" spans="1:20" ht="13.2" x14ac:dyDescent="0.25">
      <c r="A2659" s="3" t="s">
        <v>5852</v>
      </c>
      <c r="B2659" s="3" t="s">
        <v>20</v>
      </c>
      <c r="C2659" s="3" t="s">
        <v>15</v>
      </c>
      <c r="D2659" s="3" t="s">
        <v>16</v>
      </c>
      <c r="E2659" s="3" t="s">
        <v>35</v>
      </c>
      <c r="F2659" s="3" t="s">
        <v>5853</v>
      </c>
      <c r="G2659" s="3" t="s">
        <v>5854</v>
      </c>
      <c r="H2659" s="3">
        <v>65</v>
      </c>
      <c r="I2659" s="3">
        <v>42.02</v>
      </c>
      <c r="J2659" s="3">
        <v>15</v>
      </c>
      <c r="K2659" s="3">
        <v>630.29999999999995</v>
      </c>
      <c r="L2659" s="3" t="s">
        <v>27</v>
      </c>
      <c r="M2659" s="5">
        <v>2</v>
      </c>
      <c r="N2659" s="6" t="str">
        <f>IF(ev_charging_network_usage_!$I2659&lt;=10,"Low",IF(ev_charging_network_usage_!$I2659&lt;=30,"Medium","High"))</f>
        <v>High</v>
      </c>
      <c r="O2659" s="6" t="str">
        <f t="shared" si="169"/>
        <v>Low Satisfaction</v>
      </c>
      <c r="P2659" s="6" t="str">
        <f>IF(ev_charging_network_usage_!$H2659&lt;30,"Short Charging",IF(ev_charging_network_usage_!$H2659&lt;=60,"Medium Charging","Long Charging"))</f>
        <v>Long Charging</v>
      </c>
      <c r="Q2659" s="6">
        <f t="shared" si="168"/>
        <v>3</v>
      </c>
      <c r="R2659" s="30">
        <f t="shared" si="166"/>
        <v>0.74097222222222225</v>
      </c>
      <c r="S2659" s="28">
        <f t="shared" si="167"/>
        <v>45404</v>
      </c>
      <c r="T2659" s="28"/>
    </row>
    <row r="2660" spans="1:20" ht="13.2" x14ac:dyDescent="0.25">
      <c r="A2660" s="7" t="s">
        <v>5855</v>
      </c>
      <c r="B2660" s="7" t="s">
        <v>20</v>
      </c>
      <c r="C2660" s="7" t="s">
        <v>15</v>
      </c>
      <c r="D2660" s="7" t="s">
        <v>16</v>
      </c>
      <c r="E2660" s="7" t="s">
        <v>17</v>
      </c>
      <c r="F2660" s="11">
        <v>45575.776388888888</v>
      </c>
      <c r="G2660" s="11">
        <v>45575.81527777778</v>
      </c>
      <c r="H2660" s="7">
        <v>56</v>
      </c>
      <c r="I2660" s="7">
        <v>3.02</v>
      </c>
      <c r="J2660" s="7">
        <v>10</v>
      </c>
      <c r="K2660" s="7">
        <v>30.2</v>
      </c>
      <c r="L2660" s="7" t="s">
        <v>38</v>
      </c>
      <c r="M2660" s="9">
        <v>3</v>
      </c>
      <c r="N2660" s="6" t="str">
        <f>IF(ev_charging_network_usage_!$I2660&lt;=10,"Low",IF(ev_charging_network_usage_!$I2660&lt;=30,"Medium","High"))</f>
        <v>Low</v>
      </c>
      <c r="O2660" s="6" t="str">
        <f t="shared" si="169"/>
        <v>Medium Satisfaction</v>
      </c>
      <c r="P2660" s="6" t="str">
        <f>IF(ev_charging_network_usage_!$H2660&lt;30,"Short Charging",IF(ev_charging_network_usage_!$H2660&lt;=60,"Medium Charging","Long Charging"))</f>
        <v>Medium Charging</v>
      </c>
      <c r="Q2660" s="6">
        <f t="shared" si="168"/>
        <v>3</v>
      </c>
      <c r="R2660" s="30">
        <f t="shared" si="166"/>
        <v>0.77638888888888891</v>
      </c>
      <c r="S2660" s="28">
        <f t="shared" si="167"/>
        <v>45575</v>
      </c>
      <c r="T2660" s="28"/>
    </row>
    <row r="2661" spans="1:20" ht="13.2" x14ac:dyDescent="0.25">
      <c r="A2661" s="3" t="s">
        <v>5856</v>
      </c>
      <c r="B2661" s="3" t="s">
        <v>59</v>
      </c>
      <c r="C2661" s="3" t="s">
        <v>30</v>
      </c>
      <c r="D2661" s="3" t="s">
        <v>22</v>
      </c>
      <c r="E2661" s="3" t="s">
        <v>17</v>
      </c>
      <c r="F2661" s="3" t="s">
        <v>5857</v>
      </c>
      <c r="G2661" s="3" t="s">
        <v>5858</v>
      </c>
      <c r="H2661" s="3">
        <v>72</v>
      </c>
      <c r="I2661" s="3">
        <v>21.41</v>
      </c>
      <c r="J2661" s="3">
        <v>10</v>
      </c>
      <c r="K2661" s="3">
        <v>214.1</v>
      </c>
      <c r="L2661" s="3" t="s">
        <v>18</v>
      </c>
      <c r="M2661" s="5">
        <v>3</v>
      </c>
      <c r="N2661" s="6" t="str">
        <f>IF(ev_charging_network_usage_!$I2661&lt;=10,"Low",IF(ev_charging_network_usage_!$I2661&lt;=30,"Medium","High"))</f>
        <v>Medium</v>
      </c>
      <c r="O2661" s="6" t="str">
        <f t="shared" si="169"/>
        <v>Medium Satisfaction</v>
      </c>
      <c r="P2661" s="6" t="str">
        <f>IF(ev_charging_network_usage_!$H2661&lt;30,"Short Charging",IF(ev_charging_network_usage_!$H2661&lt;=60,"Medium Charging","Long Charging"))</f>
        <v>Long Charging</v>
      </c>
      <c r="Q2661" s="6">
        <f t="shared" si="168"/>
        <v>2</v>
      </c>
      <c r="R2661" s="30">
        <f t="shared" si="166"/>
        <v>0.65763888888888888</v>
      </c>
      <c r="S2661" s="28">
        <f t="shared" si="167"/>
        <v>44973</v>
      </c>
      <c r="T2661" s="28"/>
    </row>
    <row r="2662" spans="1:20" ht="13.2" x14ac:dyDescent="0.25">
      <c r="A2662" s="7" t="s">
        <v>5859</v>
      </c>
      <c r="B2662" s="7" t="s">
        <v>29</v>
      </c>
      <c r="C2662" s="7" t="s">
        <v>30</v>
      </c>
      <c r="D2662" s="7" t="s">
        <v>34</v>
      </c>
      <c r="E2662" s="7" t="s">
        <v>35</v>
      </c>
      <c r="F2662" s="7" t="s">
        <v>5860</v>
      </c>
      <c r="G2662" s="7" t="s">
        <v>5861</v>
      </c>
      <c r="H2662" s="7">
        <v>79</v>
      </c>
      <c r="I2662" s="7">
        <v>29.72</v>
      </c>
      <c r="J2662" s="7">
        <v>15</v>
      </c>
      <c r="K2662" s="7">
        <v>445.8</v>
      </c>
      <c r="L2662" s="7" t="s">
        <v>27</v>
      </c>
      <c r="M2662" s="9">
        <v>3</v>
      </c>
      <c r="N2662" s="6" t="str">
        <f>IF(ev_charging_network_usage_!$I2662&lt;=10,"Low",IF(ev_charging_network_usage_!$I2662&lt;=30,"Medium","High"))</f>
        <v>Medium</v>
      </c>
      <c r="O2662" s="6" t="str">
        <f t="shared" si="169"/>
        <v>Medium Satisfaction</v>
      </c>
      <c r="P2662" s="6" t="str">
        <f>IF(ev_charging_network_usage_!$H2662&lt;30,"Short Charging",IF(ev_charging_network_usage_!$H2662&lt;=60,"Medium Charging","Long Charging"))</f>
        <v>Long Charging</v>
      </c>
      <c r="Q2662" s="6">
        <f t="shared" si="168"/>
        <v>2</v>
      </c>
      <c r="R2662" s="30">
        <f t="shared" si="166"/>
        <v>0.86388888888888893</v>
      </c>
      <c r="S2662" s="28">
        <f t="shared" si="167"/>
        <v>45535</v>
      </c>
      <c r="T2662" s="28"/>
    </row>
    <row r="2663" spans="1:20" ht="13.2" x14ac:dyDescent="0.25">
      <c r="A2663" s="3" t="s">
        <v>5862</v>
      </c>
      <c r="B2663" s="3" t="s">
        <v>43</v>
      </c>
      <c r="C2663" s="3" t="s">
        <v>15</v>
      </c>
      <c r="D2663" s="3" t="s">
        <v>16</v>
      </c>
      <c r="E2663" s="3" t="s">
        <v>17</v>
      </c>
      <c r="F2663" s="10">
        <v>45241.529166666667</v>
      </c>
      <c r="G2663" s="10">
        <v>45241.590277777781</v>
      </c>
      <c r="H2663" s="3">
        <v>88</v>
      </c>
      <c r="I2663" s="3">
        <v>48.1</v>
      </c>
      <c r="J2663" s="3">
        <v>12</v>
      </c>
      <c r="K2663" s="3">
        <v>577.20000000000005</v>
      </c>
      <c r="L2663" s="3" t="s">
        <v>27</v>
      </c>
      <c r="M2663" s="5">
        <v>3</v>
      </c>
      <c r="N2663" s="6" t="str">
        <f>IF(ev_charging_network_usage_!$I2663&lt;=10,"Low",IF(ev_charging_network_usage_!$I2663&lt;=30,"Medium","High"))</f>
        <v>High</v>
      </c>
      <c r="O2663" s="6" t="str">
        <f t="shared" si="169"/>
        <v>Medium Satisfaction</v>
      </c>
      <c r="P2663" s="6" t="str">
        <f>IF(ev_charging_network_usage_!$H2663&lt;30,"Short Charging",IF(ev_charging_network_usage_!$H2663&lt;=60,"Medium Charging","Long Charging"))</f>
        <v>Long Charging</v>
      </c>
      <c r="Q2663" s="6">
        <f t="shared" si="168"/>
        <v>3</v>
      </c>
      <c r="R2663" s="30">
        <f t="shared" si="166"/>
        <v>0.52916666666666667</v>
      </c>
      <c r="S2663" s="28">
        <f t="shared" si="167"/>
        <v>45241</v>
      </c>
      <c r="T2663" s="28"/>
    </row>
    <row r="2664" spans="1:20" ht="13.2" x14ac:dyDescent="0.25">
      <c r="A2664" s="7" t="s">
        <v>5863</v>
      </c>
      <c r="B2664" s="7" t="s">
        <v>59</v>
      </c>
      <c r="C2664" s="7" t="s">
        <v>30</v>
      </c>
      <c r="D2664" s="7" t="s">
        <v>34</v>
      </c>
      <c r="E2664" s="7" t="s">
        <v>17</v>
      </c>
      <c r="F2664" s="8">
        <v>45200.302083333336</v>
      </c>
      <c r="G2664" s="8">
        <v>45200.363888888889</v>
      </c>
      <c r="H2664" s="7">
        <v>89</v>
      </c>
      <c r="I2664" s="7">
        <v>4.5</v>
      </c>
      <c r="J2664" s="7">
        <v>8</v>
      </c>
      <c r="K2664" s="7">
        <v>36</v>
      </c>
      <c r="L2664" s="7" t="s">
        <v>38</v>
      </c>
      <c r="M2664" s="9">
        <v>5</v>
      </c>
      <c r="N2664" s="6" t="str">
        <f>IF(ev_charging_network_usage_!$I2664&lt;=10,"Low",IF(ev_charging_network_usage_!$I2664&lt;=30,"Medium","High"))</f>
        <v>Low</v>
      </c>
      <c r="O2664" s="6" t="str">
        <f t="shared" si="169"/>
        <v>High Satisfaction</v>
      </c>
      <c r="P2664" s="6" t="str">
        <f>IF(ev_charging_network_usage_!$H2664&lt;30,"Short Charging",IF(ev_charging_network_usage_!$H2664&lt;=60,"Medium Charging","Long Charging"))</f>
        <v>Long Charging</v>
      </c>
      <c r="Q2664" s="6">
        <f t="shared" si="168"/>
        <v>2</v>
      </c>
      <c r="R2664" s="30">
        <f t="shared" si="166"/>
        <v>0.30208333333333331</v>
      </c>
      <c r="S2664" s="28">
        <f t="shared" si="167"/>
        <v>45200</v>
      </c>
      <c r="T2664" s="28"/>
    </row>
    <row r="2665" spans="1:20" ht="13.2" x14ac:dyDescent="0.25">
      <c r="A2665" s="3" t="s">
        <v>5864</v>
      </c>
      <c r="B2665" s="3" t="s">
        <v>20</v>
      </c>
      <c r="C2665" s="3" t="s">
        <v>15</v>
      </c>
      <c r="D2665" s="3" t="s">
        <v>22</v>
      </c>
      <c r="E2665" s="3" t="s">
        <v>17</v>
      </c>
      <c r="F2665" s="3" t="s">
        <v>5865</v>
      </c>
      <c r="G2665" s="3" t="s">
        <v>5866</v>
      </c>
      <c r="H2665" s="3">
        <v>25</v>
      </c>
      <c r="I2665" s="3">
        <v>30.42</v>
      </c>
      <c r="J2665" s="3">
        <v>10</v>
      </c>
      <c r="K2665" s="3">
        <v>304.2</v>
      </c>
      <c r="L2665" s="3" t="s">
        <v>27</v>
      </c>
      <c r="M2665" s="5">
        <v>5</v>
      </c>
      <c r="N2665" s="6" t="str">
        <f>IF(ev_charging_network_usage_!$I2665&lt;=10,"Low",IF(ev_charging_network_usage_!$I2665&lt;=30,"Medium","High"))</f>
        <v>High</v>
      </c>
      <c r="O2665" s="6" t="str">
        <f t="shared" si="169"/>
        <v>High Satisfaction</v>
      </c>
      <c r="P2665" s="6" t="str">
        <f>IF(ev_charging_network_usage_!$H2665&lt;30,"Short Charging",IF(ev_charging_network_usage_!$H2665&lt;=60,"Medium Charging","Long Charging"))</f>
        <v>Short Charging</v>
      </c>
      <c r="Q2665" s="6">
        <f t="shared" si="168"/>
        <v>3</v>
      </c>
      <c r="R2665" s="30">
        <f t="shared" si="166"/>
        <v>0.71805555555555556</v>
      </c>
      <c r="S2665" s="28">
        <f t="shared" si="167"/>
        <v>45284</v>
      </c>
      <c r="T2665" s="28"/>
    </row>
    <row r="2666" spans="1:20" ht="13.2" x14ac:dyDescent="0.25">
      <c r="A2666" s="7" t="s">
        <v>5867</v>
      </c>
      <c r="B2666" s="7" t="s">
        <v>14</v>
      </c>
      <c r="C2666" s="7" t="s">
        <v>21</v>
      </c>
      <c r="D2666" s="7" t="s">
        <v>22</v>
      </c>
      <c r="E2666" s="7" t="s">
        <v>17</v>
      </c>
      <c r="F2666" s="8">
        <v>44959.094444444447</v>
      </c>
      <c r="G2666" s="8">
        <v>44959.131249999999</v>
      </c>
      <c r="H2666" s="7">
        <v>53</v>
      </c>
      <c r="I2666" s="7">
        <v>51.44</v>
      </c>
      <c r="J2666" s="7">
        <v>12</v>
      </c>
      <c r="K2666" s="7">
        <v>617.28</v>
      </c>
      <c r="L2666" s="7" t="s">
        <v>27</v>
      </c>
      <c r="M2666" s="9">
        <v>5</v>
      </c>
      <c r="N2666" s="6" t="str">
        <f>IF(ev_charging_network_usage_!$I2666&lt;=10,"Low",IF(ev_charging_network_usage_!$I2666&lt;=30,"Medium","High"))</f>
        <v>High</v>
      </c>
      <c r="O2666" s="6" t="str">
        <f t="shared" si="169"/>
        <v>High Satisfaction</v>
      </c>
      <c r="P2666" s="6" t="str">
        <f>IF(ev_charging_network_usage_!$H2666&lt;30,"Short Charging",IF(ev_charging_network_usage_!$H2666&lt;=60,"Medium Charging","Long Charging"))</f>
        <v>Medium Charging</v>
      </c>
      <c r="Q2666" s="6">
        <f t="shared" si="168"/>
        <v>1</v>
      </c>
      <c r="R2666" s="30">
        <f t="shared" si="166"/>
        <v>9.4444444444444442E-2</v>
      </c>
      <c r="S2666" s="28">
        <f t="shared" si="167"/>
        <v>44959</v>
      </c>
      <c r="T2666" s="28"/>
    </row>
    <row r="2667" spans="1:20" ht="13.2" x14ac:dyDescent="0.25">
      <c r="A2667" s="3" t="s">
        <v>5868</v>
      </c>
      <c r="B2667" s="3" t="s">
        <v>55</v>
      </c>
      <c r="C2667" s="3" t="s">
        <v>30</v>
      </c>
      <c r="D2667" s="3" t="s">
        <v>31</v>
      </c>
      <c r="E2667" s="3" t="s">
        <v>17</v>
      </c>
      <c r="F2667" s="4">
        <v>45598.109027777777</v>
      </c>
      <c r="G2667" s="4">
        <v>45598.176388888889</v>
      </c>
      <c r="H2667" s="3">
        <v>97</v>
      </c>
      <c r="I2667" s="3">
        <v>24.13</v>
      </c>
      <c r="J2667" s="3">
        <v>15</v>
      </c>
      <c r="K2667" s="3">
        <v>361.95</v>
      </c>
      <c r="L2667" s="3" t="s">
        <v>27</v>
      </c>
      <c r="M2667" s="5">
        <v>2</v>
      </c>
      <c r="N2667" s="6" t="str">
        <f>IF(ev_charging_network_usage_!$I2667&lt;=10,"Low",IF(ev_charging_network_usage_!$I2667&lt;=30,"Medium","High"))</f>
        <v>Medium</v>
      </c>
      <c r="O2667" s="6" t="str">
        <f t="shared" si="169"/>
        <v>Low Satisfaction</v>
      </c>
      <c r="P2667" s="6" t="str">
        <f>IF(ev_charging_network_usage_!$H2667&lt;30,"Short Charging",IF(ev_charging_network_usage_!$H2667&lt;=60,"Medium Charging","Long Charging"))</f>
        <v>Long Charging</v>
      </c>
      <c r="Q2667" s="6">
        <f t="shared" si="168"/>
        <v>2</v>
      </c>
      <c r="R2667" s="30">
        <f t="shared" si="166"/>
        <v>0.10902777777777778</v>
      </c>
      <c r="S2667" s="28">
        <f t="shared" si="167"/>
        <v>45598</v>
      </c>
      <c r="T2667" s="28"/>
    </row>
    <row r="2668" spans="1:20" ht="13.2" x14ac:dyDescent="0.25">
      <c r="A2668" s="7" t="s">
        <v>5869</v>
      </c>
      <c r="B2668" s="7" t="s">
        <v>48</v>
      </c>
      <c r="C2668" s="7" t="s">
        <v>30</v>
      </c>
      <c r="D2668" s="7" t="s">
        <v>22</v>
      </c>
      <c r="E2668" s="7" t="s">
        <v>35</v>
      </c>
      <c r="F2668" s="8">
        <v>45267.939583333333</v>
      </c>
      <c r="G2668" s="8">
        <v>45267.96597222222</v>
      </c>
      <c r="H2668" s="7">
        <v>38</v>
      </c>
      <c r="I2668" s="7">
        <v>19.73</v>
      </c>
      <c r="J2668" s="7">
        <v>12</v>
      </c>
      <c r="K2668" s="7">
        <v>236.76</v>
      </c>
      <c r="L2668" s="7" t="s">
        <v>18</v>
      </c>
      <c r="M2668" s="9">
        <v>3</v>
      </c>
      <c r="N2668" s="6" t="str">
        <f>IF(ev_charging_network_usage_!$I2668&lt;=10,"Low",IF(ev_charging_network_usage_!$I2668&lt;=30,"Medium","High"))</f>
        <v>Medium</v>
      </c>
      <c r="O2668" s="6" t="str">
        <f t="shared" si="169"/>
        <v>Medium Satisfaction</v>
      </c>
      <c r="P2668" s="6" t="str">
        <f>IF(ev_charging_network_usage_!$H2668&lt;30,"Short Charging",IF(ev_charging_network_usage_!$H2668&lt;=60,"Medium Charging","Long Charging"))</f>
        <v>Medium Charging</v>
      </c>
      <c r="Q2668" s="6">
        <f t="shared" si="168"/>
        <v>2</v>
      </c>
      <c r="R2668" s="30">
        <f t="shared" si="166"/>
        <v>0.93958333333333333</v>
      </c>
      <c r="S2668" s="28">
        <f t="shared" si="167"/>
        <v>45267</v>
      </c>
      <c r="T2668" s="28"/>
    </row>
    <row r="2669" spans="1:20" ht="13.2" x14ac:dyDescent="0.25">
      <c r="A2669" s="3" t="s">
        <v>5870</v>
      </c>
      <c r="B2669" s="3" t="s">
        <v>48</v>
      </c>
      <c r="C2669" s="3" t="s">
        <v>21</v>
      </c>
      <c r="D2669" s="3" t="s">
        <v>31</v>
      </c>
      <c r="E2669" s="3" t="s">
        <v>35</v>
      </c>
      <c r="F2669" s="3" t="s">
        <v>5871</v>
      </c>
      <c r="G2669" s="3" t="s">
        <v>5872</v>
      </c>
      <c r="H2669" s="3">
        <v>94</v>
      </c>
      <c r="I2669" s="3">
        <v>41.71</v>
      </c>
      <c r="J2669" s="3">
        <v>15</v>
      </c>
      <c r="K2669" s="3">
        <v>625.65</v>
      </c>
      <c r="L2669" s="3" t="s">
        <v>27</v>
      </c>
      <c r="M2669" s="5">
        <v>1</v>
      </c>
      <c r="N2669" s="6" t="str">
        <f>IF(ev_charging_network_usage_!$I2669&lt;=10,"Low",IF(ev_charging_network_usage_!$I2669&lt;=30,"Medium","High"))</f>
        <v>High</v>
      </c>
      <c r="O2669" s="6" t="str">
        <f t="shared" si="169"/>
        <v>Low Satisfaction</v>
      </c>
      <c r="P2669" s="6" t="str">
        <f>IF(ev_charging_network_usage_!$H2669&lt;30,"Short Charging",IF(ev_charging_network_usage_!$H2669&lt;=60,"Medium Charging","Long Charging"))</f>
        <v>Long Charging</v>
      </c>
      <c r="Q2669" s="6">
        <f t="shared" si="168"/>
        <v>1</v>
      </c>
      <c r="R2669" s="30">
        <f t="shared" si="166"/>
        <v>0.6645833333333333</v>
      </c>
      <c r="S2669" s="28">
        <f t="shared" si="167"/>
        <v>45369</v>
      </c>
      <c r="T2669" s="28"/>
    </row>
    <row r="2670" spans="1:20" ht="13.2" x14ac:dyDescent="0.25">
      <c r="A2670" s="7" t="s">
        <v>5873</v>
      </c>
      <c r="B2670" s="7" t="s">
        <v>48</v>
      </c>
      <c r="C2670" s="7" t="s">
        <v>21</v>
      </c>
      <c r="D2670" s="7" t="s">
        <v>22</v>
      </c>
      <c r="E2670" s="7" t="s">
        <v>35</v>
      </c>
      <c r="F2670" s="8">
        <v>45482.107638888891</v>
      </c>
      <c r="G2670" s="8">
        <v>45482.166666666664</v>
      </c>
      <c r="H2670" s="7">
        <v>85</v>
      </c>
      <c r="I2670" s="7">
        <v>17.34</v>
      </c>
      <c r="J2670" s="7">
        <v>10</v>
      </c>
      <c r="K2670" s="7">
        <v>173.4</v>
      </c>
      <c r="L2670" s="7" t="s">
        <v>27</v>
      </c>
      <c r="M2670" s="9">
        <v>3</v>
      </c>
      <c r="N2670" s="6" t="str">
        <f>IF(ev_charging_network_usage_!$I2670&lt;=10,"Low",IF(ev_charging_network_usage_!$I2670&lt;=30,"Medium","High"))</f>
        <v>Medium</v>
      </c>
      <c r="O2670" s="6" t="str">
        <f t="shared" si="169"/>
        <v>Medium Satisfaction</v>
      </c>
      <c r="P2670" s="6" t="str">
        <f>IF(ev_charging_network_usage_!$H2670&lt;30,"Short Charging",IF(ev_charging_network_usage_!$H2670&lt;=60,"Medium Charging","Long Charging"))</f>
        <v>Long Charging</v>
      </c>
      <c r="Q2670" s="6">
        <f t="shared" si="168"/>
        <v>1</v>
      </c>
      <c r="R2670" s="30">
        <f t="shared" si="166"/>
        <v>0.1076388888888889</v>
      </c>
      <c r="S2670" s="28">
        <f t="shared" si="167"/>
        <v>45482</v>
      </c>
      <c r="T2670" s="28"/>
    </row>
    <row r="2671" spans="1:20" ht="13.2" x14ac:dyDescent="0.25">
      <c r="A2671" s="3" t="s">
        <v>5874</v>
      </c>
      <c r="B2671" s="3" t="s">
        <v>43</v>
      </c>
      <c r="C2671" s="3" t="s">
        <v>30</v>
      </c>
      <c r="D2671" s="3" t="s">
        <v>31</v>
      </c>
      <c r="E2671" s="3" t="s">
        <v>35</v>
      </c>
      <c r="F2671" s="3" t="s">
        <v>5875</v>
      </c>
      <c r="G2671" s="3" t="s">
        <v>5876</v>
      </c>
      <c r="H2671" s="3">
        <v>41</v>
      </c>
      <c r="I2671" s="3">
        <v>2.57</v>
      </c>
      <c r="J2671" s="3">
        <v>10</v>
      </c>
      <c r="K2671" s="3">
        <v>25.7</v>
      </c>
      <c r="L2671" s="3" t="s">
        <v>23</v>
      </c>
      <c r="M2671" s="5">
        <v>3</v>
      </c>
      <c r="N2671" s="6" t="str">
        <f>IF(ev_charging_network_usage_!$I2671&lt;=10,"Low",IF(ev_charging_network_usage_!$I2671&lt;=30,"Medium","High"))</f>
        <v>Low</v>
      </c>
      <c r="O2671" s="6" t="str">
        <f t="shared" si="169"/>
        <v>Medium Satisfaction</v>
      </c>
      <c r="P2671" s="6" t="str">
        <f>IF(ev_charging_network_usage_!$H2671&lt;30,"Short Charging",IF(ev_charging_network_usage_!$H2671&lt;=60,"Medium Charging","Long Charging"))</f>
        <v>Medium Charging</v>
      </c>
      <c r="Q2671" s="6">
        <f t="shared" si="168"/>
        <v>2</v>
      </c>
      <c r="R2671" s="30">
        <f t="shared" si="166"/>
        <v>0.29583333333333334</v>
      </c>
      <c r="S2671" s="28">
        <f t="shared" si="167"/>
        <v>45075</v>
      </c>
      <c r="T2671" s="28"/>
    </row>
    <row r="2672" spans="1:20" ht="13.2" x14ac:dyDescent="0.25">
      <c r="A2672" s="7" t="s">
        <v>5877</v>
      </c>
      <c r="B2672" s="7" t="s">
        <v>59</v>
      </c>
      <c r="C2672" s="7" t="s">
        <v>21</v>
      </c>
      <c r="D2672" s="7" t="s">
        <v>16</v>
      </c>
      <c r="E2672" s="7" t="s">
        <v>17</v>
      </c>
      <c r="F2672" s="8">
        <v>45325.536111111112</v>
      </c>
      <c r="G2672" s="8">
        <v>45325.543055555558</v>
      </c>
      <c r="H2672" s="7">
        <v>10</v>
      </c>
      <c r="I2672" s="7">
        <v>12.51</v>
      </c>
      <c r="J2672" s="7">
        <v>12</v>
      </c>
      <c r="K2672" s="7">
        <v>150.12</v>
      </c>
      <c r="L2672" s="7" t="s">
        <v>27</v>
      </c>
      <c r="M2672" s="9">
        <v>1</v>
      </c>
      <c r="N2672" s="6" t="str">
        <f>IF(ev_charging_network_usage_!$I2672&lt;=10,"Low",IF(ev_charging_network_usage_!$I2672&lt;=30,"Medium","High"))</f>
        <v>Medium</v>
      </c>
      <c r="O2672" s="6" t="str">
        <f t="shared" si="169"/>
        <v>Low Satisfaction</v>
      </c>
      <c r="P2672" s="6" t="str">
        <f>IF(ev_charging_network_usage_!$H2672&lt;30,"Short Charging",IF(ev_charging_network_usage_!$H2672&lt;=60,"Medium Charging","Long Charging"))</f>
        <v>Short Charging</v>
      </c>
      <c r="Q2672" s="6">
        <f t="shared" si="168"/>
        <v>1</v>
      </c>
      <c r="R2672" s="30">
        <f t="shared" si="166"/>
        <v>0.53611111111111109</v>
      </c>
      <c r="S2672" s="28">
        <f t="shared" si="167"/>
        <v>45325</v>
      </c>
      <c r="T2672" s="28"/>
    </row>
    <row r="2673" spans="1:20" ht="13.2" x14ac:dyDescent="0.25">
      <c r="A2673" s="3" t="s">
        <v>5878</v>
      </c>
      <c r="B2673" s="3" t="s">
        <v>29</v>
      </c>
      <c r="C2673" s="3" t="s">
        <v>15</v>
      </c>
      <c r="D2673" s="3" t="s">
        <v>31</v>
      </c>
      <c r="E2673" s="3" t="s">
        <v>35</v>
      </c>
      <c r="F2673" s="4">
        <v>45632.895833333336</v>
      </c>
      <c r="G2673" s="4">
        <v>45632.954861111109</v>
      </c>
      <c r="H2673" s="3">
        <v>85</v>
      </c>
      <c r="I2673" s="3">
        <v>11.4</v>
      </c>
      <c r="J2673" s="3">
        <v>10</v>
      </c>
      <c r="K2673" s="3">
        <v>114</v>
      </c>
      <c r="L2673" s="3" t="s">
        <v>38</v>
      </c>
      <c r="M2673" s="5">
        <v>3</v>
      </c>
      <c r="N2673" s="6" t="str">
        <f>IF(ev_charging_network_usage_!$I2673&lt;=10,"Low",IF(ev_charging_network_usage_!$I2673&lt;=30,"Medium","High"))</f>
        <v>Medium</v>
      </c>
      <c r="O2673" s="6" t="str">
        <f t="shared" si="169"/>
        <v>Medium Satisfaction</v>
      </c>
      <c r="P2673" s="6" t="str">
        <f>IF(ev_charging_network_usage_!$H2673&lt;30,"Short Charging",IF(ev_charging_network_usage_!$H2673&lt;=60,"Medium Charging","Long Charging"))</f>
        <v>Long Charging</v>
      </c>
      <c r="Q2673" s="6">
        <f t="shared" si="168"/>
        <v>3</v>
      </c>
      <c r="R2673" s="30">
        <f t="shared" si="166"/>
        <v>0.89583333333333337</v>
      </c>
      <c r="S2673" s="28">
        <f t="shared" si="167"/>
        <v>45632</v>
      </c>
      <c r="T2673" s="28"/>
    </row>
    <row r="2674" spans="1:20" ht="13.2" x14ac:dyDescent="0.25">
      <c r="A2674" s="7" t="s">
        <v>5879</v>
      </c>
      <c r="B2674" s="7" t="s">
        <v>20</v>
      </c>
      <c r="C2674" s="7" t="s">
        <v>30</v>
      </c>
      <c r="D2674" s="7" t="s">
        <v>22</v>
      </c>
      <c r="E2674" s="7" t="s">
        <v>17</v>
      </c>
      <c r="F2674" s="7" t="s">
        <v>5880</v>
      </c>
      <c r="G2674" s="7" t="s">
        <v>5881</v>
      </c>
      <c r="H2674" s="7">
        <v>13</v>
      </c>
      <c r="I2674" s="7">
        <v>16.02</v>
      </c>
      <c r="J2674" s="7">
        <v>12</v>
      </c>
      <c r="K2674" s="7">
        <v>192.24</v>
      </c>
      <c r="L2674" s="7" t="s">
        <v>38</v>
      </c>
      <c r="M2674" s="9">
        <v>5</v>
      </c>
      <c r="N2674" s="6" t="str">
        <f>IF(ev_charging_network_usage_!$I2674&lt;=10,"Low",IF(ev_charging_network_usage_!$I2674&lt;=30,"Medium","High"))</f>
        <v>Medium</v>
      </c>
      <c r="O2674" s="6" t="str">
        <f t="shared" si="169"/>
        <v>High Satisfaction</v>
      </c>
      <c r="P2674" s="6" t="str">
        <f>IF(ev_charging_network_usage_!$H2674&lt;30,"Short Charging",IF(ev_charging_network_usage_!$H2674&lt;=60,"Medium Charging","Long Charging"))</f>
        <v>Short Charging</v>
      </c>
      <c r="Q2674" s="6">
        <f t="shared" si="168"/>
        <v>2</v>
      </c>
      <c r="R2674" s="30">
        <f t="shared" si="166"/>
        <v>0.15972222222222221</v>
      </c>
      <c r="S2674" s="28">
        <f t="shared" si="167"/>
        <v>45216</v>
      </c>
      <c r="T2674" s="28"/>
    </row>
    <row r="2675" spans="1:20" ht="13.2" x14ac:dyDescent="0.25">
      <c r="A2675" s="3" t="s">
        <v>5882</v>
      </c>
      <c r="B2675" s="3" t="s">
        <v>78</v>
      </c>
      <c r="C2675" s="3" t="s">
        <v>15</v>
      </c>
      <c r="D2675" s="3" t="s">
        <v>34</v>
      </c>
      <c r="E2675" s="3" t="s">
        <v>17</v>
      </c>
      <c r="F2675" s="3" t="s">
        <v>5883</v>
      </c>
      <c r="G2675" s="3" t="s">
        <v>5884</v>
      </c>
      <c r="H2675" s="3">
        <v>61</v>
      </c>
      <c r="I2675" s="3">
        <v>22.84</v>
      </c>
      <c r="J2675" s="3">
        <v>12</v>
      </c>
      <c r="K2675" s="3">
        <v>274.08</v>
      </c>
      <c r="L2675" s="3" t="s">
        <v>27</v>
      </c>
      <c r="M2675" s="5">
        <v>5</v>
      </c>
      <c r="N2675" s="6" t="str">
        <f>IF(ev_charging_network_usage_!$I2675&lt;=10,"Low",IF(ev_charging_network_usage_!$I2675&lt;=30,"Medium","High"))</f>
        <v>Medium</v>
      </c>
      <c r="O2675" s="6" t="str">
        <f t="shared" si="169"/>
        <v>High Satisfaction</v>
      </c>
      <c r="P2675" s="6" t="str">
        <f>IF(ev_charging_network_usage_!$H2675&lt;30,"Short Charging",IF(ev_charging_network_usage_!$H2675&lt;=60,"Medium Charging","Long Charging"))</f>
        <v>Long Charging</v>
      </c>
      <c r="Q2675" s="6">
        <f t="shared" si="168"/>
        <v>3</v>
      </c>
      <c r="R2675" s="30">
        <f t="shared" si="166"/>
        <v>0.64930555555555558</v>
      </c>
      <c r="S2675" s="28">
        <f t="shared" si="167"/>
        <v>45213</v>
      </c>
      <c r="T2675" s="28"/>
    </row>
    <row r="2676" spans="1:20" ht="13.2" x14ac:dyDescent="0.25">
      <c r="A2676" s="7" t="s">
        <v>5885</v>
      </c>
      <c r="B2676" s="7" t="s">
        <v>59</v>
      </c>
      <c r="C2676" s="7" t="s">
        <v>30</v>
      </c>
      <c r="D2676" s="7" t="s">
        <v>31</v>
      </c>
      <c r="E2676" s="7" t="s">
        <v>35</v>
      </c>
      <c r="F2676" s="7" t="s">
        <v>5886</v>
      </c>
      <c r="G2676" s="7" t="s">
        <v>5887</v>
      </c>
      <c r="H2676" s="7">
        <v>14</v>
      </c>
      <c r="I2676" s="7">
        <v>2.63</v>
      </c>
      <c r="J2676" s="7">
        <v>10</v>
      </c>
      <c r="K2676" s="7">
        <v>26.3</v>
      </c>
      <c r="L2676" s="7" t="s">
        <v>23</v>
      </c>
      <c r="M2676" s="9">
        <v>2</v>
      </c>
      <c r="N2676" s="6" t="str">
        <f>IF(ev_charging_network_usage_!$I2676&lt;=10,"Low",IF(ev_charging_network_usage_!$I2676&lt;=30,"Medium","High"))</f>
        <v>Low</v>
      </c>
      <c r="O2676" s="6" t="str">
        <f t="shared" si="169"/>
        <v>Low Satisfaction</v>
      </c>
      <c r="P2676" s="6" t="str">
        <f>IF(ev_charging_network_usage_!$H2676&lt;30,"Short Charging",IF(ev_charging_network_usage_!$H2676&lt;=60,"Medium Charging","Long Charging"))</f>
        <v>Short Charging</v>
      </c>
      <c r="Q2676" s="6">
        <f t="shared" si="168"/>
        <v>2</v>
      </c>
      <c r="R2676" s="30">
        <f t="shared" si="166"/>
        <v>0.69861111111111107</v>
      </c>
      <c r="S2676" s="28">
        <f t="shared" si="167"/>
        <v>45314</v>
      </c>
      <c r="T2676" s="28"/>
    </row>
    <row r="2677" spans="1:20" ht="13.2" x14ac:dyDescent="0.25">
      <c r="A2677" s="3" t="s">
        <v>5888</v>
      </c>
      <c r="B2677" s="3" t="s">
        <v>43</v>
      </c>
      <c r="C2677" s="3" t="s">
        <v>30</v>
      </c>
      <c r="D2677" s="3" t="s">
        <v>22</v>
      </c>
      <c r="E2677" s="3" t="s">
        <v>35</v>
      </c>
      <c r="F2677" s="4">
        <v>45385.724305555559</v>
      </c>
      <c r="G2677" s="4">
        <v>45385.745833333334</v>
      </c>
      <c r="H2677" s="3">
        <v>31</v>
      </c>
      <c r="I2677" s="3">
        <v>21.79</v>
      </c>
      <c r="J2677" s="3">
        <v>10</v>
      </c>
      <c r="K2677" s="3">
        <v>217.9</v>
      </c>
      <c r="L2677" s="3" t="s">
        <v>23</v>
      </c>
      <c r="M2677" s="5">
        <v>4</v>
      </c>
      <c r="N2677" s="6" t="str">
        <f>IF(ev_charging_network_usage_!$I2677&lt;=10,"Low",IF(ev_charging_network_usage_!$I2677&lt;=30,"Medium","High"))</f>
        <v>Medium</v>
      </c>
      <c r="O2677" s="6" t="str">
        <f t="shared" si="169"/>
        <v>Medium Satisfaction</v>
      </c>
      <c r="P2677" s="6" t="str">
        <f>IF(ev_charging_network_usage_!$H2677&lt;30,"Short Charging",IF(ev_charging_network_usage_!$H2677&lt;=60,"Medium Charging","Long Charging"))</f>
        <v>Medium Charging</v>
      </c>
      <c r="Q2677" s="6">
        <f t="shared" si="168"/>
        <v>2</v>
      </c>
      <c r="R2677" s="30">
        <f t="shared" si="166"/>
        <v>0.72430555555555554</v>
      </c>
      <c r="S2677" s="28">
        <f t="shared" si="167"/>
        <v>45385</v>
      </c>
      <c r="T2677" s="28"/>
    </row>
    <row r="2678" spans="1:20" ht="13.2" x14ac:dyDescent="0.25">
      <c r="A2678" s="7" t="s">
        <v>5889</v>
      </c>
      <c r="B2678" s="7" t="s">
        <v>29</v>
      </c>
      <c r="C2678" s="7" t="s">
        <v>15</v>
      </c>
      <c r="D2678" s="7" t="s">
        <v>34</v>
      </c>
      <c r="E2678" s="7" t="s">
        <v>17</v>
      </c>
      <c r="F2678" s="7" t="s">
        <v>5890</v>
      </c>
      <c r="G2678" s="7" t="s">
        <v>5891</v>
      </c>
      <c r="H2678" s="7">
        <v>57</v>
      </c>
      <c r="I2678" s="7">
        <v>11.28</v>
      </c>
      <c r="J2678" s="7">
        <v>15</v>
      </c>
      <c r="K2678" s="7">
        <v>169.2</v>
      </c>
      <c r="L2678" s="7" t="s">
        <v>18</v>
      </c>
      <c r="M2678" s="9">
        <v>4</v>
      </c>
      <c r="N2678" s="6" t="str">
        <f>IF(ev_charging_network_usage_!$I2678&lt;=10,"Low",IF(ev_charging_network_usage_!$I2678&lt;=30,"Medium","High"))</f>
        <v>Medium</v>
      </c>
      <c r="O2678" s="6" t="str">
        <f t="shared" si="169"/>
        <v>Medium Satisfaction</v>
      </c>
      <c r="P2678" s="6" t="str">
        <f>IF(ev_charging_network_usage_!$H2678&lt;30,"Short Charging",IF(ev_charging_network_usage_!$H2678&lt;=60,"Medium Charging","Long Charging"))</f>
        <v>Medium Charging</v>
      </c>
      <c r="Q2678" s="6">
        <f t="shared" si="168"/>
        <v>3</v>
      </c>
      <c r="R2678" s="30">
        <f t="shared" si="166"/>
        <v>0.5805555555555556</v>
      </c>
      <c r="S2678" s="28">
        <f t="shared" si="167"/>
        <v>45580</v>
      </c>
      <c r="T2678" s="28"/>
    </row>
    <row r="2679" spans="1:20" ht="13.2" x14ac:dyDescent="0.25">
      <c r="A2679" s="3" t="s">
        <v>5892</v>
      </c>
      <c r="B2679" s="3" t="s">
        <v>59</v>
      </c>
      <c r="C2679" s="3" t="s">
        <v>30</v>
      </c>
      <c r="D2679" s="3" t="s">
        <v>31</v>
      </c>
      <c r="E2679" s="3" t="s">
        <v>35</v>
      </c>
      <c r="F2679" s="4">
        <v>45567.734027777777</v>
      </c>
      <c r="G2679" s="4">
        <v>45567.745833333334</v>
      </c>
      <c r="H2679" s="3">
        <v>17</v>
      </c>
      <c r="I2679" s="3">
        <v>26.18</v>
      </c>
      <c r="J2679" s="3">
        <v>10</v>
      </c>
      <c r="K2679" s="3">
        <v>261.8</v>
      </c>
      <c r="L2679" s="3" t="s">
        <v>38</v>
      </c>
      <c r="M2679" s="5">
        <v>4</v>
      </c>
      <c r="N2679" s="6" t="str">
        <f>IF(ev_charging_network_usage_!$I2679&lt;=10,"Low",IF(ev_charging_network_usage_!$I2679&lt;=30,"Medium","High"))</f>
        <v>Medium</v>
      </c>
      <c r="O2679" s="6" t="str">
        <f t="shared" si="169"/>
        <v>Medium Satisfaction</v>
      </c>
      <c r="P2679" s="6" t="str">
        <f>IF(ev_charging_network_usage_!$H2679&lt;30,"Short Charging",IF(ev_charging_network_usage_!$H2679&lt;=60,"Medium Charging","Long Charging"))</f>
        <v>Short Charging</v>
      </c>
      <c r="Q2679" s="6">
        <f t="shared" si="168"/>
        <v>2</v>
      </c>
      <c r="R2679" s="30">
        <f t="shared" si="166"/>
        <v>0.73402777777777772</v>
      </c>
      <c r="S2679" s="28">
        <f t="shared" si="167"/>
        <v>45567</v>
      </c>
      <c r="T2679" s="28"/>
    </row>
    <row r="2680" spans="1:20" ht="13.2" x14ac:dyDescent="0.25">
      <c r="A2680" s="7" t="s">
        <v>5893</v>
      </c>
      <c r="B2680" s="7" t="s">
        <v>55</v>
      </c>
      <c r="C2680" s="7" t="s">
        <v>30</v>
      </c>
      <c r="D2680" s="7" t="s">
        <v>34</v>
      </c>
      <c r="E2680" s="7" t="s">
        <v>17</v>
      </c>
      <c r="F2680" s="8">
        <v>45422.227083333331</v>
      </c>
      <c r="G2680" s="8">
        <v>45422.261805555558</v>
      </c>
      <c r="H2680" s="7">
        <v>50</v>
      </c>
      <c r="I2680" s="7">
        <v>42.36</v>
      </c>
      <c r="J2680" s="7">
        <v>10</v>
      </c>
      <c r="K2680" s="7">
        <v>423.6</v>
      </c>
      <c r="L2680" s="7" t="s">
        <v>23</v>
      </c>
      <c r="M2680" s="9">
        <v>4</v>
      </c>
      <c r="N2680" s="6" t="str">
        <f>IF(ev_charging_network_usage_!$I2680&lt;=10,"Low",IF(ev_charging_network_usage_!$I2680&lt;=30,"Medium","High"))</f>
        <v>High</v>
      </c>
      <c r="O2680" s="6" t="str">
        <f t="shared" si="169"/>
        <v>Medium Satisfaction</v>
      </c>
      <c r="P2680" s="6" t="str">
        <f>IF(ev_charging_network_usage_!$H2680&lt;30,"Short Charging",IF(ev_charging_network_usage_!$H2680&lt;=60,"Medium Charging","Long Charging"))</f>
        <v>Medium Charging</v>
      </c>
      <c r="Q2680" s="6">
        <f t="shared" si="168"/>
        <v>2</v>
      </c>
      <c r="R2680" s="30">
        <f t="shared" si="166"/>
        <v>0.22708333333333333</v>
      </c>
      <c r="S2680" s="28">
        <f t="shared" si="167"/>
        <v>45422</v>
      </c>
      <c r="T2680" s="28"/>
    </row>
    <row r="2681" spans="1:20" ht="13.2" x14ac:dyDescent="0.25">
      <c r="A2681" s="3" t="s">
        <v>5894</v>
      </c>
      <c r="B2681" s="3" t="s">
        <v>78</v>
      </c>
      <c r="C2681" s="3" t="s">
        <v>21</v>
      </c>
      <c r="D2681" s="3" t="s">
        <v>31</v>
      </c>
      <c r="E2681" s="3" t="s">
        <v>17</v>
      </c>
      <c r="F2681" s="4">
        <v>45296.215277777781</v>
      </c>
      <c r="G2681" s="4">
        <v>45296.250694444447</v>
      </c>
      <c r="H2681" s="3">
        <v>51</v>
      </c>
      <c r="I2681" s="3">
        <v>19.07</v>
      </c>
      <c r="J2681" s="3">
        <v>8</v>
      </c>
      <c r="K2681" s="3">
        <v>152.56</v>
      </c>
      <c r="L2681" s="3" t="s">
        <v>18</v>
      </c>
      <c r="M2681" s="5">
        <v>4</v>
      </c>
      <c r="N2681" s="6" t="str">
        <f>IF(ev_charging_network_usage_!$I2681&lt;=10,"Low",IF(ev_charging_network_usage_!$I2681&lt;=30,"Medium","High"))</f>
        <v>Medium</v>
      </c>
      <c r="O2681" s="6" t="str">
        <f t="shared" si="169"/>
        <v>Medium Satisfaction</v>
      </c>
      <c r="P2681" s="6" t="str">
        <f>IF(ev_charging_network_usage_!$H2681&lt;30,"Short Charging",IF(ev_charging_network_usage_!$H2681&lt;=60,"Medium Charging","Long Charging"))</f>
        <v>Medium Charging</v>
      </c>
      <c r="Q2681" s="6">
        <f t="shared" si="168"/>
        <v>1</v>
      </c>
      <c r="R2681" s="30">
        <f t="shared" si="166"/>
        <v>0.21527777777777779</v>
      </c>
      <c r="S2681" s="28">
        <f t="shared" si="167"/>
        <v>45296</v>
      </c>
      <c r="T2681" s="28"/>
    </row>
    <row r="2682" spans="1:20" ht="13.2" x14ac:dyDescent="0.25">
      <c r="A2682" s="7" t="s">
        <v>5895</v>
      </c>
      <c r="B2682" s="7" t="s">
        <v>43</v>
      </c>
      <c r="C2682" s="7" t="s">
        <v>21</v>
      </c>
      <c r="D2682" s="7" t="s">
        <v>22</v>
      </c>
      <c r="E2682" s="7" t="s">
        <v>17</v>
      </c>
      <c r="F2682" s="8">
        <v>44938.536111111112</v>
      </c>
      <c r="G2682" s="8">
        <v>44938.589583333334</v>
      </c>
      <c r="H2682" s="7">
        <v>77</v>
      </c>
      <c r="I2682" s="7">
        <v>59.31</v>
      </c>
      <c r="J2682" s="7">
        <v>15</v>
      </c>
      <c r="K2682" s="7">
        <v>889.65</v>
      </c>
      <c r="L2682" s="7" t="s">
        <v>23</v>
      </c>
      <c r="M2682" s="9">
        <v>2</v>
      </c>
      <c r="N2682" s="6" t="str">
        <f>IF(ev_charging_network_usage_!$I2682&lt;=10,"Low",IF(ev_charging_network_usage_!$I2682&lt;=30,"Medium","High"))</f>
        <v>High</v>
      </c>
      <c r="O2682" s="6" t="str">
        <f t="shared" si="169"/>
        <v>Low Satisfaction</v>
      </c>
      <c r="P2682" s="6" t="str">
        <f>IF(ev_charging_network_usage_!$H2682&lt;30,"Short Charging",IF(ev_charging_network_usage_!$H2682&lt;=60,"Medium Charging","Long Charging"))</f>
        <v>Long Charging</v>
      </c>
      <c r="Q2682" s="6">
        <f t="shared" si="168"/>
        <v>1</v>
      </c>
      <c r="R2682" s="30">
        <f t="shared" si="166"/>
        <v>0.53611111111111109</v>
      </c>
      <c r="S2682" s="28">
        <f t="shared" si="167"/>
        <v>44938</v>
      </c>
      <c r="T2682" s="28"/>
    </row>
    <row r="2683" spans="1:20" ht="13.2" x14ac:dyDescent="0.25">
      <c r="A2683" s="3" t="s">
        <v>5896</v>
      </c>
      <c r="B2683" s="3" t="s">
        <v>20</v>
      </c>
      <c r="C2683" s="3" t="s">
        <v>21</v>
      </c>
      <c r="D2683" s="3" t="s">
        <v>22</v>
      </c>
      <c r="E2683" s="3" t="s">
        <v>17</v>
      </c>
      <c r="F2683" s="4">
        <v>45297.1</v>
      </c>
      <c r="G2683" s="4">
        <v>45297.177777777775</v>
      </c>
      <c r="H2683" s="3">
        <v>112</v>
      </c>
      <c r="I2683" s="3">
        <v>23.55</v>
      </c>
      <c r="J2683" s="3">
        <v>12</v>
      </c>
      <c r="K2683" s="3">
        <v>282.60000000000002</v>
      </c>
      <c r="L2683" s="3" t="s">
        <v>18</v>
      </c>
      <c r="M2683" s="5">
        <v>3</v>
      </c>
      <c r="N2683" s="6" t="str">
        <f>IF(ev_charging_network_usage_!$I2683&lt;=10,"Low",IF(ev_charging_network_usage_!$I2683&lt;=30,"Medium","High"))</f>
        <v>Medium</v>
      </c>
      <c r="O2683" s="6" t="str">
        <f t="shared" si="169"/>
        <v>Medium Satisfaction</v>
      </c>
      <c r="P2683" s="6" t="str">
        <f>IF(ev_charging_network_usage_!$H2683&lt;30,"Short Charging",IF(ev_charging_network_usage_!$H2683&lt;=60,"Medium Charging","Long Charging"))</f>
        <v>Long Charging</v>
      </c>
      <c r="Q2683" s="6">
        <f t="shared" si="168"/>
        <v>1</v>
      </c>
      <c r="R2683" s="30">
        <f t="shared" si="166"/>
        <v>0.1</v>
      </c>
      <c r="S2683" s="28">
        <f t="shared" si="167"/>
        <v>45297</v>
      </c>
      <c r="T2683" s="28"/>
    </row>
    <row r="2684" spans="1:20" ht="13.2" x14ac:dyDescent="0.25">
      <c r="A2684" s="7" t="s">
        <v>5897</v>
      </c>
      <c r="B2684" s="7" t="s">
        <v>59</v>
      </c>
      <c r="C2684" s="7" t="s">
        <v>30</v>
      </c>
      <c r="D2684" s="7" t="s">
        <v>34</v>
      </c>
      <c r="E2684" s="7" t="s">
        <v>35</v>
      </c>
      <c r="F2684" s="7" t="s">
        <v>5898</v>
      </c>
      <c r="G2684" s="7" t="s">
        <v>5899</v>
      </c>
      <c r="H2684" s="7">
        <v>29</v>
      </c>
      <c r="I2684" s="7">
        <v>55.17</v>
      </c>
      <c r="J2684" s="7">
        <v>12</v>
      </c>
      <c r="K2684" s="7">
        <v>662.04</v>
      </c>
      <c r="L2684" s="7" t="s">
        <v>27</v>
      </c>
      <c r="M2684" s="9">
        <v>2</v>
      </c>
      <c r="N2684" s="6" t="str">
        <f>IF(ev_charging_network_usage_!$I2684&lt;=10,"Low",IF(ev_charging_network_usage_!$I2684&lt;=30,"Medium","High"))</f>
        <v>High</v>
      </c>
      <c r="O2684" s="6" t="str">
        <f t="shared" si="169"/>
        <v>Low Satisfaction</v>
      </c>
      <c r="P2684" s="6" t="str">
        <f>IF(ev_charging_network_usage_!$H2684&lt;30,"Short Charging",IF(ev_charging_network_usage_!$H2684&lt;=60,"Medium Charging","Long Charging"))</f>
        <v>Short Charging</v>
      </c>
      <c r="Q2684" s="6">
        <f t="shared" si="168"/>
        <v>2</v>
      </c>
      <c r="R2684" s="30">
        <f t="shared" si="166"/>
        <v>0.98819444444444449</v>
      </c>
      <c r="S2684" s="28">
        <f t="shared" si="167"/>
        <v>45281</v>
      </c>
      <c r="T2684" s="28"/>
    </row>
    <row r="2685" spans="1:20" ht="13.2" x14ac:dyDescent="0.25">
      <c r="A2685" s="3" t="s">
        <v>5900</v>
      </c>
      <c r="B2685" s="3" t="s">
        <v>14</v>
      </c>
      <c r="C2685" s="3" t="s">
        <v>21</v>
      </c>
      <c r="D2685" s="3" t="s">
        <v>31</v>
      </c>
      <c r="E2685" s="3" t="s">
        <v>35</v>
      </c>
      <c r="F2685" s="3" t="s">
        <v>5901</v>
      </c>
      <c r="G2685" s="3" t="s">
        <v>5902</v>
      </c>
      <c r="H2685" s="3">
        <v>58</v>
      </c>
      <c r="I2685" s="3">
        <v>53.51</v>
      </c>
      <c r="J2685" s="3">
        <v>8</v>
      </c>
      <c r="K2685" s="3">
        <v>428.08</v>
      </c>
      <c r="L2685" s="3" t="s">
        <v>38</v>
      </c>
      <c r="M2685" s="5">
        <v>5</v>
      </c>
      <c r="N2685" s="6" t="str">
        <f>IF(ev_charging_network_usage_!$I2685&lt;=10,"Low",IF(ev_charging_network_usage_!$I2685&lt;=30,"Medium","High"))</f>
        <v>High</v>
      </c>
      <c r="O2685" s="6" t="str">
        <f t="shared" si="169"/>
        <v>High Satisfaction</v>
      </c>
      <c r="P2685" s="6" t="str">
        <f>IF(ev_charging_network_usage_!$H2685&lt;30,"Short Charging",IF(ev_charging_network_usage_!$H2685&lt;=60,"Medium Charging","Long Charging"))</f>
        <v>Medium Charging</v>
      </c>
      <c r="Q2685" s="6">
        <f t="shared" si="168"/>
        <v>1</v>
      </c>
      <c r="R2685" s="30">
        <f t="shared" si="166"/>
        <v>0.60624999999999996</v>
      </c>
      <c r="S2685" s="28">
        <f t="shared" si="167"/>
        <v>45134</v>
      </c>
      <c r="T2685" s="28"/>
    </row>
    <row r="2686" spans="1:20" ht="13.2" x14ac:dyDescent="0.25">
      <c r="A2686" s="7" t="s">
        <v>5903</v>
      </c>
      <c r="B2686" s="7" t="s">
        <v>14</v>
      </c>
      <c r="C2686" s="7" t="s">
        <v>21</v>
      </c>
      <c r="D2686" s="7" t="s">
        <v>31</v>
      </c>
      <c r="E2686" s="7" t="s">
        <v>35</v>
      </c>
      <c r="F2686" s="7" t="s">
        <v>5904</v>
      </c>
      <c r="G2686" s="7" t="s">
        <v>5905</v>
      </c>
      <c r="H2686" s="7">
        <v>112</v>
      </c>
      <c r="I2686" s="7">
        <v>4.16</v>
      </c>
      <c r="J2686" s="7">
        <v>15</v>
      </c>
      <c r="K2686" s="7">
        <v>62.4</v>
      </c>
      <c r="L2686" s="7" t="s">
        <v>38</v>
      </c>
      <c r="M2686" s="9">
        <v>3</v>
      </c>
      <c r="N2686" s="6" t="str">
        <f>IF(ev_charging_network_usage_!$I2686&lt;=10,"Low",IF(ev_charging_network_usage_!$I2686&lt;=30,"Medium","High"))</f>
        <v>Low</v>
      </c>
      <c r="O2686" s="6" t="str">
        <f t="shared" si="169"/>
        <v>Medium Satisfaction</v>
      </c>
      <c r="P2686" s="6" t="str">
        <f>IF(ev_charging_network_usage_!$H2686&lt;30,"Short Charging",IF(ev_charging_network_usage_!$H2686&lt;=60,"Medium Charging","Long Charging"))</f>
        <v>Long Charging</v>
      </c>
      <c r="Q2686" s="6">
        <f t="shared" si="168"/>
        <v>1</v>
      </c>
      <c r="R2686" s="30">
        <f t="shared" si="166"/>
        <v>1.3194444444444444E-2</v>
      </c>
      <c r="S2686" s="28">
        <f t="shared" si="167"/>
        <v>45183</v>
      </c>
      <c r="T2686" s="28"/>
    </row>
    <row r="2687" spans="1:20" ht="13.2" x14ac:dyDescent="0.25">
      <c r="A2687" s="3" t="s">
        <v>5906</v>
      </c>
      <c r="B2687" s="3" t="s">
        <v>78</v>
      </c>
      <c r="C2687" s="3" t="s">
        <v>30</v>
      </c>
      <c r="D2687" s="3" t="s">
        <v>34</v>
      </c>
      <c r="E2687" s="3" t="s">
        <v>35</v>
      </c>
      <c r="F2687" s="3" t="s">
        <v>5907</v>
      </c>
      <c r="G2687" s="3" t="s">
        <v>5908</v>
      </c>
      <c r="H2687" s="3">
        <v>37</v>
      </c>
      <c r="I2687" s="3">
        <v>48.66</v>
      </c>
      <c r="J2687" s="3">
        <v>10</v>
      </c>
      <c r="K2687" s="3">
        <v>486.6</v>
      </c>
      <c r="L2687" s="3" t="s">
        <v>18</v>
      </c>
      <c r="M2687" s="5">
        <v>1</v>
      </c>
      <c r="N2687" s="6" t="str">
        <f>IF(ev_charging_network_usage_!$I2687&lt;=10,"Low",IF(ev_charging_network_usage_!$I2687&lt;=30,"Medium","High"))</f>
        <v>High</v>
      </c>
      <c r="O2687" s="6" t="str">
        <f t="shared" si="169"/>
        <v>Low Satisfaction</v>
      </c>
      <c r="P2687" s="6" t="str">
        <f>IF(ev_charging_network_usage_!$H2687&lt;30,"Short Charging",IF(ev_charging_network_usage_!$H2687&lt;=60,"Medium Charging","Long Charging"))</f>
        <v>Medium Charging</v>
      </c>
      <c r="Q2687" s="6">
        <f t="shared" si="168"/>
        <v>2</v>
      </c>
      <c r="R2687" s="30">
        <f t="shared" si="166"/>
        <v>0.9243055555555556</v>
      </c>
      <c r="S2687" s="28">
        <f t="shared" si="167"/>
        <v>45443</v>
      </c>
      <c r="T2687" s="28"/>
    </row>
    <row r="2688" spans="1:20" ht="13.2" x14ac:dyDescent="0.25">
      <c r="A2688" s="7" t="s">
        <v>5909</v>
      </c>
      <c r="B2688" s="7" t="s">
        <v>59</v>
      </c>
      <c r="C2688" s="7" t="s">
        <v>30</v>
      </c>
      <c r="D2688" s="7" t="s">
        <v>16</v>
      </c>
      <c r="E2688" s="7" t="s">
        <v>35</v>
      </c>
      <c r="F2688" s="7" t="s">
        <v>5910</v>
      </c>
      <c r="G2688" s="7" t="s">
        <v>5911</v>
      </c>
      <c r="H2688" s="7">
        <v>93</v>
      </c>
      <c r="I2688" s="7">
        <v>52.35</v>
      </c>
      <c r="J2688" s="7">
        <v>10</v>
      </c>
      <c r="K2688" s="7">
        <v>523.5</v>
      </c>
      <c r="L2688" s="7" t="s">
        <v>27</v>
      </c>
      <c r="M2688" s="9">
        <v>1</v>
      </c>
      <c r="N2688" s="6" t="str">
        <f>IF(ev_charging_network_usage_!$I2688&lt;=10,"Low",IF(ev_charging_network_usage_!$I2688&lt;=30,"Medium","High"))</f>
        <v>High</v>
      </c>
      <c r="O2688" s="6" t="str">
        <f t="shared" si="169"/>
        <v>Low Satisfaction</v>
      </c>
      <c r="P2688" s="6" t="str">
        <f>IF(ev_charging_network_usage_!$H2688&lt;30,"Short Charging",IF(ev_charging_network_usage_!$H2688&lt;=60,"Medium Charging","Long Charging"))</f>
        <v>Long Charging</v>
      </c>
      <c r="Q2688" s="6">
        <f t="shared" si="168"/>
        <v>2</v>
      </c>
      <c r="R2688" s="30">
        <f t="shared" si="166"/>
        <v>0.1111111111111111</v>
      </c>
      <c r="S2688" s="28">
        <f t="shared" si="167"/>
        <v>45534</v>
      </c>
      <c r="T2688" s="28"/>
    </row>
    <row r="2689" spans="1:20" ht="13.2" x14ac:dyDescent="0.25">
      <c r="A2689" s="3" t="s">
        <v>5912</v>
      </c>
      <c r="B2689" s="3" t="s">
        <v>78</v>
      </c>
      <c r="C2689" s="3" t="s">
        <v>21</v>
      </c>
      <c r="D2689" s="3" t="s">
        <v>31</v>
      </c>
      <c r="E2689" s="3" t="s">
        <v>35</v>
      </c>
      <c r="F2689" s="3" t="s">
        <v>5913</v>
      </c>
      <c r="G2689" s="3" t="s">
        <v>5914</v>
      </c>
      <c r="H2689" s="3">
        <v>14</v>
      </c>
      <c r="I2689" s="3">
        <v>47.19</v>
      </c>
      <c r="J2689" s="3">
        <v>12</v>
      </c>
      <c r="K2689" s="3">
        <v>566.28</v>
      </c>
      <c r="L2689" s="3" t="s">
        <v>18</v>
      </c>
      <c r="M2689" s="5">
        <v>3</v>
      </c>
      <c r="N2689" s="6" t="str">
        <f>IF(ev_charging_network_usage_!$I2689&lt;=10,"Low",IF(ev_charging_network_usage_!$I2689&lt;=30,"Medium","High"))</f>
        <v>High</v>
      </c>
      <c r="O2689" s="6" t="str">
        <f t="shared" si="169"/>
        <v>Medium Satisfaction</v>
      </c>
      <c r="P2689" s="6" t="str">
        <f>IF(ev_charging_network_usage_!$H2689&lt;30,"Short Charging",IF(ev_charging_network_usage_!$H2689&lt;=60,"Medium Charging","Long Charging"))</f>
        <v>Short Charging</v>
      </c>
      <c r="Q2689" s="6">
        <f t="shared" si="168"/>
        <v>1</v>
      </c>
      <c r="R2689" s="30">
        <f t="shared" si="166"/>
        <v>0.68680555555555556</v>
      </c>
      <c r="S2689" s="28">
        <f t="shared" si="167"/>
        <v>45306</v>
      </c>
      <c r="T2689" s="28"/>
    </row>
    <row r="2690" spans="1:20" ht="13.2" x14ac:dyDescent="0.25">
      <c r="A2690" s="7" t="s">
        <v>5915</v>
      </c>
      <c r="B2690" s="7" t="s">
        <v>20</v>
      </c>
      <c r="C2690" s="7" t="s">
        <v>21</v>
      </c>
      <c r="D2690" s="7" t="s">
        <v>34</v>
      </c>
      <c r="E2690" s="7" t="s">
        <v>17</v>
      </c>
      <c r="F2690" s="8">
        <v>45149.63958333333</v>
      </c>
      <c r="G2690" s="8">
        <v>45149.720138888886</v>
      </c>
      <c r="H2690" s="7">
        <v>116</v>
      </c>
      <c r="I2690" s="7">
        <v>44.71</v>
      </c>
      <c r="J2690" s="7">
        <v>15</v>
      </c>
      <c r="K2690" s="7">
        <v>670.65</v>
      </c>
      <c r="L2690" s="7" t="s">
        <v>38</v>
      </c>
      <c r="M2690" s="9">
        <v>5</v>
      </c>
      <c r="N2690" s="6" t="str">
        <f>IF(ev_charging_network_usage_!$I2690&lt;=10,"Low",IF(ev_charging_network_usage_!$I2690&lt;=30,"Medium","High"))</f>
        <v>High</v>
      </c>
      <c r="O2690" s="6" t="str">
        <f t="shared" si="169"/>
        <v>High Satisfaction</v>
      </c>
      <c r="P2690" s="6" t="str">
        <f>IF(ev_charging_network_usage_!$H2690&lt;30,"Short Charging",IF(ev_charging_network_usage_!$H2690&lt;=60,"Medium Charging","Long Charging"))</f>
        <v>Long Charging</v>
      </c>
      <c r="Q2690" s="6">
        <f t="shared" si="168"/>
        <v>1</v>
      </c>
      <c r="R2690" s="30">
        <f t="shared" ref="R2690:R2753" si="170">TIME(HOUR(F2690),MINUTE(F2690),SECOND(F2690))</f>
        <v>0.63958333333333328</v>
      </c>
      <c r="S2690" s="28">
        <f t="shared" ref="S2690:S2753" si="171">DATE(YEAR(F2690),MONTH(F2690),DAY(F2690))</f>
        <v>45149</v>
      </c>
      <c r="T2690" s="28"/>
    </row>
    <row r="2691" spans="1:20" ht="13.2" x14ac:dyDescent="0.25">
      <c r="A2691" s="3" t="s">
        <v>5916</v>
      </c>
      <c r="B2691" s="3" t="s">
        <v>78</v>
      </c>
      <c r="C2691" s="3" t="s">
        <v>30</v>
      </c>
      <c r="D2691" s="3" t="s">
        <v>31</v>
      </c>
      <c r="E2691" s="3" t="s">
        <v>35</v>
      </c>
      <c r="F2691" s="3" t="s">
        <v>5917</v>
      </c>
      <c r="G2691" s="3" t="s">
        <v>5918</v>
      </c>
      <c r="H2691" s="3">
        <v>45</v>
      </c>
      <c r="I2691" s="3">
        <v>40.83</v>
      </c>
      <c r="J2691" s="3">
        <v>12</v>
      </c>
      <c r="K2691" s="3">
        <v>489.96</v>
      </c>
      <c r="L2691" s="3" t="s">
        <v>18</v>
      </c>
      <c r="M2691" s="5">
        <v>5</v>
      </c>
      <c r="N2691" s="6" t="str">
        <f>IF(ev_charging_network_usage_!$I2691&lt;=10,"Low",IF(ev_charging_network_usage_!$I2691&lt;=30,"Medium","High"))</f>
        <v>High</v>
      </c>
      <c r="O2691" s="6" t="str">
        <f t="shared" si="169"/>
        <v>High Satisfaction</v>
      </c>
      <c r="P2691" s="6" t="str">
        <f>IF(ev_charging_network_usage_!$H2691&lt;30,"Short Charging",IF(ev_charging_network_usage_!$H2691&lt;=60,"Medium Charging","Long Charging"))</f>
        <v>Medium Charging</v>
      </c>
      <c r="Q2691" s="6">
        <f t="shared" ref="Q2691:Q2754" si="172">IF(C2691="Fast Charger",1,IF(C2691="Standard Charger",2,IF(C2691="Super Fast Charger",3,"")))</f>
        <v>2</v>
      </c>
      <c r="R2691" s="30">
        <f t="shared" si="170"/>
        <v>0.81111111111111112</v>
      </c>
      <c r="S2691" s="28">
        <f t="shared" si="171"/>
        <v>45618</v>
      </c>
      <c r="T2691" s="28"/>
    </row>
    <row r="2692" spans="1:20" ht="13.2" x14ac:dyDescent="0.25">
      <c r="A2692" s="7" t="s">
        <v>5919</v>
      </c>
      <c r="B2692" s="7" t="s">
        <v>59</v>
      </c>
      <c r="C2692" s="7" t="s">
        <v>30</v>
      </c>
      <c r="D2692" s="7" t="s">
        <v>22</v>
      </c>
      <c r="E2692" s="7" t="s">
        <v>35</v>
      </c>
      <c r="F2692" s="8">
        <v>45331.638194444444</v>
      </c>
      <c r="G2692" s="8">
        <v>45331.6875</v>
      </c>
      <c r="H2692" s="7">
        <v>71</v>
      </c>
      <c r="I2692" s="7">
        <v>28.16</v>
      </c>
      <c r="J2692" s="7">
        <v>12</v>
      </c>
      <c r="K2692" s="7">
        <v>337.92</v>
      </c>
      <c r="L2692" s="7" t="s">
        <v>27</v>
      </c>
      <c r="M2692" s="9">
        <v>3</v>
      </c>
      <c r="N2692" s="6" t="str">
        <f>IF(ev_charging_network_usage_!$I2692&lt;=10,"Low",IF(ev_charging_network_usage_!$I2692&lt;=30,"Medium","High"))</f>
        <v>Medium</v>
      </c>
      <c r="O2692" s="6" t="str">
        <f t="shared" ref="O2692:O2755" si="173">IF(M2692&lt;=2,"Low Satisfaction",IF(M2692&lt;=4,"Medium Satisfaction","High Satisfaction"))</f>
        <v>Medium Satisfaction</v>
      </c>
      <c r="P2692" s="6" t="str">
        <f>IF(ev_charging_network_usage_!$H2692&lt;30,"Short Charging",IF(ev_charging_network_usage_!$H2692&lt;=60,"Medium Charging","Long Charging"))</f>
        <v>Long Charging</v>
      </c>
      <c r="Q2692" s="6">
        <f t="shared" si="172"/>
        <v>2</v>
      </c>
      <c r="R2692" s="30">
        <f t="shared" si="170"/>
        <v>0.6381944444444444</v>
      </c>
      <c r="S2692" s="28">
        <f t="shared" si="171"/>
        <v>45331</v>
      </c>
      <c r="T2692" s="28"/>
    </row>
    <row r="2693" spans="1:20" ht="13.2" x14ac:dyDescent="0.25">
      <c r="A2693" s="3" t="s">
        <v>5920</v>
      </c>
      <c r="B2693" s="3" t="s">
        <v>20</v>
      </c>
      <c r="C2693" s="3" t="s">
        <v>30</v>
      </c>
      <c r="D2693" s="3" t="s">
        <v>34</v>
      </c>
      <c r="E2693" s="3" t="s">
        <v>35</v>
      </c>
      <c r="F2693" s="4">
        <v>45175.904861111114</v>
      </c>
      <c r="G2693" s="4">
        <v>45175.928472222222</v>
      </c>
      <c r="H2693" s="3">
        <v>34</v>
      </c>
      <c r="I2693" s="3">
        <v>7.01</v>
      </c>
      <c r="J2693" s="3">
        <v>12</v>
      </c>
      <c r="K2693" s="3">
        <v>84.12</v>
      </c>
      <c r="L2693" s="3" t="s">
        <v>27</v>
      </c>
      <c r="M2693" s="5">
        <v>1</v>
      </c>
      <c r="N2693" s="6" t="str">
        <f>IF(ev_charging_network_usage_!$I2693&lt;=10,"Low",IF(ev_charging_network_usage_!$I2693&lt;=30,"Medium","High"))</f>
        <v>Low</v>
      </c>
      <c r="O2693" s="6" t="str">
        <f t="shared" si="173"/>
        <v>Low Satisfaction</v>
      </c>
      <c r="P2693" s="6" t="str">
        <f>IF(ev_charging_network_usage_!$H2693&lt;30,"Short Charging",IF(ev_charging_network_usage_!$H2693&lt;=60,"Medium Charging","Long Charging"))</f>
        <v>Medium Charging</v>
      </c>
      <c r="Q2693" s="6">
        <f t="shared" si="172"/>
        <v>2</v>
      </c>
      <c r="R2693" s="30">
        <f t="shared" si="170"/>
        <v>0.90486111111111112</v>
      </c>
      <c r="S2693" s="28">
        <f t="shared" si="171"/>
        <v>45175</v>
      </c>
      <c r="T2693" s="28"/>
    </row>
    <row r="2694" spans="1:20" ht="13.2" x14ac:dyDescent="0.25">
      <c r="A2694" s="7" t="s">
        <v>5921</v>
      </c>
      <c r="B2694" s="7" t="s">
        <v>20</v>
      </c>
      <c r="C2694" s="7" t="s">
        <v>15</v>
      </c>
      <c r="D2694" s="7" t="s">
        <v>34</v>
      </c>
      <c r="E2694" s="7" t="s">
        <v>35</v>
      </c>
      <c r="F2694" s="7" t="s">
        <v>5922</v>
      </c>
      <c r="G2694" s="7" t="s">
        <v>5923</v>
      </c>
      <c r="H2694" s="7">
        <v>68</v>
      </c>
      <c r="I2694" s="7">
        <v>26.73</v>
      </c>
      <c r="J2694" s="7">
        <v>15</v>
      </c>
      <c r="K2694" s="7">
        <v>400.95</v>
      </c>
      <c r="L2694" s="7" t="s">
        <v>18</v>
      </c>
      <c r="M2694" s="9">
        <v>3</v>
      </c>
      <c r="N2694" s="6" t="str">
        <f>IF(ev_charging_network_usage_!$I2694&lt;=10,"Low",IF(ev_charging_network_usage_!$I2694&lt;=30,"Medium","High"))</f>
        <v>Medium</v>
      </c>
      <c r="O2694" s="6" t="str">
        <f t="shared" si="173"/>
        <v>Medium Satisfaction</v>
      </c>
      <c r="P2694" s="6" t="str">
        <f>IF(ev_charging_network_usage_!$H2694&lt;30,"Short Charging",IF(ev_charging_network_usage_!$H2694&lt;=60,"Medium Charging","Long Charging"))</f>
        <v>Long Charging</v>
      </c>
      <c r="Q2694" s="6">
        <f t="shared" si="172"/>
        <v>3</v>
      </c>
      <c r="R2694" s="30">
        <f t="shared" si="170"/>
        <v>0.44930555555555557</v>
      </c>
      <c r="S2694" s="28">
        <f t="shared" si="171"/>
        <v>45305</v>
      </c>
      <c r="T2694" s="28"/>
    </row>
    <row r="2695" spans="1:20" ht="13.2" x14ac:dyDescent="0.25">
      <c r="A2695" s="3" t="s">
        <v>5924</v>
      </c>
      <c r="B2695" s="3" t="s">
        <v>48</v>
      </c>
      <c r="C2695" s="3" t="s">
        <v>15</v>
      </c>
      <c r="D2695" s="3" t="s">
        <v>31</v>
      </c>
      <c r="E2695" s="3" t="s">
        <v>17</v>
      </c>
      <c r="F2695" s="4">
        <v>45262.097222222219</v>
      </c>
      <c r="G2695" s="4">
        <v>45262.165277777778</v>
      </c>
      <c r="H2695" s="3">
        <v>98</v>
      </c>
      <c r="I2695" s="3">
        <v>45.69</v>
      </c>
      <c r="J2695" s="3">
        <v>8</v>
      </c>
      <c r="K2695" s="3">
        <v>365.52</v>
      </c>
      <c r="L2695" s="3" t="s">
        <v>27</v>
      </c>
      <c r="M2695" s="5">
        <v>4</v>
      </c>
      <c r="N2695" s="6" t="str">
        <f>IF(ev_charging_network_usage_!$I2695&lt;=10,"Low",IF(ev_charging_network_usage_!$I2695&lt;=30,"Medium","High"))</f>
        <v>High</v>
      </c>
      <c r="O2695" s="6" t="str">
        <f t="shared" si="173"/>
        <v>Medium Satisfaction</v>
      </c>
      <c r="P2695" s="6" t="str">
        <f>IF(ev_charging_network_usage_!$H2695&lt;30,"Short Charging",IF(ev_charging_network_usage_!$H2695&lt;=60,"Medium Charging","Long Charging"))</f>
        <v>Long Charging</v>
      </c>
      <c r="Q2695" s="6">
        <f t="shared" si="172"/>
        <v>3</v>
      </c>
      <c r="R2695" s="30">
        <f t="shared" si="170"/>
        <v>9.7222222222222224E-2</v>
      </c>
      <c r="S2695" s="28">
        <f t="shared" si="171"/>
        <v>45262</v>
      </c>
      <c r="T2695" s="28"/>
    </row>
    <row r="2696" spans="1:20" ht="13.2" x14ac:dyDescent="0.25">
      <c r="A2696" s="7" t="s">
        <v>5925</v>
      </c>
      <c r="B2696" s="7" t="s">
        <v>20</v>
      </c>
      <c r="C2696" s="7" t="s">
        <v>15</v>
      </c>
      <c r="D2696" s="7" t="s">
        <v>22</v>
      </c>
      <c r="E2696" s="7" t="s">
        <v>17</v>
      </c>
      <c r="F2696" s="7" t="s">
        <v>5926</v>
      </c>
      <c r="G2696" s="7" t="s">
        <v>5927</v>
      </c>
      <c r="H2696" s="7">
        <v>118</v>
      </c>
      <c r="I2696" s="7">
        <v>59.13</v>
      </c>
      <c r="J2696" s="7">
        <v>15</v>
      </c>
      <c r="K2696" s="7">
        <v>886.95</v>
      </c>
      <c r="L2696" s="7" t="s">
        <v>38</v>
      </c>
      <c r="M2696" s="9">
        <v>1</v>
      </c>
      <c r="N2696" s="6" t="str">
        <f>IF(ev_charging_network_usage_!$I2696&lt;=10,"Low",IF(ev_charging_network_usage_!$I2696&lt;=30,"Medium","High"))</f>
        <v>High</v>
      </c>
      <c r="O2696" s="6" t="str">
        <f t="shared" si="173"/>
        <v>Low Satisfaction</v>
      </c>
      <c r="P2696" s="6" t="str">
        <f>IF(ev_charging_network_usage_!$H2696&lt;30,"Short Charging",IF(ev_charging_network_usage_!$H2696&lt;=60,"Medium Charging","Long Charging"))</f>
        <v>Long Charging</v>
      </c>
      <c r="Q2696" s="6">
        <f t="shared" si="172"/>
        <v>3</v>
      </c>
      <c r="R2696" s="30">
        <f t="shared" si="170"/>
        <v>0.91319444444444442</v>
      </c>
      <c r="S2696" s="28">
        <f t="shared" si="171"/>
        <v>45558</v>
      </c>
      <c r="T2696" s="28"/>
    </row>
    <row r="2697" spans="1:20" ht="13.2" x14ac:dyDescent="0.25">
      <c r="A2697" s="3" t="s">
        <v>5928</v>
      </c>
      <c r="B2697" s="3" t="s">
        <v>55</v>
      </c>
      <c r="C2697" s="3" t="s">
        <v>30</v>
      </c>
      <c r="D2697" s="3" t="s">
        <v>22</v>
      </c>
      <c r="E2697" s="3" t="s">
        <v>35</v>
      </c>
      <c r="F2697" s="4">
        <v>45050.194444444445</v>
      </c>
      <c r="G2697" s="4">
        <v>45050.228472222225</v>
      </c>
      <c r="H2697" s="3">
        <v>49</v>
      </c>
      <c r="I2697" s="3">
        <v>23.43</v>
      </c>
      <c r="J2697" s="3">
        <v>12</v>
      </c>
      <c r="K2697" s="3">
        <v>281.16000000000003</v>
      </c>
      <c r="L2697" s="3" t="s">
        <v>18</v>
      </c>
      <c r="M2697" s="5">
        <v>5</v>
      </c>
      <c r="N2697" s="6" t="str">
        <f>IF(ev_charging_network_usage_!$I2697&lt;=10,"Low",IF(ev_charging_network_usage_!$I2697&lt;=30,"Medium","High"))</f>
        <v>Medium</v>
      </c>
      <c r="O2697" s="6" t="str">
        <f t="shared" si="173"/>
        <v>High Satisfaction</v>
      </c>
      <c r="P2697" s="6" t="str">
        <f>IF(ev_charging_network_usage_!$H2697&lt;30,"Short Charging",IF(ev_charging_network_usage_!$H2697&lt;=60,"Medium Charging","Long Charging"))</f>
        <v>Medium Charging</v>
      </c>
      <c r="Q2697" s="6">
        <f t="shared" si="172"/>
        <v>2</v>
      </c>
      <c r="R2697" s="30">
        <f t="shared" si="170"/>
        <v>0.19444444444444445</v>
      </c>
      <c r="S2697" s="28">
        <f t="shared" si="171"/>
        <v>45050</v>
      </c>
      <c r="T2697" s="28"/>
    </row>
    <row r="2698" spans="1:20" ht="13.2" x14ac:dyDescent="0.25">
      <c r="A2698" s="7" t="s">
        <v>5929</v>
      </c>
      <c r="B2698" s="7" t="s">
        <v>55</v>
      </c>
      <c r="C2698" s="7" t="s">
        <v>15</v>
      </c>
      <c r="D2698" s="7" t="s">
        <v>31</v>
      </c>
      <c r="E2698" s="7" t="s">
        <v>35</v>
      </c>
      <c r="F2698" s="8">
        <v>45205.493750000001</v>
      </c>
      <c r="G2698" s="8">
        <v>45205.539583333331</v>
      </c>
      <c r="H2698" s="7">
        <v>66</v>
      </c>
      <c r="I2698" s="7">
        <v>19.68</v>
      </c>
      <c r="J2698" s="7">
        <v>15</v>
      </c>
      <c r="K2698" s="7">
        <v>295.2</v>
      </c>
      <c r="L2698" s="7" t="s">
        <v>23</v>
      </c>
      <c r="M2698" s="9">
        <v>1</v>
      </c>
      <c r="N2698" s="6" t="str">
        <f>IF(ev_charging_network_usage_!$I2698&lt;=10,"Low",IF(ev_charging_network_usage_!$I2698&lt;=30,"Medium","High"))</f>
        <v>Medium</v>
      </c>
      <c r="O2698" s="6" t="str">
        <f t="shared" si="173"/>
        <v>Low Satisfaction</v>
      </c>
      <c r="P2698" s="6" t="str">
        <f>IF(ev_charging_network_usage_!$H2698&lt;30,"Short Charging",IF(ev_charging_network_usage_!$H2698&lt;=60,"Medium Charging","Long Charging"))</f>
        <v>Long Charging</v>
      </c>
      <c r="Q2698" s="6">
        <f t="shared" si="172"/>
        <v>3</v>
      </c>
      <c r="R2698" s="30">
        <f t="shared" si="170"/>
        <v>0.49375000000000002</v>
      </c>
      <c r="S2698" s="28">
        <f t="shared" si="171"/>
        <v>45205</v>
      </c>
      <c r="T2698" s="28"/>
    </row>
    <row r="2699" spans="1:20" ht="13.2" x14ac:dyDescent="0.25">
      <c r="A2699" s="3" t="s">
        <v>5930</v>
      </c>
      <c r="B2699" s="3" t="s">
        <v>59</v>
      </c>
      <c r="C2699" s="3" t="s">
        <v>21</v>
      </c>
      <c r="D2699" s="3" t="s">
        <v>34</v>
      </c>
      <c r="E2699" s="3" t="s">
        <v>17</v>
      </c>
      <c r="F2699" s="3" t="s">
        <v>5931</v>
      </c>
      <c r="G2699" s="3" t="s">
        <v>5932</v>
      </c>
      <c r="H2699" s="3">
        <v>62</v>
      </c>
      <c r="I2699" s="3">
        <v>30.13</v>
      </c>
      <c r="J2699" s="3">
        <v>10</v>
      </c>
      <c r="K2699" s="3">
        <v>301.3</v>
      </c>
      <c r="L2699" s="3" t="s">
        <v>23</v>
      </c>
      <c r="M2699" s="5">
        <v>4</v>
      </c>
      <c r="N2699" s="6" t="str">
        <f>IF(ev_charging_network_usage_!$I2699&lt;=10,"Low",IF(ev_charging_network_usage_!$I2699&lt;=30,"Medium","High"))</f>
        <v>High</v>
      </c>
      <c r="O2699" s="6" t="str">
        <f t="shared" si="173"/>
        <v>Medium Satisfaction</v>
      </c>
      <c r="P2699" s="6" t="str">
        <f>IF(ev_charging_network_usage_!$H2699&lt;30,"Short Charging",IF(ev_charging_network_usage_!$H2699&lt;=60,"Medium Charging","Long Charging"))</f>
        <v>Long Charging</v>
      </c>
      <c r="Q2699" s="6">
        <f t="shared" si="172"/>
        <v>1</v>
      </c>
      <c r="R2699" s="30">
        <f t="shared" si="170"/>
        <v>0.56180555555555556</v>
      </c>
      <c r="S2699" s="28">
        <f t="shared" si="171"/>
        <v>45133</v>
      </c>
      <c r="T2699" s="28"/>
    </row>
    <row r="2700" spans="1:20" ht="13.2" x14ac:dyDescent="0.25">
      <c r="A2700" s="7" t="s">
        <v>5933</v>
      </c>
      <c r="B2700" s="7" t="s">
        <v>29</v>
      </c>
      <c r="C2700" s="7" t="s">
        <v>15</v>
      </c>
      <c r="D2700" s="7" t="s">
        <v>22</v>
      </c>
      <c r="E2700" s="7" t="s">
        <v>17</v>
      </c>
      <c r="F2700" s="7" t="s">
        <v>5934</v>
      </c>
      <c r="G2700" s="7" t="s">
        <v>5935</v>
      </c>
      <c r="H2700" s="7">
        <v>13</v>
      </c>
      <c r="I2700" s="7">
        <v>38.479999999999997</v>
      </c>
      <c r="J2700" s="7">
        <v>10</v>
      </c>
      <c r="K2700" s="7">
        <v>384.8</v>
      </c>
      <c r="L2700" s="7" t="s">
        <v>27</v>
      </c>
      <c r="M2700" s="9">
        <v>1</v>
      </c>
      <c r="N2700" s="6" t="str">
        <f>IF(ev_charging_network_usage_!$I2700&lt;=10,"Low",IF(ev_charging_network_usage_!$I2700&lt;=30,"Medium","High"))</f>
        <v>High</v>
      </c>
      <c r="O2700" s="6" t="str">
        <f t="shared" si="173"/>
        <v>Low Satisfaction</v>
      </c>
      <c r="P2700" s="6" t="str">
        <f>IF(ev_charging_network_usage_!$H2700&lt;30,"Short Charging",IF(ev_charging_network_usage_!$H2700&lt;=60,"Medium Charging","Long Charging"))</f>
        <v>Short Charging</v>
      </c>
      <c r="Q2700" s="6">
        <f t="shared" si="172"/>
        <v>3</v>
      </c>
      <c r="R2700" s="30">
        <f t="shared" si="170"/>
        <v>0.15625</v>
      </c>
      <c r="S2700" s="28">
        <f t="shared" si="171"/>
        <v>45167</v>
      </c>
      <c r="T2700" s="28"/>
    </row>
    <row r="2701" spans="1:20" ht="13.2" x14ac:dyDescent="0.25">
      <c r="A2701" s="3" t="s">
        <v>5936</v>
      </c>
      <c r="B2701" s="3" t="s">
        <v>59</v>
      </c>
      <c r="C2701" s="3" t="s">
        <v>21</v>
      </c>
      <c r="D2701" s="3" t="s">
        <v>22</v>
      </c>
      <c r="E2701" s="3" t="s">
        <v>35</v>
      </c>
      <c r="F2701" s="3" t="s">
        <v>5937</v>
      </c>
      <c r="G2701" s="3" t="s">
        <v>5938</v>
      </c>
      <c r="H2701" s="3">
        <v>62</v>
      </c>
      <c r="I2701" s="3">
        <v>29.29</v>
      </c>
      <c r="J2701" s="3">
        <v>12</v>
      </c>
      <c r="K2701" s="3">
        <v>351.48</v>
      </c>
      <c r="L2701" s="3" t="s">
        <v>18</v>
      </c>
      <c r="M2701" s="5">
        <v>5</v>
      </c>
      <c r="N2701" s="6" t="str">
        <f>IF(ev_charging_network_usage_!$I2701&lt;=10,"Low",IF(ev_charging_network_usage_!$I2701&lt;=30,"Medium","High"))</f>
        <v>Medium</v>
      </c>
      <c r="O2701" s="6" t="str">
        <f t="shared" si="173"/>
        <v>High Satisfaction</v>
      </c>
      <c r="P2701" s="6" t="str">
        <f>IF(ev_charging_network_usage_!$H2701&lt;30,"Short Charging",IF(ev_charging_network_usage_!$H2701&lt;=60,"Medium Charging","Long Charging"))</f>
        <v>Long Charging</v>
      </c>
      <c r="Q2701" s="6">
        <f t="shared" si="172"/>
        <v>1</v>
      </c>
      <c r="R2701" s="30">
        <f t="shared" si="170"/>
        <v>0.82222222222222219</v>
      </c>
      <c r="S2701" s="28">
        <f t="shared" si="171"/>
        <v>45346</v>
      </c>
      <c r="T2701" s="28"/>
    </row>
    <row r="2702" spans="1:20" ht="13.2" x14ac:dyDescent="0.25">
      <c r="A2702" s="7" t="s">
        <v>5939</v>
      </c>
      <c r="B2702" s="7" t="s">
        <v>48</v>
      </c>
      <c r="C2702" s="7" t="s">
        <v>21</v>
      </c>
      <c r="D2702" s="7" t="s">
        <v>22</v>
      </c>
      <c r="E2702" s="7" t="s">
        <v>17</v>
      </c>
      <c r="F2702" s="7" t="s">
        <v>5940</v>
      </c>
      <c r="G2702" s="7" t="s">
        <v>5941</v>
      </c>
      <c r="H2702" s="7">
        <v>39</v>
      </c>
      <c r="I2702" s="7">
        <v>41.71</v>
      </c>
      <c r="J2702" s="7">
        <v>15</v>
      </c>
      <c r="K2702" s="7">
        <v>625.65</v>
      </c>
      <c r="L2702" s="7" t="s">
        <v>18</v>
      </c>
      <c r="M2702" s="9">
        <v>2</v>
      </c>
      <c r="N2702" s="6" t="str">
        <f>IF(ev_charging_network_usage_!$I2702&lt;=10,"Low",IF(ev_charging_network_usage_!$I2702&lt;=30,"Medium","High"))</f>
        <v>High</v>
      </c>
      <c r="O2702" s="6" t="str">
        <f t="shared" si="173"/>
        <v>Low Satisfaction</v>
      </c>
      <c r="P2702" s="6" t="str">
        <f>IF(ev_charging_network_usage_!$H2702&lt;30,"Short Charging",IF(ev_charging_network_usage_!$H2702&lt;=60,"Medium Charging","Long Charging"))</f>
        <v>Medium Charging</v>
      </c>
      <c r="Q2702" s="6">
        <f t="shared" si="172"/>
        <v>1</v>
      </c>
      <c r="R2702" s="30">
        <f t="shared" si="170"/>
        <v>0.12222222222222222</v>
      </c>
      <c r="S2702" s="28">
        <f t="shared" si="171"/>
        <v>45396</v>
      </c>
      <c r="T2702" s="28"/>
    </row>
    <row r="2703" spans="1:20" ht="13.2" x14ac:dyDescent="0.25">
      <c r="A2703" s="3" t="s">
        <v>5942</v>
      </c>
      <c r="B2703" s="3" t="s">
        <v>20</v>
      </c>
      <c r="C2703" s="3" t="s">
        <v>15</v>
      </c>
      <c r="D2703" s="3" t="s">
        <v>31</v>
      </c>
      <c r="E2703" s="3" t="s">
        <v>35</v>
      </c>
      <c r="F2703" s="4">
        <v>45234.283333333333</v>
      </c>
      <c r="G2703" s="4">
        <v>45234.341666666667</v>
      </c>
      <c r="H2703" s="3">
        <v>84</v>
      </c>
      <c r="I2703" s="3">
        <v>45.95</v>
      </c>
      <c r="J2703" s="3">
        <v>12</v>
      </c>
      <c r="K2703" s="3">
        <v>551.4</v>
      </c>
      <c r="L2703" s="3" t="s">
        <v>23</v>
      </c>
      <c r="M2703" s="5">
        <v>2</v>
      </c>
      <c r="N2703" s="6" t="str">
        <f>IF(ev_charging_network_usage_!$I2703&lt;=10,"Low",IF(ev_charging_network_usage_!$I2703&lt;=30,"Medium","High"))</f>
        <v>High</v>
      </c>
      <c r="O2703" s="6" t="str">
        <f t="shared" si="173"/>
        <v>Low Satisfaction</v>
      </c>
      <c r="P2703" s="6" t="str">
        <f>IF(ev_charging_network_usage_!$H2703&lt;30,"Short Charging",IF(ev_charging_network_usage_!$H2703&lt;=60,"Medium Charging","Long Charging"))</f>
        <v>Long Charging</v>
      </c>
      <c r="Q2703" s="6">
        <f t="shared" si="172"/>
        <v>3</v>
      </c>
      <c r="R2703" s="30">
        <f t="shared" si="170"/>
        <v>0.28333333333333333</v>
      </c>
      <c r="S2703" s="28">
        <f t="shared" si="171"/>
        <v>45234</v>
      </c>
      <c r="T2703" s="28"/>
    </row>
    <row r="2704" spans="1:20" ht="13.2" x14ac:dyDescent="0.25">
      <c r="A2704" s="7" t="s">
        <v>5943</v>
      </c>
      <c r="B2704" s="7" t="s">
        <v>48</v>
      </c>
      <c r="C2704" s="7" t="s">
        <v>30</v>
      </c>
      <c r="D2704" s="7" t="s">
        <v>16</v>
      </c>
      <c r="E2704" s="7" t="s">
        <v>35</v>
      </c>
      <c r="F2704" s="7" t="s">
        <v>5944</v>
      </c>
      <c r="G2704" s="7" t="s">
        <v>5945</v>
      </c>
      <c r="H2704" s="7">
        <v>11</v>
      </c>
      <c r="I2704" s="7">
        <v>57.02</v>
      </c>
      <c r="J2704" s="7">
        <v>15</v>
      </c>
      <c r="K2704" s="7">
        <v>855.3</v>
      </c>
      <c r="L2704" s="7" t="s">
        <v>27</v>
      </c>
      <c r="M2704" s="9">
        <v>3</v>
      </c>
      <c r="N2704" s="6" t="str">
        <f>IF(ev_charging_network_usage_!$I2704&lt;=10,"Low",IF(ev_charging_network_usage_!$I2704&lt;=30,"Medium","High"))</f>
        <v>High</v>
      </c>
      <c r="O2704" s="6" t="str">
        <f t="shared" si="173"/>
        <v>Medium Satisfaction</v>
      </c>
      <c r="P2704" s="6" t="str">
        <f>IF(ev_charging_network_usage_!$H2704&lt;30,"Short Charging",IF(ev_charging_network_usage_!$H2704&lt;=60,"Medium Charging","Long Charging"))</f>
        <v>Short Charging</v>
      </c>
      <c r="Q2704" s="6">
        <f t="shared" si="172"/>
        <v>2</v>
      </c>
      <c r="R2704" s="30">
        <f t="shared" si="170"/>
        <v>0.15069444444444444</v>
      </c>
      <c r="S2704" s="28">
        <f t="shared" si="171"/>
        <v>45043</v>
      </c>
      <c r="T2704" s="28"/>
    </row>
    <row r="2705" spans="1:20" ht="13.2" x14ac:dyDescent="0.25">
      <c r="A2705" s="3" t="s">
        <v>5946</v>
      </c>
      <c r="B2705" s="3" t="s">
        <v>55</v>
      </c>
      <c r="C2705" s="3" t="s">
        <v>30</v>
      </c>
      <c r="D2705" s="3" t="s">
        <v>16</v>
      </c>
      <c r="E2705" s="3" t="s">
        <v>35</v>
      </c>
      <c r="F2705" s="3" t="s">
        <v>5947</v>
      </c>
      <c r="G2705" s="3" t="s">
        <v>5948</v>
      </c>
      <c r="H2705" s="3">
        <v>117</v>
      </c>
      <c r="I2705" s="3">
        <v>42.29</v>
      </c>
      <c r="J2705" s="3">
        <v>10</v>
      </c>
      <c r="K2705" s="3">
        <v>422.9</v>
      </c>
      <c r="L2705" s="3" t="s">
        <v>23</v>
      </c>
      <c r="M2705" s="5">
        <v>5</v>
      </c>
      <c r="N2705" s="6" t="str">
        <f>IF(ev_charging_network_usage_!$I2705&lt;=10,"Low",IF(ev_charging_network_usage_!$I2705&lt;=30,"Medium","High"))</f>
        <v>High</v>
      </c>
      <c r="O2705" s="6" t="str">
        <f t="shared" si="173"/>
        <v>High Satisfaction</v>
      </c>
      <c r="P2705" s="6" t="str">
        <f>IF(ev_charging_network_usage_!$H2705&lt;30,"Short Charging",IF(ev_charging_network_usage_!$H2705&lt;=60,"Medium Charging","Long Charging"))</f>
        <v>Long Charging</v>
      </c>
      <c r="Q2705" s="6">
        <f t="shared" si="172"/>
        <v>2</v>
      </c>
      <c r="R2705" s="30">
        <f t="shared" si="170"/>
        <v>0.47986111111111113</v>
      </c>
      <c r="S2705" s="28">
        <f t="shared" si="171"/>
        <v>45212</v>
      </c>
      <c r="T2705" s="28"/>
    </row>
    <row r="2706" spans="1:20" ht="13.2" x14ac:dyDescent="0.25">
      <c r="A2706" s="7" t="s">
        <v>5949</v>
      </c>
      <c r="B2706" s="7" t="s">
        <v>29</v>
      </c>
      <c r="C2706" s="7" t="s">
        <v>30</v>
      </c>
      <c r="D2706" s="7" t="s">
        <v>34</v>
      </c>
      <c r="E2706" s="7" t="s">
        <v>17</v>
      </c>
      <c r="F2706" s="7" t="s">
        <v>5950</v>
      </c>
      <c r="G2706" s="7" t="s">
        <v>5951</v>
      </c>
      <c r="H2706" s="7">
        <v>32</v>
      </c>
      <c r="I2706" s="7">
        <v>15.4</v>
      </c>
      <c r="J2706" s="7">
        <v>8</v>
      </c>
      <c r="K2706" s="7">
        <v>123.2</v>
      </c>
      <c r="L2706" s="7" t="s">
        <v>23</v>
      </c>
      <c r="M2706" s="9">
        <v>5</v>
      </c>
      <c r="N2706" s="6" t="str">
        <f>IF(ev_charging_network_usage_!$I2706&lt;=10,"Low",IF(ev_charging_network_usage_!$I2706&lt;=30,"Medium","High"))</f>
        <v>Medium</v>
      </c>
      <c r="O2706" s="6" t="str">
        <f t="shared" si="173"/>
        <v>High Satisfaction</v>
      </c>
      <c r="P2706" s="6" t="str">
        <f>IF(ev_charging_network_usage_!$H2706&lt;30,"Short Charging",IF(ev_charging_network_usage_!$H2706&lt;=60,"Medium Charging","Long Charging"))</f>
        <v>Medium Charging</v>
      </c>
      <c r="Q2706" s="6">
        <f t="shared" si="172"/>
        <v>2</v>
      </c>
      <c r="R2706" s="30">
        <f t="shared" si="170"/>
        <v>0.43680555555555556</v>
      </c>
      <c r="S2706" s="28">
        <f t="shared" si="171"/>
        <v>45275</v>
      </c>
      <c r="T2706" s="28"/>
    </row>
    <row r="2707" spans="1:20" ht="13.2" x14ac:dyDescent="0.25">
      <c r="A2707" s="3" t="s">
        <v>5952</v>
      </c>
      <c r="B2707" s="3" t="s">
        <v>78</v>
      </c>
      <c r="C2707" s="3" t="s">
        <v>30</v>
      </c>
      <c r="D2707" s="3" t="s">
        <v>34</v>
      </c>
      <c r="E2707" s="3" t="s">
        <v>17</v>
      </c>
      <c r="F2707" s="4">
        <v>45362.701388888891</v>
      </c>
      <c r="G2707" s="4">
        <v>45362.741666666669</v>
      </c>
      <c r="H2707" s="3">
        <v>58</v>
      </c>
      <c r="I2707" s="3">
        <v>2.37</v>
      </c>
      <c r="J2707" s="3">
        <v>10</v>
      </c>
      <c r="K2707" s="3">
        <v>23.7</v>
      </c>
      <c r="L2707" s="3" t="s">
        <v>27</v>
      </c>
      <c r="M2707" s="5">
        <v>2</v>
      </c>
      <c r="N2707" s="6" t="str">
        <f>IF(ev_charging_network_usage_!$I2707&lt;=10,"Low",IF(ev_charging_network_usage_!$I2707&lt;=30,"Medium","High"))</f>
        <v>Low</v>
      </c>
      <c r="O2707" s="6" t="str">
        <f t="shared" si="173"/>
        <v>Low Satisfaction</v>
      </c>
      <c r="P2707" s="6" t="str">
        <f>IF(ev_charging_network_usage_!$H2707&lt;30,"Short Charging",IF(ev_charging_network_usage_!$H2707&lt;=60,"Medium Charging","Long Charging"))</f>
        <v>Medium Charging</v>
      </c>
      <c r="Q2707" s="6">
        <f t="shared" si="172"/>
        <v>2</v>
      </c>
      <c r="R2707" s="30">
        <f t="shared" si="170"/>
        <v>0.70138888888888884</v>
      </c>
      <c r="S2707" s="28">
        <f t="shared" si="171"/>
        <v>45362</v>
      </c>
      <c r="T2707" s="28"/>
    </row>
    <row r="2708" spans="1:20" ht="13.2" x14ac:dyDescent="0.25">
      <c r="A2708" s="7" t="s">
        <v>5953</v>
      </c>
      <c r="B2708" s="7" t="s">
        <v>29</v>
      </c>
      <c r="C2708" s="7" t="s">
        <v>15</v>
      </c>
      <c r="D2708" s="7" t="s">
        <v>34</v>
      </c>
      <c r="E2708" s="7" t="s">
        <v>17</v>
      </c>
      <c r="F2708" s="8">
        <v>45480.621527777781</v>
      </c>
      <c r="G2708" s="8">
        <v>45480.665277777778</v>
      </c>
      <c r="H2708" s="7">
        <v>63</v>
      </c>
      <c r="I2708" s="7">
        <v>32.81</v>
      </c>
      <c r="J2708" s="7">
        <v>12</v>
      </c>
      <c r="K2708" s="7">
        <v>393.72</v>
      </c>
      <c r="L2708" s="7" t="s">
        <v>23</v>
      </c>
      <c r="M2708" s="9">
        <v>5</v>
      </c>
      <c r="N2708" s="6" t="str">
        <f>IF(ev_charging_network_usage_!$I2708&lt;=10,"Low",IF(ev_charging_network_usage_!$I2708&lt;=30,"Medium","High"))</f>
        <v>High</v>
      </c>
      <c r="O2708" s="6" t="str">
        <f t="shared" si="173"/>
        <v>High Satisfaction</v>
      </c>
      <c r="P2708" s="6" t="str">
        <f>IF(ev_charging_network_usage_!$H2708&lt;30,"Short Charging",IF(ev_charging_network_usage_!$H2708&lt;=60,"Medium Charging","Long Charging"))</f>
        <v>Long Charging</v>
      </c>
      <c r="Q2708" s="6">
        <f t="shared" si="172"/>
        <v>3</v>
      </c>
      <c r="R2708" s="30">
        <f t="shared" si="170"/>
        <v>0.62152777777777779</v>
      </c>
      <c r="S2708" s="28">
        <f t="shared" si="171"/>
        <v>45480</v>
      </c>
      <c r="T2708" s="28"/>
    </row>
    <row r="2709" spans="1:20" ht="13.2" x14ac:dyDescent="0.25">
      <c r="A2709" s="3" t="s">
        <v>5954</v>
      </c>
      <c r="B2709" s="3" t="s">
        <v>59</v>
      </c>
      <c r="C2709" s="3" t="s">
        <v>30</v>
      </c>
      <c r="D2709" s="3" t="s">
        <v>16</v>
      </c>
      <c r="E2709" s="3" t="s">
        <v>17</v>
      </c>
      <c r="F2709" s="4">
        <v>45604.612500000003</v>
      </c>
      <c r="G2709" s="4">
        <v>45604.680555555555</v>
      </c>
      <c r="H2709" s="3">
        <v>98</v>
      </c>
      <c r="I2709" s="3">
        <v>19.72</v>
      </c>
      <c r="J2709" s="3">
        <v>8</v>
      </c>
      <c r="K2709" s="3">
        <v>157.76</v>
      </c>
      <c r="L2709" s="3" t="s">
        <v>23</v>
      </c>
      <c r="M2709" s="5">
        <v>5</v>
      </c>
      <c r="N2709" s="6" t="str">
        <f>IF(ev_charging_network_usage_!$I2709&lt;=10,"Low",IF(ev_charging_network_usage_!$I2709&lt;=30,"Medium","High"))</f>
        <v>Medium</v>
      </c>
      <c r="O2709" s="6" t="str">
        <f t="shared" si="173"/>
        <v>High Satisfaction</v>
      </c>
      <c r="P2709" s="6" t="str">
        <f>IF(ev_charging_network_usage_!$H2709&lt;30,"Short Charging",IF(ev_charging_network_usage_!$H2709&lt;=60,"Medium Charging","Long Charging"))</f>
        <v>Long Charging</v>
      </c>
      <c r="Q2709" s="6">
        <f t="shared" si="172"/>
        <v>2</v>
      </c>
      <c r="R2709" s="30">
        <f t="shared" si="170"/>
        <v>0.61250000000000004</v>
      </c>
      <c r="S2709" s="28">
        <f t="shared" si="171"/>
        <v>45604</v>
      </c>
      <c r="T2709" s="28"/>
    </row>
    <row r="2710" spans="1:20" ht="13.2" x14ac:dyDescent="0.25">
      <c r="A2710" s="7" t="s">
        <v>5955</v>
      </c>
      <c r="B2710" s="7" t="s">
        <v>59</v>
      </c>
      <c r="C2710" s="7" t="s">
        <v>15</v>
      </c>
      <c r="D2710" s="7" t="s">
        <v>31</v>
      </c>
      <c r="E2710" s="7" t="s">
        <v>35</v>
      </c>
      <c r="F2710" s="7" t="s">
        <v>5956</v>
      </c>
      <c r="G2710" s="7" t="s">
        <v>5957</v>
      </c>
      <c r="H2710" s="7">
        <v>115</v>
      </c>
      <c r="I2710" s="7">
        <v>21.21</v>
      </c>
      <c r="J2710" s="7">
        <v>15</v>
      </c>
      <c r="K2710" s="7">
        <v>318.14999999999998</v>
      </c>
      <c r="L2710" s="7" t="s">
        <v>38</v>
      </c>
      <c r="M2710" s="9">
        <v>1</v>
      </c>
      <c r="N2710" s="6" t="str">
        <f>IF(ev_charging_network_usage_!$I2710&lt;=10,"Low",IF(ev_charging_network_usage_!$I2710&lt;=30,"Medium","High"))</f>
        <v>Medium</v>
      </c>
      <c r="O2710" s="6" t="str">
        <f t="shared" si="173"/>
        <v>Low Satisfaction</v>
      </c>
      <c r="P2710" s="6" t="str">
        <f>IF(ev_charging_network_usage_!$H2710&lt;30,"Short Charging",IF(ev_charging_network_usage_!$H2710&lt;=60,"Medium Charging","Long Charging"))</f>
        <v>Long Charging</v>
      </c>
      <c r="Q2710" s="6">
        <f t="shared" si="172"/>
        <v>3</v>
      </c>
      <c r="R2710" s="30">
        <f t="shared" si="170"/>
        <v>0.94444444444444442</v>
      </c>
      <c r="S2710" s="28">
        <f t="shared" si="171"/>
        <v>44956</v>
      </c>
      <c r="T2710" s="28"/>
    </row>
    <row r="2711" spans="1:20" ht="13.2" x14ac:dyDescent="0.25">
      <c r="A2711" s="3" t="s">
        <v>5958</v>
      </c>
      <c r="B2711" s="3" t="s">
        <v>14</v>
      </c>
      <c r="C2711" s="3" t="s">
        <v>21</v>
      </c>
      <c r="D2711" s="3" t="s">
        <v>31</v>
      </c>
      <c r="E2711" s="3" t="s">
        <v>17</v>
      </c>
      <c r="F2711" s="3" t="s">
        <v>5959</v>
      </c>
      <c r="G2711" s="3" t="s">
        <v>5960</v>
      </c>
      <c r="H2711" s="3">
        <v>92</v>
      </c>
      <c r="I2711" s="3">
        <v>34.590000000000003</v>
      </c>
      <c r="J2711" s="3">
        <v>8</v>
      </c>
      <c r="K2711" s="3">
        <v>276.72000000000003</v>
      </c>
      <c r="L2711" s="3" t="s">
        <v>23</v>
      </c>
      <c r="M2711" s="5">
        <v>2</v>
      </c>
      <c r="N2711" s="6" t="str">
        <f>IF(ev_charging_network_usage_!$I2711&lt;=10,"Low",IF(ev_charging_network_usage_!$I2711&lt;=30,"Medium","High"))</f>
        <v>High</v>
      </c>
      <c r="O2711" s="6" t="str">
        <f t="shared" si="173"/>
        <v>Low Satisfaction</v>
      </c>
      <c r="P2711" s="6" t="str">
        <f>IF(ev_charging_network_usage_!$H2711&lt;30,"Short Charging",IF(ev_charging_network_usage_!$H2711&lt;=60,"Medium Charging","Long Charging"))</f>
        <v>Long Charging</v>
      </c>
      <c r="Q2711" s="6">
        <f t="shared" si="172"/>
        <v>1</v>
      </c>
      <c r="R2711" s="30">
        <f t="shared" si="170"/>
        <v>0.75763888888888886</v>
      </c>
      <c r="S2711" s="28">
        <f t="shared" si="171"/>
        <v>45397</v>
      </c>
      <c r="T2711" s="28"/>
    </row>
    <row r="2712" spans="1:20" ht="13.2" x14ac:dyDescent="0.25">
      <c r="A2712" s="7" t="s">
        <v>5961</v>
      </c>
      <c r="B2712" s="7" t="s">
        <v>59</v>
      </c>
      <c r="C2712" s="7" t="s">
        <v>21</v>
      </c>
      <c r="D2712" s="7" t="s">
        <v>31</v>
      </c>
      <c r="E2712" s="7" t="s">
        <v>35</v>
      </c>
      <c r="F2712" s="8">
        <v>44994.970138888886</v>
      </c>
      <c r="G2712" s="8">
        <v>45025.017361111109</v>
      </c>
      <c r="H2712" s="7">
        <v>68</v>
      </c>
      <c r="I2712" s="7">
        <v>50.68</v>
      </c>
      <c r="J2712" s="7">
        <v>8</v>
      </c>
      <c r="K2712" s="7">
        <v>405.44</v>
      </c>
      <c r="L2712" s="7" t="s">
        <v>27</v>
      </c>
      <c r="M2712" s="9">
        <v>3</v>
      </c>
      <c r="N2712" s="6" t="str">
        <f>IF(ev_charging_network_usage_!$I2712&lt;=10,"Low",IF(ev_charging_network_usage_!$I2712&lt;=30,"Medium","High"))</f>
        <v>High</v>
      </c>
      <c r="O2712" s="6" t="str">
        <f t="shared" si="173"/>
        <v>Medium Satisfaction</v>
      </c>
      <c r="P2712" s="6" t="str">
        <f>IF(ev_charging_network_usage_!$H2712&lt;30,"Short Charging",IF(ev_charging_network_usage_!$H2712&lt;=60,"Medium Charging","Long Charging"))</f>
        <v>Long Charging</v>
      </c>
      <c r="Q2712" s="6">
        <f t="shared" si="172"/>
        <v>1</v>
      </c>
      <c r="R2712" s="30">
        <f t="shared" si="170"/>
        <v>0.97013888888888888</v>
      </c>
      <c r="S2712" s="28">
        <f t="shared" si="171"/>
        <v>44994</v>
      </c>
      <c r="T2712" s="28"/>
    </row>
    <row r="2713" spans="1:20" ht="13.2" x14ac:dyDescent="0.25">
      <c r="A2713" s="3" t="s">
        <v>5962</v>
      </c>
      <c r="B2713" s="3" t="s">
        <v>29</v>
      </c>
      <c r="C2713" s="3" t="s">
        <v>21</v>
      </c>
      <c r="D2713" s="3" t="s">
        <v>31</v>
      </c>
      <c r="E2713" s="3" t="s">
        <v>35</v>
      </c>
      <c r="F2713" s="3" t="s">
        <v>5963</v>
      </c>
      <c r="G2713" s="3" t="s">
        <v>5964</v>
      </c>
      <c r="H2713" s="3">
        <v>64</v>
      </c>
      <c r="I2713" s="3">
        <v>52.53</v>
      </c>
      <c r="J2713" s="3">
        <v>8</v>
      </c>
      <c r="K2713" s="3">
        <v>420.24</v>
      </c>
      <c r="L2713" s="3" t="s">
        <v>18</v>
      </c>
      <c r="M2713" s="5">
        <v>2</v>
      </c>
      <c r="N2713" s="6" t="str">
        <f>IF(ev_charging_network_usage_!$I2713&lt;=10,"Low",IF(ev_charging_network_usage_!$I2713&lt;=30,"Medium","High"))</f>
        <v>High</v>
      </c>
      <c r="O2713" s="6" t="str">
        <f t="shared" si="173"/>
        <v>Low Satisfaction</v>
      </c>
      <c r="P2713" s="6" t="str">
        <f>IF(ev_charging_network_usage_!$H2713&lt;30,"Short Charging",IF(ev_charging_network_usage_!$H2713&lt;=60,"Medium Charging","Long Charging"))</f>
        <v>Long Charging</v>
      </c>
      <c r="Q2713" s="6">
        <f t="shared" si="172"/>
        <v>1</v>
      </c>
      <c r="R2713" s="30">
        <f t="shared" si="170"/>
        <v>0.73402777777777772</v>
      </c>
      <c r="S2713" s="28">
        <f t="shared" si="171"/>
        <v>45129</v>
      </c>
      <c r="T2713" s="28"/>
    </row>
    <row r="2714" spans="1:20" ht="13.2" x14ac:dyDescent="0.25">
      <c r="A2714" s="7" t="s">
        <v>5965</v>
      </c>
      <c r="B2714" s="7" t="s">
        <v>29</v>
      </c>
      <c r="C2714" s="7" t="s">
        <v>15</v>
      </c>
      <c r="D2714" s="7" t="s">
        <v>31</v>
      </c>
      <c r="E2714" s="7" t="s">
        <v>35</v>
      </c>
      <c r="F2714" s="7" t="s">
        <v>5966</v>
      </c>
      <c r="G2714" s="7" t="s">
        <v>5967</v>
      </c>
      <c r="H2714" s="7">
        <v>38</v>
      </c>
      <c r="I2714" s="7">
        <v>9.16</v>
      </c>
      <c r="J2714" s="7">
        <v>10</v>
      </c>
      <c r="K2714" s="7">
        <v>91.6</v>
      </c>
      <c r="L2714" s="7" t="s">
        <v>27</v>
      </c>
      <c r="M2714" s="9">
        <v>5</v>
      </c>
      <c r="N2714" s="6" t="str">
        <f>IF(ev_charging_network_usage_!$I2714&lt;=10,"Low",IF(ev_charging_network_usage_!$I2714&lt;=30,"Medium","High"))</f>
        <v>Low</v>
      </c>
      <c r="O2714" s="6" t="str">
        <f t="shared" si="173"/>
        <v>High Satisfaction</v>
      </c>
      <c r="P2714" s="6" t="str">
        <f>IF(ev_charging_network_usage_!$H2714&lt;30,"Short Charging",IF(ev_charging_network_usage_!$H2714&lt;=60,"Medium Charging","Long Charging"))</f>
        <v>Medium Charging</v>
      </c>
      <c r="Q2714" s="6">
        <f t="shared" si="172"/>
        <v>3</v>
      </c>
      <c r="R2714" s="30">
        <f t="shared" si="170"/>
        <v>0.55972222222222223</v>
      </c>
      <c r="S2714" s="28">
        <f t="shared" si="171"/>
        <v>45317</v>
      </c>
      <c r="T2714" s="28"/>
    </row>
    <row r="2715" spans="1:20" ht="13.2" x14ac:dyDescent="0.25">
      <c r="A2715" s="3" t="s">
        <v>5968</v>
      </c>
      <c r="B2715" s="3" t="s">
        <v>43</v>
      </c>
      <c r="C2715" s="3" t="s">
        <v>21</v>
      </c>
      <c r="D2715" s="3" t="s">
        <v>16</v>
      </c>
      <c r="E2715" s="3" t="s">
        <v>17</v>
      </c>
      <c r="F2715" s="3" t="s">
        <v>5969</v>
      </c>
      <c r="G2715" s="3" t="s">
        <v>5970</v>
      </c>
      <c r="H2715" s="3">
        <v>41</v>
      </c>
      <c r="I2715" s="3">
        <v>23.6</v>
      </c>
      <c r="J2715" s="3">
        <v>8</v>
      </c>
      <c r="K2715" s="3">
        <v>188.8</v>
      </c>
      <c r="L2715" s="3" t="s">
        <v>18</v>
      </c>
      <c r="M2715" s="5">
        <v>3</v>
      </c>
      <c r="N2715" s="6" t="str">
        <f>IF(ev_charging_network_usage_!$I2715&lt;=10,"Low",IF(ev_charging_network_usage_!$I2715&lt;=30,"Medium","High"))</f>
        <v>Medium</v>
      </c>
      <c r="O2715" s="6" t="str">
        <f t="shared" si="173"/>
        <v>Medium Satisfaction</v>
      </c>
      <c r="P2715" s="6" t="str">
        <f>IF(ev_charging_network_usage_!$H2715&lt;30,"Short Charging",IF(ev_charging_network_usage_!$H2715&lt;=60,"Medium Charging","Long Charging"))</f>
        <v>Medium Charging</v>
      </c>
      <c r="Q2715" s="6">
        <f t="shared" si="172"/>
        <v>1</v>
      </c>
      <c r="R2715" s="30">
        <f t="shared" si="170"/>
        <v>0.43263888888888891</v>
      </c>
      <c r="S2715" s="28">
        <f t="shared" si="171"/>
        <v>45226</v>
      </c>
      <c r="T2715" s="28"/>
    </row>
    <row r="2716" spans="1:20" ht="13.2" x14ac:dyDescent="0.25">
      <c r="A2716" s="7" t="s">
        <v>5971</v>
      </c>
      <c r="B2716" s="7" t="s">
        <v>29</v>
      </c>
      <c r="C2716" s="7" t="s">
        <v>21</v>
      </c>
      <c r="D2716" s="7" t="s">
        <v>16</v>
      </c>
      <c r="E2716" s="7" t="s">
        <v>17</v>
      </c>
      <c r="F2716" s="7" t="s">
        <v>5972</v>
      </c>
      <c r="G2716" s="7" t="s">
        <v>5973</v>
      </c>
      <c r="H2716" s="7">
        <v>20</v>
      </c>
      <c r="I2716" s="7">
        <v>41.43</v>
      </c>
      <c r="J2716" s="7">
        <v>10</v>
      </c>
      <c r="K2716" s="7">
        <v>414.3</v>
      </c>
      <c r="L2716" s="7" t="s">
        <v>38</v>
      </c>
      <c r="M2716" s="9">
        <v>1</v>
      </c>
      <c r="N2716" s="6" t="str">
        <f>IF(ev_charging_network_usage_!$I2716&lt;=10,"Low",IF(ev_charging_network_usage_!$I2716&lt;=30,"Medium","High"))</f>
        <v>High</v>
      </c>
      <c r="O2716" s="6" t="str">
        <f t="shared" si="173"/>
        <v>Low Satisfaction</v>
      </c>
      <c r="P2716" s="6" t="str">
        <f>IF(ev_charging_network_usage_!$H2716&lt;30,"Short Charging",IF(ev_charging_network_usage_!$H2716&lt;=60,"Medium Charging","Long Charging"))</f>
        <v>Short Charging</v>
      </c>
      <c r="Q2716" s="6">
        <f t="shared" si="172"/>
        <v>1</v>
      </c>
      <c r="R2716" s="30">
        <f t="shared" si="170"/>
        <v>0.19652777777777777</v>
      </c>
      <c r="S2716" s="28">
        <f t="shared" si="171"/>
        <v>45065</v>
      </c>
      <c r="T2716" s="28"/>
    </row>
    <row r="2717" spans="1:20" ht="13.2" x14ac:dyDescent="0.25">
      <c r="A2717" s="3" t="s">
        <v>5974</v>
      </c>
      <c r="B2717" s="3" t="s">
        <v>29</v>
      </c>
      <c r="C2717" s="3" t="s">
        <v>30</v>
      </c>
      <c r="D2717" s="3" t="s">
        <v>34</v>
      </c>
      <c r="E2717" s="3" t="s">
        <v>35</v>
      </c>
      <c r="F2717" s="3" t="s">
        <v>5975</v>
      </c>
      <c r="G2717" s="3" t="s">
        <v>5976</v>
      </c>
      <c r="H2717" s="3">
        <v>45</v>
      </c>
      <c r="I2717" s="3">
        <v>9.4600000000000009</v>
      </c>
      <c r="J2717" s="3">
        <v>15</v>
      </c>
      <c r="K2717" s="3">
        <v>141.9</v>
      </c>
      <c r="L2717" s="3" t="s">
        <v>27</v>
      </c>
      <c r="M2717" s="5">
        <v>2</v>
      </c>
      <c r="N2717" s="6" t="str">
        <f>IF(ev_charging_network_usage_!$I2717&lt;=10,"Low",IF(ev_charging_network_usage_!$I2717&lt;=30,"Medium","High"))</f>
        <v>Low</v>
      </c>
      <c r="O2717" s="6" t="str">
        <f t="shared" si="173"/>
        <v>Low Satisfaction</v>
      </c>
      <c r="P2717" s="6" t="str">
        <f>IF(ev_charging_network_usage_!$H2717&lt;30,"Short Charging",IF(ev_charging_network_usage_!$H2717&lt;=60,"Medium Charging","Long Charging"))</f>
        <v>Medium Charging</v>
      </c>
      <c r="Q2717" s="6">
        <f t="shared" si="172"/>
        <v>2</v>
      </c>
      <c r="R2717" s="30">
        <f t="shared" si="170"/>
        <v>0.95208333333333328</v>
      </c>
      <c r="S2717" s="28">
        <f t="shared" si="171"/>
        <v>45582</v>
      </c>
      <c r="T2717" s="28"/>
    </row>
    <row r="2718" spans="1:20" ht="13.2" x14ac:dyDescent="0.25">
      <c r="A2718" s="7" t="s">
        <v>5977</v>
      </c>
      <c r="B2718" s="7" t="s">
        <v>48</v>
      </c>
      <c r="C2718" s="7" t="s">
        <v>21</v>
      </c>
      <c r="D2718" s="7" t="s">
        <v>31</v>
      </c>
      <c r="E2718" s="7" t="s">
        <v>17</v>
      </c>
      <c r="F2718" s="7" t="s">
        <v>5978</v>
      </c>
      <c r="G2718" s="7" t="s">
        <v>5979</v>
      </c>
      <c r="H2718" s="7">
        <v>101</v>
      </c>
      <c r="I2718" s="7">
        <v>9.25</v>
      </c>
      <c r="J2718" s="7">
        <v>12</v>
      </c>
      <c r="K2718" s="7">
        <v>111</v>
      </c>
      <c r="L2718" s="7" t="s">
        <v>38</v>
      </c>
      <c r="M2718" s="9">
        <v>1</v>
      </c>
      <c r="N2718" s="6" t="str">
        <f>IF(ev_charging_network_usage_!$I2718&lt;=10,"Low",IF(ev_charging_network_usage_!$I2718&lt;=30,"Medium","High"))</f>
        <v>Low</v>
      </c>
      <c r="O2718" s="6" t="str">
        <f t="shared" si="173"/>
        <v>Low Satisfaction</v>
      </c>
      <c r="P2718" s="6" t="str">
        <f>IF(ev_charging_network_usage_!$H2718&lt;30,"Short Charging",IF(ev_charging_network_usage_!$H2718&lt;=60,"Medium Charging","Long Charging"))</f>
        <v>Long Charging</v>
      </c>
      <c r="Q2718" s="6">
        <f t="shared" si="172"/>
        <v>1</v>
      </c>
      <c r="R2718" s="30">
        <f t="shared" si="170"/>
        <v>6.0416666666666667E-2</v>
      </c>
      <c r="S2718" s="28">
        <f t="shared" si="171"/>
        <v>44972</v>
      </c>
      <c r="T2718" s="28"/>
    </row>
    <row r="2719" spans="1:20" ht="13.2" x14ac:dyDescent="0.25">
      <c r="A2719" s="3" t="s">
        <v>5980</v>
      </c>
      <c r="B2719" s="3" t="s">
        <v>14</v>
      </c>
      <c r="C2719" s="3" t="s">
        <v>15</v>
      </c>
      <c r="D2719" s="3" t="s">
        <v>22</v>
      </c>
      <c r="E2719" s="3" t="s">
        <v>17</v>
      </c>
      <c r="F2719" s="4">
        <v>45325.557638888888</v>
      </c>
      <c r="G2719" s="4">
        <v>45325.623611111114</v>
      </c>
      <c r="H2719" s="3">
        <v>95</v>
      </c>
      <c r="I2719" s="3">
        <v>59.3</v>
      </c>
      <c r="J2719" s="3">
        <v>8</v>
      </c>
      <c r="K2719" s="3">
        <v>474.4</v>
      </c>
      <c r="L2719" s="3" t="s">
        <v>23</v>
      </c>
      <c r="M2719" s="5">
        <v>1</v>
      </c>
      <c r="N2719" s="6" t="str">
        <f>IF(ev_charging_network_usage_!$I2719&lt;=10,"Low",IF(ev_charging_network_usage_!$I2719&lt;=30,"Medium","High"))</f>
        <v>High</v>
      </c>
      <c r="O2719" s="6" t="str">
        <f t="shared" si="173"/>
        <v>Low Satisfaction</v>
      </c>
      <c r="P2719" s="6" t="str">
        <f>IF(ev_charging_network_usage_!$H2719&lt;30,"Short Charging",IF(ev_charging_network_usage_!$H2719&lt;=60,"Medium Charging","Long Charging"))</f>
        <v>Long Charging</v>
      </c>
      <c r="Q2719" s="6">
        <f t="shared" si="172"/>
        <v>3</v>
      </c>
      <c r="R2719" s="30">
        <f t="shared" si="170"/>
        <v>0.55763888888888891</v>
      </c>
      <c r="S2719" s="28">
        <f t="shared" si="171"/>
        <v>45325</v>
      </c>
      <c r="T2719" s="28"/>
    </row>
    <row r="2720" spans="1:20" ht="13.2" x14ac:dyDescent="0.25">
      <c r="A2720" s="7" t="s">
        <v>5981</v>
      </c>
      <c r="B2720" s="7" t="s">
        <v>59</v>
      </c>
      <c r="C2720" s="7" t="s">
        <v>21</v>
      </c>
      <c r="D2720" s="7" t="s">
        <v>31</v>
      </c>
      <c r="E2720" s="7" t="s">
        <v>35</v>
      </c>
      <c r="F2720" s="7" t="s">
        <v>5982</v>
      </c>
      <c r="G2720" s="7" t="s">
        <v>5983</v>
      </c>
      <c r="H2720" s="7">
        <v>35</v>
      </c>
      <c r="I2720" s="7">
        <v>21.85</v>
      </c>
      <c r="J2720" s="7">
        <v>10</v>
      </c>
      <c r="K2720" s="7">
        <v>218.5</v>
      </c>
      <c r="L2720" s="7" t="s">
        <v>18</v>
      </c>
      <c r="M2720" s="9">
        <v>3</v>
      </c>
      <c r="N2720" s="6" t="str">
        <f>IF(ev_charging_network_usage_!$I2720&lt;=10,"Low",IF(ev_charging_network_usage_!$I2720&lt;=30,"Medium","High"))</f>
        <v>Medium</v>
      </c>
      <c r="O2720" s="6" t="str">
        <f t="shared" si="173"/>
        <v>Medium Satisfaction</v>
      </c>
      <c r="P2720" s="6" t="str">
        <f>IF(ev_charging_network_usage_!$H2720&lt;30,"Short Charging",IF(ev_charging_network_usage_!$H2720&lt;=60,"Medium Charging","Long Charging"))</f>
        <v>Medium Charging</v>
      </c>
      <c r="Q2720" s="6">
        <f t="shared" si="172"/>
        <v>1</v>
      </c>
      <c r="R2720" s="30">
        <f t="shared" si="170"/>
        <v>6.6666666666666666E-2</v>
      </c>
      <c r="S2720" s="28">
        <f t="shared" si="171"/>
        <v>45531</v>
      </c>
      <c r="T2720" s="28"/>
    </row>
    <row r="2721" spans="1:20" ht="13.2" x14ac:dyDescent="0.25">
      <c r="A2721" s="3" t="s">
        <v>5984</v>
      </c>
      <c r="B2721" s="3" t="s">
        <v>14</v>
      </c>
      <c r="C2721" s="3" t="s">
        <v>30</v>
      </c>
      <c r="D2721" s="3" t="s">
        <v>31</v>
      </c>
      <c r="E2721" s="3" t="s">
        <v>35</v>
      </c>
      <c r="F2721" s="3" t="s">
        <v>5985</v>
      </c>
      <c r="G2721" s="3" t="s">
        <v>5986</v>
      </c>
      <c r="H2721" s="3">
        <v>25</v>
      </c>
      <c r="I2721" s="3">
        <v>15.58</v>
      </c>
      <c r="J2721" s="3">
        <v>8</v>
      </c>
      <c r="K2721" s="3">
        <v>124.64</v>
      </c>
      <c r="L2721" s="3" t="s">
        <v>23</v>
      </c>
      <c r="M2721" s="5">
        <v>1</v>
      </c>
      <c r="N2721" s="6" t="str">
        <f>IF(ev_charging_network_usage_!$I2721&lt;=10,"Low",IF(ev_charging_network_usage_!$I2721&lt;=30,"Medium","High"))</f>
        <v>Medium</v>
      </c>
      <c r="O2721" s="6" t="str">
        <f t="shared" si="173"/>
        <v>Low Satisfaction</v>
      </c>
      <c r="P2721" s="6" t="str">
        <f>IF(ev_charging_network_usage_!$H2721&lt;30,"Short Charging",IF(ev_charging_network_usage_!$H2721&lt;=60,"Medium Charging","Long Charging"))</f>
        <v>Short Charging</v>
      </c>
      <c r="Q2721" s="6">
        <f t="shared" si="172"/>
        <v>2</v>
      </c>
      <c r="R2721" s="30">
        <f t="shared" si="170"/>
        <v>0.69513888888888886</v>
      </c>
      <c r="S2721" s="28">
        <f t="shared" si="171"/>
        <v>45246</v>
      </c>
      <c r="T2721" s="28"/>
    </row>
    <row r="2722" spans="1:20" ht="13.2" x14ac:dyDescent="0.25">
      <c r="A2722" s="7" t="s">
        <v>5987</v>
      </c>
      <c r="B2722" s="7" t="s">
        <v>59</v>
      </c>
      <c r="C2722" s="7" t="s">
        <v>30</v>
      </c>
      <c r="D2722" s="7" t="s">
        <v>31</v>
      </c>
      <c r="E2722" s="7" t="s">
        <v>17</v>
      </c>
      <c r="F2722" s="7" t="s">
        <v>5988</v>
      </c>
      <c r="G2722" s="7" t="s">
        <v>5989</v>
      </c>
      <c r="H2722" s="7">
        <v>72</v>
      </c>
      <c r="I2722" s="7">
        <v>42.13</v>
      </c>
      <c r="J2722" s="7">
        <v>10</v>
      </c>
      <c r="K2722" s="7">
        <v>421.3</v>
      </c>
      <c r="L2722" s="7" t="s">
        <v>27</v>
      </c>
      <c r="M2722" s="9">
        <v>2</v>
      </c>
      <c r="N2722" s="6" t="str">
        <f>IF(ev_charging_network_usage_!$I2722&lt;=10,"Low",IF(ev_charging_network_usage_!$I2722&lt;=30,"Medium","High"))</f>
        <v>High</v>
      </c>
      <c r="O2722" s="6" t="str">
        <f t="shared" si="173"/>
        <v>Low Satisfaction</v>
      </c>
      <c r="P2722" s="6" t="str">
        <f>IF(ev_charging_network_usage_!$H2722&lt;30,"Short Charging",IF(ev_charging_network_usage_!$H2722&lt;=60,"Medium Charging","Long Charging"))</f>
        <v>Long Charging</v>
      </c>
      <c r="Q2722" s="6">
        <f t="shared" si="172"/>
        <v>2</v>
      </c>
      <c r="R2722" s="30">
        <f t="shared" si="170"/>
        <v>0.53402777777777777</v>
      </c>
      <c r="S2722" s="28">
        <f t="shared" si="171"/>
        <v>45405</v>
      </c>
      <c r="T2722" s="28"/>
    </row>
    <row r="2723" spans="1:20" ht="13.2" x14ac:dyDescent="0.25">
      <c r="A2723" s="3" t="s">
        <v>5990</v>
      </c>
      <c r="B2723" s="3" t="s">
        <v>43</v>
      </c>
      <c r="C2723" s="3" t="s">
        <v>30</v>
      </c>
      <c r="D2723" s="3" t="s">
        <v>34</v>
      </c>
      <c r="E2723" s="3" t="s">
        <v>35</v>
      </c>
      <c r="F2723" s="3" t="s">
        <v>5991</v>
      </c>
      <c r="G2723" s="3" t="s">
        <v>5992</v>
      </c>
      <c r="H2723" s="3">
        <v>38</v>
      </c>
      <c r="I2723" s="3">
        <v>6.8</v>
      </c>
      <c r="J2723" s="3">
        <v>12</v>
      </c>
      <c r="K2723" s="3">
        <v>81.599999999999994</v>
      </c>
      <c r="L2723" s="3" t="s">
        <v>27</v>
      </c>
      <c r="M2723" s="5">
        <v>2</v>
      </c>
      <c r="N2723" s="6" t="str">
        <f>IF(ev_charging_network_usage_!$I2723&lt;=10,"Low",IF(ev_charging_network_usage_!$I2723&lt;=30,"Medium","High"))</f>
        <v>Low</v>
      </c>
      <c r="O2723" s="6" t="str">
        <f t="shared" si="173"/>
        <v>Low Satisfaction</v>
      </c>
      <c r="P2723" s="6" t="str">
        <f>IF(ev_charging_network_usage_!$H2723&lt;30,"Short Charging",IF(ev_charging_network_usage_!$H2723&lt;=60,"Medium Charging","Long Charging"))</f>
        <v>Medium Charging</v>
      </c>
      <c r="Q2723" s="6">
        <f t="shared" si="172"/>
        <v>2</v>
      </c>
      <c r="R2723" s="30">
        <f t="shared" si="170"/>
        <v>0.90416666666666667</v>
      </c>
      <c r="S2723" s="28">
        <f t="shared" si="171"/>
        <v>45458</v>
      </c>
      <c r="T2723" s="28"/>
    </row>
    <row r="2724" spans="1:20" ht="13.2" x14ac:dyDescent="0.25">
      <c r="A2724" s="7" t="s">
        <v>5993</v>
      </c>
      <c r="B2724" s="7" t="s">
        <v>59</v>
      </c>
      <c r="C2724" s="7" t="s">
        <v>21</v>
      </c>
      <c r="D2724" s="7" t="s">
        <v>34</v>
      </c>
      <c r="E2724" s="7" t="s">
        <v>17</v>
      </c>
      <c r="F2724" s="7" t="s">
        <v>5994</v>
      </c>
      <c r="G2724" s="7" t="s">
        <v>5995</v>
      </c>
      <c r="H2724" s="7">
        <v>54</v>
      </c>
      <c r="I2724" s="7">
        <v>57.54</v>
      </c>
      <c r="J2724" s="7">
        <v>15</v>
      </c>
      <c r="K2724" s="7">
        <v>863.1</v>
      </c>
      <c r="L2724" s="7" t="s">
        <v>38</v>
      </c>
      <c r="M2724" s="9">
        <v>5</v>
      </c>
      <c r="N2724" s="6" t="str">
        <f>IF(ev_charging_network_usage_!$I2724&lt;=10,"Low",IF(ev_charging_network_usage_!$I2724&lt;=30,"Medium","High"))</f>
        <v>High</v>
      </c>
      <c r="O2724" s="6" t="str">
        <f t="shared" si="173"/>
        <v>High Satisfaction</v>
      </c>
      <c r="P2724" s="6" t="str">
        <f>IF(ev_charging_network_usage_!$H2724&lt;30,"Short Charging",IF(ev_charging_network_usage_!$H2724&lt;=60,"Medium Charging","Long Charging"))</f>
        <v>Medium Charging</v>
      </c>
      <c r="Q2724" s="6">
        <f t="shared" si="172"/>
        <v>1</v>
      </c>
      <c r="R2724" s="30">
        <f t="shared" si="170"/>
        <v>0.65972222222222221</v>
      </c>
      <c r="S2724" s="28">
        <f t="shared" si="171"/>
        <v>45059</v>
      </c>
      <c r="T2724" s="28"/>
    </row>
    <row r="2725" spans="1:20" ht="13.2" x14ac:dyDescent="0.25">
      <c r="A2725" s="3" t="s">
        <v>5996</v>
      </c>
      <c r="B2725" s="3" t="s">
        <v>55</v>
      </c>
      <c r="C2725" s="3" t="s">
        <v>15</v>
      </c>
      <c r="D2725" s="3" t="s">
        <v>22</v>
      </c>
      <c r="E2725" s="3" t="s">
        <v>35</v>
      </c>
      <c r="F2725" s="3" t="s">
        <v>5997</v>
      </c>
      <c r="G2725" s="3" t="s">
        <v>5998</v>
      </c>
      <c r="H2725" s="3">
        <v>39</v>
      </c>
      <c r="I2725" s="3">
        <v>48.21</v>
      </c>
      <c r="J2725" s="3">
        <v>12</v>
      </c>
      <c r="K2725" s="3">
        <v>578.52</v>
      </c>
      <c r="L2725" s="3" t="s">
        <v>38</v>
      </c>
      <c r="M2725" s="5">
        <v>3</v>
      </c>
      <c r="N2725" s="6" t="str">
        <f>IF(ev_charging_network_usage_!$I2725&lt;=10,"Low",IF(ev_charging_network_usage_!$I2725&lt;=30,"Medium","High"))</f>
        <v>High</v>
      </c>
      <c r="O2725" s="6" t="str">
        <f t="shared" si="173"/>
        <v>Medium Satisfaction</v>
      </c>
      <c r="P2725" s="6" t="str">
        <f>IF(ev_charging_network_usage_!$H2725&lt;30,"Short Charging",IF(ev_charging_network_usage_!$H2725&lt;=60,"Medium Charging","Long Charging"))</f>
        <v>Medium Charging</v>
      </c>
      <c r="Q2725" s="6">
        <f t="shared" si="172"/>
        <v>3</v>
      </c>
      <c r="R2725" s="30">
        <f t="shared" si="170"/>
        <v>0.73055555555555551</v>
      </c>
      <c r="S2725" s="28">
        <f t="shared" si="171"/>
        <v>45167</v>
      </c>
      <c r="T2725" s="28"/>
    </row>
    <row r="2726" spans="1:20" ht="13.2" x14ac:dyDescent="0.25">
      <c r="A2726" s="7" t="s">
        <v>5999</v>
      </c>
      <c r="B2726" s="7" t="s">
        <v>29</v>
      </c>
      <c r="C2726" s="7" t="s">
        <v>21</v>
      </c>
      <c r="D2726" s="7" t="s">
        <v>31</v>
      </c>
      <c r="E2726" s="7" t="s">
        <v>35</v>
      </c>
      <c r="F2726" s="8">
        <v>45416.981944444444</v>
      </c>
      <c r="G2726" s="8">
        <v>45447.025000000001</v>
      </c>
      <c r="H2726" s="7">
        <v>62</v>
      </c>
      <c r="I2726" s="7">
        <v>28.52</v>
      </c>
      <c r="J2726" s="7">
        <v>10</v>
      </c>
      <c r="K2726" s="7">
        <v>285.2</v>
      </c>
      <c r="L2726" s="7" t="s">
        <v>23</v>
      </c>
      <c r="M2726" s="9">
        <v>1</v>
      </c>
      <c r="N2726" s="6" t="str">
        <f>IF(ev_charging_network_usage_!$I2726&lt;=10,"Low",IF(ev_charging_network_usage_!$I2726&lt;=30,"Medium","High"))</f>
        <v>Medium</v>
      </c>
      <c r="O2726" s="6" t="str">
        <f t="shared" si="173"/>
        <v>Low Satisfaction</v>
      </c>
      <c r="P2726" s="6" t="str">
        <f>IF(ev_charging_network_usage_!$H2726&lt;30,"Short Charging",IF(ev_charging_network_usage_!$H2726&lt;=60,"Medium Charging","Long Charging"))</f>
        <v>Long Charging</v>
      </c>
      <c r="Q2726" s="6">
        <f t="shared" si="172"/>
        <v>1</v>
      </c>
      <c r="R2726" s="30">
        <f t="shared" si="170"/>
        <v>0.9819444444444444</v>
      </c>
      <c r="S2726" s="28">
        <f t="shared" si="171"/>
        <v>45416</v>
      </c>
      <c r="T2726" s="28"/>
    </row>
    <row r="2727" spans="1:20" ht="13.2" x14ac:dyDescent="0.25">
      <c r="A2727" s="3" t="s">
        <v>6000</v>
      </c>
      <c r="B2727" s="3" t="s">
        <v>43</v>
      </c>
      <c r="C2727" s="3" t="s">
        <v>30</v>
      </c>
      <c r="D2727" s="3" t="s">
        <v>22</v>
      </c>
      <c r="E2727" s="3" t="s">
        <v>35</v>
      </c>
      <c r="F2727" s="3" t="s">
        <v>6001</v>
      </c>
      <c r="G2727" s="3" t="s">
        <v>6002</v>
      </c>
      <c r="H2727" s="3">
        <v>83</v>
      </c>
      <c r="I2727" s="3">
        <v>52.71</v>
      </c>
      <c r="J2727" s="3">
        <v>15</v>
      </c>
      <c r="K2727" s="3">
        <v>790.65</v>
      </c>
      <c r="L2727" s="3" t="s">
        <v>27</v>
      </c>
      <c r="M2727" s="5">
        <v>4</v>
      </c>
      <c r="N2727" s="6" t="str">
        <f>IF(ev_charging_network_usage_!$I2727&lt;=10,"Low",IF(ev_charging_network_usage_!$I2727&lt;=30,"Medium","High"))</f>
        <v>High</v>
      </c>
      <c r="O2727" s="6" t="str">
        <f t="shared" si="173"/>
        <v>Medium Satisfaction</v>
      </c>
      <c r="P2727" s="6" t="str">
        <f>IF(ev_charging_network_usage_!$H2727&lt;30,"Short Charging",IF(ev_charging_network_usage_!$H2727&lt;=60,"Medium Charging","Long Charging"))</f>
        <v>Long Charging</v>
      </c>
      <c r="Q2727" s="6">
        <f t="shared" si="172"/>
        <v>2</v>
      </c>
      <c r="R2727" s="30">
        <f t="shared" si="170"/>
        <v>0.54861111111111116</v>
      </c>
      <c r="S2727" s="28">
        <f t="shared" si="171"/>
        <v>45556</v>
      </c>
      <c r="T2727" s="28"/>
    </row>
    <row r="2728" spans="1:20" ht="13.2" x14ac:dyDescent="0.25">
      <c r="A2728" s="7" t="s">
        <v>6003</v>
      </c>
      <c r="B2728" s="7" t="s">
        <v>14</v>
      </c>
      <c r="C2728" s="7" t="s">
        <v>15</v>
      </c>
      <c r="D2728" s="7" t="s">
        <v>16</v>
      </c>
      <c r="E2728" s="7" t="s">
        <v>17</v>
      </c>
      <c r="F2728" s="7" t="s">
        <v>6004</v>
      </c>
      <c r="G2728" s="7" t="s">
        <v>6005</v>
      </c>
      <c r="H2728" s="7">
        <v>80</v>
      </c>
      <c r="I2728" s="7">
        <v>3.48</v>
      </c>
      <c r="J2728" s="7">
        <v>10</v>
      </c>
      <c r="K2728" s="7">
        <v>34.799999999999997</v>
      </c>
      <c r="L2728" s="7" t="s">
        <v>27</v>
      </c>
      <c r="M2728" s="9">
        <v>5</v>
      </c>
      <c r="N2728" s="6" t="str">
        <f>IF(ev_charging_network_usage_!$I2728&lt;=10,"Low",IF(ev_charging_network_usage_!$I2728&lt;=30,"Medium","High"))</f>
        <v>Low</v>
      </c>
      <c r="O2728" s="6" t="str">
        <f t="shared" si="173"/>
        <v>High Satisfaction</v>
      </c>
      <c r="P2728" s="6" t="str">
        <f>IF(ev_charging_network_usage_!$H2728&lt;30,"Short Charging",IF(ev_charging_network_usage_!$H2728&lt;=60,"Medium Charging","Long Charging"))</f>
        <v>Long Charging</v>
      </c>
      <c r="Q2728" s="6">
        <f t="shared" si="172"/>
        <v>3</v>
      </c>
      <c r="R2728" s="30">
        <f t="shared" si="170"/>
        <v>0.41319444444444442</v>
      </c>
      <c r="S2728" s="28">
        <f t="shared" si="171"/>
        <v>45159</v>
      </c>
      <c r="T2728" s="28"/>
    </row>
    <row r="2729" spans="1:20" ht="13.2" x14ac:dyDescent="0.25">
      <c r="A2729" s="3" t="s">
        <v>6006</v>
      </c>
      <c r="B2729" s="3" t="s">
        <v>78</v>
      </c>
      <c r="C2729" s="3" t="s">
        <v>30</v>
      </c>
      <c r="D2729" s="3" t="s">
        <v>22</v>
      </c>
      <c r="E2729" s="3" t="s">
        <v>35</v>
      </c>
      <c r="F2729" s="4">
        <v>45301.254861111112</v>
      </c>
      <c r="G2729" s="4">
        <v>45301.318055555559</v>
      </c>
      <c r="H2729" s="3">
        <v>91</v>
      </c>
      <c r="I2729" s="3">
        <v>30.19</v>
      </c>
      <c r="J2729" s="3">
        <v>8</v>
      </c>
      <c r="K2729" s="3">
        <v>241.52</v>
      </c>
      <c r="L2729" s="3" t="s">
        <v>38</v>
      </c>
      <c r="M2729" s="5">
        <v>5</v>
      </c>
      <c r="N2729" s="6" t="str">
        <f>IF(ev_charging_network_usage_!$I2729&lt;=10,"Low",IF(ev_charging_network_usage_!$I2729&lt;=30,"Medium","High"))</f>
        <v>High</v>
      </c>
      <c r="O2729" s="6" t="str">
        <f t="shared" si="173"/>
        <v>High Satisfaction</v>
      </c>
      <c r="P2729" s="6" t="str">
        <f>IF(ev_charging_network_usage_!$H2729&lt;30,"Short Charging",IF(ev_charging_network_usage_!$H2729&lt;=60,"Medium Charging","Long Charging"))</f>
        <v>Long Charging</v>
      </c>
      <c r="Q2729" s="6">
        <f t="shared" si="172"/>
        <v>2</v>
      </c>
      <c r="R2729" s="30">
        <f t="shared" si="170"/>
        <v>0.25486111111111109</v>
      </c>
      <c r="S2729" s="28">
        <f t="shared" si="171"/>
        <v>45301</v>
      </c>
      <c r="T2729" s="28"/>
    </row>
    <row r="2730" spans="1:20" ht="13.2" x14ac:dyDescent="0.25">
      <c r="A2730" s="7" t="s">
        <v>6007</v>
      </c>
      <c r="B2730" s="7" t="s">
        <v>43</v>
      </c>
      <c r="C2730" s="7" t="s">
        <v>21</v>
      </c>
      <c r="D2730" s="7" t="s">
        <v>22</v>
      </c>
      <c r="E2730" s="7" t="s">
        <v>35</v>
      </c>
      <c r="F2730" s="7" t="s">
        <v>6008</v>
      </c>
      <c r="G2730" s="7" t="s">
        <v>6009</v>
      </c>
      <c r="H2730" s="7">
        <v>46</v>
      </c>
      <c r="I2730" s="7">
        <v>46.36</v>
      </c>
      <c r="J2730" s="7">
        <v>8</v>
      </c>
      <c r="K2730" s="7">
        <v>370.88</v>
      </c>
      <c r="L2730" s="7" t="s">
        <v>27</v>
      </c>
      <c r="M2730" s="9">
        <v>5</v>
      </c>
      <c r="N2730" s="6" t="str">
        <f>IF(ev_charging_network_usage_!$I2730&lt;=10,"Low",IF(ev_charging_network_usage_!$I2730&lt;=30,"Medium","High"))</f>
        <v>High</v>
      </c>
      <c r="O2730" s="6" t="str">
        <f t="shared" si="173"/>
        <v>High Satisfaction</v>
      </c>
      <c r="P2730" s="6" t="str">
        <f>IF(ev_charging_network_usage_!$H2730&lt;30,"Short Charging",IF(ev_charging_network_usage_!$H2730&lt;=60,"Medium Charging","Long Charging"))</f>
        <v>Medium Charging</v>
      </c>
      <c r="Q2730" s="6">
        <f t="shared" si="172"/>
        <v>1</v>
      </c>
      <c r="R2730" s="30">
        <f t="shared" si="170"/>
        <v>3.8194444444444448E-2</v>
      </c>
      <c r="S2730" s="28">
        <f t="shared" si="171"/>
        <v>45367</v>
      </c>
      <c r="T2730" s="28"/>
    </row>
    <row r="2731" spans="1:20" ht="13.2" x14ac:dyDescent="0.25">
      <c r="A2731" s="3" t="s">
        <v>6010</v>
      </c>
      <c r="B2731" s="3" t="s">
        <v>29</v>
      </c>
      <c r="C2731" s="3" t="s">
        <v>30</v>
      </c>
      <c r="D2731" s="3" t="s">
        <v>34</v>
      </c>
      <c r="E2731" s="3" t="s">
        <v>17</v>
      </c>
      <c r="F2731" s="3" t="s">
        <v>6011</v>
      </c>
      <c r="G2731" s="3" t="s">
        <v>6012</v>
      </c>
      <c r="H2731" s="3">
        <v>21</v>
      </c>
      <c r="I2731" s="3">
        <v>45.31</v>
      </c>
      <c r="J2731" s="3">
        <v>12</v>
      </c>
      <c r="K2731" s="3">
        <v>543.72</v>
      </c>
      <c r="L2731" s="3" t="s">
        <v>38</v>
      </c>
      <c r="M2731" s="5">
        <v>3</v>
      </c>
      <c r="N2731" s="6" t="str">
        <f>IF(ev_charging_network_usage_!$I2731&lt;=10,"Low",IF(ev_charging_network_usage_!$I2731&lt;=30,"Medium","High"))</f>
        <v>High</v>
      </c>
      <c r="O2731" s="6" t="str">
        <f t="shared" si="173"/>
        <v>Medium Satisfaction</v>
      </c>
      <c r="P2731" s="6" t="str">
        <f>IF(ev_charging_network_usage_!$H2731&lt;30,"Short Charging",IF(ev_charging_network_usage_!$H2731&lt;=60,"Medium Charging","Long Charging"))</f>
        <v>Short Charging</v>
      </c>
      <c r="Q2731" s="6">
        <f t="shared" si="172"/>
        <v>2</v>
      </c>
      <c r="R2731" s="30">
        <f t="shared" si="170"/>
        <v>0.63958333333333328</v>
      </c>
      <c r="S2731" s="28">
        <f t="shared" si="171"/>
        <v>44951</v>
      </c>
      <c r="T2731" s="28"/>
    </row>
    <row r="2732" spans="1:20" ht="13.2" x14ac:dyDescent="0.25">
      <c r="A2732" s="7" t="s">
        <v>6013</v>
      </c>
      <c r="B2732" s="7" t="s">
        <v>59</v>
      </c>
      <c r="C2732" s="7" t="s">
        <v>15</v>
      </c>
      <c r="D2732" s="7" t="s">
        <v>34</v>
      </c>
      <c r="E2732" s="7" t="s">
        <v>17</v>
      </c>
      <c r="F2732" s="7" t="s">
        <v>6014</v>
      </c>
      <c r="G2732" s="7" t="s">
        <v>6015</v>
      </c>
      <c r="H2732" s="7">
        <v>105</v>
      </c>
      <c r="I2732" s="7">
        <v>58.89</v>
      </c>
      <c r="J2732" s="7">
        <v>12</v>
      </c>
      <c r="K2732" s="7">
        <v>706.68</v>
      </c>
      <c r="L2732" s="7" t="s">
        <v>18</v>
      </c>
      <c r="M2732" s="9">
        <v>1</v>
      </c>
      <c r="N2732" s="6" t="str">
        <f>IF(ev_charging_network_usage_!$I2732&lt;=10,"Low",IF(ev_charging_network_usage_!$I2732&lt;=30,"Medium","High"))</f>
        <v>High</v>
      </c>
      <c r="O2732" s="6" t="str">
        <f t="shared" si="173"/>
        <v>Low Satisfaction</v>
      </c>
      <c r="P2732" s="6" t="str">
        <f>IF(ev_charging_network_usage_!$H2732&lt;30,"Short Charging",IF(ev_charging_network_usage_!$H2732&lt;=60,"Medium Charging","Long Charging"))</f>
        <v>Long Charging</v>
      </c>
      <c r="Q2732" s="6">
        <f t="shared" si="172"/>
        <v>3</v>
      </c>
      <c r="R2732" s="30">
        <f t="shared" si="170"/>
        <v>0.49166666666666664</v>
      </c>
      <c r="S2732" s="28">
        <f t="shared" si="171"/>
        <v>45554</v>
      </c>
      <c r="T2732" s="28"/>
    </row>
    <row r="2733" spans="1:20" ht="13.2" x14ac:dyDescent="0.25">
      <c r="A2733" s="3" t="s">
        <v>6016</v>
      </c>
      <c r="B2733" s="3" t="s">
        <v>29</v>
      </c>
      <c r="C2733" s="3" t="s">
        <v>15</v>
      </c>
      <c r="D2733" s="3" t="s">
        <v>22</v>
      </c>
      <c r="E2733" s="3" t="s">
        <v>17</v>
      </c>
      <c r="F2733" s="4">
        <v>44963.496527777781</v>
      </c>
      <c r="G2733" s="4">
        <v>44963.564583333333</v>
      </c>
      <c r="H2733" s="3">
        <v>98</v>
      </c>
      <c r="I2733" s="3">
        <v>19.87</v>
      </c>
      <c r="J2733" s="3">
        <v>15</v>
      </c>
      <c r="K2733" s="3">
        <v>298.05</v>
      </c>
      <c r="L2733" s="3" t="s">
        <v>38</v>
      </c>
      <c r="M2733" s="5">
        <v>3</v>
      </c>
      <c r="N2733" s="6" t="str">
        <f>IF(ev_charging_network_usage_!$I2733&lt;=10,"Low",IF(ev_charging_network_usage_!$I2733&lt;=30,"Medium","High"))</f>
        <v>Medium</v>
      </c>
      <c r="O2733" s="6" t="str">
        <f t="shared" si="173"/>
        <v>Medium Satisfaction</v>
      </c>
      <c r="P2733" s="6" t="str">
        <f>IF(ev_charging_network_usage_!$H2733&lt;30,"Short Charging",IF(ev_charging_network_usage_!$H2733&lt;=60,"Medium Charging","Long Charging"))</f>
        <v>Long Charging</v>
      </c>
      <c r="Q2733" s="6">
        <f t="shared" si="172"/>
        <v>3</v>
      </c>
      <c r="R2733" s="30">
        <f t="shared" si="170"/>
        <v>0.49652777777777779</v>
      </c>
      <c r="S2733" s="28">
        <f t="shared" si="171"/>
        <v>44963</v>
      </c>
      <c r="T2733" s="28"/>
    </row>
    <row r="2734" spans="1:20" ht="13.2" x14ac:dyDescent="0.25">
      <c r="A2734" s="7" t="s">
        <v>6017</v>
      </c>
      <c r="B2734" s="7" t="s">
        <v>14</v>
      </c>
      <c r="C2734" s="7" t="s">
        <v>15</v>
      </c>
      <c r="D2734" s="7" t="s">
        <v>22</v>
      </c>
      <c r="E2734" s="7" t="s">
        <v>17</v>
      </c>
      <c r="F2734" s="8">
        <v>45353.731249999997</v>
      </c>
      <c r="G2734" s="8">
        <v>45353.795138888891</v>
      </c>
      <c r="H2734" s="7">
        <v>92</v>
      </c>
      <c r="I2734" s="7">
        <v>30.6</v>
      </c>
      <c r="J2734" s="7">
        <v>12</v>
      </c>
      <c r="K2734" s="7">
        <v>367.2</v>
      </c>
      <c r="L2734" s="7" t="s">
        <v>18</v>
      </c>
      <c r="M2734" s="9">
        <v>3</v>
      </c>
      <c r="N2734" s="6" t="str">
        <f>IF(ev_charging_network_usage_!$I2734&lt;=10,"Low",IF(ev_charging_network_usage_!$I2734&lt;=30,"Medium","High"))</f>
        <v>High</v>
      </c>
      <c r="O2734" s="6" t="str">
        <f t="shared" si="173"/>
        <v>Medium Satisfaction</v>
      </c>
      <c r="P2734" s="6" t="str">
        <f>IF(ev_charging_network_usage_!$H2734&lt;30,"Short Charging",IF(ev_charging_network_usage_!$H2734&lt;=60,"Medium Charging","Long Charging"))</f>
        <v>Long Charging</v>
      </c>
      <c r="Q2734" s="6">
        <f t="shared" si="172"/>
        <v>3</v>
      </c>
      <c r="R2734" s="30">
        <f t="shared" si="170"/>
        <v>0.73124999999999996</v>
      </c>
      <c r="S2734" s="28">
        <f t="shared" si="171"/>
        <v>45353</v>
      </c>
      <c r="T2734" s="28"/>
    </row>
    <row r="2735" spans="1:20" ht="13.2" x14ac:dyDescent="0.25">
      <c r="A2735" s="3" t="s">
        <v>6018</v>
      </c>
      <c r="B2735" s="3" t="s">
        <v>59</v>
      </c>
      <c r="C2735" s="3" t="s">
        <v>15</v>
      </c>
      <c r="D2735" s="3" t="s">
        <v>31</v>
      </c>
      <c r="E2735" s="3" t="s">
        <v>35</v>
      </c>
      <c r="F2735" s="3" t="s">
        <v>6019</v>
      </c>
      <c r="G2735" s="3" t="s">
        <v>6020</v>
      </c>
      <c r="H2735" s="3">
        <v>42</v>
      </c>
      <c r="I2735" s="3">
        <v>56.71</v>
      </c>
      <c r="J2735" s="3">
        <v>10</v>
      </c>
      <c r="K2735" s="3">
        <v>567.1</v>
      </c>
      <c r="L2735" s="3" t="s">
        <v>38</v>
      </c>
      <c r="M2735" s="5">
        <v>1</v>
      </c>
      <c r="N2735" s="6" t="str">
        <f>IF(ev_charging_network_usage_!$I2735&lt;=10,"Low",IF(ev_charging_network_usage_!$I2735&lt;=30,"Medium","High"))</f>
        <v>High</v>
      </c>
      <c r="O2735" s="6" t="str">
        <f t="shared" si="173"/>
        <v>Low Satisfaction</v>
      </c>
      <c r="P2735" s="6" t="str">
        <f>IF(ev_charging_network_usage_!$H2735&lt;30,"Short Charging",IF(ev_charging_network_usage_!$H2735&lt;=60,"Medium Charging","Long Charging"))</f>
        <v>Medium Charging</v>
      </c>
      <c r="Q2735" s="6">
        <f t="shared" si="172"/>
        <v>3</v>
      </c>
      <c r="R2735" s="30">
        <f t="shared" si="170"/>
        <v>0.35069444444444442</v>
      </c>
      <c r="S2735" s="28">
        <f t="shared" si="171"/>
        <v>45277</v>
      </c>
      <c r="T2735" s="28"/>
    </row>
    <row r="2736" spans="1:20" ht="13.2" x14ac:dyDescent="0.25">
      <c r="A2736" s="7" t="s">
        <v>6021</v>
      </c>
      <c r="B2736" s="7" t="s">
        <v>14</v>
      </c>
      <c r="C2736" s="7" t="s">
        <v>15</v>
      </c>
      <c r="D2736" s="7" t="s">
        <v>34</v>
      </c>
      <c r="E2736" s="7" t="s">
        <v>35</v>
      </c>
      <c r="F2736" s="7" t="s">
        <v>6022</v>
      </c>
      <c r="G2736" s="7" t="s">
        <v>6023</v>
      </c>
      <c r="H2736" s="7">
        <v>101</v>
      </c>
      <c r="I2736" s="7">
        <v>58.11</v>
      </c>
      <c r="J2736" s="7">
        <v>8</v>
      </c>
      <c r="K2736" s="7">
        <v>464.88</v>
      </c>
      <c r="L2736" s="7" t="s">
        <v>23</v>
      </c>
      <c r="M2736" s="9">
        <v>1</v>
      </c>
      <c r="N2736" s="6" t="str">
        <f>IF(ev_charging_network_usage_!$I2736&lt;=10,"Low",IF(ev_charging_network_usage_!$I2736&lt;=30,"Medium","High"))</f>
        <v>High</v>
      </c>
      <c r="O2736" s="6" t="str">
        <f t="shared" si="173"/>
        <v>Low Satisfaction</v>
      </c>
      <c r="P2736" s="6" t="str">
        <f>IF(ev_charging_network_usage_!$H2736&lt;30,"Short Charging",IF(ev_charging_network_usage_!$H2736&lt;=60,"Medium Charging","Long Charging"))</f>
        <v>Long Charging</v>
      </c>
      <c r="Q2736" s="6">
        <f t="shared" si="172"/>
        <v>3</v>
      </c>
      <c r="R2736" s="30">
        <f t="shared" si="170"/>
        <v>0.7729166666666667</v>
      </c>
      <c r="S2736" s="28">
        <f t="shared" si="171"/>
        <v>45336</v>
      </c>
      <c r="T2736" s="28"/>
    </row>
    <row r="2737" spans="1:20" ht="13.2" x14ac:dyDescent="0.25">
      <c r="A2737" s="3" t="s">
        <v>6024</v>
      </c>
      <c r="B2737" s="3" t="s">
        <v>43</v>
      </c>
      <c r="C2737" s="3" t="s">
        <v>21</v>
      </c>
      <c r="D2737" s="3" t="s">
        <v>22</v>
      </c>
      <c r="E2737" s="3" t="s">
        <v>35</v>
      </c>
      <c r="F2737" s="4">
        <v>45083.127083333333</v>
      </c>
      <c r="G2737" s="4">
        <v>45083.205555555556</v>
      </c>
      <c r="H2737" s="3">
        <v>113</v>
      </c>
      <c r="I2737" s="3">
        <v>44.11</v>
      </c>
      <c r="J2737" s="3">
        <v>15</v>
      </c>
      <c r="K2737" s="3">
        <v>661.65</v>
      </c>
      <c r="L2737" s="3" t="s">
        <v>18</v>
      </c>
      <c r="M2737" s="5">
        <v>3</v>
      </c>
      <c r="N2737" s="6" t="str">
        <f>IF(ev_charging_network_usage_!$I2737&lt;=10,"Low",IF(ev_charging_network_usage_!$I2737&lt;=30,"Medium","High"))</f>
        <v>High</v>
      </c>
      <c r="O2737" s="6" t="str">
        <f t="shared" si="173"/>
        <v>Medium Satisfaction</v>
      </c>
      <c r="P2737" s="6" t="str">
        <f>IF(ev_charging_network_usage_!$H2737&lt;30,"Short Charging",IF(ev_charging_network_usage_!$H2737&lt;=60,"Medium Charging","Long Charging"))</f>
        <v>Long Charging</v>
      </c>
      <c r="Q2737" s="6">
        <f t="shared" si="172"/>
        <v>1</v>
      </c>
      <c r="R2737" s="30">
        <f t="shared" si="170"/>
        <v>0.12708333333333333</v>
      </c>
      <c r="S2737" s="28">
        <f t="shared" si="171"/>
        <v>45083</v>
      </c>
      <c r="T2737" s="28"/>
    </row>
    <row r="2738" spans="1:20" ht="13.2" x14ac:dyDescent="0.25">
      <c r="A2738" s="7" t="s">
        <v>6025</v>
      </c>
      <c r="B2738" s="7" t="s">
        <v>59</v>
      </c>
      <c r="C2738" s="7" t="s">
        <v>21</v>
      </c>
      <c r="D2738" s="7" t="s">
        <v>31</v>
      </c>
      <c r="E2738" s="7" t="s">
        <v>17</v>
      </c>
      <c r="F2738" s="7" t="s">
        <v>6026</v>
      </c>
      <c r="G2738" s="7" t="s">
        <v>6027</v>
      </c>
      <c r="H2738" s="7">
        <v>95</v>
      </c>
      <c r="I2738" s="7">
        <v>47.22</v>
      </c>
      <c r="J2738" s="7">
        <v>10</v>
      </c>
      <c r="K2738" s="7">
        <v>472.2</v>
      </c>
      <c r="L2738" s="7" t="s">
        <v>23</v>
      </c>
      <c r="M2738" s="9">
        <v>3</v>
      </c>
      <c r="N2738" s="6" t="str">
        <f>IF(ev_charging_network_usage_!$I2738&lt;=10,"Low",IF(ev_charging_network_usage_!$I2738&lt;=30,"Medium","High"))</f>
        <v>High</v>
      </c>
      <c r="O2738" s="6" t="str">
        <f t="shared" si="173"/>
        <v>Medium Satisfaction</v>
      </c>
      <c r="P2738" s="6" t="str">
        <f>IF(ev_charging_network_usage_!$H2738&lt;30,"Short Charging",IF(ev_charging_network_usage_!$H2738&lt;=60,"Medium Charging","Long Charging"))</f>
        <v>Long Charging</v>
      </c>
      <c r="Q2738" s="6">
        <f t="shared" si="172"/>
        <v>1</v>
      </c>
      <c r="R2738" s="30">
        <f t="shared" si="170"/>
        <v>0.68055555555555558</v>
      </c>
      <c r="S2738" s="28">
        <f t="shared" si="171"/>
        <v>45223</v>
      </c>
      <c r="T2738" s="28"/>
    </row>
    <row r="2739" spans="1:20" ht="13.2" x14ac:dyDescent="0.25">
      <c r="A2739" s="3" t="s">
        <v>6028</v>
      </c>
      <c r="B2739" s="3" t="s">
        <v>55</v>
      </c>
      <c r="C2739" s="3" t="s">
        <v>30</v>
      </c>
      <c r="D2739" s="3" t="s">
        <v>31</v>
      </c>
      <c r="E2739" s="3" t="s">
        <v>35</v>
      </c>
      <c r="F2739" s="3" t="s">
        <v>6029</v>
      </c>
      <c r="G2739" s="3" t="s">
        <v>6030</v>
      </c>
      <c r="H2739" s="3">
        <v>46</v>
      </c>
      <c r="I2739" s="3">
        <v>59.96</v>
      </c>
      <c r="J2739" s="3">
        <v>15</v>
      </c>
      <c r="K2739" s="3">
        <v>899.4</v>
      </c>
      <c r="L2739" s="3" t="s">
        <v>23</v>
      </c>
      <c r="M2739" s="5">
        <v>4</v>
      </c>
      <c r="N2739" s="6" t="str">
        <f>IF(ev_charging_network_usage_!$I2739&lt;=10,"Low",IF(ev_charging_network_usage_!$I2739&lt;=30,"Medium","High"))</f>
        <v>High</v>
      </c>
      <c r="O2739" s="6" t="str">
        <f t="shared" si="173"/>
        <v>Medium Satisfaction</v>
      </c>
      <c r="P2739" s="6" t="str">
        <f>IF(ev_charging_network_usage_!$H2739&lt;30,"Short Charging",IF(ev_charging_network_usage_!$H2739&lt;=60,"Medium Charging","Long Charging"))</f>
        <v>Medium Charging</v>
      </c>
      <c r="Q2739" s="6">
        <f t="shared" si="172"/>
        <v>2</v>
      </c>
      <c r="R2739" s="30">
        <f t="shared" si="170"/>
        <v>0.41805555555555557</v>
      </c>
      <c r="S2739" s="28">
        <f t="shared" si="171"/>
        <v>45578</v>
      </c>
      <c r="T2739" s="28"/>
    </row>
    <row r="2740" spans="1:20" ht="13.2" x14ac:dyDescent="0.25">
      <c r="A2740" s="7" t="s">
        <v>6031</v>
      </c>
      <c r="B2740" s="7" t="s">
        <v>43</v>
      </c>
      <c r="C2740" s="7" t="s">
        <v>15</v>
      </c>
      <c r="D2740" s="7" t="s">
        <v>31</v>
      </c>
      <c r="E2740" s="7" t="s">
        <v>35</v>
      </c>
      <c r="F2740" s="7" t="s">
        <v>6032</v>
      </c>
      <c r="G2740" s="7" t="s">
        <v>6033</v>
      </c>
      <c r="H2740" s="7">
        <v>70</v>
      </c>
      <c r="I2740" s="7">
        <v>59.6</v>
      </c>
      <c r="J2740" s="7">
        <v>8</v>
      </c>
      <c r="K2740" s="7">
        <v>476.8</v>
      </c>
      <c r="L2740" s="7" t="s">
        <v>18</v>
      </c>
      <c r="M2740" s="9">
        <v>4</v>
      </c>
      <c r="N2740" s="6" t="str">
        <f>IF(ev_charging_network_usage_!$I2740&lt;=10,"Low",IF(ev_charging_network_usage_!$I2740&lt;=30,"Medium","High"))</f>
        <v>High</v>
      </c>
      <c r="O2740" s="6" t="str">
        <f t="shared" si="173"/>
        <v>Medium Satisfaction</v>
      </c>
      <c r="P2740" s="6" t="str">
        <f>IF(ev_charging_network_usage_!$H2740&lt;30,"Short Charging",IF(ev_charging_network_usage_!$H2740&lt;=60,"Medium Charging","Long Charging"))</f>
        <v>Long Charging</v>
      </c>
      <c r="Q2740" s="6">
        <f t="shared" si="172"/>
        <v>3</v>
      </c>
      <c r="R2740" s="30">
        <f t="shared" si="170"/>
        <v>0.48472222222222222</v>
      </c>
      <c r="S2740" s="28">
        <f t="shared" si="171"/>
        <v>45409</v>
      </c>
      <c r="T2740" s="28"/>
    </row>
    <row r="2741" spans="1:20" ht="13.2" x14ac:dyDescent="0.25">
      <c r="A2741" s="3" t="s">
        <v>6034</v>
      </c>
      <c r="B2741" s="3" t="s">
        <v>14</v>
      </c>
      <c r="C2741" s="3" t="s">
        <v>15</v>
      </c>
      <c r="D2741" s="3" t="s">
        <v>16</v>
      </c>
      <c r="E2741" s="3" t="s">
        <v>17</v>
      </c>
      <c r="F2741" s="3" t="s">
        <v>6035</v>
      </c>
      <c r="G2741" s="3" t="s">
        <v>6036</v>
      </c>
      <c r="H2741" s="3">
        <v>81</v>
      </c>
      <c r="I2741" s="3">
        <v>48.89</v>
      </c>
      <c r="J2741" s="3">
        <v>12</v>
      </c>
      <c r="K2741" s="3">
        <v>586.67999999999995</v>
      </c>
      <c r="L2741" s="3" t="s">
        <v>23</v>
      </c>
      <c r="M2741" s="5">
        <v>2</v>
      </c>
      <c r="N2741" s="6" t="str">
        <f>IF(ev_charging_network_usage_!$I2741&lt;=10,"Low",IF(ev_charging_network_usage_!$I2741&lt;=30,"Medium","High"))</f>
        <v>High</v>
      </c>
      <c r="O2741" s="6" t="str">
        <f t="shared" si="173"/>
        <v>Low Satisfaction</v>
      </c>
      <c r="P2741" s="6" t="str">
        <f>IF(ev_charging_network_usage_!$H2741&lt;30,"Short Charging",IF(ev_charging_network_usage_!$H2741&lt;=60,"Medium Charging","Long Charging"))</f>
        <v>Long Charging</v>
      </c>
      <c r="Q2741" s="6">
        <f t="shared" si="172"/>
        <v>3</v>
      </c>
      <c r="R2741" s="30">
        <f t="shared" si="170"/>
        <v>0.875</v>
      </c>
      <c r="S2741" s="28">
        <f t="shared" si="171"/>
        <v>45379</v>
      </c>
      <c r="T2741" s="28"/>
    </row>
    <row r="2742" spans="1:20" ht="13.2" x14ac:dyDescent="0.25">
      <c r="A2742" s="7" t="s">
        <v>6037</v>
      </c>
      <c r="B2742" s="7" t="s">
        <v>78</v>
      </c>
      <c r="C2742" s="7" t="s">
        <v>30</v>
      </c>
      <c r="D2742" s="7" t="s">
        <v>34</v>
      </c>
      <c r="E2742" s="7" t="s">
        <v>17</v>
      </c>
      <c r="F2742" s="7" t="s">
        <v>6038</v>
      </c>
      <c r="G2742" s="7" t="s">
        <v>6039</v>
      </c>
      <c r="H2742" s="7">
        <v>10</v>
      </c>
      <c r="I2742" s="7">
        <v>56.81</v>
      </c>
      <c r="J2742" s="7">
        <v>8</v>
      </c>
      <c r="K2742" s="7">
        <v>454.48</v>
      </c>
      <c r="L2742" s="7" t="s">
        <v>38</v>
      </c>
      <c r="M2742" s="9">
        <v>3</v>
      </c>
      <c r="N2742" s="6" t="str">
        <f>IF(ev_charging_network_usage_!$I2742&lt;=10,"Low",IF(ev_charging_network_usage_!$I2742&lt;=30,"Medium","High"))</f>
        <v>High</v>
      </c>
      <c r="O2742" s="6" t="str">
        <f t="shared" si="173"/>
        <v>Medium Satisfaction</v>
      </c>
      <c r="P2742" s="6" t="str">
        <f>IF(ev_charging_network_usage_!$H2742&lt;30,"Short Charging",IF(ev_charging_network_usage_!$H2742&lt;=60,"Medium Charging","Long Charging"))</f>
        <v>Short Charging</v>
      </c>
      <c r="Q2742" s="6">
        <f t="shared" si="172"/>
        <v>2</v>
      </c>
      <c r="R2742" s="30">
        <f t="shared" si="170"/>
        <v>0.17569444444444443</v>
      </c>
      <c r="S2742" s="28">
        <f t="shared" si="171"/>
        <v>45314</v>
      </c>
      <c r="T2742" s="28"/>
    </row>
    <row r="2743" spans="1:20" ht="13.2" x14ac:dyDescent="0.25">
      <c r="A2743" s="3" t="s">
        <v>6040</v>
      </c>
      <c r="B2743" s="3" t="s">
        <v>43</v>
      </c>
      <c r="C2743" s="3" t="s">
        <v>21</v>
      </c>
      <c r="D2743" s="3" t="s">
        <v>34</v>
      </c>
      <c r="E2743" s="3" t="s">
        <v>35</v>
      </c>
      <c r="F2743" s="3" t="s">
        <v>6041</v>
      </c>
      <c r="G2743" s="3" t="s">
        <v>6042</v>
      </c>
      <c r="H2743" s="3">
        <v>71</v>
      </c>
      <c r="I2743" s="3">
        <v>24.38</v>
      </c>
      <c r="J2743" s="3">
        <v>15</v>
      </c>
      <c r="K2743" s="3">
        <v>365.7</v>
      </c>
      <c r="L2743" s="3" t="s">
        <v>23</v>
      </c>
      <c r="M2743" s="5">
        <v>5</v>
      </c>
      <c r="N2743" s="6" t="str">
        <f>IF(ev_charging_network_usage_!$I2743&lt;=10,"Low",IF(ev_charging_network_usage_!$I2743&lt;=30,"Medium","High"))</f>
        <v>Medium</v>
      </c>
      <c r="O2743" s="6" t="str">
        <f t="shared" si="173"/>
        <v>High Satisfaction</v>
      </c>
      <c r="P2743" s="6" t="str">
        <f>IF(ev_charging_network_usage_!$H2743&lt;30,"Short Charging",IF(ev_charging_network_usage_!$H2743&lt;=60,"Medium Charging","Long Charging"))</f>
        <v>Long Charging</v>
      </c>
      <c r="Q2743" s="6">
        <f t="shared" si="172"/>
        <v>1</v>
      </c>
      <c r="R2743" s="30">
        <f t="shared" si="170"/>
        <v>0.18333333333333332</v>
      </c>
      <c r="S2743" s="28">
        <f t="shared" si="171"/>
        <v>45226</v>
      </c>
      <c r="T2743" s="28"/>
    </row>
    <row r="2744" spans="1:20" ht="13.2" x14ac:dyDescent="0.25">
      <c r="A2744" s="7" t="s">
        <v>6043</v>
      </c>
      <c r="B2744" s="7" t="s">
        <v>48</v>
      </c>
      <c r="C2744" s="7" t="s">
        <v>15</v>
      </c>
      <c r="D2744" s="7" t="s">
        <v>16</v>
      </c>
      <c r="E2744" s="7" t="s">
        <v>17</v>
      </c>
      <c r="F2744" s="7" t="s">
        <v>6044</v>
      </c>
      <c r="G2744" s="7" t="s">
        <v>6045</v>
      </c>
      <c r="H2744" s="7">
        <v>47</v>
      </c>
      <c r="I2744" s="7">
        <v>49.77</v>
      </c>
      <c r="J2744" s="7">
        <v>8</v>
      </c>
      <c r="K2744" s="7">
        <v>398.16</v>
      </c>
      <c r="L2744" s="7" t="s">
        <v>18</v>
      </c>
      <c r="M2744" s="9">
        <v>1</v>
      </c>
      <c r="N2744" s="6" t="str">
        <f>IF(ev_charging_network_usage_!$I2744&lt;=10,"Low",IF(ev_charging_network_usage_!$I2744&lt;=30,"Medium","High"))</f>
        <v>High</v>
      </c>
      <c r="O2744" s="6" t="str">
        <f t="shared" si="173"/>
        <v>Low Satisfaction</v>
      </c>
      <c r="P2744" s="6" t="str">
        <f>IF(ev_charging_network_usage_!$H2744&lt;30,"Short Charging",IF(ev_charging_network_usage_!$H2744&lt;=60,"Medium Charging","Long Charging"))</f>
        <v>Medium Charging</v>
      </c>
      <c r="Q2744" s="6">
        <f t="shared" si="172"/>
        <v>3</v>
      </c>
      <c r="R2744" s="30">
        <f t="shared" si="170"/>
        <v>0.14722222222222223</v>
      </c>
      <c r="S2744" s="28">
        <f t="shared" si="171"/>
        <v>45553</v>
      </c>
      <c r="T2744" s="28"/>
    </row>
    <row r="2745" spans="1:20" ht="13.2" x14ac:dyDescent="0.25">
      <c r="A2745" s="3" t="s">
        <v>6046</v>
      </c>
      <c r="B2745" s="3" t="s">
        <v>59</v>
      </c>
      <c r="C2745" s="3" t="s">
        <v>30</v>
      </c>
      <c r="D2745" s="3" t="s">
        <v>16</v>
      </c>
      <c r="E2745" s="3" t="s">
        <v>35</v>
      </c>
      <c r="F2745" s="4">
        <v>45056.625694444447</v>
      </c>
      <c r="G2745" s="4">
        <v>45056.667361111111</v>
      </c>
      <c r="H2745" s="3">
        <v>60</v>
      </c>
      <c r="I2745" s="3">
        <v>25.03</v>
      </c>
      <c r="J2745" s="3">
        <v>12</v>
      </c>
      <c r="K2745" s="3">
        <v>300.36</v>
      </c>
      <c r="L2745" s="3" t="s">
        <v>38</v>
      </c>
      <c r="M2745" s="5">
        <v>2</v>
      </c>
      <c r="N2745" s="6" t="str">
        <f>IF(ev_charging_network_usage_!$I2745&lt;=10,"Low",IF(ev_charging_network_usage_!$I2745&lt;=30,"Medium","High"))</f>
        <v>Medium</v>
      </c>
      <c r="O2745" s="6" t="str">
        <f t="shared" si="173"/>
        <v>Low Satisfaction</v>
      </c>
      <c r="P2745" s="6" t="str">
        <f>IF(ev_charging_network_usage_!$H2745&lt;30,"Short Charging",IF(ev_charging_network_usage_!$H2745&lt;=60,"Medium Charging","Long Charging"))</f>
        <v>Medium Charging</v>
      </c>
      <c r="Q2745" s="6">
        <f t="shared" si="172"/>
        <v>2</v>
      </c>
      <c r="R2745" s="30">
        <f t="shared" si="170"/>
        <v>0.62569444444444444</v>
      </c>
      <c r="S2745" s="28">
        <f t="shared" si="171"/>
        <v>45056</v>
      </c>
      <c r="T2745" s="28"/>
    </row>
    <row r="2746" spans="1:20" ht="13.2" x14ac:dyDescent="0.25">
      <c r="A2746" s="7" t="s">
        <v>6047</v>
      </c>
      <c r="B2746" s="7" t="s">
        <v>59</v>
      </c>
      <c r="C2746" s="7" t="s">
        <v>30</v>
      </c>
      <c r="D2746" s="7" t="s">
        <v>34</v>
      </c>
      <c r="E2746" s="7" t="s">
        <v>17</v>
      </c>
      <c r="F2746" s="8">
        <v>45205.195833333331</v>
      </c>
      <c r="G2746" s="8">
        <v>45205.211805555555</v>
      </c>
      <c r="H2746" s="7">
        <v>23</v>
      </c>
      <c r="I2746" s="7">
        <v>36.89</v>
      </c>
      <c r="J2746" s="7">
        <v>15</v>
      </c>
      <c r="K2746" s="7">
        <v>553.35</v>
      </c>
      <c r="L2746" s="7" t="s">
        <v>38</v>
      </c>
      <c r="M2746" s="9">
        <v>4</v>
      </c>
      <c r="N2746" s="6" t="str">
        <f>IF(ev_charging_network_usage_!$I2746&lt;=10,"Low",IF(ev_charging_network_usage_!$I2746&lt;=30,"Medium","High"))</f>
        <v>High</v>
      </c>
      <c r="O2746" s="6" t="str">
        <f t="shared" si="173"/>
        <v>Medium Satisfaction</v>
      </c>
      <c r="P2746" s="6" t="str">
        <f>IF(ev_charging_network_usage_!$H2746&lt;30,"Short Charging",IF(ev_charging_network_usage_!$H2746&lt;=60,"Medium Charging","Long Charging"))</f>
        <v>Short Charging</v>
      </c>
      <c r="Q2746" s="6">
        <f t="shared" si="172"/>
        <v>2</v>
      </c>
      <c r="R2746" s="30">
        <f t="shared" si="170"/>
        <v>0.19583333333333333</v>
      </c>
      <c r="S2746" s="28">
        <f t="shared" si="171"/>
        <v>45205</v>
      </c>
      <c r="T2746" s="28"/>
    </row>
    <row r="2747" spans="1:20" ht="13.2" x14ac:dyDescent="0.25">
      <c r="A2747" s="3" t="s">
        <v>6048</v>
      </c>
      <c r="B2747" s="3" t="s">
        <v>48</v>
      </c>
      <c r="C2747" s="3" t="s">
        <v>30</v>
      </c>
      <c r="D2747" s="3" t="s">
        <v>22</v>
      </c>
      <c r="E2747" s="3" t="s">
        <v>17</v>
      </c>
      <c r="F2747" s="3" t="s">
        <v>6049</v>
      </c>
      <c r="G2747" s="3" t="s">
        <v>6050</v>
      </c>
      <c r="H2747" s="3">
        <v>48</v>
      </c>
      <c r="I2747" s="3">
        <v>51.46</v>
      </c>
      <c r="J2747" s="3">
        <v>15</v>
      </c>
      <c r="K2747" s="3">
        <v>771.9</v>
      </c>
      <c r="L2747" s="3" t="s">
        <v>23</v>
      </c>
      <c r="M2747" s="5">
        <v>1</v>
      </c>
      <c r="N2747" s="6" t="str">
        <f>IF(ev_charging_network_usage_!$I2747&lt;=10,"Low",IF(ev_charging_network_usage_!$I2747&lt;=30,"Medium","High"))</f>
        <v>High</v>
      </c>
      <c r="O2747" s="6" t="str">
        <f t="shared" si="173"/>
        <v>Low Satisfaction</v>
      </c>
      <c r="P2747" s="6" t="str">
        <f>IF(ev_charging_network_usage_!$H2747&lt;30,"Short Charging",IF(ev_charging_network_usage_!$H2747&lt;=60,"Medium Charging","Long Charging"))</f>
        <v>Medium Charging</v>
      </c>
      <c r="Q2747" s="6">
        <f t="shared" si="172"/>
        <v>2</v>
      </c>
      <c r="R2747" s="30">
        <f t="shared" si="170"/>
        <v>0.59791666666666665</v>
      </c>
      <c r="S2747" s="28">
        <f t="shared" si="171"/>
        <v>44975</v>
      </c>
      <c r="T2747" s="28"/>
    </row>
    <row r="2748" spans="1:20" ht="13.2" x14ac:dyDescent="0.25">
      <c r="A2748" s="7" t="s">
        <v>6051</v>
      </c>
      <c r="B2748" s="7" t="s">
        <v>55</v>
      </c>
      <c r="C2748" s="7" t="s">
        <v>21</v>
      </c>
      <c r="D2748" s="7" t="s">
        <v>34</v>
      </c>
      <c r="E2748" s="7" t="s">
        <v>35</v>
      </c>
      <c r="F2748" s="8">
        <v>45354.009027777778</v>
      </c>
      <c r="G2748" s="8">
        <v>45354.025694444441</v>
      </c>
      <c r="H2748" s="7">
        <v>24</v>
      </c>
      <c r="I2748" s="7">
        <v>12.43</v>
      </c>
      <c r="J2748" s="7">
        <v>12</v>
      </c>
      <c r="K2748" s="7">
        <v>149.16</v>
      </c>
      <c r="L2748" s="7" t="s">
        <v>18</v>
      </c>
      <c r="M2748" s="9">
        <v>3</v>
      </c>
      <c r="N2748" s="6" t="str">
        <f>IF(ev_charging_network_usage_!$I2748&lt;=10,"Low",IF(ev_charging_network_usage_!$I2748&lt;=30,"Medium","High"))</f>
        <v>Medium</v>
      </c>
      <c r="O2748" s="6" t="str">
        <f t="shared" si="173"/>
        <v>Medium Satisfaction</v>
      </c>
      <c r="P2748" s="6" t="str">
        <f>IF(ev_charging_network_usage_!$H2748&lt;30,"Short Charging",IF(ev_charging_network_usage_!$H2748&lt;=60,"Medium Charging","Long Charging"))</f>
        <v>Short Charging</v>
      </c>
      <c r="Q2748" s="6">
        <f t="shared" si="172"/>
        <v>1</v>
      </c>
      <c r="R2748" s="30">
        <f t="shared" si="170"/>
        <v>9.0277777777777769E-3</v>
      </c>
      <c r="S2748" s="28">
        <f t="shared" si="171"/>
        <v>45354</v>
      </c>
      <c r="T2748" s="28"/>
    </row>
    <row r="2749" spans="1:20" ht="13.2" x14ac:dyDescent="0.25">
      <c r="A2749" s="3" t="s">
        <v>6052</v>
      </c>
      <c r="B2749" s="3" t="s">
        <v>20</v>
      </c>
      <c r="C2749" s="3" t="s">
        <v>15</v>
      </c>
      <c r="D2749" s="3" t="s">
        <v>34</v>
      </c>
      <c r="E2749" s="3" t="s">
        <v>35</v>
      </c>
      <c r="F2749" s="4">
        <v>45300.683333333334</v>
      </c>
      <c r="G2749" s="4">
        <v>45300.705555555556</v>
      </c>
      <c r="H2749" s="3">
        <v>32</v>
      </c>
      <c r="I2749" s="3">
        <v>39.31</v>
      </c>
      <c r="J2749" s="3">
        <v>12</v>
      </c>
      <c r="K2749" s="3">
        <v>471.72</v>
      </c>
      <c r="L2749" s="3" t="s">
        <v>38</v>
      </c>
      <c r="M2749" s="5">
        <v>2</v>
      </c>
      <c r="N2749" s="6" t="str">
        <f>IF(ev_charging_network_usage_!$I2749&lt;=10,"Low",IF(ev_charging_network_usage_!$I2749&lt;=30,"Medium","High"))</f>
        <v>High</v>
      </c>
      <c r="O2749" s="6" t="str">
        <f t="shared" si="173"/>
        <v>Low Satisfaction</v>
      </c>
      <c r="P2749" s="6" t="str">
        <f>IF(ev_charging_network_usage_!$H2749&lt;30,"Short Charging",IF(ev_charging_network_usage_!$H2749&lt;=60,"Medium Charging","Long Charging"))</f>
        <v>Medium Charging</v>
      </c>
      <c r="Q2749" s="6">
        <f t="shared" si="172"/>
        <v>3</v>
      </c>
      <c r="R2749" s="30">
        <f t="shared" si="170"/>
        <v>0.68333333333333335</v>
      </c>
      <c r="S2749" s="28">
        <f t="shared" si="171"/>
        <v>45300</v>
      </c>
      <c r="T2749" s="28"/>
    </row>
    <row r="2750" spans="1:20" ht="13.2" x14ac:dyDescent="0.25">
      <c r="A2750" s="7" t="s">
        <v>6053</v>
      </c>
      <c r="B2750" s="7" t="s">
        <v>43</v>
      </c>
      <c r="C2750" s="7" t="s">
        <v>21</v>
      </c>
      <c r="D2750" s="7" t="s">
        <v>22</v>
      </c>
      <c r="E2750" s="7" t="s">
        <v>17</v>
      </c>
      <c r="F2750" s="7" t="s">
        <v>6054</v>
      </c>
      <c r="G2750" s="7" t="s">
        <v>6055</v>
      </c>
      <c r="H2750" s="7">
        <v>71</v>
      </c>
      <c r="I2750" s="7">
        <v>2.52</v>
      </c>
      <c r="J2750" s="7">
        <v>8</v>
      </c>
      <c r="K2750" s="7">
        <v>20.16</v>
      </c>
      <c r="L2750" s="7" t="s">
        <v>38</v>
      </c>
      <c r="M2750" s="9">
        <v>5</v>
      </c>
      <c r="N2750" s="6" t="str">
        <f>IF(ev_charging_network_usage_!$I2750&lt;=10,"Low",IF(ev_charging_network_usage_!$I2750&lt;=30,"Medium","High"))</f>
        <v>Low</v>
      </c>
      <c r="O2750" s="6" t="str">
        <f t="shared" si="173"/>
        <v>High Satisfaction</v>
      </c>
      <c r="P2750" s="6" t="str">
        <f>IF(ev_charging_network_usage_!$H2750&lt;30,"Short Charging",IF(ev_charging_network_usage_!$H2750&lt;=60,"Medium Charging","Long Charging"))</f>
        <v>Long Charging</v>
      </c>
      <c r="Q2750" s="6">
        <f t="shared" si="172"/>
        <v>1</v>
      </c>
      <c r="R2750" s="30">
        <f t="shared" si="170"/>
        <v>0.72083333333333333</v>
      </c>
      <c r="S2750" s="28">
        <f t="shared" si="171"/>
        <v>45289</v>
      </c>
      <c r="T2750" s="28"/>
    </row>
    <row r="2751" spans="1:20" ht="13.2" x14ac:dyDescent="0.25">
      <c r="A2751" s="3" t="s">
        <v>6056</v>
      </c>
      <c r="B2751" s="3" t="s">
        <v>48</v>
      </c>
      <c r="C2751" s="3" t="s">
        <v>15</v>
      </c>
      <c r="D2751" s="3" t="s">
        <v>16</v>
      </c>
      <c r="E2751" s="3" t="s">
        <v>35</v>
      </c>
      <c r="F2751" s="4">
        <v>45119.415972222225</v>
      </c>
      <c r="G2751" s="4">
        <v>45119.450694444444</v>
      </c>
      <c r="H2751" s="3">
        <v>50</v>
      </c>
      <c r="I2751" s="3">
        <v>41.29</v>
      </c>
      <c r="J2751" s="3">
        <v>8</v>
      </c>
      <c r="K2751" s="3">
        <v>330.32</v>
      </c>
      <c r="L2751" s="3" t="s">
        <v>27</v>
      </c>
      <c r="M2751" s="5">
        <v>3</v>
      </c>
      <c r="N2751" s="6" t="str">
        <f>IF(ev_charging_network_usage_!$I2751&lt;=10,"Low",IF(ev_charging_network_usage_!$I2751&lt;=30,"Medium","High"))</f>
        <v>High</v>
      </c>
      <c r="O2751" s="6" t="str">
        <f t="shared" si="173"/>
        <v>Medium Satisfaction</v>
      </c>
      <c r="P2751" s="6" t="str">
        <f>IF(ev_charging_network_usage_!$H2751&lt;30,"Short Charging",IF(ev_charging_network_usage_!$H2751&lt;=60,"Medium Charging","Long Charging"))</f>
        <v>Medium Charging</v>
      </c>
      <c r="Q2751" s="6">
        <f t="shared" si="172"/>
        <v>3</v>
      </c>
      <c r="R2751" s="30">
        <f t="shared" si="170"/>
        <v>0.41597222222222224</v>
      </c>
      <c r="S2751" s="28">
        <f t="shared" si="171"/>
        <v>45119</v>
      </c>
      <c r="T2751" s="28"/>
    </row>
    <row r="2752" spans="1:20" ht="13.2" x14ac:dyDescent="0.25">
      <c r="A2752" s="7" t="s">
        <v>6057</v>
      </c>
      <c r="B2752" s="7" t="s">
        <v>59</v>
      </c>
      <c r="C2752" s="7" t="s">
        <v>21</v>
      </c>
      <c r="D2752" s="7" t="s">
        <v>16</v>
      </c>
      <c r="E2752" s="7" t="s">
        <v>35</v>
      </c>
      <c r="F2752" s="7" t="s">
        <v>6058</v>
      </c>
      <c r="G2752" s="7" t="s">
        <v>6059</v>
      </c>
      <c r="H2752" s="7">
        <v>24</v>
      </c>
      <c r="I2752" s="7">
        <v>33.81</v>
      </c>
      <c r="J2752" s="7">
        <v>15</v>
      </c>
      <c r="K2752" s="7">
        <v>507.15</v>
      </c>
      <c r="L2752" s="7" t="s">
        <v>38</v>
      </c>
      <c r="M2752" s="9">
        <v>1</v>
      </c>
      <c r="N2752" s="6" t="str">
        <f>IF(ev_charging_network_usage_!$I2752&lt;=10,"Low",IF(ev_charging_network_usage_!$I2752&lt;=30,"Medium","High"))</f>
        <v>High</v>
      </c>
      <c r="O2752" s="6" t="str">
        <f t="shared" si="173"/>
        <v>Low Satisfaction</v>
      </c>
      <c r="P2752" s="6" t="str">
        <f>IF(ev_charging_network_usage_!$H2752&lt;30,"Short Charging",IF(ev_charging_network_usage_!$H2752&lt;=60,"Medium Charging","Long Charging"))</f>
        <v>Short Charging</v>
      </c>
      <c r="Q2752" s="6">
        <f t="shared" si="172"/>
        <v>1</v>
      </c>
      <c r="R2752" s="30">
        <f t="shared" si="170"/>
        <v>0.48472222222222222</v>
      </c>
      <c r="S2752" s="28">
        <f t="shared" si="171"/>
        <v>45094</v>
      </c>
      <c r="T2752" s="28"/>
    </row>
    <row r="2753" spans="1:20" ht="13.2" x14ac:dyDescent="0.25">
      <c r="A2753" s="3" t="s">
        <v>6060</v>
      </c>
      <c r="B2753" s="3" t="s">
        <v>20</v>
      </c>
      <c r="C2753" s="3" t="s">
        <v>21</v>
      </c>
      <c r="D2753" s="3" t="s">
        <v>16</v>
      </c>
      <c r="E2753" s="3" t="s">
        <v>17</v>
      </c>
      <c r="F2753" s="4">
        <v>45020.661805555559</v>
      </c>
      <c r="G2753" s="4">
        <v>45020.675000000003</v>
      </c>
      <c r="H2753" s="3">
        <v>19</v>
      </c>
      <c r="I2753" s="3">
        <v>16.63</v>
      </c>
      <c r="J2753" s="3">
        <v>12</v>
      </c>
      <c r="K2753" s="3">
        <v>199.56</v>
      </c>
      <c r="L2753" s="3" t="s">
        <v>18</v>
      </c>
      <c r="M2753" s="5">
        <v>3</v>
      </c>
      <c r="N2753" s="6" t="str">
        <f>IF(ev_charging_network_usage_!$I2753&lt;=10,"Low",IF(ev_charging_network_usage_!$I2753&lt;=30,"Medium","High"))</f>
        <v>Medium</v>
      </c>
      <c r="O2753" s="6" t="str">
        <f t="shared" si="173"/>
        <v>Medium Satisfaction</v>
      </c>
      <c r="P2753" s="6" t="str">
        <f>IF(ev_charging_network_usage_!$H2753&lt;30,"Short Charging",IF(ev_charging_network_usage_!$H2753&lt;=60,"Medium Charging","Long Charging"))</f>
        <v>Short Charging</v>
      </c>
      <c r="Q2753" s="6">
        <f t="shared" si="172"/>
        <v>1</v>
      </c>
      <c r="R2753" s="30">
        <f t="shared" si="170"/>
        <v>0.66180555555555554</v>
      </c>
      <c r="S2753" s="28">
        <f t="shared" si="171"/>
        <v>45020</v>
      </c>
      <c r="T2753" s="28"/>
    </row>
    <row r="2754" spans="1:20" ht="13.2" x14ac:dyDescent="0.25">
      <c r="A2754" s="7" t="s">
        <v>6061</v>
      </c>
      <c r="B2754" s="7" t="s">
        <v>20</v>
      </c>
      <c r="C2754" s="7" t="s">
        <v>30</v>
      </c>
      <c r="D2754" s="7" t="s">
        <v>16</v>
      </c>
      <c r="E2754" s="7" t="s">
        <v>35</v>
      </c>
      <c r="F2754" s="8">
        <v>45354.845138888886</v>
      </c>
      <c r="G2754" s="8">
        <v>45354.901388888888</v>
      </c>
      <c r="H2754" s="7">
        <v>81</v>
      </c>
      <c r="I2754" s="7">
        <v>8.8000000000000007</v>
      </c>
      <c r="J2754" s="7">
        <v>8</v>
      </c>
      <c r="K2754" s="7">
        <v>70.400000000000006</v>
      </c>
      <c r="L2754" s="7" t="s">
        <v>38</v>
      </c>
      <c r="M2754" s="9">
        <v>1</v>
      </c>
      <c r="N2754" s="6" t="str">
        <f>IF(ev_charging_network_usage_!$I2754&lt;=10,"Low",IF(ev_charging_network_usage_!$I2754&lt;=30,"Medium","High"))</f>
        <v>Low</v>
      </c>
      <c r="O2754" s="6" t="str">
        <f t="shared" si="173"/>
        <v>Low Satisfaction</v>
      </c>
      <c r="P2754" s="6" t="str">
        <f>IF(ev_charging_network_usage_!$H2754&lt;30,"Short Charging",IF(ev_charging_network_usage_!$H2754&lt;=60,"Medium Charging","Long Charging"))</f>
        <v>Long Charging</v>
      </c>
      <c r="Q2754" s="6">
        <f t="shared" si="172"/>
        <v>2</v>
      </c>
      <c r="R2754" s="30">
        <f t="shared" ref="R2754:R2817" si="174">TIME(HOUR(F2754),MINUTE(F2754),SECOND(F2754))</f>
        <v>0.84513888888888888</v>
      </c>
      <c r="S2754" s="28">
        <f t="shared" ref="S2754:S2817" si="175">DATE(YEAR(F2754),MONTH(F2754),DAY(F2754))</f>
        <v>45354</v>
      </c>
      <c r="T2754" s="28"/>
    </row>
    <row r="2755" spans="1:20" ht="13.2" x14ac:dyDescent="0.25">
      <c r="A2755" s="3" t="s">
        <v>6062</v>
      </c>
      <c r="B2755" s="3" t="s">
        <v>59</v>
      </c>
      <c r="C2755" s="3" t="s">
        <v>21</v>
      </c>
      <c r="D2755" s="3" t="s">
        <v>34</v>
      </c>
      <c r="E2755" s="3" t="s">
        <v>17</v>
      </c>
      <c r="F2755" s="3" t="s">
        <v>6063</v>
      </c>
      <c r="G2755" s="3" t="s">
        <v>6064</v>
      </c>
      <c r="H2755" s="3">
        <v>11</v>
      </c>
      <c r="I2755" s="3">
        <v>8.11</v>
      </c>
      <c r="J2755" s="3">
        <v>12</v>
      </c>
      <c r="K2755" s="3">
        <v>97.32</v>
      </c>
      <c r="L2755" s="3" t="s">
        <v>27</v>
      </c>
      <c r="M2755" s="5">
        <v>2</v>
      </c>
      <c r="N2755" s="6" t="str">
        <f>IF(ev_charging_network_usage_!$I2755&lt;=10,"Low",IF(ev_charging_network_usage_!$I2755&lt;=30,"Medium","High"))</f>
        <v>Low</v>
      </c>
      <c r="O2755" s="6" t="str">
        <f t="shared" si="173"/>
        <v>Low Satisfaction</v>
      </c>
      <c r="P2755" s="6" t="str">
        <f>IF(ev_charging_network_usage_!$H2755&lt;30,"Short Charging",IF(ev_charging_network_usage_!$H2755&lt;=60,"Medium Charging","Long Charging"))</f>
        <v>Short Charging</v>
      </c>
      <c r="Q2755" s="6">
        <f t="shared" ref="Q2755:Q2818" si="176">IF(C2755="Fast Charger",1,IF(C2755="Standard Charger",2,IF(C2755="Super Fast Charger",3,"")))</f>
        <v>1</v>
      </c>
      <c r="R2755" s="30">
        <f t="shared" si="174"/>
        <v>0.86736111111111114</v>
      </c>
      <c r="S2755" s="28">
        <f t="shared" si="175"/>
        <v>45158</v>
      </c>
      <c r="T2755" s="28"/>
    </row>
    <row r="2756" spans="1:20" ht="13.2" x14ac:dyDescent="0.25">
      <c r="A2756" s="7" t="s">
        <v>6065</v>
      </c>
      <c r="B2756" s="7" t="s">
        <v>59</v>
      </c>
      <c r="C2756" s="7" t="s">
        <v>30</v>
      </c>
      <c r="D2756" s="7" t="s">
        <v>34</v>
      </c>
      <c r="E2756" s="7" t="s">
        <v>35</v>
      </c>
      <c r="F2756" s="7" t="s">
        <v>6066</v>
      </c>
      <c r="G2756" s="7" t="s">
        <v>6067</v>
      </c>
      <c r="H2756" s="7">
        <v>91</v>
      </c>
      <c r="I2756" s="7">
        <v>36.590000000000003</v>
      </c>
      <c r="J2756" s="7">
        <v>15</v>
      </c>
      <c r="K2756" s="7">
        <v>548.85</v>
      </c>
      <c r="L2756" s="7" t="s">
        <v>38</v>
      </c>
      <c r="M2756" s="9">
        <v>5</v>
      </c>
      <c r="N2756" s="6" t="str">
        <f>IF(ev_charging_network_usage_!$I2756&lt;=10,"Low",IF(ev_charging_network_usage_!$I2756&lt;=30,"Medium","High"))</f>
        <v>High</v>
      </c>
      <c r="O2756" s="6" t="str">
        <f t="shared" ref="O2756:O2819" si="177">IF(M2756&lt;=2,"Low Satisfaction",IF(M2756&lt;=4,"Medium Satisfaction","High Satisfaction"))</f>
        <v>High Satisfaction</v>
      </c>
      <c r="P2756" s="6" t="str">
        <f>IF(ev_charging_network_usage_!$H2756&lt;30,"Short Charging",IF(ev_charging_network_usage_!$H2756&lt;=60,"Medium Charging","Long Charging"))</f>
        <v>Long Charging</v>
      </c>
      <c r="Q2756" s="6">
        <f t="shared" si="176"/>
        <v>2</v>
      </c>
      <c r="R2756" s="30">
        <f t="shared" si="174"/>
        <v>0.7895833333333333</v>
      </c>
      <c r="S2756" s="28">
        <f t="shared" si="175"/>
        <v>45344</v>
      </c>
      <c r="T2756" s="28"/>
    </row>
    <row r="2757" spans="1:20" ht="13.2" x14ac:dyDescent="0.25">
      <c r="A2757" s="3" t="s">
        <v>6068</v>
      </c>
      <c r="B2757" s="3" t="s">
        <v>14</v>
      </c>
      <c r="C2757" s="3" t="s">
        <v>15</v>
      </c>
      <c r="D2757" s="3" t="s">
        <v>22</v>
      </c>
      <c r="E2757" s="3" t="s">
        <v>35</v>
      </c>
      <c r="F2757" s="3" t="s">
        <v>6069</v>
      </c>
      <c r="G2757" s="3" t="s">
        <v>6070</v>
      </c>
      <c r="H2757" s="3">
        <v>116</v>
      </c>
      <c r="I2757" s="3">
        <v>47.18</v>
      </c>
      <c r="J2757" s="3">
        <v>10</v>
      </c>
      <c r="K2757" s="3">
        <v>471.8</v>
      </c>
      <c r="L2757" s="3" t="s">
        <v>18</v>
      </c>
      <c r="M2757" s="5">
        <v>2</v>
      </c>
      <c r="N2757" s="6" t="str">
        <f>IF(ev_charging_network_usage_!$I2757&lt;=10,"Low",IF(ev_charging_network_usage_!$I2757&lt;=30,"Medium","High"))</f>
        <v>High</v>
      </c>
      <c r="O2757" s="6" t="str">
        <f t="shared" si="177"/>
        <v>Low Satisfaction</v>
      </c>
      <c r="P2757" s="6" t="str">
        <f>IF(ev_charging_network_usage_!$H2757&lt;30,"Short Charging",IF(ev_charging_network_usage_!$H2757&lt;=60,"Medium Charging","Long Charging"))</f>
        <v>Long Charging</v>
      </c>
      <c r="Q2757" s="6">
        <f t="shared" si="176"/>
        <v>3</v>
      </c>
      <c r="R2757" s="30">
        <f t="shared" si="174"/>
        <v>0.23541666666666666</v>
      </c>
      <c r="S2757" s="28">
        <f t="shared" si="175"/>
        <v>45369</v>
      </c>
      <c r="T2757" s="28"/>
    </row>
    <row r="2758" spans="1:20" ht="13.2" x14ac:dyDescent="0.25">
      <c r="A2758" s="7" t="s">
        <v>6071</v>
      </c>
      <c r="B2758" s="7" t="s">
        <v>20</v>
      </c>
      <c r="C2758" s="7" t="s">
        <v>30</v>
      </c>
      <c r="D2758" s="7" t="s">
        <v>34</v>
      </c>
      <c r="E2758" s="7" t="s">
        <v>35</v>
      </c>
      <c r="F2758" s="8">
        <v>45544.291666666664</v>
      </c>
      <c r="G2758" s="8">
        <v>45544.370833333334</v>
      </c>
      <c r="H2758" s="7">
        <v>114</v>
      </c>
      <c r="I2758" s="7">
        <v>58.31</v>
      </c>
      <c r="J2758" s="7">
        <v>8</v>
      </c>
      <c r="K2758" s="7">
        <v>466.48</v>
      </c>
      <c r="L2758" s="7" t="s">
        <v>18</v>
      </c>
      <c r="M2758" s="9">
        <v>3</v>
      </c>
      <c r="N2758" s="6" t="str">
        <f>IF(ev_charging_network_usage_!$I2758&lt;=10,"Low",IF(ev_charging_network_usage_!$I2758&lt;=30,"Medium","High"))</f>
        <v>High</v>
      </c>
      <c r="O2758" s="6" t="str">
        <f t="shared" si="177"/>
        <v>Medium Satisfaction</v>
      </c>
      <c r="P2758" s="6" t="str">
        <f>IF(ev_charging_network_usage_!$H2758&lt;30,"Short Charging",IF(ev_charging_network_usage_!$H2758&lt;=60,"Medium Charging","Long Charging"))</f>
        <v>Long Charging</v>
      </c>
      <c r="Q2758" s="6">
        <f t="shared" si="176"/>
        <v>2</v>
      </c>
      <c r="R2758" s="30">
        <f t="shared" si="174"/>
        <v>0.29166666666666669</v>
      </c>
      <c r="S2758" s="28">
        <f t="shared" si="175"/>
        <v>45544</v>
      </c>
      <c r="T2758" s="28"/>
    </row>
    <row r="2759" spans="1:20" ht="13.2" x14ac:dyDescent="0.25">
      <c r="A2759" s="3" t="s">
        <v>6072</v>
      </c>
      <c r="B2759" s="3" t="s">
        <v>20</v>
      </c>
      <c r="C2759" s="3" t="s">
        <v>15</v>
      </c>
      <c r="D2759" s="3" t="s">
        <v>34</v>
      </c>
      <c r="E2759" s="3" t="s">
        <v>17</v>
      </c>
      <c r="F2759" s="3" t="s">
        <v>6073</v>
      </c>
      <c r="G2759" s="3" t="s">
        <v>6074</v>
      </c>
      <c r="H2759" s="3">
        <v>27</v>
      </c>
      <c r="I2759" s="3">
        <v>3.13</v>
      </c>
      <c r="J2759" s="3">
        <v>10</v>
      </c>
      <c r="K2759" s="3">
        <v>31.3</v>
      </c>
      <c r="L2759" s="3" t="s">
        <v>38</v>
      </c>
      <c r="M2759" s="5">
        <v>3</v>
      </c>
      <c r="N2759" s="6" t="str">
        <f>IF(ev_charging_network_usage_!$I2759&lt;=10,"Low",IF(ev_charging_network_usage_!$I2759&lt;=30,"Medium","High"))</f>
        <v>Low</v>
      </c>
      <c r="O2759" s="6" t="str">
        <f t="shared" si="177"/>
        <v>Medium Satisfaction</v>
      </c>
      <c r="P2759" s="6" t="str">
        <f>IF(ev_charging_network_usage_!$H2759&lt;30,"Short Charging",IF(ev_charging_network_usage_!$H2759&lt;=60,"Medium Charging","Long Charging"))</f>
        <v>Short Charging</v>
      </c>
      <c r="Q2759" s="6">
        <f t="shared" si="176"/>
        <v>3</v>
      </c>
      <c r="R2759" s="30">
        <f t="shared" si="174"/>
        <v>5.5555555555555558E-3</v>
      </c>
      <c r="S2759" s="28">
        <f t="shared" si="175"/>
        <v>45441</v>
      </c>
      <c r="T2759" s="28"/>
    </row>
    <row r="2760" spans="1:20" ht="13.2" x14ac:dyDescent="0.25">
      <c r="A2760" s="7" t="s">
        <v>6075</v>
      </c>
      <c r="B2760" s="7" t="s">
        <v>48</v>
      </c>
      <c r="C2760" s="7" t="s">
        <v>21</v>
      </c>
      <c r="D2760" s="7" t="s">
        <v>31</v>
      </c>
      <c r="E2760" s="7" t="s">
        <v>17</v>
      </c>
      <c r="F2760" s="7" t="s">
        <v>6076</v>
      </c>
      <c r="G2760" s="7" t="s">
        <v>6077</v>
      </c>
      <c r="H2760" s="7">
        <v>31</v>
      </c>
      <c r="I2760" s="7">
        <v>18.84</v>
      </c>
      <c r="J2760" s="7">
        <v>15</v>
      </c>
      <c r="K2760" s="7">
        <v>282.60000000000002</v>
      </c>
      <c r="L2760" s="7" t="s">
        <v>27</v>
      </c>
      <c r="M2760" s="9">
        <v>2</v>
      </c>
      <c r="N2760" s="6" t="str">
        <f>IF(ev_charging_network_usage_!$I2760&lt;=10,"Low",IF(ev_charging_network_usage_!$I2760&lt;=30,"Medium","High"))</f>
        <v>Medium</v>
      </c>
      <c r="O2760" s="6" t="str">
        <f t="shared" si="177"/>
        <v>Low Satisfaction</v>
      </c>
      <c r="P2760" s="6" t="str">
        <f>IF(ev_charging_network_usage_!$H2760&lt;30,"Short Charging",IF(ev_charging_network_usage_!$H2760&lt;=60,"Medium Charging","Long Charging"))</f>
        <v>Medium Charging</v>
      </c>
      <c r="Q2760" s="6">
        <f t="shared" si="176"/>
        <v>1</v>
      </c>
      <c r="R2760" s="30">
        <f t="shared" si="174"/>
        <v>0.30972222222222223</v>
      </c>
      <c r="S2760" s="28">
        <f t="shared" si="175"/>
        <v>45311</v>
      </c>
      <c r="T2760" s="28"/>
    </row>
    <row r="2761" spans="1:20" ht="13.2" x14ac:dyDescent="0.25">
      <c r="A2761" s="3" t="s">
        <v>6078</v>
      </c>
      <c r="B2761" s="3" t="s">
        <v>14</v>
      </c>
      <c r="C2761" s="3" t="s">
        <v>15</v>
      </c>
      <c r="D2761" s="3" t="s">
        <v>22</v>
      </c>
      <c r="E2761" s="3" t="s">
        <v>17</v>
      </c>
      <c r="F2761" s="4">
        <v>45393.107638888891</v>
      </c>
      <c r="G2761" s="4">
        <v>45393.135416666664</v>
      </c>
      <c r="H2761" s="3">
        <v>40</v>
      </c>
      <c r="I2761" s="3">
        <v>34.44</v>
      </c>
      <c r="J2761" s="3">
        <v>10</v>
      </c>
      <c r="K2761" s="3">
        <v>344.4</v>
      </c>
      <c r="L2761" s="3" t="s">
        <v>18</v>
      </c>
      <c r="M2761" s="5">
        <v>4</v>
      </c>
      <c r="N2761" s="6" t="str">
        <f>IF(ev_charging_network_usage_!$I2761&lt;=10,"Low",IF(ev_charging_network_usage_!$I2761&lt;=30,"Medium","High"))</f>
        <v>High</v>
      </c>
      <c r="O2761" s="6" t="str">
        <f t="shared" si="177"/>
        <v>Medium Satisfaction</v>
      </c>
      <c r="P2761" s="6" t="str">
        <f>IF(ev_charging_network_usage_!$H2761&lt;30,"Short Charging",IF(ev_charging_network_usage_!$H2761&lt;=60,"Medium Charging","Long Charging"))</f>
        <v>Medium Charging</v>
      </c>
      <c r="Q2761" s="6">
        <f t="shared" si="176"/>
        <v>3</v>
      </c>
      <c r="R2761" s="30">
        <f t="shared" si="174"/>
        <v>0.1076388888888889</v>
      </c>
      <c r="S2761" s="28">
        <f t="shared" si="175"/>
        <v>45393</v>
      </c>
      <c r="T2761" s="28"/>
    </row>
    <row r="2762" spans="1:20" ht="13.2" x14ac:dyDescent="0.25">
      <c r="A2762" s="7" t="s">
        <v>6079</v>
      </c>
      <c r="B2762" s="7" t="s">
        <v>55</v>
      </c>
      <c r="C2762" s="7" t="s">
        <v>15</v>
      </c>
      <c r="D2762" s="7" t="s">
        <v>16</v>
      </c>
      <c r="E2762" s="7" t="s">
        <v>35</v>
      </c>
      <c r="F2762" s="8">
        <v>45333.268750000003</v>
      </c>
      <c r="G2762" s="8">
        <v>45333.289583333331</v>
      </c>
      <c r="H2762" s="7">
        <v>30</v>
      </c>
      <c r="I2762" s="7">
        <v>59.23</v>
      </c>
      <c r="J2762" s="7">
        <v>15</v>
      </c>
      <c r="K2762" s="7">
        <v>888.45</v>
      </c>
      <c r="L2762" s="7" t="s">
        <v>27</v>
      </c>
      <c r="M2762" s="9">
        <v>2</v>
      </c>
      <c r="N2762" s="6" t="str">
        <f>IF(ev_charging_network_usage_!$I2762&lt;=10,"Low",IF(ev_charging_network_usage_!$I2762&lt;=30,"Medium","High"))</f>
        <v>High</v>
      </c>
      <c r="O2762" s="6" t="str">
        <f t="shared" si="177"/>
        <v>Low Satisfaction</v>
      </c>
      <c r="P2762" s="6" t="str">
        <f>IF(ev_charging_network_usage_!$H2762&lt;30,"Short Charging",IF(ev_charging_network_usage_!$H2762&lt;=60,"Medium Charging","Long Charging"))</f>
        <v>Medium Charging</v>
      </c>
      <c r="Q2762" s="6">
        <f t="shared" si="176"/>
        <v>3</v>
      </c>
      <c r="R2762" s="30">
        <f t="shared" si="174"/>
        <v>0.26874999999999999</v>
      </c>
      <c r="S2762" s="28">
        <f t="shared" si="175"/>
        <v>45333</v>
      </c>
      <c r="T2762" s="28"/>
    </row>
    <row r="2763" spans="1:20" ht="13.2" x14ac:dyDescent="0.25">
      <c r="A2763" s="3" t="s">
        <v>6080</v>
      </c>
      <c r="B2763" s="3" t="s">
        <v>78</v>
      </c>
      <c r="C2763" s="3" t="s">
        <v>21</v>
      </c>
      <c r="D2763" s="3" t="s">
        <v>22</v>
      </c>
      <c r="E2763" s="3" t="s">
        <v>17</v>
      </c>
      <c r="F2763" s="3" t="s">
        <v>6081</v>
      </c>
      <c r="G2763" s="3" t="s">
        <v>6082</v>
      </c>
      <c r="H2763" s="3">
        <v>28</v>
      </c>
      <c r="I2763" s="3">
        <v>59.63</v>
      </c>
      <c r="J2763" s="3">
        <v>12</v>
      </c>
      <c r="K2763" s="3">
        <v>715.56</v>
      </c>
      <c r="L2763" s="3" t="s">
        <v>18</v>
      </c>
      <c r="M2763" s="5">
        <v>3</v>
      </c>
      <c r="N2763" s="6" t="str">
        <f>IF(ev_charging_network_usage_!$I2763&lt;=10,"Low",IF(ev_charging_network_usage_!$I2763&lt;=30,"Medium","High"))</f>
        <v>High</v>
      </c>
      <c r="O2763" s="6" t="str">
        <f t="shared" si="177"/>
        <v>Medium Satisfaction</v>
      </c>
      <c r="P2763" s="6" t="str">
        <f>IF(ev_charging_network_usage_!$H2763&lt;30,"Short Charging",IF(ev_charging_network_usage_!$H2763&lt;=60,"Medium Charging","Long Charging"))</f>
        <v>Short Charging</v>
      </c>
      <c r="Q2763" s="6">
        <f t="shared" si="176"/>
        <v>1</v>
      </c>
      <c r="R2763" s="30">
        <f t="shared" si="174"/>
        <v>0.62083333333333335</v>
      </c>
      <c r="S2763" s="28">
        <f t="shared" si="175"/>
        <v>45279</v>
      </c>
      <c r="T2763" s="28"/>
    </row>
    <row r="2764" spans="1:20" ht="13.2" x14ac:dyDescent="0.25">
      <c r="A2764" s="7" t="s">
        <v>6083</v>
      </c>
      <c r="B2764" s="7" t="s">
        <v>55</v>
      </c>
      <c r="C2764" s="7" t="s">
        <v>15</v>
      </c>
      <c r="D2764" s="7" t="s">
        <v>34</v>
      </c>
      <c r="E2764" s="7" t="s">
        <v>35</v>
      </c>
      <c r="F2764" s="8">
        <v>45055.980555555558</v>
      </c>
      <c r="G2764" s="8">
        <v>45086.063194444447</v>
      </c>
      <c r="H2764" s="7">
        <v>119</v>
      </c>
      <c r="I2764" s="7">
        <v>29.98</v>
      </c>
      <c r="J2764" s="7">
        <v>10</v>
      </c>
      <c r="K2764" s="7">
        <v>299.8</v>
      </c>
      <c r="L2764" s="7" t="s">
        <v>23</v>
      </c>
      <c r="M2764" s="9">
        <v>4</v>
      </c>
      <c r="N2764" s="6" t="str">
        <f>IF(ev_charging_network_usage_!$I2764&lt;=10,"Low",IF(ev_charging_network_usage_!$I2764&lt;=30,"Medium","High"))</f>
        <v>Medium</v>
      </c>
      <c r="O2764" s="6" t="str">
        <f t="shared" si="177"/>
        <v>Medium Satisfaction</v>
      </c>
      <c r="P2764" s="6" t="str">
        <f>IF(ev_charging_network_usage_!$H2764&lt;30,"Short Charging",IF(ev_charging_network_usage_!$H2764&lt;=60,"Medium Charging","Long Charging"))</f>
        <v>Long Charging</v>
      </c>
      <c r="Q2764" s="6">
        <f t="shared" si="176"/>
        <v>3</v>
      </c>
      <c r="R2764" s="30">
        <f t="shared" si="174"/>
        <v>0.98055555555555551</v>
      </c>
      <c r="S2764" s="28">
        <f t="shared" si="175"/>
        <v>45055</v>
      </c>
      <c r="T2764" s="28"/>
    </row>
    <row r="2765" spans="1:20" ht="13.2" x14ac:dyDescent="0.25">
      <c r="A2765" s="3" t="s">
        <v>6084</v>
      </c>
      <c r="B2765" s="3" t="s">
        <v>78</v>
      </c>
      <c r="C2765" s="3" t="s">
        <v>21</v>
      </c>
      <c r="D2765" s="3" t="s">
        <v>31</v>
      </c>
      <c r="E2765" s="3" t="s">
        <v>17</v>
      </c>
      <c r="F2765" s="10">
        <v>45241.024305555555</v>
      </c>
      <c r="G2765" s="10">
        <v>45241.044444444444</v>
      </c>
      <c r="H2765" s="3">
        <v>29</v>
      </c>
      <c r="I2765" s="3">
        <v>10.07</v>
      </c>
      <c r="J2765" s="3">
        <v>10</v>
      </c>
      <c r="K2765" s="3">
        <v>100.7</v>
      </c>
      <c r="L2765" s="3" t="s">
        <v>18</v>
      </c>
      <c r="M2765" s="5">
        <v>3</v>
      </c>
      <c r="N2765" s="6" t="str">
        <f>IF(ev_charging_network_usage_!$I2765&lt;=10,"Low",IF(ev_charging_network_usage_!$I2765&lt;=30,"Medium","High"))</f>
        <v>Medium</v>
      </c>
      <c r="O2765" s="6" t="str">
        <f t="shared" si="177"/>
        <v>Medium Satisfaction</v>
      </c>
      <c r="P2765" s="6" t="str">
        <f>IF(ev_charging_network_usage_!$H2765&lt;30,"Short Charging",IF(ev_charging_network_usage_!$H2765&lt;=60,"Medium Charging","Long Charging"))</f>
        <v>Short Charging</v>
      </c>
      <c r="Q2765" s="6">
        <f t="shared" si="176"/>
        <v>1</v>
      </c>
      <c r="R2765" s="30">
        <f t="shared" si="174"/>
        <v>2.4305555555555556E-2</v>
      </c>
      <c r="S2765" s="28">
        <f t="shared" si="175"/>
        <v>45241</v>
      </c>
      <c r="T2765" s="28"/>
    </row>
    <row r="2766" spans="1:20" ht="13.2" x14ac:dyDescent="0.25">
      <c r="A2766" s="7" t="s">
        <v>6085</v>
      </c>
      <c r="B2766" s="7" t="s">
        <v>20</v>
      </c>
      <c r="C2766" s="7" t="s">
        <v>21</v>
      </c>
      <c r="D2766" s="7" t="s">
        <v>34</v>
      </c>
      <c r="E2766" s="7" t="s">
        <v>35</v>
      </c>
      <c r="F2766" s="7" t="s">
        <v>6086</v>
      </c>
      <c r="G2766" s="7" t="s">
        <v>6087</v>
      </c>
      <c r="H2766" s="7">
        <v>98</v>
      </c>
      <c r="I2766" s="7">
        <v>17.260000000000002</v>
      </c>
      <c r="J2766" s="7">
        <v>8</v>
      </c>
      <c r="K2766" s="7">
        <v>138.08000000000001</v>
      </c>
      <c r="L2766" s="7" t="s">
        <v>38</v>
      </c>
      <c r="M2766" s="9">
        <v>4</v>
      </c>
      <c r="N2766" s="6" t="str">
        <f>IF(ev_charging_network_usage_!$I2766&lt;=10,"Low",IF(ev_charging_network_usage_!$I2766&lt;=30,"Medium","High"))</f>
        <v>Medium</v>
      </c>
      <c r="O2766" s="6" t="str">
        <f t="shared" si="177"/>
        <v>Medium Satisfaction</v>
      </c>
      <c r="P2766" s="6" t="str">
        <f>IF(ev_charging_network_usage_!$H2766&lt;30,"Short Charging",IF(ev_charging_network_usage_!$H2766&lt;=60,"Medium Charging","Long Charging"))</f>
        <v>Long Charging</v>
      </c>
      <c r="Q2766" s="6">
        <f t="shared" si="176"/>
        <v>1</v>
      </c>
      <c r="R2766" s="30">
        <f t="shared" si="174"/>
        <v>0.38750000000000001</v>
      </c>
      <c r="S2766" s="28">
        <f t="shared" si="175"/>
        <v>45228</v>
      </c>
      <c r="T2766" s="28"/>
    </row>
    <row r="2767" spans="1:20" ht="13.2" x14ac:dyDescent="0.25">
      <c r="A2767" s="3" t="s">
        <v>6088</v>
      </c>
      <c r="B2767" s="3" t="s">
        <v>29</v>
      </c>
      <c r="C2767" s="3" t="s">
        <v>15</v>
      </c>
      <c r="D2767" s="3" t="s">
        <v>31</v>
      </c>
      <c r="E2767" s="3" t="s">
        <v>35</v>
      </c>
      <c r="F2767" s="3" t="s">
        <v>6089</v>
      </c>
      <c r="G2767" s="3" t="s">
        <v>6090</v>
      </c>
      <c r="H2767" s="3">
        <v>78</v>
      </c>
      <c r="I2767" s="3">
        <v>58.2</v>
      </c>
      <c r="J2767" s="3">
        <v>10</v>
      </c>
      <c r="K2767" s="3">
        <v>582</v>
      </c>
      <c r="L2767" s="3" t="s">
        <v>18</v>
      </c>
      <c r="M2767" s="5">
        <v>5</v>
      </c>
      <c r="N2767" s="6" t="str">
        <f>IF(ev_charging_network_usage_!$I2767&lt;=10,"Low",IF(ev_charging_network_usage_!$I2767&lt;=30,"Medium","High"))</f>
        <v>High</v>
      </c>
      <c r="O2767" s="6" t="str">
        <f t="shared" si="177"/>
        <v>High Satisfaction</v>
      </c>
      <c r="P2767" s="6" t="str">
        <f>IF(ev_charging_network_usage_!$H2767&lt;30,"Short Charging",IF(ev_charging_network_usage_!$H2767&lt;=60,"Medium Charging","Long Charging"))</f>
        <v>Long Charging</v>
      </c>
      <c r="Q2767" s="6">
        <f t="shared" si="176"/>
        <v>3</v>
      </c>
      <c r="R2767" s="30">
        <f t="shared" si="174"/>
        <v>0.94861111111111107</v>
      </c>
      <c r="S2767" s="28">
        <f t="shared" si="175"/>
        <v>45074</v>
      </c>
      <c r="T2767" s="28"/>
    </row>
    <row r="2768" spans="1:20" ht="13.2" x14ac:dyDescent="0.25">
      <c r="A2768" s="7" t="s">
        <v>6091</v>
      </c>
      <c r="B2768" s="7" t="s">
        <v>29</v>
      </c>
      <c r="C2768" s="7" t="s">
        <v>21</v>
      </c>
      <c r="D2768" s="7" t="s">
        <v>22</v>
      </c>
      <c r="E2768" s="7" t="s">
        <v>17</v>
      </c>
      <c r="F2768" s="8">
        <v>45538.362500000003</v>
      </c>
      <c r="G2768" s="8">
        <v>45538.370138888888</v>
      </c>
      <c r="H2768" s="7">
        <v>11</v>
      </c>
      <c r="I2768" s="7">
        <v>51.83</v>
      </c>
      <c r="J2768" s="7">
        <v>10</v>
      </c>
      <c r="K2768" s="7">
        <v>518.29999999999995</v>
      </c>
      <c r="L2768" s="7" t="s">
        <v>23</v>
      </c>
      <c r="M2768" s="9">
        <v>3</v>
      </c>
      <c r="N2768" s="6" t="str">
        <f>IF(ev_charging_network_usage_!$I2768&lt;=10,"Low",IF(ev_charging_network_usage_!$I2768&lt;=30,"Medium","High"))</f>
        <v>High</v>
      </c>
      <c r="O2768" s="6" t="str">
        <f t="shared" si="177"/>
        <v>Medium Satisfaction</v>
      </c>
      <c r="P2768" s="6" t="str">
        <f>IF(ev_charging_network_usage_!$H2768&lt;30,"Short Charging",IF(ev_charging_network_usage_!$H2768&lt;=60,"Medium Charging","Long Charging"))</f>
        <v>Short Charging</v>
      </c>
      <c r="Q2768" s="6">
        <f t="shared" si="176"/>
        <v>1</v>
      </c>
      <c r="R2768" s="30">
        <f t="shared" si="174"/>
        <v>0.36249999999999999</v>
      </c>
      <c r="S2768" s="28">
        <f t="shared" si="175"/>
        <v>45538</v>
      </c>
      <c r="T2768" s="28"/>
    </row>
    <row r="2769" spans="1:20" ht="13.2" x14ac:dyDescent="0.25">
      <c r="A2769" s="3" t="s">
        <v>6092</v>
      </c>
      <c r="B2769" s="3" t="s">
        <v>14</v>
      </c>
      <c r="C2769" s="3" t="s">
        <v>30</v>
      </c>
      <c r="D2769" s="3" t="s">
        <v>31</v>
      </c>
      <c r="E2769" s="3" t="s">
        <v>35</v>
      </c>
      <c r="F2769" s="4">
        <v>45352.888194444444</v>
      </c>
      <c r="G2769" s="4">
        <v>45352.927083333336</v>
      </c>
      <c r="H2769" s="3">
        <v>56</v>
      </c>
      <c r="I2769" s="3">
        <v>55.67</v>
      </c>
      <c r="J2769" s="3">
        <v>15</v>
      </c>
      <c r="K2769" s="3">
        <v>835.05</v>
      </c>
      <c r="L2769" s="3" t="s">
        <v>18</v>
      </c>
      <c r="M2769" s="5">
        <v>3</v>
      </c>
      <c r="N2769" s="6" t="str">
        <f>IF(ev_charging_network_usage_!$I2769&lt;=10,"Low",IF(ev_charging_network_usage_!$I2769&lt;=30,"Medium","High"))</f>
        <v>High</v>
      </c>
      <c r="O2769" s="6" t="str">
        <f t="shared" si="177"/>
        <v>Medium Satisfaction</v>
      </c>
      <c r="P2769" s="6" t="str">
        <f>IF(ev_charging_network_usage_!$H2769&lt;30,"Short Charging",IF(ev_charging_network_usage_!$H2769&lt;=60,"Medium Charging","Long Charging"))</f>
        <v>Medium Charging</v>
      </c>
      <c r="Q2769" s="6">
        <f t="shared" si="176"/>
        <v>2</v>
      </c>
      <c r="R2769" s="30">
        <f t="shared" si="174"/>
        <v>0.8881944444444444</v>
      </c>
      <c r="S2769" s="28">
        <f t="shared" si="175"/>
        <v>45352</v>
      </c>
      <c r="T2769" s="28"/>
    </row>
    <row r="2770" spans="1:20" ht="13.2" x14ac:dyDescent="0.25">
      <c r="A2770" s="7" t="s">
        <v>6093</v>
      </c>
      <c r="B2770" s="7" t="s">
        <v>43</v>
      </c>
      <c r="C2770" s="7" t="s">
        <v>15</v>
      </c>
      <c r="D2770" s="7" t="s">
        <v>22</v>
      </c>
      <c r="E2770" s="7" t="s">
        <v>17</v>
      </c>
      <c r="F2770" s="7" t="s">
        <v>6094</v>
      </c>
      <c r="G2770" s="7" t="s">
        <v>6095</v>
      </c>
      <c r="H2770" s="7">
        <v>44</v>
      </c>
      <c r="I2770" s="7">
        <v>48.13</v>
      </c>
      <c r="J2770" s="7">
        <v>12</v>
      </c>
      <c r="K2770" s="7">
        <v>577.55999999999995</v>
      </c>
      <c r="L2770" s="7" t="s">
        <v>38</v>
      </c>
      <c r="M2770" s="9">
        <v>4</v>
      </c>
      <c r="N2770" s="6" t="str">
        <f>IF(ev_charging_network_usage_!$I2770&lt;=10,"Low",IF(ev_charging_network_usage_!$I2770&lt;=30,"Medium","High"))</f>
        <v>High</v>
      </c>
      <c r="O2770" s="6" t="str">
        <f t="shared" si="177"/>
        <v>Medium Satisfaction</v>
      </c>
      <c r="P2770" s="6" t="str">
        <f>IF(ev_charging_network_usage_!$H2770&lt;30,"Short Charging",IF(ev_charging_network_usage_!$H2770&lt;=60,"Medium Charging","Long Charging"))</f>
        <v>Medium Charging</v>
      </c>
      <c r="Q2770" s="6">
        <f t="shared" si="176"/>
        <v>3</v>
      </c>
      <c r="R2770" s="30">
        <f t="shared" si="174"/>
        <v>0.23680555555555555</v>
      </c>
      <c r="S2770" s="28">
        <f t="shared" si="175"/>
        <v>45373</v>
      </c>
      <c r="T2770" s="28"/>
    </row>
    <row r="2771" spans="1:20" ht="13.2" x14ac:dyDescent="0.25">
      <c r="A2771" s="3" t="s">
        <v>6096</v>
      </c>
      <c r="B2771" s="3" t="s">
        <v>48</v>
      </c>
      <c r="C2771" s="3" t="s">
        <v>21</v>
      </c>
      <c r="D2771" s="3" t="s">
        <v>34</v>
      </c>
      <c r="E2771" s="3" t="s">
        <v>35</v>
      </c>
      <c r="F2771" s="3" t="s">
        <v>6097</v>
      </c>
      <c r="G2771" s="3" t="s">
        <v>6098</v>
      </c>
      <c r="H2771" s="3">
        <v>15</v>
      </c>
      <c r="I2771" s="3">
        <v>51.73</v>
      </c>
      <c r="J2771" s="3">
        <v>15</v>
      </c>
      <c r="K2771" s="3">
        <v>775.95</v>
      </c>
      <c r="L2771" s="3" t="s">
        <v>38</v>
      </c>
      <c r="M2771" s="5">
        <v>2</v>
      </c>
      <c r="N2771" s="6" t="str">
        <f>IF(ev_charging_network_usage_!$I2771&lt;=10,"Low",IF(ev_charging_network_usage_!$I2771&lt;=30,"Medium","High"))</f>
        <v>High</v>
      </c>
      <c r="O2771" s="6" t="str">
        <f t="shared" si="177"/>
        <v>Low Satisfaction</v>
      </c>
      <c r="P2771" s="6" t="str">
        <f>IF(ev_charging_network_usage_!$H2771&lt;30,"Short Charging",IF(ev_charging_network_usage_!$H2771&lt;=60,"Medium Charging","Long Charging"))</f>
        <v>Short Charging</v>
      </c>
      <c r="Q2771" s="6">
        <f t="shared" si="176"/>
        <v>1</v>
      </c>
      <c r="R2771" s="30">
        <f t="shared" si="174"/>
        <v>0.58333333333333337</v>
      </c>
      <c r="S2771" s="28">
        <f t="shared" si="175"/>
        <v>45183</v>
      </c>
      <c r="T2771" s="28"/>
    </row>
    <row r="2772" spans="1:20" ht="13.2" x14ac:dyDescent="0.25">
      <c r="A2772" s="7" t="s">
        <v>6099</v>
      </c>
      <c r="B2772" s="7" t="s">
        <v>20</v>
      </c>
      <c r="C2772" s="7" t="s">
        <v>15</v>
      </c>
      <c r="D2772" s="7" t="s">
        <v>34</v>
      </c>
      <c r="E2772" s="7" t="s">
        <v>35</v>
      </c>
      <c r="F2772" s="8">
        <v>45447.852083333331</v>
      </c>
      <c r="G2772" s="8">
        <v>45447.931250000001</v>
      </c>
      <c r="H2772" s="7">
        <v>114</v>
      </c>
      <c r="I2772" s="7">
        <v>21.5</v>
      </c>
      <c r="J2772" s="7">
        <v>10</v>
      </c>
      <c r="K2772" s="7">
        <v>215</v>
      </c>
      <c r="L2772" s="7" t="s">
        <v>18</v>
      </c>
      <c r="M2772" s="9">
        <v>4</v>
      </c>
      <c r="N2772" s="6" t="str">
        <f>IF(ev_charging_network_usage_!$I2772&lt;=10,"Low",IF(ev_charging_network_usage_!$I2772&lt;=30,"Medium","High"))</f>
        <v>Medium</v>
      </c>
      <c r="O2772" s="6" t="str">
        <f t="shared" si="177"/>
        <v>Medium Satisfaction</v>
      </c>
      <c r="P2772" s="6" t="str">
        <f>IF(ev_charging_network_usage_!$H2772&lt;30,"Short Charging",IF(ev_charging_network_usage_!$H2772&lt;=60,"Medium Charging","Long Charging"))</f>
        <v>Long Charging</v>
      </c>
      <c r="Q2772" s="6">
        <f t="shared" si="176"/>
        <v>3</v>
      </c>
      <c r="R2772" s="30">
        <f t="shared" si="174"/>
        <v>0.8520833333333333</v>
      </c>
      <c r="S2772" s="28">
        <f t="shared" si="175"/>
        <v>45447</v>
      </c>
      <c r="T2772" s="28"/>
    </row>
    <row r="2773" spans="1:20" ht="13.2" x14ac:dyDescent="0.25">
      <c r="A2773" s="3" t="s">
        <v>6100</v>
      </c>
      <c r="B2773" s="3" t="s">
        <v>29</v>
      </c>
      <c r="C2773" s="3" t="s">
        <v>15</v>
      </c>
      <c r="D2773" s="3" t="s">
        <v>31</v>
      </c>
      <c r="E2773" s="3" t="s">
        <v>35</v>
      </c>
      <c r="F2773" s="3" t="s">
        <v>6101</v>
      </c>
      <c r="G2773" s="3" t="s">
        <v>6102</v>
      </c>
      <c r="H2773" s="3">
        <v>85</v>
      </c>
      <c r="I2773" s="3">
        <v>15.75</v>
      </c>
      <c r="J2773" s="3">
        <v>10</v>
      </c>
      <c r="K2773" s="3">
        <v>157.5</v>
      </c>
      <c r="L2773" s="3" t="s">
        <v>27</v>
      </c>
      <c r="M2773" s="5">
        <v>2</v>
      </c>
      <c r="N2773" s="6" t="str">
        <f>IF(ev_charging_network_usage_!$I2773&lt;=10,"Low",IF(ev_charging_network_usage_!$I2773&lt;=30,"Medium","High"))</f>
        <v>Medium</v>
      </c>
      <c r="O2773" s="6" t="str">
        <f t="shared" si="177"/>
        <v>Low Satisfaction</v>
      </c>
      <c r="P2773" s="6" t="str">
        <f>IF(ev_charging_network_usage_!$H2773&lt;30,"Short Charging",IF(ev_charging_network_usage_!$H2773&lt;=60,"Medium Charging","Long Charging"))</f>
        <v>Long Charging</v>
      </c>
      <c r="Q2773" s="6">
        <f t="shared" si="176"/>
        <v>3</v>
      </c>
      <c r="R2773" s="30">
        <f t="shared" si="174"/>
        <v>0.4201388888888889</v>
      </c>
      <c r="S2773" s="28">
        <f t="shared" si="175"/>
        <v>45283</v>
      </c>
      <c r="T2773" s="28"/>
    </row>
    <row r="2774" spans="1:20" ht="13.2" x14ac:dyDescent="0.25">
      <c r="A2774" s="7" t="s">
        <v>6103</v>
      </c>
      <c r="B2774" s="7" t="s">
        <v>48</v>
      </c>
      <c r="C2774" s="7" t="s">
        <v>21</v>
      </c>
      <c r="D2774" s="7" t="s">
        <v>16</v>
      </c>
      <c r="E2774" s="7" t="s">
        <v>17</v>
      </c>
      <c r="F2774" s="7" t="s">
        <v>6104</v>
      </c>
      <c r="G2774" s="7" t="s">
        <v>6105</v>
      </c>
      <c r="H2774" s="7">
        <v>107</v>
      </c>
      <c r="I2774" s="7">
        <v>37.47</v>
      </c>
      <c r="J2774" s="7">
        <v>12</v>
      </c>
      <c r="K2774" s="7">
        <v>449.64</v>
      </c>
      <c r="L2774" s="7" t="s">
        <v>23</v>
      </c>
      <c r="M2774" s="9">
        <v>1</v>
      </c>
      <c r="N2774" s="6" t="str">
        <f>IF(ev_charging_network_usage_!$I2774&lt;=10,"Low",IF(ev_charging_network_usage_!$I2774&lt;=30,"Medium","High"))</f>
        <v>High</v>
      </c>
      <c r="O2774" s="6" t="str">
        <f t="shared" si="177"/>
        <v>Low Satisfaction</v>
      </c>
      <c r="P2774" s="6" t="str">
        <f>IF(ev_charging_network_usage_!$H2774&lt;30,"Short Charging",IF(ev_charging_network_usage_!$H2774&lt;=60,"Medium Charging","Long Charging"))</f>
        <v>Long Charging</v>
      </c>
      <c r="Q2774" s="6">
        <f t="shared" si="176"/>
        <v>1</v>
      </c>
      <c r="R2774" s="30">
        <f t="shared" si="174"/>
        <v>0.24513888888888888</v>
      </c>
      <c r="S2774" s="28">
        <f t="shared" si="175"/>
        <v>45437</v>
      </c>
      <c r="T2774" s="28"/>
    </row>
    <row r="2775" spans="1:20" ht="13.2" x14ac:dyDescent="0.25">
      <c r="A2775" s="3" t="s">
        <v>6106</v>
      </c>
      <c r="B2775" s="3" t="s">
        <v>55</v>
      </c>
      <c r="C2775" s="3" t="s">
        <v>15</v>
      </c>
      <c r="D2775" s="3" t="s">
        <v>31</v>
      </c>
      <c r="E2775" s="3" t="s">
        <v>35</v>
      </c>
      <c r="F2775" s="4">
        <v>45420.240972222222</v>
      </c>
      <c r="G2775" s="4">
        <v>45420.262499999997</v>
      </c>
      <c r="H2775" s="3">
        <v>31</v>
      </c>
      <c r="I2775" s="3">
        <v>46.46</v>
      </c>
      <c r="J2775" s="3">
        <v>15</v>
      </c>
      <c r="K2775" s="3">
        <v>696.9</v>
      </c>
      <c r="L2775" s="3" t="s">
        <v>38</v>
      </c>
      <c r="M2775" s="5">
        <v>5</v>
      </c>
      <c r="N2775" s="6" t="str">
        <f>IF(ev_charging_network_usage_!$I2775&lt;=10,"Low",IF(ev_charging_network_usage_!$I2775&lt;=30,"Medium","High"))</f>
        <v>High</v>
      </c>
      <c r="O2775" s="6" t="str">
        <f t="shared" si="177"/>
        <v>High Satisfaction</v>
      </c>
      <c r="P2775" s="6" t="str">
        <f>IF(ev_charging_network_usage_!$H2775&lt;30,"Short Charging",IF(ev_charging_network_usage_!$H2775&lt;=60,"Medium Charging","Long Charging"))</f>
        <v>Medium Charging</v>
      </c>
      <c r="Q2775" s="6">
        <f t="shared" si="176"/>
        <v>3</v>
      </c>
      <c r="R2775" s="30">
        <f t="shared" si="174"/>
        <v>0.24097222222222223</v>
      </c>
      <c r="S2775" s="28">
        <f t="shared" si="175"/>
        <v>45420</v>
      </c>
      <c r="T2775" s="28"/>
    </row>
    <row r="2776" spans="1:20" ht="13.2" x14ac:dyDescent="0.25">
      <c r="A2776" s="7" t="s">
        <v>6107</v>
      </c>
      <c r="B2776" s="7" t="s">
        <v>14</v>
      </c>
      <c r="C2776" s="7" t="s">
        <v>21</v>
      </c>
      <c r="D2776" s="7" t="s">
        <v>34</v>
      </c>
      <c r="E2776" s="7" t="s">
        <v>35</v>
      </c>
      <c r="F2776" s="7" t="s">
        <v>6108</v>
      </c>
      <c r="G2776" s="7" t="s">
        <v>6109</v>
      </c>
      <c r="H2776" s="7">
        <v>76</v>
      </c>
      <c r="I2776" s="7">
        <v>29.69</v>
      </c>
      <c r="J2776" s="7">
        <v>15</v>
      </c>
      <c r="K2776" s="7">
        <v>445.35</v>
      </c>
      <c r="L2776" s="7" t="s">
        <v>18</v>
      </c>
      <c r="M2776" s="9">
        <v>3</v>
      </c>
      <c r="N2776" s="6" t="str">
        <f>IF(ev_charging_network_usage_!$I2776&lt;=10,"Low",IF(ev_charging_network_usage_!$I2776&lt;=30,"Medium","High"))</f>
        <v>Medium</v>
      </c>
      <c r="O2776" s="6" t="str">
        <f t="shared" si="177"/>
        <v>Medium Satisfaction</v>
      </c>
      <c r="P2776" s="6" t="str">
        <f>IF(ev_charging_network_usage_!$H2776&lt;30,"Short Charging",IF(ev_charging_network_usage_!$H2776&lt;=60,"Medium Charging","Long Charging"))</f>
        <v>Long Charging</v>
      </c>
      <c r="Q2776" s="6">
        <f t="shared" si="176"/>
        <v>1</v>
      </c>
      <c r="R2776" s="30">
        <f t="shared" si="174"/>
        <v>2.9166666666666667E-2</v>
      </c>
      <c r="S2776" s="28">
        <f t="shared" si="175"/>
        <v>45381</v>
      </c>
      <c r="T2776" s="28"/>
    </row>
    <row r="2777" spans="1:20" ht="13.2" x14ac:dyDescent="0.25">
      <c r="A2777" s="3" t="s">
        <v>6110</v>
      </c>
      <c r="B2777" s="3" t="s">
        <v>78</v>
      </c>
      <c r="C2777" s="3" t="s">
        <v>30</v>
      </c>
      <c r="D2777" s="3" t="s">
        <v>22</v>
      </c>
      <c r="E2777" s="3" t="s">
        <v>17</v>
      </c>
      <c r="F2777" s="3" t="s">
        <v>6111</v>
      </c>
      <c r="G2777" s="3" t="s">
        <v>6112</v>
      </c>
      <c r="H2777" s="3">
        <v>74</v>
      </c>
      <c r="I2777" s="3">
        <v>40.409999999999997</v>
      </c>
      <c r="J2777" s="3">
        <v>15</v>
      </c>
      <c r="K2777" s="3">
        <v>606.15</v>
      </c>
      <c r="L2777" s="3" t="s">
        <v>27</v>
      </c>
      <c r="M2777" s="5">
        <v>2</v>
      </c>
      <c r="N2777" s="6" t="str">
        <f>IF(ev_charging_network_usage_!$I2777&lt;=10,"Low",IF(ev_charging_network_usage_!$I2777&lt;=30,"Medium","High"))</f>
        <v>High</v>
      </c>
      <c r="O2777" s="6" t="str">
        <f t="shared" si="177"/>
        <v>Low Satisfaction</v>
      </c>
      <c r="P2777" s="6" t="str">
        <f>IF(ev_charging_network_usage_!$H2777&lt;30,"Short Charging",IF(ev_charging_network_usage_!$H2777&lt;=60,"Medium Charging","Long Charging"))</f>
        <v>Long Charging</v>
      </c>
      <c r="Q2777" s="6">
        <f t="shared" si="176"/>
        <v>2</v>
      </c>
      <c r="R2777" s="30">
        <f t="shared" si="174"/>
        <v>5.9027777777777776E-2</v>
      </c>
      <c r="S2777" s="28">
        <f t="shared" si="175"/>
        <v>45401</v>
      </c>
      <c r="T2777" s="28"/>
    </row>
    <row r="2778" spans="1:20" ht="13.2" x14ac:dyDescent="0.25">
      <c r="A2778" s="7" t="s">
        <v>6113</v>
      </c>
      <c r="B2778" s="7" t="s">
        <v>29</v>
      </c>
      <c r="C2778" s="7" t="s">
        <v>30</v>
      </c>
      <c r="D2778" s="7" t="s">
        <v>31</v>
      </c>
      <c r="E2778" s="7" t="s">
        <v>17</v>
      </c>
      <c r="F2778" s="7" t="s">
        <v>6114</v>
      </c>
      <c r="G2778" s="7" t="s">
        <v>6115</v>
      </c>
      <c r="H2778" s="7">
        <v>43</v>
      </c>
      <c r="I2778" s="7">
        <v>31.79</v>
      </c>
      <c r="J2778" s="7">
        <v>15</v>
      </c>
      <c r="K2778" s="7">
        <v>476.85</v>
      </c>
      <c r="L2778" s="7" t="s">
        <v>23</v>
      </c>
      <c r="M2778" s="9">
        <v>5</v>
      </c>
      <c r="N2778" s="6" t="str">
        <f>IF(ev_charging_network_usage_!$I2778&lt;=10,"Low",IF(ev_charging_network_usage_!$I2778&lt;=30,"Medium","High"))</f>
        <v>High</v>
      </c>
      <c r="O2778" s="6" t="str">
        <f t="shared" si="177"/>
        <v>High Satisfaction</v>
      </c>
      <c r="P2778" s="6" t="str">
        <f>IF(ev_charging_network_usage_!$H2778&lt;30,"Short Charging",IF(ev_charging_network_usage_!$H2778&lt;=60,"Medium Charging","Long Charging"))</f>
        <v>Medium Charging</v>
      </c>
      <c r="Q2778" s="6">
        <f t="shared" si="176"/>
        <v>2</v>
      </c>
      <c r="R2778" s="30">
        <f t="shared" si="174"/>
        <v>0.48125000000000001</v>
      </c>
      <c r="S2778" s="28">
        <f t="shared" si="175"/>
        <v>45255</v>
      </c>
      <c r="T2778" s="28"/>
    </row>
    <row r="2779" spans="1:20" ht="13.2" x14ac:dyDescent="0.25">
      <c r="A2779" s="3" t="s">
        <v>6116</v>
      </c>
      <c r="B2779" s="3" t="s">
        <v>43</v>
      </c>
      <c r="C2779" s="3" t="s">
        <v>30</v>
      </c>
      <c r="D2779" s="3" t="s">
        <v>31</v>
      </c>
      <c r="E2779" s="3" t="s">
        <v>35</v>
      </c>
      <c r="F2779" s="3" t="s">
        <v>6117</v>
      </c>
      <c r="G2779" s="3" t="s">
        <v>6118</v>
      </c>
      <c r="H2779" s="3">
        <v>93</v>
      </c>
      <c r="I2779" s="3">
        <v>55.54</v>
      </c>
      <c r="J2779" s="3">
        <v>10</v>
      </c>
      <c r="K2779" s="3">
        <v>555.4</v>
      </c>
      <c r="L2779" s="3" t="s">
        <v>27</v>
      </c>
      <c r="M2779" s="5">
        <v>4</v>
      </c>
      <c r="N2779" s="6" t="str">
        <f>IF(ev_charging_network_usage_!$I2779&lt;=10,"Low",IF(ev_charging_network_usage_!$I2779&lt;=30,"Medium","High"))</f>
        <v>High</v>
      </c>
      <c r="O2779" s="6" t="str">
        <f t="shared" si="177"/>
        <v>Medium Satisfaction</v>
      </c>
      <c r="P2779" s="6" t="str">
        <f>IF(ev_charging_network_usage_!$H2779&lt;30,"Short Charging",IF(ev_charging_network_usage_!$H2779&lt;=60,"Medium Charging","Long Charging"))</f>
        <v>Long Charging</v>
      </c>
      <c r="Q2779" s="6">
        <f t="shared" si="176"/>
        <v>2</v>
      </c>
      <c r="R2779" s="30">
        <f t="shared" si="174"/>
        <v>0.34930555555555554</v>
      </c>
      <c r="S2779" s="28">
        <f t="shared" si="175"/>
        <v>45552</v>
      </c>
      <c r="T2779" s="28"/>
    </row>
    <row r="2780" spans="1:20" ht="13.2" x14ac:dyDescent="0.25">
      <c r="A2780" s="7" t="s">
        <v>6119</v>
      </c>
      <c r="B2780" s="7" t="s">
        <v>48</v>
      </c>
      <c r="C2780" s="7" t="s">
        <v>30</v>
      </c>
      <c r="D2780" s="7" t="s">
        <v>16</v>
      </c>
      <c r="E2780" s="7" t="s">
        <v>35</v>
      </c>
      <c r="F2780" s="7" t="s">
        <v>6120</v>
      </c>
      <c r="G2780" s="7" t="s">
        <v>6121</v>
      </c>
      <c r="H2780" s="7">
        <v>19</v>
      </c>
      <c r="I2780" s="7">
        <v>48.44</v>
      </c>
      <c r="J2780" s="7">
        <v>8</v>
      </c>
      <c r="K2780" s="7">
        <v>387.52</v>
      </c>
      <c r="L2780" s="7" t="s">
        <v>18</v>
      </c>
      <c r="M2780" s="9">
        <v>3</v>
      </c>
      <c r="N2780" s="6" t="str">
        <f>IF(ev_charging_network_usage_!$I2780&lt;=10,"Low",IF(ev_charging_network_usage_!$I2780&lt;=30,"Medium","High"))</f>
        <v>High</v>
      </c>
      <c r="O2780" s="6" t="str">
        <f t="shared" si="177"/>
        <v>Medium Satisfaction</v>
      </c>
      <c r="P2780" s="6" t="str">
        <f>IF(ev_charging_network_usage_!$H2780&lt;30,"Short Charging",IF(ev_charging_network_usage_!$H2780&lt;=60,"Medium Charging","Long Charging"))</f>
        <v>Short Charging</v>
      </c>
      <c r="Q2780" s="6">
        <f t="shared" si="176"/>
        <v>2</v>
      </c>
      <c r="R2780" s="30">
        <f t="shared" si="174"/>
        <v>0.16666666666666666</v>
      </c>
      <c r="S2780" s="28">
        <f t="shared" si="175"/>
        <v>45498</v>
      </c>
      <c r="T2780" s="28"/>
    </row>
    <row r="2781" spans="1:20" ht="13.2" x14ac:dyDescent="0.25">
      <c r="A2781" s="3" t="s">
        <v>6122</v>
      </c>
      <c r="B2781" s="3" t="s">
        <v>20</v>
      </c>
      <c r="C2781" s="3" t="s">
        <v>21</v>
      </c>
      <c r="D2781" s="3" t="s">
        <v>22</v>
      </c>
      <c r="E2781" s="3" t="s">
        <v>35</v>
      </c>
      <c r="F2781" s="4">
        <v>45174.78402777778</v>
      </c>
      <c r="G2781" s="4">
        <v>45174.793749999997</v>
      </c>
      <c r="H2781" s="3">
        <v>14</v>
      </c>
      <c r="I2781" s="3">
        <v>18.45</v>
      </c>
      <c r="J2781" s="3">
        <v>15</v>
      </c>
      <c r="K2781" s="3">
        <v>276.75</v>
      </c>
      <c r="L2781" s="3" t="s">
        <v>23</v>
      </c>
      <c r="M2781" s="5">
        <v>1</v>
      </c>
      <c r="N2781" s="6" t="str">
        <f>IF(ev_charging_network_usage_!$I2781&lt;=10,"Low",IF(ev_charging_network_usage_!$I2781&lt;=30,"Medium","High"))</f>
        <v>Medium</v>
      </c>
      <c r="O2781" s="6" t="str">
        <f t="shared" si="177"/>
        <v>Low Satisfaction</v>
      </c>
      <c r="P2781" s="6" t="str">
        <f>IF(ev_charging_network_usage_!$H2781&lt;30,"Short Charging",IF(ev_charging_network_usage_!$H2781&lt;=60,"Medium Charging","Long Charging"))</f>
        <v>Short Charging</v>
      </c>
      <c r="Q2781" s="6">
        <f t="shared" si="176"/>
        <v>1</v>
      </c>
      <c r="R2781" s="30">
        <f t="shared" si="174"/>
        <v>0.78402777777777777</v>
      </c>
      <c r="S2781" s="28">
        <f t="shared" si="175"/>
        <v>45174</v>
      </c>
      <c r="T2781" s="28"/>
    </row>
    <row r="2782" spans="1:20" ht="13.2" x14ac:dyDescent="0.25">
      <c r="A2782" s="7" t="s">
        <v>6123</v>
      </c>
      <c r="B2782" s="7" t="s">
        <v>55</v>
      </c>
      <c r="C2782" s="7" t="s">
        <v>30</v>
      </c>
      <c r="D2782" s="7" t="s">
        <v>22</v>
      </c>
      <c r="E2782" s="7" t="s">
        <v>17</v>
      </c>
      <c r="F2782" s="7" t="s">
        <v>6124</v>
      </c>
      <c r="G2782" s="7" t="s">
        <v>6125</v>
      </c>
      <c r="H2782" s="7">
        <v>109</v>
      </c>
      <c r="I2782" s="7">
        <v>12.99</v>
      </c>
      <c r="J2782" s="7">
        <v>12</v>
      </c>
      <c r="K2782" s="7">
        <v>155.88</v>
      </c>
      <c r="L2782" s="7" t="s">
        <v>27</v>
      </c>
      <c r="M2782" s="9">
        <v>3</v>
      </c>
      <c r="N2782" s="6" t="str">
        <f>IF(ev_charging_network_usage_!$I2782&lt;=10,"Low",IF(ev_charging_network_usage_!$I2782&lt;=30,"Medium","High"))</f>
        <v>Medium</v>
      </c>
      <c r="O2782" s="6" t="str">
        <f t="shared" si="177"/>
        <v>Medium Satisfaction</v>
      </c>
      <c r="P2782" s="6" t="str">
        <f>IF(ev_charging_network_usage_!$H2782&lt;30,"Short Charging",IF(ev_charging_network_usage_!$H2782&lt;=60,"Medium Charging","Long Charging"))</f>
        <v>Long Charging</v>
      </c>
      <c r="Q2782" s="6">
        <f t="shared" si="176"/>
        <v>2</v>
      </c>
      <c r="R2782" s="30">
        <f t="shared" si="174"/>
        <v>7.8472222222222221E-2</v>
      </c>
      <c r="S2782" s="28">
        <f t="shared" si="175"/>
        <v>45343</v>
      </c>
      <c r="T2782" s="28"/>
    </row>
    <row r="2783" spans="1:20" ht="13.2" x14ac:dyDescent="0.25">
      <c r="A2783" s="3" t="s">
        <v>6126</v>
      </c>
      <c r="B2783" s="3" t="s">
        <v>59</v>
      </c>
      <c r="C2783" s="3" t="s">
        <v>21</v>
      </c>
      <c r="D2783" s="3" t="s">
        <v>22</v>
      </c>
      <c r="E2783" s="3" t="s">
        <v>35</v>
      </c>
      <c r="F2783" s="3" t="s">
        <v>6127</v>
      </c>
      <c r="G2783" s="3" t="s">
        <v>6128</v>
      </c>
      <c r="H2783" s="3">
        <v>113</v>
      </c>
      <c r="I2783" s="3">
        <v>57.92</v>
      </c>
      <c r="J2783" s="3">
        <v>10</v>
      </c>
      <c r="K2783" s="3">
        <v>579.20000000000005</v>
      </c>
      <c r="L2783" s="3" t="s">
        <v>18</v>
      </c>
      <c r="M2783" s="5">
        <v>3</v>
      </c>
      <c r="N2783" s="6" t="str">
        <f>IF(ev_charging_network_usage_!$I2783&lt;=10,"Low",IF(ev_charging_network_usage_!$I2783&lt;=30,"Medium","High"))</f>
        <v>High</v>
      </c>
      <c r="O2783" s="6" t="str">
        <f t="shared" si="177"/>
        <v>Medium Satisfaction</v>
      </c>
      <c r="P2783" s="6" t="str">
        <f>IF(ev_charging_network_usage_!$H2783&lt;30,"Short Charging",IF(ev_charging_network_usage_!$H2783&lt;=60,"Medium Charging","Long Charging"))</f>
        <v>Long Charging</v>
      </c>
      <c r="Q2783" s="6">
        <f t="shared" si="176"/>
        <v>1</v>
      </c>
      <c r="R2783" s="30">
        <f t="shared" si="174"/>
        <v>0.80694444444444446</v>
      </c>
      <c r="S2783" s="28">
        <f t="shared" si="175"/>
        <v>45458</v>
      </c>
      <c r="T2783" s="28"/>
    </row>
    <row r="2784" spans="1:20" ht="13.2" x14ac:dyDescent="0.25">
      <c r="A2784" s="7" t="s">
        <v>6129</v>
      </c>
      <c r="B2784" s="7" t="s">
        <v>43</v>
      </c>
      <c r="C2784" s="7" t="s">
        <v>21</v>
      </c>
      <c r="D2784" s="7" t="s">
        <v>22</v>
      </c>
      <c r="E2784" s="7" t="s">
        <v>17</v>
      </c>
      <c r="F2784" s="8">
        <v>45603.398611111108</v>
      </c>
      <c r="G2784" s="8">
        <v>45603.470138888886</v>
      </c>
      <c r="H2784" s="7">
        <v>103</v>
      </c>
      <c r="I2784" s="7">
        <v>58.76</v>
      </c>
      <c r="J2784" s="7">
        <v>8</v>
      </c>
      <c r="K2784" s="7">
        <v>470.08</v>
      </c>
      <c r="L2784" s="7" t="s">
        <v>38</v>
      </c>
      <c r="M2784" s="9">
        <v>3</v>
      </c>
      <c r="N2784" s="6" t="str">
        <f>IF(ev_charging_network_usage_!$I2784&lt;=10,"Low",IF(ev_charging_network_usage_!$I2784&lt;=30,"Medium","High"))</f>
        <v>High</v>
      </c>
      <c r="O2784" s="6" t="str">
        <f t="shared" si="177"/>
        <v>Medium Satisfaction</v>
      </c>
      <c r="P2784" s="6" t="str">
        <f>IF(ev_charging_network_usage_!$H2784&lt;30,"Short Charging",IF(ev_charging_network_usage_!$H2784&lt;=60,"Medium Charging","Long Charging"))</f>
        <v>Long Charging</v>
      </c>
      <c r="Q2784" s="6">
        <f t="shared" si="176"/>
        <v>1</v>
      </c>
      <c r="R2784" s="30">
        <f t="shared" si="174"/>
        <v>0.39861111111111114</v>
      </c>
      <c r="S2784" s="28">
        <f t="shared" si="175"/>
        <v>45603</v>
      </c>
      <c r="T2784" s="28"/>
    </row>
    <row r="2785" spans="1:20" ht="13.2" x14ac:dyDescent="0.25">
      <c r="A2785" s="3" t="s">
        <v>6130</v>
      </c>
      <c r="B2785" s="3" t="s">
        <v>48</v>
      </c>
      <c r="C2785" s="3" t="s">
        <v>15</v>
      </c>
      <c r="D2785" s="3" t="s">
        <v>16</v>
      </c>
      <c r="E2785" s="3" t="s">
        <v>35</v>
      </c>
      <c r="F2785" s="3" t="s">
        <v>6131</v>
      </c>
      <c r="G2785" s="3" t="s">
        <v>6132</v>
      </c>
      <c r="H2785" s="3">
        <v>29</v>
      </c>
      <c r="I2785" s="3">
        <v>42.76</v>
      </c>
      <c r="J2785" s="3">
        <v>15</v>
      </c>
      <c r="K2785" s="3">
        <v>641.4</v>
      </c>
      <c r="L2785" s="3" t="s">
        <v>38</v>
      </c>
      <c r="M2785" s="5">
        <v>5</v>
      </c>
      <c r="N2785" s="6" t="str">
        <f>IF(ev_charging_network_usage_!$I2785&lt;=10,"Low",IF(ev_charging_network_usage_!$I2785&lt;=30,"Medium","High"))</f>
        <v>High</v>
      </c>
      <c r="O2785" s="6" t="str">
        <f t="shared" si="177"/>
        <v>High Satisfaction</v>
      </c>
      <c r="P2785" s="6" t="str">
        <f>IF(ev_charging_network_usage_!$H2785&lt;30,"Short Charging",IF(ev_charging_network_usage_!$H2785&lt;=60,"Medium Charging","Long Charging"))</f>
        <v>Short Charging</v>
      </c>
      <c r="Q2785" s="6">
        <f t="shared" si="176"/>
        <v>3</v>
      </c>
      <c r="R2785" s="30">
        <f t="shared" si="174"/>
        <v>0.96944444444444444</v>
      </c>
      <c r="S2785" s="28">
        <f t="shared" si="175"/>
        <v>45590</v>
      </c>
      <c r="T2785" s="28"/>
    </row>
    <row r="2786" spans="1:20" ht="13.2" x14ac:dyDescent="0.25">
      <c r="A2786" s="7" t="s">
        <v>6133</v>
      </c>
      <c r="B2786" s="7" t="s">
        <v>43</v>
      </c>
      <c r="C2786" s="7" t="s">
        <v>21</v>
      </c>
      <c r="D2786" s="7" t="s">
        <v>16</v>
      </c>
      <c r="E2786" s="7" t="s">
        <v>17</v>
      </c>
      <c r="F2786" s="7" t="s">
        <v>6134</v>
      </c>
      <c r="G2786" s="7" t="s">
        <v>6135</v>
      </c>
      <c r="H2786" s="7">
        <v>109</v>
      </c>
      <c r="I2786" s="7">
        <v>3.86</v>
      </c>
      <c r="J2786" s="7">
        <v>10</v>
      </c>
      <c r="K2786" s="7">
        <v>38.6</v>
      </c>
      <c r="L2786" s="7" t="s">
        <v>23</v>
      </c>
      <c r="M2786" s="9">
        <v>1</v>
      </c>
      <c r="N2786" s="6" t="str">
        <f>IF(ev_charging_network_usage_!$I2786&lt;=10,"Low",IF(ev_charging_network_usage_!$I2786&lt;=30,"Medium","High"))</f>
        <v>Low</v>
      </c>
      <c r="O2786" s="6" t="str">
        <f t="shared" si="177"/>
        <v>Low Satisfaction</v>
      </c>
      <c r="P2786" s="6" t="str">
        <f>IF(ev_charging_network_usage_!$H2786&lt;30,"Short Charging",IF(ev_charging_network_usage_!$H2786&lt;=60,"Medium Charging","Long Charging"))</f>
        <v>Long Charging</v>
      </c>
      <c r="Q2786" s="6">
        <f t="shared" si="176"/>
        <v>1</v>
      </c>
      <c r="R2786" s="30">
        <f t="shared" si="174"/>
        <v>0.69166666666666665</v>
      </c>
      <c r="S2786" s="28">
        <f t="shared" si="175"/>
        <v>45185</v>
      </c>
      <c r="T2786" s="28"/>
    </row>
    <row r="2787" spans="1:20" ht="13.2" x14ac:dyDescent="0.25">
      <c r="A2787" s="3" t="s">
        <v>6136</v>
      </c>
      <c r="B2787" s="3" t="s">
        <v>20</v>
      </c>
      <c r="C2787" s="3" t="s">
        <v>21</v>
      </c>
      <c r="D2787" s="3" t="s">
        <v>34</v>
      </c>
      <c r="E2787" s="3" t="s">
        <v>17</v>
      </c>
      <c r="F2787" s="3" t="s">
        <v>6137</v>
      </c>
      <c r="G2787" s="3" t="s">
        <v>6138</v>
      </c>
      <c r="H2787" s="3">
        <v>67</v>
      </c>
      <c r="I2787" s="3">
        <v>19.170000000000002</v>
      </c>
      <c r="J2787" s="3">
        <v>10</v>
      </c>
      <c r="K2787" s="3">
        <v>191.7</v>
      </c>
      <c r="L2787" s="3" t="s">
        <v>23</v>
      </c>
      <c r="M2787" s="5">
        <v>5</v>
      </c>
      <c r="N2787" s="6" t="str">
        <f>IF(ev_charging_network_usage_!$I2787&lt;=10,"Low",IF(ev_charging_network_usage_!$I2787&lt;=30,"Medium","High"))</f>
        <v>Medium</v>
      </c>
      <c r="O2787" s="6" t="str">
        <f t="shared" si="177"/>
        <v>High Satisfaction</v>
      </c>
      <c r="P2787" s="6" t="str">
        <f>IF(ev_charging_network_usage_!$H2787&lt;30,"Short Charging",IF(ev_charging_network_usage_!$H2787&lt;=60,"Medium Charging","Long Charging"))</f>
        <v>Long Charging</v>
      </c>
      <c r="Q2787" s="6">
        <f t="shared" si="176"/>
        <v>1</v>
      </c>
      <c r="R2787" s="30">
        <f t="shared" si="174"/>
        <v>0.83472222222222225</v>
      </c>
      <c r="S2787" s="28">
        <f t="shared" si="175"/>
        <v>45287</v>
      </c>
      <c r="T2787" s="28"/>
    </row>
    <row r="2788" spans="1:20" ht="13.2" x14ac:dyDescent="0.25">
      <c r="A2788" s="7" t="s">
        <v>6139</v>
      </c>
      <c r="B2788" s="7" t="s">
        <v>59</v>
      </c>
      <c r="C2788" s="7" t="s">
        <v>30</v>
      </c>
      <c r="D2788" s="7" t="s">
        <v>34</v>
      </c>
      <c r="E2788" s="7" t="s">
        <v>35</v>
      </c>
      <c r="F2788" s="7" t="s">
        <v>6140</v>
      </c>
      <c r="G2788" s="7" t="s">
        <v>6141</v>
      </c>
      <c r="H2788" s="7">
        <v>43</v>
      </c>
      <c r="I2788" s="7">
        <v>42.09</v>
      </c>
      <c r="J2788" s="7">
        <v>15</v>
      </c>
      <c r="K2788" s="7">
        <v>631.35</v>
      </c>
      <c r="L2788" s="7" t="s">
        <v>18</v>
      </c>
      <c r="M2788" s="9">
        <v>4</v>
      </c>
      <c r="N2788" s="6" t="str">
        <f>IF(ev_charging_network_usage_!$I2788&lt;=10,"Low",IF(ev_charging_network_usage_!$I2788&lt;=30,"Medium","High"))</f>
        <v>High</v>
      </c>
      <c r="O2788" s="6" t="str">
        <f t="shared" si="177"/>
        <v>Medium Satisfaction</v>
      </c>
      <c r="P2788" s="6" t="str">
        <f>IF(ev_charging_network_usage_!$H2788&lt;30,"Short Charging",IF(ev_charging_network_usage_!$H2788&lt;=60,"Medium Charging","Long Charging"))</f>
        <v>Medium Charging</v>
      </c>
      <c r="Q2788" s="6">
        <f t="shared" si="176"/>
        <v>2</v>
      </c>
      <c r="R2788" s="30">
        <f t="shared" si="174"/>
        <v>0.25833333333333336</v>
      </c>
      <c r="S2788" s="28">
        <f t="shared" si="175"/>
        <v>44999</v>
      </c>
      <c r="T2788" s="28"/>
    </row>
    <row r="2789" spans="1:20" ht="13.2" x14ac:dyDescent="0.25">
      <c r="A2789" s="3" t="s">
        <v>6142</v>
      </c>
      <c r="B2789" s="3" t="s">
        <v>20</v>
      </c>
      <c r="C2789" s="3" t="s">
        <v>30</v>
      </c>
      <c r="D2789" s="3" t="s">
        <v>22</v>
      </c>
      <c r="E2789" s="3" t="s">
        <v>17</v>
      </c>
      <c r="F2789" s="3" t="s">
        <v>6143</v>
      </c>
      <c r="G2789" s="3" t="s">
        <v>6144</v>
      </c>
      <c r="H2789" s="3">
        <v>85</v>
      </c>
      <c r="I2789" s="3">
        <v>41.8</v>
      </c>
      <c r="J2789" s="3">
        <v>15</v>
      </c>
      <c r="K2789" s="3">
        <v>627</v>
      </c>
      <c r="L2789" s="3" t="s">
        <v>18</v>
      </c>
      <c r="M2789" s="5">
        <v>3</v>
      </c>
      <c r="N2789" s="6" t="str">
        <f>IF(ev_charging_network_usage_!$I2789&lt;=10,"Low",IF(ev_charging_network_usage_!$I2789&lt;=30,"Medium","High"))</f>
        <v>High</v>
      </c>
      <c r="O2789" s="6" t="str">
        <f t="shared" si="177"/>
        <v>Medium Satisfaction</v>
      </c>
      <c r="P2789" s="6" t="str">
        <f>IF(ev_charging_network_usage_!$H2789&lt;30,"Short Charging",IF(ev_charging_network_usage_!$H2789&lt;=60,"Medium Charging","Long Charging"))</f>
        <v>Long Charging</v>
      </c>
      <c r="Q2789" s="6">
        <f t="shared" si="176"/>
        <v>2</v>
      </c>
      <c r="R2789" s="30">
        <f t="shared" si="174"/>
        <v>0.23819444444444443</v>
      </c>
      <c r="S2789" s="28">
        <f t="shared" si="175"/>
        <v>45309</v>
      </c>
      <c r="T2789" s="28"/>
    </row>
    <row r="2790" spans="1:20" ht="13.2" x14ac:dyDescent="0.25">
      <c r="A2790" s="7" t="s">
        <v>6145</v>
      </c>
      <c r="B2790" s="7" t="s">
        <v>20</v>
      </c>
      <c r="C2790" s="7" t="s">
        <v>21</v>
      </c>
      <c r="D2790" s="7" t="s">
        <v>22</v>
      </c>
      <c r="E2790" s="7" t="s">
        <v>17</v>
      </c>
      <c r="F2790" s="7" t="s">
        <v>6146</v>
      </c>
      <c r="G2790" s="7" t="s">
        <v>6147</v>
      </c>
      <c r="H2790" s="7">
        <v>57</v>
      </c>
      <c r="I2790" s="7">
        <v>44.66</v>
      </c>
      <c r="J2790" s="7">
        <v>8</v>
      </c>
      <c r="K2790" s="7">
        <v>357.28</v>
      </c>
      <c r="L2790" s="7" t="s">
        <v>27</v>
      </c>
      <c r="M2790" s="9">
        <v>2</v>
      </c>
      <c r="N2790" s="6" t="str">
        <f>IF(ev_charging_network_usage_!$I2790&lt;=10,"Low",IF(ev_charging_network_usage_!$I2790&lt;=30,"Medium","High"))</f>
        <v>High</v>
      </c>
      <c r="O2790" s="6" t="str">
        <f t="shared" si="177"/>
        <v>Low Satisfaction</v>
      </c>
      <c r="P2790" s="6" t="str">
        <f>IF(ev_charging_network_usage_!$H2790&lt;30,"Short Charging",IF(ev_charging_network_usage_!$H2790&lt;=60,"Medium Charging","Long Charging"))</f>
        <v>Medium Charging</v>
      </c>
      <c r="Q2790" s="6">
        <f t="shared" si="176"/>
        <v>1</v>
      </c>
      <c r="R2790" s="30">
        <f t="shared" si="174"/>
        <v>0.58680555555555558</v>
      </c>
      <c r="S2790" s="28">
        <f t="shared" si="175"/>
        <v>45431</v>
      </c>
      <c r="T2790" s="28"/>
    </row>
    <row r="2791" spans="1:20" ht="13.2" x14ac:dyDescent="0.25">
      <c r="A2791" s="3" t="s">
        <v>6148</v>
      </c>
      <c r="B2791" s="3" t="s">
        <v>78</v>
      </c>
      <c r="C2791" s="3" t="s">
        <v>15</v>
      </c>
      <c r="D2791" s="3" t="s">
        <v>16</v>
      </c>
      <c r="E2791" s="3" t="s">
        <v>35</v>
      </c>
      <c r="F2791" s="4">
        <v>45477.118750000001</v>
      </c>
      <c r="G2791" s="4">
        <v>45477.131249999999</v>
      </c>
      <c r="H2791" s="3">
        <v>18</v>
      </c>
      <c r="I2791" s="3">
        <v>12.03</v>
      </c>
      <c r="J2791" s="3">
        <v>15</v>
      </c>
      <c r="K2791" s="3">
        <v>180.45</v>
      </c>
      <c r="L2791" s="3" t="s">
        <v>27</v>
      </c>
      <c r="M2791" s="5">
        <v>4</v>
      </c>
      <c r="N2791" s="6" t="str">
        <f>IF(ev_charging_network_usage_!$I2791&lt;=10,"Low",IF(ev_charging_network_usage_!$I2791&lt;=30,"Medium","High"))</f>
        <v>Medium</v>
      </c>
      <c r="O2791" s="6" t="str">
        <f t="shared" si="177"/>
        <v>Medium Satisfaction</v>
      </c>
      <c r="P2791" s="6" t="str">
        <f>IF(ev_charging_network_usage_!$H2791&lt;30,"Short Charging",IF(ev_charging_network_usage_!$H2791&lt;=60,"Medium Charging","Long Charging"))</f>
        <v>Short Charging</v>
      </c>
      <c r="Q2791" s="6">
        <f t="shared" si="176"/>
        <v>3</v>
      </c>
      <c r="R2791" s="30">
        <f t="shared" si="174"/>
        <v>0.11874999999999999</v>
      </c>
      <c r="S2791" s="28">
        <f t="shared" si="175"/>
        <v>45477</v>
      </c>
      <c r="T2791" s="28"/>
    </row>
    <row r="2792" spans="1:20" ht="13.2" x14ac:dyDescent="0.25">
      <c r="A2792" s="7" t="s">
        <v>6149</v>
      </c>
      <c r="B2792" s="7" t="s">
        <v>43</v>
      </c>
      <c r="C2792" s="7" t="s">
        <v>15</v>
      </c>
      <c r="D2792" s="7" t="s">
        <v>34</v>
      </c>
      <c r="E2792" s="7" t="s">
        <v>17</v>
      </c>
      <c r="F2792" s="7" t="s">
        <v>6150</v>
      </c>
      <c r="G2792" s="7" t="s">
        <v>6151</v>
      </c>
      <c r="H2792" s="7">
        <v>95</v>
      </c>
      <c r="I2792" s="7">
        <v>52.33</v>
      </c>
      <c r="J2792" s="7">
        <v>12</v>
      </c>
      <c r="K2792" s="7">
        <v>627.96</v>
      </c>
      <c r="L2792" s="7" t="s">
        <v>18</v>
      </c>
      <c r="M2792" s="9">
        <v>3</v>
      </c>
      <c r="N2792" s="6" t="str">
        <f>IF(ev_charging_network_usage_!$I2792&lt;=10,"Low",IF(ev_charging_network_usage_!$I2792&lt;=30,"Medium","High"))</f>
        <v>High</v>
      </c>
      <c r="O2792" s="6" t="str">
        <f t="shared" si="177"/>
        <v>Medium Satisfaction</v>
      </c>
      <c r="P2792" s="6" t="str">
        <f>IF(ev_charging_network_usage_!$H2792&lt;30,"Short Charging",IF(ev_charging_network_usage_!$H2792&lt;=60,"Medium Charging","Long Charging"))</f>
        <v>Long Charging</v>
      </c>
      <c r="Q2792" s="6">
        <f t="shared" si="176"/>
        <v>3</v>
      </c>
      <c r="R2792" s="30">
        <f t="shared" si="174"/>
        <v>0.50694444444444442</v>
      </c>
      <c r="S2792" s="28">
        <f t="shared" si="175"/>
        <v>45618</v>
      </c>
      <c r="T2792" s="28"/>
    </row>
    <row r="2793" spans="1:20" ht="13.2" x14ac:dyDescent="0.25">
      <c r="A2793" s="3" t="s">
        <v>6152</v>
      </c>
      <c r="B2793" s="3" t="s">
        <v>78</v>
      </c>
      <c r="C2793" s="3" t="s">
        <v>30</v>
      </c>
      <c r="D2793" s="3" t="s">
        <v>22</v>
      </c>
      <c r="E2793" s="3" t="s">
        <v>35</v>
      </c>
      <c r="F2793" s="4">
        <v>45171.954861111109</v>
      </c>
      <c r="G2793" s="4">
        <v>45171.996527777781</v>
      </c>
      <c r="H2793" s="3">
        <v>60</v>
      </c>
      <c r="I2793" s="3">
        <v>14.86</v>
      </c>
      <c r="J2793" s="3">
        <v>15</v>
      </c>
      <c r="K2793" s="3">
        <v>222.9</v>
      </c>
      <c r="L2793" s="3" t="s">
        <v>38</v>
      </c>
      <c r="M2793" s="5">
        <v>3</v>
      </c>
      <c r="N2793" s="6" t="str">
        <f>IF(ev_charging_network_usage_!$I2793&lt;=10,"Low",IF(ev_charging_network_usage_!$I2793&lt;=30,"Medium","High"))</f>
        <v>Medium</v>
      </c>
      <c r="O2793" s="6" t="str">
        <f t="shared" si="177"/>
        <v>Medium Satisfaction</v>
      </c>
      <c r="P2793" s="6" t="str">
        <f>IF(ev_charging_network_usage_!$H2793&lt;30,"Short Charging",IF(ev_charging_network_usage_!$H2793&lt;=60,"Medium Charging","Long Charging"))</f>
        <v>Medium Charging</v>
      </c>
      <c r="Q2793" s="6">
        <f t="shared" si="176"/>
        <v>2</v>
      </c>
      <c r="R2793" s="30">
        <f t="shared" si="174"/>
        <v>0.95486111111111116</v>
      </c>
      <c r="S2793" s="28">
        <f t="shared" si="175"/>
        <v>45171</v>
      </c>
      <c r="T2793" s="28"/>
    </row>
    <row r="2794" spans="1:20" ht="13.2" x14ac:dyDescent="0.25">
      <c r="A2794" s="7" t="s">
        <v>6153</v>
      </c>
      <c r="B2794" s="7" t="s">
        <v>59</v>
      </c>
      <c r="C2794" s="7" t="s">
        <v>30</v>
      </c>
      <c r="D2794" s="7" t="s">
        <v>34</v>
      </c>
      <c r="E2794" s="7" t="s">
        <v>35</v>
      </c>
      <c r="F2794" s="8">
        <v>45515.737500000003</v>
      </c>
      <c r="G2794" s="8">
        <v>45515.79791666667</v>
      </c>
      <c r="H2794" s="7">
        <v>87</v>
      </c>
      <c r="I2794" s="7">
        <v>20.02</v>
      </c>
      <c r="J2794" s="7">
        <v>8</v>
      </c>
      <c r="K2794" s="7">
        <v>160.16</v>
      </c>
      <c r="L2794" s="7" t="s">
        <v>38</v>
      </c>
      <c r="M2794" s="9">
        <v>1</v>
      </c>
      <c r="N2794" s="6" t="str">
        <f>IF(ev_charging_network_usage_!$I2794&lt;=10,"Low",IF(ev_charging_network_usage_!$I2794&lt;=30,"Medium","High"))</f>
        <v>Medium</v>
      </c>
      <c r="O2794" s="6" t="str">
        <f t="shared" si="177"/>
        <v>Low Satisfaction</v>
      </c>
      <c r="P2794" s="6" t="str">
        <f>IF(ev_charging_network_usage_!$H2794&lt;30,"Short Charging",IF(ev_charging_network_usage_!$H2794&lt;=60,"Medium Charging","Long Charging"))</f>
        <v>Long Charging</v>
      </c>
      <c r="Q2794" s="6">
        <f t="shared" si="176"/>
        <v>2</v>
      </c>
      <c r="R2794" s="30">
        <f t="shared" si="174"/>
        <v>0.73750000000000004</v>
      </c>
      <c r="S2794" s="28">
        <f t="shared" si="175"/>
        <v>45515</v>
      </c>
      <c r="T2794" s="28"/>
    </row>
    <row r="2795" spans="1:20" ht="13.2" x14ac:dyDescent="0.25">
      <c r="A2795" s="3" t="s">
        <v>6154</v>
      </c>
      <c r="B2795" s="3" t="s">
        <v>55</v>
      </c>
      <c r="C2795" s="3" t="s">
        <v>30</v>
      </c>
      <c r="D2795" s="3" t="s">
        <v>31</v>
      </c>
      <c r="E2795" s="3" t="s">
        <v>35</v>
      </c>
      <c r="F2795" s="3" t="s">
        <v>6155</v>
      </c>
      <c r="G2795" s="3" t="s">
        <v>6156</v>
      </c>
      <c r="H2795" s="3">
        <v>114</v>
      </c>
      <c r="I2795" s="3">
        <v>13.2</v>
      </c>
      <c r="J2795" s="3">
        <v>10</v>
      </c>
      <c r="K2795" s="3">
        <v>132</v>
      </c>
      <c r="L2795" s="3" t="s">
        <v>38</v>
      </c>
      <c r="M2795" s="5">
        <v>1</v>
      </c>
      <c r="N2795" s="6" t="str">
        <f>IF(ev_charging_network_usage_!$I2795&lt;=10,"Low",IF(ev_charging_network_usage_!$I2795&lt;=30,"Medium","High"))</f>
        <v>Medium</v>
      </c>
      <c r="O2795" s="6" t="str">
        <f t="shared" si="177"/>
        <v>Low Satisfaction</v>
      </c>
      <c r="P2795" s="6" t="str">
        <f>IF(ev_charging_network_usage_!$H2795&lt;30,"Short Charging",IF(ev_charging_network_usage_!$H2795&lt;=60,"Medium Charging","Long Charging"))</f>
        <v>Long Charging</v>
      </c>
      <c r="Q2795" s="6">
        <f t="shared" si="176"/>
        <v>2</v>
      </c>
      <c r="R2795" s="30">
        <f t="shared" si="174"/>
        <v>0.35972222222222222</v>
      </c>
      <c r="S2795" s="28">
        <f t="shared" si="175"/>
        <v>45128</v>
      </c>
      <c r="T2795" s="28"/>
    </row>
    <row r="2796" spans="1:20" ht="13.2" x14ac:dyDescent="0.25">
      <c r="A2796" s="7" t="s">
        <v>6157</v>
      </c>
      <c r="B2796" s="7" t="s">
        <v>14</v>
      </c>
      <c r="C2796" s="7" t="s">
        <v>30</v>
      </c>
      <c r="D2796" s="7" t="s">
        <v>16</v>
      </c>
      <c r="E2796" s="7" t="s">
        <v>35</v>
      </c>
      <c r="F2796" s="8">
        <v>45080.262499999997</v>
      </c>
      <c r="G2796" s="8">
        <v>45080.29791666667</v>
      </c>
      <c r="H2796" s="7">
        <v>51</v>
      </c>
      <c r="I2796" s="7">
        <v>10.95</v>
      </c>
      <c r="J2796" s="7">
        <v>15</v>
      </c>
      <c r="K2796" s="7">
        <v>164.25</v>
      </c>
      <c r="L2796" s="7" t="s">
        <v>27</v>
      </c>
      <c r="M2796" s="9">
        <v>2</v>
      </c>
      <c r="N2796" s="6" t="str">
        <f>IF(ev_charging_network_usage_!$I2796&lt;=10,"Low",IF(ev_charging_network_usage_!$I2796&lt;=30,"Medium","High"))</f>
        <v>Medium</v>
      </c>
      <c r="O2796" s="6" t="str">
        <f t="shared" si="177"/>
        <v>Low Satisfaction</v>
      </c>
      <c r="P2796" s="6" t="str">
        <f>IF(ev_charging_network_usage_!$H2796&lt;30,"Short Charging",IF(ev_charging_network_usage_!$H2796&lt;=60,"Medium Charging","Long Charging"))</f>
        <v>Medium Charging</v>
      </c>
      <c r="Q2796" s="6">
        <f t="shared" si="176"/>
        <v>2</v>
      </c>
      <c r="R2796" s="30">
        <f t="shared" si="174"/>
        <v>0.26250000000000001</v>
      </c>
      <c r="S2796" s="28">
        <f t="shared" si="175"/>
        <v>45080</v>
      </c>
      <c r="T2796" s="28"/>
    </row>
    <row r="2797" spans="1:20" ht="13.2" x14ac:dyDescent="0.25">
      <c r="A2797" s="3" t="s">
        <v>6158</v>
      </c>
      <c r="B2797" s="3" t="s">
        <v>29</v>
      </c>
      <c r="C2797" s="3" t="s">
        <v>15</v>
      </c>
      <c r="D2797" s="3" t="s">
        <v>22</v>
      </c>
      <c r="E2797" s="3" t="s">
        <v>35</v>
      </c>
      <c r="F2797" s="3" t="s">
        <v>6159</v>
      </c>
      <c r="G2797" s="3" t="s">
        <v>6160</v>
      </c>
      <c r="H2797" s="3">
        <v>16</v>
      </c>
      <c r="I2797" s="3">
        <v>45.88</v>
      </c>
      <c r="J2797" s="3">
        <v>15</v>
      </c>
      <c r="K2797" s="3">
        <v>688.2</v>
      </c>
      <c r="L2797" s="3" t="s">
        <v>38</v>
      </c>
      <c r="M2797" s="5">
        <v>5</v>
      </c>
      <c r="N2797" s="6" t="str">
        <f>IF(ev_charging_network_usage_!$I2797&lt;=10,"Low",IF(ev_charging_network_usage_!$I2797&lt;=30,"Medium","High"))</f>
        <v>High</v>
      </c>
      <c r="O2797" s="6" t="str">
        <f t="shared" si="177"/>
        <v>High Satisfaction</v>
      </c>
      <c r="P2797" s="6" t="str">
        <f>IF(ev_charging_network_usage_!$H2797&lt;30,"Short Charging",IF(ev_charging_network_usage_!$H2797&lt;=60,"Medium Charging","Long Charging"))</f>
        <v>Short Charging</v>
      </c>
      <c r="Q2797" s="6">
        <f t="shared" si="176"/>
        <v>3</v>
      </c>
      <c r="R2797" s="30">
        <f t="shared" si="174"/>
        <v>0.61250000000000004</v>
      </c>
      <c r="S2797" s="28">
        <f t="shared" si="175"/>
        <v>45212</v>
      </c>
      <c r="T2797" s="28"/>
    </row>
    <row r="2798" spans="1:20" ht="13.2" x14ac:dyDescent="0.25">
      <c r="A2798" s="7" t="s">
        <v>6161</v>
      </c>
      <c r="B2798" s="7" t="s">
        <v>48</v>
      </c>
      <c r="C2798" s="7" t="s">
        <v>30</v>
      </c>
      <c r="D2798" s="7" t="s">
        <v>34</v>
      </c>
      <c r="E2798" s="7" t="s">
        <v>17</v>
      </c>
      <c r="F2798" s="8">
        <v>44968.841666666667</v>
      </c>
      <c r="G2798" s="8">
        <v>44968.890277777777</v>
      </c>
      <c r="H2798" s="7">
        <v>70</v>
      </c>
      <c r="I2798" s="7">
        <v>21.29</v>
      </c>
      <c r="J2798" s="7">
        <v>15</v>
      </c>
      <c r="K2798" s="7">
        <v>319.35000000000002</v>
      </c>
      <c r="L2798" s="7" t="s">
        <v>18</v>
      </c>
      <c r="M2798" s="9">
        <v>2</v>
      </c>
      <c r="N2798" s="6" t="str">
        <f>IF(ev_charging_network_usage_!$I2798&lt;=10,"Low",IF(ev_charging_network_usage_!$I2798&lt;=30,"Medium","High"))</f>
        <v>Medium</v>
      </c>
      <c r="O2798" s="6" t="str">
        <f t="shared" si="177"/>
        <v>Low Satisfaction</v>
      </c>
      <c r="P2798" s="6" t="str">
        <f>IF(ev_charging_network_usage_!$H2798&lt;30,"Short Charging",IF(ev_charging_network_usage_!$H2798&lt;=60,"Medium Charging","Long Charging"))</f>
        <v>Long Charging</v>
      </c>
      <c r="Q2798" s="6">
        <f t="shared" si="176"/>
        <v>2</v>
      </c>
      <c r="R2798" s="30">
        <f t="shared" si="174"/>
        <v>0.84166666666666667</v>
      </c>
      <c r="S2798" s="28">
        <f t="shared" si="175"/>
        <v>44968</v>
      </c>
      <c r="T2798" s="28"/>
    </row>
    <row r="2799" spans="1:20" ht="13.2" x14ac:dyDescent="0.25">
      <c r="A2799" s="3" t="s">
        <v>6162</v>
      </c>
      <c r="B2799" s="3" t="s">
        <v>14</v>
      </c>
      <c r="C2799" s="3" t="s">
        <v>21</v>
      </c>
      <c r="D2799" s="3" t="s">
        <v>34</v>
      </c>
      <c r="E2799" s="3" t="s">
        <v>35</v>
      </c>
      <c r="F2799" s="4">
        <v>45084.578472222223</v>
      </c>
      <c r="G2799" s="4">
        <v>45084.654861111114</v>
      </c>
      <c r="H2799" s="3">
        <v>110</v>
      </c>
      <c r="I2799" s="3">
        <v>54.13</v>
      </c>
      <c r="J2799" s="3">
        <v>12</v>
      </c>
      <c r="K2799" s="3">
        <v>649.55999999999995</v>
      </c>
      <c r="L2799" s="3" t="s">
        <v>38</v>
      </c>
      <c r="M2799" s="5">
        <v>1</v>
      </c>
      <c r="N2799" s="6" t="str">
        <f>IF(ev_charging_network_usage_!$I2799&lt;=10,"Low",IF(ev_charging_network_usage_!$I2799&lt;=30,"Medium","High"))</f>
        <v>High</v>
      </c>
      <c r="O2799" s="6" t="str">
        <f t="shared" si="177"/>
        <v>Low Satisfaction</v>
      </c>
      <c r="P2799" s="6" t="str">
        <f>IF(ev_charging_network_usage_!$H2799&lt;30,"Short Charging",IF(ev_charging_network_usage_!$H2799&lt;=60,"Medium Charging","Long Charging"))</f>
        <v>Long Charging</v>
      </c>
      <c r="Q2799" s="6">
        <f t="shared" si="176"/>
        <v>1</v>
      </c>
      <c r="R2799" s="30">
        <f t="shared" si="174"/>
        <v>0.57847222222222228</v>
      </c>
      <c r="S2799" s="28">
        <f t="shared" si="175"/>
        <v>45084</v>
      </c>
      <c r="T2799" s="28"/>
    </row>
    <row r="2800" spans="1:20" ht="13.2" x14ac:dyDescent="0.25">
      <c r="A2800" s="7" t="s">
        <v>6163</v>
      </c>
      <c r="B2800" s="7" t="s">
        <v>20</v>
      </c>
      <c r="C2800" s="7" t="s">
        <v>15</v>
      </c>
      <c r="D2800" s="7" t="s">
        <v>31</v>
      </c>
      <c r="E2800" s="7" t="s">
        <v>17</v>
      </c>
      <c r="F2800" s="7" t="s">
        <v>6164</v>
      </c>
      <c r="G2800" s="7" t="s">
        <v>6165</v>
      </c>
      <c r="H2800" s="7">
        <v>117</v>
      </c>
      <c r="I2800" s="7">
        <v>20.11</v>
      </c>
      <c r="J2800" s="7">
        <v>8</v>
      </c>
      <c r="K2800" s="7">
        <v>160.88</v>
      </c>
      <c r="L2800" s="7" t="s">
        <v>27</v>
      </c>
      <c r="M2800" s="9">
        <v>3</v>
      </c>
      <c r="N2800" s="6" t="str">
        <f>IF(ev_charging_network_usage_!$I2800&lt;=10,"Low",IF(ev_charging_network_usage_!$I2800&lt;=30,"Medium","High"))</f>
        <v>Medium</v>
      </c>
      <c r="O2800" s="6" t="str">
        <f t="shared" si="177"/>
        <v>Medium Satisfaction</v>
      </c>
      <c r="P2800" s="6" t="str">
        <f>IF(ev_charging_network_usage_!$H2800&lt;30,"Short Charging",IF(ev_charging_network_usage_!$H2800&lt;=60,"Medium Charging","Long Charging"))</f>
        <v>Long Charging</v>
      </c>
      <c r="Q2800" s="6">
        <f t="shared" si="176"/>
        <v>3</v>
      </c>
      <c r="R2800" s="30">
        <f t="shared" si="174"/>
        <v>0.23333333333333334</v>
      </c>
      <c r="S2800" s="28">
        <f t="shared" si="175"/>
        <v>45459</v>
      </c>
      <c r="T2800" s="28"/>
    </row>
    <row r="2801" spans="1:20" ht="13.2" x14ac:dyDescent="0.25">
      <c r="A2801" s="3" t="s">
        <v>6166</v>
      </c>
      <c r="B2801" s="3" t="s">
        <v>48</v>
      </c>
      <c r="C2801" s="3" t="s">
        <v>15</v>
      </c>
      <c r="D2801" s="3" t="s">
        <v>22</v>
      </c>
      <c r="E2801" s="3" t="s">
        <v>17</v>
      </c>
      <c r="F2801" s="4">
        <v>45181.256249999999</v>
      </c>
      <c r="G2801" s="4">
        <v>45181.28125</v>
      </c>
      <c r="H2801" s="3">
        <v>36</v>
      </c>
      <c r="I2801" s="3">
        <v>29.22</v>
      </c>
      <c r="J2801" s="3">
        <v>12</v>
      </c>
      <c r="K2801" s="3">
        <v>350.64</v>
      </c>
      <c r="L2801" s="3" t="s">
        <v>18</v>
      </c>
      <c r="M2801" s="5">
        <v>5</v>
      </c>
      <c r="N2801" s="6" t="str">
        <f>IF(ev_charging_network_usage_!$I2801&lt;=10,"Low",IF(ev_charging_network_usage_!$I2801&lt;=30,"Medium","High"))</f>
        <v>Medium</v>
      </c>
      <c r="O2801" s="6" t="str">
        <f t="shared" si="177"/>
        <v>High Satisfaction</v>
      </c>
      <c r="P2801" s="6" t="str">
        <f>IF(ev_charging_network_usage_!$H2801&lt;30,"Short Charging",IF(ev_charging_network_usage_!$H2801&lt;=60,"Medium Charging","Long Charging"))</f>
        <v>Medium Charging</v>
      </c>
      <c r="Q2801" s="6">
        <f t="shared" si="176"/>
        <v>3</v>
      </c>
      <c r="R2801" s="30">
        <f t="shared" si="174"/>
        <v>0.25624999999999998</v>
      </c>
      <c r="S2801" s="28">
        <f t="shared" si="175"/>
        <v>45181</v>
      </c>
      <c r="T2801" s="28"/>
    </row>
    <row r="2802" spans="1:20" ht="13.2" x14ac:dyDescent="0.25">
      <c r="A2802" s="7" t="s">
        <v>6167</v>
      </c>
      <c r="B2802" s="7" t="s">
        <v>14</v>
      </c>
      <c r="C2802" s="7" t="s">
        <v>15</v>
      </c>
      <c r="D2802" s="7" t="s">
        <v>31</v>
      </c>
      <c r="E2802" s="7" t="s">
        <v>17</v>
      </c>
      <c r="F2802" s="7" t="s">
        <v>6168</v>
      </c>
      <c r="G2802" s="7" t="s">
        <v>6169</v>
      </c>
      <c r="H2802" s="7">
        <v>49</v>
      </c>
      <c r="I2802" s="7">
        <v>38.36</v>
      </c>
      <c r="J2802" s="7">
        <v>12</v>
      </c>
      <c r="K2802" s="7">
        <v>460.32</v>
      </c>
      <c r="L2802" s="7" t="s">
        <v>23</v>
      </c>
      <c r="M2802" s="9">
        <v>3</v>
      </c>
      <c r="N2802" s="6" t="str">
        <f>IF(ev_charging_network_usage_!$I2802&lt;=10,"Low",IF(ev_charging_network_usage_!$I2802&lt;=30,"Medium","High"))</f>
        <v>High</v>
      </c>
      <c r="O2802" s="6" t="str">
        <f t="shared" si="177"/>
        <v>Medium Satisfaction</v>
      </c>
      <c r="P2802" s="6" t="str">
        <f>IF(ev_charging_network_usage_!$H2802&lt;30,"Short Charging",IF(ev_charging_network_usage_!$H2802&lt;=60,"Medium Charging","Long Charging"))</f>
        <v>Medium Charging</v>
      </c>
      <c r="Q2802" s="6">
        <f t="shared" si="176"/>
        <v>3</v>
      </c>
      <c r="R2802" s="30">
        <f t="shared" si="174"/>
        <v>0.81944444444444442</v>
      </c>
      <c r="S2802" s="28">
        <f t="shared" si="175"/>
        <v>45530</v>
      </c>
      <c r="T2802" s="28"/>
    </row>
    <row r="2803" spans="1:20" ht="13.2" x14ac:dyDescent="0.25">
      <c r="A2803" s="3" t="s">
        <v>6170</v>
      </c>
      <c r="B2803" s="3" t="s">
        <v>59</v>
      </c>
      <c r="C2803" s="3" t="s">
        <v>21</v>
      </c>
      <c r="D2803" s="3" t="s">
        <v>31</v>
      </c>
      <c r="E2803" s="3" t="s">
        <v>35</v>
      </c>
      <c r="F2803" s="4">
        <v>45233.5</v>
      </c>
      <c r="G2803" s="4">
        <v>45233.520833333336</v>
      </c>
      <c r="H2803" s="3">
        <v>30</v>
      </c>
      <c r="I2803" s="3">
        <v>32.380000000000003</v>
      </c>
      <c r="J2803" s="3">
        <v>12</v>
      </c>
      <c r="K2803" s="3">
        <v>388.56</v>
      </c>
      <c r="L2803" s="3" t="s">
        <v>23</v>
      </c>
      <c r="M2803" s="5">
        <v>1</v>
      </c>
      <c r="N2803" s="6" t="str">
        <f>IF(ev_charging_network_usage_!$I2803&lt;=10,"Low",IF(ev_charging_network_usage_!$I2803&lt;=30,"Medium","High"))</f>
        <v>High</v>
      </c>
      <c r="O2803" s="6" t="str">
        <f t="shared" si="177"/>
        <v>Low Satisfaction</v>
      </c>
      <c r="P2803" s="6" t="str">
        <f>IF(ev_charging_network_usage_!$H2803&lt;30,"Short Charging",IF(ev_charging_network_usage_!$H2803&lt;=60,"Medium Charging","Long Charging"))</f>
        <v>Medium Charging</v>
      </c>
      <c r="Q2803" s="6">
        <f t="shared" si="176"/>
        <v>1</v>
      </c>
      <c r="R2803" s="30">
        <f t="shared" si="174"/>
        <v>0.5</v>
      </c>
      <c r="S2803" s="28">
        <f t="shared" si="175"/>
        <v>45233</v>
      </c>
      <c r="T2803" s="28"/>
    </row>
    <row r="2804" spans="1:20" ht="13.2" x14ac:dyDescent="0.25">
      <c r="A2804" s="7" t="s">
        <v>6171</v>
      </c>
      <c r="B2804" s="7" t="s">
        <v>43</v>
      </c>
      <c r="C2804" s="7" t="s">
        <v>30</v>
      </c>
      <c r="D2804" s="7" t="s">
        <v>16</v>
      </c>
      <c r="E2804" s="7" t="s">
        <v>35</v>
      </c>
      <c r="F2804" s="7" t="s">
        <v>6172</v>
      </c>
      <c r="G2804" s="7" t="s">
        <v>6173</v>
      </c>
      <c r="H2804" s="7">
        <v>55</v>
      </c>
      <c r="I2804" s="7">
        <v>56.69</v>
      </c>
      <c r="J2804" s="7">
        <v>15</v>
      </c>
      <c r="K2804" s="7">
        <v>850.35</v>
      </c>
      <c r="L2804" s="7" t="s">
        <v>18</v>
      </c>
      <c r="M2804" s="9">
        <v>2</v>
      </c>
      <c r="N2804" s="6" t="str">
        <f>IF(ev_charging_network_usage_!$I2804&lt;=10,"Low",IF(ev_charging_network_usage_!$I2804&lt;=30,"Medium","High"))</f>
        <v>High</v>
      </c>
      <c r="O2804" s="6" t="str">
        <f t="shared" si="177"/>
        <v>Low Satisfaction</v>
      </c>
      <c r="P2804" s="6" t="str">
        <f>IF(ev_charging_network_usage_!$H2804&lt;30,"Short Charging",IF(ev_charging_network_usage_!$H2804&lt;=60,"Medium Charging","Long Charging"))</f>
        <v>Medium Charging</v>
      </c>
      <c r="Q2804" s="6">
        <f t="shared" si="176"/>
        <v>2</v>
      </c>
      <c r="R2804" s="30">
        <f t="shared" si="174"/>
        <v>0.82361111111111107</v>
      </c>
      <c r="S2804" s="28">
        <f t="shared" si="175"/>
        <v>45374</v>
      </c>
      <c r="T2804" s="28"/>
    </row>
    <row r="2805" spans="1:20" ht="13.2" x14ac:dyDescent="0.25">
      <c r="A2805" s="3" t="s">
        <v>6174</v>
      </c>
      <c r="B2805" s="3" t="s">
        <v>48</v>
      </c>
      <c r="C2805" s="3" t="s">
        <v>30</v>
      </c>
      <c r="D2805" s="3" t="s">
        <v>34</v>
      </c>
      <c r="E2805" s="3" t="s">
        <v>35</v>
      </c>
      <c r="F2805" s="4">
        <v>45050.906944444447</v>
      </c>
      <c r="G2805" s="4">
        <v>45050.951388888891</v>
      </c>
      <c r="H2805" s="3">
        <v>64</v>
      </c>
      <c r="I2805" s="3">
        <v>3.05</v>
      </c>
      <c r="J2805" s="3">
        <v>12</v>
      </c>
      <c r="K2805" s="3">
        <v>36.6</v>
      </c>
      <c r="L2805" s="3" t="s">
        <v>18</v>
      </c>
      <c r="M2805" s="5">
        <v>1</v>
      </c>
      <c r="N2805" s="6" t="str">
        <f>IF(ev_charging_network_usage_!$I2805&lt;=10,"Low",IF(ev_charging_network_usage_!$I2805&lt;=30,"Medium","High"))</f>
        <v>Low</v>
      </c>
      <c r="O2805" s="6" t="str">
        <f t="shared" si="177"/>
        <v>Low Satisfaction</v>
      </c>
      <c r="P2805" s="6" t="str">
        <f>IF(ev_charging_network_usage_!$H2805&lt;30,"Short Charging",IF(ev_charging_network_usage_!$H2805&lt;=60,"Medium Charging","Long Charging"))</f>
        <v>Long Charging</v>
      </c>
      <c r="Q2805" s="6">
        <f t="shared" si="176"/>
        <v>2</v>
      </c>
      <c r="R2805" s="30">
        <f t="shared" si="174"/>
        <v>0.90694444444444444</v>
      </c>
      <c r="S2805" s="28">
        <f t="shared" si="175"/>
        <v>45050</v>
      </c>
      <c r="T2805" s="28"/>
    </row>
    <row r="2806" spans="1:20" ht="13.2" x14ac:dyDescent="0.25">
      <c r="A2806" s="7" t="s">
        <v>6175</v>
      </c>
      <c r="B2806" s="7" t="s">
        <v>20</v>
      </c>
      <c r="C2806" s="7" t="s">
        <v>30</v>
      </c>
      <c r="D2806" s="7" t="s">
        <v>31</v>
      </c>
      <c r="E2806" s="7" t="s">
        <v>17</v>
      </c>
      <c r="F2806" s="7" t="s">
        <v>6176</v>
      </c>
      <c r="G2806" s="7" t="s">
        <v>6177</v>
      </c>
      <c r="H2806" s="7">
        <v>53</v>
      </c>
      <c r="I2806" s="7">
        <v>48.27</v>
      </c>
      <c r="J2806" s="7">
        <v>8</v>
      </c>
      <c r="K2806" s="7">
        <v>386.16</v>
      </c>
      <c r="L2806" s="7" t="s">
        <v>38</v>
      </c>
      <c r="M2806" s="9">
        <v>4</v>
      </c>
      <c r="N2806" s="6" t="str">
        <f>IF(ev_charging_network_usage_!$I2806&lt;=10,"Low",IF(ev_charging_network_usage_!$I2806&lt;=30,"Medium","High"))</f>
        <v>High</v>
      </c>
      <c r="O2806" s="6" t="str">
        <f t="shared" si="177"/>
        <v>Medium Satisfaction</v>
      </c>
      <c r="P2806" s="6" t="str">
        <f>IF(ev_charging_network_usage_!$H2806&lt;30,"Short Charging",IF(ev_charging_network_usage_!$H2806&lt;=60,"Medium Charging","Long Charging"))</f>
        <v>Medium Charging</v>
      </c>
      <c r="Q2806" s="6">
        <f t="shared" si="176"/>
        <v>2</v>
      </c>
      <c r="R2806" s="30">
        <f t="shared" si="174"/>
        <v>0.41249999999999998</v>
      </c>
      <c r="S2806" s="28">
        <f t="shared" si="175"/>
        <v>44981</v>
      </c>
      <c r="T2806" s="28"/>
    </row>
    <row r="2807" spans="1:20" ht="13.2" x14ac:dyDescent="0.25">
      <c r="A2807" s="3" t="s">
        <v>6178</v>
      </c>
      <c r="B2807" s="3" t="s">
        <v>14</v>
      </c>
      <c r="C2807" s="3" t="s">
        <v>15</v>
      </c>
      <c r="D2807" s="3" t="s">
        <v>16</v>
      </c>
      <c r="E2807" s="3" t="s">
        <v>17</v>
      </c>
      <c r="F2807" s="3" t="s">
        <v>6179</v>
      </c>
      <c r="G2807" s="3" t="s">
        <v>6180</v>
      </c>
      <c r="H2807" s="3">
        <v>54</v>
      </c>
      <c r="I2807" s="3">
        <v>39.08</v>
      </c>
      <c r="J2807" s="3">
        <v>12</v>
      </c>
      <c r="K2807" s="3">
        <v>468.96</v>
      </c>
      <c r="L2807" s="3" t="s">
        <v>27</v>
      </c>
      <c r="M2807" s="5">
        <v>1</v>
      </c>
      <c r="N2807" s="6" t="str">
        <f>IF(ev_charging_network_usage_!$I2807&lt;=10,"Low",IF(ev_charging_network_usage_!$I2807&lt;=30,"Medium","High"))</f>
        <v>High</v>
      </c>
      <c r="O2807" s="6" t="str">
        <f t="shared" si="177"/>
        <v>Low Satisfaction</v>
      </c>
      <c r="P2807" s="6" t="str">
        <f>IF(ev_charging_network_usage_!$H2807&lt;30,"Short Charging",IF(ev_charging_network_usage_!$H2807&lt;=60,"Medium Charging","Long Charging"))</f>
        <v>Medium Charging</v>
      </c>
      <c r="Q2807" s="6">
        <f t="shared" si="176"/>
        <v>3</v>
      </c>
      <c r="R2807" s="30">
        <f t="shared" si="174"/>
        <v>0.62291666666666667</v>
      </c>
      <c r="S2807" s="28">
        <f t="shared" si="175"/>
        <v>45039</v>
      </c>
      <c r="T2807" s="28"/>
    </row>
    <row r="2808" spans="1:20" ht="13.2" x14ac:dyDescent="0.25">
      <c r="A2808" s="7" t="s">
        <v>6181</v>
      </c>
      <c r="B2808" s="7" t="s">
        <v>29</v>
      </c>
      <c r="C2808" s="7" t="s">
        <v>21</v>
      </c>
      <c r="D2808" s="7" t="s">
        <v>22</v>
      </c>
      <c r="E2808" s="7" t="s">
        <v>35</v>
      </c>
      <c r="F2808" s="7" t="s">
        <v>6182</v>
      </c>
      <c r="G2808" s="7" t="s">
        <v>6183</v>
      </c>
      <c r="H2808" s="7">
        <v>78</v>
      </c>
      <c r="I2808" s="7">
        <v>34.72</v>
      </c>
      <c r="J2808" s="7">
        <v>12</v>
      </c>
      <c r="K2808" s="7">
        <v>416.64</v>
      </c>
      <c r="L2808" s="7" t="s">
        <v>38</v>
      </c>
      <c r="M2808" s="9">
        <v>3</v>
      </c>
      <c r="N2808" s="6" t="str">
        <f>IF(ev_charging_network_usage_!$I2808&lt;=10,"Low",IF(ev_charging_network_usage_!$I2808&lt;=30,"Medium","High"))</f>
        <v>High</v>
      </c>
      <c r="O2808" s="6" t="str">
        <f t="shared" si="177"/>
        <v>Medium Satisfaction</v>
      </c>
      <c r="P2808" s="6" t="str">
        <f>IF(ev_charging_network_usage_!$H2808&lt;30,"Short Charging",IF(ev_charging_network_usage_!$H2808&lt;=60,"Medium Charging","Long Charging"))</f>
        <v>Long Charging</v>
      </c>
      <c r="Q2808" s="6">
        <f t="shared" si="176"/>
        <v>1</v>
      </c>
      <c r="R2808" s="30">
        <f t="shared" si="174"/>
        <v>0.9243055555555556</v>
      </c>
      <c r="S2808" s="28">
        <f t="shared" si="175"/>
        <v>45502</v>
      </c>
      <c r="T2808" s="28"/>
    </row>
    <row r="2809" spans="1:20" ht="13.2" x14ac:dyDescent="0.25">
      <c r="A2809" s="3" t="s">
        <v>6184</v>
      </c>
      <c r="B2809" s="3" t="s">
        <v>48</v>
      </c>
      <c r="C2809" s="3" t="s">
        <v>15</v>
      </c>
      <c r="D2809" s="3" t="s">
        <v>34</v>
      </c>
      <c r="E2809" s="3" t="s">
        <v>17</v>
      </c>
      <c r="F2809" s="3" t="s">
        <v>6185</v>
      </c>
      <c r="G2809" s="3" t="s">
        <v>6186</v>
      </c>
      <c r="H2809" s="3">
        <v>60</v>
      </c>
      <c r="I2809" s="3">
        <v>11.29</v>
      </c>
      <c r="J2809" s="3">
        <v>15</v>
      </c>
      <c r="K2809" s="3">
        <v>169.35</v>
      </c>
      <c r="L2809" s="3" t="s">
        <v>18</v>
      </c>
      <c r="M2809" s="5">
        <v>1</v>
      </c>
      <c r="N2809" s="6" t="str">
        <f>IF(ev_charging_network_usage_!$I2809&lt;=10,"Low",IF(ev_charging_network_usage_!$I2809&lt;=30,"Medium","High"))</f>
        <v>Medium</v>
      </c>
      <c r="O2809" s="6" t="str">
        <f t="shared" si="177"/>
        <v>Low Satisfaction</v>
      </c>
      <c r="P2809" s="6" t="str">
        <f>IF(ev_charging_network_usage_!$H2809&lt;30,"Short Charging",IF(ev_charging_network_usage_!$H2809&lt;=60,"Medium Charging","Long Charging"))</f>
        <v>Medium Charging</v>
      </c>
      <c r="Q2809" s="6">
        <f t="shared" si="176"/>
        <v>3</v>
      </c>
      <c r="R2809" s="30">
        <f t="shared" si="174"/>
        <v>0.83194444444444449</v>
      </c>
      <c r="S2809" s="28">
        <f t="shared" si="175"/>
        <v>45490</v>
      </c>
      <c r="T2809" s="28"/>
    </row>
    <row r="2810" spans="1:20" ht="13.2" x14ac:dyDescent="0.25">
      <c r="A2810" s="7" t="s">
        <v>6187</v>
      </c>
      <c r="B2810" s="7" t="s">
        <v>78</v>
      </c>
      <c r="C2810" s="7" t="s">
        <v>30</v>
      </c>
      <c r="D2810" s="7" t="s">
        <v>22</v>
      </c>
      <c r="E2810" s="7" t="s">
        <v>17</v>
      </c>
      <c r="F2810" s="7" t="s">
        <v>6188</v>
      </c>
      <c r="G2810" s="7" t="s">
        <v>6189</v>
      </c>
      <c r="H2810" s="7">
        <v>87</v>
      </c>
      <c r="I2810" s="7">
        <v>45.47</v>
      </c>
      <c r="J2810" s="7">
        <v>10</v>
      </c>
      <c r="K2810" s="7">
        <v>454.7</v>
      </c>
      <c r="L2810" s="7" t="s">
        <v>27</v>
      </c>
      <c r="M2810" s="9">
        <v>4</v>
      </c>
      <c r="N2810" s="6" t="str">
        <f>IF(ev_charging_network_usage_!$I2810&lt;=10,"Low",IF(ev_charging_network_usage_!$I2810&lt;=30,"Medium","High"))</f>
        <v>High</v>
      </c>
      <c r="O2810" s="6" t="str">
        <f t="shared" si="177"/>
        <v>Medium Satisfaction</v>
      </c>
      <c r="P2810" s="6" t="str">
        <f>IF(ev_charging_network_usage_!$H2810&lt;30,"Short Charging",IF(ev_charging_network_usage_!$H2810&lt;=60,"Medium Charging","Long Charging"))</f>
        <v>Long Charging</v>
      </c>
      <c r="Q2810" s="6">
        <f t="shared" si="176"/>
        <v>2</v>
      </c>
      <c r="R2810" s="30">
        <f t="shared" si="174"/>
        <v>0.47361111111111109</v>
      </c>
      <c r="S2810" s="28">
        <f t="shared" si="175"/>
        <v>45517</v>
      </c>
      <c r="T2810" s="28"/>
    </row>
    <row r="2811" spans="1:20" ht="13.2" x14ac:dyDescent="0.25">
      <c r="A2811" s="3" t="s">
        <v>6190</v>
      </c>
      <c r="B2811" s="3" t="s">
        <v>59</v>
      </c>
      <c r="C2811" s="3" t="s">
        <v>15</v>
      </c>
      <c r="D2811" s="3" t="s">
        <v>31</v>
      </c>
      <c r="E2811" s="3" t="s">
        <v>35</v>
      </c>
      <c r="F2811" s="10">
        <v>45607.147222222222</v>
      </c>
      <c r="G2811" s="10">
        <v>45607.223611111112</v>
      </c>
      <c r="H2811" s="3">
        <v>110</v>
      </c>
      <c r="I2811" s="3">
        <v>16.04</v>
      </c>
      <c r="J2811" s="3">
        <v>10</v>
      </c>
      <c r="K2811" s="3">
        <v>160.4</v>
      </c>
      <c r="L2811" s="3" t="s">
        <v>23</v>
      </c>
      <c r="M2811" s="5">
        <v>4</v>
      </c>
      <c r="N2811" s="6" t="str">
        <f>IF(ev_charging_network_usage_!$I2811&lt;=10,"Low",IF(ev_charging_network_usage_!$I2811&lt;=30,"Medium","High"))</f>
        <v>Medium</v>
      </c>
      <c r="O2811" s="6" t="str">
        <f t="shared" si="177"/>
        <v>Medium Satisfaction</v>
      </c>
      <c r="P2811" s="6" t="str">
        <f>IF(ev_charging_network_usage_!$H2811&lt;30,"Short Charging",IF(ev_charging_network_usage_!$H2811&lt;=60,"Medium Charging","Long Charging"))</f>
        <v>Long Charging</v>
      </c>
      <c r="Q2811" s="6">
        <f t="shared" si="176"/>
        <v>3</v>
      </c>
      <c r="R2811" s="30">
        <f t="shared" si="174"/>
        <v>0.14722222222222223</v>
      </c>
      <c r="S2811" s="28">
        <f t="shared" si="175"/>
        <v>45607</v>
      </c>
      <c r="T2811" s="28"/>
    </row>
    <row r="2812" spans="1:20" ht="13.2" x14ac:dyDescent="0.25">
      <c r="A2812" s="7" t="s">
        <v>6191</v>
      </c>
      <c r="B2812" s="7" t="s">
        <v>78</v>
      </c>
      <c r="C2812" s="7" t="s">
        <v>15</v>
      </c>
      <c r="D2812" s="7" t="s">
        <v>31</v>
      </c>
      <c r="E2812" s="7" t="s">
        <v>17</v>
      </c>
      <c r="F2812" s="7" t="s">
        <v>6192</v>
      </c>
      <c r="G2812" s="7" t="s">
        <v>6193</v>
      </c>
      <c r="H2812" s="7">
        <v>28</v>
      </c>
      <c r="I2812" s="7">
        <v>5.36</v>
      </c>
      <c r="J2812" s="7">
        <v>12</v>
      </c>
      <c r="K2812" s="7">
        <v>64.319999999999993</v>
      </c>
      <c r="L2812" s="7" t="s">
        <v>38</v>
      </c>
      <c r="M2812" s="9">
        <v>2</v>
      </c>
      <c r="N2812" s="6" t="str">
        <f>IF(ev_charging_network_usage_!$I2812&lt;=10,"Low",IF(ev_charging_network_usage_!$I2812&lt;=30,"Medium","High"))</f>
        <v>Low</v>
      </c>
      <c r="O2812" s="6" t="str">
        <f t="shared" si="177"/>
        <v>Low Satisfaction</v>
      </c>
      <c r="P2812" s="6" t="str">
        <f>IF(ev_charging_network_usage_!$H2812&lt;30,"Short Charging",IF(ev_charging_network_usage_!$H2812&lt;=60,"Medium Charging","Long Charging"))</f>
        <v>Short Charging</v>
      </c>
      <c r="Q2812" s="6">
        <f t="shared" si="176"/>
        <v>3</v>
      </c>
      <c r="R2812" s="30">
        <f t="shared" si="174"/>
        <v>0.37013888888888891</v>
      </c>
      <c r="S2812" s="28">
        <f t="shared" si="175"/>
        <v>45592</v>
      </c>
      <c r="T2812" s="28"/>
    </row>
    <row r="2813" spans="1:20" ht="13.2" x14ac:dyDescent="0.25">
      <c r="A2813" s="3" t="s">
        <v>6194</v>
      </c>
      <c r="B2813" s="3" t="s">
        <v>29</v>
      </c>
      <c r="C2813" s="3" t="s">
        <v>21</v>
      </c>
      <c r="D2813" s="3" t="s">
        <v>34</v>
      </c>
      <c r="E2813" s="3" t="s">
        <v>17</v>
      </c>
      <c r="F2813" s="3" t="s">
        <v>6195</v>
      </c>
      <c r="G2813" s="3" t="s">
        <v>6196</v>
      </c>
      <c r="H2813" s="3">
        <v>80</v>
      </c>
      <c r="I2813" s="3">
        <v>11.07</v>
      </c>
      <c r="J2813" s="3">
        <v>8</v>
      </c>
      <c r="K2813" s="3">
        <v>88.56</v>
      </c>
      <c r="L2813" s="3" t="s">
        <v>18</v>
      </c>
      <c r="M2813" s="5">
        <v>3</v>
      </c>
      <c r="N2813" s="6" t="str">
        <f>IF(ev_charging_network_usage_!$I2813&lt;=10,"Low",IF(ev_charging_network_usage_!$I2813&lt;=30,"Medium","High"))</f>
        <v>Medium</v>
      </c>
      <c r="O2813" s="6" t="str">
        <f t="shared" si="177"/>
        <v>Medium Satisfaction</v>
      </c>
      <c r="P2813" s="6" t="str">
        <f>IF(ev_charging_network_usage_!$H2813&lt;30,"Short Charging",IF(ev_charging_network_usage_!$H2813&lt;=60,"Medium Charging","Long Charging"))</f>
        <v>Long Charging</v>
      </c>
      <c r="Q2813" s="6">
        <f t="shared" si="176"/>
        <v>1</v>
      </c>
      <c r="R2813" s="30">
        <f t="shared" si="174"/>
        <v>0.93541666666666667</v>
      </c>
      <c r="S2813" s="28">
        <f t="shared" si="175"/>
        <v>45134</v>
      </c>
      <c r="T2813" s="28"/>
    </row>
    <row r="2814" spans="1:20" ht="13.2" x14ac:dyDescent="0.25">
      <c r="A2814" s="7" t="s">
        <v>6197</v>
      </c>
      <c r="B2814" s="7" t="s">
        <v>59</v>
      </c>
      <c r="C2814" s="7" t="s">
        <v>21</v>
      </c>
      <c r="D2814" s="7" t="s">
        <v>22</v>
      </c>
      <c r="E2814" s="7" t="s">
        <v>35</v>
      </c>
      <c r="F2814" s="7" t="s">
        <v>6198</v>
      </c>
      <c r="G2814" s="7" t="s">
        <v>6199</v>
      </c>
      <c r="H2814" s="7">
        <v>43</v>
      </c>
      <c r="I2814" s="7">
        <v>32.380000000000003</v>
      </c>
      <c r="J2814" s="7">
        <v>12</v>
      </c>
      <c r="K2814" s="7">
        <v>388.56</v>
      </c>
      <c r="L2814" s="7" t="s">
        <v>38</v>
      </c>
      <c r="M2814" s="9">
        <v>3</v>
      </c>
      <c r="N2814" s="6" t="str">
        <f>IF(ev_charging_network_usage_!$I2814&lt;=10,"Low",IF(ev_charging_network_usage_!$I2814&lt;=30,"Medium","High"))</f>
        <v>High</v>
      </c>
      <c r="O2814" s="6" t="str">
        <f t="shared" si="177"/>
        <v>Medium Satisfaction</v>
      </c>
      <c r="P2814" s="6" t="str">
        <f>IF(ev_charging_network_usage_!$H2814&lt;30,"Short Charging",IF(ev_charging_network_usage_!$H2814&lt;=60,"Medium Charging","Long Charging"))</f>
        <v>Medium Charging</v>
      </c>
      <c r="Q2814" s="6">
        <f t="shared" si="176"/>
        <v>1</v>
      </c>
      <c r="R2814" s="30">
        <f t="shared" si="174"/>
        <v>0.31180555555555556</v>
      </c>
      <c r="S2814" s="28">
        <f t="shared" si="175"/>
        <v>44983</v>
      </c>
      <c r="T2814" s="28"/>
    </row>
    <row r="2815" spans="1:20" ht="13.2" x14ac:dyDescent="0.25">
      <c r="A2815" s="3" t="s">
        <v>6200</v>
      </c>
      <c r="B2815" s="3" t="s">
        <v>78</v>
      </c>
      <c r="C2815" s="3" t="s">
        <v>30</v>
      </c>
      <c r="D2815" s="3" t="s">
        <v>34</v>
      </c>
      <c r="E2815" s="3" t="s">
        <v>17</v>
      </c>
      <c r="F2815" s="3" t="s">
        <v>6201</v>
      </c>
      <c r="G2815" s="3" t="s">
        <v>6202</v>
      </c>
      <c r="H2815" s="3">
        <v>112</v>
      </c>
      <c r="I2815" s="3">
        <v>8.61</v>
      </c>
      <c r="J2815" s="3">
        <v>8</v>
      </c>
      <c r="K2815" s="3">
        <v>68.88</v>
      </c>
      <c r="L2815" s="3" t="s">
        <v>18</v>
      </c>
      <c r="M2815" s="5">
        <v>4</v>
      </c>
      <c r="N2815" s="6" t="str">
        <f>IF(ev_charging_network_usage_!$I2815&lt;=10,"Low",IF(ev_charging_network_usage_!$I2815&lt;=30,"Medium","High"))</f>
        <v>Low</v>
      </c>
      <c r="O2815" s="6" t="str">
        <f t="shared" si="177"/>
        <v>Medium Satisfaction</v>
      </c>
      <c r="P2815" s="6" t="str">
        <f>IF(ev_charging_network_usage_!$H2815&lt;30,"Short Charging",IF(ev_charging_network_usage_!$H2815&lt;=60,"Medium Charging","Long Charging"))</f>
        <v>Long Charging</v>
      </c>
      <c r="Q2815" s="6">
        <f t="shared" si="176"/>
        <v>2</v>
      </c>
      <c r="R2815" s="30">
        <f t="shared" si="174"/>
        <v>0.67152777777777772</v>
      </c>
      <c r="S2815" s="28">
        <f t="shared" si="175"/>
        <v>45225</v>
      </c>
      <c r="T2815" s="28"/>
    </row>
    <row r="2816" spans="1:20" ht="13.2" x14ac:dyDescent="0.25">
      <c r="A2816" s="7" t="s">
        <v>6203</v>
      </c>
      <c r="B2816" s="7" t="s">
        <v>43</v>
      </c>
      <c r="C2816" s="7" t="s">
        <v>15</v>
      </c>
      <c r="D2816" s="7" t="s">
        <v>16</v>
      </c>
      <c r="E2816" s="7" t="s">
        <v>17</v>
      </c>
      <c r="F2816" s="7" t="s">
        <v>6204</v>
      </c>
      <c r="G2816" s="7" t="s">
        <v>6205</v>
      </c>
      <c r="H2816" s="7">
        <v>112</v>
      </c>
      <c r="I2816" s="7">
        <v>32.909999999999997</v>
      </c>
      <c r="J2816" s="7">
        <v>8</v>
      </c>
      <c r="K2816" s="7">
        <v>263.27999999999997</v>
      </c>
      <c r="L2816" s="7" t="s">
        <v>38</v>
      </c>
      <c r="M2816" s="9">
        <v>4</v>
      </c>
      <c r="N2816" s="6" t="str">
        <f>IF(ev_charging_network_usage_!$I2816&lt;=10,"Low",IF(ev_charging_network_usage_!$I2816&lt;=30,"Medium","High"))</f>
        <v>High</v>
      </c>
      <c r="O2816" s="6" t="str">
        <f t="shared" si="177"/>
        <v>Medium Satisfaction</v>
      </c>
      <c r="P2816" s="6" t="str">
        <f>IF(ev_charging_network_usage_!$H2816&lt;30,"Short Charging",IF(ev_charging_network_usage_!$H2816&lt;=60,"Medium Charging","Long Charging"))</f>
        <v>Long Charging</v>
      </c>
      <c r="Q2816" s="6">
        <f t="shared" si="176"/>
        <v>3</v>
      </c>
      <c r="R2816" s="30">
        <f t="shared" si="174"/>
        <v>0.23194444444444445</v>
      </c>
      <c r="S2816" s="28">
        <f t="shared" si="175"/>
        <v>45221</v>
      </c>
      <c r="T2816" s="28"/>
    </row>
    <row r="2817" spans="1:20" ht="13.2" x14ac:dyDescent="0.25">
      <c r="A2817" s="3" t="s">
        <v>6206</v>
      </c>
      <c r="B2817" s="3" t="s">
        <v>20</v>
      </c>
      <c r="C2817" s="3" t="s">
        <v>30</v>
      </c>
      <c r="D2817" s="3" t="s">
        <v>16</v>
      </c>
      <c r="E2817" s="3" t="s">
        <v>17</v>
      </c>
      <c r="F2817" s="3" t="s">
        <v>6207</v>
      </c>
      <c r="G2817" s="3" t="s">
        <v>6208</v>
      </c>
      <c r="H2817" s="3">
        <v>95</v>
      </c>
      <c r="I2817" s="3">
        <v>39.81</v>
      </c>
      <c r="J2817" s="3">
        <v>8</v>
      </c>
      <c r="K2817" s="3">
        <v>318.48</v>
      </c>
      <c r="L2817" s="3" t="s">
        <v>38</v>
      </c>
      <c r="M2817" s="5">
        <v>1</v>
      </c>
      <c r="N2817" s="6" t="str">
        <f>IF(ev_charging_network_usage_!$I2817&lt;=10,"Low",IF(ev_charging_network_usage_!$I2817&lt;=30,"Medium","High"))</f>
        <v>High</v>
      </c>
      <c r="O2817" s="6" t="str">
        <f t="shared" si="177"/>
        <v>Low Satisfaction</v>
      </c>
      <c r="P2817" s="6" t="str">
        <f>IF(ev_charging_network_usage_!$H2817&lt;30,"Short Charging",IF(ev_charging_network_usage_!$H2817&lt;=60,"Medium Charging","Long Charging"))</f>
        <v>Long Charging</v>
      </c>
      <c r="Q2817" s="6">
        <f t="shared" si="176"/>
        <v>2</v>
      </c>
      <c r="R2817" s="30">
        <f t="shared" si="174"/>
        <v>0.59583333333333333</v>
      </c>
      <c r="S2817" s="28">
        <f t="shared" si="175"/>
        <v>44984</v>
      </c>
      <c r="T2817" s="28"/>
    </row>
    <row r="2818" spans="1:20" ht="13.2" x14ac:dyDescent="0.25">
      <c r="A2818" s="7" t="s">
        <v>6209</v>
      </c>
      <c r="B2818" s="7" t="s">
        <v>78</v>
      </c>
      <c r="C2818" s="7" t="s">
        <v>15</v>
      </c>
      <c r="D2818" s="7" t="s">
        <v>31</v>
      </c>
      <c r="E2818" s="7" t="s">
        <v>35</v>
      </c>
      <c r="F2818" s="7" t="s">
        <v>6210</v>
      </c>
      <c r="G2818" s="7" t="s">
        <v>6211</v>
      </c>
      <c r="H2818" s="7">
        <v>89</v>
      </c>
      <c r="I2818" s="7">
        <v>8.5399999999999991</v>
      </c>
      <c r="J2818" s="7">
        <v>8</v>
      </c>
      <c r="K2818" s="7">
        <v>68.319999999999993</v>
      </c>
      <c r="L2818" s="7" t="s">
        <v>23</v>
      </c>
      <c r="M2818" s="9">
        <v>2</v>
      </c>
      <c r="N2818" s="6" t="str">
        <f>IF(ev_charging_network_usage_!$I2818&lt;=10,"Low",IF(ev_charging_network_usage_!$I2818&lt;=30,"Medium","High"))</f>
        <v>Low</v>
      </c>
      <c r="O2818" s="6" t="str">
        <f t="shared" si="177"/>
        <v>Low Satisfaction</v>
      </c>
      <c r="P2818" s="6" t="str">
        <f>IF(ev_charging_network_usage_!$H2818&lt;30,"Short Charging",IF(ev_charging_network_usage_!$H2818&lt;=60,"Medium Charging","Long Charging"))</f>
        <v>Long Charging</v>
      </c>
      <c r="Q2818" s="6">
        <f t="shared" si="176"/>
        <v>3</v>
      </c>
      <c r="R2818" s="30">
        <f t="shared" ref="R2818:R2881" si="178">TIME(HOUR(F2818),MINUTE(F2818),SECOND(F2818))</f>
        <v>0.49444444444444446</v>
      </c>
      <c r="S2818" s="28">
        <f t="shared" ref="S2818:S2881" si="179">DATE(YEAR(F2818),MONTH(F2818),DAY(F2818))</f>
        <v>44955</v>
      </c>
      <c r="T2818" s="28"/>
    </row>
    <row r="2819" spans="1:20" ht="13.2" x14ac:dyDescent="0.25">
      <c r="A2819" s="3" t="s">
        <v>6212</v>
      </c>
      <c r="B2819" s="3" t="s">
        <v>20</v>
      </c>
      <c r="C2819" s="3" t="s">
        <v>15</v>
      </c>
      <c r="D2819" s="3" t="s">
        <v>34</v>
      </c>
      <c r="E2819" s="3" t="s">
        <v>17</v>
      </c>
      <c r="F2819" s="3" t="s">
        <v>6213</v>
      </c>
      <c r="G2819" s="3" t="s">
        <v>6214</v>
      </c>
      <c r="H2819" s="3">
        <v>41</v>
      </c>
      <c r="I2819" s="3">
        <v>35.21</v>
      </c>
      <c r="J2819" s="3">
        <v>10</v>
      </c>
      <c r="K2819" s="3">
        <v>352.1</v>
      </c>
      <c r="L2819" s="3" t="s">
        <v>23</v>
      </c>
      <c r="M2819" s="5">
        <v>4</v>
      </c>
      <c r="N2819" s="6" t="str">
        <f>IF(ev_charging_network_usage_!$I2819&lt;=10,"Low",IF(ev_charging_network_usage_!$I2819&lt;=30,"Medium","High"))</f>
        <v>High</v>
      </c>
      <c r="O2819" s="6" t="str">
        <f t="shared" si="177"/>
        <v>Medium Satisfaction</v>
      </c>
      <c r="P2819" s="6" t="str">
        <f>IF(ev_charging_network_usage_!$H2819&lt;30,"Short Charging",IF(ev_charging_network_usage_!$H2819&lt;=60,"Medium Charging","Long Charging"))</f>
        <v>Medium Charging</v>
      </c>
      <c r="Q2819" s="6">
        <f t="shared" ref="Q2819:Q2882" si="180">IF(C2819="Fast Charger",1,IF(C2819="Standard Charger",2,IF(C2819="Super Fast Charger",3,"")))</f>
        <v>3</v>
      </c>
      <c r="R2819" s="30">
        <f t="shared" si="178"/>
        <v>0.32500000000000001</v>
      </c>
      <c r="S2819" s="28">
        <f t="shared" si="179"/>
        <v>45347</v>
      </c>
      <c r="T2819" s="28"/>
    </row>
    <row r="2820" spans="1:20" ht="13.2" x14ac:dyDescent="0.25">
      <c r="A2820" s="7" t="s">
        <v>6215</v>
      </c>
      <c r="B2820" s="7" t="s">
        <v>14</v>
      </c>
      <c r="C2820" s="7" t="s">
        <v>30</v>
      </c>
      <c r="D2820" s="7" t="s">
        <v>31</v>
      </c>
      <c r="E2820" s="7" t="s">
        <v>17</v>
      </c>
      <c r="F2820" s="8">
        <v>45545.384027777778</v>
      </c>
      <c r="G2820" s="8">
        <v>45545.419444444444</v>
      </c>
      <c r="H2820" s="7">
        <v>51</v>
      </c>
      <c r="I2820" s="7">
        <v>2.63</v>
      </c>
      <c r="J2820" s="7">
        <v>10</v>
      </c>
      <c r="K2820" s="7">
        <v>26.3</v>
      </c>
      <c r="L2820" s="7" t="s">
        <v>38</v>
      </c>
      <c r="M2820" s="9">
        <v>3</v>
      </c>
      <c r="N2820" s="6" t="str">
        <f>IF(ev_charging_network_usage_!$I2820&lt;=10,"Low",IF(ev_charging_network_usage_!$I2820&lt;=30,"Medium","High"))</f>
        <v>Low</v>
      </c>
      <c r="O2820" s="6" t="str">
        <f t="shared" ref="O2820:O2883" si="181">IF(M2820&lt;=2,"Low Satisfaction",IF(M2820&lt;=4,"Medium Satisfaction","High Satisfaction"))</f>
        <v>Medium Satisfaction</v>
      </c>
      <c r="P2820" s="6" t="str">
        <f>IF(ev_charging_network_usage_!$H2820&lt;30,"Short Charging",IF(ev_charging_network_usage_!$H2820&lt;=60,"Medium Charging","Long Charging"))</f>
        <v>Medium Charging</v>
      </c>
      <c r="Q2820" s="6">
        <f t="shared" si="180"/>
        <v>2</v>
      </c>
      <c r="R2820" s="30">
        <f t="shared" si="178"/>
        <v>0.3840277777777778</v>
      </c>
      <c r="S2820" s="28">
        <f t="shared" si="179"/>
        <v>45545</v>
      </c>
      <c r="T2820" s="28"/>
    </row>
    <row r="2821" spans="1:20" ht="13.2" x14ac:dyDescent="0.25">
      <c r="A2821" s="3" t="s">
        <v>6216</v>
      </c>
      <c r="B2821" s="3" t="s">
        <v>14</v>
      </c>
      <c r="C2821" s="3" t="s">
        <v>15</v>
      </c>
      <c r="D2821" s="3" t="s">
        <v>31</v>
      </c>
      <c r="E2821" s="3" t="s">
        <v>35</v>
      </c>
      <c r="F2821" s="4">
        <v>45171.996527777781</v>
      </c>
      <c r="G2821" s="4">
        <v>45201.013194444444</v>
      </c>
      <c r="H2821" s="3">
        <v>24</v>
      </c>
      <c r="I2821" s="3">
        <v>27.53</v>
      </c>
      <c r="J2821" s="3">
        <v>15</v>
      </c>
      <c r="K2821" s="3">
        <v>412.95</v>
      </c>
      <c r="L2821" s="3" t="s">
        <v>38</v>
      </c>
      <c r="M2821" s="5">
        <v>5</v>
      </c>
      <c r="N2821" s="6" t="str">
        <f>IF(ev_charging_network_usage_!$I2821&lt;=10,"Low",IF(ev_charging_network_usage_!$I2821&lt;=30,"Medium","High"))</f>
        <v>Medium</v>
      </c>
      <c r="O2821" s="6" t="str">
        <f t="shared" si="181"/>
        <v>High Satisfaction</v>
      </c>
      <c r="P2821" s="6" t="str">
        <f>IF(ev_charging_network_usage_!$H2821&lt;30,"Short Charging",IF(ev_charging_network_usage_!$H2821&lt;=60,"Medium Charging","Long Charging"))</f>
        <v>Short Charging</v>
      </c>
      <c r="Q2821" s="6">
        <f t="shared" si="180"/>
        <v>3</v>
      </c>
      <c r="R2821" s="30">
        <f t="shared" si="178"/>
        <v>0.99652777777777779</v>
      </c>
      <c r="S2821" s="28">
        <f t="shared" si="179"/>
        <v>45171</v>
      </c>
      <c r="T2821" s="28"/>
    </row>
    <row r="2822" spans="1:20" ht="13.2" x14ac:dyDescent="0.25">
      <c r="A2822" s="7" t="s">
        <v>6217</v>
      </c>
      <c r="B2822" s="7" t="s">
        <v>43</v>
      </c>
      <c r="C2822" s="7" t="s">
        <v>30</v>
      </c>
      <c r="D2822" s="7" t="s">
        <v>34</v>
      </c>
      <c r="E2822" s="7" t="s">
        <v>35</v>
      </c>
      <c r="F2822" s="7" t="s">
        <v>6218</v>
      </c>
      <c r="G2822" s="7" t="s">
        <v>6219</v>
      </c>
      <c r="H2822" s="7">
        <v>22</v>
      </c>
      <c r="I2822" s="7">
        <v>4.6399999999999997</v>
      </c>
      <c r="J2822" s="7">
        <v>10</v>
      </c>
      <c r="K2822" s="7">
        <v>46.4</v>
      </c>
      <c r="L2822" s="7" t="s">
        <v>23</v>
      </c>
      <c r="M2822" s="9">
        <v>3</v>
      </c>
      <c r="N2822" s="6" t="str">
        <f>IF(ev_charging_network_usage_!$I2822&lt;=10,"Low",IF(ev_charging_network_usage_!$I2822&lt;=30,"Medium","High"))</f>
        <v>Low</v>
      </c>
      <c r="O2822" s="6" t="str">
        <f t="shared" si="181"/>
        <v>Medium Satisfaction</v>
      </c>
      <c r="P2822" s="6" t="str">
        <f>IF(ev_charging_network_usage_!$H2822&lt;30,"Short Charging",IF(ev_charging_network_usage_!$H2822&lt;=60,"Medium Charging","Long Charging"))</f>
        <v>Short Charging</v>
      </c>
      <c r="Q2822" s="6">
        <f t="shared" si="180"/>
        <v>2</v>
      </c>
      <c r="R2822" s="30">
        <f t="shared" si="178"/>
        <v>0.75555555555555554</v>
      </c>
      <c r="S2822" s="28">
        <f t="shared" si="179"/>
        <v>45587</v>
      </c>
      <c r="T2822" s="28"/>
    </row>
    <row r="2823" spans="1:20" ht="13.2" x14ac:dyDescent="0.25">
      <c r="A2823" s="3" t="s">
        <v>6220</v>
      </c>
      <c r="B2823" s="3" t="s">
        <v>43</v>
      </c>
      <c r="C2823" s="3" t="s">
        <v>15</v>
      </c>
      <c r="D2823" s="3" t="s">
        <v>22</v>
      </c>
      <c r="E2823" s="3" t="s">
        <v>35</v>
      </c>
      <c r="F2823" s="4">
        <v>44988.677083333336</v>
      </c>
      <c r="G2823" s="4">
        <v>44988.754861111112</v>
      </c>
      <c r="H2823" s="3">
        <v>112</v>
      </c>
      <c r="I2823" s="3">
        <v>47.11</v>
      </c>
      <c r="J2823" s="3">
        <v>12</v>
      </c>
      <c r="K2823" s="3">
        <v>565.32000000000005</v>
      </c>
      <c r="L2823" s="3" t="s">
        <v>23</v>
      </c>
      <c r="M2823" s="5">
        <v>2</v>
      </c>
      <c r="N2823" s="6" t="str">
        <f>IF(ev_charging_network_usage_!$I2823&lt;=10,"Low",IF(ev_charging_network_usage_!$I2823&lt;=30,"Medium","High"))</f>
        <v>High</v>
      </c>
      <c r="O2823" s="6" t="str">
        <f t="shared" si="181"/>
        <v>Low Satisfaction</v>
      </c>
      <c r="P2823" s="6" t="str">
        <f>IF(ev_charging_network_usage_!$H2823&lt;30,"Short Charging",IF(ev_charging_network_usage_!$H2823&lt;=60,"Medium Charging","Long Charging"))</f>
        <v>Long Charging</v>
      </c>
      <c r="Q2823" s="6">
        <f t="shared" si="180"/>
        <v>3</v>
      </c>
      <c r="R2823" s="30">
        <f t="shared" si="178"/>
        <v>0.67708333333333337</v>
      </c>
      <c r="S2823" s="28">
        <f t="shared" si="179"/>
        <v>44988</v>
      </c>
      <c r="T2823" s="28"/>
    </row>
    <row r="2824" spans="1:20" ht="13.2" x14ac:dyDescent="0.25">
      <c r="A2824" s="7" t="s">
        <v>6221</v>
      </c>
      <c r="B2824" s="7" t="s">
        <v>55</v>
      </c>
      <c r="C2824" s="7" t="s">
        <v>21</v>
      </c>
      <c r="D2824" s="7" t="s">
        <v>16</v>
      </c>
      <c r="E2824" s="7" t="s">
        <v>17</v>
      </c>
      <c r="F2824" s="7" t="s">
        <v>6222</v>
      </c>
      <c r="G2824" s="7" t="s">
        <v>6223</v>
      </c>
      <c r="H2824" s="7">
        <v>16</v>
      </c>
      <c r="I2824" s="7">
        <v>4.43</v>
      </c>
      <c r="J2824" s="7">
        <v>12</v>
      </c>
      <c r="K2824" s="7">
        <v>53.16</v>
      </c>
      <c r="L2824" s="7" t="s">
        <v>38</v>
      </c>
      <c r="M2824" s="9">
        <v>3</v>
      </c>
      <c r="N2824" s="6" t="str">
        <f>IF(ev_charging_network_usage_!$I2824&lt;=10,"Low",IF(ev_charging_network_usage_!$I2824&lt;=30,"Medium","High"))</f>
        <v>Low</v>
      </c>
      <c r="O2824" s="6" t="str">
        <f t="shared" si="181"/>
        <v>Medium Satisfaction</v>
      </c>
      <c r="P2824" s="6" t="str">
        <f>IF(ev_charging_network_usage_!$H2824&lt;30,"Short Charging",IF(ev_charging_network_usage_!$H2824&lt;=60,"Medium Charging","Long Charging"))</f>
        <v>Short Charging</v>
      </c>
      <c r="Q2824" s="6">
        <f t="shared" si="180"/>
        <v>1</v>
      </c>
      <c r="R2824" s="30">
        <f t="shared" si="178"/>
        <v>5.4166666666666669E-2</v>
      </c>
      <c r="S2824" s="28">
        <f t="shared" si="179"/>
        <v>45489</v>
      </c>
      <c r="T2824" s="28"/>
    </row>
    <row r="2825" spans="1:20" ht="13.2" x14ac:dyDescent="0.25">
      <c r="A2825" s="3" t="s">
        <v>6224</v>
      </c>
      <c r="B2825" s="3" t="s">
        <v>78</v>
      </c>
      <c r="C2825" s="3" t="s">
        <v>21</v>
      </c>
      <c r="D2825" s="3" t="s">
        <v>16</v>
      </c>
      <c r="E2825" s="3" t="s">
        <v>35</v>
      </c>
      <c r="F2825" s="3" t="s">
        <v>6225</v>
      </c>
      <c r="G2825" s="3" t="s">
        <v>6226</v>
      </c>
      <c r="H2825" s="3">
        <v>34</v>
      </c>
      <c r="I2825" s="3">
        <v>44.25</v>
      </c>
      <c r="J2825" s="3">
        <v>8</v>
      </c>
      <c r="K2825" s="3">
        <v>354</v>
      </c>
      <c r="L2825" s="3" t="s">
        <v>23</v>
      </c>
      <c r="M2825" s="5">
        <v>2</v>
      </c>
      <c r="N2825" s="6" t="str">
        <f>IF(ev_charging_network_usage_!$I2825&lt;=10,"Low",IF(ev_charging_network_usage_!$I2825&lt;=30,"Medium","High"))</f>
        <v>High</v>
      </c>
      <c r="O2825" s="6" t="str">
        <f t="shared" si="181"/>
        <v>Low Satisfaction</v>
      </c>
      <c r="P2825" s="6" t="str">
        <f>IF(ev_charging_network_usage_!$H2825&lt;30,"Short Charging",IF(ev_charging_network_usage_!$H2825&lt;=60,"Medium Charging","Long Charging"))</f>
        <v>Medium Charging</v>
      </c>
      <c r="Q2825" s="6">
        <f t="shared" si="180"/>
        <v>1</v>
      </c>
      <c r="R2825" s="30">
        <f t="shared" si="178"/>
        <v>0.42569444444444443</v>
      </c>
      <c r="S2825" s="28">
        <f t="shared" si="179"/>
        <v>45588</v>
      </c>
      <c r="T2825" s="28"/>
    </row>
    <row r="2826" spans="1:20" ht="13.2" x14ac:dyDescent="0.25">
      <c r="A2826" s="7" t="s">
        <v>6227</v>
      </c>
      <c r="B2826" s="7" t="s">
        <v>14</v>
      </c>
      <c r="C2826" s="7" t="s">
        <v>21</v>
      </c>
      <c r="D2826" s="7" t="s">
        <v>16</v>
      </c>
      <c r="E2826" s="7" t="s">
        <v>17</v>
      </c>
      <c r="F2826" s="7" t="s">
        <v>6228</v>
      </c>
      <c r="G2826" s="8">
        <v>44928.036805555559</v>
      </c>
      <c r="H2826" s="7">
        <v>109</v>
      </c>
      <c r="I2826" s="7">
        <v>45.45</v>
      </c>
      <c r="J2826" s="7">
        <v>10</v>
      </c>
      <c r="K2826" s="7">
        <v>454.5</v>
      </c>
      <c r="L2826" s="7" t="s">
        <v>23</v>
      </c>
      <c r="M2826" s="9">
        <v>2</v>
      </c>
      <c r="N2826" s="6" t="str">
        <f>IF(ev_charging_network_usage_!$I2826&lt;=10,"Low",IF(ev_charging_network_usage_!$I2826&lt;=30,"Medium","High"))</f>
        <v>High</v>
      </c>
      <c r="O2826" s="6" t="str">
        <f t="shared" si="181"/>
        <v>Low Satisfaction</v>
      </c>
      <c r="P2826" s="6" t="str">
        <f>IF(ev_charging_network_usage_!$H2826&lt;30,"Short Charging",IF(ev_charging_network_usage_!$H2826&lt;=60,"Medium Charging","Long Charging"))</f>
        <v>Long Charging</v>
      </c>
      <c r="Q2826" s="6">
        <f t="shared" si="180"/>
        <v>1</v>
      </c>
      <c r="R2826" s="30">
        <f t="shared" si="178"/>
        <v>0.96111111111111114</v>
      </c>
      <c r="S2826" s="28">
        <f t="shared" si="179"/>
        <v>44957</v>
      </c>
      <c r="T2826" s="28"/>
    </row>
    <row r="2827" spans="1:20" ht="13.2" x14ac:dyDescent="0.25">
      <c r="A2827" s="3" t="s">
        <v>6229</v>
      </c>
      <c r="B2827" s="3" t="s">
        <v>59</v>
      </c>
      <c r="C2827" s="3" t="s">
        <v>21</v>
      </c>
      <c r="D2827" s="3" t="s">
        <v>22</v>
      </c>
      <c r="E2827" s="3" t="s">
        <v>17</v>
      </c>
      <c r="F2827" s="4">
        <v>44959.684027777781</v>
      </c>
      <c r="G2827" s="4">
        <v>44959.713194444441</v>
      </c>
      <c r="H2827" s="3">
        <v>42</v>
      </c>
      <c r="I2827" s="3">
        <v>22.44</v>
      </c>
      <c r="J2827" s="3">
        <v>8</v>
      </c>
      <c r="K2827" s="3">
        <v>179.52</v>
      </c>
      <c r="L2827" s="3" t="s">
        <v>27</v>
      </c>
      <c r="M2827" s="5">
        <v>2</v>
      </c>
      <c r="N2827" s="6" t="str">
        <f>IF(ev_charging_network_usage_!$I2827&lt;=10,"Low",IF(ev_charging_network_usage_!$I2827&lt;=30,"Medium","High"))</f>
        <v>Medium</v>
      </c>
      <c r="O2827" s="6" t="str">
        <f t="shared" si="181"/>
        <v>Low Satisfaction</v>
      </c>
      <c r="P2827" s="6" t="str">
        <f>IF(ev_charging_network_usage_!$H2827&lt;30,"Short Charging",IF(ev_charging_network_usage_!$H2827&lt;=60,"Medium Charging","Long Charging"))</f>
        <v>Medium Charging</v>
      </c>
      <c r="Q2827" s="6">
        <f t="shared" si="180"/>
        <v>1</v>
      </c>
      <c r="R2827" s="30">
        <f t="shared" si="178"/>
        <v>0.68402777777777779</v>
      </c>
      <c r="S2827" s="28">
        <f t="shared" si="179"/>
        <v>44959</v>
      </c>
      <c r="T2827" s="28"/>
    </row>
    <row r="2828" spans="1:20" ht="13.2" x14ac:dyDescent="0.25">
      <c r="A2828" s="7" t="s">
        <v>6230</v>
      </c>
      <c r="B2828" s="7" t="s">
        <v>78</v>
      </c>
      <c r="C2828" s="7" t="s">
        <v>15</v>
      </c>
      <c r="D2828" s="7" t="s">
        <v>34</v>
      </c>
      <c r="E2828" s="7" t="s">
        <v>35</v>
      </c>
      <c r="F2828" s="8">
        <v>44929.969444444447</v>
      </c>
      <c r="G2828" s="8">
        <v>44929.994444444441</v>
      </c>
      <c r="H2828" s="7">
        <v>36</v>
      </c>
      <c r="I2828" s="7">
        <v>53.59</v>
      </c>
      <c r="J2828" s="7">
        <v>12</v>
      </c>
      <c r="K2828" s="7">
        <v>643.08000000000004</v>
      </c>
      <c r="L2828" s="7" t="s">
        <v>27</v>
      </c>
      <c r="M2828" s="9">
        <v>5</v>
      </c>
      <c r="N2828" s="6" t="str">
        <f>IF(ev_charging_network_usage_!$I2828&lt;=10,"Low",IF(ev_charging_network_usage_!$I2828&lt;=30,"Medium","High"))</f>
        <v>High</v>
      </c>
      <c r="O2828" s="6" t="str">
        <f t="shared" si="181"/>
        <v>High Satisfaction</v>
      </c>
      <c r="P2828" s="6" t="str">
        <f>IF(ev_charging_network_usage_!$H2828&lt;30,"Short Charging",IF(ev_charging_network_usage_!$H2828&lt;=60,"Medium Charging","Long Charging"))</f>
        <v>Medium Charging</v>
      </c>
      <c r="Q2828" s="6">
        <f t="shared" si="180"/>
        <v>3</v>
      </c>
      <c r="R2828" s="30">
        <f t="shared" si="178"/>
        <v>0.96944444444444444</v>
      </c>
      <c r="S2828" s="28">
        <f t="shared" si="179"/>
        <v>44929</v>
      </c>
      <c r="T2828" s="28"/>
    </row>
    <row r="2829" spans="1:20" ht="13.2" x14ac:dyDescent="0.25">
      <c r="A2829" s="3" t="s">
        <v>6231</v>
      </c>
      <c r="B2829" s="3" t="s">
        <v>43</v>
      </c>
      <c r="C2829" s="3" t="s">
        <v>15</v>
      </c>
      <c r="D2829" s="3" t="s">
        <v>34</v>
      </c>
      <c r="E2829" s="3" t="s">
        <v>35</v>
      </c>
      <c r="F2829" s="3" t="s">
        <v>6232</v>
      </c>
      <c r="G2829" s="3" t="s">
        <v>6233</v>
      </c>
      <c r="H2829" s="3">
        <v>52</v>
      </c>
      <c r="I2829" s="3">
        <v>39.58</v>
      </c>
      <c r="J2829" s="3">
        <v>12</v>
      </c>
      <c r="K2829" s="3">
        <v>474.96</v>
      </c>
      <c r="L2829" s="3" t="s">
        <v>23</v>
      </c>
      <c r="M2829" s="5">
        <v>2</v>
      </c>
      <c r="N2829" s="6" t="str">
        <f>IF(ev_charging_network_usage_!$I2829&lt;=10,"Low",IF(ev_charging_network_usage_!$I2829&lt;=30,"Medium","High"))</f>
        <v>High</v>
      </c>
      <c r="O2829" s="6" t="str">
        <f t="shared" si="181"/>
        <v>Low Satisfaction</v>
      </c>
      <c r="P2829" s="6" t="str">
        <f>IF(ev_charging_network_usage_!$H2829&lt;30,"Short Charging",IF(ev_charging_network_usage_!$H2829&lt;=60,"Medium Charging","Long Charging"))</f>
        <v>Medium Charging</v>
      </c>
      <c r="Q2829" s="6">
        <f t="shared" si="180"/>
        <v>3</v>
      </c>
      <c r="R2829" s="30">
        <f t="shared" si="178"/>
        <v>0.6020833333333333</v>
      </c>
      <c r="S2829" s="28">
        <f t="shared" si="179"/>
        <v>45135</v>
      </c>
      <c r="T2829" s="28"/>
    </row>
    <row r="2830" spans="1:20" ht="13.2" x14ac:dyDescent="0.25">
      <c r="A2830" s="7" t="s">
        <v>6234</v>
      </c>
      <c r="B2830" s="7" t="s">
        <v>78</v>
      </c>
      <c r="C2830" s="7" t="s">
        <v>30</v>
      </c>
      <c r="D2830" s="7" t="s">
        <v>22</v>
      </c>
      <c r="E2830" s="7" t="s">
        <v>17</v>
      </c>
      <c r="F2830" s="7" t="s">
        <v>6235</v>
      </c>
      <c r="G2830" s="7" t="s">
        <v>6236</v>
      </c>
      <c r="H2830" s="7">
        <v>94</v>
      </c>
      <c r="I2830" s="7">
        <v>26.32</v>
      </c>
      <c r="J2830" s="7">
        <v>15</v>
      </c>
      <c r="K2830" s="7">
        <v>394.8</v>
      </c>
      <c r="L2830" s="7" t="s">
        <v>23</v>
      </c>
      <c r="M2830" s="9">
        <v>4</v>
      </c>
      <c r="N2830" s="6" t="str">
        <f>IF(ev_charging_network_usage_!$I2830&lt;=10,"Low",IF(ev_charging_network_usage_!$I2830&lt;=30,"Medium","High"))</f>
        <v>Medium</v>
      </c>
      <c r="O2830" s="6" t="str">
        <f t="shared" si="181"/>
        <v>Medium Satisfaction</v>
      </c>
      <c r="P2830" s="6" t="str">
        <f>IF(ev_charging_network_usage_!$H2830&lt;30,"Short Charging",IF(ev_charging_network_usage_!$H2830&lt;=60,"Medium Charging","Long Charging"))</f>
        <v>Long Charging</v>
      </c>
      <c r="Q2830" s="6">
        <f t="shared" si="180"/>
        <v>2</v>
      </c>
      <c r="R2830" s="30">
        <f t="shared" si="178"/>
        <v>7.9861111111111105E-2</v>
      </c>
      <c r="S2830" s="28">
        <f t="shared" si="179"/>
        <v>45560</v>
      </c>
      <c r="T2830" s="28"/>
    </row>
    <row r="2831" spans="1:20" ht="13.2" x14ac:dyDescent="0.25">
      <c r="A2831" s="3" t="s">
        <v>6237</v>
      </c>
      <c r="B2831" s="3" t="s">
        <v>78</v>
      </c>
      <c r="C2831" s="3" t="s">
        <v>30</v>
      </c>
      <c r="D2831" s="3" t="s">
        <v>34</v>
      </c>
      <c r="E2831" s="3" t="s">
        <v>35</v>
      </c>
      <c r="F2831" s="4">
        <v>45513.350694444445</v>
      </c>
      <c r="G2831" s="4">
        <v>45513.369444444441</v>
      </c>
      <c r="H2831" s="3">
        <v>27</v>
      </c>
      <c r="I2831" s="3">
        <v>51.89</v>
      </c>
      <c r="J2831" s="3">
        <v>12</v>
      </c>
      <c r="K2831" s="3">
        <v>622.67999999999995</v>
      </c>
      <c r="L2831" s="3" t="s">
        <v>18</v>
      </c>
      <c r="M2831" s="5">
        <v>5</v>
      </c>
      <c r="N2831" s="6" t="str">
        <f>IF(ev_charging_network_usage_!$I2831&lt;=10,"Low",IF(ev_charging_network_usage_!$I2831&lt;=30,"Medium","High"))</f>
        <v>High</v>
      </c>
      <c r="O2831" s="6" t="str">
        <f t="shared" si="181"/>
        <v>High Satisfaction</v>
      </c>
      <c r="P2831" s="6" t="str">
        <f>IF(ev_charging_network_usage_!$H2831&lt;30,"Short Charging",IF(ev_charging_network_usage_!$H2831&lt;=60,"Medium Charging","Long Charging"))</f>
        <v>Short Charging</v>
      </c>
      <c r="Q2831" s="6">
        <f t="shared" si="180"/>
        <v>2</v>
      </c>
      <c r="R2831" s="30">
        <f t="shared" si="178"/>
        <v>0.35069444444444442</v>
      </c>
      <c r="S2831" s="28">
        <f t="shared" si="179"/>
        <v>45513</v>
      </c>
      <c r="T2831" s="28"/>
    </row>
    <row r="2832" spans="1:20" ht="13.2" x14ac:dyDescent="0.25">
      <c r="A2832" s="7" t="s">
        <v>6238</v>
      </c>
      <c r="B2832" s="7" t="s">
        <v>48</v>
      </c>
      <c r="C2832" s="7" t="s">
        <v>30</v>
      </c>
      <c r="D2832" s="7" t="s">
        <v>31</v>
      </c>
      <c r="E2832" s="7" t="s">
        <v>17</v>
      </c>
      <c r="F2832" s="7" t="s">
        <v>6239</v>
      </c>
      <c r="G2832" s="7" t="s">
        <v>6240</v>
      </c>
      <c r="H2832" s="7">
        <v>52</v>
      </c>
      <c r="I2832" s="7">
        <v>3.09</v>
      </c>
      <c r="J2832" s="7">
        <v>15</v>
      </c>
      <c r="K2832" s="7">
        <v>46.35</v>
      </c>
      <c r="L2832" s="7" t="s">
        <v>38</v>
      </c>
      <c r="M2832" s="9">
        <v>2</v>
      </c>
      <c r="N2832" s="6" t="str">
        <f>IF(ev_charging_network_usage_!$I2832&lt;=10,"Low",IF(ev_charging_network_usage_!$I2832&lt;=30,"Medium","High"))</f>
        <v>Low</v>
      </c>
      <c r="O2832" s="6" t="str">
        <f t="shared" si="181"/>
        <v>Low Satisfaction</v>
      </c>
      <c r="P2832" s="6" t="str">
        <f>IF(ev_charging_network_usage_!$H2832&lt;30,"Short Charging",IF(ev_charging_network_usage_!$H2832&lt;=60,"Medium Charging","Long Charging"))</f>
        <v>Medium Charging</v>
      </c>
      <c r="Q2832" s="6">
        <f t="shared" si="180"/>
        <v>2</v>
      </c>
      <c r="R2832" s="30">
        <f t="shared" si="178"/>
        <v>0.97499999999999998</v>
      </c>
      <c r="S2832" s="28">
        <f t="shared" si="179"/>
        <v>45398</v>
      </c>
      <c r="T2832" s="28"/>
    </row>
    <row r="2833" spans="1:20" ht="13.2" x14ac:dyDescent="0.25">
      <c r="A2833" s="3" t="s">
        <v>6241</v>
      </c>
      <c r="B2833" s="3" t="s">
        <v>20</v>
      </c>
      <c r="C2833" s="3" t="s">
        <v>30</v>
      </c>
      <c r="D2833" s="3" t="s">
        <v>22</v>
      </c>
      <c r="E2833" s="3" t="s">
        <v>35</v>
      </c>
      <c r="F2833" s="4">
        <v>45117.055555555555</v>
      </c>
      <c r="G2833" s="4">
        <v>45117.070833333331</v>
      </c>
      <c r="H2833" s="3">
        <v>22</v>
      </c>
      <c r="I2833" s="3">
        <v>6.58</v>
      </c>
      <c r="J2833" s="3">
        <v>12</v>
      </c>
      <c r="K2833" s="3">
        <v>78.959999999999994</v>
      </c>
      <c r="L2833" s="3" t="s">
        <v>18</v>
      </c>
      <c r="M2833" s="5">
        <v>1</v>
      </c>
      <c r="N2833" s="6" t="str">
        <f>IF(ev_charging_network_usage_!$I2833&lt;=10,"Low",IF(ev_charging_network_usage_!$I2833&lt;=30,"Medium","High"))</f>
        <v>Low</v>
      </c>
      <c r="O2833" s="6" t="str">
        <f t="shared" si="181"/>
        <v>Low Satisfaction</v>
      </c>
      <c r="P2833" s="6" t="str">
        <f>IF(ev_charging_network_usage_!$H2833&lt;30,"Short Charging",IF(ev_charging_network_usage_!$H2833&lt;=60,"Medium Charging","Long Charging"))</f>
        <v>Short Charging</v>
      </c>
      <c r="Q2833" s="6">
        <f t="shared" si="180"/>
        <v>2</v>
      </c>
      <c r="R2833" s="30">
        <f t="shared" si="178"/>
        <v>5.5555555555555552E-2</v>
      </c>
      <c r="S2833" s="28">
        <f t="shared" si="179"/>
        <v>45117</v>
      </c>
      <c r="T2833" s="28"/>
    </row>
    <row r="2834" spans="1:20" ht="13.2" x14ac:dyDescent="0.25">
      <c r="A2834" s="7" t="s">
        <v>6242</v>
      </c>
      <c r="B2834" s="7" t="s">
        <v>29</v>
      </c>
      <c r="C2834" s="7" t="s">
        <v>21</v>
      </c>
      <c r="D2834" s="7" t="s">
        <v>16</v>
      </c>
      <c r="E2834" s="7" t="s">
        <v>17</v>
      </c>
      <c r="F2834" s="7" t="s">
        <v>6243</v>
      </c>
      <c r="G2834" s="7" t="s">
        <v>6244</v>
      </c>
      <c r="H2834" s="7">
        <v>52</v>
      </c>
      <c r="I2834" s="7">
        <v>41.49</v>
      </c>
      <c r="J2834" s="7">
        <v>15</v>
      </c>
      <c r="K2834" s="7">
        <v>622.35</v>
      </c>
      <c r="L2834" s="7" t="s">
        <v>38</v>
      </c>
      <c r="M2834" s="9">
        <v>2</v>
      </c>
      <c r="N2834" s="6" t="str">
        <f>IF(ev_charging_network_usage_!$I2834&lt;=10,"Low",IF(ev_charging_network_usage_!$I2834&lt;=30,"Medium","High"))</f>
        <v>High</v>
      </c>
      <c r="O2834" s="6" t="str">
        <f t="shared" si="181"/>
        <v>Low Satisfaction</v>
      </c>
      <c r="P2834" s="6" t="str">
        <f>IF(ev_charging_network_usage_!$H2834&lt;30,"Short Charging",IF(ev_charging_network_usage_!$H2834&lt;=60,"Medium Charging","Long Charging"))</f>
        <v>Medium Charging</v>
      </c>
      <c r="Q2834" s="6">
        <f t="shared" si="180"/>
        <v>1</v>
      </c>
      <c r="R2834" s="30">
        <f t="shared" si="178"/>
        <v>0.14930555555555555</v>
      </c>
      <c r="S2834" s="28">
        <f t="shared" si="179"/>
        <v>45074</v>
      </c>
      <c r="T2834" s="28"/>
    </row>
    <row r="2835" spans="1:20" ht="13.2" x14ac:dyDescent="0.25">
      <c r="A2835" s="3" t="s">
        <v>6245</v>
      </c>
      <c r="B2835" s="3" t="s">
        <v>43</v>
      </c>
      <c r="C2835" s="3" t="s">
        <v>15</v>
      </c>
      <c r="D2835" s="3" t="s">
        <v>34</v>
      </c>
      <c r="E2835" s="3" t="s">
        <v>35</v>
      </c>
      <c r="F2835" s="3" t="s">
        <v>6246</v>
      </c>
      <c r="G2835" s="3" t="s">
        <v>6247</v>
      </c>
      <c r="H2835" s="3">
        <v>16</v>
      </c>
      <c r="I2835" s="3">
        <v>12.05</v>
      </c>
      <c r="J2835" s="3">
        <v>15</v>
      </c>
      <c r="K2835" s="3">
        <v>180.75</v>
      </c>
      <c r="L2835" s="3" t="s">
        <v>23</v>
      </c>
      <c r="M2835" s="5">
        <v>1</v>
      </c>
      <c r="N2835" s="6" t="str">
        <f>IF(ev_charging_network_usage_!$I2835&lt;=10,"Low",IF(ev_charging_network_usage_!$I2835&lt;=30,"Medium","High"))</f>
        <v>Medium</v>
      </c>
      <c r="O2835" s="6" t="str">
        <f t="shared" si="181"/>
        <v>Low Satisfaction</v>
      </c>
      <c r="P2835" s="6" t="str">
        <f>IF(ev_charging_network_usage_!$H2835&lt;30,"Short Charging",IF(ev_charging_network_usage_!$H2835&lt;=60,"Medium Charging","Long Charging"))</f>
        <v>Short Charging</v>
      </c>
      <c r="Q2835" s="6">
        <f t="shared" si="180"/>
        <v>3</v>
      </c>
      <c r="R2835" s="30">
        <f t="shared" si="178"/>
        <v>0.65694444444444444</v>
      </c>
      <c r="S2835" s="28">
        <f t="shared" si="179"/>
        <v>45311</v>
      </c>
      <c r="T2835" s="28"/>
    </row>
    <row r="2836" spans="1:20" ht="13.2" x14ac:dyDescent="0.25">
      <c r="A2836" s="7" t="s">
        <v>6248</v>
      </c>
      <c r="B2836" s="7" t="s">
        <v>20</v>
      </c>
      <c r="C2836" s="7" t="s">
        <v>30</v>
      </c>
      <c r="D2836" s="7" t="s">
        <v>31</v>
      </c>
      <c r="E2836" s="7" t="s">
        <v>35</v>
      </c>
      <c r="F2836" s="7" t="s">
        <v>6249</v>
      </c>
      <c r="G2836" s="7" t="s">
        <v>6250</v>
      </c>
      <c r="H2836" s="7">
        <v>58</v>
      </c>
      <c r="I2836" s="7">
        <v>34.35</v>
      </c>
      <c r="J2836" s="7">
        <v>10</v>
      </c>
      <c r="K2836" s="7">
        <v>343.5</v>
      </c>
      <c r="L2836" s="7" t="s">
        <v>27</v>
      </c>
      <c r="M2836" s="9">
        <v>3</v>
      </c>
      <c r="N2836" s="6" t="str">
        <f>IF(ev_charging_network_usage_!$I2836&lt;=10,"Low",IF(ev_charging_network_usage_!$I2836&lt;=30,"Medium","High"))</f>
        <v>High</v>
      </c>
      <c r="O2836" s="6" t="str">
        <f t="shared" si="181"/>
        <v>Medium Satisfaction</v>
      </c>
      <c r="P2836" s="6" t="str">
        <f>IF(ev_charging_network_usage_!$H2836&lt;30,"Short Charging",IF(ev_charging_network_usage_!$H2836&lt;=60,"Medium Charging","Long Charging"))</f>
        <v>Medium Charging</v>
      </c>
      <c r="Q2836" s="6">
        <f t="shared" si="180"/>
        <v>2</v>
      </c>
      <c r="R2836" s="30">
        <f t="shared" si="178"/>
        <v>1.0416666666666666E-2</v>
      </c>
      <c r="S2836" s="28">
        <f t="shared" si="179"/>
        <v>45504</v>
      </c>
      <c r="T2836" s="28"/>
    </row>
    <row r="2837" spans="1:20" ht="13.2" x14ac:dyDescent="0.25">
      <c r="A2837" s="3" t="s">
        <v>6251</v>
      </c>
      <c r="B2837" s="3" t="s">
        <v>78</v>
      </c>
      <c r="C2837" s="3" t="s">
        <v>30</v>
      </c>
      <c r="D2837" s="3" t="s">
        <v>22</v>
      </c>
      <c r="E2837" s="3" t="s">
        <v>17</v>
      </c>
      <c r="F2837" s="3" t="s">
        <v>6252</v>
      </c>
      <c r="G2837" s="3" t="s">
        <v>6253</v>
      </c>
      <c r="H2837" s="3">
        <v>49</v>
      </c>
      <c r="I2837" s="3">
        <v>45.42</v>
      </c>
      <c r="J2837" s="3">
        <v>10</v>
      </c>
      <c r="K2837" s="3">
        <v>454.2</v>
      </c>
      <c r="L2837" s="3" t="s">
        <v>27</v>
      </c>
      <c r="M2837" s="5">
        <v>4</v>
      </c>
      <c r="N2837" s="6" t="str">
        <f>IF(ev_charging_network_usage_!$I2837&lt;=10,"Low",IF(ev_charging_network_usage_!$I2837&lt;=30,"Medium","High"))</f>
        <v>High</v>
      </c>
      <c r="O2837" s="6" t="str">
        <f t="shared" si="181"/>
        <v>Medium Satisfaction</v>
      </c>
      <c r="P2837" s="6" t="str">
        <f>IF(ev_charging_network_usage_!$H2837&lt;30,"Short Charging",IF(ev_charging_network_usage_!$H2837&lt;=60,"Medium Charging","Long Charging"))</f>
        <v>Medium Charging</v>
      </c>
      <c r="Q2837" s="6">
        <f t="shared" si="180"/>
        <v>2</v>
      </c>
      <c r="R2837" s="30">
        <f t="shared" si="178"/>
        <v>0.3347222222222222</v>
      </c>
      <c r="S2837" s="28">
        <f t="shared" si="179"/>
        <v>45364</v>
      </c>
      <c r="T2837" s="28"/>
    </row>
    <row r="2838" spans="1:20" ht="13.2" x14ac:dyDescent="0.25">
      <c r="A2838" s="7" t="s">
        <v>6254</v>
      </c>
      <c r="B2838" s="7" t="s">
        <v>14</v>
      </c>
      <c r="C2838" s="7" t="s">
        <v>30</v>
      </c>
      <c r="D2838" s="7" t="s">
        <v>16</v>
      </c>
      <c r="E2838" s="7" t="s">
        <v>17</v>
      </c>
      <c r="F2838" s="7" t="s">
        <v>6255</v>
      </c>
      <c r="G2838" s="7" t="s">
        <v>6256</v>
      </c>
      <c r="H2838" s="7">
        <v>46</v>
      </c>
      <c r="I2838" s="7">
        <v>17.97</v>
      </c>
      <c r="J2838" s="7">
        <v>8</v>
      </c>
      <c r="K2838" s="7">
        <v>143.76</v>
      </c>
      <c r="L2838" s="7" t="s">
        <v>27</v>
      </c>
      <c r="M2838" s="9">
        <v>5</v>
      </c>
      <c r="N2838" s="6" t="str">
        <f>IF(ev_charging_network_usage_!$I2838&lt;=10,"Low",IF(ev_charging_network_usage_!$I2838&lt;=30,"Medium","High"))</f>
        <v>Medium</v>
      </c>
      <c r="O2838" s="6" t="str">
        <f t="shared" si="181"/>
        <v>High Satisfaction</v>
      </c>
      <c r="P2838" s="6" t="str">
        <f>IF(ev_charging_network_usage_!$H2838&lt;30,"Short Charging",IF(ev_charging_network_usage_!$H2838&lt;=60,"Medium Charging","Long Charging"))</f>
        <v>Medium Charging</v>
      </c>
      <c r="Q2838" s="6">
        <f t="shared" si="180"/>
        <v>2</v>
      </c>
      <c r="R2838" s="30">
        <f t="shared" si="178"/>
        <v>4.1666666666666666E-3</v>
      </c>
      <c r="S2838" s="28">
        <f t="shared" si="179"/>
        <v>45611</v>
      </c>
      <c r="T2838" s="28"/>
    </row>
    <row r="2839" spans="1:20" ht="13.2" x14ac:dyDescent="0.25">
      <c r="A2839" s="3" t="s">
        <v>6257</v>
      </c>
      <c r="B2839" s="3" t="s">
        <v>29</v>
      </c>
      <c r="C2839" s="3" t="s">
        <v>30</v>
      </c>
      <c r="D2839" s="3" t="s">
        <v>34</v>
      </c>
      <c r="E2839" s="3" t="s">
        <v>35</v>
      </c>
      <c r="F2839" s="3" t="s">
        <v>6258</v>
      </c>
      <c r="G2839" s="3" t="s">
        <v>6259</v>
      </c>
      <c r="H2839" s="3">
        <v>18</v>
      </c>
      <c r="I2839" s="3">
        <v>43.26</v>
      </c>
      <c r="J2839" s="3">
        <v>12</v>
      </c>
      <c r="K2839" s="3">
        <v>519.12</v>
      </c>
      <c r="L2839" s="3" t="s">
        <v>27</v>
      </c>
      <c r="M2839" s="5">
        <v>3</v>
      </c>
      <c r="N2839" s="6" t="str">
        <f>IF(ev_charging_network_usage_!$I2839&lt;=10,"Low",IF(ev_charging_network_usage_!$I2839&lt;=30,"Medium","High"))</f>
        <v>High</v>
      </c>
      <c r="O2839" s="6" t="str">
        <f t="shared" si="181"/>
        <v>Medium Satisfaction</v>
      </c>
      <c r="P2839" s="6" t="str">
        <f>IF(ev_charging_network_usage_!$H2839&lt;30,"Short Charging",IF(ev_charging_network_usage_!$H2839&lt;=60,"Medium Charging","Long Charging"))</f>
        <v>Short Charging</v>
      </c>
      <c r="Q2839" s="6">
        <f t="shared" si="180"/>
        <v>2</v>
      </c>
      <c r="R2839" s="30">
        <f t="shared" si="178"/>
        <v>0.2902777777777778</v>
      </c>
      <c r="S2839" s="28">
        <f t="shared" si="179"/>
        <v>45461</v>
      </c>
      <c r="T2839" s="28"/>
    </row>
    <row r="2840" spans="1:20" ht="13.2" x14ac:dyDescent="0.25">
      <c r="A2840" s="7" t="s">
        <v>6260</v>
      </c>
      <c r="B2840" s="7" t="s">
        <v>48</v>
      </c>
      <c r="C2840" s="7" t="s">
        <v>15</v>
      </c>
      <c r="D2840" s="7" t="s">
        <v>16</v>
      </c>
      <c r="E2840" s="7" t="s">
        <v>35</v>
      </c>
      <c r="F2840" s="7" t="s">
        <v>6261</v>
      </c>
      <c r="G2840" s="7" t="s">
        <v>6262</v>
      </c>
      <c r="H2840" s="7">
        <v>20</v>
      </c>
      <c r="I2840" s="7">
        <v>56.75</v>
      </c>
      <c r="J2840" s="7">
        <v>12</v>
      </c>
      <c r="K2840" s="7">
        <v>681</v>
      </c>
      <c r="L2840" s="7" t="s">
        <v>27</v>
      </c>
      <c r="M2840" s="9">
        <v>5</v>
      </c>
      <c r="N2840" s="6" t="str">
        <f>IF(ev_charging_network_usage_!$I2840&lt;=10,"Low",IF(ev_charging_network_usage_!$I2840&lt;=30,"Medium","High"))</f>
        <v>High</v>
      </c>
      <c r="O2840" s="6" t="str">
        <f t="shared" si="181"/>
        <v>High Satisfaction</v>
      </c>
      <c r="P2840" s="6" t="str">
        <f>IF(ev_charging_network_usage_!$H2840&lt;30,"Short Charging",IF(ev_charging_network_usage_!$H2840&lt;=60,"Medium Charging","Long Charging"))</f>
        <v>Short Charging</v>
      </c>
      <c r="Q2840" s="6">
        <f t="shared" si="180"/>
        <v>3</v>
      </c>
      <c r="R2840" s="30">
        <f t="shared" si="178"/>
        <v>9.7222222222222224E-3</v>
      </c>
      <c r="S2840" s="28">
        <f t="shared" si="179"/>
        <v>45012</v>
      </c>
      <c r="T2840" s="28"/>
    </row>
    <row r="2841" spans="1:20" ht="13.2" x14ac:dyDescent="0.25">
      <c r="A2841" s="3" t="s">
        <v>6263</v>
      </c>
      <c r="B2841" s="3" t="s">
        <v>48</v>
      </c>
      <c r="C2841" s="3" t="s">
        <v>15</v>
      </c>
      <c r="D2841" s="3" t="s">
        <v>34</v>
      </c>
      <c r="E2841" s="3" t="s">
        <v>35</v>
      </c>
      <c r="F2841" s="3" t="s">
        <v>6264</v>
      </c>
      <c r="G2841" s="3" t="s">
        <v>6265</v>
      </c>
      <c r="H2841" s="3">
        <v>33</v>
      </c>
      <c r="I2841" s="3">
        <v>39.96</v>
      </c>
      <c r="J2841" s="3">
        <v>10</v>
      </c>
      <c r="K2841" s="3">
        <v>399.6</v>
      </c>
      <c r="L2841" s="3" t="s">
        <v>23</v>
      </c>
      <c r="M2841" s="5">
        <v>1</v>
      </c>
      <c r="N2841" s="6" t="str">
        <f>IF(ev_charging_network_usage_!$I2841&lt;=10,"Low",IF(ev_charging_network_usage_!$I2841&lt;=30,"Medium","High"))</f>
        <v>High</v>
      </c>
      <c r="O2841" s="6" t="str">
        <f t="shared" si="181"/>
        <v>Low Satisfaction</v>
      </c>
      <c r="P2841" s="6" t="str">
        <f>IF(ev_charging_network_usage_!$H2841&lt;30,"Short Charging",IF(ev_charging_network_usage_!$H2841&lt;=60,"Medium Charging","Long Charging"))</f>
        <v>Medium Charging</v>
      </c>
      <c r="Q2841" s="6">
        <f t="shared" si="180"/>
        <v>3</v>
      </c>
      <c r="R2841" s="30">
        <f t="shared" si="178"/>
        <v>0.59583333333333333</v>
      </c>
      <c r="S2841" s="28">
        <f t="shared" si="179"/>
        <v>45366</v>
      </c>
      <c r="T2841" s="28"/>
    </row>
    <row r="2842" spans="1:20" ht="13.2" x14ac:dyDescent="0.25">
      <c r="A2842" s="7" t="s">
        <v>6266</v>
      </c>
      <c r="B2842" s="7" t="s">
        <v>48</v>
      </c>
      <c r="C2842" s="7" t="s">
        <v>21</v>
      </c>
      <c r="D2842" s="7" t="s">
        <v>31</v>
      </c>
      <c r="E2842" s="7" t="s">
        <v>35</v>
      </c>
      <c r="F2842" s="7" t="s">
        <v>6267</v>
      </c>
      <c r="G2842" s="7" t="s">
        <v>6268</v>
      </c>
      <c r="H2842" s="7">
        <v>71</v>
      </c>
      <c r="I2842" s="7">
        <v>25.51</v>
      </c>
      <c r="J2842" s="7">
        <v>15</v>
      </c>
      <c r="K2842" s="7">
        <v>382.65</v>
      </c>
      <c r="L2842" s="7" t="s">
        <v>18</v>
      </c>
      <c r="M2842" s="9">
        <v>5</v>
      </c>
      <c r="N2842" s="6" t="str">
        <f>IF(ev_charging_network_usage_!$I2842&lt;=10,"Low",IF(ev_charging_network_usage_!$I2842&lt;=30,"Medium","High"))</f>
        <v>Medium</v>
      </c>
      <c r="O2842" s="6" t="str">
        <f t="shared" si="181"/>
        <v>High Satisfaction</v>
      </c>
      <c r="P2842" s="6" t="str">
        <f>IF(ev_charging_network_usage_!$H2842&lt;30,"Short Charging",IF(ev_charging_network_usage_!$H2842&lt;=60,"Medium Charging","Long Charging"))</f>
        <v>Long Charging</v>
      </c>
      <c r="Q2842" s="6">
        <f t="shared" si="180"/>
        <v>1</v>
      </c>
      <c r="R2842" s="30">
        <f t="shared" si="178"/>
        <v>0.99097222222222225</v>
      </c>
      <c r="S2842" s="28">
        <f t="shared" si="179"/>
        <v>45198</v>
      </c>
      <c r="T2842" s="28"/>
    </row>
    <row r="2843" spans="1:20" ht="13.2" x14ac:dyDescent="0.25">
      <c r="A2843" s="3" t="s">
        <v>6269</v>
      </c>
      <c r="B2843" s="3" t="s">
        <v>55</v>
      </c>
      <c r="C2843" s="3" t="s">
        <v>15</v>
      </c>
      <c r="D2843" s="3" t="s">
        <v>16</v>
      </c>
      <c r="E2843" s="3" t="s">
        <v>35</v>
      </c>
      <c r="F2843" s="3" t="s">
        <v>6270</v>
      </c>
      <c r="G2843" s="3" t="s">
        <v>6271</v>
      </c>
      <c r="H2843" s="3">
        <v>114</v>
      </c>
      <c r="I2843" s="3">
        <v>32.36</v>
      </c>
      <c r="J2843" s="3">
        <v>8</v>
      </c>
      <c r="K2843" s="3">
        <v>258.88</v>
      </c>
      <c r="L2843" s="3" t="s">
        <v>23</v>
      </c>
      <c r="M2843" s="5">
        <v>2</v>
      </c>
      <c r="N2843" s="6" t="str">
        <f>IF(ev_charging_network_usage_!$I2843&lt;=10,"Low",IF(ev_charging_network_usage_!$I2843&lt;=30,"Medium","High"))</f>
        <v>High</v>
      </c>
      <c r="O2843" s="6" t="str">
        <f t="shared" si="181"/>
        <v>Low Satisfaction</v>
      </c>
      <c r="P2843" s="6" t="str">
        <f>IF(ev_charging_network_usage_!$H2843&lt;30,"Short Charging",IF(ev_charging_network_usage_!$H2843&lt;=60,"Medium Charging","Long Charging"))</f>
        <v>Long Charging</v>
      </c>
      <c r="Q2843" s="6">
        <f t="shared" si="180"/>
        <v>3</v>
      </c>
      <c r="R2843" s="30">
        <f t="shared" si="178"/>
        <v>0.19791666666666666</v>
      </c>
      <c r="S2843" s="28">
        <f t="shared" si="179"/>
        <v>45432</v>
      </c>
      <c r="T2843" s="28"/>
    </row>
    <row r="2844" spans="1:20" ht="13.2" x14ac:dyDescent="0.25">
      <c r="A2844" s="7" t="s">
        <v>6272</v>
      </c>
      <c r="B2844" s="7" t="s">
        <v>29</v>
      </c>
      <c r="C2844" s="7" t="s">
        <v>21</v>
      </c>
      <c r="D2844" s="7" t="s">
        <v>22</v>
      </c>
      <c r="E2844" s="7" t="s">
        <v>17</v>
      </c>
      <c r="F2844" s="7" t="s">
        <v>6273</v>
      </c>
      <c r="G2844" s="7" t="s">
        <v>6274</v>
      </c>
      <c r="H2844" s="7">
        <v>93</v>
      </c>
      <c r="I2844" s="7">
        <v>35.51</v>
      </c>
      <c r="J2844" s="7">
        <v>15</v>
      </c>
      <c r="K2844" s="7">
        <v>532.65</v>
      </c>
      <c r="L2844" s="7" t="s">
        <v>23</v>
      </c>
      <c r="M2844" s="9">
        <v>3</v>
      </c>
      <c r="N2844" s="6" t="str">
        <f>IF(ev_charging_network_usage_!$I2844&lt;=10,"Low",IF(ev_charging_network_usage_!$I2844&lt;=30,"Medium","High"))</f>
        <v>High</v>
      </c>
      <c r="O2844" s="6" t="str">
        <f t="shared" si="181"/>
        <v>Medium Satisfaction</v>
      </c>
      <c r="P2844" s="6" t="str">
        <f>IF(ev_charging_network_usage_!$H2844&lt;30,"Short Charging",IF(ev_charging_network_usage_!$H2844&lt;=60,"Medium Charging","Long Charging"))</f>
        <v>Long Charging</v>
      </c>
      <c r="Q2844" s="6">
        <f t="shared" si="180"/>
        <v>1</v>
      </c>
      <c r="R2844" s="30">
        <f t="shared" si="178"/>
        <v>0.68680555555555556</v>
      </c>
      <c r="S2844" s="28">
        <f t="shared" si="179"/>
        <v>45015</v>
      </c>
      <c r="T2844" s="28"/>
    </row>
    <row r="2845" spans="1:20" ht="13.2" x14ac:dyDescent="0.25">
      <c r="A2845" s="3" t="s">
        <v>6275</v>
      </c>
      <c r="B2845" s="3" t="s">
        <v>20</v>
      </c>
      <c r="C2845" s="3" t="s">
        <v>30</v>
      </c>
      <c r="D2845" s="3" t="s">
        <v>22</v>
      </c>
      <c r="E2845" s="3" t="s">
        <v>35</v>
      </c>
      <c r="F2845" s="3" t="s">
        <v>6276</v>
      </c>
      <c r="G2845" s="3" t="s">
        <v>6277</v>
      </c>
      <c r="H2845" s="3">
        <v>87</v>
      </c>
      <c r="I2845" s="3">
        <v>5.74</v>
      </c>
      <c r="J2845" s="3">
        <v>15</v>
      </c>
      <c r="K2845" s="3">
        <v>86.1</v>
      </c>
      <c r="L2845" s="3" t="s">
        <v>38</v>
      </c>
      <c r="M2845" s="5">
        <v>2</v>
      </c>
      <c r="N2845" s="6" t="str">
        <f>IF(ev_charging_network_usage_!$I2845&lt;=10,"Low",IF(ev_charging_network_usage_!$I2845&lt;=30,"Medium","High"))</f>
        <v>Low</v>
      </c>
      <c r="O2845" s="6" t="str">
        <f t="shared" si="181"/>
        <v>Low Satisfaction</v>
      </c>
      <c r="P2845" s="6" t="str">
        <f>IF(ev_charging_network_usage_!$H2845&lt;30,"Short Charging",IF(ev_charging_network_usage_!$H2845&lt;=60,"Medium Charging","Long Charging"))</f>
        <v>Long Charging</v>
      </c>
      <c r="Q2845" s="6">
        <f t="shared" si="180"/>
        <v>2</v>
      </c>
      <c r="R2845" s="30">
        <f t="shared" si="178"/>
        <v>0.88749999999999996</v>
      </c>
      <c r="S2845" s="28">
        <f t="shared" si="179"/>
        <v>45072</v>
      </c>
      <c r="T2845" s="28"/>
    </row>
    <row r="2846" spans="1:20" ht="13.2" x14ac:dyDescent="0.25">
      <c r="A2846" s="7" t="s">
        <v>6278</v>
      </c>
      <c r="B2846" s="7" t="s">
        <v>59</v>
      </c>
      <c r="C2846" s="7" t="s">
        <v>21</v>
      </c>
      <c r="D2846" s="7" t="s">
        <v>22</v>
      </c>
      <c r="E2846" s="7" t="s">
        <v>17</v>
      </c>
      <c r="F2846" s="8">
        <v>45385.515277777777</v>
      </c>
      <c r="G2846" s="8">
        <v>45385.527083333334</v>
      </c>
      <c r="H2846" s="7">
        <v>17</v>
      </c>
      <c r="I2846" s="7">
        <v>52.15</v>
      </c>
      <c r="J2846" s="7">
        <v>15</v>
      </c>
      <c r="K2846" s="7">
        <v>782.25</v>
      </c>
      <c r="L2846" s="7" t="s">
        <v>23</v>
      </c>
      <c r="M2846" s="9">
        <v>5</v>
      </c>
      <c r="N2846" s="6" t="str">
        <f>IF(ev_charging_network_usage_!$I2846&lt;=10,"Low",IF(ev_charging_network_usage_!$I2846&lt;=30,"Medium","High"))</f>
        <v>High</v>
      </c>
      <c r="O2846" s="6" t="str">
        <f t="shared" si="181"/>
        <v>High Satisfaction</v>
      </c>
      <c r="P2846" s="6" t="str">
        <f>IF(ev_charging_network_usage_!$H2846&lt;30,"Short Charging",IF(ev_charging_network_usage_!$H2846&lt;=60,"Medium Charging","Long Charging"))</f>
        <v>Short Charging</v>
      </c>
      <c r="Q2846" s="6">
        <f t="shared" si="180"/>
        <v>1</v>
      </c>
      <c r="R2846" s="30">
        <f t="shared" si="178"/>
        <v>0.51527777777777772</v>
      </c>
      <c r="S2846" s="28">
        <f t="shared" si="179"/>
        <v>45385</v>
      </c>
      <c r="T2846" s="28"/>
    </row>
    <row r="2847" spans="1:20" ht="13.2" x14ac:dyDescent="0.25">
      <c r="A2847" s="3" t="s">
        <v>6279</v>
      </c>
      <c r="B2847" s="3" t="s">
        <v>59</v>
      </c>
      <c r="C2847" s="3" t="s">
        <v>30</v>
      </c>
      <c r="D2847" s="3" t="s">
        <v>22</v>
      </c>
      <c r="E2847" s="3" t="s">
        <v>17</v>
      </c>
      <c r="F2847" s="4">
        <v>45482.768750000003</v>
      </c>
      <c r="G2847" s="4">
        <v>45482.85</v>
      </c>
      <c r="H2847" s="3">
        <v>117</v>
      </c>
      <c r="I2847" s="3">
        <v>24.05</v>
      </c>
      <c r="J2847" s="3">
        <v>8</v>
      </c>
      <c r="K2847" s="3">
        <v>192.4</v>
      </c>
      <c r="L2847" s="3" t="s">
        <v>38</v>
      </c>
      <c r="M2847" s="5">
        <v>3</v>
      </c>
      <c r="N2847" s="6" t="str">
        <f>IF(ev_charging_network_usage_!$I2847&lt;=10,"Low",IF(ev_charging_network_usage_!$I2847&lt;=30,"Medium","High"))</f>
        <v>Medium</v>
      </c>
      <c r="O2847" s="6" t="str">
        <f t="shared" si="181"/>
        <v>Medium Satisfaction</v>
      </c>
      <c r="P2847" s="6" t="str">
        <f>IF(ev_charging_network_usage_!$H2847&lt;30,"Short Charging",IF(ev_charging_network_usage_!$H2847&lt;=60,"Medium Charging","Long Charging"))</f>
        <v>Long Charging</v>
      </c>
      <c r="Q2847" s="6">
        <f t="shared" si="180"/>
        <v>2</v>
      </c>
      <c r="R2847" s="30">
        <f t="shared" si="178"/>
        <v>0.76875000000000004</v>
      </c>
      <c r="S2847" s="28">
        <f t="shared" si="179"/>
        <v>45482</v>
      </c>
      <c r="T2847" s="28"/>
    </row>
    <row r="2848" spans="1:20" ht="13.2" x14ac:dyDescent="0.25">
      <c r="A2848" s="7" t="s">
        <v>6280</v>
      </c>
      <c r="B2848" s="7" t="s">
        <v>14</v>
      </c>
      <c r="C2848" s="7" t="s">
        <v>15</v>
      </c>
      <c r="D2848" s="7" t="s">
        <v>34</v>
      </c>
      <c r="E2848" s="7" t="s">
        <v>17</v>
      </c>
      <c r="F2848" s="8">
        <v>45537.557638888888</v>
      </c>
      <c r="G2848" s="8">
        <v>45537.638194444444</v>
      </c>
      <c r="H2848" s="7">
        <v>116</v>
      </c>
      <c r="I2848" s="7">
        <v>2.12</v>
      </c>
      <c r="J2848" s="7">
        <v>10</v>
      </c>
      <c r="K2848" s="7">
        <v>21.2</v>
      </c>
      <c r="L2848" s="7" t="s">
        <v>18</v>
      </c>
      <c r="M2848" s="9">
        <v>2</v>
      </c>
      <c r="N2848" s="6" t="str">
        <f>IF(ev_charging_network_usage_!$I2848&lt;=10,"Low",IF(ev_charging_network_usage_!$I2848&lt;=30,"Medium","High"))</f>
        <v>Low</v>
      </c>
      <c r="O2848" s="6" t="str">
        <f t="shared" si="181"/>
        <v>Low Satisfaction</v>
      </c>
      <c r="P2848" s="6" t="str">
        <f>IF(ev_charging_network_usage_!$H2848&lt;30,"Short Charging",IF(ev_charging_network_usage_!$H2848&lt;=60,"Medium Charging","Long Charging"))</f>
        <v>Long Charging</v>
      </c>
      <c r="Q2848" s="6">
        <f t="shared" si="180"/>
        <v>3</v>
      </c>
      <c r="R2848" s="30">
        <f t="shared" si="178"/>
        <v>0.55763888888888891</v>
      </c>
      <c r="S2848" s="28">
        <f t="shared" si="179"/>
        <v>45537</v>
      </c>
      <c r="T2848" s="28"/>
    </row>
    <row r="2849" spans="1:20" ht="13.2" x14ac:dyDescent="0.25">
      <c r="A2849" s="3" t="s">
        <v>6281</v>
      </c>
      <c r="B2849" s="3" t="s">
        <v>14</v>
      </c>
      <c r="C2849" s="3" t="s">
        <v>21</v>
      </c>
      <c r="D2849" s="3" t="s">
        <v>22</v>
      </c>
      <c r="E2849" s="3" t="s">
        <v>35</v>
      </c>
      <c r="F2849" s="3" t="s">
        <v>6282</v>
      </c>
      <c r="G2849" s="3" t="s">
        <v>6283</v>
      </c>
      <c r="H2849" s="3">
        <v>50</v>
      </c>
      <c r="I2849" s="3">
        <v>39.89</v>
      </c>
      <c r="J2849" s="3">
        <v>12</v>
      </c>
      <c r="K2849" s="3">
        <v>478.68</v>
      </c>
      <c r="L2849" s="3" t="s">
        <v>38</v>
      </c>
      <c r="M2849" s="5">
        <v>5</v>
      </c>
      <c r="N2849" s="6" t="str">
        <f>IF(ev_charging_network_usage_!$I2849&lt;=10,"Low",IF(ev_charging_network_usage_!$I2849&lt;=30,"Medium","High"))</f>
        <v>High</v>
      </c>
      <c r="O2849" s="6" t="str">
        <f t="shared" si="181"/>
        <v>High Satisfaction</v>
      </c>
      <c r="P2849" s="6" t="str">
        <f>IF(ev_charging_network_usage_!$H2849&lt;30,"Short Charging",IF(ev_charging_network_usage_!$H2849&lt;=60,"Medium Charging","Long Charging"))</f>
        <v>Medium Charging</v>
      </c>
      <c r="Q2849" s="6">
        <f t="shared" si="180"/>
        <v>1</v>
      </c>
      <c r="R2849" s="30">
        <f t="shared" si="178"/>
        <v>0.23402777777777778</v>
      </c>
      <c r="S2849" s="28">
        <f t="shared" si="179"/>
        <v>45472</v>
      </c>
      <c r="T2849" s="28"/>
    </row>
    <row r="2850" spans="1:20" ht="13.2" x14ac:dyDescent="0.25">
      <c r="A2850" s="7" t="s">
        <v>6284</v>
      </c>
      <c r="B2850" s="7" t="s">
        <v>78</v>
      </c>
      <c r="C2850" s="7" t="s">
        <v>15</v>
      </c>
      <c r="D2850" s="7" t="s">
        <v>22</v>
      </c>
      <c r="E2850" s="7" t="s">
        <v>35</v>
      </c>
      <c r="F2850" s="7" t="s">
        <v>6285</v>
      </c>
      <c r="G2850" s="7" t="s">
        <v>6286</v>
      </c>
      <c r="H2850" s="7">
        <v>16</v>
      </c>
      <c r="I2850" s="7">
        <v>26.72</v>
      </c>
      <c r="J2850" s="7">
        <v>8</v>
      </c>
      <c r="K2850" s="7">
        <v>213.76</v>
      </c>
      <c r="L2850" s="7" t="s">
        <v>38</v>
      </c>
      <c r="M2850" s="9">
        <v>5</v>
      </c>
      <c r="N2850" s="6" t="str">
        <f>IF(ev_charging_network_usage_!$I2850&lt;=10,"Low",IF(ev_charging_network_usage_!$I2850&lt;=30,"Medium","High"))</f>
        <v>Medium</v>
      </c>
      <c r="O2850" s="6" t="str">
        <f t="shared" si="181"/>
        <v>High Satisfaction</v>
      </c>
      <c r="P2850" s="6" t="str">
        <f>IF(ev_charging_network_usage_!$H2850&lt;30,"Short Charging",IF(ev_charging_network_usage_!$H2850&lt;=60,"Medium Charging","Long Charging"))</f>
        <v>Short Charging</v>
      </c>
      <c r="Q2850" s="6">
        <f t="shared" si="180"/>
        <v>3</v>
      </c>
      <c r="R2850" s="30">
        <f t="shared" si="178"/>
        <v>1.0416666666666666E-2</v>
      </c>
      <c r="S2850" s="28">
        <f t="shared" si="179"/>
        <v>45010</v>
      </c>
      <c r="T2850" s="28"/>
    </row>
    <row r="2851" spans="1:20" ht="13.2" x14ac:dyDescent="0.25">
      <c r="A2851" s="3" t="s">
        <v>6287</v>
      </c>
      <c r="B2851" s="3" t="s">
        <v>29</v>
      </c>
      <c r="C2851" s="3" t="s">
        <v>15</v>
      </c>
      <c r="D2851" s="3" t="s">
        <v>16</v>
      </c>
      <c r="E2851" s="3" t="s">
        <v>35</v>
      </c>
      <c r="F2851" s="3" t="s">
        <v>6288</v>
      </c>
      <c r="G2851" s="3" t="s">
        <v>6289</v>
      </c>
      <c r="H2851" s="3">
        <v>36</v>
      </c>
      <c r="I2851" s="3">
        <v>53.18</v>
      </c>
      <c r="J2851" s="3">
        <v>8</v>
      </c>
      <c r="K2851" s="3">
        <v>425.44</v>
      </c>
      <c r="L2851" s="3" t="s">
        <v>27</v>
      </c>
      <c r="M2851" s="5">
        <v>2</v>
      </c>
      <c r="N2851" s="6" t="str">
        <f>IF(ev_charging_network_usage_!$I2851&lt;=10,"Low",IF(ev_charging_network_usage_!$I2851&lt;=30,"Medium","High"))</f>
        <v>High</v>
      </c>
      <c r="O2851" s="6" t="str">
        <f t="shared" si="181"/>
        <v>Low Satisfaction</v>
      </c>
      <c r="P2851" s="6" t="str">
        <f>IF(ev_charging_network_usage_!$H2851&lt;30,"Short Charging",IF(ev_charging_network_usage_!$H2851&lt;=60,"Medium Charging","Long Charging"))</f>
        <v>Medium Charging</v>
      </c>
      <c r="Q2851" s="6">
        <f t="shared" si="180"/>
        <v>3</v>
      </c>
      <c r="R2851" s="30">
        <f t="shared" si="178"/>
        <v>0.79513888888888884</v>
      </c>
      <c r="S2851" s="28">
        <f t="shared" si="179"/>
        <v>45402</v>
      </c>
      <c r="T2851" s="28"/>
    </row>
    <row r="2852" spans="1:20" ht="13.2" x14ac:dyDescent="0.25">
      <c r="A2852" s="7" t="s">
        <v>6290</v>
      </c>
      <c r="B2852" s="7" t="s">
        <v>14</v>
      </c>
      <c r="C2852" s="7" t="s">
        <v>15</v>
      </c>
      <c r="D2852" s="7" t="s">
        <v>34</v>
      </c>
      <c r="E2852" s="7" t="s">
        <v>35</v>
      </c>
      <c r="F2852" s="8">
        <v>45235.416666666664</v>
      </c>
      <c r="G2852" s="8">
        <v>45235.473611111112</v>
      </c>
      <c r="H2852" s="7">
        <v>82</v>
      </c>
      <c r="I2852" s="7">
        <v>59.69</v>
      </c>
      <c r="J2852" s="7">
        <v>10</v>
      </c>
      <c r="K2852" s="7">
        <v>596.9</v>
      </c>
      <c r="L2852" s="7" t="s">
        <v>27</v>
      </c>
      <c r="M2852" s="9">
        <v>2</v>
      </c>
      <c r="N2852" s="6" t="str">
        <f>IF(ev_charging_network_usage_!$I2852&lt;=10,"Low",IF(ev_charging_network_usage_!$I2852&lt;=30,"Medium","High"))</f>
        <v>High</v>
      </c>
      <c r="O2852" s="6" t="str">
        <f t="shared" si="181"/>
        <v>Low Satisfaction</v>
      </c>
      <c r="P2852" s="6" t="str">
        <f>IF(ev_charging_network_usage_!$H2852&lt;30,"Short Charging",IF(ev_charging_network_usage_!$H2852&lt;=60,"Medium Charging","Long Charging"))</f>
        <v>Long Charging</v>
      </c>
      <c r="Q2852" s="6">
        <f t="shared" si="180"/>
        <v>3</v>
      </c>
      <c r="R2852" s="30">
        <f t="shared" si="178"/>
        <v>0.41666666666666669</v>
      </c>
      <c r="S2852" s="28">
        <f t="shared" si="179"/>
        <v>45235</v>
      </c>
      <c r="T2852" s="28"/>
    </row>
    <row r="2853" spans="1:20" ht="13.2" x14ac:dyDescent="0.25">
      <c r="A2853" s="3" t="s">
        <v>6291</v>
      </c>
      <c r="B2853" s="3" t="s">
        <v>29</v>
      </c>
      <c r="C2853" s="3" t="s">
        <v>21</v>
      </c>
      <c r="D2853" s="3" t="s">
        <v>31</v>
      </c>
      <c r="E2853" s="3" t="s">
        <v>35</v>
      </c>
      <c r="F2853" s="4">
        <v>45353.198611111111</v>
      </c>
      <c r="G2853" s="4">
        <v>45353.246527777781</v>
      </c>
      <c r="H2853" s="3">
        <v>69</v>
      </c>
      <c r="I2853" s="3">
        <v>57.5</v>
      </c>
      <c r="J2853" s="3">
        <v>12</v>
      </c>
      <c r="K2853" s="3">
        <v>690</v>
      </c>
      <c r="L2853" s="3" t="s">
        <v>27</v>
      </c>
      <c r="M2853" s="5">
        <v>3</v>
      </c>
      <c r="N2853" s="6" t="str">
        <f>IF(ev_charging_network_usage_!$I2853&lt;=10,"Low",IF(ev_charging_network_usage_!$I2853&lt;=30,"Medium","High"))</f>
        <v>High</v>
      </c>
      <c r="O2853" s="6" t="str">
        <f t="shared" si="181"/>
        <v>Medium Satisfaction</v>
      </c>
      <c r="P2853" s="6" t="str">
        <f>IF(ev_charging_network_usage_!$H2853&lt;30,"Short Charging",IF(ev_charging_network_usage_!$H2853&lt;=60,"Medium Charging","Long Charging"))</f>
        <v>Long Charging</v>
      </c>
      <c r="Q2853" s="6">
        <f t="shared" si="180"/>
        <v>1</v>
      </c>
      <c r="R2853" s="30">
        <f t="shared" si="178"/>
        <v>0.1986111111111111</v>
      </c>
      <c r="S2853" s="28">
        <f t="shared" si="179"/>
        <v>45353</v>
      </c>
      <c r="T2853" s="28"/>
    </row>
    <row r="2854" spans="1:20" ht="13.2" x14ac:dyDescent="0.25">
      <c r="A2854" s="7" t="s">
        <v>6292</v>
      </c>
      <c r="B2854" s="7" t="s">
        <v>43</v>
      </c>
      <c r="C2854" s="7" t="s">
        <v>30</v>
      </c>
      <c r="D2854" s="7" t="s">
        <v>31</v>
      </c>
      <c r="E2854" s="7" t="s">
        <v>17</v>
      </c>
      <c r="F2854" s="7" t="s">
        <v>6293</v>
      </c>
      <c r="G2854" s="7" t="s">
        <v>6294</v>
      </c>
      <c r="H2854" s="7">
        <v>50</v>
      </c>
      <c r="I2854" s="7">
        <v>51.79</v>
      </c>
      <c r="J2854" s="7">
        <v>12</v>
      </c>
      <c r="K2854" s="7">
        <v>621.48</v>
      </c>
      <c r="L2854" s="7" t="s">
        <v>27</v>
      </c>
      <c r="M2854" s="9">
        <v>1</v>
      </c>
      <c r="N2854" s="6" t="str">
        <f>IF(ev_charging_network_usage_!$I2854&lt;=10,"Low",IF(ev_charging_network_usage_!$I2854&lt;=30,"Medium","High"))</f>
        <v>High</v>
      </c>
      <c r="O2854" s="6" t="str">
        <f t="shared" si="181"/>
        <v>Low Satisfaction</v>
      </c>
      <c r="P2854" s="6" t="str">
        <f>IF(ev_charging_network_usage_!$H2854&lt;30,"Short Charging",IF(ev_charging_network_usage_!$H2854&lt;=60,"Medium Charging","Long Charging"))</f>
        <v>Medium Charging</v>
      </c>
      <c r="Q2854" s="6">
        <f t="shared" si="180"/>
        <v>2</v>
      </c>
      <c r="R2854" s="30">
        <f t="shared" si="178"/>
        <v>0.82152777777777775</v>
      </c>
      <c r="S2854" s="28">
        <f t="shared" si="179"/>
        <v>45000</v>
      </c>
      <c r="T2854" s="28"/>
    </row>
    <row r="2855" spans="1:20" ht="13.2" x14ac:dyDescent="0.25">
      <c r="A2855" s="3" t="s">
        <v>6295</v>
      </c>
      <c r="B2855" s="3" t="s">
        <v>59</v>
      </c>
      <c r="C2855" s="3" t="s">
        <v>21</v>
      </c>
      <c r="D2855" s="3" t="s">
        <v>22</v>
      </c>
      <c r="E2855" s="3" t="s">
        <v>35</v>
      </c>
      <c r="F2855" s="3" t="s">
        <v>6296</v>
      </c>
      <c r="G2855" s="3" t="s">
        <v>6297</v>
      </c>
      <c r="H2855" s="3">
        <v>115</v>
      </c>
      <c r="I2855" s="3">
        <v>21.01</v>
      </c>
      <c r="J2855" s="3">
        <v>12</v>
      </c>
      <c r="K2855" s="3">
        <v>252.12</v>
      </c>
      <c r="L2855" s="3" t="s">
        <v>23</v>
      </c>
      <c r="M2855" s="5">
        <v>1</v>
      </c>
      <c r="N2855" s="6" t="str">
        <f>IF(ev_charging_network_usage_!$I2855&lt;=10,"Low",IF(ev_charging_network_usage_!$I2855&lt;=30,"Medium","High"))</f>
        <v>Medium</v>
      </c>
      <c r="O2855" s="6" t="str">
        <f t="shared" si="181"/>
        <v>Low Satisfaction</v>
      </c>
      <c r="P2855" s="6" t="str">
        <f>IF(ev_charging_network_usage_!$H2855&lt;30,"Short Charging",IF(ev_charging_network_usage_!$H2855&lt;=60,"Medium Charging","Long Charging"))</f>
        <v>Long Charging</v>
      </c>
      <c r="Q2855" s="6">
        <f t="shared" si="180"/>
        <v>1</v>
      </c>
      <c r="R2855" s="30">
        <f t="shared" si="178"/>
        <v>0.74444444444444446</v>
      </c>
      <c r="S2855" s="28">
        <f t="shared" si="179"/>
        <v>45000</v>
      </c>
      <c r="T2855" s="28"/>
    </row>
    <row r="2856" spans="1:20" ht="13.2" x14ac:dyDescent="0.25">
      <c r="A2856" s="7" t="s">
        <v>6298</v>
      </c>
      <c r="B2856" s="7" t="s">
        <v>59</v>
      </c>
      <c r="C2856" s="7" t="s">
        <v>15</v>
      </c>
      <c r="D2856" s="7" t="s">
        <v>31</v>
      </c>
      <c r="E2856" s="7" t="s">
        <v>35</v>
      </c>
      <c r="F2856" s="11">
        <v>45576.322222222225</v>
      </c>
      <c r="G2856" s="11">
        <v>45576.395833333336</v>
      </c>
      <c r="H2856" s="7">
        <v>106</v>
      </c>
      <c r="I2856" s="7">
        <v>53.73</v>
      </c>
      <c r="J2856" s="7">
        <v>10</v>
      </c>
      <c r="K2856" s="7">
        <v>537.29999999999995</v>
      </c>
      <c r="L2856" s="7" t="s">
        <v>23</v>
      </c>
      <c r="M2856" s="9">
        <v>5</v>
      </c>
      <c r="N2856" s="6" t="str">
        <f>IF(ev_charging_network_usage_!$I2856&lt;=10,"Low",IF(ev_charging_network_usage_!$I2856&lt;=30,"Medium","High"))</f>
        <v>High</v>
      </c>
      <c r="O2856" s="6" t="str">
        <f t="shared" si="181"/>
        <v>High Satisfaction</v>
      </c>
      <c r="P2856" s="6" t="str">
        <f>IF(ev_charging_network_usage_!$H2856&lt;30,"Short Charging",IF(ev_charging_network_usage_!$H2856&lt;=60,"Medium Charging","Long Charging"))</f>
        <v>Long Charging</v>
      </c>
      <c r="Q2856" s="6">
        <f t="shared" si="180"/>
        <v>3</v>
      </c>
      <c r="R2856" s="30">
        <f t="shared" si="178"/>
        <v>0.32222222222222224</v>
      </c>
      <c r="S2856" s="28">
        <f t="shared" si="179"/>
        <v>45576</v>
      </c>
      <c r="T2856" s="28"/>
    </row>
    <row r="2857" spans="1:20" ht="13.2" x14ac:dyDescent="0.25">
      <c r="A2857" s="3" t="s">
        <v>6299</v>
      </c>
      <c r="B2857" s="3" t="s">
        <v>43</v>
      </c>
      <c r="C2857" s="3" t="s">
        <v>21</v>
      </c>
      <c r="D2857" s="3" t="s">
        <v>16</v>
      </c>
      <c r="E2857" s="3" t="s">
        <v>35</v>
      </c>
      <c r="F2857" s="4">
        <v>44964.505555555559</v>
      </c>
      <c r="G2857" s="4">
        <v>44964.564583333333</v>
      </c>
      <c r="H2857" s="3">
        <v>85</v>
      </c>
      <c r="I2857" s="3">
        <v>41.72</v>
      </c>
      <c r="J2857" s="3">
        <v>8</v>
      </c>
      <c r="K2857" s="3">
        <v>333.76</v>
      </c>
      <c r="L2857" s="3" t="s">
        <v>23</v>
      </c>
      <c r="M2857" s="5">
        <v>2</v>
      </c>
      <c r="N2857" s="6" t="str">
        <f>IF(ev_charging_network_usage_!$I2857&lt;=10,"Low",IF(ev_charging_network_usage_!$I2857&lt;=30,"Medium","High"))</f>
        <v>High</v>
      </c>
      <c r="O2857" s="6" t="str">
        <f t="shared" si="181"/>
        <v>Low Satisfaction</v>
      </c>
      <c r="P2857" s="6" t="str">
        <f>IF(ev_charging_network_usage_!$H2857&lt;30,"Short Charging",IF(ev_charging_network_usage_!$H2857&lt;=60,"Medium Charging","Long Charging"))</f>
        <v>Long Charging</v>
      </c>
      <c r="Q2857" s="6">
        <f t="shared" si="180"/>
        <v>1</v>
      </c>
      <c r="R2857" s="30">
        <f t="shared" si="178"/>
        <v>0.50555555555555554</v>
      </c>
      <c r="S2857" s="28">
        <f t="shared" si="179"/>
        <v>44964</v>
      </c>
      <c r="T2857" s="28"/>
    </row>
    <row r="2858" spans="1:20" ht="13.2" x14ac:dyDescent="0.25">
      <c r="A2858" s="7" t="s">
        <v>6300</v>
      </c>
      <c r="B2858" s="7" t="s">
        <v>55</v>
      </c>
      <c r="C2858" s="7" t="s">
        <v>30</v>
      </c>
      <c r="D2858" s="7" t="s">
        <v>34</v>
      </c>
      <c r="E2858" s="7" t="s">
        <v>17</v>
      </c>
      <c r="F2858" s="7" t="s">
        <v>6301</v>
      </c>
      <c r="G2858" s="7" t="s">
        <v>6302</v>
      </c>
      <c r="H2858" s="7">
        <v>108</v>
      </c>
      <c r="I2858" s="7">
        <v>43.06</v>
      </c>
      <c r="J2858" s="7">
        <v>8</v>
      </c>
      <c r="K2858" s="7">
        <v>344.48</v>
      </c>
      <c r="L2858" s="7" t="s">
        <v>18</v>
      </c>
      <c r="M2858" s="9">
        <v>5</v>
      </c>
      <c r="N2858" s="6" t="str">
        <f>IF(ev_charging_network_usage_!$I2858&lt;=10,"Low",IF(ev_charging_network_usage_!$I2858&lt;=30,"Medium","High"))</f>
        <v>High</v>
      </c>
      <c r="O2858" s="6" t="str">
        <f t="shared" si="181"/>
        <v>High Satisfaction</v>
      </c>
      <c r="P2858" s="6" t="str">
        <f>IF(ev_charging_network_usage_!$H2858&lt;30,"Short Charging",IF(ev_charging_network_usage_!$H2858&lt;=60,"Medium Charging","Long Charging"))</f>
        <v>Long Charging</v>
      </c>
      <c r="Q2858" s="6">
        <f t="shared" si="180"/>
        <v>2</v>
      </c>
      <c r="R2858" s="30">
        <f t="shared" si="178"/>
        <v>0.11458333333333333</v>
      </c>
      <c r="S2858" s="28">
        <f t="shared" si="179"/>
        <v>45346</v>
      </c>
      <c r="T2858" s="28"/>
    </row>
    <row r="2859" spans="1:20" ht="13.2" x14ac:dyDescent="0.25">
      <c r="A2859" s="3" t="s">
        <v>6303</v>
      </c>
      <c r="B2859" s="3" t="s">
        <v>78</v>
      </c>
      <c r="C2859" s="3" t="s">
        <v>30</v>
      </c>
      <c r="D2859" s="3" t="s">
        <v>31</v>
      </c>
      <c r="E2859" s="3" t="s">
        <v>35</v>
      </c>
      <c r="F2859" s="3" t="s">
        <v>6304</v>
      </c>
      <c r="G2859" s="3" t="s">
        <v>6305</v>
      </c>
      <c r="H2859" s="3">
        <v>44</v>
      </c>
      <c r="I2859" s="3">
        <v>12.18</v>
      </c>
      <c r="J2859" s="3">
        <v>12</v>
      </c>
      <c r="K2859" s="3">
        <v>146.16</v>
      </c>
      <c r="L2859" s="3" t="s">
        <v>23</v>
      </c>
      <c r="M2859" s="5">
        <v>1</v>
      </c>
      <c r="N2859" s="6" t="str">
        <f>IF(ev_charging_network_usage_!$I2859&lt;=10,"Low",IF(ev_charging_network_usage_!$I2859&lt;=30,"Medium","High"))</f>
        <v>Medium</v>
      </c>
      <c r="O2859" s="6" t="str">
        <f t="shared" si="181"/>
        <v>Low Satisfaction</v>
      </c>
      <c r="P2859" s="6" t="str">
        <f>IF(ev_charging_network_usage_!$H2859&lt;30,"Short Charging",IF(ev_charging_network_usage_!$H2859&lt;=60,"Medium Charging","Long Charging"))</f>
        <v>Medium Charging</v>
      </c>
      <c r="Q2859" s="6">
        <f t="shared" si="180"/>
        <v>2</v>
      </c>
      <c r="R2859" s="30">
        <f t="shared" si="178"/>
        <v>0.49722222222222223</v>
      </c>
      <c r="S2859" s="28">
        <f t="shared" si="179"/>
        <v>45404</v>
      </c>
      <c r="T2859" s="28"/>
    </row>
    <row r="2860" spans="1:20" ht="13.2" x14ac:dyDescent="0.25">
      <c r="A2860" s="7" t="s">
        <v>6306</v>
      </c>
      <c r="B2860" s="7" t="s">
        <v>43</v>
      </c>
      <c r="C2860" s="7" t="s">
        <v>30</v>
      </c>
      <c r="D2860" s="7" t="s">
        <v>34</v>
      </c>
      <c r="E2860" s="7" t="s">
        <v>17</v>
      </c>
      <c r="F2860" s="7" t="s">
        <v>6307</v>
      </c>
      <c r="G2860" s="7" t="s">
        <v>6308</v>
      </c>
      <c r="H2860" s="7">
        <v>67</v>
      </c>
      <c r="I2860" s="7">
        <v>8.2799999999999994</v>
      </c>
      <c r="J2860" s="7">
        <v>15</v>
      </c>
      <c r="K2860" s="7">
        <v>124.2</v>
      </c>
      <c r="L2860" s="7" t="s">
        <v>38</v>
      </c>
      <c r="M2860" s="9">
        <v>5</v>
      </c>
      <c r="N2860" s="6" t="str">
        <f>IF(ev_charging_network_usage_!$I2860&lt;=10,"Low",IF(ev_charging_network_usage_!$I2860&lt;=30,"Medium","High"))</f>
        <v>Low</v>
      </c>
      <c r="O2860" s="6" t="str">
        <f t="shared" si="181"/>
        <v>High Satisfaction</v>
      </c>
      <c r="P2860" s="6" t="str">
        <f>IF(ev_charging_network_usage_!$H2860&lt;30,"Short Charging",IF(ev_charging_network_usage_!$H2860&lt;=60,"Medium Charging","Long Charging"))</f>
        <v>Long Charging</v>
      </c>
      <c r="Q2860" s="6">
        <f t="shared" si="180"/>
        <v>2</v>
      </c>
      <c r="R2860" s="30">
        <f t="shared" si="178"/>
        <v>0.87291666666666667</v>
      </c>
      <c r="S2860" s="28">
        <f t="shared" si="179"/>
        <v>45061</v>
      </c>
      <c r="T2860" s="28"/>
    </row>
    <row r="2861" spans="1:20" ht="13.2" x14ac:dyDescent="0.25">
      <c r="A2861" s="3" t="s">
        <v>6309</v>
      </c>
      <c r="B2861" s="3" t="s">
        <v>78</v>
      </c>
      <c r="C2861" s="3" t="s">
        <v>15</v>
      </c>
      <c r="D2861" s="3" t="s">
        <v>16</v>
      </c>
      <c r="E2861" s="3" t="s">
        <v>17</v>
      </c>
      <c r="F2861" s="3" t="s">
        <v>6310</v>
      </c>
      <c r="G2861" s="3" t="s">
        <v>6311</v>
      </c>
      <c r="H2861" s="3">
        <v>91</v>
      </c>
      <c r="I2861" s="3">
        <v>44.47</v>
      </c>
      <c r="J2861" s="3">
        <v>12</v>
      </c>
      <c r="K2861" s="3">
        <v>533.64</v>
      </c>
      <c r="L2861" s="3" t="s">
        <v>38</v>
      </c>
      <c r="M2861" s="5">
        <v>3</v>
      </c>
      <c r="N2861" s="6" t="str">
        <f>IF(ev_charging_network_usage_!$I2861&lt;=10,"Low",IF(ev_charging_network_usage_!$I2861&lt;=30,"Medium","High"))</f>
        <v>High</v>
      </c>
      <c r="O2861" s="6" t="str">
        <f t="shared" si="181"/>
        <v>Medium Satisfaction</v>
      </c>
      <c r="P2861" s="6" t="str">
        <f>IF(ev_charging_network_usage_!$H2861&lt;30,"Short Charging",IF(ev_charging_network_usage_!$H2861&lt;=60,"Medium Charging","Long Charging"))</f>
        <v>Long Charging</v>
      </c>
      <c r="Q2861" s="6">
        <f t="shared" si="180"/>
        <v>3</v>
      </c>
      <c r="R2861" s="30">
        <f t="shared" si="178"/>
        <v>0.66874999999999996</v>
      </c>
      <c r="S2861" s="28">
        <f t="shared" si="179"/>
        <v>45563</v>
      </c>
      <c r="T2861" s="28"/>
    </row>
    <row r="2862" spans="1:20" ht="13.2" x14ac:dyDescent="0.25">
      <c r="A2862" s="7" t="s">
        <v>6312</v>
      </c>
      <c r="B2862" s="7" t="s">
        <v>59</v>
      </c>
      <c r="C2862" s="7" t="s">
        <v>21</v>
      </c>
      <c r="D2862" s="7" t="s">
        <v>31</v>
      </c>
      <c r="E2862" s="7" t="s">
        <v>17</v>
      </c>
      <c r="F2862" s="7" t="s">
        <v>6313</v>
      </c>
      <c r="G2862" s="7" t="s">
        <v>6314</v>
      </c>
      <c r="H2862" s="7">
        <v>96</v>
      </c>
      <c r="I2862" s="7">
        <v>44.1</v>
      </c>
      <c r="J2862" s="7">
        <v>10</v>
      </c>
      <c r="K2862" s="7">
        <v>441</v>
      </c>
      <c r="L2862" s="7" t="s">
        <v>27</v>
      </c>
      <c r="M2862" s="9">
        <v>5</v>
      </c>
      <c r="N2862" s="6" t="str">
        <f>IF(ev_charging_network_usage_!$I2862&lt;=10,"Low",IF(ev_charging_network_usage_!$I2862&lt;=30,"Medium","High"))</f>
        <v>High</v>
      </c>
      <c r="O2862" s="6" t="str">
        <f t="shared" si="181"/>
        <v>High Satisfaction</v>
      </c>
      <c r="P2862" s="6" t="str">
        <f>IF(ev_charging_network_usage_!$H2862&lt;30,"Short Charging",IF(ev_charging_network_usage_!$H2862&lt;=60,"Medium Charging","Long Charging"))</f>
        <v>Long Charging</v>
      </c>
      <c r="Q2862" s="6">
        <f t="shared" si="180"/>
        <v>1</v>
      </c>
      <c r="R2862" s="30">
        <f t="shared" si="178"/>
        <v>0.23819444444444443</v>
      </c>
      <c r="S2862" s="28">
        <f t="shared" si="179"/>
        <v>45092</v>
      </c>
      <c r="T2862" s="28"/>
    </row>
    <row r="2863" spans="1:20" ht="13.2" x14ac:dyDescent="0.25">
      <c r="A2863" s="3" t="s">
        <v>6315</v>
      </c>
      <c r="B2863" s="3" t="s">
        <v>48</v>
      </c>
      <c r="C2863" s="3" t="s">
        <v>21</v>
      </c>
      <c r="D2863" s="3" t="s">
        <v>16</v>
      </c>
      <c r="E2863" s="3" t="s">
        <v>17</v>
      </c>
      <c r="F2863" s="3" t="s">
        <v>6316</v>
      </c>
      <c r="G2863" s="3" t="s">
        <v>6317</v>
      </c>
      <c r="H2863" s="3">
        <v>93</v>
      </c>
      <c r="I2863" s="3">
        <v>41.48</v>
      </c>
      <c r="J2863" s="3">
        <v>10</v>
      </c>
      <c r="K2863" s="3">
        <v>414.8</v>
      </c>
      <c r="L2863" s="3" t="s">
        <v>23</v>
      </c>
      <c r="M2863" s="5">
        <v>1</v>
      </c>
      <c r="N2863" s="6" t="str">
        <f>IF(ev_charging_network_usage_!$I2863&lt;=10,"Low",IF(ev_charging_network_usage_!$I2863&lt;=30,"Medium","High"))</f>
        <v>High</v>
      </c>
      <c r="O2863" s="6" t="str">
        <f t="shared" si="181"/>
        <v>Low Satisfaction</v>
      </c>
      <c r="P2863" s="6" t="str">
        <f>IF(ev_charging_network_usage_!$H2863&lt;30,"Short Charging",IF(ev_charging_network_usage_!$H2863&lt;=60,"Medium Charging","Long Charging"))</f>
        <v>Long Charging</v>
      </c>
      <c r="Q2863" s="6">
        <f t="shared" si="180"/>
        <v>1</v>
      </c>
      <c r="R2863" s="30">
        <f t="shared" si="178"/>
        <v>0.16319444444444445</v>
      </c>
      <c r="S2863" s="28">
        <f t="shared" si="179"/>
        <v>45553</v>
      </c>
      <c r="T2863" s="28"/>
    </row>
    <row r="2864" spans="1:20" ht="13.2" x14ac:dyDescent="0.25">
      <c r="A2864" s="7" t="s">
        <v>6318</v>
      </c>
      <c r="B2864" s="7" t="s">
        <v>59</v>
      </c>
      <c r="C2864" s="7" t="s">
        <v>30</v>
      </c>
      <c r="D2864" s="7" t="s">
        <v>34</v>
      </c>
      <c r="E2864" s="7" t="s">
        <v>35</v>
      </c>
      <c r="F2864" s="7" t="s">
        <v>6319</v>
      </c>
      <c r="G2864" s="7" t="s">
        <v>6320</v>
      </c>
      <c r="H2864" s="7">
        <v>58</v>
      </c>
      <c r="I2864" s="7">
        <v>40.770000000000003</v>
      </c>
      <c r="J2864" s="7">
        <v>15</v>
      </c>
      <c r="K2864" s="7">
        <v>611.54999999999995</v>
      </c>
      <c r="L2864" s="7" t="s">
        <v>18</v>
      </c>
      <c r="M2864" s="9">
        <v>5</v>
      </c>
      <c r="N2864" s="6" t="str">
        <f>IF(ev_charging_network_usage_!$I2864&lt;=10,"Low",IF(ev_charging_network_usage_!$I2864&lt;=30,"Medium","High"))</f>
        <v>High</v>
      </c>
      <c r="O2864" s="6" t="str">
        <f t="shared" si="181"/>
        <v>High Satisfaction</v>
      </c>
      <c r="P2864" s="6" t="str">
        <f>IF(ev_charging_network_usage_!$H2864&lt;30,"Short Charging",IF(ev_charging_network_usage_!$H2864&lt;=60,"Medium Charging","Long Charging"))</f>
        <v>Medium Charging</v>
      </c>
      <c r="Q2864" s="6">
        <f t="shared" si="180"/>
        <v>2</v>
      </c>
      <c r="R2864" s="30">
        <f t="shared" si="178"/>
        <v>0.2013888888888889</v>
      </c>
      <c r="S2864" s="28">
        <f t="shared" si="179"/>
        <v>45532</v>
      </c>
      <c r="T2864" s="28"/>
    </row>
    <row r="2865" spans="1:20" ht="13.2" x14ac:dyDescent="0.25">
      <c r="A2865" s="3" t="s">
        <v>6321</v>
      </c>
      <c r="B2865" s="3" t="s">
        <v>14</v>
      </c>
      <c r="C2865" s="3" t="s">
        <v>15</v>
      </c>
      <c r="D2865" s="3" t="s">
        <v>16</v>
      </c>
      <c r="E2865" s="3" t="s">
        <v>17</v>
      </c>
      <c r="F2865" s="3" t="s">
        <v>6322</v>
      </c>
      <c r="G2865" s="3" t="s">
        <v>6323</v>
      </c>
      <c r="H2865" s="3">
        <v>54</v>
      </c>
      <c r="I2865" s="3">
        <v>18.93</v>
      </c>
      <c r="J2865" s="3">
        <v>10</v>
      </c>
      <c r="K2865" s="3">
        <v>189.3</v>
      </c>
      <c r="L2865" s="3" t="s">
        <v>18</v>
      </c>
      <c r="M2865" s="5">
        <v>5</v>
      </c>
      <c r="N2865" s="6" t="str">
        <f>IF(ev_charging_network_usage_!$I2865&lt;=10,"Low",IF(ev_charging_network_usage_!$I2865&lt;=30,"Medium","High"))</f>
        <v>Medium</v>
      </c>
      <c r="O2865" s="6" t="str">
        <f t="shared" si="181"/>
        <v>High Satisfaction</v>
      </c>
      <c r="P2865" s="6" t="str">
        <f>IF(ev_charging_network_usage_!$H2865&lt;30,"Short Charging",IF(ev_charging_network_usage_!$H2865&lt;=60,"Medium Charging","Long Charging"))</f>
        <v>Medium Charging</v>
      </c>
      <c r="Q2865" s="6">
        <f t="shared" si="180"/>
        <v>3</v>
      </c>
      <c r="R2865" s="30">
        <f t="shared" si="178"/>
        <v>0.78472222222222221</v>
      </c>
      <c r="S2865" s="28">
        <f t="shared" si="179"/>
        <v>45519</v>
      </c>
      <c r="T2865" s="28"/>
    </row>
    <row r="2866" spans="1:20" ht="13.2" x14ac:dyDescent="0.25">
      <c r="A2866" s="7" t="s">
        <v>6324</v>
      </c>
      <c r="B2866" s="7" t="s">
        <v>55</v>
      </c>
      <c r="C2866" s="7" t="s">
        <v>30</v>
      </c>
      <c r="D2866" s="7" t="s">
        <v>22</v>
      </c>
      <c r="E2866" s="7" t="s">
        <v>17</v>
      </c>
      <c r="F2866" s="8">
        <v>44965.679861111108</v>
      </c>
      <c r="G2866" s="8">
        <v>44965.759027777778</v>
      </c>
      <c r="H2866" s="7">
        <v>114</v>
      </c>
      <c r="I2866" s="7">
        <v>22.01</v>
      </c>
      <c r="J2866" s="7">
        <v>8</v>
      </c>
      <c r="K2866" s="7">
        <v>176.08</v>
      </c>
      <c r="L2866" s="7" t="s">
        <v>38</v>
      </c>
      <c r="M2866" s="9">
        <v>2</v>
      </c>
      <c r="N2866" s="6" t="str">
        <f>IF(ev_charging_network_usage_!$I2866&lt;=10,"Low",IF(ev_charging_network_usage_!$I2866&lt;=30,"Medium","High"))</f>
        <v>Medium</v>
      </c>
      <c r="O2866" s="6" t="str">
        <f t="shared" si="181"/>
        <v>Low Satisfaction</v>
      </c>
      <c r="P2866" s="6" t="str">
        <f>IF(ev_charging_network_usage_!$H2866&lt;30,"Short Charging",IF(ev_charging_network_usage_!$H2866&lt;=60,"Medium Charging","Long Charging"))</f>
        <v>Long Charging</v>
      </c>
      <c r="Q2866" s="6">
        <f t="shared" si="180"/>
        <v>2</v>
      </c>
      <c r="R2866" s="30">
        <f t="shared" si="178"/>
        <v>0.67986111111111114</v>
      </c>
      <c r="S2866" s="28">
        <f t="shared" si="179"/>
        <v>44965</v>
      </c>
      <c r="T2866" s="28"/>
    </row>
    <row r="2867" spans="1:20" ht="13.2" x14ac:dyDescent="0.25">
      <c r="A2867" s="3" t="s">
        <v>6325</v>
      </c>
      <c r="B2867" s="3" t="s">
        <v>78</v>
      </c>
      <c r="C2867" s="3" t="s">
        <v>21</v>
      </c>
      <c r="D2867" s="3" t="s">
        <v>22</v>
      </c>
      <c r="E2867" s="3" t="s">
        <v>17</v>
      </c>
      <c r="F2867" s="4">
        <v>45202.402777777781</v>
      </c>
      <c r="G2867" s="4">
        <v>45202.418749999997</v>
      </c>
      <c r="H2867" s="3">
        <v>23</v>
      </c>
      <c r="I2867" s="3">
        <v>35.090000000000003</v>
      </c>
      <c r="J2867" s="3">
        <v>8</v>
      </c>
      <c r="K2867" s="3">
        <v>280.72000000000003</v>
      </c>
      <c r="L2867" s="3" t="s">
        <v>38</v>
      </c>
      <c r="M2867" s="5">
        <v>4</v>
      </c>
      <c r="N2867" s="6" t="str">
        <f>IF(ev_charging_network_usage_!$I2867&lt;=10,"Low",IF(ev_charging_network_usage_!$I2867&lt;=30,"Medium","High"))</f>
        <v>High</v>
      </c>
      <c r="O2867" s="6" t="str">
        <f t="shared" si="181"/>
        <v>Medium Satisfaction</v>
      </c>
      <c r="P2867" s="6" t="str">
        <f>IF(ev_charging_network_usage_!$H2867&lt;30,"Short Charging",IF(ev_charging_network_usage_!$H2867&lt;=60,"Medium Charging","Long Charging"))</f>
        <v>Short Charging</v>
      </c>
      <c r="Q2867" s="6">
        <f t="shared" si="180"/>
        <v>1</v>
      </c>
      <c r="R2867" s="30">
        <f t="shared" si="178"/>
        <v>0.40277777777777779</v>
      </c>
      <c r="S2867" s="28">
        <f t="shared" si="179"/>
        <v>45202</v>
      </c>
      <c r="T2867" s="28"/>
    </row>
    <row r="2868" spans="1:20" ht="13.2" x14ac:dyDescent="0.25">
      <c r="A2868" s="7" t="s">
        <v>6326</v>
      </c>
      <c r="B2868" s="7" t="s">
        <v>78</v>
      </c>
      <c r="C2868" s="7" t="s">
        <v>15</v>
      </c>
      <c r="D2868" s="7" t="s">
        <v>34</v>
      </c>
      <c r="E2868" s="7" t="s">
        <v>17</v>
      </c>
      <c r="F2868" s="8">
        <v>45201.54583333333</v>
      </c>
      <c r="G2868" s="8">
        <v>45201.591666666667</v>
      </c>
      <c r="H2868" s="7">
        <v>66</v>
      </c>
      <c r="I2868" s="7">
        <v>41.57</v>
      </c>
      <c r="J2868" s="7">
        <v>15</v>
      </c>
      <c r="K2868" s="7">
        <v>623.54999999999995</v>
      </c>
      <c r="L2868" s="7" t="s">
        <v>23</v>
      </c>
      <c r="M2868" s="9">
        <v>2</v>
      </c>
      <c r="N2868" s="6" t="str">
        <f>IF(ev_charging_network_usage_!$I2868&lt;=10,"Low",IF(ev_charging_network_usage_!$I2868&lt;=30,"Medium","High"))</f>
        <v>High</v>
      </c>
      <c r="O2868" s="6" t="str">
        <f t="shared" si="181"/>
        <v>Low Satisfaction</v>
      </c>
      <c r="P2868" s="6" t="str">
        <f>IF(ev_charging_network_usage_!$H2868&lt;30,"Short Charging",IF(ev_charging_network_usage_!$H2868&lt;=60,"Medium Charging","Long Charging"))</f>
        <v>Long Charging</v>
      </c>
      <c r="Q2868" s="6">
        <f t="shared" si="180"/>
        <v>3</v>
      </c>
      <c r="R2868" s="30">
        <f t="shared" si="178"/>
        <v>0.54583333333333328</v>
      </c>
      <c r="S2868" s="28">
        <f t="shared" si="179"/>
        <v>45201</v>
      </c>
      <c r="T2868" s="28"/>
    </row>
    <row r="2869" spans="1:20" ht="13.2" x14ac:dyDescent="0.25">
      <c r="A2869" s="3" t="s">
        <v>6327</v>
      </c>
      <c r="B2869" s="3" t="s">
        <v>59</v>
      </c>
      <c r="C2869" s="3" t="s">
        <v>21</v>
      </c>
      <c r="D2869" s="3" t="s">
        <v>31</v>
      </c>
      <c r="E2869" s="3" t="s">
        <v>35</v>
      </c>
      <c r="F2869" s="3" t="s">
        <v>6328</v>
      </c>
      <c r="G2869" s="3" t="s">
        <v>6329</v>
      </c>
      <c r="H2869" s="3">
        <v>92</v>
      </c>
      <c r="I2869" s="3">
        <v>8.09</v>
      </c>
      <c r="J2869" s="3">
        <v>8</v>
      </c>
      <c r="K2869" s="3">
        <v>64.72</v>
      </c>
      <c r="L2869" s="3" t="s">
        <v>27</v>
      </c>
      <c r="M2869" s="5">
        <v>5</v>
      </c>
      <c r="N2869" s="6" t="str">
        <f>IF(ev_charging_network_usage_!$I2869&lt;=10,"Low",IF(ev_charging_network_usage_!$I2869&lt;=30,"Medium","High"))</f>
        <v>Low</v>
      </c>
      <c r="O2869" s="6" t="str">
        <f t="shared" si="181"/>
        <v>High Satisfaction</v>
      </c>
      <c r="P2869" s="6" t="str">
        <f>IF(ev_charging_network_usage_!$H2869&lt;30,"Short Charging",IF(ev_charging_network_usage_!$H2869&lt;=60,"Medium Charging","Long Charging"))</f>
        <v>Long Charging</v>
      </c>
      <c r="Q2869" s="6">
        <f t="shared" si="180"/>
        <v>1</v>
      </c>
      <c r="R2869" s="30">
        <f t="shared" si="178"/>
        <v>0.7416666666666667</v>
      </c>
      <c r="S2869" s="28">
        <f t="shared" si="179"/>
        <v>45467</v>
      </c>
      <c r="T2869" s="28"/>
    </row>
    <row r="2870" spans="1:20" ht="13.2" x14ac:dyDescent="0.25">
      <c r="A2870" s="7" t="s">
        <v>6330</v>
      </c>
      <c r="B2870" s="7" t="s">
        <v>29</v>
      </c>
      <c r="C2870" s="7" t="s">
        <v>15</v>
      </c>
      <c r="D2870" s="7" t="s">
        <v>34</v>
      </c>
      <c r="E2870" s="7" t="s">
        <v>17</v>
      </c>
      <c r="F2870" s="7" t="s">
        <v>6331</v>
      </c>
      <c r="G2870" s="7" t="s">
        <v>6332</v>
      </c>
      <c r="H2870" s="7">
        <v>113</v>
      </c>
      <c r="I2870" s="7">
        <v>59.68</v>
      </c>
      <c r="J2870" s="7">
        <v>15</v>
      </c>
      <c r="K2870" s="7">
        <v>895.2</v>
      </c>
      <c r="L2870" s="7" t="s">
        <v>23</v>
      </c>
      <c r="M2870" s="9">
        <v>1</v>
      </c>
      <c r="N2870" s="6" t="str">
        <f>IF(ev_charging_network_usage_!$I2870&lt;=10,"Low",IF(ev_charging_network_usage_!$I2870&lt;=30,"Medium","High"))</f>
        <v>High</v>
      </c>
      <c r="O2870" s="6" t="str">
        <f t="shared" si="181"/>
        <v>Low Satisfaction</v>
      </c>
      <c r="P2870" s="6" t="str">
        <f>IF(ev_charging_network_usage_!$H2870&lt;30,"Short Charging",IF(ev_charging_network_usage_!$H2870&lt;=60,"Medium Charging","Long Charging"))</f>
        <v>Long Charging</v>
      </c>
      <c r="Q2870" s="6">
        <f t="shared" si="180"/>
        <v>3</v>
      </c>
      <c r="R2870" s="30">
        <f t="shared" si="178"/>
        <v>0.62638888888888888</v>
      </c>
      <c r="S2870" s="28">
        <f t="shared" si="179"/>
        <v>45345</v>
      </c>
      <c r="T2870" s="28"/>
    </row>
    <row r="2871" spans="1:20" ht="13.2" x14ac:dyDescent="0.25">
      <c r="A2871" s="3" t="s">
        <v>6333</v>
      </c>
      <c r="B2871" s="3" t="s">
        <v>20</v>
      </c>
      <c r="C2871" s="3" t="s">
        <v>15</v>
      </c>
      <c r="D2871" s="3" t="s">
        <v>22</v>
      </c>
      <c r="E2871" s="3" t="s">
        <v>35</v>
      </c>
      <c r="F2871" s="3" t="s">
        <v>6334</v>
      </c>
      <c r="G2871" s="3" t="s">
        <v>6335</v>
      </c>
      <c r="H2871" s="3">
        <v>66</v>
      </c>
      <c r="I2871" s="3">
        <v>27.12</v>
      </c>
      <c r="J2871" s="3">
        <v>15</v>
      </c>
      <c r="K2871" s="3">
        <v>406.8</v>
      </c>
      <c r="L2871" s="3" t="s">
        <v>38</v>
      </c>
      <c r="M2871" s="5">
        <v>5</v>
      </c>
      <c r="N2871" s="6" t="str">
        <f>IF(ev_charging_network_usage_!$I2871&lt;=10,"Low",IF(ev_charging_network_usage_!$I2871&lt;=30,"Medium","High"))</f>
        <v>Medium</v>
      </c>
      <c r="O2871" s="6" t="str">
        <f t="shared" si="181"/>
        <v>High Satisfaction</v>
      </c>
      <c r="P2871" s="6" t="str">
        <f>IF(ev_charging_network_usage_!$H2871&lt;30,"Short Charging",IF(ev_charging_network_usage_!$H2871&lt;=60,"Medium Charging","Long Charging"))</f>
        <v>Long Charging</v>
      </c>
      <c r="Q2871" s="6">
        <f t="shared" si="180"/>
        <v>3</v>
      </c>
      <c r="R2871" s="30">
        <f t="shared" si="178"/>
        <v>0.87777777777777777</v>
      </c>
      <c r="S2871" s="28">
        <f t="shared" si="179"/>
        <v>45459</v>
      </c>
      <c r="T2871" s="28"/>
    </row>
    <row r="2872" spans="1:20" ht="13.2" x14ac:dyDescent="0.25">
      <c r="A2872" s="7" t="s">
        <v>6336</v>
      </c>
      <c r="B2872" s="7" t="s">
        <v>29</v>
      </c>
      <c r="C2872" s="7" t="s">
        <v>21</v>
      </c>
      <c r="D2872" s="7" t="s">
        <v>31</v>
      </c>
      <c r="E2872" s="7" t="s">
        <v>35</v>
      </c>
      <c r="F2872" s="8">
        <v>45385.290277777778</v>
      </c>
      <c r="G2872" s="8">
        <v>45385.32916666667</v>
      </c>
      <c r="H2872" s="7">
        <v>56</v>
      </c>
      <c r="I2872" s="7">
        <v>9.68</v>
      </c>
      <c r="J2872" s="7">
        <v>10</v>
      </c>
      <c r="K2872" s="7">
        <v>96.8</v>
      </c>
      <c r="L2872" s="7" t="s">
        <v>38</v>
      </c>
      <c r="M2872" s="9">
        <v>5</v>
      </c>
      <c r="N2872" s="6" t="str">
        <f>IF(ev_charging_network_usage_!$I2872&lt;=10,"Low",IF(ev_charging_network_usage_!$I2872&lt;=30,"Medium","High"))</f>
        <v>Low</v>
      </c>
      <c r="O2872" s="6" t="str">
        <f t="shared" si="181"/>
        <v>High Satisfaction</v>
      </c>
      <c r="P2872" s="6" t="str">
        <f>IF(ev_charging_network_usage_!$H2872&lt;30,"Short Charging",IF(ev_charging_network_usage_!$H2872&lt;=60,"Medium Charging","Long Charging"))</f>
        <v>Medium Charging</v>
      </c>
      <c r="Q2872" s="6">
        <f t="shared" si="180"/>
        <v>1</v>
      </c>
      <c r="R2872" s="30">
        <f t="shared" si="178"/>
        <v>0.2902777777777778</v>
      </c>
      <c r="S2872" s="28">
        <f t="shared" si="179"/>
        <v>45385</v>
      </c>
      <c r="T2872" s="28"/>
    </row>
    <row r="2873" spans="1:20" ht="13.2" x14ac:dyDescent="0.25">
      <c r="A2873" s="3" t="s">
        <v>6337</v>
      </c>
      <c r="B2873" s="3" t="s">
        <v>48</v>
      </c>
      <c r="C2873" s="3" t="s">
        <v>21</v>
      </c>
      <c r="D2873" s="3" t="s">
        <v>34</v>
      </c>
      <c r="E2873" s="3" t="s">
        <v>17</v>
      </c>
      <c r="F2873" s="3" t="s">
        <v>6338</v>
      </c>
      <c r="G2873" s="3" t="s">
        <v>6339</v>
      </c>
      <c r="H2873" s="3">
        <v>62</v>
      </c>
      <c r="I2873" s="3">
        <v>30.67</v>
      </c>
      <c r="J2873" s="3">
        <v>10</v>
      </c>
      <c r="K2873" s="3">
        <v>306.7</v>
      </c>
      <c r="L2873" s="3" t="s">
        <v>27</v>
      </c>
      <c r="M2873" s="5">
        <v>5</v>
      </c>
      <c r="N2873" s="6" t="str">
        <f>IF(ev_charging_network_usage_!$I2873&lt;=10,"Low",IF(ev_charging_network_usage_!$I2873&lt;=30,"Medium","High"))</f>
        <v>High</v>
      </c>
      <c r="O2873" s="6" t="str">
        <f t="shared" si="181"/>
        <v>High Satisfaction</v>
      </c>
      <c r="P2873" s="6" t="str">
        <f>IF(ev_charging_network_usage_!$H2873&lt;30,"Short Charging",IF(ev_charging_network_usage_!$H2873&lt;=60,"Medium Charging","Long Charging"))</f>
        <v>Long Charging</v>
      </c>
      <c r="Q2873" s="6">
        <f t="shared" si="180"/>
        <v>1</v>
      </c>
      <c r="R2873" s="30">
        <f t="shared" si="178"/>
        <v>0.46180555555555558</v>
      </c>
      <c r="S2873" s="28">
        <f t="shared" si="179"/>
        <v>45244</v>
      </c>
      <c r="T2873" s="28"/>
    </row>
    <row r="2874" spans="1:20" ht="13.2" x14ac:dyDescent="0.25">
      <c r="A2874" s="7" t="s">
        <v>6340</v>
      </c>
      <c r="B2874" s="7" t="s">
        <v>20</v>
      </c>
      <c r="C2874" s="7" t="s">
        <v>30</v>
      </c>
      <c r="D2874" s="7" t="s">
        <v>22</v>
      </c>
      <c r="E2874" s="7" t="s">
        <v>17</v>
      </c>
      <c r="F2874" s="7" t="s">
        <v>6341</v>
      </c>
      <c r="G2874" s="7" t="s">
        <v>6342</v>
      </c>
      <c r="H2874" s="7">
        <v>53</v>
      </c>
      <c r="I2874" s="7">
        <v>16.260000000000002</v>
      </c>
      <c r="J2874" s="7">
        <v>8</v>
      </c>
      <c r="K2874" s="7">
        <v>130.08000000000001</v>
      </c>
      <c r="L2874" s="7" t="s">
        <v>27</v>
      </c>
      <c r="M2874" s="9">
        <v>2</v>
      </c>
      <c r="N2874" s="6" t="str">
        <f>IF(ev_charging_network_usage_!$I2874&lt;=10,"Low",IF(ev_charging_network_usage_!$I2874&lt;=30,"Medium","High"))</f>
        <v>Medium</v>
      </c>
      <c r="O2874" s="6" t="str">
        <f t="shared" si="181"/>
        <v>Low Satisfaction</v>
      </c>
      <c r="P2874" s="6" t="str">
        <f>IF(ev_charging_network_usage_!$H2874&lt;30,"Short Charging",IF(ev_charging_network_usage_!$H2874&lt;=60,"Medium Charging","Long Charging"))</f>
        <v>Medium Charging</v>
      </c>
      <c r="Q2874" s="6">
        <f t="shared" si="180"/>
        <v>2</v>
      </c>
      <c r="R2874" s="30">
        <f t="shared" si="178"/>
        <v>4.583333333333333E-2</v>
      </c>
      <c r="S2874" s="28">
        <f t="shared" si="179"/>
        <v>45426</v>
      </c>
      <c r="T2874" s="28"/>
    </row>
    <row r="2875" spans="1:20" ht="13.2" x14ac:dyDescent="0.25">
      <c r="A2875" s="3" t="s">
        <v>6343</v>
      </c>
      <c r="B2875" s="3" t="s">
        <v>48</v>
      </c>
      <c r="C2875" s="3" t="s">
        <v>21</v>
      </c>
      <c r="D2875" s="3" t="s">
        <v>31</v>
      </c>
      <c r="E2875" s="3" t="s">
        <v>35</v>
      </c>
      <c r="F2875" s="3" t="s">
        <v>6344</v>
      </c>
      <c r="G2875" s="3" t="s">
        <v>6345</v>
      </c>
      <c r="H2875" s="3">
        <v>37</v>
      </c>
      <c r="I2875" s="3">
        <v>32.61</v>
      </c>
      <c r="J2875" s="3">
        <v>10</v>
      </c>
      <c r="K2875" s="3">
        <v>326.10000000000002</v>
      </c>
      <c r="L2875" s="3" t="s">
        <v>23</v>
      </c>
      <c r="M2875" s="5">
        <v>4</v>
      </c>
      <c r="N2875" s="6" t="str">
        <f>IF(ev_charging_network_usage_!$I2875&lt;=10,"Low",IF(ev_charging_network_usage_!$I2875&lt;=30,"Medium","High"))</f>
        <v>High</v>
      </c>
      <c r="O2875" s="6" t="str">
        <f t="shared" si="181"/>
        <v>Medium Satisfaction</v>
      </c>
      <c r="P2875" s="6" t="str">
        <f>IF(ev_charging_network_usage_!$H2875&lt;30,"Short Charging",IF(ev_charging_network_usage_!$H2875&lt;=60,"Medium Charging","Long Charging"))</f>
        <v>Medium Charging</v>
      </c>
      <c r="Q2875" s="6">
        <f t="shared" si="180"/>
        <v>1</v>
      </c>
      <c r="R2875" s="30">
        <f t="shared" si="178"/>
        <v>0.9819444444444444</v>
      </c>
      <c r="S2875" s="28">
        <f t="shared" si="179"/>
        <v>45343</v>
      </c>
      <c r="T2875" s="28"/>
    </row>
    <row r="2876" spans="1:20" ht="13.2" x14ac:dyDescent="0.25">
      <c r="A2876" s="7" t="s">
        <v>6346</v>
      </c>
      <c r="B2876" s="7" t="s">
        <v>59</v>
      </c>
      <c r="C2876" s="7" t="s">
        <v>21</v>
      </c>
      <c r="D2876" s="7" t="s">
        <v>22</v>
      </c>
      <c r="E2876" s="7" t="s">
        <v>35</v>
      </c>
      <c r="F2876" s="7" t="s">
        <v>6347</v>
      </c>
      <c r="G2876" s="7" t="s">
        <v>6348</v>
      </c>
      <c r="H2876" s="7">
        <v>92</v>
      </c>
      <c r="I2876" s="7">
        <v>12.11</v>
      </c>
      <c r="J2876" s="7">
        <v>8</v>
      </c>
      <c r="K2876" s="7">
        <v>96.88</v>
      </c>
      <c r="L2876" s="7" t="s">
        <v>27</v>
      </c>
      <c r="M2876" s="9">
        <v>1</v>
      </c>
      <c r="N2876" s="6" t="str">
        <f>IF(ev_charging_network_usage_!$I2876&lt;=10,"Low",IF(ev_charging_network_usage_!$I2876&lt;=30,"Medium","High"))</f>
        <v>Medium</v>
      </c>
      <c r="O2876" s="6" t="str">
        <f t="shared" si="181"/>
        <v>Low Satisfaction</v>
      </c>
      <c r="P2876" s="6" t="str">
        <f>IF(ev_charging_network_usage_!$H2876&lt;30,"Short Charging",IF(ev_charging_network_usage_!$H2876&lt;=60,"Medium Charging","Long Charging"))</f>
        <v>Long Charging</v>
      </c>
      <c r="Q2876" s="6">
        <f t="shared" si="180"/>
        <v>1</v>
      </c>
      <c r="R2876" s="30">
        <f t="shared" si="178"/>
        <v>0.34375</v>
      </c>
      <c r="S2876" s="28">
        <f t="shared" si="179"/>
        <v>45102</v>
      </c>
      <c r="T2876" s="28"/>
    </row>
    <row r="2877" spans="1:20" ht="13.2" x14ac:dyDescent="0.25">
      <c r="A2877" s="3" t="s">
        <v>6349</v>
      </c>
      <c r="B2877" s="3" t="s">
        <v>78</v>
      </c>
      <c r="C2877" s="3" t="s">
        <v>15</v>
      </c>
      <c r="D2877" s="3" t="s">
        <v>31</v>
      </c>
      <c r="E2877" s="3" t="s">
        <v>35</v>
      </c>
      <c r="F2877" s="4">
        <v>45181.673611111109</v>
      </c>
      <c r="G2877" s="4">
        <v>45181.712500000001</v>
      </c>
      <c r="H2877" s="3">
        <v>56</v>
      </c>
      <c r="I2877" s="3">
        <v>54.7</v>
      </c>
      <c r="J2877" s="3">
        <v>8</v>
      </c>
      <c r="K2877" s="3">
        <v>437.6</v>
      </c>
      <c r="L2877" s="3" t="s">
        <v>38</v>
      </c>
      <c r="M2877" s="5">
        <v>4</v>
      </c>
      <c r="N2877" s="6" t="str">
        <f>IF(ev_charging_network_usage_!$I2877&lt;=10,"Low",IF(ev_charging_network_usage_!$I2877&lt;=30,"Medium","High"))</f>
        <v>High</v>
      </c>
      <c r="O2877" s="6" t="str">
        <f t="shared" si="181"/>
        <v>Medium Satisfaction</v>
      </c>
      <c r="P2877" s="6" t="str">
        <f>IF(ev_charging_network_usage_!$H2877&lt;30,"Short Charging",IF(ev_charging_network_usage_!$H2877&lt;=60,"Medium Charging","Long Charging"))</f>
        <v>Medium Charging</v>
      </c>
      <c r="Q2877" s="6">
        <f t="shared" si="180"/>
        <v>3</v>
      </c>
      <c r="R2877" s="30">
        <f t="shared" si="178"/>
        <v>0.67361111111111116</v>
      </c>
      <c r="S2877" s="28">
        <f t="shared" si="179"/>
        <v>45181</v>
      </c>
      <c r="T2877" s="28"/>
    </row>
    <row r="2878" spans="1:20" ht="13.2" x14ac:dyDescent="0.25">
      <c r="A2878" s="7" t="s">
        <v>6350</v>
      </c>
      <c r="B2878" s="7" t="s">
        <v>43</v>
      </c>
      <c r="C2878" s="7" t="s">
        <v>30</v>
      </c>
      <c r="D2878" s="7" t="s">
        <v>31</v>
      </c>
      <c r="E2878" s="7" t="s">
        <v>17</v>
      </c>
      <c r="F2878" s="8">
        <v>44958.069444444445</v>
      </c>
      <c r="G2878" s="8">
        <v>44958.124305555553</v>
      </c>
      <c r="H2878" s="7">
        <v>79</v>
      </c>
      <c r="I2878" s="7">
        <v>33.270000000000003</v>
      </c>
      <c r="J2878" s="7">
        <v>10</v>
      </c>
      <c r="K2878" s="7">
        <v>332.7</v>
      </c>
      <c r="L2878" s="7" t="s">
        <v>27</v>
      </c>
      <c r="M2878" s="9">
        <v>3</v>
      </c>
      <c r="N2878" s="6" t="str">
        <f>IF(ev_charging_network_usage_!$I2878&lt;=10,"Low",IF(ev_charging_network_usage_!$I2878&lt;=30,"Medium","High"))</f>
        <v>High</v>
      </c>
      <c r="O2878" s="6" t="str">
        <f t="shared" si="181"/>
        <v>Medium Satisfaction</v>
      </c>
      <c r="P2878" s="6" t="str">
        <f>IF(ev_charging_network_usage_!$H2878&lt;30,"Short Charging",IF(ev_charging_network_usage_!$H2878&lt;=60,"Medium Charging","Long Charging"))</f>
        <v>Long Charging</v>
      </c>
      <c r="Q2878" s="6">
        <f t="shared" si="180"/>
        <v>2</v>
      </c>
      <c r="R2878" s="30">
        <f t="shared" si="178"/>
        <v>6.9444444444444448E-2</v>
      </c>
      <c r="S2878" s="28">
        <f t="shared" si="179"/>
        <v>44958</v>
      </c>
      <c r="T2878" s="28"/>
    </row>
    <row r="2879" spans="1:20" ht="13.2" x14ac:dyDescent="0.25">
      <c r="A2879" s="3" t="s">
        <v>6351</v>
      </c>
      <c r="B2879" s="3" t="s">
        <v>55</v>
      </c>
      <c r="C2879" s="3" t="s">
        <v>15</v>
      </c>
      <c r="D2879" s="3" t="s">
        <v>34</v>
      </c>
      <c r="E2879" s="3" t="s">
        <v>17</v>
      </c>
      <c r="F2879" s="3" t="s">
        <v>6352</v>
      </c>
      <c r="G2879" s="3" t="s">
        <v>6353</v>
      </c>
      <c r="H2879" s="3">
        <v>20</v>
      </c>
      <c r="I2879" s="3">
        <v>20.399999999999999</v>
      </c>
      <c r="J2879" s="3">
        <v>8</v>
      </c>
      <c r="K2879" s="3">
        <v>163.19999999999999</v>
      </c>
      <c r="L2879" s="3" t="s">
        <v>18</v>
      </c>
      <c r="M2879" s="5">
        <v>3</v>
      </c>
      <c r="N2879" s="6" t="str">
        <f>IF(ev_charging_network_usage_!$I2879&lt;=10,"Low",IF(ev_charging_network_usage_!$I2879&lt;=30,"Medium","High"))</f>
        <v>Medium</v>
      </c>
      <c r="O2879" s="6" t="str">
        <f t="shared" si="181"/>
        <v>Medium Satisfaction</v>
      </c>
      <c r="P2879" s="6" t="str">
        <f>IF(ev_charging_network_usage_!$H2879&lt;30,"Short Charging",IF(ev_charging_network_usage_!$H2879&lt;=60,"Medium Charging","Long Charging"))</f>
        <v>Short Charging</v>
      </c>
      <c r="Q2879" s="6">
        <f t="shared" si="180"/>
        <v>3</v>
      </c>
      <c r="R2879" s="30">
        <f t="shared" si="178"/>
        <v>0.74305555555555558</v>
      </c>
      <c r="S2879" s="28">
        <f t="shared" si="179"/>
        <v>45195</v>
      </c>
      <c r="T2879" s="28"/>
    </row>
    <row r="2880" spans="1:20" ht="13.2" x14ac:dyDescent="0.25">
      <c r="A2880" s="7" t="s">
        <v>6354</v>
      </c>
      <c r="B2880" s="7" t="s">
        <v>43</v>
      </c>
      <c r="C2880" s="7" t="s">
        <v>15</v>
      </c>
      <c r="D2880" s="7" t="s">
        <v>22</v>
      </c>
      <c r="E2880" s="7" t="s">
        <v>35</v>
      </c>
      <c r="F2880" s="7" t="s">
        <v>6355</v>
      </c>
      <c r="G2880" s="7" t="s">
        <v>6356</v>
      </c>
      <c r="H2880" s="7">
        <v>53</v>
      </c>
      <c r="I2880" s="7">
        <v>13.61</v>
      </c>
      <c r="J2880" s="7">
        <v>10</v>
      </c>
      <c r="K2880" s="7">
        <v>136.1</v>
      </c>
      <c r="L2880" s="7" t="s">
        <v>27</v>
      </c>
      <c r="M2880" s="9">
        <v>1</v>
      </c>
      <c r="N2880" s="6" t="str">
        <f>IF(ev_charging_network_usage_!$I2880&lt;=10,"Low",IF(ev_charging_network_usage_!$I2880&lt;=30,"Medium","High"))</f>
        <v>Medium</v>
      </c>
      <c r="O2880" s="6" t="str">
        <f t="shared" si="181"/>
        <v>Low Satisfaction</v>
      </c>
      <c r="P2880" s="6" t="str">
        <f>IF(ev_charging_network_usage_!$H2880&lt;30,"Short Charging",IF(ev_charging_network_usage_!$H2880&lt;=60,"Medium Charging","Long Charging"))</f>
        <v>Medium Charging</v>
      </c>
      <c r="Q2880" s="6">
        <f t="shared" si="180"/>
        <v>3</v>
      </c>
      <c r="R2880" s="30">
        <f t="shared" si="178"/>
        <v>0.41597222222222224</v>
      </c>
      <c r="S2880" s="28">
        <f t="shared" si="179"/>
        <v>45290</v>
      </c>
      <c r="T2880" s="28"/>
    </row>
    <row r="2881" spans="1:20" ht="13.2" x14ac:dyDescent="0.25">
      <c r="A2881" s="3" t="s">
        <v>6357</v>
      </c>
      <c r="B2881" s="3" t="s">
        <v>59</v>
      </c>
      <c r="C2881" s="3" t="s">
        <v>30</v>
      </c>
      <c r="D2881" s="3" t="s">
        <v>16</v>
      </c>
      <c r="E2881" s="3" t="s">
        <v>35</v>
      </c>
      <c r="F2881" s="4">
        <v>45566.924305555556</v>
      </c>
      <c r="G2881" s="4">
        <v>45597.004861111112</v>
      </c>
      <c r="H2881" s="3">
        <v>116</v>
      </c>
      <c r="I2881" s="3">
        <v>9.14</v>
      </c>
      <c r="J2881" s="3">
        <v>8</v>
      </c>
      <c r="K2881" s="3">
        <v>73.12</v>
      </c>
      <c r="L2881" s="3" t="s">
        <v>38</v>
      </c>
      <c r="M2881" s="5">
        <v>5</v>
      </c>
      <c r="N2881" s="6" t="str">
        <f>IF(ev_charging_network_usage_!$I2881&lt;=10,"Low",IF(ev_charging_network_usage_!$I2881&lt;=30,"Medium","High"))</f>
        <v>Low</v>
      </c>
      <c r="O2881" s="6" t="str">
        <f t="shared" si="181"/>
        <v>High Satisfaction</v>
      </c>
      <c r="P2881" s="6" t="str">
        <f>IF(ev_charging_network_usage_!$H2881&lt;30,"Short Charging",IF(ev_charging_network_usage_!$H2881&lt;=60,"Medium Charging","Long Charging"))</f>
        <v>Long Charging</v>
      </c>
      <c r="Q2881" s="6">
        <f t="shared" si="180"/>
        <v>2</v>
      </c>
      <c r="R2881" s="30">
        <f t="shared" si="178"/>
        <v>0.9243055555555556</v>
      </c>
      <c r="S2881" s="28">
        <f t="shared" si="179"/>
        <v>45566</v>
      </c>
      <c r="T2881" s="28"/>
    </row>
    <row r="2882" spans="1:20" ht="13.2" x14ac:dyDescent="0.25">
      <c r="A2882" s="7" t="s">
        <v>6358</v>
      </c>
      <c r="B2882" s="7" t="s">
        <v>55</v>
      </c>
      <c r="C2882" s="7" t="s">
        <v>30</v>
      </c>
      <c r="D2882" s="7" t="s">
        <v>31</v>
      </c>
      <c r="E2882" s="7" t="s">
        <v>35</v>
      </c>
      <c r="F2882" s="8">
        <v>45515.38958333333</v>
      </c>
      <c r="G2882" s="8">
        <v>45515.413888888892</v>
      </c>
      <c r="H2882" s="7">
        <v>35</v>
      </c>
      <c r="I2882" s="7">
        <v>7.99</v>
      </c>
      <c r="J2882" s="7">
        <v>12</v>
      </c>
      <c r="K2882" s="7">
        <v>95.88</v>
      </c>
      <c r="L2882" s="7" t="s">
        <v>23</v>
      </c>
      <c r="M2882" s="9">
        <v>1</v>
      </c>
      <c r="N2882" s="6" t="str">
        <f>IF(ev_charging_network_usage_!$I2882&lt;=10,"Low",IF(ev_charging_network_usage_!$I2882&lt;=30,"Medium","High"))</f>
        <v>Low</v>
      </c>
      <c r="O2882" s="6" t="str">
        <f t="shared" si="181"/>
        <v>Low Satisfaction</v>
      </c>
      <c r="P2882" s="6" t="str">
        <f>IF(ev_charging_network_usage_!$H2882&lt;30,"Short Charging",IF(ev_charging_network_usage_!$H2882&lt;=60,"Medium Charging","Long Charging"))</f>
        <v>Medium Charging</v>
      </c>
      <c r="Q2882" s="6">
        <f t="shared" si="180"/>
        <v>2</v>
      </c>
      <c r="R2882" s="30">
        <f t="shared" ref="R2882:R2945" si="182">TIME(HOUR(F2882),MINUTE(F2882),SECOND(F2882))</f>
        <v>0.38958333333333334</v>
      </c>
      <c r="S2882" s="28">
        <f t="shared" ref="S2882:S2945" si="183">DATE(YEAR(F2882),MONTH(F2882),DAY(F2882))</f>
        <v>45515</v>
      </c>
      <c r="T2882" s="28"/>
    </row>
    <row r="2883" spans="1:20" ht="13.2" x14ac:dyDescent="0.25">
      <c r="A2883" s="3" t="s">
        <v>6359</v>
      </c>
      <c r="B2883" s="3" t="s">
        <v>43</v>
      </c>
      <c r="C2883" s="3" t="s">
        <v>15</v>
      </c>
      <c r="D2883" s="3" t="s">
        <v>31</v>
      </c>
      <c r="E2883" s="3" t="s">
        <v>17</v>
      </c>
      <c r="F2883" s="3" t="s">
        <v>6360</v>
      </c>
      <c r="G2883" s="3" t="s">
        <v>6361</v>
      </c>
      <c r="H2883" s="3">
        <v>107</v>
      </c>
      <c r="I2883" s="3">
        <v>19.649999999999999</v>
      </c>
      <c r="J2883" s="3">
        <v>8</v>
      </c>
      <c r="K2883" s="3">
        <v>157.19999999999999</v>
      </c>
      <c r="L2883" s="3" t="s">
        <v>18</v>
      </c>
      <c r="M2883" s="5">
        <v>5</v>
      </c>
      <c r="N2883" s="6" t="str">
        <f>IF(ev_charging_network_usage_!$I2883&lt;=10,"Low",IF(ev_charging_network_usage_!$I2883&lt;=30,"Medium","High"))</f>
        <v>Medium</v>
      </c>
      <c r="O2883" s="6" t="str">
        <f t="shared" si="181"/>
        <v>High Satisfaction</v>
      </c>
      <c r="P2883" s="6" t="str">
        <f>IF(ev_charging_network_usage_!$H2883&lt;30,"Short Charging",IF(ev_charging_network_usage_!$H2883&lt;=60,"Medium Charging","Long Charging"))</f>
        <v>Long Charging</v>
      </c>
      <c r="Q2883" s="6">
        <f t="shared" ref="Q2883:Q2946" si="184">IF(C2883="Fast Charger",1,IF(C2883="Standard Charger",2,IF(C2883="Super Fast Charger",3,"")))</f>
        <v>3</v>
      </c>
      <c r="R2883" s="30">
        <f t="shared" si="182"/>
        <v>0.22291666666666668</v>
      </c>
      <c r="S2883" s="28">
        <f t="shared" si="183"/>
        <v>45071</v>
      </c>
      <c r="T2883" s="28"/>
    </row>
    <row r="2884" spans="1:20" ht="13.2" x14ac:dyDescent="0.25">
      <c r="A2884" s="7" t="s">
        <v>6362</v>
      </c>
      <c r="B2884" s="7" t="s">
        <v>78</v>
      </c>
      <c r="C2884" s="7" t="s">
        <v>30</v>
      </c>
      <c r="D2884" s="7" t="s">
        <v>31</v>
      </c>
      <c r="E2884" s="7" t="s">
        <v>35</v>
      </c>
      <c r="F2884" s="8">
        <v>45299.753472222219</v>
      </c>
      <c r="G2884" s="8">
        <v>45299.804166666669</v>
      </c>
      <c r="H2884" s="7">
        <v>73</v>
      </c>
      <c r="I2884" s="7">
        <v>19.27</v>
      </c>
      <c r="J2884" s="7">
        <v>12</v>
      </c>
      <c r="K2884" s="7">
        <v>231.24</v>
      </c>
      <c r="L2884" s="7" t="s">
        <v>27</v>
      </c>
      <c r="M2884" s="9">
        <v>1</v>
      </c>
      <c r="N2884" s="6" t="str">
        <f>IF(ev_charging_network_usage_!$I2884&lt;=10,"Low",IF(ev_charging_network_usage_!$I2884&lt;=30,"Medium","High"))</f>
        <v>Medium</v>
      </c>
      <c r="O2884" s="6" t="str">
        <f t="shared" ref="O2884:O2947" si="185">IF(M2884&lt;=2,"Low Satisfaction",IF(M2884&lt;=4,"Medium Satisfaction","High Satisfaction"))</f>
        <v>Low Satisfaction</v>
      </c>
      <c r="P2884" s="6" t="str">
        <f>IF(ev_charging_network_usage_!$H2884&lt;30,"Short Charging",IF(ev_charging_network_usage_!$H2884&lt;=60,"Medium Charging","Long Charging"))</f>
        <v>Long Charging</v>
      </c>
      <c r="Q2884" s="6">
        <f t="shared" si="184"/>
        <v>2</v>
      </c>
      <c r="R2884" s="30">
        <f t="shared" si="182"/>
        <v>0.75347222222222221</v>
      </c>
      <c r="S2884" s="28">
        <f t="shared" si="183"/>
        <v>45299</v>
      </c>
      <c r="T2884" s="28"/>
    </row>
    <row r="2885" spans="1:20" ht="13.2" x14ac:dyDescent="0.25">
      <c r="A2885" s="3" t="s">
        <v>6363</v>
      </c>
      <c r="B2885" s="3" t="s">
        <v>59</v>
      </c>
      <c r="C2885" s="3" t="s">
        <v>30</v>
      </c>
      <c r="D2885" s="3" t="s">
        <v>16</v>
      </c>
      <c r="E2885" s="3" t="s">
        <v>17</v>
      </c>
      <c r="F2885" s="3" t="s">
        <v>6364</v>
      </c>
      <c r="G2885" s="3" t="s">
        <v>6365</v>
      </c>
      <c r="H2885" s="3">
        <v>73</v>
      </c>
      <c r="I2885" s="3">
        <v>46.74</v>
      </c>
      <c r="J2885" s="3">
        <v>8</v>
      </c>
      <c r="K2885" s="3">
        <v>373.92</v>
      </c>
      <c r="L2885" s="3" t="s">
        <v>27</v>
      </c>
      <c r="M2885" s="5">
        <v>2</v>
      </c>
      <c r="N2885" s="6" t="str">
        <f>IF(ev_charging_network_usage_!$I2885&lt;=10,"Low",IF(ev_charging_network_usage_!$I2885&lt;=30,"Medium","High"))</f>
        <v>High</v>
      </c>
      <c r="O2885" s="6" t="str">
        <f t="shared" si="185"/>
        <v>Low Satisfaction</v>
      </c>
      <c r="P2885" s="6" t="str">
        <f>IF(ev_charging_network_usage_!$H2885&lt;30,"Short Charging",IF(ev_charging_network_usage_!$H2885&lt;=60,"Medium Charging","Long Charging"))</f>
        <v>Long Charging</v>
      </c>
      <c r="Q2885" s="6">
        <f t="shared" si="184"/>
        <v>2</v>
      </c>
      <c r="R2885" s="30">
        <f t="shared" si="182"/>
        <v>0.88680555555555551</v>
      </c>
      <c r="S2885" s="28">
        <f t="shared" si="183"/>
        <v>45255</v>
      </c>
      <c r="T2885" s="28"/>
    </row>
    <row r="2886" spans="1:20" ht="13.2" x14ac:dyDescent="0.25">
      <c r="A2886" s="7" t="s">
        <v>6366</v>
      </c>
      <c r="B2886" s="7" t="s">
        <v>48</v>
      </c>
      <c r="C2886" s="7" t="s">
        <v>15</v>
      </c>
      <c r="D2886" s="7" t="s">
        <v>34</v>
      </c>
      <c r="E2886" s="7" t="s">
        <v>17</v>
      </c>
      <c r="F2886" s="7" t="s">
        <v>6367</v>
      </c>
      <c r="G2886" s="7" t="s">
        <v>6368</v>
      </c>
      <c r="H2886" s="7">
        <v>28</v>
      </c>
      <c r="I2886" s="7">
        <v>14.58</v>
      </c>
      <c r="J2886" s="7">
        <v>8</v>
      </c>
      <c r="K2886" s="7">
        <v>116.64</v>
      </c>
      <c r="L2886" s="7" t="s">
        <v>18</v>
      </c>
      <c r="M2886" s="9">
        <v>5</v>
      </c>
      <c r="N2886" s="6" t="str">
        <f>IF(ev_charging_network_usage_!$I2886&lt;=10,"Low",IF(ev_charging_network_usage_!$I2886&lt;=30,"Medium","High"))</f>
        <v>Medium</v>
      </c>
      <c r="O2886" s="6" t="str">
        <f t="shared" si="185"/>
        <v>High Satisfaction</v>
      </c>
      <c r="P2886" s="6" t="str">
        <f>IF(ev_charging_network_usage_!$H2886&lt;30,"Short Charging",IF(ev_charging_network_usage_!$H2886&lt;=60,"Medium Charging","Long Charging"))</f>
        <v>Short Charging</v>
      </c>
      <c r="Q2886" s="6">
        <f t="shared" si="184"/>
        <v>3</v>
      </c>
      <c r="R2886" s="30">
        <f t="shared" si="182"/>
        <v>0.50972222222222219</v>
      </c>
      <c r="S2886" s="28">
        <f t="shared" si="183"/>
        <v>45626</v>
      </c>
      <c r="T2886" s="28"/>
    </row>
    <row r="2887" spans="1:20" ht="13.2" x14ac:dyDescent="0.25">
      <c r="A2887" s="3" t="s">
        <v>6369</v>
      </c>
      <c r="B2887" s="3" t="s">
        <v>48</v>
      </c>
      <c r="C2887" s="3" t="s">
        <v>15</v>
      </c>
      <c r="D2887" s="3" t="s">
        <v>22</v>
      </c>
      <c r="E2887" s="3" t="s">
        <v>17</v>
      </c>
      <c r="F2887" s="3" t="s">
        <v>6370</v>
      </c>
      <c r="G2887" s="3" t="s">
        <v>6371</v>
      </c>
      <c r="H2887" s="3">
        <v>119</v>
      </c>
      <c r="I2887" s="3">
        <v>47.18</v>
      </c>
      <c r="J2887" s="3">
        <v>8</v>
      </c>
      <c r="K2887" s="3">
        <v>377.44</v>
      </c>
      <c r="L2887" s="3" t="s">
        <v>27</v>
      </c>
      <c r="M2887" s="5">
        <v>4</v>
      </c>
      <c r="N2887" s="6" t="str">
        <f>IF(ev_charging_network_usage_!$I2887&lt;=10,"Low",IF(ev_charging_network_usage_!$I2887&lt;=30,"Medium","High"))</f>
        <v>High</v>
      </c>
      <c r="O2887" s="6" t="str">
        <f t="shared" si="185"/>
        <v>Medium Satisfaction</v>
      </c>
      <c r="P2887" s="6" t="str">
        <f>IF(ev_charging_network_usage_!$H2887&lt;30,"Short Charging",IF(ev_charging_network_usage_!$H2887&lt;=60,"Medium Charging","Long Charging"))</f>
        <v>Long Charging</v>
      </c>
      <c r="Q2887" s="6">
        <f t="shared" si="184"/>
        <v>3</v>
      </c>
      <c r="R2887" s="30">
        <f t="shared" si="182"/>
        <v>7.7777777777777779E-2</v>
      </c>
      <c r="S2887" s="28">
        <f t="shared" si="183"/>
        <v>45458</v>
      </c>
      <c r="T2887" s="28"/>
    </row>
    <row r="2888" spans="1:20" ht="13.2" x14ac:dyDescent="0.25">
      <c r="A2888" s="7" t="s">
        <v>6372</v>
      </c>
      <c r="B2888" s="7" t="s">
        <v>59</v>
      </c>
      <c r="C2888" s="7" t="s">
        <v>30</v>
      </c>
      <c r="D2888" s="7" t="s">
        <v>22</v>
      </c>
      <c r="E2888" s="7" t="s">
        <v>35</v>
      </c>
      <c r="F2888" s="7" t="s">
        <v>6373</v>
      </c>
      <c r="G2888" s="7" t="s">
        <v>6374</v>
      </c>
      <c r="H2888" s="7">
        <v>89</v>
      </c>
      <c r="I2888" s="7">
        <v>45.88</v>
      </c>
      <c r="J2888" s="7">
        <v>15</v>
      </c>
      <c r="K2888" s="7">
        <v>688.2</v>
      </c>
      <c r="L2888" s="7" t="s">
        <v>38</v>
      </c>
      <c r="M2888" s="9">
        <v>2</v>
      </c>
      <c r="N2888" s="6" t="str">
        <f>IF(ev_charging_network_usage_!$I2888&lt;=10,"Low",IF(ev_charging_network_usage_!$I2888&lt;=30,"Medium","High"))</f>
        <v>High</v>
      </c>
      <c r="O2888" s="6" t="str">
        <f t="shared" si="185"/>
        <v>Low Satisfaction</v>
      </c>
      <c r="P2888" s="6" t="str">
        <f>IF(ev_charging_network_usage_!$H2888&lt;30,"Short Charging",IF(ev_charging_network_usage_!$H2888&lt;=60,"Medium Charging","Long Charging"))</f>
        <v>Long Charging</v>
      </c>
      <c r="Q2888" s="6">
        <f t="shared" si="184"/>
        <v>2</v>
      </c>
      <c r="R2888" s="30">
        <f t="shared" si="182"/>
        <v>0.33194444444444443</v>
      </c>
      <c r="S2888" s="28">
        <f t="shared" si="183"/>
        <v>45429</v>
      </c>
      <c r="T2888" s="28"/>
    </row>
    <row r="2889" spans="1:20" ht="13.2" x14ac:dyDescent="0.25">
      <c r="A2889" s="3" t="s">
        <v>6375</v>
      </c>
      <c r="B2889" s="3" t="s">
        <v>48</v>
      </c>
      <c r="C2889" s="3" t="s">
        <v>30</v>
      </c>
      <c r="D2889" s="3" t="s">
        <v>34</v>
      </c>
      <c r="E2889" s="3" t="s">
        <v>35</v>
      </c>
      <c r="F2889" s="4">
        <v>45324.709722222222</v>
      </c>
      <c r="G2889" s="4">
        <v>45324.765972222223</v>
      </c>
      <c r="H2889" s="3">
        <v>81</v>
      </c>
      <c r="I2889" s="3">
        <v>53.47</v>
      </c>
      <c r="J2889" s="3">
        <v>15</v>
      </c>
      <c r="K2889" s="3">
        <v>802.05</v>
      </c>
      <c r="L2889" s="3" t="s">
        <v>23</v>
      </c>
      <c r="M2889" s="5">
        <v>4</v>
      </c>
      <c r="N2889" s="6" t="str">
        <f>IF(ev_charging_network_usage_!$I2889&lt;=10,"Low",IF(ev_charging_network_usage_!$I2889&lt;=30,"Medium","High"))</f>
        <v>High</v>
      </c>
      <c r="O2889" s="6" t="str">
        <f t="shared" si="185"/>
        <v>Medium Satisfaction</v>
      </c>
      <c r="P2889" s="6" t="str">
        <f>IF(ev_charging_network_usage_!$H2889&lt;30,"Short Charging",IF(ev_charging_network_usage_!$H2889&lt;=60,"Medium Charging","Long Charging"))</f>
        <v>Long Charging</v>
      </c>
      <c r="Q2889" s="6">
        <f t="shared" si="184"/>
        <v>2</v>
      </c>
      <c r="R2889" s="30">
        <f t="shared" si="182"/>
        <v>0.70972222222222225</v>
      </c>
      <c r="S2889" s="28">
        <f t="shared" si="183"/>
        <v>45324</v>
      </c>
      <c r="T2889" s="28"/>
    </row>
    <row r="2890" spans="1:20" ht="13.2" x14ac:dyDescent="0.25">
      <c r="A2890" s="7" t="s">
        <v>6376</v>
      </c>
      <c r="B2890" s="7" t="s">
        <v>29</v>
      </c>
      <c r="C2890" s="7" t="s">
        <v>15</v>
      </c>
      <c r="D2890" s="7" t="s">
        <v>16</v>
      </c>
      <c r="E2890" s="7" t="s">
        <v>17</v>
      </c>
      <c r="F2890" s="11">
        <v>45637.269444444442</v>
      </c>
      <c r="G2890" s="11">
        <v>45637.288194444445</v>
      </c>
      <c r="H2890" s="7">
        <v>27</v>
      </c>
      <c r="I2890" s="7">
        <v>44.96</v>
      </c>
      <c r="J2890" s="7">
        <v>12</v>
      </c>
      <c r="K2890" s="7">
        <v>539.52</v>
      </c>
      <c r="L2890" s="7" t="s">
        <v>38</v>
      </c>
      <c r="M2890" s="9">
        <v>5</v>
      </c>
      <c r="N2890" s="6" t="str">
        <f>IF(ev_charging_network_usage_!$I2890&lt;=10,"Low",IF(ev_charging_network_usage_!$I2890&lt;=30,"Medium","High"))</f>
        <v>High</v>
      </c>
      <c r="O2890" s="6" t="str">
        <f t="shared" si="185"/>
        <v>High Satisfaction</v>
      </c>
      <c r="P2890" s="6" t="str">
        <f>IF(ev_charging_network_usage_!$H2890&lt;30,"Short Charging",IF(ev_charging_network_usage_!$H2890&lt;=60,"Medium Charging","Long Charging"))</f>
        <v>Short Charging</v>
      </c>
      <c r="Q2890" s="6">
        <f t="shared" si="184"/>
        <v>3</v>
      </c>
      <c r="R2890" s="30">
        <f t="shared" si="182"/>
        <v>0.26944444444444443</v>
      </c>
      <c r="S2890" s="28">
        <f t="shared" si="183"/>
        <v>45637</v>
      </c>
      <c r="T2890" s="28"/>
    </row>
    <row r="2891" spans="1:20" ht="13.2" x14ac:dyDescent="0.25">
      <c r="A2891" s="3" t="s">
        <v>6377</v>
      </c>
      <c r="B2891" s="3" t="s">
        <v>55</v>
      </c>
      <c r="C2891" s="3" t="s">
        <v>15</v>
      </c>
      <c r="D2891" s="3" t="s">
        <v>16</v>
      </c>
      <c r="E2891" s="3" t="s">
        <v>35</v>
      </c>
      <c r="F2891" s="3" t="s">
        <v>6378</v>
      </c>
      <c r="G2891" s="3" t="s">
        <v>6379</v>
      </c>
      <c r="H2891" s="3">
        <v>45</v>
      </c>
      <c r="I2891" s="3">
        <v>47.04</v>
      </c>
      <c r="J2891" s="3">
        <v>12</v>
      </c>
      <c r="K2891" s="3">
        <v>564.48</v>
      </c>
      <c r="L2891" s="3" t="s">
        <v>18</v>
      </c>
      <c r="M2891" s="5">
        <v>2</v>
      </c>
      <c r="N2891" s="6" t="str">
        <f>IF(ev_charging_network_usage_!$I2891&lt;=10,"Low",IF(ev_charging_network_usage_!$I2891&lt;=30,"Medium","High"))</f>
        <v>High</v>
      </c>
      <c r="O2891" s="6" t="str">
        <f t="shared" si="185"/>
        <v>Low Satisfaction</v>
      </c>
      <c r="P2891" s="6" t="str">
        <f>IF(ev_charging_network_usage_!$H2891&lt;30,"Short Charging",IF(ev_charging_network_usage_!$H2891&lt;=60,"Medium Charging","Long Charging"))</f>
        <v>Medium Charging</v>
      </c>
      <c r="Q2891" s="6">
        <f t="shared" si="184"/>
        <v>3</v>
      </c>
      <c r="R2891" s="30">
        <f t="shared" si="182"/>
        <v>0.24374999999999999</v>
      </c>
      <c r="S2891" s="28">
        <f t="shared" si="183"/>
        <v>45126</v>
      </c>
      <c r="T2891" s="28"/>
    </row>
    <row r="2892" spans="1:20" ht="13.2" x14ac:dyDescent="0.25">
      <c r="A2892" s="7" t="s">
        <v>6380</v>
      </c>
      <c r="B2892" s="7" t="s">
        <v>29</v>
      </c>
      <c r="C2892" s="7" t="s">
        <v>21</v>
      </c>
      <c r="D2892" s="7" t="s">
        <v>34</v>
      </c>
      <c r="E2892" s="7" t="s">
        <v>35</v>
      </c>
      <c r="F2892" s="7" t="s">
        <v>6381</v>
      </c>
      <c r="G2892" s="7" t="s">
        <v>6382</v>
      </c>
      <c r="H2892" s="7">
        <v>115</v>
      </c>
      <c r="I2892" s="7">
        <v>34.229999999999997</v>
      </c>
      <c r="J2892" s="7">
        <v>12</v>
      </c>
      <c r="K2892" s="7">
        <v>410.76</v>
      </c>
      <c r="L2892" s="7" t="s">
        <v>38</v>
      </c>
      <c r="M2892" s="9">
        <v>5</v>
      </c>
      <c r="N2892" s="6" t="str">
        <f>IF(ev_charging_network_usage_!$I2892&lt;=10,"Low",IF(ev_charging_network_usage_!$I2892&lt;=30,"Medium","High"))</f>
        <v>High</v>
      </c>
      <c r="O2892" s="6" t="str">
        <f t="shared" si="185"/>
        <v>High Satisfaction</v>
      </c>
      <c r="P2892" s="6" t="str">
        <f>IF(ev_charging_network_usage_!$H2892&lt;30,"Short Charging",IF(ev_charging_network_usage_!$H2892&lt;=60,"Medium Charging","Long Charging"))</f>
        <v>Long Charging</v>
      </c>
      <c r="Q2892" s="6">
        <f t="shared" si="184"/>
        <v>1</v>
      </c>
      <c r="R2892" s="30">
        <f t="shared" si="182"/>
        <v>0.64861111111111114</v>
      </c>
      <c r="S2892" s="28">
        <f t="shared" si="183"/>
        <v>44998</v>
      </c>
      <c r="T2892" s="28"/>
    </row>
    <row r="2893" spans="1:20" ht="13.2" x14ac:dyDescent="0.25">
      <c r="A2893" s="3" t="s">
        <v>6383</v>
      </c>
      <c r="B2893" s="3" t="s">
        <v>43</v>
      </c>
      <c r="C2893" s="3" t="s">
        <v>30</v>
      </c>
      <c r="D2893" s="3" t="s">
        <v>34</v>
      </c>
      <c r="E2893" s="3" t="s">
        <v>35</v>
      </c>
      <c r="F2893" s="3" t="s">
        <v>6384</v>
      </c>
      <c r="G2893" s="3" t="s">
        <v>6385</v>
      </c>
      <c r="H2893" s="3">
        <v>13</v>
      </c>
      <c r="I2893" s="3">
        <v>3.08</v>
      </c>
      <c r="J2893" s="3">
        <v>10</v>
      </c>
      <c r="K2893" s="3">
        <v>30.8</v>
      </c>
      <c r="L2893" s="3" t="s">
        <v>23</v>
      </c>
      <c r="M2893" s="5">
        <v>5</v>
      </c>
      <c r="N2893" s="6" t="str">
        <f>IF(ev_charging_network_usage_!$I2893&lt;=10,"Low",IF(ev_charging_network_usage_!$I2893&lt;=30,"Medium","High"))</f>
        <v>Low</v>
      </c>
      <c r="O2893" s="6" t="str">
        <f t="shared" si="185"/>
        <v>High Satisfaction</v>
      </c>
      <c r="P2893" s="6" t="str">
        <f>IF(ev_charging_network_usage_!$H2893&lt;30,"Short Charging",IF(ev_charging_network_usage_!$H2893&lt;=60,"Medium Charging","Long Charging"))</f>
        <v>Short Charging</v>
      </c>
      <c r="Q2893" s="6">
        <f t="shared" si="184"/>
        <v>2</v>
      </c>
      <c r="R2893" s="30">
        <f t="shared" si="182"/>
        <v>4.5138888888888888E-2</v>
      </c>
      <c r="S2893" s="28">
        <f t="shared" si="183"/>
        <v>45493</v>
      </c>
      <c r="T2893" s="28"/>
    </row>
    <row r="2894" spans="1:20" ht="13.2" x14ac:dyDescent="0.25">
      <c r="A2894" s="7" t="s">
        <v>6386</v>
      </c>
      <c r="B2894" s="7" t="s">
        <v>20</v>
      </c>
      <c r="C2894" s="7" t="s">
        <v>15</v>
      </c>
      <c r="D2894" s="7" t="s">
        <v>16</v>
      </c>
      <c r="E2894" s="7" t="s">
        <v>35</v>
      </c>
      <c r="F2894" s="8">
        <v>45302.861805555556</v>
      </c>
      <c r="G2894" s="8">
        <v>45302.915972222225</v>
      </c>
      <c r="H2894" s="7">
        <v>78</v>
      </c>
      <c r="I2894" s="7">
        <v>34.229999999999997</v>
      </c>
      <c r="J2894" s="7">
        <v>8</v>
      </c>
      <c r="K2894" s="7">
        <v>273.83999999999997</v>
      </c>
      <c r="L2894" s="7" t="s">
        <v>27</v>
      </c>
      <c r="M2894" s="9">
        <v>4</v>
      </c>
      <c r="N2894" s="6" t="str">
        <f>IF(ev_charging_network_usage_!$I2894&lt;=10,"Low",IF(ev_charging_network_usage_!$I2894&lt;=30,"Medium","High"))</f>
        <v>High</v>
      </c>
      <c r="O2894" s="6" t="str">
        <f t="shared" si="185"/>
        <v>Medium Satisfaction</v>
      </c>
      <c r="P2894" s="6" t="str">
        <f>IF(ev_charging_network_usage_!$H2894&lt;30,"Short Charging",IF(ev_charging_network_usage_!$H2894&lt;=60,"Medium Charging","Long Charging"))</f>
        <v>Long Charging</v>
      </c>
      <c r="Q2894" s="6">
        <f t="shared" si="184"/>
        <v>3</v>
      </c>
      <c r="R2894" s="30">
        <f t="shared" si="182"/>
        <v>0.8618055555555556</v>
      </c>
      <c r="S2894" s="28">
        <f t="shared" si="183"/>
        <v>45302</v>
      </c>
      <c r="T2894" s="28"/>
    </row>
    <row r="2895" spans="1:20" ht="13.2" x14ac:dyDescent="0.25">
      <c r="A2895" s="3" t="s">
        <v>6387</v>
      </c>
      <c r="B2895" s="3" t="s">
        <v>78</v>
      </c>
      <c r="C2895" s="3" t="s">
        <v>30</v>
      </c>
      <c r="D2895" s="3" t="s">
        <v>31</v>
      </c>
      <c r="E2895" s="3" t="s">
        <v>17</v>
      </c>
      <c r="F2895" s="4">
        <v>45605.65902777778</v>
      </c>
      <c r="G2895" s="4">
        <v>45605.695833333331</v>
      </c>
      <c r="H2895" s="3">
        <v>53</v>
      </c>
      <c r="I2895" s="3">
        <v>26.52</v>
      </c>
      <c r="J2895" s="3">
        <v>8</v>
      </c>
      <c r="K2895" s="3">
        <v>212.16</v>
      </c>
      <c r="L2895" s="3" t="s">
        <v>23</v>
      </c>
      <c r="M2895" s="5">
        <v>4</v>
      </c>
      <c r="N2895" s="6" t="str">
        <f>IF(ev_charging_network_usage_!$I2895&lt;=10,"Low",IF(ev_charging_network_usage_!$I2895&lt;=30,"Medium","High"))</f>
        <v>Medium</v>
      </c>
      <c r="O2895" s="6" t="str">
        <f t="shared" si="185"/>
        <v>Medium Satisfaction</v>
      </c>
      <c r="P2895" s="6" t="str">
        <f>IF(ev_charging_network_usage_!$H2895&lt;30,"Short Charging",IF(ev_charging_network_usage_!$H2895&lt;=60,"Medium Charging","Long Charging"))</f>
        <v>Medium Charging</v>
      </c>
      <c r="Q2895" s="6">
        <f t="shared" si="184"/>
        <v>2</v>
      </c>
      <c r="R2895" s="30">
        <f t="shared" si="182"/>
        <v>0.65902777777777777</v>
      </c>
      <c r="S2895" s="28">
        <f t="shared" si="183"/>
        <v>45605</v>
      </c>
      <c r="T2895" s="28"/>
    </row>
    <row r="2896" spans="1:20" ht="13.2" x14ac:dyDescent="0.25">
      <c r="A2896" s="7" t="s">
        <v>6388</v>
      </c>
      <c r="B2896" s="7" t="s">
        <v>14</v>
      </c>
      <c r="C2896" s="7" t="s">
        <v>21</v>
      </c>
      <c r="D2896" s="7" t="s">
        <v>31</v>
      </c>
      <c r="E2896" s="7" t="s">
        <v>17</v>
      </c>
      <c r="F2896" s="7" t="s">
        <v>6389</v>
      </c>
      <c r="G2896" s="7" t="s">
        <v>6390</v>
      </c>
      <c r="H2896" s="7">
        <v>53</v>
      </c>
      <c r="I2896" s="7">
        <v>18.87</v>
      </c>
      <c r="J2896" s="7">
        <v>12</v>
      </c>
      <c r="K2896" s="7">
        <v>226.44</v>
      </c>
      <c r="L2896" s="7" t="s">
        <v>18</v>
      </c>
      <c r="M2896" s="9">
        <v>5</v>
      </c>
      <c r="N2896" s="6" t="str">
        <f>IF(ev_charging_network_usage_!$I2896&lt;=10,"Low",IF(ev_charging_network_usage_!$I2896&lt;=30,"Medium","High"))</f>
        <v>Medium</v>
      </c>
      <c r="O2896" s="6" t="str">
        <f t="shared" si="185"/>
        <v>High Satisfaction</v>
      </c>
      <c r="P2896" s="6" t="str">
        <f>IF(ev_charging_network_usage_!$H2896&lt;30,"Short Charging",IF(ev_charging_network_usage_!$H2896&lt;=60,"Medium Charging","Long Charging"))</f>
        <v>Medium Charging</v>
      </c>
      <c r="Q2896" s="6">
        <f t="shared" si="184"/>
        <v>1</v>
      </c>
      <c r="R2896" s="30">
        <f t="shared" si="182"/>
        <v>0.46041666666666664</v>
      </c>
      <c r="S2896" s="28">
        <f t="shared" si="183"/>
        <v>45259</v>
      </c>
      <c r="T2896" s="28"/>
    </row>
    <row r="2897" spans="1:20" ht="13.2" x14ac:dyDescent="0.25">
      <c r="A2897" s="3" t="s">
        <v>6391</v>
      </c>
      <c r="B2897" s="3" t="s">
        <v>59</v>
      </c>
      <c r="C2897" s="3" t="s">
        <v>15</v>
      </c>
      <c r="D2897" s="3" t="s">
        <v>22</v>
      </c>
      <c r="E2897" s="3" t="s">
        <v>17</v>
      </c>
      <c r="F2897" s="4">
        <v>45178.863194444442</v>
      </c>
      <c r="G2897" s="4">
        <v>45178.934027777781</v>
      </c>
      <c r="H2897" s="3">
        <v>102</v>
      </c>
      <c r="I2897" s="3">
        <v>15.12</v>
      </c>
      <c r="J2897" s="3">
        <v>8</v>
      </c>
      <c r="K2897" s="3">
        <v>120.96</v>
      </c>
      <c r="L2897" s="3" t="s">
        <v>27</v>
      </c>
      <c r="M2897" s="5">
        <v>4</v>
      </c>
      <c r="N2897" s="6" t="str">
        <f>IF(ev_charging_network_usage_!$I2897&lt;=10,"Low",IF(ev_charging_network_usage_!$I2897&lt;=30,"Medium","High"))</f>
        <v>Medium</v>
      </c>
      <c r="O2897" s="6" t="str">
        <f t="shared" si="185"/>
        <v>Medium Satisfaction</v>
      </c>
      <c r="P2897" s="6" t="str">
        <f>IF(ev_charging_network_usage_!$H2897&lt;30,"Short Charging",IF(ev_charging_network_usage_!$H2897&lt;=60,"Medium Charging","Long Charging"))</f>
        <v>Long Charging</v>
      </c>
      <c r="Q2897" s="6">
        <f t="shared" si="184"/>
        <v>3</v>
      </c>
      <c r="R2897" s="30">
        <f t="shared" si="182"/>
        <v>0.86319444444444449</v>
      </c>
      <c r="S2897" s="28">
        <f t="shared" si="183"/>
        <v>45178</v>
      </c>
      <c r="T2897" s="28"/>
    </row>
    <row r="2898" spans="1:20" ht="13.2" x14ac:dyDescent="0.25">
      <c r="A2898" s="7" t="s">
        <v>6392</v>
      </c>
      <c r="B2898" s="7" t="s">
        <v>20</v>
      </c>
      <c r="C2898" s="7" t="s">
        <v>30</v>
      </c>
      <c r="D2898" s="7" t="s">
        <v>16</v>
      </c>
      <c r="E2898" s="7" t="s">
        <v>17</v>
      </c>
      <c r="F2898" s="7" t="s">
        <v>6393</v>
      </c>
      <c r="G2898" s="7" t="s">
        <v>6394</v>
      </c>
      <c r="H2898" s="7">
        <v>37</v>
      </c>
      <c r="I2898" s="7">
        <v>38.53</v>
      </c>
      <c r="J2898" s="7">
        <v>8</v>
      </c>
      <c r="K2898" s="7">
        <v>308.24</v>
      </c>
      <c r="L2898" s="7" t="s">
        <v>38</v>
      </c>
      <c r="M2898" s="9">
        <v>1</v>
      </c>
      <c r="N2898" s="6" t="str">
        <f>IF(ev_charging_network_usage_!$I2898&lt;=10,"Low",IF(ev_charging_network_usage_!$I2898&lt;=30,"Medium","High"))</f>
        <v>High</v>
      </c>
      <c r="O2898" s="6" t="str">
        <f t="shared" si="185"/>
        <v>Low Satisfaction</v>
      </c>
      <c r="P2898" s="6" t="str">
        <f>IF(ev_charging_network_usage_!$H2898&lt;30,"Short Charging",IF(ev_charging_network_usage_!$H2898&lt;=60,"Medium Charging","Long Charging"))</f>
        <v>Medium Charging</v>
      </c>
      <c r="Q2898" s="6">
        <f t="shared" si="184"/>
        <v>2</v>
      </c>
      <c r="R2898" s="30">
        <f t="shared" si="182"/>
        <v>0.83472222222222225</v>
      </c>
      <c r="S2898" s="28">
        <f t="shared" si="183"/>
        <v>45554</v>
      </c>
      <c r="T2898" s="28"/>
    </row>
    <row r="2899" spans="1:20" ht="13.2" x14ac:dyDescent="0.25">
      <c r="A2899" s="3" t="s">
        <v>6395</v>
      </c>
      <c r="B2899" s="3" t="s">
        <v>59</v>
      </c>
      <c r="C2899" s="3" t="s">
        <v>15</v>
      </c>
      <c r="D2899" s="3" t="s">
        <v>31</v>
      </c>
      <c r="E2899" s="3" t="s">
        <v>17</v>
      </c>
      <c r="F2899" s="3" t="s">
        <v>6396</v>
      </c>
      <c r="G2899" s="3" t="s">
        <v>6397</v>
      </c>
      <c r="H2899" s="3">
        <v>104</v>
      </c>
      <c r="I2899" s="3">
        <v>34.65</v>
      </c>
      <c r="J2899" s="3">
        <v>12</v>
      </c>
      <c r="K2899" s="3">
        <v>415.8</v>
      </c>
      <c r="L2899" s="3" t="s">
        <v>38</v>
      </c>
      <c r="M2899" s="5">
        <v>3</v>
      </c>
      <c r="N2899" s="6" t="str">
        <f>IF(ev_charging_network_usage_!$I2899&lt;=10,"Low",IF(ev_charging_network_usage_!$I2899&lt;=30,"Medium","High"))</f>
        <v>High</v>
      </c>
      <c r="O2899" s="6" t="str">
        <f t="shared" si="185"/>
        <v>Medium Satisfaction</v>
      </c>
      <c r="P2899" s="6" t="str">
        <f>IF(ev_charging_network_usage_!$H2899&lt;30,"Short Charging",IF(ev_charging_network_usage_!$H2899&lt;=60,"Medium Charging","Long Charging"))</f>
        <v>Long Charging</v>
      </c>
      <c r="Q2899" s="6">
        <f t="shared" si="184"/>
        <v>3</v>
      </c>
      <c r="R2899" s="30">
        <f t="shared" si="182"/>
        <v>0.62986111111111109</v>
      </c>
      <c r="S2899" s="28">
        <f t="shared" si="183"/>
        <v>45182</v>
      </c>
      <c r="T2899" s="28"/>
    </row>
    <row r="2900" spans="1:20" ht="13.2" x14ac:dyDescent="0.25">
      <c r="A2900" s="7" t="s">
        <v>6398</v>
      </c>
      <c r="B2900" s="7" t="s">
        <v>29</v>
      </c>
      <c r="C2900" s="7" t="s">
        <v>30</v>
      </c>
      <c r="D2900" s="7" t="s">
        <v>31</v>
      </c>
      <c r="E2900" s="7" t="s">
        <v>35</v>
      </c>
      <c r="F2900" s="7" t="s">
        <v>6399</v>
      </c>
      <c r="G2900" s="7" t="s">
        <v>6400</v>
      </c>
      <c r="H2900" s="7">
        <v>76</v>
      </c>
      <c r="I2900" s="7">
        <v>39.81</v>
      </c>
      <c r="J2900" s="7">
        <v>8</v>
      </c>
      <c r="K2900" s="7">
        <v>318.48</v>
      </c>
      <c r="L2900" s="7" t="s">
        <v>23</v>
      </c>
      <c r="M2900" s="9">
        <v>5</v>
      </c>
      <c r="N2900" s="6" t="str">
        <f>IF(ev_charging_network_usage_!$I2900&lt;=10,"Low",IF(ev_charging_network_usage_!$I2900&lt;=30,"Medium","High"))</f>
        <v>High</v>
      </c>
      <c r="O2900" s="6" t="str">
        <f t="shared" si="185"/>
        <v>High Satisfaction</v>
      </c>
      <c r="P2900" s="6" t="str">
        <f>IF(ev_charging_network_usage_!$H2900&lt;30,"Short Charging",IF(ev_charging_network_usage_!$H2900&lt;=60,"Medium Charging","Long Charging"))</f>
        <v>Long Charging</v>
      </c>
      <c r="Q2900" s="6">
        <f t="shared" si="184"/>
        <v>2</v>
      </c>
      <c r="R2900" s="30">
        <f t="shared" si="182"/>
        <v>0.76458333333333328</v>
      </c>
      <c r="S2900" s="28">
        <f t="shared" si="183"/>
        <v>45244</v>
      </c>
      <c r="T2900" s="28"/>
    </row>
    <row r="2901" spans="1:20" ht="13.2" x14ac:dyDescent="0.25">
      <c r="A2901" s="3" t="s">
        <v>6401</v>
      </c>
      <c r="B2901" s="3" t="s">
        <v>20</v>
      </c>
      <c r="C2901" s="3" t="s">
        <v>30</v>
      </c>
      <c r="D2901" s="3" t="s">
        <v>31</v>
      </c>
      <c r="E2901" s="3" t="s">
        <v>35</v>
      </c>
      <c r="F2901" s="3" t="s">
        <v>6402</v>
      </c>
      <c r="G2901" s="3" t="s">
        <v>6403</v>
      </c>
      <c r="H2901" s="3">
        <v>112</v>
      </c>
      <c r="I2901" s="3">
        <v>42.62</v>
      </c>
      <c r="J2901" s="3">
        <v>12</v>
      </c>
      <c r="K2901" s="3">
        <v>511.44</v>
      </c>
      <c r="L2901" s="3" t="s">
        <v>18</v>
      </c>
      <c r="M2901" s="5">
        <v>5</v>
      </c>
      <c r="N2901" s="6" t="str">
        <f>IF(ev_charging_network_usage_!$I2901&lt;=10,"Low",IF(ev_charging_network_usage_!$I2901&lt;=30,"Medium","High"))</f>
        <v>High</v>
      </c>
      <c r="O2901" s="6" t="str">
        <f t="shared" si="185"/>
        <v>High Satisfaction</v>
      </c>
      <c r="P2901" s="6" t="str">
        <f>IF(ev_charging_network_usage_!$H2901&lt;30,"Short Charging",IF(ev_charging_network_usage_!$H2901&lt;=60,"Medium Charging","Long Charging"))</f>
        <v>Long Charging</v>
      </c>
      <c r="Q2901" s="6">
        <f t="shared" si="184"/>
        <v>2</v>
      </c>
      <c r="R2901" s="30">
        <f t="shared" si="182"/>
        <v>0.27569444444444446</v>
      </c>
      <c r="S2901" s="28">
        <f t="shared" si="183"/>
        <v>45530</v>
      </c>
      <c r="T2901" s="28"/>
    </row>
    <row r="2902" spans="1:20" ht="13.2" x14ac:dyDescent="0.25">
      <c r="A2902" s="7" t="s">
        <v>6404</v>
      </c>
      <c r="B2902" s="7" t="s">
        <v>14</v>
      </c>
      <c r="C2902" s="7" t="s">
        <v>30</v>
      </c>
      <c r="D2902" s="7" t="s">
        <v>31</v>
      </c>
      <c r="E2902" s="7" t="s">
        <v>17</v>
      </c>
      <c r="F2902" s="8">
        <v>45542.540277777778</v>
      </c>
      <c r="G2902" s="8">
        <v>45542.556250000001</v>
      </c>
      <c r="H2902" s="7">
        <v>23</v>
      </c>
      <c r="I2902" s="7">
        <v>9.93</v>
      </c>
      <c r="J2902" s="7">
        <v>12</v>
      </c>
      <c r="K2902" s="7">
        <v>119.16</v>
      </c>
      <c r="L2902" s="7" t="s">
        <v>18</v>
      </c>
      <c r="M2902" s="9">
        <v>5</v>
      </c>
      <c r="N2902" s="6" t="str">
        <f>IF(ev_charging_network_usage_!$I2902&lt;=10,"Low",IF(ev_charging_network_usage_!$I2902&lt;=30,"Medium","High"))</f>
        <v>Low</v>
      </c>
      <c r="O2902" s="6" t="str">
        <f t="shared" si="185"/>
        <v>High Satisfaction</v>
      </c>
      <c r="P2902" s="6" t="str">
        <f>IF(ev_charging_network_usage_!$H2902&lt;30,"Short Charging",IF(ev_charging_network_usage_!$H2902&lt;=60,"Medium Charging","Long Charging"))</f>
        <v>Short Charging</v>
      </c>
      <c r="Q2902" s="6">
        <f t="shared" si="184"/>
        <v>2</v>
      </c>
      <c r="R2902" s="30">
        <f t="shared" si="182"/>
        <v>0.54027777777777775</v>
      </c>
      <c r="S2902" s="28">
        <f t="shared" si="183"/>
        <v>45542</v>
      </c>
      <c r="T2902" s="28"/>
    </row>
    <row r="2903" spans="1:20" ht="13.2" x14ac:dyDescent="0.25">
      <c r="A2903" s="3" t="s">
        <v>6405</v>
      </c>
      <c r="B2903" s="3" t="s">
        <v>14</v>
      </c>
      <c r="C2903" s="3" t="s">
        <v>30</v>
      </c>
      <c r="D2903" s="3" t="s">
        <v>16</v>
      </c>
      <c r="E2903" s="3" t="s">
        <v>35</v>
      </c>
      <c r="F2903" s="3" t="s">
        <v>6406</v>
      </c>
      <c r="G2903" s="3" t="s">
        <v>6407</v>
      </c>
      <c r="H2903" s="3">
        <v>18</v>
      </c>
      <c r="I2903" s="3">
        <v>24</v>
      </c>
      <c r="J2903" s="3">
        <v>12</v>
      </c>
      <c r="K2903" s="3">
        <v>288</v>
      </c>
      <c r="L2903" s="3" t="s">
        <v>38</v>
      </c>
      <c r="M2903" s="5">
        <v>1</v>
      </c>
      <c r="N2903" s="6" t="str">
        <f>IF(ev_charging_network_usage_!$I2903&lt;=10,"Low",IF(ev_charging_network_usage_!$I2903&lt;=30,"Medium","High"))</f>
        <v>Medium</v>
      </c>
      <c r="O2903" s="6" t="str">
        <f t="shared" si="185"/>
        <v>Low Satisfaction</v>
      </c>
      <c r="P2903" s="6" t="str">
        <f>IF(ev_charging_network_usage_!$H2903&lt;30,"Short Charging",IF(ev_charging_network_usage_!$H2903&lt;=60,"Medium Charging","Long Charging"))</f>
        <v>Short Charging</v>
      </c>
      <c r="Q2903" s="6">
        <f t="shared" si="184"/>
        <v>2</v>
      </c>
      <c r="R2903" s="30">
        <f t="shared" si="182"/>
        <v>0.50694444444444442</v>
      </c>
      <c r="S2903" s="28">
        <f t="shared" si="183"/>
        <v>45157</v>
      </c>
      <c r="T2903" s="28"/>
    </row>
    <row r="2904" spans="1:20" ht="13.2" x14ac:dyDescent="0.25">
      <c r="A2904" s="7" t="s">
        <v>6408</v>
      </c>
      <c r="B2904" s="7" t="s">
        <v>78</v>
      </c>
      <c r="C2904" s="7" t="s">
        <v>21</v>
      </c>
      <c r="D2904" s="7" t="s">
        <v>22</v>
      </c>
      <c r="E2904" s="7" t="s">
        <v>35</v>
      </c>
      <c r="F2904" s="7" t="s">
        <v>6409</v>
      </c>
      <c r="G2904" s="7" t="s">
        <v>6410</v>
      </c>
      <c r="H2904" s="7">
        <v>11</v>
      </c>
      <c r="I2904" s="7">
        <v>52.35</v>
      </c>
      <c r="J2904" s="7">
        <v>8</v>
      </c>
      <c r="K2904" s="7">
        <v>418.8</v>
      </c>
      <c r="L2904" s="7" t="s">
        <v>18</v>
      </c>
      <c r="M2904" s="9">
        <v>2</v>
      </c>
      <c r="N2904" s="6" t="str">
        <f>IF(ev_charging_network_usage_!$I2904&lt;=10,"Low",IF(ev_charging_network_usage_!$I2904&lt;=30,"Medium","High"))</f>
        <v>High</v>
      </c>
      <c r="O2904" s="6" t="str">
        <f t="shared" si="185"/>
        <v>Low Satisfaction</v>
      </c>
      <c r="P2904" s="6" t="str">
        <f>IF(ev_charging_network_usage_!$H2904&lt;30,"Short Charging",IF(ev_charging_network_usage_!$H2904&lt;=60,"Medium Charging","Long Charging"))</f>
        <v>Short Charging</v>
      </c>
      <c r="Q2904" s="6">
        <f t="shared" si="184"/>
        <v>1</v>
      </c>
      <c r="R2904" s="30">
        <f t="shared" si="182"/>
        <v>0.23055555555555557</v>
      </c>
      <c r="S2904" s="28">
        <f t="shared" si="183"/>
        <v>45548</v>
      </c>
      <c r="T2904" s="28"/>
    </row>
    <row r="2905" spans="1:20" ht="13.2" x14ac:dyDescent="0.25">
      <c r="A2905" s="3" t="s">
        <v>6411</v>
      </c>
      <c r="B2905" s="3" t="s">
        <v>78</v>
      </c>
      <c r="C2905" s="3" t="s">
        <v>30</v>
      </c>
      <c r="D2905" s="3" t="s">
        <v>31</v>
      </c>
      <c r="E2905" s="3" t="s">
        <v>17</v>
      </c>
      <c r="F2905" s="3" t="s">
        <v>6412</v>
      </c>
      <c r="G2905" s="3" t="s">
        <v>6413</v>
      </c>
      <c r="H2905" s="3">
        <v>98</v>
      </c>
      <c r="I2905" s="3">
        <v>27.86</v>
      </c>
      <c r="J2905" s="3">
        <v>15</v>
      </c>
      <c r="K2905" s="3">
        <v>417.9</v>
      </c>
      <c r="L2905" s="3" t="s">
        <v>18</v>
      </c>
      <c r="M2905" s="5">
        <v>1</v>
      </c>
      <c r="N2905" s="6" t="str">
        <f>IF(ev_charging_network_usage_!$I2905&lt;=10,"Low",IF(ev_charging_network_usage_!$I2905&lt;=30,"Medium","High"))</f>
        <v>Medium</v>
      </c>
      <c r="O2905" s="6" t="str">
        <f t="shared" si="185"/>
        <v>Low Satisfaction</v>
      </c>
      <c r="P2905" s="6" t="str">
        <f>IF(ev_charging_network_usage_!$H2905&lt;30,"Short Charging",IF(ev_charging_network_usage_!$H2905&lt;=60,"Medium Charging","Long Charging"))</f>
        <v>Long Charging</v>
      </c>
      <c r="Q2905" s="6">
        <f t="shared" si="184"/>
        <v>2</v>
      </c>
      <c r="R2905" s="30">
        <f t="shared" si="182"/>
        <v>0.77638888888888891</v>
      </c>
      <c r="S2905" s="28">
        <f t="shared" si="183"/>
        <v>45273</v>
      </c>
      <c r="T2905" s="28"/>
    </row>
    <row r="2906" spans="1:20" ht="13.2" x14ac:dyDescent="0.25">
      <c r="A2906" s="7" t="s">
        <v>6414</v>
      </c>
      <c r="B2906" s="7" t="s">
        <v>78</v>
      </c>
      <c r="C2906" s="7" t="s">
        <v>21</v>
      </c>
      <c r="D2906" s="7" t="s">
        <v>22</v>
      </c>
      <c r="E2906" s="7" t="s">
        <v>35</v>
      </c>
      <c r="F2906" s="8">
        <v>45324.813194444447</v>
      </c>
      <c r="G2906" s="8">
        <v>45324.88958333333</v>
      </c>
      <c r="H2906" s="7">
        <v>110</v>
      </c>
      <c r="I2906" s="7">
        <v>55.91</v>
      </c>
      <c r="J2906" s="7">
        <v>15</v>
      </c>
      <c r="K2906" s="7">
        <v>838.65</v>
      </c>
      <c r="L2906" s="7" t="s">
        <v>38</v>
      </c>
      <c r="M2906" s="9">
        <v>2</v>
      </c>
      <c r="N2906" s="6" t="str">
        <f>IF(ev_charging_network_usage_!$I2906&lt;=10,"Low",IF(ev_charging_network_usage_!$I2906&lt;=30,"Medium","High"))</f>
        <v>High</v>
      </c>
      <c r="O2906" s="6" t="str">
        <f t="shared" si="185"/>
        <v>Low Satisfaction</v>
      </c>
      <c r="P2906" s="6" t="str">
        <f>IF(ev_charging_network_usage_!$H2906&lt;30,"Short Charging",IF(ev_charging_network_usage_!$H2906&lt;=60,"Medium Charging","Long Charging"))</f>
        <v>Long Charging</v>
      </c>
      <c r="Q2906" s="6">
        <f t="shared" si="184"/>
        <v>1</v>
      </c>
      <c r="R2906" s="30">
        <f t="shared" si="182"/>
        <v>0.81319444444444444</v>
      </c>
      <c r="S2906" s="28">
        <f t="shared" si="183"/>
        <v>45324</v>
      </c>
      <c r="T2906" s="28"/>
    </row>
    <row r="2907" spans="1:20" ht="13.2" x14ac:dyDescent="0.25">
      <c r="A2907" s="3" t="s">
        <v>6415</v>
      </c>
      <c r="B2907" s="3" t="s">
        <v>55</v>
      </c>
      <c r="C2907" s="3" t="s">
        <v>15</v>
      </c>
      <c r="D2907" s="3" t="s">
        <v>22</v>
      </c>
      <c r="E2907" s="3" t="s">
        <v>17</v>
      </c>
      <c r="F2907" s="4">
        <v>44930.660416666666</v>
      </c>
      <c r="G2907" s="4">
        <v>44930.72152777778</v>
      </c>
      <c r="H2907" s="3">
        <v>88</v>
      </c>
      <c r="I2907" s="3">
        <v>27.57</v>
      </c>
      <c r="J2907" s="3">
        <v>12</v>
      </c>
      <c r="K2907" s="3">
        <v>330.84</v>
      </c>
      <c r="L2907" s="3" t="s">
        <v>38</v>
      </c>
      <c r="M2907" s="5">
        <v>1</v>
      </c>
      <c r="N2907" s="6" t="str">
        <f>IF(ev_charging_network_usage_!$I2907&lt;=10,"Low",IF(ev_charging_network_usage_!$I2907&lt;=30,"Medium","High"))</f>
        <v>Medium</v>
      </c>
      <c r="O2907" s="6" t="str">
        <f t="shared" si="185"/>
        <v>Low Satisfaction</v>
      </c>
      <c r="P2907" s="6" t="str">
        <f>IF(ev_charging_network_usage_!$H2907&lt;30,"Short Charging",IF(ev_charging_network_usage_!$H2907&lt;=60,"Medium Charging","Long Charging"))</f>
        <v>Long Charging</v>
      </c>
      <c r="Q2907" s="6">
        <f t="shared" si="184"/>
        <v>3</v>
      </c>
      <c r="R2907" s="30">
        <f t="shared" si="182"/>
        <v>0.66041666666666665</v>
      </c>
      <c r="S2907" s="28">
        <f t="shared" si="183"/>
        <v>44930</v>
      </c>
      <c r="T2907" s="28"/>
    </row>
    <row r="2908" spans="1:20" ht="13.2" x14ac:dyDescent="0.25">
      <c r="A2908" s="7" t="s">
        <v>6416</v>
      </c>
      <c r="B2908" s="7" t="s">
        <v>55</v>
      </c>
      <c r="C2908" s="7" t="s">
        <v>30</v>
      </c>
      <c r="D2908" s="7" t="s">
        <v>16</v>
      </c>
      <c r="E2908" s="7" t="s">
        <v>17</v>
      </c>
      <c r="F2908" s="7" t="s">
        <v>6417</v>
      </c>
      <c r="G2908" s="7" t="s">
        <v>6418</v>
      </c>
      <c r="H2908" s="7">
        <v>87</v>
      </c>
      <c r="I2908" s="7">
        <v>37.47</v>
      </c>
      <c r="J2908" s="7">
        <v>12</v>
      </c>
      <c r="K2908" s="7">
        <v>449.64</v>
      </c>
      <c r="L2908" s="7" t="s">
        <v>18</v>
      </c>
      <c r="M2908" s="9">
        <v>4</v>
      </c>
      <c r="N2908" s="6" t="str">
        <f>IF(ev_charging_network_usage_!$I2908&lt;=10,"Low",IF(ev_charging_network_usage_!$I2908&lt;=30,"Medium","High"))</f>
        <v>High</v>
      </c>
      <c r="O2908" s="6" t="str">
        <f t="shared" si="185"/>
        <v>Medium Satisfaction</v>
      </c>
      <c r="P2908" s="6" t="str">
        <f>IF(ev_charging_network_usage_!$H2908&lt;30,"Short Charging",IF(ev_charging_network_usage_!$H2908&lt;=60,"Medium Charging","Long Charging"))</f>
        <v>Long Charging</v>
      </c>
      <c r="Q2908" s="6">
        <f t="shared" si="184"/>
        <v>2</v>
      </c>
      <c r="R2908" s="30">
        <f t="shared" si="182"/>
        <v>0.68402777777777779</v>
      </c>
      <c r="S2908" s="28">
        <f t="shared" si="183"/>
        <v>45015</v>
      </c>
      <c r="T2908" s="28"/>
    </row>
    <row r="2909" spans="1:20" ht="13.2" x14ac:dyDescent="0.25">
      <c r="A2909" s="3" t="s">
        <v>6419</v>
      </c>
      <c r="B2909" s="3" t="s">
        <v>55</v>
      </c>
      <c r="C2909" s="3" t="s">
        <v>15</v>
      </c>
      <c r="D2909" s="3" t="s">
        <v>16</v>
      </c>
      <c r="E2909" s="3" t="s">
        <v>35</v>
      </c>
      <c r="F2909" s="4">
        <v>45018.884027777778</v>
      </c>
      <c r="G2909" s="4">
        <v>45018.920138888891</v>
      </c>
      <c r="H2909" s="3">
        <v>52</v>
      </c>
      <c r="I2909" s="3">
        <v>20.27</v>
      </c>
      <c r="J2909" s="3">
        <v>10</v>
      </c>
      <c r="K2909" s="3">
        <v>202.7</v>
      </c>
      <c r="L2909" s="3" t="s">
        <v>23</v>
      </c>
      <c r="M2909" s="5">
        <v>5</v>
      </c>
      <c r="N2909" s="6" t="str">
        <f>IF(ev_charging_network_usage_!$I2909&lt;=10,"Low",IF(ev_charging_network_usage_!$I2909&lt;=30,"Medium","High"))</f>
        <v>Medium</v>
      </c>
      <c r="O2909" s="6" t="str">
        <f t="shared" si="185"/>
        <v>High Satisfaction</v>
      </c>
      <c r="P2909" s="6" t="str">
        <f>IF(ev_charging_network_usage_!$H2909&lt;30,"Short Charging",IF(ev_charging_network_usage_!$H2909&lt;=60,"Medium Charging","Long Charging"))</f>
        <v>Medium Charging</v>
      </c>
      <c r="Q2909" s="6">
        <f t="shared" si="184"/>
        <v>3</v>
      </c>
      <c r="R2909" s="30">
        <f t="shared" si="182"/>
        <v>0.88402777777777775</v>
      </c>
      <c r="S2909" s="28">
        <f t="shared" si="183"/>
        <v>45018</v>
      </c>
      <c r="T2909" s="28"/>
    </row>
    <row r="2910" spans="1:20" ht="13.2" x14ac:dyDescent="0.25">
      <c r="A2910" s="7" t="s">
        <v>6420</v>
      </c>
      <c r="B2910" s="7" t="s">
        <v>59</v>
      </c>
      <c r="C2910" s="7" t="s">
        <v>30</v>
      </c>
      <c r="D2910" s="7" t="s">
        <v>22</v>
      </c>
      <c r="E2910" s="7" t="s">
        <v>17</v>
      </c>
      <c r="F2910" s="7" t="s">
        <v>6421</v>
      </c>
      <c r="G2910" s="7" t="s">
        <v>6422</v>
      </c>
      <c r="H2910" s="7">
        <v>75</v>
      </c>
      <c r="I2910" s="7">
        <v>55.57</v>
      </c>
      <c r="J2910" s="7">
        <v>15</v>
      </c>
      <c r="K2910" s="7">
        <v>833.55</v>
      </c>
      <c r="L2910" s="7" t="s">
        <v>38</v>
      </c>
      <c r="M2910" s="9">
        <v>4</v>
      </c>
      <c r="N2910" s="6" t="str">
        <f>IF(ev_charging_network_usage_!$I2910&lt;=10,"Low",IF(ev_charging_network_usage_!$I2910&lt;=30,"Medium","High"))</f>
        <v>High</v>
      </c>
      <c r="O2910" s="6" t="str">
        <f t="shared" si="185"/>
        <v>Medium Satisfaction</v>
      </c>
      <c r="P2910" s="6" t="str">
        <f>IF(ev_charging_network_usage_!$H2910&lt;30,"Short Charging",IF(ev_charging_network_usage_!$H2910&lt;=60,"Medium Charging","Long Charging"))</f>
        <v>Long Charging</v>
      </c>
      <c r="Q2910" s="6">
        <f t="shared" si="184"/>
        <v>2</v>
      </c>
      <c r="R2910" s="30">
        <f t="shared" si="182"/>
        <v>0.79513888888888884</v>
      </c>
      <c r="S2910" s="28">
        <f t="shared" si="183"/>
        <v>45497</v>
      </c>
      <c r="T2910" s="28"/>
    </row>
    <row r="2911" spans="1:20" ht="13.2" x14ac:dyDescent="0.25">
      <c r="A2911" s="3" t="s">
        <v>6423</v>
      </c>
      <c r="B2911" s="3" t="s">
        <v>29</v>
      </c>
      <c r="C2911" s="3" t="s">
        <v>21</v>
      </c>
      <c r="D2911" s="3" t="s">
        <v>16</v>
      </c>
      <c r="E2911" s="3" t="s">
        <v>17</v>
      </c>
      <c r="F2911" s="3" t="s">
        <v>6424</v>
      </c>
      <c r="G2911" s="3" t="s">
        <v>6425</v>
      </c>
      <c r="H2911" s="3">
        <v>116</v>
      </c>
      <c r="I2911" s="3">
        <v>16</v>
      </c>
      <c r="J2911" s="3">
        <v>15</v>
      </c>
      <c r="K2911" s="3">
        <v>240</v>
      </c>
      <c r="L2911" s="3" t="s">
        <v>23</v>
      </c>
      <c r="M2911" s="5">
        <v>1</v>
      </c>
      <c r="N2911" s="6" t="str">
        <f>IF(ev_charging_network_usage_!$I2911&lt;=10,"Low",IF(ev_charging_network_usage_!$I2911&lt;=30,"Medium","High"))</f>
        <v>Medium</v>
      </c>
      <c r="O2911" s="6" t="str">
        <f t="shared" si="185"/>
        <v>Low Satisfaction</v>
      </c>
      <c r="P2911" s="6" t="str">
        <f>IF(ev_charging_network_usage_!$H2911&lt;30,"Short Charging",IF(ev_charging_network_usage_!$H2911&lt;=60,"Medium Charging","Long Charging"))</f>
        <v>Long Charging</v>
      </c>
      <c r="Q2911" s="6">
        <f t="shared" si="184"/>
        <v>1</v>
      </c>
      <c r="R2911" s="30">
        <f t="shared" si="182"/>
        <v>4.7222222222222221E-2</v>
      </c>
      <c r="S2911" s="28">
        <f t="shared" si="183"/>
        <v>45518</v>
      </c>
      <c r="T2911" s="28"/>
    </row>
    <row r="2912" spans="1:20" ht="13.2" x14ac:dyDescent="0.25">
      <c r="A2912" s="7" t="s">
        <v>6426</v>
      </c>
      <c r="B2912" s="7" t="s">
        <v>43</v>
      </c>
      <c r="C2912" s="7" t="s">
        <v>15</v>
      </c>
      <c r="D2912" s="7" t="s">
        <v>22</v>
      </c>
      <c r="E2912" s="7" t="s">
        <v>17</v>
      </c>
      <c r="F2912" s="8">
        <v>45359.845833333333</v>
      </c>
      <c r="G2912" s="8">
        <v>45359.864583333336</v>
      </c>
      <c r="H2912" s="7">
        <v>27</v>
      </c>
      <c r="I2912" s="7">
        <v>32.96</v>
      </c>
      <c r="J2912" s="7">
        <v>10</v>
      </c>
      <c r="K2912" s="7">
        <v>329.6</v>
      </c>
      <c r="L2912" s="7" t="s">
        <v>27</v>
      </c>
      <c r="M2912" s="9">
        <v>3</v>
      </c>
      <c r="N2912" s="6" t="str">
        <f>IF(ev_charging_network_usage_!$I2912&lt;=10,"Low",IF(ev_charging_network_usage_!$I2912&lt;=30,"Medium","High"))</f>
        <v>High</v>
      </c>
      <c r="O2912" s="6" t="str">
        <f t="shared" si="185"/>
        <v>Medium Satisfaction</v>
      </c>
      <c r="P2912" s="6" t="str">
        <f>IF(ev_charging_network_usage_!$H2912&lt;30,"Short Charging",IF(ev_charging_network_usage_!$H2912&lt;=60,"Medium Charging","Long Charging"))</f>
        <v>Short Charging</v>
      </c>
      <c r="Q2912" s="6">
        <f t="shared" si="184"/>
        <v>3</v>
      </c>
      <c r="R2912" s="30">
        <f t="shared" si="182"/>
        <v>0.84583333333333333</v>
      </c>
      <c r="S2912" s="28">
        <f t="shared" si="183"/>
        <v>45359</v>
      </c>
      <c r="T2912" s="28"/>
    </row>
    <row r="2913" spans="1:20" ht="13.2" x14ac:dyDescent="0.25">
      <c r="A2913" s="3" t="s">
        <v>6427</v>
      </c>
      <c r="B2913" s="3" t="s">
        <v>55</v>
      </c>
      <c r="C2913" s="3" t="s">
        <v>30</v>
      </c>
      <c r="D2913" s="3" t="s">
        <v>16</v>
      </c>
      <c r="E2913" s="3" t="s">
        <v>35</v>
      </c>
      <c r="F2913" s="4">
        <v>45027.284722222219</v>
      </c>
      <c r="G2913" s="4">
        <v>45027.317361111112</v>
      </c>
      <c r="H2913" s="3">
        <v>47</v>
      </c>
      <c r="I2913" s="3">
        <v>28.06</v>
      </c>
      <c r="J2913" s="3">
        <v>10</v>
      </c>
      <c r="K2913" s="3">
        <v>280.60000000000002</v>
      </c>
      <c r="L2913" s="3" t="s">
        <v>27</v>
      </c>
      <c r="M2913" s="5">
        <v>3</v>
      </c>
      <c r="N2913" s="6" t="str">
        <f>IF(ev_charging_network_usage_!$I2913&lt;=10,"Low",IF(ev_charging_network_usage_!$I2913&lt;=30,"Medium","High"))</f>
        <v>Medium</v>
      </c>
      <c r="O2913" s="6" t="str">
        <f t="shared" si="185"/>
        <v>Medium Satisfaction</v>
      </c>
      <c r="P2913" s="6" t="str">
        <f>IF(ev_charging_network_usage_!$H2913&lt;30,"Short Charging",IF(ev_charging_network_usage_!$H2913&lt;=60,"Medium Charging","Long Charging"))</f>
        <v>Medium Charging</v>
      </c>
      <c r="Q2913" s="6">
        <f t="shared" si="184"/>
        <v>2</v>
      </c>
      <c r="R2913" s="30">
        <f t="shared" si="182"/>
        <v>0.28472222222222221</v>
      </c>
      <c r="S2913" s="28">
        <f t="shared" si="183"/>
        <v>45027</v>
      </c>
      <c r="T2913" s="28"/>
    </row>
    <row r="2914" spans="1:20" ht="13.2" x14ac:dyDescent="0.25">
      <c r="A2914" s="7" t="s">
        <v>6428</v>
      </c>
      <c r="B2914" s="7" t="s">
        <v>20</v>
      </c>
      <c r="C2914" s="7" t="s">
        <v>15</v>
      </c>
      <c r="D2914" s="7" t="s">
        <v>22</v>
      </c>
      <c r="E2914" s="7" t="s">
        <v>35</v>
      </c>
      <c r="F2914" s="8">
        <v>45112.463888888888</v>
      </c>
      <c r="G2914" s="8">
        <v>45112.488888888889</v>
      </c>
      <c r="H2914" s="7">
        <v>36</v>
      </c>
      <c r="I2914" s="7">
        <v>38.46</v>
      </c>
      <c r="J2914" s="7">
        <v>15</v>
      </c>
      <c r="K2914" s="7">
        <v>576.9</v>
      </c>
      <c r="L2914" s="7" t="s">
        <v>27</v>
      </c>
      <c r="M2914" s="9">
        <v>2</v>
      </c>
      <c r="N2914" s="6" t="str">
        <f>IF(ev_charging_network_usage_!$I2914&lt;=10,"Low",IF(ev_charging_network_usage_!$I2914&lt;=30,"Medium","High"))</f>
        <v>High</v>
      </c>
      <c r="O2914" s="6" t="str">
        <f t="shared" si="185"/>
        <v>Low Satisfaction</v>
      </c>
      <c r="P2914" s="6" t="str">
        <f>IF(ev_charging_network_usage_!$H2914&lt;30,"Short Charging",IF(ev_charging_network_usage_!$H2914&lt;=60,"Medium Charging","Long Charging"))</f>
        <v>Medium Charging</v>
      </c>
      <c r="Q2914" s="6">
        <f t="shared" si="184"/>
        <v>3</v>
      </c>
      <c r="R2914" s="30">
        <f t="shared" si="182"/>
        <v>0.46388888888888891</v>
      </c>
      <c r="S2914" s="28">
        <f t="shared" si="183"/>
        <v>45112</v>
      </c>
      <c r="T2914" s="28"/>
    </row>
    <row r="2915" spans="1:20" ht="13.2" x14ac:dyDescent="0.25">
      <c r="A2915" s="3" t="s">
        <v>6429</v>
      </c>
      <c r="B2915" s="3" t="s">
        <v>14</v>
      </c>
      <c r="C2915" s="3" t="s">
        <v>15</v>
      </c>
      <c r="D2915" s="3" t="s">
        <v>22</v>
      </c>
      <c r="E2915" s="3" t="s">
        <v>35</v>
      </c>
      <c r="F2915" s="3" t="s">
        <v>6430</v>
      </c>
      <c r="G2915" s="3" t="s">
        <v>6431</v>
      </c>
      <c r="H2915" s="3">
        <v>52</v>
      </c>
      <c r="I2915" s="3">
        <v>29.9</v>
      </c>
      <c r="J2915" s="3">
        <v>12</v>
      </c>
      <c r="K2915" s="3">
        <v>358.8</v>
      </c>
      <c r="L2915" s="3" t="s">
        <v>18</v>
      </c>
      <c r="M2915" s="5">
        <v>1</v>
      </c>
      <c r="N2915" s="6" t="str">
        <f>IF(ev_charging_network_usage_!$I2915&lt;=10,"Low",IF(ev_charging_network_usage_!$I2915&lt;=30,"Medium","High"))</f>
        <v>Medium</v>
      </c>
      <c r="O2915" s="6" t="str">
        <f t="shared" si="185"/>
        <v>Low Satisfaction</v>
      </c>
      <c r="P2915" s="6" t="str">
        <f>IF(ev_charging_network_usage_!$H2915&lt;30,"Short Charging",IF(ev_charging_network_usage_!$H2915&lt;=60,"Medium Charging","Long Charging"))</f>
        <v>Medium Charging</v>
      </c>
      <c r="Q2915" s="6">
        <f t="shared" si="184"/>
        <v>3</v>
      </c>
      <c r="R2915" s="30">
        <f t="shared" si="182"/>
        <v>0.56388888888888888</v>
      </c>
      <c r="S2915" s="28">
        <f t="shared" si="183"/>
        <v>45464</v>
      </c>
      <c r="T2915" s="28"/>
    </row>
    <row r="2916" spans="1:20" ht="13.2" x14ac:dyDescent="0.25">
      <c r="A2916" s="7" t="s">
        <v>6432</v>
      </c>
      <c r="B2916" s="7" t="s">
        <v>20</v>
      </c>
      <c r="C2916" s="7" t="s">
        <v>21</v>
      </c>
      <c r="D2916" s="7" t="s">
        <v>16</v>
      </c>
      <c r="E2916" s="7" t="s">
        <v>35</v>
      </c>
      <c r="F2916" s="7" t="s">
        <v>6433</v>
      </c>
      <c r="G2916" s="7" t="s">
        <v>6434</v>
      </c>
      <c r="H2916" s="7">
        <v>43</v>
      </c>
      <c r="I2916" s="7">
        <v>29.62</v>
      </c>
      <c r="J2916" s="7">
        <v>8</v>
      </c>
      <c r="K2916" s="7">
        <v>236.96</v>
      </c>
      <c r="L2916" s="7" t="s">
        <v>23</v>
      </c>
      <c r="M2916" s="9">
        <v>3</v>
      </c>
      <c r="N2916" s="6" t="str">
        <f>IF(ev_charging_network_usage_!$I2916&lt;=10,"Low",IF(ev_charging_network_usage_!$I2916&lt;=30,"Medium","High"))</f>
        <v>Medium</v>
      </c>
      <c r="O2916" s="6" t="str">
        <f t="shared" si="185"/>
        <v>Medium Satisfaction</v>
      </c>
      <c r="P2916" s="6" t="str">
        <f>IF(ev_charging_network_usage_!$H2916&lt;30,"Short Charging",IF(ev_charging_network_usage_!$H2916&lt;=60,"Medium Charging","Long Charging"))</f>
        <v>Medium Charging</v>
      </c>
      <c r="Q2916" s="6">
        <f t="shared" si="184"/>
        <v>1</v>
      </c>
      <c r="R2916" s="30">
        <f t="shared" si="182"/>
        <v>0.44236111111111109</v>
      </c>
      <c r="S2916" s="28">
        <f t="shared" si="183"/>
        <v>45157</v>
      </c>
      <c r="T2916" s="28"/>
    </row>
    <row r="2917" spans="1:20" ht="13.2" x14ac:dyDescent="0.25">
      <c r="A2917" s="3" t="s">
        <v>6435</v>
      </c>
      <c r="B2917" s="3" t="s">
        <v>20</v>
      </c>
      <c r="C2917" s="3" t="s">
        <v>21</v>
      </c>
      <c r="D2917" s="3" t="s">
        <v>31</v>
      </c>
      <c r="E2917" s="3" t="s">
        <v>17</v>
      </c>
      <c r="F2917" s="3" t="s">
        <v>6436</v>
      </c>
      <c r="G2917" s="3" t="s">
        <v>6437</v>
      </c>
      <c r="H2917" s="3">
        <v>80</v>
      </c>
      <c r="I2917" s="3">
        <v>7.96</v>
      </c>
      <c r="J2917" s="3">
        <v>15</v>
      </c>
      <c r="K2917" s="3">
        <v>119.4</v>
      </c>
      <c r="L2917" s="3" t="s">
        <v>27</v>
      </c>
      <c r="M2917" s="5">
        <v>2</v>
      </c>
      <c r="N2917" s="6" t="str">
        <f>IF(ev_charging_network_usage_!$I2917&lt;=10,"Low",IF(ev_charging_network_usage_!$I2917&lt;=30,"Medium","High"))</f>
        <v>Low</v>
      </c>
      <c r="O2917" s="6" t="str">
        <f t="shared" si="185"/>
        <v>Low Satisfaction</v>
      </c>
      <c r="P2917" s="6" t="str">
        <f>IF(ev_charging_network_usage_!$H2917&lt;30,"Short Charging",IF(ev_charging_network_usage_!$H2917&lt;=60,"Medium Charging","Long Charging"))</f>
        <v>Long Charging</v>
      </c>
      <c r="Q2917" s="6">
        <f t="shared" si="184"/>
        <v>1</v>
      </c>
      <c r="R2917" s="30">
        <f t="shared" si="182"/>
        <v>0.52013888888888893</v>
      </c>
      <c r="S2917" s="28">
        <f t="shared" si="183"/>
        <v>45548</v>
      </c>
      <c r="T2917" s="28"/>
    </row>
    <row r="2918" spans="1:20" ht="13.2" x14ac:dyDescent="0.25">
      <c r="A2918" s="7" t="s">
        <v>6438</v>
      </c>
      <c r="B2918" s="7" t="s">
        <v>29</v>
      </c>
      <c r="C2918" s="7" t="s">
        <v>15</v>
      </c>
      <c r="D2918" s="7" t="s">
        <v>22</v>
      </c>
      <c r="E2918" s="7" t="s">
        <v>17</v>
      </c>
      <c r="F2918" s="8">
        <v>44995.011805555558</v>
      </c>
      <c r="G2918" s="8">
        <v>44995.083333333336</v>
      </c>
      <c r="H2918" s="7">
        <v>103</v>
      </c>
      <c r="I2918" s="7">
        <v>56.56</v>
      </c>
      <c r="J2918" s="7">
        <v>12</v>
      </c>
      <c r="K2918" s="7">
        <v>678.72</v>
      </c>
      <c r="L2918" s="7" t="s">
        <v>23</v>
      </c>
      <c r="M2918" s="9">
        <v>2</v>
      </c>
      <c r="N2918" s="6" t="str">
        <f>IF(ev_charging_network_usage_!$I2918&lt;=10,"Low",IF(ev_charging_network_usage_!$I2918&lt;=30,"Medium","High"))</f>
        <v>High</v>
      </c>
      <c r="O2918" s="6" t="str">
        <f t="shared" si="185"/>
        <v>Low Satisfaction</v>
      </c>
      <c r="P2918" s="6" t="str">
        <f>IF(ev_charging_network_usage_!$H2918&lt;30,"Short Charging",IF(ev_charging_network_usage_!$H2918&lt;=60,"Medium Charging","Long Charging"))</f>
        <v>Long Charging</v>
      </c>
      <c r="Q2918" s="6">
        <f t="shared" si="184"/>
        <v>3</v>
      </c>
      <c r="R2918" s="30">
        <f t="shared" si="182"/>
        <v>1.1805555555555555E-2</v>
      </c>
      <c r="S2918" s="28">
        <f t="shared" si="183"/>
        <v>44995</v>
      </c>
      <c r="T2918" s="28"/>
    </row>
    <row r="2919" spans="1:20" ht="13.2" x14ac:dyDescent="0.25">
      <c r="A2919" s="3" t="s">
        <v>6439</v>
      </c>
      <c r="B2919" s="3" t="s">
        <v>59</v>
      </c>
      <c r="C2919" s="3" t="s">
        <v>15</v>
      </c>
      <c r="D2919" s="3" t="s">
        <v>16</v>
      </c>
      <c r="E2919" s="3" t="s">
        <v>35</v>
      </c>
      <c r="F2919" s="4">
        <v>44961.165277777778</v>
      </c>
      <c r="G2919" s="4">
        <v>44961.243750000001</v>
      </c>
      <c r="H2919" s="3">
        <v>113</v>
      </c>
      <c r="I2919" s="3">
        <v>10.17</v>
      </c>
      <c r="J2919" s="3">
        <v>12</v>
      </c>
      <c r="K2919" s="3">
        <v>122.04</v>
      </c>
      <c r="L2919" s="3" t="s">
        <v>27</v>
      </c>
      <c r="M2919" s="5">
        <v>5</v>
      </c>
      <c r="N2919" s="6" t="str">
        <f>IF(ev_charging_network_usage_!$I2919&lt;=10,"Low",IF(ev_charging_network_usage_!$I2919&lt;=30,"Medium","High"))</f>
        <v>Medium</v>
      </c>
      <c r="O2919" s="6" t="str">
        <f t="shared" si="185"/>
        <v>High Satisfaction</v>
      </c>
      <c r="P2919" s="6" t="str">
        <f>IF(ev_charging_network_usage_!$H2919&lt;30,"Short Charging",IF(ev_charging_network_usage_!$H2919&lt;=60,"Medium Charging","Long Charging"))</f>
        <v>Long Charging</v>
      </c>
      <c r="Q2919" s="6">
        <f t="shared" si="184"/>
        <v>3</v>
      </c>
      <c r="R2919" s="30">
        <f t="shared" si="182"/>
        <v>0.16527777777777777</v>
      </c>
      <c r="S2919" s="28">
        <f t="shared" si="183"/>
        <v>44961</v>
      </c>
      <c r="T2919" s="28"/>
    </row>
    <row r="2920" spans="1:20" ht="13.2" x14ac:dyDescent="0.25">
      <c r="A2920" s="7" t="s">
        <v>6440</v>
      </c>
      <c r="B2920" s="7" t="s">
        <v>55</v>
      </c>
      <c r="C2920" s="7" t="s">
        <v>30</v>
      </c>
      <c r="D2920" s="7" t="s">
        <v>22</v>
      </c>
      <c r="E2920" s="7" t="s">
        <v>35</v>
      </c>
      <c r="F2920" s="7" t="s">
        <v>6441</v>
      </c>
      <c r="G2920" s="7" t="s">
        <v>6442</v>
      </c>
      <c r="H2920" s="7">
        <v>44</v>
      </c>
      <c r="I2920" s="7">
        <v>8.23</v>
      </c>
      <c r="J2920" s="7">
        <v>8</v>
      </c>
      <c r="K2920" s="7">
        <v>65.84</v>
      </c>
      <c r="L2920" s="7" t="s">
        <v>27</v>
      </c>
      <c r="M2920" s="9">
        <v>2</v>
      </c>
      <c r="N2920" s="6" t="str">
        <f>IF(ev_charging_network_usage_!$I2920&lt;=10,"Low",IF(ev_charging_network_usage_!$I2920&lt;=30,"Medium","High"))</f>
        <v>Low</v>
      </c>
      <c r="O2920" s="6" t="str">
        <f t="shared" si="185"/>
        <v>Low Satisfaction</v>
      </c>
      <c r="P2920" s="6" t="str">
        <f>IF(ev_charging_network_usage_!$H2920&lt;30,"Short Charging",IF(ev_charging_network_usage_!$H2920&lt;=60,"Medium Charging","Long Charging"))</f>
        <v>Medium Charging</v>
      </c>
      <c r="Q2920" s="6">
        <f t="shared" si="184"/>
        <v>2</v>
      </c>
      <c r="R2920" s="30">
        <f t="shared" si="182"/>
        <v>0.80208333333333337</v>
      </c>
      <c r="S2920" s="28">
        <f t="shared" si="183"/>
        <v>45099</v>
      </c>
      <c r="T2920" s="28"/>
    </row>
    <row r="2921" spans="1:20" ht="13.2" x14ac:dyDescent="0.25">
      <c r="A2921" s="3" t="s">
        <v>6443</v>
      </c>
      <c r="B2921" s="3" t="s">
        <v>59</v>
      </c>
      <c r="C2921" s="3" t="s">
        <v>15</v>
      </c>
      <c r="D2921" s="3" t="s">
        <v>34</v>
      </c>
      <c r="E2921" s="3" t="s">
        <v>35</v>
      </c>
      <c r="F2921" s="4">
        <v>45171.020833333336</v>
      </c>
      <c r="G2921" s="4">
        <v>45171.081944444442</v>
      </c>
      <c r="H2921" s="3">
        <v>88</v>
      </c>
      <c r="I2921" s="3">
        <v>45.24</v>
      </c>
      <c r="J2921" s="3">
        <v>8</v>
      </c>
      <c r="K2921" s="3">
        <v>361.92</v>
      </c>
      <c r="L2921" s="3" t="s">
        <v>38</v>
      </c>
      <c r="M2921" s="5">
        <v>1</v>
      </c>
      <c r="N2921" s="6" t="str">
        <f>IF(ev_charging_network_usage_!$I2921&lt;=10,"Low",IF(ev_charging_network_usage_!$I2921&lt;=30,"Medium","High"))</f>
        <v>High</v>
      </c>
      <c r="O2921" s="6" t="str">
        <f t="shared" si="185"/>
        <v>Low Satisfaction</v>
      </c>
      <c r="P2921" s="6" t="str">
        <f>IF(ev_charging_network_usage_!$H2921&lt;30,"Short Charging",IF(ev_charging_network_usage_!$H2921&lt;=60,"Medium Charging","Long Charging"))</f>
        <v>Long Charging</v>
      </c>
      <c r="Q2921" s="6">
        <f t="shared" si="184"/>
        <v>3</v>
      </c>
      <c r="R2921" s="30">
        <f t="shared" si="182"/>
        <v>2.0833333333333332E-2</v>
      </c>
      <c r="S2921" s="28">
        <f t="shared" si="183"/>
        <v>45171</v>
      </c>
      <c r="T2921" s="28"/>
    </row>
    <row r="2922" spans="1:20" ht="13.2" x14ac:dyDescent="0.25">
      <c r="A2922" s="7" t="s">
        <v>6444</v>
      </c>
      <c r="B2922" s="7" t="s">
        <v>20</v>
      </c>
      <c r="C2922" s="7" t="s">
        <v>21</v>
      </c>
      <c r="D2922" s="7" t="s">
        <v>16</v>
      </c>
      <c r="E2922" s="7" t="s">
        <v>17</v>
      </c>
      <c r="F2922" s="7" t="s">
        <v>6445</v>
      </c>
      <c r="G2922" s="7" t="s">
        <v>6446</v>
      </c>
      <c r="H2922" s="7">
        <v>105</v>
      </c>
      <c r="I2922" s="7">
        <v>52.32</v>
      </c>
      <c r="J2922" s="7">
        <v>10</v>
      </c>
      <c r="K2922" s="7">
        <v>523.20000000000005</v>
      </c>
      <c r="L2922" s="7" t="s">
        <v>18</v>
      </c>
      <c r="M2922" s="9">
        <v>2</v>
      </c>
      <c r="N2922" s="6" t="str">
        <f>IF(ev_charging_network_usage_!$I2922&lt;=10,"Low",IF(ev_charging_network_usage_!$I2922&lt;=30,"Medium","High"))</f>
        <v>High</v>
      </c>
      <c r="O2922" s="6" t="str">
        <f t="shared" si="185"/>
        <v>Low Satisfaction</v>
      </c>
      <c r="P2922" s="6" t="str">
        <f>IF(ev_charging_network_usage_!$H2922&lt;30,"Short Charging",IF(ev_charging_network_usage_!$H2922&lt;=60,"Medium Charging","Long Charging"))</f>
        <v>Long Charging</v>
      </c>
      <c r="Q2922" s="6">
        <f t="shared" si="184"/>
        <v>1</v>
      </c>
      <c r="R2922" s="30">
        <f t="shared" si="182"/>
        <v>0.11180555555555556</v>
      </c>
      <c r="S2922" s="28">
        <f t="shared" si="183"/>
        <v>45187</v>
      </c>
      <c r="T2922" s="28"/>
    </row>
    <row r="2923" spans="1:20" ht="13.2" x14ac:dyDescent="0.25">
      <c r="A2923" s="3" t="s">
        <v>6447</v>
      </c>
      <c r="B2923" s="3" t="s">
        <v>29</v>
      </c>
      <c r="C2923" s="3" t="s">
        <v>30</v>
      </c>
      <c r="D2923" s="3" t="s">
        <v>22</v>
      </c>
      <c r="E2923" s="3" t="s">
        <v>17</v>
      </c>
      <c r="F2923" s="3" t="s">
        <v>6448</v>
      </c>
      <c r="G2923" s="3" t="s">
        <v>6449</v>
      </c>
      <c r="H2923" s="3">
        <v>58</v>
      </c>
      <c r="I2923" s="3">
        <v>17.77</v>
      </c>
      <c r="J2923" s="3">
        <v>15</v>
      </c>
      <c r="K2923" s="3">
        <v>266.55</v>
      </c>
      <c r="L2923" s="3" t="s">
        <v>18</v>
      </c>
      <c r="M2923" s="5">
        <v>4</v>
      </c>
      <c r="N2923" s="6" t="str">
        <f>IF(ev_charging_network_usage_!$I2923&lt;=10,"Low",IF(ev_charging_network_usage_!$I2923&lt;=30,"Medium","High"))</f>
        <v>Medium</v>
      </c>
      <c r="O2923" s="6" t="str">
        <f t="shared" si="185"/>
        <v>Medium Satisfaction</v>
      </c>
      <c r="P2923" s="6" t="str">
        <f>IF(ev_charging_network_usage_!$H2923&lt;30,"Short Charging",IF(ev_charging_network_usage_!$H2923&lt;=60,"Medium Charging","Long Charging"))</f>
        <v>Medium Charging</v>
      </c>
      <c r="Q2923" s="6">
        <f t="shared" si="184"/>
        <v>2</v>
      </c>
      <c r="R2923" s="30">
        <f t="shared" si="182"/>
        <v>0.42499999999999999</v>
      </c>
      <c r="S2923" s="28">
        <f t="shared" si="183"/>
        <v>45438</v>
      </c>
      <c r="T2923" s="28"/>
    </row>
    <row r="2924" spans="1:20" ht="13.2" x14ac:dyDescent="0.25">
      <c r="A2924" s="7" t="s">
        <v>6450</v>
      </c>
      <c r="B2924" s="7" t="s">
        <v>55</v>
      </c>
      <c r="C2924" s="7" t="s">
        <v>15</v>
      </c>
      <c r="D2924" s="7" t="s">
        <v>22</v>
      </c>
      <c r="E2924" s="7" t="s">
        <v>35</v>
      </c>
      <c r="F2924" s="8">
        <v>45268.120138888888</v>
      </c>
      <c r="G2924" s="8">
        <v>45268.181944444441</v>
      </c>
      <c r="H2924" s="7">
        <v>89</v>
      </c>
      <c r="I2924" s="7">
        <v>21.87</v>
      </c>
      <c r="J2924" s="7">
        <v>10</v>
      </c>
      <c r="K2924" s="7">
        <v>218.7</v>
      </c>
      <c r="L2924" s="7" t="s">
        <v>38</v>
      </c>
      <c r="M2924" s="9">
        <v>1</v>
      </c>
      <c r="N2924" s="6" t="str">
        <f>IF(ev_charging_network_usage_!$I2924&lt;=10,"Low",IF(ev_charging_network_usage_!$I2924&lt;=30,"Medium","High"))</f>
        <v>Medium</v>
      </c>
      <c r="O2924" s="6" t="str">
        <f t="shared" si="185"/>
        <v>Low Satisfaction</v>
      </c>
      <c r="P2924" s="6" t="str">
        <f>IF(ev_charging_network_usage_!$H2924&lt;30,"Short Charging",IF(ev_charging_network_usage_!$H2924&lt;=60,"Medium Charging","Long Charging"))</f>
        <v>Long Charging</v>
      </c>
      <c r="Q2924" s="6">
        <f t="shared" si="184"/>
        <v>3</v>
      </c>
      <c r="R2924" s="30">
        <f t="shared" si="182"/>
        <v>0.12013888888888889</v>
      </c>
      <c r="S2924" s="28">
        <f t="shared" si="183"/>
        <v>45268</v>
      </c>
      <c r="T2924" s="28"/>
    </row>
    <row r="2925" spans="1:20" ht="13.2" x14ac:dyDescent="0.25">
      <c r="A2925" s="3" t="s">
        <v>6451</v>
      </c>
      <c r="B2925" s="3" t="s">
        <v>78</v>
      </c>
      <c r="C2925" s="3" t="s">
        <v>15</v>
      </c>
      <c r="D2925" s="3" t="s">
        <v>22</v>
      </c>
      <c r="E2925" s="3" t="s">
        <v>35</v>
      </c>
      <c r="F2925" s="4">
        <v>45356.847222222219</v>
      </c>
      <c r="G2925" s="4">
        <v>45356.897916666669</v>
      </c>
      <c r="H2925" s="3">
        <v>73</v>
      </c>
      <c r="I2925" s="3">
        <v>52.83</v>
      </c>
      <c r="J2925" s="3">
        <v>10</v>
      </c>
      <c r="K2925" s="3">
        <v>528.29999999999995</v>
      </c>
      <c r="L2925" s="3" t="s">
        <v>18</v>
      </c>
      <c r="M2925" s="5">
        <v>5</v>
      </c>
      <c r="N2925" s="6" t="str">
        <f>IF(ev_charging_network_usage_!$I2925&lt;=10,"Low",IF(ev_charging_network_usage_!$I2925&lt;=30,"Medium","High"))</f>
        <v>High</v>
      </c>
      <c r="O2925" s="6" t="str">
        <f t="shared" si="185"/>
        <v>High Satisfaction</v>
      </c>
      <c r="P2925" s="6" t="str">
        <f>IF(ev_charging_network_usage_!$H2925&lt;30,"Short Charging",IF(ev_charging_network_usage_!$H2925&lt;=60,"Medium Charging","Long Charging"))</f>
        <v>Long Charging</v>
      </c>
      <c r="Q2925" s="6">
        <f t="shared" si="184"/>
        <v>3</v>
      </c>
      <c r="R2925" s="30">
        <f t="shared" si="182"/>
        <v>0.84722222222222221</v>
      </c>
      <c r="S2925" s="28">
        <f t="shared" si="183"/>
        <v>45356</v>
      </c>
      <c r="T2925" s="28"/>
    </row>
    <row r="2926" spans="1:20" ht="13.2" x14ac:dyDescent="0.25">
      <c r="A2926" s="7" t="s">
        <v>6452</v>
      </c>
      <c r="B2926" s="7" t="s">
        <v>20</v>
      </c>
      <c r="C2926" s="7" t="s">
        <v>21</v>
      </c>
      <c r="D2926" s="7" t="s">
        <v>31</v>
      </c>
      <c r="E2926" s="7" t="s">
        <v>17</v>
      </c>
      <c r="F2926" s="7" t="s">
        <v>6453</v>
      </c>
      <c r="G2926" s="7" t="s">
        <v>6454</v>
      </c>
      <c r="H2926" s="7">
        <v>65</v>
      </c>
      <c r="I2926" s="7">
        <v>35.65</v>
      </c>
      <c r="J2926" s="7">
        <v>8</v>
      </c>
      <c r="K2926" s="7">
        <v>285.2</v>
      </c>
      <c r="L2926" s="7" t="s">
        <v>23</v>
      </c>
      <c r="M2926" s="9">
        <v>5</v>
      </c>
      <c r="N2926" s="6" t="str">
        <f>IF(ev_charging_network_usage_!$I2926&lt;=10,"Low",IF(ev_charging_network_usage_!$I2926&lt;=30,"Medium","High"))</f>
        <v>High</v>
      </c>
      <c r="O2926" s="6" t="str">
        <f t="shared" si="185"/>
        <v>High Satisfaction</v>
      </c>
      <c r="P2926" s="6" t="str">
        <f>IF(ev_charging_network_usage_!$H2926&lt;30,"Short Charging",IF(ev_charging_network_usage_!$H2926&lt;=60,"Medium Charging","Long Charging"))</f>
        <v>Long Charging</v>
      </c>
      <c r="Q2926" s="6">
        <f t="shared" si="184"/>
        <v>1</v>
      </c>
      <c r="R2926" s="30">
        <f t="shared" si="182"/>
        <v>0.11736111111111111</v>
      </c>
      <c r="S2926" s="28">
        <f t="shared" si="183"/>
        <v>45500</v>
      </c>
      <c r="T2926" s="28"/>
    </row>
    <row r="2927" spans="1:20" ht="13.2" x14ac:dyDescent="0.25">
      <c r="A2927" s="3" t="s">
        <v>6455</v>
      </c>
      <c r="B2927" s="3" t="s">
        <v>20</v>
      </c>
      <c r="C2927" s="3" t="s">
        <v>30</v>
      </c>
      <c r="D2927" s="3" t="s">
        <v>34</v>
      </c>
      <c r="E2927" s="3" t="s">
        <v>35</v>
      </c>
      <c r="F2927" s="3" t="s">
        <v>6456</v>
      </c>
      <c r="G2927" s="3" t="s">
        <v>6457</v>
      </c>
      <c r="H2927" s="3">
        <v>27</v>
      </c>
      <c r="I2927" s="3">
        <v>45.32</v>
      </c>
      <c r="J2927" s="3">
        <v>8</v>
      </c>
      <c r="K2927" s="3">
        <v>362.56</v>
      </c>
      <c r="L2927" s="3" t="s">
        <v>23</v>
      </c>
      <c r="M2927" s="5">
        <v>3</v>
      </c>
      <c r="N2927" s="6" t="str">
        <f>IF(ev_charging_network_usage_!$I2927&lt;=10,"Low",IF(ev_charging_network_usage_!$I2927&lt;=30,"Medium","High"))</f>
        <v>High</v>
      </c>
      <c r="O2927" s="6" t="str">
        <f t="shared" si="185"/>
        <v>Medium Satisfaction</v>
      </c>
      <c r="P2927" s="6" t="str">
        <f>IF(ev_charging_network_usage_!$H2927&lt;30,"Short Charging",IF(ev_charging_network_usage_!$H2927&lt;=60,"Medium Charging","Long Charging"))</f>
        <v>Short Charging</v>
      </c>
      <c r="Q2927" s="6">
        <f t="shared" si="184"/>
        <v>2</v>
      </c>
      <c r="R2927" s="30">
        <f t="shared" si="182"/>
        <v>0.90416666666666667</v>
      </c>
      <c r="S2927" s="28">
        <f t="shared" si="183"/>
        <v>45068</v>
      </c>
      <c r="T2927" s="28"/>
    </row>
    <row r="2928" spans="1:20" ht="13.2" x14ac:dyDescent="0.25">
      <c r="A2928" s="7" t="s">
        <v>6458</v>
      </c>
      <c r="B2928" s="7" t="s">
        <v>20</v>
      </c>
      <c r="C2928" s="7" t="s">
        <v>21</v>
      </c>
      <c r="D2928" s="7" t="s">
        <v>31</v>
      </c>
      <c r="E2928" s="7" t="s">
        <v>17</v>
      </c>
      <c r="F2928" s="7" t="s">
        <v>6459</v>
      </c>
      <c r="G2928" s="7" t="s">
        <v>6460</v>
      </c>
      <c r="H2928" s="7">
        <v>87</v>
      </c>
      <c r="I2928" s="7">
        <v>2.83</v>
      </c>
      <c r="J2928" s="7">
        <v>10</v>
      </c>
      <c r="K2928" s="7">
        <v>28.3</v>
      </c>
      <c r="L2928" s="7" t="s">
        <v>38</v>
      </c>
      <c r="M2928" s="9">
        <v>3</v>
      </c>
      <c r="N2928" s="6" t="str">
        <f>IF(ev_charging_network_usage_!$I2928&lt;=10,"Low",IF(ev_charging_network_usage_!$I2928&lt;=30,"Medium","High"))</f>
        <v>Low</v>
      </c>
      <c r="O2928" s="6" t="str">
        <f t="shared" si="185"/>
        <v>Medium Satisfaction</v>
      </c>
      <c r="P2928" s="6" t="str">
        <f>IF(ev_charging_network_usage_!$H2928&lt;30,"Short Charging",IF(ev_charging_network_usage_!$H2928&lt;=60,"Medium Charging","Long Charging"))</f>
        <v>Long Charging</v>
      </c>
      <c r="Q2928" s="6">
        <f t="shared" si="184"/>
        <v>1</v>
      </c>
      <c r="R2928" s="30">
        <f t="shared" si="182"/>
        <v>5.2777777777777778E-2</v>
      </c>
      <c r="S2928" s="28">
        <f t="shared" si="183"/>
        <v>45373</v>
      </c>
      <c r="T2928" s="28"/>
    </row>
    <row r="2929" spans="1:20" ht="13.2" x14ac:dyDescent="0.25">
      <c r="A2929" s="3" t="s">
        <v>6461</v>
      </c>
      <c r="B2929" s="3" t="s">
        <v>20</v>
      </c>
      <c r="C2929" s="3" t="s">
        <v>30</v>
      </c>
      <c r="D2929" s="3" t="s">
        <v>22</v>
      </c>
      <c r="E2929" s="3" t="s">
        <v>17</v>
      </c>
      <c r="F2929" s="3" t="s">
        <v>6462</v>
      </c>
      <c r="G2929" s="3" t="s">
        <v>6463</v>
      </c>
      <c r="H2929" s="3">
        <v>80</v>
      </c>
      <c r="I2929" s="3">
        <v>44.68</v>
      </c>
      <c r="J2929" s="3">
        <v>8</v>
      </c>
      <c r="K2929" s="3">
        <v>357.44</v>
      </c>
      <c r="L2929" s="3" t="s">
        <v>27</v>
      </c>
      <c r="M2929" s="5">
        <v>2</v>
      </c>
      <c r="N2929" s="6" t="str">
        <f>IF(ev_charging_network_usage_!$I2929&lt;=10,"Low",IF(ev_charging_network_usage_!$I2929&lt;=30,"Medium","High"))</f>
        <v>High</v>
      </c>
      <c r="O2929" s="6" t="str">
        <f t="shared" si="185"/>
        <v>Low Satisfaction</v>
      </c>
      <c r="P2929" s="6" t="str">
        <f>IF(ev_charging_network_usage_!$H2929&lt;30,"Short Charging",IF(ev_charging_network_usage_!$H2929&lt;=60,"Medium Charging","Long Charging"))</f>
        <v>Long Charging</v>
      </c>
      <c r="Q2929" s="6">
        <f t="shared" si="184"/>
        <v>2</v>
      </c>
      <c r="R2929" s="30">
        <f t="shared" si="182"/>
        <v>0.27638888888888891</v>
      </c>
      <c r="S2929" s="28">
        <f t="shared" si="183"/>
        <v>45192</v>
      </c>
      <c r="T2929" s="28"/>
    </row>
    <row r="2930" spans="1:20" ht="13.2" x14ac:dyDescent="0.25">
      <c r="A2930" s="7" t="s">
        <v>6464</v>
      </c>
      <c r="B2930" s="7" t="s">
        <v>78</v>
      </c>
      <c r="C2930" s="7" t="s">
        <v>30</v>
      </c>
      <c r="D2930" s="7" t="s">
        <v>22</v>
      </c>
      <c r="E2930" s="7" t="s">
        <v>35</v>
      </c>
      <c r="F2930" s="7" t="s">
        <v>6465</v>
      </c>
      <c r="G2930" s="7" t="s">
        <v>6466</v>
      </c>
      <c r="H2930" s="7">
        <v>13</v>
      </c>
      <c r="I2930" s="7">
        <v>10.34</v>
      </c>
      <c r="J2930" s="7">
        <v>12</v>
      </c>
      <c r="K2930" s="7">
        <v>124.08</v>
      </c>
      <c r="L2930" s="7" t="s">
        <v>38</v>
      </c>
      <c r="M2930" s="9">
        <v>5</v>
      </c>
      <c r="N2930" s="6" t="str">
        <f>IF(ev_charging_network_usage_!$I2930&lt;=10,"Low",IF(ev_charging_network_usage_!$I2930&lt;=30,"Medium","High"))</f>
        <v>Medium</v>
      </c>
      <c r="O2930" s="6" t="str">
        <f t="shared" si="185"/>
        <v>High Satisfaction</v>
      </c>
      <c r="P2930" s="6" t="str">
        <f>IF(ev_charging_network_usage_!$H2930&lt;30,"Short Charging",IF(ev_charging_network_usage_!$H2930&lt;=60,"Medium Charging","Long Charging"))</f>
        <v>Short Charging</v>
      </c>
      <c r="Q2930" s="6">
        <f t="shared" si="184"/>
        <v>2</v>
      </c>
      <c r="R2930" s="30">
        <f t="shared" si="182"/>
        <v>0.57638888888888884</v>
      </c>
      <c r="S2930" s="28">
        <f t="shared" si="183"/>
        <v>45094</v>
      </c>
      <c r="T2930" s="28"/>
    </row>
    <row r="2931" spans="1:20" ht="13.2" x14ac:dyDescent="0.25">
      <c r="A2931" s="3" t="s">
        <v>6467</v>
      </c>
      <c r="B2931" s="3" t="s">
        <v>14</v>
      </c>
      <c r="C2931" s="3" t="s">
        <v>30</v>
      </c>
      <c r="D2931" s="3" t="s">
        <v>34</v>
      </c>
      <c r="E2931" s="3" t="s">
        <v>17</v>
      </c>
      <c r="F2931" s="10">
        <v>45210.882638888892</v>
      </c>
      <c r="G2931" s="10">
        <v>45210.908333333333</v>
      </c>
      <c r="H2931" s="3">
        <v>37</v>
      </c>
      <c r="I2931" s="3">
        <v>29.1</v>
      </c>
      <c r="J2931" s="3">
        <v>8</v>
      </c>
      <c r="K2931" s="3">
        <v>232.8</v>
      </c>
      <c r="L2931" s="3" t="s">
        <v>27</v>
      </c>
      <c r="M2931" s="5">
        <v>3</v>
      </c>
      <c r="N2931" s="6" t="str">
        <f>IF(ev_charging_network_usage_!$I2931&lt;=10,"Low",IF(ev_charging_network_usage_!$I2931&lt;=30,"Medium","High"))</f>
        <v>Medium</v>
      </c>
      <c r="O2931" s="6" t="str">
        <f t="shared" si="185"/>
        <v>Medium Satisfaction</v>
      </c>
      <c r="P2931" s="6" t="str">
        <f>IF(ev_charging_network_usage_!$H2931&lt;30,"Short Charging",IF(ev_charging_network_usage_!$H2931&lt;=60,"Medium Charging","Long Charging"))</f>
        <v>Medium Charging</v>
      </c>
      <c r="Q2931" s="6">
        <f t="shared" si="184"/>
        <v>2</v>
      </c>
      <c r="R2931" s="30">
        <f t="shared" si="182"/>
        <v>0.88263888888888886</v>
      </c>
      <c r="S2931" s="28">
        <f t="shared" si="183"/>
        <v>45210</v>
      </c>
      <c r="T2931" s="28"/>
    </row>
    <row r="2932" spans="1:20" ht="13.2" x14ac:dyDescent="0.25">
      <c r="A2932" s="7" t="s">
        <v>6468</v>
      </c>
      <c r="B2932" s="7" t="s">
        <v>20</v>
      </c>
      <c r="C2932" s="7" t="s">
        <v>21</v>
      </c>
      <c r="D2932" s="7" t="s">
        <v>16</v>
      </c>
      <c r="E2932" s="7" t="s">
        <v>35</v>
      </c>
      <c r="F2932" s="8">
        <v>44958.12777777778</v>
      </c>
      <c r="G2932" s="8">
        <v>44958.193055555559</v>
      </c>
      <c r="H2932" s="7">
        <v>94</v>
      </c>
      <c r="I2932" s="7">
        <v>20.149999999999999</v>
      </c>
      <c r="J2932" s="7">
        <v>8</v>
      </c>
      <c r="K2932" s="7">
        <v>161.19999999999999</v>
      </c>
      <c r="L2932" s="7" t="s">
        <v>23</v>
      </c>
      <c r="M2932" s="9">
        <v>2</v>
      </c>
      <c r="N2932" s="6" t="str">
        <f>IF(ev_charging_network_usage_!$I2932&lt;=10,"Low",IF(ev_charging_network_usage_!$I2932&lt;=30,"Medium","High"))</f>
        <v>Medium</v>
      </c>
      <c r="O2932" s="6" t="str">
        <f t="shared" si="185"/>
        <v>Low Satisfaction</v>
      </c>
      <c r="P2932" s="6" t="str">
        <f>IF(ev_charging_network_usage_!$H2932&lt;30,"Short Charging",IF(ev_charging_network_usage_!$H2932&lt;=60,"Medium Charging","Long Charging"))</f>
        <v>Long Charging</v>
      </c>
      <c r="Q2932" s="6">
        <f t="shared" si="184"/>
        <v>1</v>
      </c>
      <c r="R2932" s="30">
        <f t="shared" si="182"/>
        <v>0.12777777777777777</v>
      </c>
      <c r="S2932" s="28">
        <f t="shared" si="183"/>
        <v>44958</v>
      </c>
      <c r="T2932" s="28"/>
    </row>
    <row r="2933" spans="1:20" ht="13.2" x14ac:dyDescent="0.25">
      <c r="A2933" s="3" t="s">
        <v>6469</v>
      </c>
      <c r="B2933" s="3" t="s">
        <v>14</v>
      </c>
      <c r="C2933" s="3" t="s">
        <v>30</v>
      </c>
      <c r="D2933" s="3" t="s">
        <v>22</v>
      </c>
      <c r="E2933" s="3" t="s">
        <v>17</v>
      </c>
      <c r="F2933" s="3" t="s">
        <v>6470</v>
      </c>
      <c r="G2933" s="3" t="s">
        <v>6471</v>
      </c>
      <c r="H2933" s="3">
        <v>65</v>
      </c>
      <c r="I2933" s="3">
        <v>52.85</v>
      </c>
      <c r="J2933" s="3">
        <v>10</v>
      </c>
      <c r="K2933" s="3">
        <v>528.5</v>
      </c>
      <c r="L2933" s="3" t="s">
        <v>27</v>
      </c>
      <c r="M2933" s="5">
        <v>1</v>
      </c>
      <c r="N2933" s="6" t="str">
        <f>IF(ev_charging_network_usage_!$I2933&lt;=10,"Low",IF(ev_charging_network_usage_!$I2933&lt;=30,"Medium","High"))</f>
        <v>High</v>
      </c>
      <c r="O2933" s="6" t="str">
        <f t="shared" si="185"/>
        <v>Low Satisfaction</v>
      </c>
      <c r="P2933" s="6" t="str">
        <f>IF(ev_charging_network_usage_!$H2933&lt;30,"Short Charging",IF(ev_charging_network_usage_!$H2933&lt;=60,"Medium Charging","Long Charging"))</f>
        <v>Long Charging</v>
      </c>
      <c r="Q2933" s="6">
        <f t="shared" si="184"/>
        <v>2</v>
      </c>
      <c r="R2933" s="30">
        <f t="shared" si="182"/>
        <v>0.48680555555555555</v>
      </c>
      <c r="S2933" s="28">
        <f t="shared" si="183"/>
        <v>45184</v>
      </c>
      <c r="T2933" s="28"/>
    </row>
    <row r="2934" spans="1:20" ht="13.2" x14ac:dyDescent="0.25">
      <c r="A2934" s="7" t="s">
        <v>6472</v>
      </c>
      <c r="B2934" s="7" t="s">
        <v>43</v>
      </c>
      <c r="C2934" s="7" t="s">
        <v>15</v>
      </c>
      <c r="D2934" s="7" t="s">
        <v>22</v>
      </c>
      <c r="E2934" s="7" t="s">
        <v>35</v>
      </c>
      <c r="F2934" s="7" t="s">
        <v>6473</v>
      </c>
      <c r="G2934" s="7" t="s">
        <v>6474</v>
      </c>
      <c r="H2934" s="7">
        <v>107</v>
      </c>
      <c r="I2934" s="7">
        <v>10.55</v>
      </c>
      <c r="J2934" s="7">
        <v>15</v>
      </c>
      <c r="K2934" s="7">
        <v>158.25</v>
      </c>
      <c r="L2934" s="7" t="s">
        <v>27</v>
      </c>
      <c r="M2934" s="9">
        <v>5</v>
      </c>
      <c r="N2934" s="6" t="str">
        <f>IF(ev_charging_network_usage_!$I2934&lt;=10,"Low",IF(ev_charging_network_usage_!$I2934&lt;=30,"Medium","High"))</f>
        <v>Medium</v>
      </c>
      <c r="O2934" s="6" t="str">
        <f t="shared" si="185"/>
        <v>High Satisfaction</v>
      </c>
      <c r="P2934" s="6" t="str">
        <f>IF(ev_charging_network_usage_!$H2934&lt;30,"Short Charging",IF(ev_charging_network_usage_!$H2934&lt;=60,"Medium Charging","Long Charging"))</f>
        <v>Long Charging</v>
      </c>
      <c r="Q2934" s="6">
        <f t="shared" si="184"/>
        <v>3</v>
      </c>
      <c r="R2934" s="30">
        <f t="shared" si="182"/>
        <v>0.91180555555555554</v>
      </c>
      <c r="S2934" s="28">
        <f t="shared" si="183"/>
        <v>45066</v>
      </c>
      <c r="T2934" s="28"/>
    </row>
    <row r="2935" spans="1:20" ht="13.2" x14ac:dyDescent="0.25">
      <c r="A2935" s="3" t="s">
        <v>6475</v>
      </c>
      <c r="B2935" s="3" t="s">
        <v>43</v>
      </c>
      <c r="C2935" s="3" t="s">
        <v>21</v>
      </c>
      <c r="D2935" s="3" t="s">
        <v>31</v>
      </c>
      <c r="E2935" s="3" t="s">
        <v>35</v>
      </c>
      <c r="F2935" s="4">
        <v>45423.530555555553</v>
      </c>
      <c r="G2935" s="4">
        <v>45423.6</v>
      </c>
      <c r="H2935" s="3">
        <v>100</v>
      </c>
      <c r="I2935" s="3">
        <v>45.65</v>
      </c>
      <c r="J2935" s="3">
        <v>8</v>
      </c>
      <c r="K2935" s="3">
        <v>365.2</v>
      </c>
      <c r="L2935" s="3" t="s">
        <v>27</v>
      </c>
      <c r="M2935" s="5">
        <v>5</v>
      </c>
      <c r="N2935" s="6" t="str">
        <f>IF(ev_charging_network_usage_!$I2935&lt;=10,"Low",IF(ev_charging_network_usage_!$I2935&lt;=30,"Medium","High"))</f>
        <v>High</v>
      </c>
      <c r="O2935" s="6" t="str">
        <f t="shared" si="185"/>
        <v>High Satisfaction</v>
      </c>
      <c r="P2935" s="6" t="str">
        <f>IF(ev_charging_network_usage_!$H2935&lt;30,"Short Charging",IF(ev_charging_network_usage_!$H2935&lt;=60,"Medium Charging","Long Charging"))</f>
        <v>Long Charging</v>
      </c>
      <c r="Q2935" s="6">
        <f t="shared" si="184"/>
        <v>1</v>
      </c>
      <c r="R2935" s="30">
        <f t="shared" si="182"/>
        <v>0.53055555555555556</v>
      </c>
      <c r="S2935" s="28">
        <f t="shared" si="183"/>
        <v>45423</v>
      </c>
      <c r="T2935" s="28"/>
    </row>
    <row r="2936" spans="1:20" ht="13.2" x14ac:dyDescent="0.25">
      <c r="A2936" s="7" t="s">
        <v>6476</v>
      </c>
      <c r="B2936" s="7" t="s">
        <v>29</v>
      </c>
      <c r="C2936" s="7" t="s">
        <v>15</v>
      </c>
      <c r="D2936" s="7" t="s">
        <v>22</v>
      </c>
      <c r="E2936" s="7" t="s">
        <v>35</v>
      </c>
      <c r="F2936" s="7" t="s">
        <v>6477</v>
      </c>
      <c r="G2936" s="7" t="s">
        <v>6478</v>
      </c>
      <c r="H2936" s="7">
        <v>44</v>
      </c>
      <c r="I2936" s="7">
        <v>39.44</v>
      </c>
      <c r="J2936" s="7">
        <v>8</v>
      </c>
      <c r="K2936" s="7">
        <v>315.52</v>
      </c>
      <c r="L2936" s="7" t="s">
        <v>23</v>
      </c>
      <c r="M2936" s="9">
        <v>5</v>
      </c>
      <c r="N2936" s="6" t="str">
        <f>IF(ev_charging_network_usage_!$I2936&lt;=10,"Low",IF(ev_charging_network_usage_!$I2936&lt;=30,"Medium","High"))</f>
        <v>High</v>
      </c>
      <c r="O2936" s="6" t="str">
        <f t="shared" si="185"/>
        <v>High Satisfaction</v>
      </c>
      <c r="P2936" s="6" t="str">
        <f>IF(ev_charging_network_usage_!$H2936&lt;30,"Short Charging",IF(ev_charging_network_usage_!$H2936&lt;=60,"Medium Charging","Long Charging"))</f>
        <v>Medium Charging</v>
      </c>
      <c r="Q2936" s="6">
        <f t="shared" si="184"/>
        <v>3</v>
      </c>
      <c r="R2936" s="30">
        <f t="shared" si="182"/>
        <v>0.1076388888888889</v>
      </c>
      <c r="S2936" s="28">
        <f t="shared" si="183"/>
        <v>45463</v>
      </c>
      <c r="T2936" s="28"/>
    </row>
    <row r="2937" spans="1:20" ht="13.2" x14ac:dyDescent="0.25">
      <c r="A2937" s="3" t="s">
        <v>6479</v>
      </c>
      <c r="B2937" s="3" t="s">
        <v>48</v>
      </c>
      <c r="C2937" s="3" t="s">
        <v>30</v>
      </c>
      <c r="D2937" s="3" t="s">
        <v>22</v>
      </c>
      <c r="E2937" s="3" t="s">
        <v>17</v>
      </c>
      <c r="F2937" s="4">
        <v>45634.298611111109</v>
      </c>
      <c r="G2937" s="4">
        <v>45634.322222222225</v>
      </c>
      <c r="H2937" s="3">
        <v>34</v>
      </c>
      <c r="I2937" s="3">
        <v>39.06</v>
      </c>
      <c r="J2937" s="3">
        <v>10</v>
      </c>
      <c r="K2937" s="3">
        <v>390.6</v>
      </c>
      <c r="L2937" s="3" t="s">
        <v>23</v>
      </c>
      <c r="M2937" s="5">
        <v>1</v>
      </c>
      <c r="N2937" s="6" t="str">
        <f>IF(ev_charging_network_usage_!$I2937&lt;=10,"Low",IF(ev_charging_network_usage_!$I2937&lt;=30,"Medium","High"))</f>
        <v>High</v>
      </c>
      <c r="O2937" s="6" t="str">
        <f t="shared" si="185"/>
        <v>Low Satisfaction</v>
      </c>
      <c r="P2937" s="6" t="str">
        <f>IF(ev_charging_network_usage_!$H2937&lt;30,"Short Charging",IF(ev_charging_network_usage_!$H2937&lt;=60,"Medium Charging","Long Charging"))</f>
        <v>Medium Charging</v>
      </c>
      <c r="Q2937" s="6">
        <f t="shared" si="184"/>
        <v>2</v>
      </c>
      <c r="R2937" s="30">
        <f t="shared" si="182"/>
        <v>0.2986111111111111</v>
      </c>
      <c r="S2937" s="28">
        <f t="shared" si="183"/>
        <v>45634</v>
      </c>
      <c r="T2937" s="28"/>
    </row>
    <row r="2938" spans="1:20" ht="13.2" x14ac:dyDescent="0.25">
      <c r="A2938" s="7" t="s">
        <v>6480</v>
      </c>
      <c r="B2938" s="7" t="s">
        <v>59</v>
      </c>
      <c r="C2938" s="7" t="s">
        <v>15</v>
      </c>
      <c r="D2938" s="7" t="s">
        <v>34</v>
      </c>
      <c r="E2938" s="7" t="s">
        <v>35</v>
      </c>
      <c r="F2938" s="7" t="s">
        <v>6481</v>
      </c>
      <c r="G2938" s="7" t="s">
        <v>6482</v>
      </c>
      <c r="H2938" s="7">
        <v>114</v>
      </c>
      <c r="I2938" s="7">
        <v>5.74</v>
      </c>
      <c r="J2938" s="7">
        <v>12</v>
      </c>
      <c r="K2938" s="7">
        <v>68.88</v>
      </c>
      <c r="L2938" s="7" t="s">
        <v>23</v>
      </c>
      <c r="M2938" s="9">
        <v>4</v>
      </c>
      <c r="N2938" s="6" t="str">
        <f>IF(ev_charging_network_usage_!$I2938&lt;=10,"Low",IF(ev_charging_network_usage_!$I2938&lt;=30,"Medium","High"))</f>
        <v>Low</v>
      </c>
      <c r="O2938" s="6" t="str">
        <f t="shared" si="185"/>
        <v>Medium Satisfaction</v>
      </c>
      <c r="P2938" s="6" t="str">
        <f>IF(ev_charging_network_usage_!$H2938&lt;30,"Short Charging",IF(ev_charging_network_usage_!$H2938&lt;=60,"Medium Charging","Long Charging"))</f>
        <v>Long Charging</v>
      </c>
      <c r="Q2938" s="6">
        <f t="shared" si="184"/>
        <v>3</v>
      </c>
      <c r="R2938" s="30">
        <f t="shared" si="182"/>
        <v>0.6479166666666667</v>
      </c>
      <c r="S2938" s="28">
        <f t="shared" si="183"/>
        <v>45016</v>
      </c>
      <c r="T2938" s="28"/>
    </row>
    <row r="2939" spans="1:20" ht="13.2" x14ac:dyDescent="0.25">
      <c r="A2939" s="3" t="s">
        <v>6483</v>
      </c>
      <c r="B2939" s="3" t="s">
        <v>59</v>
      </c>
      <c r="C2939" s="3" t="s">
        <v>30</v>
      </c>
      <c r="D2939" s="3" t="s">
        <v>34</v>
      </c>
      <c r="E2939" s="3" t="s">
        <v>35</v>
      </c>
      <c r="F2939" s="3" t="s">
        <v>6484</v>
      </c>
      <c r="G2939" s="3" t="s">
        <v>6485</v>
      </c>
      <c r="H2939" s="3">
        <v>41</v>
      </c>
      <c r="I2939" s="3">
        <v>8.9600000000000009</v>
      </c>
      <c r="J2939" s="3">
        <v>15</v>
      </c>
      <c r="K2939" s="3">
        <v>134.4</v>
      </c>
      <c r="L2939" s="3" t="s">
        <v>38</v>
      </c>
      <c r="M2939" s="5">
        <v>4</v>
      </c>
      <c r="N2939" s="6" t="str">
        <f>IF(ev_charging_network_usage_!$I2939&lt;=10,"Low",IF(ev_charging_network_usage_!$I2939&lt;=30,"Medium","High"))</f>
        <v>Low</v>
      </c>
      <c r="O2939" s="6" t="str">
        <f t="shared" si="185"/>
        <v>Medium Satisfaction</v>
      </c>
      <c r="P2939" s="6" t="str">
        <f>IF(ev_charging_network_usage_!$H2939&lt;30,"Short Charging",IF(ev_charging_network_usage_!$H2939&lt;=60,"Medium Charging","Long Charging"))</f>
        <v>Medium Charging</v>
      </c>
      <c r="Q2939" s="6">
        <f t="shared" si="184"/>
        <v>2</v>
      </c>
      <c r="R2939" s="30">
        <f t="shared" si="182"/>
        <v>0.8618055555555556</v>
      </c>
      <c r="S2939" s="28">
        <f t="shared" si="183"/>
        <v>44946</v>
      </c>
      <c r="T2939" s="28"/>
    </row>
    <row r="2940" spans="1:20" ht="13.2" x14ac:dyDescent="0.25">
      <c r="A2940" s="7" t="s">
        <v>6486</v>
      </c>
      <c r="B2940" s="7" t="s">
        <v>20</v>
      </c>
      <c r="C2940" s="7" t="s">
        <v>15</v>
      </c>
      <c r="D2940" s="7" t="s">
        <v>16</v>
      </c>
      <c r="E2940" s="7" t="s">
        <v>17</v>
      </c>
      <c r="F2940" s="7" t="s">
        <v>6487</v>
      </c>
      <c r="G2940" s="7" t="s">
        <v>6488</v>
      </c>
      <c r="H2940" s="7">
        <v>26</v>
      </c>
      <c r="I2940" s="7">
        <v>32.01</v>
      </c>
      <c r="J2940" s="7">
        <v>12</v>
      </c>
      <c r="K2940" s="7">
        <v>384.12</v>
      </c>
      <c r="L2940" s="7" t="s">
        <v>18</v>
      </c>
      <c r="M2940" s="9">
        <v>4</v>
      </c>
      <c r="N2940" s="6" t="str">
        <f>IF(ev_charging_network_usage_!$I2940&lt;=10,"Low",IF(ev_charging_network_usage_!$I2940&lt;=30,"Medium","High"))</f>
        <v>High</v>
      </c>
      <c r="O2940" s="6" t="str">
        <f t="shared" si="185"/>
        <v>Medium Satisfaction</v>
      </c>
      <c r="P2940" s="6" t="str">
        <f>IF(ev_charging_network_usage_!$H2940&lt;30,"Short Charging",IF(ev_charging_network_usage_!$H2940&lt;=60,"Medium Charging","Long Charging"))</f>
        <v>Short Charging</v>
      </c>
      <c r="Q2940" s="6">
        <f t="shared" si="184"/>
        <v>3</v>
      </c>
      <c r="R2940" s="30">
        <f t="shared" si="182"/>
        <v>0.80902777777777779</v>
      </c>
      <c r="S2940" s="28">
        <f t="shared" si="183"/>
        <v>45518</v>
      </c>
      <c r="T2940" s="28"/>
    </row>
    <row r="2941" spans="1:20" ht="13.2" x14ac:dyDescent="0.25">
      <c r="A2941" s="3" t="s">
        <v>6489</v>
      </c>
      <c r="B2941" s="3" t="s">
        <v>14</v>
      </c>
      <c r="C2941" s="3" t="s">
        <v>21</v>
      </c>
      <c r="D2941" s="3" t="s">
        <v>31</v>
      </c>
      <c r="E2941" s="3" t="s">
        <v>17</v>
      </c>
      <c r="F2941" s="3" t="s">
        <v>6490</v>
      </c>
      <c r="G2941" s="3" t="s">
        <v>6491</v>
      </c>
      <c r="H2941" s="3">
        <v>65</v>
      </c>
      <c r="I2941" s="3">
        <v>28.77</v>
      </c>
      <c r="J2941" s="3">
        <v>8</v>
      </c>
      <c r="K2941" s="3">
        <v>230.16</v>
      </c>
      <c r="L2941" s="3" t="s">
        <v>38</v>
      </c>
      <c r="M2941" s="5">
        <v>4</v>
      </c>
      <c r="N2941" s="6" t="str">
        <f>IF(ev_charging_network_usage_!$I2941&lt;=10,"Low",IF(ev_charging_network_usage_!$I2941&lt;=30,"Medium","High"))</f>
        <v>Medium</v>
      </c>
      <c r="O2941" s="6" t="str">
        <f t="shared" si="185"/>
        <v>Medium Satisfaction</v>
      </c>
      <c r="P2941" s="6" t="str">
        <f>IF(ev_charging_network_usage_!$H2941&lt;30,"Short Charging",IF(ev_charging_network_usage_!$H2941&lt;=60,"Medium Charging","Long Charging"))</f>
        <v>Long Charging</v>
      </c>
      <c r="Q2941" s="6">
        <f t="shared" si="184"/>
        <v>1</v>
      </c>
      <c r="R2941" s="30">
        <f t="shared" si="182"/>
        <v>0.60138888888888886</v>
      </c>
      <c r="S2941" s="28">
        <f t="shared" si="183"/>
        <v>45183</v>
      </c>
      <c r="T2941" s="28"/>
    </row>
    <row r="2942" spans="1:20" ht="13.2" x14ac:dyDescent="0.25">
      <c r="A2942" s="7" t="s">
        <v>6492</v>
      </c>
      <c r="B2942" s="7" t="s">
        <v>29</v>
      </c>
      <c r="C2942" s="7" t="s">
        <v>21</v>
      </c>
      <c r="D2942" s="7" t="s">
        <v>34</v>
      </c>
      <c r="E2942" s="7" t="s">
        <v>35</v>
      </c>
      <c r="F2942" s="7" t="s">
        <v>6493</v>
      </c>
      <c r="G2942" s="7" t="s">
        <v>6494</v>
      </c>
      <c r="H2942" s="7">
        <v>19</v>
      </c>
      <c r="I2942" s="7">
        <v>36.58</v>
      </c>
      <c r="J2942" s="7">
        <v>15</v>
      </c>
      <c r="K2942" s="7">
        <v>548.70000000000005</v>
      </c>
      <c r="L2942" s="7" t="s">
        <v>23</v>
      </c>
      <c r="M2942" s="9">
        <v>3</v>
      </c>
      <c r="N2942" s="6" t="str">
        <f>IF(ev_charging_network_usage_!$I2942&lt;=10,"Low",IF(ev_charging_network_usage_!$I2942&lt;=30,"Medium","High"))</f>
        <v>High</v>
      </c>
      <c r="O2942" s="6" t="str">
        <f t="shared" si="185"/>
        <v>Medium Satisfaction</v>
      </c>
      <c r="P2942" s="6" t="str">
        <f>IF(ev_charging_network_usage_!$H2942&lt;30,"Short Charging",IF(ev_charging_network_usage_!$H2942&lt;=60,"Medium Charging","Long Charging"))</f>
        <v>Short Charging</v>
      </c>
      <c r="Q2942" s="6">
        <f t="shared" si="184"/>
        <v>1</v>
      </c>
      <c r="R2942" s="30">
        <f t="shared" si="182"/>
        <v>0.21875</v>
      </c>
      <c r="S2942" s="28">
        <f t="shared" si="183"/>
        <v>45342</v>
      </c>
      <c r="T2942" s="28"/>
    </row>
    <row r="2943" spans="1:20" ht="13.2" x14ac:dyDescent="0.25">
      <c r="A2943" s="3" t="s">
        <v>6495</v>
      </c>
      <c r="B2943" s="3" t="s">
        <v>55</v>
      </c>
      <c r="C2943" s="3" t="s">
        <v>30</v>
      </c>
      <c r="D2943" s="3" t="s">
        <v>34</v>
      </c>
      <c r="E2943" s="3" t="s">
        <v>17</v>
      </c>
      <c r="F2943" s="3" t="s">
        <v>6496</v>
      </c>
      <c r="G2943" s="3" t="s">
        <v>6497</v>
      </c>
      <c r="H2943" s="3">
        <v>110</v>
      </c>
      <c r="I2943" s="3">
        <v>9.75</v>
      </c>
      <c r="J2943" s="3">
        <v>8</v>
      </c>
      <c r="K2943" s="3">
        <v>78</v>
      </c>
      <c r="L2943" s="3" t="s">
        <v>27</v>
      </c>
      <c r="M2943" s="5">
        <v>2</v>
      </c>
      <c r="N2943" s="6" t="str">
        <f>IF(ev_charging_network_usage_!$I2943&lt;=10,"Low",IF(ev_charging_network_usage_!$I2943&lt;=30,"Medium","High"))</f>
        <v>Low</v>
      </c>
      <c r="O2943" s="6" t="str">
        <f t="shared" si="185"/>
        <v>Low Satisfaction</v>
      </c>
      <c r="P2943" s="6" t="str">
        <f>IF(ev_charging_network_usage_!$H2943&lt;30,"Short Charging",IF(ev_charging_network_usage_!$H2943&lt;=60,"Medium Charging","Long Charging"))</f>
        <v>Long Charging</v>
      </c>
      <c r="Q2943" s="6">
        <f t="shared" si="184"/>
        <v>2</v>
      </c>
      <c r="R2943" s="30">
        <f t="shared" si="182"/>
        <v>4.583333333333333E-2</v>
      </c>
      <c r="S2943" s="28">
        <f t="shared" si="183"/>
        <v>45528</v>
      </c>
      <c r="T2943" s="28"/>
    </row>
    <row r="2944" spans="1:20" ht="13.2" x14ac:dyDescent="0.25">
      <c r="A2944" s="7" t="s">
        <v>6498</v>
      </c>
      <c r="B2944" s="7" t="s">
        <v>78</v>
      </c>
      <c r="C2944" s="7" t="s">
        <v>30</v>
      </c>
      <c r="D2944" s="7" t="s">
        <v>16</v>
      </c>
      <c r="E2944" s="7" t="s">
        <v>35</v>
      </c>
      <c r="F2944" s="7" t="s">
        <v>6499</v>
      </c>
      <c r="G2944" s="7" t="s">
        <v>6500</v>
      </c>
      <c r="H2944" s="7">
        <v>105</v>
      </c>
      <c r="I2944" s="7">
        <v>3.35</v>
      </c>
      <c r="J2944" s="7">
        <v>10</v>
      </c>
      <c r="K2944" s="7">
        <v>33.5</v>
      </c>
      <c r="L2944" s="7" t="s">
        <v>27</v>
      </c>
      <c r="M2944" s="9">
        <v>2</v>
      </c>
      <c r="N2944" s="6" t="str">
        <f>IF(ev_charging_network_usage_!$I2944&lt;=10,"Low",IF(ev_charging_network_usage_!$I2944&lt;=30,"Medium","High"))</f>
        <v>Low</v>
      </c>
      <c r="O2944" s="6" t="str">
        <f t="shared" si="185"/>
        <v>Low Satisfaction</v>
      </c>
      <c r="P2944" s="6" t="str">
        <f>IF(ev_charging_network_usage_!$H2944&lt;30,"Short Charging",IF(ev_charging_network_usage_!$H2944&lt;=60,"Medium Charging","Long Charging"))</f>
        <v>Long Charging</v>
      </c>
      <c r="Q2944" s="6">
        <f t="shared" si="184"/>
        <v>2</v>
      </c>
      <c r="R2944" s="30">
        <f t="shared" si="182"/>
        <v>0.85138888888888886</v>
      </c>
      <c r="S2944" s="28">
        <f t="shared" si="183"/>
        <v>45490</v>
      </c>
      <c r="T2944" s="28"/>
    </row>
    <row r="2945" spans="1:20" ht="13.2" x14ac:dyDescent="0.25">
      <c r="A2945" s="3" t="s">
        <v>6501</v>
      </c>
      <c r="B2945" s="3" t="s">
        <v>55</v>
      </c>
      <c r="C2945" s="3" t="s">
        <v>21</v>
      </c>
      <c r="D2945" s="3" t="s">
        <v>22</v>
      </c>
      <c r="E2945" s="3" t="s">
        <v>17</v>
      </c>
      <c r="F2945" s="4">
        <v>45507.256249999999</v>
      </c>
      <c r="G2945" s="4">
        <v>45507.325694444444</v>
      </c>
      <c r="H2945" s="3">
        <v>100</v>
      </c>
      <c r="I2945" s="3">
        <v>3.91</v>
      </c>
      <c r="J2945" s="3">
        <v>8</v>
      </c>
      <c r="K2945" s="3">
        <v>31.28</v>
      </c>
      <c r="L2945" s="3" t="s">
        <v>18</v>
      </c>
      <c r="M2945" s="5">
        <v>5</v>
      </c>
      <c r="N2945" s="6" t="str">
        <f>IF(ev_charging_network_usage_!$I2945&lt;=10,"Low",IF(ev_charging_network_usage_!$I2945&lt;=30,"Medium","High"))</f>
        <v>Low</v>
      </c>
      <c r="O2945" s="6" t="str">
        <f t="shared" si="185"/>
        <v>High Satisfaction</v>
      </c>
      <c r="P2945" s="6" t="str">
        <f>IF(ev_charging_network_usage_!$H2945&lt;30,"Short Charging",IF(ev_charging_network_usage_!$H2945&lt;=60,"Medium Charging","Long Charging"))</f>
        <v>Long Charging</v>
      </c>
      <c r="Q2945" s="6">
        <f t="shared" si="184"/>
        <v>1</v>
      </c>
      <c r="R2945" s="30">
        <f t="shared" si="182"/>
        <v>0.25624999999999998</v>
      </c>
      <c r="S2945" s="28">
        <f t="shared" si="183"/>
        <v>45507</v>
      </c>
      <c r="T2945" s="28"/>
    </row>
    <row r="2946" spans="1:20" ht="13.2" x14ac:dyDescent="0.25">
      <c r="A2946" s="7" t="s">
        <v>6502</v>
      </c>
      <c r="B2946" s="7" t="s">
        <v>59</v>
      </c>
      <c r="C2946" s="7" t="s">
        <v>30</v>
      </c>
      <c r="D2946" s="7" t="s">
        <v>16</v>
      </c>
      <c r="E2946" s="7" t="s">
        <v>35</v>
      </c>
      <c r="F2946" s="8">
        <v>45022.992361111108</v>
      </c>
      <c r="G2946" s="8">
        <v>45052.051388888889</v>
      </c>
      <c r="H2946" s="7">
        <v>85</v>
      </c>
      <c r="I2946" s="7">
        <v>35.19</v>
      </c>
      <c r="J2946" s="7">
        <v>10</v>
      </c>
      <c r="K2946" s="7">
        <v>351.9</v>
      </c>
      <c r="L2946" s="7" t="s">
        <v>38</v>
      </c>
      <c r="M2946" s="9">
        <v>2</v>
      </c>
      <c r="N2946" s="6" t="str">
        <f>IF(ev_charging_network_usage_!$I2946&lt;=10,"Low",IF(ev_charging_network_usage_!$I2946&lt;=30,"Medium","High"))</f>
        <v>High</v>
      </c>
      <c r="O2946" s="6" t="str">
        <f t="shared" si="185"/>
        <v>Low Satisfaction</v>
      </c>
      <c r="P2946" s="6" t="str">
        <f>IF(ev_charging_network_usage_!$H2946&lt;30,"Short Charging",IF(ev_charging_network_usage_!$H2946&lt;=60,"Medium Charging","Long Charging"))</f>
        <v>Long Charging</v>
      </c>
      <c r="Q2946" s="6">
        <f t="shared" si="184"/>
        <v>2</v>
      </c>
      <c r="R2946" s="30">
        <f t="shared" ref="R2946:R3009" si="186">TIME(HOUR(F2946),MINUTE(F2946),SECOND(F2946))</f>
        <v>0.99236111111111114</v>
      </c>
      <c r="S2946" s="28">
        <f t="shared" ref="S2946:S3009" si="187">DATE(YEAR(F2946),MONTH(F2946),DAY(F2946))</f>
        <v>45022</v>
      </c>
      <c r="T2946" s="28"/>
    </row>
    <row r="2947" spans="1:20" ht="13.2" x14ac:dyDescent="0.25">
      <c r="A2947" s="3" t="s">
        <v>6503</v>
      </c>
      <c r="B2947" s="3" t="s">
        <v>78</v>
      </c>
      <c r="C2947" s="3" t="s">
        <v>15</v>
      </c>
      <c r="D2947" s="3" t="s">
        <v>22</v>
      </c>
      <c r="E2947" s="3" t="s">
        <v>35</v>
      </c>
      <c r="F2947" s="4">
        <v>45261.229166666664</v>
      </c>
      <c r="G2947" s="4">
        <v>45261.256249999999</v>
      </c>
      <c r="H2947" s="3">
        <v>39</v>
      </c>
      <c r="I2947" s="3">
        <v>53.86</v>
      </c>
      <c r="J2947" s="3">
        <v>15</v>
      </c>
      <c r="K2947" s="3">
        <v>807.9</v>
      </c>
      <c r="L2947" s="3" t="s">
        <v>18</v>
      </c>
      <c r="M2947" s="5">
        <v>5</v>
      </c>
      <c r="N2947" s="6" t="str">
        <f>IF(ev_charging_network_usage_!$I2947&lt;=10,"Low",IF(ev_charging_network_usage_!$I2947&lt;=30,"Medium","High"))</f>
        <v>High</v>
      </c>
      <c r="O2947" s="6" t="str">
        <f t="shared" si="185"/>
        <v>High Satisfaction</v>
      </c>
      <c r="P2947" s="6" t="str">
        <f>IF(ev_charging_network_usage_!$H2947&lt;30,"Short Charging",IF(ev_charging_network_usage_!$H2947&lt;=60,"Medium Charging","Long Charging"))</f>
        <v>Medium Charging</v>
      </c>
      <c r="Q2947" s="6">
        <f t="shared" ref="Q2947:Q3010" si="188">IF(C2947="Fast Charger",1,IF(C2947="Standard Charger",2,IF(C2947="Super Fast Charger",3,"")))</f>
        <v>3</v>
      </c>
      <c r="R2947" s="30">
        <f t="shared" si="186"/>
        <v>0.22916666666666666</v>
      </c>
      <c r="S2947" s="28">
        <f t="shared" si="187"/>
        <v>45261</v>
      </c>
      <c r="T2947" s="28"/>
    </row>
    <row r="2948" spans="1:20" ht="13.2" x14ac:dyDescent="0.25">
      <c r="A2948" s="7" t="s">
        <v>6504</v>
      </c>
      <c r="B2948" s="7" t="s">
        <v>29</v>
      </c>
      <c r="C2948" s="7" t="s">
        <v>21</v>
      </c>
      <c r="D2948" s="7" t="s">
        <v>31</v>
      </c>
      <c r="E2948" s="7" t="s">
        <v>35</v>
      </c>
      <c r="F2948" s="11">
        <v>45575.935416666667</v>
      </c>
      <c r="G2948" s="11">
        <v>45575.995138888888</v>
      </c>
      <c r="H2948" s="7">
        <v>86</v>
      </c>
      <c r="I2948" s="7">
        <v>24.68</v>
      </c>
      <c r="J2948" s="7">
        <v>15</v>
      </c>
      <c r="K2948" s="7">
        <v>370.2</v>
      </c>
      <c r="L2948" s="7" t="s">
        <v>27</v>
      </c>
      <c r="M2948" s="9">
        <v>2</v>
      </c>
      <c r="N2948" s="6" t="str">
        <f>IF(ev_charging_network_usage_!$I2948&lt;=10,"Low",IF(ev_charging_network_usage_!$I2948&lt;=30,"Medium","High"))</f>
        <v>Medium</v>
      </c>
      <c r="O2948" s="6" t="str">
        <f t="shared" ref="O2948:O3011" si="189">IF(M2948&lt;=2,"Low Satisfaction",IF(M2948&lt;=4,"Medium Satisfaction","High Satisfaction"))</f>
        <v>Low Satisfaction</v>
      </c>
      <c r="P2948" s="6" t="str">
        <f>IF(ev_charging_network_usage_!$H2948&lt;30,"Short Charging",IF(ev_charging_network_usage_!$H2948&lt;=60,"Medium Charging","Long Charging"))</f>
        <v>Long Charging</v>
      </c>
      <c r="Q2948" s="6">
        <f t="shared" si="188"/>
        <v>1</v>
      </c>
      <c r="R2948" s="30">
        <f t="shared" si="186"/>
        <v>0.93541666666666667</v>
      </c>
      <c r="S2948" s="28">
        <f t="shared" si="187"/>
        <v>45575</v>
      </c>
      <c r="T2948" s="28"/>
    </row>
    <row r="2949" spans="1:20" ht="13.2" x14ac:dyDescent="0.25">
      <c r="A2949" s="3" t="s">
        <v>6505</v>
      </c>
      <c r="B2949" s="3" t="s">
        <v>29</v>
      </c>
      <c r="C2949" s="3" t="s">
        <v>21</v>
      </c>
      <c r="D2949" s="3" t="s">
        <v>31</v>
      </c>
      <c r="E2949" s="3" t="s">
        <v>17</v>
      </c>
      <c r="F2949" s="4">
        <v>44932.996527777781</v>
      </c>
      <c r="G2949" s="4">
        <v>44963.015277777777</v>
      </c>
      <c r="H2949" s="3">
        <v>27</v>
      </c>
      <c r="I2949" s="3">
        <v>47.69</v>
      </c>
      <c r="J2949" s="3">
        <v>10</v>
      </c>
      <c r="K2949" s="3">
        <v>476.9</v>
      </c>
      <c r="L2949" s="3" t="s">
        <v>18</v>
      </c>
      <c r="M2949" s="5">
        <v>2</v>
      </c>
      <c r="N2949" s="6" t="str">
        <f>IF(ev_charging_network_usage_!$I2949&lt;=10,"Low",IF(ev_charging_network_usage_!$I2949&lt;=30,"Medium","High"))</f>
        <v>High</v>
      </c>
      <c r="O2949" s="6" t="str">
        <f t="shared" si="189"/>
        <v>Low Satisfaction</v>
      </c>
      <c r="P2949" s="6" t="str">
        <f>IF(ev_charging_network_usage_!$H2949&lt;30,"Short Charging",IF(ev_charging_network_usage_!$H2949&lt;=60,"Medium Charging","Long Charging"))</f>
        <v>Short Charging</v>
      </c>
      <c r="Q2949" s="6">
        <f t="shared" si="188"/>
        <v>1</v>
      </c>
      <c r="R2949" s="30">
        <f t="shared" si="186"/>
        <v>0.99652777777777779</v>
      </c>
      <c r="S2949" s="28">
        <f t="shared" si="187"/>
        <v>44932</v>
      </c>
      <c r="T2949" s="28"/>
    </row>
    <row r="2950" spans="1:20" ht="13.2" x14ac:dyDescent="0.25">
      <c r="A2950" s="7" t="s">
        <v>6506</v>
      </c>
      <c r="B2950" s="7" t="s">
        <v>43</v>
      </c>
      <c r="C2950" s="7" t="s">
        <v>15</v>
      </c>
      <c r="D2950" s="7" t="s">
        <v>16</v>
      </c>
      <c r="E2950" s="7" t="s">
        <v>17</v>
      </c>
      <c r="F2950" s="8">
        <v>45542.026388888888</v>
      </c>
      <c r="G2950" s="8">
        <v>45542.053472222222</v>
      </c>
      <c r="H2950" s="7">
        <v>39</v>
      </c>
      <c r="I2950" s="7">
        <v>55.31</v>
      </c>
      <c r="J2950" s="7">
        <v>8</v>
      </c>
      <c r="K2950" s="7">
        <v>442.48</v>
      </c>
      <c r="L2950" s="7" t="s">
        <v>23</v>
      </c>
      <c r="M2950" s="9">
        <v>2</v>
      </c>
      <c r="N2950" s="6" t="str">
        <f>IF(ev_charging_network_usage_!$I2950&lt;=10,"Low",IF(ev_charging_network_usage_!$I2950&lt;=30,"Medium","High"))</f>
        <v>High</v>
      </c>
      <c r="O2950" s="6" t="str">
        <f t="shared" si="189"/>
        <v>Low Satisfaction</v>
      </c>
      <c r="P2950" s="6" t="str">
        <f>IF(ev_charging_network_usage_!$H2950&lt;30,"Short Charging",IF(ev_charging_network_usage_!$H2950&lt;=60,"Medium Charging","Long Charging"))</f>
        <v>Medium Charging</v>
      </c>
      <c r="Q2950" s="6">
        <f t="shared" si="188"/>
        <v>3</v>
      </c>
      <c r="R2950" s="30">
        <f t="shared" si="186"/>
        <v>2.6388888888888889E-2</v>
      </c>
      <c r="S2950" s="28">
        <f t="shared" si="187"/>
        <v>45542</v>
      </c>
      <c r="T2950" s="28"/>
    </row>
    <row r="2951" spans="1:20" ht="13.2" x14ac:dyDescent="0.25">
      <c r="A2951" s="3" t="s">
        <v>6507</v>
      </c>
      <c r="B2951" s="3" t="s">
        <v>43</v>
      </c>
      <c r="C2951" s="3" t="s">
        <v>21</v>
      </c>
      <c r="D2951" s="3" t="s">
        <v>31</v>
      </c>
      <c r="E2951" s="3" t="s">
        <v>17</v>
      </c>
      <c r="F2951" s="4">
        <v>45149.615277777775</v>
      </c>
      <c r="G2951" s="4">
        <v>45149.644444444442</v>
      </c>
      <c r="H2951" s="3">
        <v>42</v>
      </c>
      <c r="I2951" s="3">
        <v>22.22</v>
      </c>
      <c r="J2951" s="3">
        <v>10</v>
      </c>
      <c r="K2951" s="3">
        <v>222.2</v>
      </c>
      <c r="L2951" s="3" t="s">
        <v>23</v>
      </c>
      <c r="M2951" s="5">
        <v>3</v>
      </c>
      <c r="N2951" s="6" t="str">
        <f>IF(ev_charging_network_usage_!$I2951&lt;=10,"Low",IF(ev_charging_network_usage_!$I2951&lt;=30,"Medium","High"))</f>
        <v>Medium</v>
      </c>
      <c r="O2951" s="6" t="str">
        <f t="shared" si="189"/>
        <v>Medium Satisfaction</v>
      </c>
      <c r="P2951" s="6" t="str">
        <f>IF(ev_charging_network_usage_!$H2951&lt;30,"Short Charging",IF(ev_charging_network_usage_!$H2951&lt;=60,"Medium Charging","Long Charging"))</f>
        <v>Medium Charging</v>
      </c>
      <c r="Q2951" s="6">
        <f t="shared" si="188"/>
        <v>1</v>
      </c>
      <c r="R2951" s="30">
        <f t="shared" si="186"/>
        <v>0.61527777777777781</v>
      </c>
      <c r="S2951" s="28">
        <f t="shared" si="187"/>
        <v>45149</v>
      </c>
      <c r="T2951" s="28"/>
    </row>
    <row r="2952" spans="1:20" ht="13.2" x14ac:dyDescent="0.25">
      <c r="A2952" s="7" t="s">
        <v>6508</v>
      </c>
      <c r="B2952" s="7" t="s">
        <v>48</v>
      </c>
      <c r="C2952" s="7" t="s">
        <v>21</v>
      </c>
      <c r="D2952" s="7" t="s">
        <v>16</v>
      </c>
      <c r="E2952" s="7" t="s">
        <v>35</v>
      </c>
      <c r="F2952" s="8">
        <v>45454.106944444444</v>
      </c>
      <c r="G2952" s="8">
        <v>45454.120138888888</v>
      </c>
      <c r="H2952" s="7">
        <v>19</v>
      </c>
      <c r="I2952" s="7">
        <v>25.43</v>
      </c>
      <c r="J2952" s="7">
        <v>12</v>
      </c>
      <c r="K2952" s="7">
        <v>305.16000000000003</v>
      </c>
      <c r="L2952" s="7" t="s">
        <v>38</v>
      </c>
      <c r="M2952" s="9">
        <v>4</v>
      </c>
      <c r="N2952" s="6" t="str">
        <f>IF(ev_charging_network_usage_!$I2952&lt;=10,"Low",IF(ev_charging_network_usage_!$I2952&lt;=30,"Medium","High"))</f>
        <v>Medium</v>
      </c>
      <c r="O2952" s="6" t="str">
        <f t="shared" si="189"/>
        <v>Medium Satisfaction</v>
      </c>
      <c r="P2952" s="6" t="str">
        <f>IF(ev_charging_network_usage_!$H2952&lt;30,"Short Charging",IF(ev_charging_network_usage_!$H2952&lt;=60,"Medium Charging","Long Charging"))</f>
        <v>Short Charging</v>
      </c>
      <c r="Q2952" s="6">
        <f t="shared" si="188"/>
        <v>1</v>
      </c>
      <c r="R2952" s="30">
        <f t="shared" si="186"/>
        <v>0.10694444444444444</v>
      </c>
      <c r="S2952" s="28">
        <f t="shared" si="187"/>
        <v>45454</v>
      </c>
      <c r="T2952" s="28"/>
    </row>
    <row r="2953" spans="1:20" ht="13.2" x14ac:dyDescent="0.25">
      <c r="A2953" s="3" t="s">
        <v>6509</v>
      </c>
      <c r="B2953" s="3" t="s">
        <v>29</v>
      </c>
      <c r="C2953" s="3" t="s">
        <v>30</v>
      </c>
      <c r="D2953" s="3" t="s">
        <v>16</v>
      </c>
      <c r="E2953" s="3" t="s">
        <v>17</v>
      </c>
      <c r="F2953" s="4">
        <v>45144.40902777778</v>
      </c>
      <c r="G2953" s="4">
        <v>45144.475694444445</v>
      </c>
      <c r="H2953" s="3">
        <v>96</v>
      </c>
      <c r="I2953" s="3">
        <v>8.4700000000000006</v>
      </c>
      <c r="J2953" s="3">
        <v>15</v>
      </c>
      <c r="K2953" s="3">
        <v>127.05</v>
      </c>
      <c r="L2953" s="3" t="s">
        <v>23</v>
      </c>
      <c r="M2953" s="5">
        <v>3</v>
      </c>
      <c r="N2953" s="6" t="str">
        <f>IF(ev_charging_network_usage_!$I2953&lt;=10,"Low",IF(ev_charging_network_usage_!$I2953&lt;=30,"Medium","High"))</f>
        <v>Low</v>
      </c>
      <c r="O2953" s="6" t="str">
        <f t="shared" si="189"/>
        <v>Medium Satisfaction</v>
      </c>
      <c r="P2953" s="6" t="str">
        <f>IF(ev_charging_network_usage_!$H2953&lt;30,"Short Charging",IF(ev_charging_network_usage_!$H2953&lt;=60,"Medium Charging","Long Charging"))</f>
        <v>Long Charging</v>
      </c>
      <c r="Q2953" s="6">
        <f t="shared" si="188"/>
        <v>2</v>
      </c>
      <c r="R2953" s="30">
        <f t="shared" si="186"/>
        <v>0.40902777777777777</v>
      </c>
      <c r="S2953" s="28">
        <f t="shared" si="187"/>
        <v>45144</v>
      </c>
      <c r="T2953" s="28"/>
    </row>
    <row r="2954" spans="1:20" ht="13.2" x14ac:dyDescent="0.25">
      <c r="A2954" s="7" t="s">
        <v>6510</v>
      </c>
      <c r="B2954" s="7" t="s">
        <v>43</v>
      </c>
      <c r="C2954" s="7" t="s">
        <v>21</v>
      </c>
      <c r="D2954" s="7" t="s">
        <v>31</v>
      </c>
      <c r="E2954" s="7" t="s">
        <v>35</v>
      </c>
      <c r="F2954" s="7" t="s">
        <v>6511</v>
      </c>
      <c r="G2954" s="7" t="s">
        <v>6512</v>
      </c>
      <c r="H2954" s="7">
        <v>41</v>
      </c>
      <c r="I2954" s="7">
        <v>11.93</v>
      </c>
      <c r="J2954" s="7">
        <v>10</v>
      </c>
      <c r="K2954" s="7">
        <v>119.3</v>
      </c>
      <c r="L2954" s="7" t="s">
        <v>23</v>
      </c>
      <c r="M2954" s="9">
        <v>2</v>
      </c>
      <c r="N2954" s="6" t="str">
        <f>IF(ev_charging_network_usage_!$I2954&lt;=10,"Low",IF(ev_charging_network_usage_!$I2954&lt;=30,"Medium","High"))</f>
        <v>Medium</v>
      </c>
      <c r="O2954" s="6" t="str">
        <f t="shared" si="189"/>
        <v>Low Satisfaction</v>
      </c>
      <c r="P2954" s="6" t="str">
        <f>IF(ev_charging_network_usage_!$H2954&lt;30,"Short Charging",IF(ev_charging_network_usage_!$H2954&lt;=60,"Medium Charging","Long Charging"))</f>
        <v>Medium Charging</v>
      </c>
      <c r="Q2954" s="6">
        <f t="shared" si="188"/>
        <v>1</v>
      </c>
      <c r="R2954" s="30">
        <f t="shared" si="186"/>
        <v>0.38819444444444445</v>
      </c>
      <c r="S2954" s="28">
        <f t="shared" si="187"/>
        <v>45590</v>
      </c>
      <c r="T2954" s="28"/>
    </row>
    <row r="2955" spans="1:20" ht="13.2" x14ac:dyDescent="0.25">
      <c r="A2955" s="3" t="s">
        <v>6513</v>
      </c>
      <c r="B2955" s="3" t="s">
        <v>43</v>
      </c>
      <c r="C2955" s="3" t="s">
        <v>15</v>
      </c>
      <c r="D2955" s="3" t="s">
        <v>34</v>
      </c>
      <c r="E2955" s="3" t="s">
        <v>17</v>
      </c>
      <c r="F2955" s="3" t="s">
        <v>6514</v>
      </c>
      <c r="G2955" s="3" t="s">
        <v>6515</v>
      </c>
      <c r="H2955" s="3">
        <v>47</v>
      </c>
      <c r="I2955" s="3">
        <v>10.37</v>
      </c>
      <c r="J2955" s="3">
        <v>8</v>
      </c>
      <c r="K2955" s="3">
        <v>82.96</v>
      </c>
      <c r="L2955" s="3" t="s">
        <v>23</v>
      </c>
      <c r="M2955" s="5">
        <v>4</v>
      </c>
      <c r="N2955" s="6" t="str">
        <f>IF(ev_charging_network_usage_!$I2955&lt;=10,"Low",IF(ev_charging_network_usage_!$I2955&lt;=30,"Medium","High"))</f>
        <v>Medium</v>
      </c>
      <c r="O2955" s="6" t="str">
        <f t="shared" si="189"/>
        <v>Medium Satisfaction</v>
      </c>
      <c r="P2955" s="6" t="str">
        <f>IF(ev_charging_network_usage_!$H2955&lt;30,"Short Charging",IF(ev_charging_network_usage_!$H2955&lt;=60,"Medium Charging","Long Charging"))</f>
        <v>Medium Charging</v>
      </c>
      <c r="Q2955" s="6">
        <f t="shared" si="188"/>
        <v>3</v>
      </c>
      <c r="R2955" s="30">
        <f t="shared" si="186"/>
        <v>0.95486111111111116</v>
      </c>
      <c r="S2955" s="28">
        <f t="shared" si="187"/>
        <v>45550</v>
      </c>
      <c r="T2955" s="28"/>
    </row>
    <row r="2956" spans="1:20" ht="13.2" x14ac:dyDescent="0.25">
      <c r="A2956" s="7" t="s">
        <v>6516</v>
      </c>
      <c r="B2956" s="7" t="s">
        <v>14</v>
      </c>
      <c r="C2956" s="7" t="s">
        <v>21</v>
      </c>
      <c r="D2956" s="7" t="s">
        <v>34</v>
      </c>
      <c r="E2956" s="7" t="s">
        <v>35</v>
      </c>
      <c r="F2956" s="7" t="s">
        <v>6517</v>
      </c>
      <c r="G2956" s="7" t="s">
        <v>6518</v>
      </c>
      <c r="H2956" s="7">
        <v>53</v>
      </c>
      <c r="I2956" s="7">
        <v>15.8</v>
      </c>
      <c r="J2956" s="7">
        <v>15</v>
      </c>
      <c r="K2956" s="7">
        <v>237</v>
      </c>
      <c r="L2956" s="7" t="s">
        <v>23</v>
      </c>
      <c r="M2956" s="9">
        <v>1</v>
      </c>
      <c r="N2956" s="6" t="str">
        <f>IF(ev_charging_network_usage_!$I2956&lt;=10,"Low",IF(ev_charging_network_usage_!$I2956&lt;=30,"Medium","High"))</f>
        <v>Medium</v>
      </c>
      <c r="O2956" s="6" t="str">
        <f t="shared" si="189"/>
        <v>Low Satisfaction</v>
      </c>
      <c r="P2956" s="6" t="str">
        <f>IF(ev_charging_network_usage_!$H2956&lt;30,"Short Charging",IF(ev_charging_network_usage_!$H2956&lt;=60,"Medium Charging","Long Charging"))</f>
        <v>Medium Charging</v>
      </c>
      <c r="Q2956" s="6">
        <f t="shared" si="188"/>
        <v>1</v>
      </c>
      <c r="R2956" s="30">
        <f t="shared" si="186"/>
        <v>0.60138888888888886</v>
      </c>
      <c r="S2956" s="28">
        <f t="shared" si="187"/>
        <v>45521</v>
      </c>
      <c r="T2956" s="28"/>
    </row>
    <row r="2957" spans="1:20" ht="13.2" x14ac:dyDescent="0.25">
      <c r="A2957" s="3" t="s">
        <v>6519</v>
      </c>
      <c r="B2957" s="3" t="s">
        <v>78</v>
      </c>
      <c r="C2957" s="3" t="s">
        <v>15</v>
      </c>
      <c r="D2957" s="3" t="s">
        <v>16</v>
      </c>
      <c r="E2957" s="3" t="s">
        <v>17</v>
      </c>
      <c r="F2957" s="4">
        <v>45017.448611111111</v>
      </c>
      <c r="G2957" s="4">
        <v>45017.522222222222</v>
      </c>
      <c r="H2957" s="3">
        <v>106</v>
      </c>
      <c r="I2957" s="3">
        <v>31.41</v>
      </c>
      <c r="J2957" s="3">
        <v>10</v>
      </c>
      <c r="K2957" s="3">
        <v>314.10000000000002</v>
      </c>
      <c r="L2957" s="3" t="s">
        <v>27</v>
      </c>
      <c r="M2957" s="5">
        <v>1</v>
      </c>
      <c r="N2957" s="6" t="str">
        <f>IF(ev_charging_network_usage_!$I2957&lt;=10,"Low",IF(ev_charging_network_usage_!$I2957&lt;=30,"Medium","High"))</f>
        <v>High</v>
      </c>
      <c r="O2957" s="6" t="str">
        <f t="shared" si="189"/>
        <v>Low Satisfaction</v>
      </c>
      <c r="P2957" s="6" t="str">
        <f>IF(ev_charging_network_usage_!$H2957&lt;30,"Short Charging",IF(ev_charging_network_usage_!$H2957&lt;=60,"Medium Charging","Long Charging"))</f>
        <v>Long Charging</v>
      </c>
      <c r="Q2957" s="6">
        <f t="shared" si="188"/>
        <v>3</v>
      </c>
      <c r="R2957" s="30">
        <f t="shared" si="186"/>
        <v>0.44861111111111113</v>
      </c>
      <c r="S2957" s="28">
        <f t="shared" si="187"/>
        <v>45017</v>
      </c>
      <c r="T2957" s="28"/>
    </row>
    <row r="2958" spans="1:20" ht="13.2" x14ac:dyDescent="0.25">
      <c r="A2958" s="7" t="s">
        <v>6520</v>
      </c>
      <c r="B2958" s="7" t="s">
        <v>14</v>
      </c>
      <c r="C2958" s="7" t="s">
        <v>30</v>
      </c>
      <c r="D2958" s="7" t="s">
        <v>16</v>
      </c>
      <c r="E2958" s="7" t="s">
        <v>17</v>
      </c>
      <c r="F2958" s="8">
        <v>45484.523611111108</v>
      </c>
      <c r="G2958" s="8">
        <v>45484.533333333333</v>
      </c>
      <c r="H2958" s="7">
        <v>14</v>
      </c>
      <c r="I2958" s="7">
        <v>58.3</v>
      </c>
      <c r="J2958" s="7">
        <v>15</v>
      </c>
      <c r="K2958" s="7">
        <v>874.5</v>
      </c>
      <c r="L2958" s="7" t="s">
        <v>18</v>
      </c>
      <c r="M2958" s="9">
        <v>4</v>
      </c>
      <c r="N2958" s="6" t="str">
        <f>IF(ev_charging_network_usage_!$I2958&lt;=10,"Low",IF(ev_charging_network_usage_!$I2958&lt;=30,"Medium","High"))</f>
        <v>High</v>
      </c>
      <c r="O2958" s="6" t="str">
        <f t="shared" si="189"/>
        <v>Medium Satisfaction</v>
      </c>
      <c r="P2958" s="6" t="str">
        <f>IF(ev_charging_network_usage_!$H2958&lt;30,"Short Charging",IF(ev_charging_network_usage_!$H2958&lt;=60,"Medium Charging","Long Charging"))</f>
        <v>Short Charging</v>
      </c>
      <c r="Q2958" s="6">
        <f t="shared" si="188"/>
        <v>2</v>
      </c>
      <c r="R2958" s="30">
        <f t="shared" si="186"/>
        <v>0.52361111111111114</v>
      </c>
      <c r="S2958" s="28">
        <f t="shared" si="187"/>
        <v>45484</v>
      </c>
      <c r="T2958" s="28"/>
    </row>
    <row r="2959" spans="1:20" ht="13.2" x14ac:dyDescent="0.25">
      <c r="A2959" s="3" t="s">
        <v>6521</v>
      </c>
      <c r="B2959" s="3" t="s">
        <v>20</v>
      </c>
      <c r="C2959" s="3" t="s">
        <v>15</v>
      </c>
      <c r="D2959" s="3" t="s">
        <v>22</v>
      </c>
      <c r="E2959" s="3" t="s">
        <v>35</v>
      </c>
      <c r="F2959" s="3" t="s">
        <v>6522</v>
      </c>
      <c r="G2959" s="3" t="s">
        <v>6523</v>
      </c>
      <c r="H2959" s="3">
        <v>61</v>
      </c>
      <c r="I2959" s="3">
        <v>9.92</v>
      </c>
      <c r="J2959" s="3">
        <v>10</v>
      </c>
      <c r="K2959" s="3">
        <v>99.2</v>
      </c>
      <c r="L2959" s="3" t="s">
        <v>38</v>
      </c>
      <c r="M2959" s="5">
        <v>2</v>
      </c>
      <c r="N2959" s="6" t="str">
        <f>IF(ev_charging_network_usage_!$I2959&lt;=10,"Low",IF(ev_charging_network_usage_!$I2959&lt;=30,"Medium","High"))</f>
        <v>Low</v>
      </c>
      <c r="O2959" s="6" t="str">
        <f t="shared" si="189"/>
        <v>Low Satisfaction</v>
      </c>
      <c r="P2959" s="6" t="str">
        <f>IF(ev_charging_network_usage_!$H2959&lt;30,"Short Charging",IF(ev_charging_network_usage_!$H2959&lt;=60,"Medium Charging","Long Charging"))</f>
        <v>Long Charging</v>
      </c>
      <c r="Q2959" s="6">
        <f t="shared" si="188"/>
        <v>3</v>
      </c>
      <c r="R2959" s="30">
        <f t="shared" si="186"/>
        <v>0.37430555555555556</v>
      </c>
      <c r="S2959" s="28">
        <f t="shared" si="187"/>
        <v>45343</v>
      </c>
      <c r="T2959" s="28"/>
    </row>
    <row r="2960" spans="1:20" ht="13.2" x14ac:dyDescent="0.25">
      <c r="A2960" s="7" t="s">
        <v>6524</v>
      </c>
      <c r="B2960" s="7" t="s">
        <v>29</v>
      </c>
      <c r="C2960" s="7" t="s">
        <v>21</v>
      </c>
      <c r="D2960" s="7" t="s">
        <v>34</v>
      </c>
      <c r="E2960" s="7" t="s">
        <v>35</v>
      </c>
      <c r="F2960" s="8">
        <v>44969.474305555559</v>
      </c>
      <c r="G2960" s="8">
        <v>44969.520138888889</v>
      </c>
      <c r="H2960" s="7">
        <v>66</v>
      </c>
      <c r="I2960" s="7">
        <v>30.24</v>
      </c>
      <c r="J2960" s="7">
        <v>15</v>
      </c>
      <c r="K2960" s="7">
        <v>453.6</v>
      </c>
      <c r="L2960" s="7" t="s">
        <v>18</v>
      </c>
      <c r="M2960" s="9">
        <v>2</v>
      </c>
      <c r="N2960" s="6" t="str">
        <f>IF(ev_charging_network_usage_!$I2960&lt;=10,"Low",IF(ev_charging_network_usage_!$I2960&lt;=30,"Medium","High"))</f>
        <v>High</v>
      </c>
      <c r="O2960" s="6" t="str">
        <f t="shared" si="189"/>
        <v>Low Satisfaction</v>
      </c>
      <c r="P2960" s="6" t="str">
        <f>IF(ev_charging_network_usage_!$H2960&lt;30,"Short Charging",IF(ev_charging_network_usage_!$H2960&lt;=60,"Medium Charging","Long Charging"))</f>
        <v>Long Charging</v>
      </c>
      <c r="Q2960" s="6">
        <f t="shared" si="188"/>
        <v>1</v>
      </c>
      <c r="R2960" s="30">
        <f t="shared" si="186"/>
        <v>0.47430555555555554</v>
      </c>
      <c r="S2960" s="28">
        <f t="shared" si="187"/>
        <v>44969</v>
      </c>
      <c r="T2960" s="28"/>
    </row>
    <row r="2961" spans="1:20" ht="13.2" x14ac:dyDescent="0.25">
      <c r="A2961" s="3" t="s">
        <v>6525</v>
      </c>
      <c r="B2961" s="3" t="s">
        <v>20</v>
      </c>
      <c r="C2961" s="3" t="s">
        <v>30</v>
      </c>
      <c r="D2961" s="3" t="s">
        <v>34</v>
      </c>
      <c r="E2961" s="3" t="s">
        <v>17</v>
      </c>
      <c r="F2961" s="10">
        <v>45637.123611111114</v>
      </c>
      <c r="G2961" s="10">
        <v>45637.138194444444</v>
      </c>
      <c r="H2961" s="3">
        <v>21</v>
      </c>
      <c r="I2961" s="3">
        <v>30.79</v>
      </c>
      <c r="J2961" s="3">
        <v>12</v>
      </c>
      <c r="K2961" s="3">
        <v>369.48</v>
      </c>
      <c r="L2961" s="3" t="s">
        <v>27</v>
      </c>
      <c r="M2961" s="5">
        <v>3</v>
      </c>
      <c r="N2961" s="6" t="str">
        <f>IF(ev_charging_network_usage_!$I2961&lt;=10,"Low",IF(ev_charging_network_usage_!$I2961&lt;=30,"Medium","High"))</f>
        <v>High</v>
      </c>
      <c r="O2961" s="6" t="str">
        <f t="shared" si="189"/>
        <v>Medium Satisfaction</v>
      </c>
      <c r="P2961" s="6" t="str">
        <f>IF(ev_charging_network_usage_!$H2961&lt;30,"Short Charging",IF(ev_charging_network_usage_!$H2961&lt;=60,"Medium Charging","Long Charging"))</f>
        <v>Short Charging</v>
      </c>
      <c r="Q2961" s="6">
        <f t="shared" si="188"/>
        <v>2</v>
      </c>
      <c r="R2961" s="30">
        <f t="shared" si="186"/>
        <v>0.12361111111111112</v>
      </c>
      <c r="S2961" s="28">
        <f t="shared" si="187"/>
        <v>45637</v>
      </c>
      <c r="T2961" s="28"/>
    </row>
    <row r="2962" spans="1:20" ht="13.2" x14ac:dyDescent="0.25">
      <c r="A2962" s="7" t="s">
        <v>6526</v>
      </c>
      <c r="B2962" s="7" t="s">
        <v>55</v>
      </c>
      <c r="C2962" s="7" t="s">
        <v>30</v>
      </c>
      <c r="D2962" s="7" t="s">
        <v>16</v>
      </c>
      <c r="E2962" s="7" t="s">
        <v>17</v>
      </c>
      <c r="F2962" s="8">
        <v>44994.231944444444</v>
      </c>
      <c r="G2962" s="8">
        <v>44994.290972222225</v>
      </c>
      <c r="H2962" s="7">
        <v>85</v>
      </c>
      <c r="I2962" s="7">
        <v>59.37</v>
      </c>
      <c r="J2962" s="7">
        <v>10</v>
      </c>
      <c r="K2962" s="7">
        <v>593.70000000000005</v>
      </c>
      <c r="L2962" s="7" t="s">
        <v>38</v>
      </c>
      <c r="M2962" s="9">
        <v>4</v>
      </c>
      <c r="N2962" s="6" t="str">
        <f>IF(ev_charging_network_usage_!$I2962&lt;=10,"Low",IF(ev_charging_network_usage_!$I2962&lt;=30,"Medium","High"))</f>
        <v>High</v>
      </c>
      <c r="O2962" s="6" t="str">
        <f t="shared" si="189"/>
        <v>Medium Satisfaction</v>
      </c>
      <c r="P2962" s="6" t="str">
        <f>IF(ev_charging_network_usage_!$H2962&lt;30,"Short Charging",IF(ev_charging_network_usage_!$H2962&lt;=60,"Medium Charging","Long Charging"))</f>
        <v>Long Charging</v>
      </c>
      <c r="Q2962" s="6">
        <f t="shared" si="188"/>
        <v>2</v>
      </c>
      <c r="R2962" s="30">
        <f t="shared" si="186"/>
        <v>0.23194444444444445</v>
      </c>
      <c r="S2962" s="28">
        <f t="shared" si="187"/>
        <v>44994</v>
      </c>
      <c r="T2962" s="28"/>
    </row>
    <row r="2963" spans="1:20" ht="13.2" x14ac:dyDescent="0.25">
      <c r="A2963" s="3" t="s">
        <v>6527</v>
      </c>
      <c r="B2963" s="3" t="s">
        <v>59</v>
      </c>
      <c r="C2963" s="3" t="s">
        <v>15</v>
      </c>
      <c r="D2963" s="3" t="s">
        <v>22</v>
      </c>
      <c r="E2963" s="3" t="s">
        <v>35</v>
      </c>
      <c r="F2963" s="3" t="s">
        <v>6528</v>
      </c>
      <c r="G2963" s="3" t="s">
        <v>6529</v>
      </c>
      <c r="H2963" s="3">
        <v>84</v>
      </c>
      <c r="I2963" s="3">
        <v>15.36</v>
      </c>
      <c r="J2963" s="3">
        <v>15</v>
      </c>
      <c r="K2963" s="3">
        <v>230.4</v>
      </c>
      <c r="L2963" s="3" t="s">
        <v>38</v>
      </c>
      <c r="M2963" s="5">
        <v>2</v>
      </c>
      <c r="N2963" s="6" t="str">
        <f>IF(ev_charging_network_usage_!$I2963&lt;=10,"Low",IF(ev_charging_network_usage_!$I2963&lt;=30,"Medium","High"))</f>
        <v>Medium</v>
      </c>
      <c r="O2963" s="6" t="str">
        <f t="shared" si="189"/>
        <v>Low Satisfaction</v>
      </c>
      <c r="P2963" s="6" t="str">
        <f>IF(ev_charging_network_usage_!$H2963&lt;30,"Short Charging",IF(ev_charging_network_usage_!$H2963&lt;=60,"Medium Charging","Long Charging"))</f>
        <v>Long Charging</v>
      </c>
      <c r="Q2963" s="6">
        <f t="shared" si="188"/>
        <v>3</v>
      </c>
      <c r="R2963" s="30">
        <f t="shared" si="186"/>
        <v>0.81874999999999998</v>
      </c>
      <c r="S2963" s="28">
        <f t="shared" si="187"/>
        <v>45555</v>
      </c>
      <c r="T2963" s="28"/>
    </row>
    <row r="2964" spans="1:20" ht="13.2" x14ac:dyDescent="0.25">
      <c r="A2964" s="7" t="s">
        <v>6530</v>
      </c>
      <c r="B2964" s="7" t="s">
        <v>59</v>
      </c>
      <c r="C2964" s="7" t="s">
        <v>21</v>
      </c>
      <c r="D2964" s="7" t="s">
        <v>31</v>
      </c>
      <c r="E2964" s="7" t="s">
        <v>17</v>
      </c>
      <c r="F2964" s="7" t="s">
        <v>6531</v>
      </c>
      <c r="G2964" s="7" t="s">
        <v>6532</v>
      </c>
      <c r="H2964" s="7">
        <v>82</v>
      </c>
      <c r="I2964" s="7">
        <v>51.7</v>
      </c>
      <c r="J2964" s="7">
        <v>8</v>
      </c>
      <c r="K2964" s="7">
        <v>413.6</v>
      </c>
      <c r="L2964" s="7" t="s">
        <v>23</v>
      </c>
      <c r="M2964" s="9">
        <v>1</v>
      </c>
      <c r="N2964" s="6" t="str">
        <f>IF(ev_charging_network_usage_!$I2964&lt;=10,"Low",IF(ev_charging_network_usage_!$I2964&lt;=30,"Medium","High"))</f>
        <v>High</v>
      </c>
      <c r="O2964" s="6" t="str">
        <f t="shared" si="189"/>
        <v>Low Satisfaction</v>
      </c>
      <c r="P2964" s="6" t="str">
        <f>IF(ev_charging_network_usage_!$H2964&lt;30,"Short Charging",IF(ev_charging_network_usage_!$H2964&lt;=60,"Medium Charging","Long Charging"))</f>
        <v>Long Charging</v>
      </c>
      <c r="Q2964" s="6">
        <f t="shared" si="188"/>
        <v>1</v>
      </c>
      <c r="R2964" s="30">
        <f t="shared" si="186"/>
        <v>0.78055555555555556</v>
      </c>
      <c r="S2964" s="28">
        <f t="shared" si="187"/>
        <v>45368</v>
      </c>
      <c r="T2964" s="28"/>
    </row>
    <row r="2965" spans="1:20" ht="13.2" x14ac:dyDescent="0.25">
      <c r="A2965" s="3" t="s">
        <v>6533</v>
      </c>
      <c r="B2965" s="3" t="s">
        <v>55</v>
      </c>
      <c r="C2965" s="3" t="s">
        <v>15</v>
      </c>
      <c r="D2965" s="3" t="s">
        <v>22</v>
      </c>
      <c r="E2965" s="3" t="s">
        <v>35</v>
      </c>
      <c r="F2965" s="3" t="s">
        <v>6534</v>
      </c>
      <c r="G2965" s="3" t="s">
        <v>6535</v>
      </c>
      <c r="H2965" s="3">
        <v>116</v>
      </c>
      <c r="I2965" s="3">
        <v>7.58</v>
      </c>
      <c r="J2965" s="3">
        <v>12</v>
      </c>
      <c r="K2965" s="3">
        <v>90.96</v>
      </c>
      <c r="L2965" s="3" t="s">
        <v>38</v>
      </c>
      <c r="M2965" s="5">
        <v>2</v>
      </c>
      <c r="N2965" s="6" t="str">
        <f>IF(ev_charging_network_usage_!$I2965&lt;=10,"Low",IF(ev_charging_network_usage_!$I2965&lt;=30,"Medium","High"))</f>
        <v>Low</v>
      </c>
      <c r="O2965" s="6" t="str">
        <f t="shared" si="189"/>
        <v>Low Satisfaction</v>
      </c>
      <c r="P2965" s="6" t="str">
        <f>IF(ev_charging_network_usage_!$H2965&lt;30,"Short Charging",IF(ev_charging_network_usage_!$H2965&lt;=60,"Medium Charging","Long Charging"))</f>
        <v>Long Charging</v>
      </c>
      <c r="Q2965" s="6">
        <f t="shared" si="188"/>
        <v>3</v>
      </c>
      <c r="R2965" s="30">
        <f t="shared" si="186"/>
        <v>0.10277777777777777</v>
      </c>
      <c r="S2965" s="28">
        <f t="shared" si="187"/>
        <v>45255</v>
      </c>
      <c r="T2965" s="28"/>
    </row>
    <row r="2966" spans="1:20" ht="13.2" x14ac:dyDescent="0.25">
      <c r="A2966" s="7" t="s">
        <v>6536</v>
      </c>
      <c r="B2966" s="7" t="s">
        <v>78</v>
      </c>
      <c r="C2966" s="7" t="s">
        <v>30</v>
      </c>
      <c r="D2966" s="7" t="s">
        <v>34</v>
      </c>
      <c r="E2966" s="7" t="s">
        <v>17</v>
      </c>
      <c r="F2966" s="7" t="s">
        <v>6537</v>
      </c>
      <c r="G2966" s="7" t="s">
        <v>6538</v>
      </c>
      <c r="H2966" s="7">
        <v>103</v>
      </c>
      <c r="I2966" s="7">
        <v>27.15</v>
      </c>
      <c r="J2966" s="7">
        <v>8</v>
      </c>
      <c r="K2966" s="7">
        <v>217.2</v>
      </c>
      <c r="L2966" s="7" t="s">
        <v>18</v>
      </c>
      <c r="M2966" s="9">
        <v>3</v>
      </c>
      <c r="N2966" s="6" t="str">
        <f>IF(ev_charging_network_usage_!$I2966&lt;=10,"Low",IF(ev_charging_network_usage_!$I2966&lt;=30,"Medium","High"))</f>
        <v>Medium</v>
      </c>
      <c r="O2966" s="6" t="str">
        <f t="shared" si="189"/>
        <v>Medium Satisfaction</v>
      </c>
      <c r="P2966" s="6" t="str">
        <f>IF(ev_charging_network_usage_!$H2966&lt;30,"Short Charging",IF(ev_charging_network_usage_!$H2966&lt;=60,"Medium Charging","Long Charging"))</f>
        <v>Long Charging</v>
      </c>
      <c r="Q2966" s="6">
        <f t="shared" si="188"/>
        <v>2</v>
      </c>
      <c r="R2966" s="30">
        <f t="shared" si="186"/>
        <v>0.22430555555555556</v>
      </c>
      <c r="S2966" s="28">
        <f t="shared" si="187"/>
        <v>45493</v>
      </c>
      <c r="T2966" s="28"/>
    </row>
    <row r="2967" spans="1:20" ht="13.2" x14ac:dyDescent="0.25">
      <c r="A2967" s="3" t="s">
        <v>6539</v>
      </c>
      <c r="B2967" s="3" t="s">
        <v>48</v>
      </c>
      <c r="C2967" s="3" t="s">
        <v>21</v>
      </c>
      <c r="D2967" s="3" t="s">
        <v>31</v>
      </c>
      <c r="E2967" s="3" t="s">
        <v>35</v>
      </c>
      <c r="F2967" s="4">
        <v>45572.879861111112</v>
      </c>
      <c r="G2967" s="4">
        <v>45572.925000000003</v>
      </c>
      <c r="H2967" s="3">
        <v>65</v>
      </c>
      <c r="I2967" s="3">
        <v>44.97</v>
      </c>
      <c r="J2967" s="3">
        <v>8</v>
      </c>
      <c r="K2967" s="3">
        <v>359.76</v>
      </c>
      <c r="L2967" s="3" t="s">
        <v>27</v>
      </c>
      <c r="M2967" s="5">
        <v>4</v>
      </c>
      <c r="N2967" s="6" t="str">
        <f>IF(ev_charging_network_usage_!$I2967&lt;=10,"Low",IF(ev_charging_network_usage_!$I2967&lt;=30,"Medium","High"))</f>
        <v>High</v>
      </c>
      <c r="O2967" s="6" t="str">
        <f t="shared" si="189"/>
        <v>Medium Satisfaction</v>
      </c>
      <c r="P2967" s="6" t="str">
        <f>IF(ev_charging_network_usage_!$H2967&lt;30,"Short Charging",IF(ev_charging_network_usage_!$H2967&lt;=60,"Medium Charging","Long Charging"))</f>
        <v>Long Charging</v>
      </c>
      <c r="Q2967" s="6">
        <f t="shared" si="188"/>
        <v>1</v>
      </c>
      <c r="R2967" s="30">
        <f t="shared" si="186"/>
        <v>0.87986111111111109</v>
      </c>
      <c r="S2967" s="28">
        <f t="shared" si="187"/>
        <v>45572</v>
      </c>
      <c r="T2967" s="28"/>
    </row>
    <row r="2968" spans="1:20" ht="13.2" x14ac:dyDescent="0.25">
      <c r="A2968" s="7" t="s">
        <v>6540</v>
      </c>
      <c r="B2968" s="7" t="s">
        <v>55</v>
      </c>
      <c r="C2968" s="7" t="s">
        <v>21</v>
      </c>
      <c r="D2968" s="7" t="s">
        <v>16</v>
      </c>
      <c r="E2968" s="7" t="s">
        <v>17</v>
      </c>
      <c r="F2968" s="7" t="s">
        <v>6541</v>
      </c>
      <c r="G2968" s="7" t="s">
        <v>6542</v>
      </c>
      <c r="H2968" s="7">
        <v>105</v>
      </c>
      <c r="I2968" s="7">
        <v>31.51</v>
      </c>
      <c r="J2968" s="7">
        <v>8</v>
      </c>
      <c r="K2968" s="7">
        <v>252.08</v>
      </c>
      <c r="L2968" s="7" t="s">
        <v>23</v>
      </c>
      <c r="M2968" s="9">
        <v>3</v>
      </c>
      <c r="N2968" s="6" t="str">
        <f>IF(ev_charging_network_usage_!$I2968&lt;=10,"Low",IF(ev_charging_network_usage_!$I2968&lt;=30,"Medium","High"))</f>
        <v>High</v>
      </c>
      <c r="O2968" s="6" t="str">
        <f t="shared" si="189"/>
        <v>Medium Satisfaction</v>
      </c>
      <c r="P2968" s="6" t="str">
        <f>IF(ev_charging_network_usage_!$H2968&lt;30,"Short Charging",IF(ev_charging_network_usage_!$H2968&lt;=60,"Medium Charging","Long Charging"))</f>
        <v>Long Charging</v>
      </c>
      <c r="Q2968" s="6">
        <f t="shared" si="188"/>
        <v>1</v>
      </c>
      <c r="R2968" s="30">
        <f t="shared" si="186"/>
        <v>0.74027777777777781</v>
      </c>
      <c r="S2968" s="28">
        <f t="shared" si="187"/>
        <v>45501</v>
      </c>
      <c r="T2968" s="28"/>
    </row>
    <row r="2969" spans="1:20" ht="13.2" x14ac:dyDescent="0.25">
      <c r="A2969" s="3" t="s">
        <v>6543</v>
      </c>
      <c r="B2969" s="3" t="s">
        <v>29</v>
      </c>
      <c r="C2969" s="3" t="s">
        <v>21</v>
      </c>
      <c r="D2969" s="3" t="s">
        <v>16</v>
      </c>
      <c r="E2969" s="3" t="s">
        <v>17</v>
      </c>
      <c r="F2969" s="3" t="s">
        <v>6544</v>
      </c>
      <c r="G2969" s="3" t="s">
        <v>6545</v>
      </c>
      <c r="H2969" s="3">
        <v>49</v>
      </c>
      <c r="I2969" s="3">
        <v>37.18</v>
      </c>
      <c r="J2969" s="3">
        <v>15</v>
      </c>
      <c r="K2969" s="3">
        <v>557.70000000000005</v>
      </c>
      <c r="L2969" s="3" t="s">
        <v>23</v>
      </c>
      <c r="M2969" s="5">
        <v>1</v>
      </c>
      <c r="N2969" s="6" t="str">
        <f>IF(ev_charging_network_usage_!$I2969&lt;=10,"Low",IF(ev_charging_network_usage_!$I2969&lt;=30,"Medium","High"))</f>
        <v>High</v>
      </c>
      <c r="O2969" s="6" t="str">
        <f t="shared" si="189"/>
        <v>Low Satisfaction</v>
      </c>
      <c r="P2969" s="6" t="str">
        <f>IF(ev_charging_network_usage_!$H2969&lt;30,"Short Charging",IF(ev_charging_network_usage_!$H2969&lt;=60,"Medium Charging","Long Charging"))</f>
        <v>Medium Charging</v>
      </c>
      <c r="Q2969" s="6">
        <f t="shared" si="188"/>
        <v>1</v>
      </c>
      <c r="R2969" s="30">
        <f t="shared" si="186"/>
        <v>0.58819444444444446</v>
      </c>
      <c r="S2969" s="28">
        <f t="shared" si="187"/>
        <v>45037</v>
      </c>
      <c r="T2969" s="28"/>
    </row>
    <row r="2970" spans="1:20" ht="13.2" x14ac:dyDescent="0.25">
      <c r="A2970" s="7" t="s">
        <v>6546</v>
      </c>
      <c r="B2970" s="7" t="s">
        <v>14</v>
      </c>
      <c r="C2970" s="7" t="s">
        <v>15</v>
      </c>
      <c r="D2970" s="7" t="s">
        <v>16</v>
      </c>
      <c r="E2970" s="7" t="s">
        <v>17</v>
      </c>
      <c r="F2970" s="8">
        <v>45021.850694444445</v>
      </c>
      <c r="G2970" s="8">
        <v>45021.917361111111</v>
      </c>
      <c r="H2970" s="7">
        <v>96</v>
      </c>
      <c r="I2970" s="7">
        <v>36.89</v>
      </c>
      <c r="J2970" s="7">
        <v>12</v>
      </c>
      <c r="K2970" s="7">
        <v>442.68</v>
      </c>
      <c r="L2970" s="7" t="s">
        <v>38</v>
      </c>
      <c r="M2970" s="9">
        <v>5</v>
      </c>
      <c r="N2970" s="6" t="str">
        <f>IF(ev_charging_network_usage_!$I2970&lt;=10,"Low",IF(ev_charging_network_usage_!$I2970&lt;=30,"Medium","High"))</f>
        <v>High</v>
      </c>
      <c r="O2970" s="6" t="str">
        <f t="shared" si="189"/>
        <v>High Satisfaction</v>
      </c>
      <c r="P2970" s="6" t="str">
        <f>IF(ev_charging_network_usage_!$H2970&lt;30,"Short Charging",IF(ev_charging_network_usage_!$H2970&lt;=60,"Medium Charging","Long Charging"))</f>
        <v>Long Charging</v>
      </c>
      <c r="Q2970" s="6">
        <f t="shared" si="188"/>
        <v>3</v>
      </c>
      <c r="R2970" s="30">
        <f t="shared" si="186"/>
        <v>0.85069444444444442</v>
      </c>
      <c r="S2970" s="28">
        <f t="shared" si="187"/>
        <v>45021</v>
      </c>
      <c r="T2970" s="28"/>
    </row>
    <row r="2971" spans="1:20" ht="13.2" x14ac:dyDescent="0.25">
      <c r="A2971" s="3" t="s">
        <v>6547</v>
      </c>
      <c r="B2971" s="3" t="s">
        <v>20</v>
      </c>
      <c r="C2971" s="3" t="s">
        <v>15</v>
      </c>
      <c r="D2971" s="3" t="s">
        <v>31</v>
      </c>
      <c r="E2971" s="3" t="s">
        <v>35</v>
      </c>
      <c r="F2971" s="4">
        <v>45297.824999999997</v>
      </c>
      <c r="G2971" s="4">
        <v>45297.850694444445</v>
      </c>
      <c r="H2971" s="3">
        <v>37</v>
      </c>
      <c r="I2971" s="3">
        <v>2.75</v>
      </c>
      <c r="J2971" s="3">
        <v>15</v>
      </c>
      <c r="K2971" s="3">
        <v>41.25</v>
      </c>
      <c r="L2971" s="3" t="s">
        <v>38</v>
      </c>
      <c r="M2971" s="5">
        <v>4</v>
      </c>
      <c r="N2971" s="6" t="str">
        <f>IF(ev_charging_network_usage_!$I2971&lt;=10,"Low",IF(ev_charging_network_usage_!$I2971&lt;=30,"Medium","High"))</f>
        <v>Low</v>
      </c>
      <c r="O2971" s="6" t="str">
        <f t="shared" si="189"/>
        <v>Medium Satisfaction</v>
      </c>
      <c r="P2971" s="6" t="str">
        <f>IF(ev_charging_network_usage_!$H2971&lt;30,"Short Charging",IF(ev_charging_network_usage_!$H2971&lt;=60,"Medium Charging","Long Charging"))</f>
        <v>Medium Charging</v>
      </c>
      <c r="Q2971" s="6">
        <f t="shared" si="188"/>
        <v>3</v>
      </c>
      <c r="R2971" s="30">
        <f t="shared" si="186"/>
        <v>0.82499999999999996</v>
      </c>
      <c r="S2971" s="28">
        <f t="shared" si="187"/>
        <v>45297</v>
      </c>
      <c r="T2971" s="28"/>
    </row>
    <row r="2972" spans="1:20" ht="13.2" x14ac:dyDescent="0.25">
      <c r="A2972" s="7" t="s">
        <v>6548</v>
      </c>
      <c r="B2972" s="7" t="s">
        <v>48</v>
      </c>
      <c r="C2972" s="7" t="s">
        <v>15</v>
      </c>
      <c r="D2972" s="7" t="s">
        <v>22</v>
      </c>
      <c r="E2972" s="7" t="s">
        <v>35</v>
      </c>
      <c r="F2972" s="7" t="s">
        <v>6549</v>
      </c>
      <c r="G2972" s="7" t="s">
        <v>6550</v>
      </c>
      <c r="H2972" s="7">
        <v>119</v>
      </c>
      <c r="I2972" s="7">
        <v>35.4</v>
      </c>
      <c r="J2972" s="7">
        <v>15</v>
      </c>
      <c r="K2972" s="7">
        <v>531</v>
      </c>
      <c r="L2972" s="7" t="s">
        <v>38</v>
      </c>
      <c r="M2972" s="9">
        <v>1</v>
      </c>
      <c r="N2972" s="6" t="str">
        <f>IF(ev_charging_network_usage_!$I2972&lt;=10,"Low",IF(ev_charging_network_usage_!$I2972&lt;=30,"Medium","High"))</f>
        <v>High</v>
      </c>
      <c r="O2972" s="6" t="str">
        <f t="shared" si="189"/>
        <v>Low Satisfaction</v>
      </c>
      <c r="P2972" s="6" t="str">
        <f>IF(ev_charging_network_usage_!$H2972&lt;30,"Short Charging",IF(ev_charging_network_usage_!$H2972&lt;=60,"Medium Charging","Long Charging"))</f>
        <v>Long Charging</v>
      </c>
      <c r="Q2972" s="6">
        <f t="shared" si="188"/>
        <v>3</v>
      </c>
      <c r="R2972" s="30">
        <f t="shared" si="186"/>
        <v>0.59513888888888888</v>
      </c>
      <c r="S2972" s="28">
        <f t="shared" si="187"/>
        <v>45123</v>
      </c>
      <c r="T2972" s="28"/>
    </row>
    <row r="2973" spans="1:20" ht="13.2" x14ac:dyDescent="0.25">
      <c r="A2973" s="3" t="s">
        <v>6551</v>
      </c>
      <c r="B2973" s="3" t="s">
        <v>48</v>
      </c>
      <c r="C2973" s="3" t="s">
        <v>30</v>
      </c>
      <c r="D2973" s="3" t="s">
        <v>16</v>
      </c>
      <c r="E2973" s="3" t="s">
        <v>35</v>
      </c>
      <c r="F2973" s="4">
        <v>45171.729861111111</v>
      </c>
      <c r="G2973" s="4">
        <v>45171.742361111108</v>
      </c>
      <c r="H2973" s="3">
        <v>18</v>
      </c>
      <c r="I2973" s="3">
        <v>32.409999999999997</v>
      </c>
      <c r="J2973" s="3">
        <v>8</v>
      </c>
      <c r="K2973" s="3">
        <v>259.27999999999997</v>
      </c>
      <c r="L2973" s="3" t="s">
        <v>27</v>
      </c>
      <c r="M2973" s="5">
        <v>2</v>
      </c>
      <c r="N2973" s="6" t="str">
        <f>IF(ev_charging_network_usage_!$I2973&lt;=10,"Low",IF(ev_charging_network_usage_!$I2973&lt;=30,"Medium","High"))</f>
        <v>High</v>
      </c>
      <c r="O2973" s="6" t="str">
        <f t="shared" si="189"/>
        <v>Low Satisfaction</v>
      </c>
      <c r="P2973" s="6" t="str">
        <f>IF(ev_charging_network_usage_!$H2973&lt;30,"Short Charging",IF(ev_charging_network_usage_!$H2973&lt;=60,"Medium Charging","Long Charging"))</f>
        <v>Short Charging</v>
      </c>
      <c r="Q2973" s="6">
        <f t="shared" si="188"/>
        <v>2</v>
      </c>
      <c r="R2973" s="30">
        <f t="shared" si="186"/>
        <v>0.72986111111111107</v>
      </c>
      <c r="S2973" s="28">
        <f t="shared" si="187"/>
        <v>45171</v>
      </c>
      <c r="T2973" s="28"/>
    </row>
    <row r="2974" spans="1:20" ht="13.2" x14ac:dyDescent="0.25">
      <c r="A2974" s="7" t="s">
        <v>6552</v>
      </c>
      <c r="B2974" s="7" t="s">
        <v>20</v>
      </c>
      <c r="C2974" s="7" t="s">
        <v>30</v>
      </c>
      <c r="D2974" s="7" t="s">
        <v>16</v>
      </c>
      <c r="E2974" s="7" t="s">
        <v>17</v>
      </c>
      <c r="F2974" s="8">
        <v>44938.272916666669</v>
      </c>
      <c r="G2974" s="8">
        <v>44938.313888888886</v>
      </c>
      <c r="H2974" s="7">
        <v>59</v>
      </c>
      <c r="I2974" s="7">
        <v>37.89</v>
      </c>
      <c r="J2974" s="7">
        <v>10</v>
      </c>
      <c r="K2974" s="7">
        <v>378.9</v>
      </c>
      <c r="L2974" s="7" t="s">
        <v>23</v>
      </c>
      <c r="M2974" s="9">
        <v>5</v>
      </c>
      <c r="N2974" s="6" t="str">
        <f>IF(ev_charging_network_usage_!$I2974&lt;=10,"Low",IF(ev_charging_network_usage_!$I2974&lt;=30,"Medium","High"))</f>
        <v>High</v>
      </c>
      <c r="O2974" s="6" t="str">
        <f t="shared" si="189"/>
        <v>High Satisfaction</v>
      </c>
      <c r="P2974" s="6" t="str">
        <f>IF(ev_charging_network_usage_!$H2974&lt;30,"Short Charging",IF(ev_charging_network_usage_!$H2974&lt;=60,"Medium Charging","Long Charging"))</f>
        <v>Medium Charging</v>
      </c>
      <c r="Q2974" s="6">
        <f t="shared" si="188"/>
        <v>2</v>
      </c>
      <c r="R2974" s="30">
        <f t="shared" si="186"/>
        <v>0.27291666666666664</v>
      </c>
      <c r="S2974" s="28">
        <f t="shared" si="187"/>
        <v>44938</v>
      </c>
      <c r="T2974" s="28"/>
    </row>
    <row r="2975" spans="1:20" ht="13.2" x14ac:dyDescent="0.25">
      <c r="A2975" s="3" t="s">
        <v>6553</v>
      </c>
      <c r="B2975" s="3" t="s">
        <v>29</v>
      </c>
      <c r="C2975" s="3" t="s">
        <v>30</v>
      </c>
      <c r="D2975" s="3" t="s">
        <v>16</v>
      </c>
      <c r="E2975" s="3" t="s">
        <v>17</v>
      </c>
      <c r="F2975" s="4">
        <v>45482.25</v>
      </c>
      <c r="G2975" s="4">
        <v>45482.272916666669</v>
      </c>
      <c r="H2975" s="3">
        <v>33</v>
      </c>
      <c r="I2975" s="3">
        <v>2.2999999999999998</v>
      </c>
      <c r="J2975" s="3">
        <v>10</v>
      </c>
      <c r="K2975" s="3">
        <v>23</v>
      </c>
      <c r="L2975" s="3" t="s">
        <v>23</v>
      </c>
      <c r="M2975" s="5">
        <v>4</v>
      </c>
      <c r="N2975" s="6" t="str">
        <f>IF(ev_charging_network_usage_!$I2975&lt;=10,"Low",IF(ev_charging_network_usage_!$I2975&lt;=30,"Medium","High"))</f>
        <v>Low</v>
      </c>
      <c r="O2975" s="6" t="str">
        <f t="shared" si="189"/>
        <v>Medium Satisfaction</v>
      </c>
      <c r="P2975" s="6" t="str">
        <f>IF(ev_charging_network_usage_!$H2975&lt;30,"Short Charging",IF(ev_charging_network_usage_!$H2975&lt;=60,"Medium Charging","Long Charging"))</f>
        <v>Medium Charging</v>
      </c>
      <c r="Q2975" s="6">
        <f t="shared" si="188"/>
        <v>2</v>
      </c>
      <c r="R2975" s="30">
        <f t="shared" si="186"/>
        <v>0.25</v>
      </c>
      <c r="S2975" s="28">
        <f t="shared" si="187"/>
        <v>45482</v>
      </c>
      <c r="T2975" s="28"/>
    </row>
    <row r="2976" spans="1:20" ht="13.2" x14ac:dyDescent="0.25">
      <c r="A2976" s="7" t="s">
        <v>6554</v>
      </c>
      <c r="B2976" s="7" t="s">
        <v>43</v>
      </c>
      <c r="C2976" s="7" t="s">
        <v>30</v>
      </c>
      <c r="D2976" s="7" t="s">
        <v>34</v>
      </c>
      <c r="E2976" s="7" t="s">
        <v>17</v>
      </c>
      <c r="F2976" s="7" t="s">
        <v>6555</v>
      </c>
      <c r="G2976" s="7" t="s">
        <v>6556</v>
      </c>
      <c r="H2976" s="7">
        <v>22</v>
      </c>
      <c r="I2976" s="7">
        <v>45.69</v>
      </c>
      <c r="J2976" s="7">
        <v>12</v>
      </c>
      <c r="K2976" s="7">
        <v>548.28</v>
      </c>
      <c r="L2976" s="7" t="s">
        <v>23</v>
      </c>
      <c r="M2976" s="9">
        <v>4</v>
      </c>
      <c r="N2976" s="6" t="str">
        <f>IF(ev_charging_network_usage_!$I2976&lt;=10,"Low",IF(ev_charging_network_usage_!$I2976&lt;=30,"Medium","High"))</f>
        <v>High</v>
      </c>
      <c r="O2976" s="6" t="str">
        <f t="shared" si="189"/>
        <v>Medium Satisfaction</v>
      </c>
      <c r="P2976" s="6" t="str">
        <f>IF(ev_charging_network_usage_!$H2976&lt;30,"Short Charging",IF(ev_charging_network_usage_!$H2976&lt;=60,"Medium Charging","Long Charging"))</f>
        <v>Short Charging</v>
      </c>
      <c r="Q2976" s="6">
        <f t="shared" si="188"/>
        <v>2</v>
      </c>
      <c r="R2976" s="30">
        <f t="shared" si="186"/>
        <v>0.62777777777777777</v>
      </c>
      <c r="S2976" s="28">
        <f t="shared" si="187"/>
        <v>45169</v>
      </c>
      <c r="T2976" s="28"/>
    </row>
    <row r="2977" spans="1:20" ht="13.2" x14ac:dyDescent="0.25">
      <c r="A2977" s="3" t="s">
        <v>6557</v>
      </c>
      <c r="B2977" s="3" t="s">
        <v>78</v>
      </c>
      <c r="C2977" s="3" t="s">
        <v>15</v>
      </c>
      <c r="D2977" s="3" t="s">
        <v>16</v>
      </c>
      <c r="E2977" s="3" t="s">
        <v>17</v>
      </c>
      <c r="F2977" s="3" t="s">
        <v>6558</v>
      </c>
      <c r="G2977" s="3" t="s">
        <v>6559</v>
      </c>
      <c r="H2977" s="3">
        <v>27</v>
      </c>
      <c r="I2977" s="3">
        <v>46.49</v>
      </c>
      <c r="J2977" s="3">
        <v>15</v>
      </c>
      <c r="K2977" s="3">
        <v>697.35</v>
      </c>
      <c r="L2977" s="3" t="s">
        <v>23</v>
      </c>
      <c r="M2977" s="5">
        <v>3</v>
      </c>
      <c r="N2977" s="6" t="str">
        <f>IF(ev_charging_network_usage_!$I2977&lt;=10,"Low",IF(ev_charging_network_usage_!$I2977&lt;=30,"Medium","High"))</f>
        <v>High</v>
      </c>
      <c r="O2977" s="6" t="str">
        <f t="shared" si="189"/>
        <v>Medium Satisfaction</v>
      </c>
      <c r="P2977" s="6" t="str">
        <f>IF(ev_charging_network_usage_!$H2977&lt;30,"Short Charging",IF(ev_charging_network_usage_!$H2977&lt;=60,"Medium Charging","Long Charging"))</f>
        <v>Short Charging</v>
      </c>
      <c r="Q2977" s="6">
        <f t="shared" si="188"/>
        <v>3</v>
      </c>
      <c r="R2977" s="30">
        <f t="shared" si="186"/>
        <v>0.55763888888888891</v>
      </c>
      <c r="S2977" s="28">
        <f t="shared" si="187"/>
        <v>45046</v>
      </c>
      <c r="T2977" s="28"/>
    </row>
    <row r="2978" spans="1:20" ht="13.2" x14ac:dyDescent="0.25">
      <c r="A2978" s="7" t="s">
        <v>6560</v>
      </c>
      <c r="B2978" s="7" t="s">
        <v>48</v>
      </c>
      <c r="C2978" s="7" t="s">
        <v>15</v>
      </c>
      <c r="D2978" s="7" t="s">
        <v>34</v>
      </c>
      <c r="E2978" s="7" t="s">
        <v>35</v>
      </c>
      <c r="F2978" s="7" t="s">
        <v>6561</v>
      </c>
      <c r="G2978" s="7" t="s">
        <v>6562</v>
      </c>
      <c r="H2978" s="7">
        <v>23</v>
      </c>
      <c r="I2978" s="7">
        <v>22.3</v>
      </c>
      <c r="J2978" s="7">
        <v>8</v>
      </c>
      <c r="K2978" s="7">
        <v>178.4</v>
      </c>
      <c r="L2978" s="7" t="s">
        <v>23</v>
      </c>
      <c r="M2978" s="9">
        <v>4</v>
      </c>
      <c r="N2978" s="6" t="str">
        <f>IF(ev_charging_network_usage_!$I2978&lt;=10,"Low",IF(ev_charging_network_usage_!$I2978&lt;=30,"Medium","High"))</f>
        <v>Medium</v>
      </c>
      <c r="O2978" s="6" t="str">
        <f t="shared" si="189"/>
        <v>Medium Satisfaction</v>
      </c>
      <c r="P2978" s="6" t="str">
        <f>IF(ev_charging_network_usage_!$H2978&lt;30,"Short Charging",IF(ev_charging_network_usage_!$H2978&lt;=60,"Medium Charging","Long Charging"))</f>
        <v>Short Charging</v>
      </c>
      <c r="Q2978" s="6">
        <f t="shared" si="188"/>
        <v>3</v>
      </c>
      <c r="R2978" s="30">
        <f t="shared" si="186"/>
        <v>0.40416666666666667</v>
      </c>
      <c r="S2978" s="28">
        <f t="shared" si="187"/>
        <v>45487</v>
      </c>
      <c r="T2978" s="28"/>
    </row>
    <row r="2979" spans="1:20" ht="13.2" x14ac:dyDescent="0.25">
      <c r="A2979" s="3" t="s">
        <v>6563</v>
      </c>
      <c r="B2979" s="3" t="s">
        <v>48</v>
      </c>
      <c r="C2979" s="3" t="s">
        <v>30</v>
      </c>
      <c r="D2979" s="3" t="s">
        <v>22</v>
      </c>
      <c r="E2979" s="3" t="s">
        <v>17</v>
      </c>
      <c r="F2979" s="3" t="s">
        <v>6564</v>
      </c>
      <c r="G2979" s="3" t="s">
        <v>6565</v>
      </c>
      <c r="H2979" s="3">
        <v>99</v>
      </c>
      <c r="I2979" s="3">
        <v>6.18</v>
      </c>
      <c r="J2979" s="3">
        <v>15</v>
      </c>
      <c r="K2979" s="3">
        <v>92.7</v>
      </c>
      <c r="L2979" s="3" t="s">
        <v>38</v>
      </c>
      <c r="M2979" s="5">
        <v>3</v>
      </c>
      <c r="N2979" s="6" t="str">
        <f>IF(ev_charging_network_usage_!$I2979&lt;=10,"Low",IF(ev_charging_network_usage_!$I2979&lt;=30,"Medium","High"))</f>
        <v>Low</v>
      </c>
      <c r="O2979" s="6" t="str">
        <f t="shared" si="189"/>
        <v>Medium Satisfaction</v>
      </c>
      <c r="P2979" s="6" t="str">
        <f>IF(ev_charging_network_usage_!$H2979&lt;30,"Short Charging",IF(ev_charging_network_usage_!$H2979&lt;=60,"Medium Charging","Long Charging"))</f>
        <v>Long Charging</v>
      </c>
      <c r="Q2979" s="6">
        <f t="shared" si="188"/>
        <v>2</v>
      </c>
      <c r="R2979" s="30">
        <f t="shared" si="186"/>
        <v>0.63263888888888886</v>
      </c>
      <c r="S2979" s="28">
        <f t="shared" si="187"/>
        <v>45278</v>
      </c>
      <c r="T2979" s="28"/>
    </row>
    <row r="2980" spans="1:20" ht="13.2" x14ac:dyDescent="0.25">
      <c r="A2980" s="7" t="s">
        <v>6566</v>
      </c>
      <c r="B2980" s="7" t="s">
        <v>59</v>
      </c>
      <c r="C2980" s="7" t="s">
        <v>15</v>
      </c>
      <c r="D2980" s="7" t="s">
        <v>22</v>
      </c>
      <c r="E2980" s="7" t="s">
        <v>17</v>
      </c>
      <c r="F2980" s="7" t="s">
        <v>6567</v>
      </c>
      <c r="G2980" s="7" t="s">
        <v>6568</v>
      </c>
      <c r="H2980" s="7">
        <v>86</v>
      </c>
      <c r="I2980" s="7">
        <v>44.63</v>
      </c>
      <c r="J2980" s="7">
        <v>10</v>
      </c>
      <c r="K2980" s="7">
        <v>446.3</v>
      </c>
      <c r="L2980" s="7" t="s">
        <v>18</v>
      </c>
      <c r="M2980" s="9">
        <v>1</v>
      </c>
      <c r="N2980" s="6" t="str">
        <f>IF(ev_charging_network_usage_!$I2980&lt;=10,"Low",IF(ev_charging_network_usage_!$I2980&lt;=30,"Medium","High"))</f>
        <v>High</v>
      </c>
      <c r="O2980" s="6" t="str">
        <f t="shared" si="189"/>
        <v>Low Satisfaction</v>
      </c>
      <c r="P2980" s="6" t="str">
        <f>IF(ev_charging_network_usage_!$H2980&lt;30,"Short Charging",IF(ev_charging_network_usage_!$H2980&lt;=60,"Medium Charging","Long Charging"))</f>
        <v>Long Charging</v>
      </c>
      <c r="Q2980" s="6">
        <f t="shared" si="188"/>
        <v>3</v>
      </c>
      <c r="R2980" s="30">
        <f t="shared" si="186"/>
        <v>0.50902777777777775</v>
      </c>
      <c r="S2980" s="28">
        <f t="shared" si="187"/>
        <v>45169</v>
      </c>
      <c r="T2980" s="28"/>
    </row>
    <row r="2981" spans="1:20" ht="13.2" x14ac:dyDescent="0.25">
      <c r="A2981" s="3" t="s">
        <v>6569</v>
      </c>
      <c r="B2981" s="3" t="s">
        <v>29</v>
      </c>
      <c r="C2981" s="3" t="s">
        <v>30</v>
      </c>
      <c r="D2981" s="3" t="s">
        <v>31</v>
      </c>
      <c r="E2981" s="3" t="s">
        <v>17</v>
      </c>
      <c r="F2981" s="3" t="s">
        <v>6570</v>
      </c>
      <c r="G2981" s="3" t="s">
        <v>6571</v>
      </c>
      <c r="H2981" s="3">
        <v>27</v>
      </c>
      <c r="I2981" s="3">
        <v>45.69</v>
      </c>
      <c r="J2981" s="3">
        <v>15</v>
      </c>
      <c r="K2981" s="3">
        <v>685.35</v>
      </c>
      <c r="L2981" s="3" t="s">
        <v>27</v>
      </c>
      <c r="M2981" s="5">
        <v>5</v>
      </c>
      <c r="N2981" s="6" t="str">
        <f>IF(ev_charging_network_usage_!$I2981&lt;=10,"Low",IF(ev_charging_network_usage_!$I2981&lt;=30,"Medium","High"))</f>
        <v>High</v>
      </c>
      <c r="O2981" s="6" t="str">
        <f t="shared" si="189"/>
        <v>High Satisfaction</v>
      </c>
      <c r="P2981" s="6" t="str">
        <f>IF(ev_charging_network_usage_!$H2981&lt;30,"Short Charging",IF(ev_charging_network_usage_!$H2981&lt;=60,"Medium Charging","Long Charging"))</f>
        <v>Short Charging</v>
      </c>
      <c r="Q2981" s="6">
        <f t="shared" si="188"/>
        <v>2</v>
      </c>
      <c r="R2981" s="30">
        <f t="shared" si="186"/>
        <v>0.86944444444444446</v>
      </c>
      <c r="S2981" s="28">
        <f t="shared" si="187"/>
        <v>44945</v>
      </c>
      <c r="T2981" s="28"/>
    </row>
    <row r="2982" spans="1:20" ht="13.2" x14ac:dyDescent="0.25">
      <c r="A2982" s="7" t="s">
        <v>6572</v>
      </c>
      <c r="B2982" s="7" t="s">
        <v>14</v>
      </c>
      <c r="C2982" s="7" t="s">
        <v>15</v>
      </c>
      <c r="D2982" s="7" t="s">
        <v>16</v>
      </c>
      <c r="E2982" s="7" t="s">
        <v>17</v>
      </c>
      <c r="F2982" s="7" t="s">
        <v>5391</v>
      </c>
      <c r="G2982" s="7" t="s">
        <v>6573</v>
      </c>
      <c r="H2982" s="7">
        <v>60</v>
      </c>
      <c r="I2982" s="7">
        <v>19.79</v>
      </c>
      <c r="J2982" s="7">
        <v>10</v>
      </c>
      <c r="K2982" s="7">
        <v>197.9</v>
      </c>
      <c r="L2982" s="7" t="s">
        <v>18</v>
      </c>
      <c r="M2982" s="9">
        <v>3</v>
      </c>
      <c r="N2982" s="6" t="str">
        <f>IF(ev_charging_network_usage_!$I2982&lt;=10,"Low",IF(ev_charging_network_usage_!$I2982&lt;=30,"Medium","High"))</f>
        <v>Medium</v>
      </c>
      <c r="O2982" s="6" t="str">
        <f t="shared" si="189"/>
        <v>Medium Satisfaction</v>
      </c>
      <c r="P2982" s="6" t="str">
        <f>IF(ev_charging_network_usage_!$H2982&lt;30,"Short Charging",IF(ev_charging_network_usage_!$H2982&lt;=60,"Medium Charging","Long Charging"))</f>
        <v>Medium Charging</v>
      </c>
      <c r="Q2982" s="6">
        <f t="shared" si="188"/>
        <v>3</v>
      </c>
      <c r="R2982" s="30">
        <f t="shared" si="186"/>
        <v>0.18472222222222223</v>
      </c>
      <c r="S2982" s="28">
        <f t="shared" si="187"/>
        <v>45502</v>
      </c>
      <c r="T2982" s="28"/>
    </row>
    <row r="2983" spans="1:20" ht="13.2" x14ac:dyDescent="0.25">
      <c r="A2983" s="3" t="s">
        <v>6574</v>
      </c>
      <c r="B2983" s="3" t="s">
        <v>55</v>
      </c>
      <c r="C2983" s="3" t="s">
        <v>30</v>
      </c>
      <c r="D2983" s="3" t="s">
        <v>16</v>
      </c>
      <c r="E2983" s="3" t="s">
        <v>17</v>
      </c>
      <c r="F2983" s="3" t="s">
        <v>6575</v>
      </c>
      <c r="G2983" s="3" t="s">
        <v>6576</v>
      </c>
      <c r="H2983" s="3">
        <v>80</v>
      </c>
      <c r="I2983" s="3">
        <v>15.04</v>
      </c>
      <c r="J2983" s="3">
        <v>10</v>
      </c>
      <c r="K2983" s="3">
        <v>150.4</v>
      </c>
      <c r="L2983" s="3" t="s">
        <v>18</v>
      </c>
      <c r="M2983" s="5">
        <v>5</v>
      </c>
      <c r="N2983" s="6" t="str">
        <f>IF(ev_charging_network_usage_!$I2983&lt;=10,"Low",IF(ev_charging_network_usage_!$I2983&lt;=30,"Medium","High"))</f>
        <v>Medium</v>
      </c>
      <c r="O2983" s="6" t="str">
        <f t="shared" si="189"/>
        <v>High Satisfaction</v>
      </c>
      <c r="P2983" s="6" t="str">
        <f>IF(ev_charging_network_usage_!$H2983&lt;30,"Short Charging",IF(ev_charging_network_usage_!$H2983&lt;=60,"Medium Charging","Long Charging"))</f>
        <v>Long Charging</v>
      </c>
      <c r="Q2983" s="6">
        <f t="shared" si="188"/>
        <v>2</v>
      </c>
      <c r="R2983" s="30">
        <f t="shared" si="186"/>
        <v>0.8666666666666667</v>
      </c>
      <c r="S2983" s="28">
        <f t="shared" si="187"/>
        <v>45528</v>
      </c>
      <c r="T2983" s="28"/>
    </row>
    <row r="2984" spans="1:20" ht="13.2" x14ac:dyDescent="0.25">
      <c r="A2984" s="7" t="s">
        <v>6577</v>
      </c>
      <c r="B2984" s="7" t="s">
        <v>43</v>
      </c>
      <c r="C2984" s="7" t="s">
        <v>15</v>
      </c>
      <c r="D2984" s="7" t="s">
        <v>16</v>
      </c>
      <c r="E2984" s="7" t="s">
        <v>35</v>
      </c>
      <c r="F2984" s="7" t="s">
        <v>6578</v>
      </c>
      <c r="G2984" s="7" t="s">
        <v>6579</v>
      </c>
      <c r="H2984" s="7">
        <v>75</v>
      </c>
      <c r="I2984" s="7">
        <v>43.2</v>
      </c>
      <c r="J2984" s="7">
        <v>10</v>
      </c>
      <c r="K2984" s="7">
        <v>432</v>
      </c>
      <c r="L2984" s="7" t="s">
        <v>27</v>
      </c>
      <c r="M2984" s="9">
        <v>5</v>
      </c>
      <c r="N2984" s="6" t="str">
        <f>IF(ev_charging_network_usage_!$I2984&lt;=10,"Low",IF(ev_charging_network_usage_!$I2984&lt;=30,"Medium","High"))</f>
        <v>High</v>
      </c>
      <c r="O2984" s="6" t="str">
        <f t="shared" si="189"/>
        <v>High Satisfaction</v>
      </c>
      <c r="P2984" s="6" t="str">
        <f>IF(ev_charging_network_usage_!$H2984&lt;30,"Short Charging",IF(ev_charging_network_usage_!$H2984&lt;=60,"Medium Charging","Long Charging"))</f>
        <v>Long Charging</v>
      </c>
      <c r="Q2984" s="6">
        <f t="shared" si="188"/>
        <v>3</v>
      </c>
      <c r="R2984" s="30">
        <f t="shared" si="186"/>
        <v>1.5972222222222221E-2</v>
      </c>
      <c r="S2984" s="28">
        <f t="shared" si="187"/>
        <v>45312</v>
      </c>
      <c r="T2984" s="28"/>
    </row>
    <row r="2985" spans="1:20" ht="13.2" x14ac:dyDescent="0.25">
      <c r="A2985" s="3" t="s">
        <v>6580</v>
      </c>
      <c r="B2985" s="3" t="s">
        <v>78</v>
      </c>
      <c r="C2985" s="3" t="s">
        <v>30</v>
      </c>
      <c r="D2985" s="3" t="s">
        <v>34</v>
      </c>
      <c r="E2985" s="3" t="s">
        <v>17</v>
      </c>
      <c r="F2985" s="3" t="s">
        <v>6581</v>
      </c>
      <c r="G2985" s="3" t="s">
        <v>6582</v>
      </c>
      <c r="H2985" s="3">
        <v>31</v>
      </c>
      <c r="I2985" s="3">
        <v>57.07</v>
      </c>
      <c r="J2985" s="3">
        <v>15</v>
      </c>
      <c r="K2985" s="3">
        <v>856.05</v>
      </c>
      <c r="L2985" s="3" t="s">
        <v>18</v>
      </c>
      <c r="M2985" s="5">
        <v>1</v>
      </c>
      <c r="N2985" s="6" t="str">
        <f>IF(ev_charging_network_usage_!$I2985&lt;=10,"Low",IF(ev_charging_network_usage_!$I2985&lt;=30,"Medium","High"))</f>
        <v>High</v>
      </c>
      <c r="O2985" s="6" t="str">
        <f t="shared" si="189"/>
        <v>Low Satisfaction</v>
      </c>
      <c r="P2985" s="6" t="str">
        <f>IF(ev_charging_network_usage_!$H2985&lt;30,"Short Charging",IF(ev_charging_network_usage_!$H2985&lt;=60,"Medium Charging","Long Charging"))</f>
        <v>Medium Charging</v>
      </c>
      <c r="Q2985" s="6">
        <f t="shared" si="188"/>
        <v>2</v>
      </c>
      <c r="R2985" s="30">
        <f t="shared" si="186"/>
        <v>1.5277777777777777E-2</v>
      </c>
      <c r="S2985" s="28">
        <f t="shared" si="187"/>
        <v>45284</v>
      </c>
      <c r="T2985" s="28"/>
    </row>
    <row r="2986" spans="1:20" ht="13.2" x14ac:dyDescent="0.25">
      <c r="A2986" s="7" t="s">
        <v>6583</v>
      </c>
      <c r="B2986" s="7" t="s">
        <v>59</v>
      </c>
      <c r="C2986" s="7" t="s">
        <v>15</v>
      </c>
      <c r="D2986" s="7" t="s">
        <v>34</v>
      </c>
      <c r="E2986" s="7" t="s">
        <v>35</v>
      </c>
      <c r="F2986" s="7" t="s">
        <v>6584</v>
      </c>
      <c r="G2986" s="7" t="s">
        <v>6585</v>
      </c>
      <c r="H2986" s="7">
        <v>104</v>
      </c>
      <c r="I2986" s="7">
        <v>31.16</v>
      </c>
      <c r="J2986" s="7">
        <v>10</v>
      </c>
      <c r="K2986" s="7">
        <v>311.60000000000002</v>
      </c>
      <c r="L2986" s="7" t="s">
        <v>27</v>
      </c>
      <c r="M2986" s="9">
        <v>1</v>
      </c>
      <c r="N2986" s="6" t="str">
        <f>IF(ev_charging_network_usage_!$I2986&lt;=10,"Low",IF(ev_charging_network_usage_!$I2986&lt;=30,"Medium","High"))</f>
        <v>High</v>
      </c>
      <c r="O2986" s="6" t="str">
        <f t="shared" si="189"/>
        <v>Low Satisfaction</v>
      </c>
      <c r="P2986" s="6" t="str">
        <f>IF(ev_charging_network_usage_!$H2986&lt;30,"Short Charging",IF(ev_charging_network_usage_!$H2986&lt;=60,"Medium Charging","Long Charging"))</f>
        <v>Long Charging</v>
      </c>
      <c r="Q2986" s="6">
        <f t="shared" si="188"/>
        <v>3</v>
      </c>
      <c r="R2986" s="30">
        <f t="shared" si="186"/>
        <v>0.10902777777777778</v>
      </c>
      <c r="S2986" s="28">
        <f t="shared" si="187"/>
        <v>45379</v>
      </c>
      <c r="T2986" s="28"/>
    </row>
    <row r="2987" spans="1:20" ht="13.2" x14ac:dyDescent="0.25">
      <c r="A2987" s="3" t="s">
        <v>6586</v>
      </c>
      <c r="B2987" s="3" t="s">
        <v>43</v>
      </c>
      <c r="C2987" s="3" t="s">
        <v>15</v>
      </c>
      <c r="D2987" s="3" t="s">
        <v>34</v>
      </c>
      <c r="E2987" s="3" t="s">
        <v>17</v>
      </c>
      <c r="F2987" s="4">
        <v>45206.599305555559</v>
      </c>
      <c r="G2987" s="4">
        <v>45206.672222222223</v>
      </c>
      <c r="H2987" s="3">
        <v>105</v>
      </c>
      <c r="I2987" s="3">
        <v>17.21</v>
      </c>
      <c r="J2987" s="3">
        <v>10</v>
      </c>
      <c r="K2987" s="3">
        <v>172.1</v>
      </c>
      <c r="L2987" s="3" t="s">
        <v>18</v>
      </c>
      <c r="M2987" s="5">
        <v>3</v>
      </c>
      <c r="N2987" s="6" t="str">
        <f>IF(ev_charging_network_usage_!$I2987&lt;=10,"Low",IF(ev_charging_network_usage_!$I2987&lt;=30,"Medium","High"))</f>
        <v>Medium</v>
      </c>
      <c r="O2987" s="6" t="str">
        <f t="shared" si="189"/>
        <v>Medium Satisfaction</v>
      </c>
      <c r="P2987" s="6" t="str">
        <f>IF(ev_charging_network_usage_!$H2987&lt;30,"Short Charging",IF(ev_charging_network_usage_!$H2987&lt;=60,"Medium Charging","Long Charging"))</f>
        <v>Long Charging</v>
      </c>
      <c r="Q2987" s="6">
        <f t="shared" si="188"/>
        <v>3</v>
      </c>
      <c r="R2987" s="30">
        <f t="shared" si="186"/>
        <v>0.59930555555555554</v>
      </c>
      <c r="S2987" s="28">
        <f t="shared" si="187"/>
        <v>45206</v>
      </c>
      <c r="T2987" s="28"/>
    </row>
    <row r="2988" spans="1:20" ht="13.2" x14ac:dyDescent="0.25">
      <c r="A2988" s="7" t="s">
        <v>6587</v>
      </c>
      <c r="B2988" s="7" t="s">
        <v>43</v>
      </c>
      <c r="C2988" s="7" t="s">
        <v>15</v>
      </c>
      <c r="D2988" s="7" t="s">
        <v>34</v>
      </c>
      <c r="E2988" s="7" t="s">
        <v>35</v>
      </c>
      <c r="F2988" s="7" t="s">
        <v>6588</v>
      </c>
      <c r="G2988" s="7" t="s">
        <v>6589</v>
      </c>
      <c r="H2988" s="7">
        <v>98</v>
      </c>
      <c r="I2988" s="7">
        <v>38.49</v>
      </c>
      <c r="J2988" s="7">
        <v>15</v>
      </c>
      <c r="K2988" s="7">
        <v>577.35</v>
      </c>
      <c r="L2988" s="7" t="s">
        <v>23</v>
      </c>
      <c r="M2988" s="9">
        <v>3</v>
      </c>
      <c r="N2988" s="6" t="str">
        <f>IF(ev_charging_network_usage_!$I2988&lt;=10,"Low",IF(ev_charging_network_usage_!$I2988&lt;=30,"Medium","High"))</f>
        <v>High</v>
      </c>
      <c r="O2988" s="6" t="str">
        <f t="shared" si="189"/>
        <v>Medium Satisfaction</v>
      </c>
      <c r="P2988" s="6" t="str">
        <f>IF(ev_charging_network_usage_!$H2988&lt;30,"Short Charging",IF(ev_charging_network_usage_!$H2988&lt;=60,"Medium Charging","Long Charging"))</f>
        <v>Long Charging</v>
      </c>
      <c r="Q2988" s="6">
        <f t="shared" si="188"/>
        <v>3</v>
      </c>
      <c r="R2988" s="30">
        <f t="shared" si="186"/>
        <v>0.33263888888888887</v>
      </c>
      <c r="S2988" s="28">
        <f t="shared" si="187"/>
        <v>45500</v>
      </c>
      <c r="T2988" s="28"/>
    </row>
    <row r="2989" spans="1:20" ht="13.2" x14ac:dyDescent="0.25">
      <c r="A2989" s="3" t="s">
        <v>6590</v>
      </c>
      <c r="B2989" s="3" t="s">
        <v>43</v>
      </c>
      <c r="C2989" s="3" t="s">
        <v>30</v>
      </c>
      <c r="D2989" s="3" t="s">
        <v>16</v>
      </c>
      <c r="E2989" s="3" t="s">
        <v>35</v>
      </c>
      <c r="F2989" s="3" t="s">
        <v>6591</v>
      </c>
      <c r="G2989" s="3" t="s">
        <v>6592</v>
      </c>
      <c r="H2989" s="3">
        <v>49</v>
      </c>
      <c r="I2989" s="3">
        <v>39.81</v>
      </c>
      <c r="J2989" s="3">
        <v>15</v>
      </c>
      <c r="K2989" s="3">
        <v>597.15</v>
      </c>
      <c r="L2989" s="3" t="s">
        <v>23</v>
      </c>
      <c r="M2989" s="5">
        <v>2</v>
      </c>
      <c r="N2989" s="6" t="str">
        <f>IF(ev_charging_network_usage_!$I2989&lt;=10,"Low",IF(ev_charging_network_usage_!$I2989&lt;=30,"Medium","High"))</f>
        <v>High</v>
      </c>
      <c r="O2989" s="6" t="str">
        <f t="shared" si="189"/>
        <v>Low Satisfaction</v>
      </c>
      <c r="P2989" s="6" t="str">
        <f>IF(ev_charging_network_usage_!$H2989&lt;30,"Short Charging",IF(ev_charging_network_usage_!$H2989&lt;=60,"Medium Charging","Long Charging"))</f>
        <v>Medium Charging</v>
      </c>
      <c r="Q2989" s="6">
        <f t="shared" si="188"/>
        <v>2</v>
      </c>
      <c r="R2989" s="30">
        <f t="shared" si="186"/>
        <v>0.46319444444444446</v>
      </c>
      <c r="S2989" s="28">
        <f t="shared" si="187"/>
        <v>45346</v>
      </c>
      <c r="T2989" s="28"/>
    </row>
    <row r="2990" spans="1:20" ht="13.2" x14ac:dyDescent="0.25">
      <c r="A2990" s="7" t="s">
        <v>6593</v>
      </c>
      <c r="B2990" s="7" t="s">
        <v>29</v>
      </c>
      <c r="C2990" s="7" t="s">
        <v>21</v>
      </c>
      <c r="D2990" s="7" t="s">
        <v>16</v>
      </c>
      <c r="E2990" s="7" t="s">
        <v>17</v>
      </c>
      <c r="F2990" s="8">
        <v>45150.15</v>
      </c>
      <c r="G2990" s="8">
        <v>45150.215277777781</v>
      </c>
      <c r="H2990" s="7">
        <v>94</v>
      </c>
      <c r="I2990" s="7">
        <v>43.39</v>
      </c>
      <c r="J2990" s="7">
        <v>8</v>
      </c>
      <c r="K2990" s="7">
        <v>347.12</v>
      </c>
      <c r="L2990" s="7" t="s">
        <v>23</v>
      </c>
      <c r="M2990" s="9">
        <v>5</v>
      </c>
      <c r="N2990" s="6" t="str">
        <f>IF(ev_charging_network_usage_!$I2990&lt;=10,"Low",IF(ev_charging_network_usage_!$I2990&lt;=30,"Medium","High"))</f>
        <v>High</v>
      </c>
      <c r="O2990" s="6" t="str">
        <f t="shared" si="189"/>
        <v>High Satisfaction</v>
      </c>
      <c r="P2990" s="6" t="str">
        <f>IF(ev_charging_network_usage_!$H2990&lt;30,"Short Charging",IF(ev_charging_network_usage_!$H2990&lt;=60,"Medium Charging","Long Charging"))</f>
        <v>Long Charging</v>
      </c>
      <c r="Q2990" s="6">
        <f t="shared" si="188"/>
        <v>1</v>
      </c>
      <c r="R2990" s="30">
        <f t="shared" si="186"/>
        <v>0.15</v>
      </c>
      <c r="S2990" s="28">
        <f t="shared" si="187"/>
        <v>45150</v>
      </c>
      <c r="T2990" s="28"/>
    </row>
    <row r="2991" spans="1:20" ht="13.2" x14ac:dyDescent="0.25">
      <c r="A2991" s="3" t="s">
        <v>6594</v>
      </c>
      <c r="B2991" s="3" t="s">
        <v>78</v>
      </c>
      <c r="C2991" s="3" t="s">
        <v>15</v>
      </c>
      <c r="D2991" s="3" t="s">
        <v>31</v>
      </c>
      <c r="E2991" s="3" t="s">
        <v>35</v>
      </c>
      <c r="F2991" s="4">
        <v>45181.176388888889</v>
      </c>
      <c r="G2991" s="4">
        <v>45181.246527777781</v>
      </c>
      <c r="H2991" s="3">
        <v>101</v>
      </c>
      <c r="I2991" s="3">
        <v>14.15</v>
      </c>
      <c r="J2991" s="3">
        <v>12</v>
      </c>
      <c r="K2991" s="3">
        <v>169.8</v>
      </c>
      <c r="L2991" s="3" t="s">
        <v>38</v>
      </c>
      <c r="M2991" s="5">
        <v>4</v>
      </c>
      <c r="N2991" s="6" t="str">
        <f>IF(ev_charging_network_usage_!$I2991&lt;=10,"Low",IF(ev_charging_network_usage_!$I2991&lt;=30,"Medium","High"))</f>
        <v>Medium</v>
      </c>
      <c r="O2991" s="6" t="str">
        <f t="shared" si="189"/>
        <v>Medium Satisfaction</v>
      </c>
      <c r="P2991" s="6" t="str">
        <f>IF(ev_charging_network_usage_!$H2991&lt;30,"Short Charging",IF(ev_charging_network_usage_!$H2991&lt;=60,"Medium Charging","Long Charging"))</f>
        <v>Long Charging</v>
      </c>
      <c r="Q2991" s="6">
        <f t="shared" si="188"/>
        <v>3</v>
      </c>
      <c r="R2991" s="30">
        <f t="shared" si="186"/>
        <v>0.1763888888888889</v>
      </c>
      <c r="S2991" s="28">
        <f t="shared" si="187"/>
        <v>45181</v>
      </c>
      <c r="T2991" s="28"/>
    </row>
    <row r="2992" spans="1:20" ht="13.2" x14ac:dyDescent="0.25">
      <c r="A2992" s="7" t="s">
        <v>6595</v>
      </c>
      <c r="B2992" s="7" t="s">
        <v>55</v>
      </c>
      <c r="C2992" s="7" t="s">
        <v>15</v>
      </c>
      <c r="D2992" s="7" t="s">
        <v>22</v>
      </c>
      <c r="E2992" s="7" t="s">
        <v>35</v>
      </c>
      <c r="F2992" s="7" t="s">
        <v>6596</v>
      </c>
      <c r="G2992" s="7" t="s">
        <v>6597</v>
      </c>
      <c r="H2992" s="7">
        <v>106</v>
      </c>
      <c r="I2992" s="7">
        <v>53.81</v>
      </c>
      <c r="J2992" s="7">
        <v>10</v>
      </c>
      <c r="K2992" s="7">
        <v>538.1</v>
      </c>
      <c r="L2992" s="7" t="s">
        <v>18</v>
      </c>
      <c r="M2992" s="9">
        <v>2</v>
      </c>
      <c r="N2992" s="6" t="str">
        <f>IF(ev_charging_network_usage_!$I2992&lt;=10,"Low",IF(ev_charging_network_usage_!$I2992&lt;=30,"Medium","High"))</f>
        <v>High</v>
      </c>
      <c r="O2992" s="6" t="str">
        <f t="shared" si="189"/>
        <v>Low Satisfaction</v>
      </c>
      <c r="P2992" s="6" t="str">
        <f>IF(ev_charging_network_usage_!$H2992&lt;30,"Short Charging",IF(ev_charging_network_usage_!$H2992&lt;=60,"Medium Charging","Long Charging"))</f>
        <v>Long Charging</v>
      </c>
      <c r="Q2992" s="6">
        <f t="shared" si="188"/>
        <v>3</v>
      </c>
      <c r="R2992" s="30">
        <f t="shared" si="186"/>
        <v>0.37083333333333335</v>
      </c>
      <c r="S2992" s="28">
        <f t="shared" si="187"/>
        <v>45615</v>
      </c>
      <c r="T2992" s="28"/>
    </row>
    <row r="2993" spans="1:20" ht="13.2" x14ac:dyDescent="0.25">
      <c r="A2993" s="3" t="s">
        <v>6598</v>
      </c>
      <c r="B2993" s="3" t="s">
        <v>43</v>
      </c>
      <c r="C2993" s="3" t="s">
        <v>15</v>
      </c>
      <c r="D2993" s="3" t="s">
        <v>22</v>
      </c>
      <c r="E2993" s="3" t="s">
        <v>35</v>
      </c>
      <c r="F2993" s="3" t="s">
        <v>6599</v>
      </c>
      <c r="G2993" s="3" t="s">
        <v>6600</v>
      </c>
      <c r="H2993" s="3">
        <v>63</v>
      </c>
      <c r="I2993" s="3">
        <v>28.62</v>
      </c>
      <c r="J2993" s="3">
        <v>12</v>
      </c>
      <c r="K2993" s="3">
        <v>343.44</v>
      </c>
      <c r="L2993" s="3" t="s">
        <v>38</v>
      </c>
      <c r="M2993" s="5">
        <v>3</v>
      </c>
      <c r="N2993" s="6" t="str">
        <f>IF(ev_charging_network_usage_!$I2993&lt;=10,"Low",IF(ev_charging_network_usage_!$I2993&lt;=30,"Medium","High"))</f>
        <v>Medium</v>
      </c>
      <c r="O2993" s="6" t="str">
        <f t="shared" si="189"/>
        <v>Medium Satisfaction</v>
      </c>
      <c r="P2993" s="6" t="str">
        <f>IF(ev_charging_network_usage_!$H2993&lt;30,"Short Charging",IF(ev_charging_network_usage_!$H2993&lt;=60,"Medium Charging","Long Charging"))</f>
        <v>Long Charging</v>
      </c>
      <c r="Q2993" s="6">
        <f t="shared" si="188"/>
        <v>3</v>
      </c>
      <c r="R2993" s="30">
        <f t="shared" si="186"/>
        <v>0.21875</v>
      </c>
      <c r="S2993" s="28">
        <f t="shared" si="187"/>
        <v>45129</v>
      </c>
      <c r="T2993" s="28"/>
    </row>
    <row r="2994" spans="1:20" ht="13.2" x14ac:dyDescent="0.25">
      <c r="A2994" s="7" t="s">
        <v>6601</v>
      </c>
      <c r="B2994" s="7" t="s">
        <v>43</v>
      </c>
      <c r="C2994" s="7" t="s">
        <v>30</v>
      </c>
      <c r="D2994" s="7" t="s">
        <v>22</v>
      </c>
      <c r="E2994" s="7" t="s">
        <v>17</v>
      </c>
      <c r="F2994" s="7" t="s">
        <v>6602</v>
      </c>
      <c r="G2994" s="7" t="s">
        <v>6603</v>
      </c>
      <c r="H2994" s="7">
        <v>114</v>
      </c>
      <c r="I2994" s="7">
        <v>6.83</v>
      </c>
      <c r="J2994" s="7">
        <v>10</v>
      </c>
      <c r="K2994" s="7">
        <v>68.3</v>
      </c>
      <c r="L2994" s="7" t="s">
        <v>27</v>
      </c>
      <c r="M2994" s="9">
        <v>2</v>
      </c>
      <c r="N2994" s="6" t="str">
        <f>IF(ev_charging_network_usage_!$I2994&lt;=10,"Low",IF(ev_charging_network_usage_!$I2994&lt;=30,"Medium","High"))</f>
        <v>Low</v>
      </c>
      <c r="O2994" s="6" t="str">
        <f t="shared" si="189"/>
        <v>Low Satisfaction</v>
      </c>
      <c r="P2994" s="6" t="str">
        <f>IF(ev_charging_network_usage_!$H2994&lt;30,"Short Charging",IF(ev_charging_network_usage_!$H2994&lt;=60,"Medium Charging","Long Charging"))</f>
        <v>Long Charging</v>
      </c>
      <c r="Q2994" s="6">
        <f t="shared" si="188"/>
        <v>2</v>
      </c>
      <c r="R2994" s="30">
        <f t="shared" si="186"/>
        <v>0.97013888888888888</v>
      </c>
      <c r="S2994" s="28">
        <f t="shared" si="187"/>
        <v>45407</v>
      </c>
      <c r="T2994" s="28"/>
    </row>
    <row r="2995" spans="1:20" ht="13.2" x14ac:dyDescent="0.25">
      <c r="A2995" s="3" t="s">
        <v>6604</v>
      </c>
      <c r="B2995" s="3" t="s">
        <v>14</v>
      </c>
      <c r="C2995" s="3" t="s">
        <v>15</v>
      </c>
      <c r="D2995" s="3" t="s">
        <v>16</v>
      </c>
      <c r="E2995" s="3" t="s">
        <v>35</v>
      </c>
      <c r="F2995" s="4">
        <v>45325.199305555558</v>
      </c>
      <c r="G2995" s="4">
        <v>45325.23333333333</v>
      </c>
      <c r="H2995" s="3">
        <v>49</v>
      </c>
      <c r="I2995" s="3">
        <v>14.1</v>
      </c>
      <c r="J2995" s="3">
        <v>8</v>
      </c>
      <c r="K2995" s="3">
        <v>112.8</v>
      </c>
      <c r="L2995" s="3" t="s">
        <v>27</v>
      </c>
      <c r="M2995" s="5">
        <v>1</v>
      </c>
      <c r="N2995" s="6" t="str">
        <f>IF(ev_charging_network_usage_!$I2995&lt;=10,"Low",IF(ev_charging_network_usage_!$I2995&lt;=30,"Medium","High"))</f>
        <v>Medium</v>
      </c>
      <c r="O2995" s="6" t="str">
        <f t="shared" si="189"/>
        <v>Low Satisfaction</v>
      </c>
      <c r="P2995" s="6" t="str">
        <f>IF(ev_charging_network_usage_!$H2995&lt;30,"Short Charging",IF(ev_charging_network_usage_!$H2995&lt;=60,"Medium Charging","Long Charging"))</f>
        <v>Medium Charging</v>
      </c>
      <c r="Q2995" s="6">
        <f t="shared" si="188"/>
        <v>3</v>
      </c>
      <c r="R2995" s="30">
        <f t="shared" si="186"/>
        <v>0.19930555555555557</v>
      </c>
      <c r="S2995" s="28">
        <f t="shared" si="187"/>
        <v>45325</v>
      </c>
      <c r="T2995" s="28"/>
    </row>
    <row r="2996" spans="1:20" ht="13.2" x14ac:dyDescent="0.25">
      <c r="A2996" s="7" t="s">
        <v>6605</v>
      </c>
      <c r="B2996" s="7" t="s">
        <v>59</v>
      </c>
      <c r="C2996" s="7" t="s">
        <v>30</v>
      </c>
      <c r="D2996" s="7" t="s">
        <v>16</v>
      </c>
      <c r="E2996" s="7" t="s">
        <v>35</v>
      </c>
      <c r="F2996" s="7" t="s">
        <v>6606</v>
      </c>
      <c r="G2996" s="7" t="s">
        <v>6607</v>
      </c>
      <c r="H2996" s="7">
        <v>35</v>
      </c>
      <c r="I2996" s="7">
        <v>21.6</v>
      </c>
      <c r="J2996" s="7">
        <v>15</v>
      </c>
      <c r="K2996" s="7">
        <v>324</v>
      </c>
      <c r="L2996" s="7" t="s">
        <v>23</v>
      </c>
      <c r="M2996" s="9">
        <v>1</v>
      </c>
      <c r="N2996" s="6" t="str">
        <f>IF(ev_charging_network_usage_!$I2996&lt;=10,"Low",IF(ev_charging_network_usage_!$I2996&lt;=30,"Medium","High"))</f>
        <v>Medium</v>
      </c>
      <c r="O2996" s="6" t="str">
        <f t="shared" si="189"/>
        <v>Low Satisfaction</v>
      </c>
      <c r="P2996" s="6" t="str">
        <f>IF(ev_charging_network_usage_!$H2996&lt;30,"Short Charging",IF(ev_charging_network_usage_!$H2996&lt;=60,"Medium Charging","Long Charging"))</f>
        <v>Medium Charging</v>
      </c>
      <c r="Q2996" s="6">
        <f t="shared" si="188"/>
        <v>2</v>
      </c>
      <c r="R2996" s="30">
        <f t="shared" si="186"/>
        <v>0.14444444444444443</v>
      </c>
      <c r="S2996" s="28">
        <f t="shared" si="187"/>
        <v>45519</v>
      </c>
      <c r="T2996" s="28"/>
    </row>
    <row r="2997" spans="1:20" ht="13.2" x14ac:dyDescent="0.25">
      <c r="A2997" s="3" t="s">
        <v>6608</v>
      </c>
      <c r="B2997" s="3" t="s">
        <v>55</v>
      </c>
      <c r="C2997" s="3" t="s">
        <v>15</v>
      </c>
      <c r="D2997" s="3" t="s">
        <v>16</v>
      </c>
      <c r="E2997" s="3" t="s">
        <v>35</v>
      </c>
      <c r="F2997" s="3" t="s">
        <v>6609</v>
      </c>
      <c r="G2997" s="3" t="s">
        <v>6610</v>
      </c>
      <c r="H2997" s="3">
        <v>113</v>
      </c>
      <c r="I2997" s="3">
        <v>29.08</v>
      </c>
      <c r="J2997" s="3">
        <v>10</v>
      </c>
      <c r="K2997" s="3">
        <v>290.8</v>
      </c>
      <c r="L2997" s="3" t="s">
        <v>23</v>
      </c>
      <c r="M2997" s="5">
        <v>3</v>
      </c>
      <c r="N2997" s="6" t="str">
        <f>IF(ev_charging_network_usage_!$I2997&lt;=10,"Low",IF(ev_charging_network_usage_!$I2997&lt;=30,"Medium","High"))</f>
        <v>Medium</v>
      </c>
      <c r="O2997" s="6" t="str">
        <f t="shared" si="189"/>
        <v>Medium Satisfaction</v>
      </c>
      <c r="P2997" s="6" t="str">
        <f>IF(ev_charging_network_usage_!$H2997&lt;30,"Short Charging",IF(ev_charging_network_usage_!$H2997&lt;=60,"Medium Charging","Long Charging"))</f>
        <v>Long Charging</v>
      </c>
      <c r="Q2997" s="6">
        <f t="shared" si="188"/>
        <v>3</v>
      </c>
      <c r="R2997" s="30">
        <f t="shared" si="186"/>
        <v>0.33819444444444446</v>
      </c>
      <c r="S2997" s="28">
        <f t="shared" si="187"/>
        <v>45319</v>
      </c>
      <c r="T2997" s="28"/>
    </row>
    <row r="2998" spans="1:20" ht="13.2" x14ac:dyDescent="0.25">
      <c r="A2998" s="7" t="s">
        <v>6611</v>
      </c>
      <c r="B2998" s="7" t="s">
        <v>59</v>
      </c>
      <c r="C2998" s="7" t="s">
        <v>21</v>
      </c>
      <c r="D2998" s="7" t="s">
        <v>31</v>
      </c>
      <c r="E2998" s="7" t="s">
        <v>35</v>
      </c>
      <c r="F2998" s="7" t="s">
        <v>6612</v>
      </c>
      <c r="G2998" s="7" t="s">
        <v>6613</v>
      </c>
      <c r="H2998" s="7">
        <v>105</v>
      </c>
      <c r="I2998" s="7">
        <v>30</v>
      </c>
      <c r="J2998" s="7">
        <v>10</v>
      </c>
      <c r="K2998" s="7">
        <v>300</v>
      </c>
      <c r="L2998" s="7" t="s">
        <v>18</v>
      </c>
      <c r="M2998" s="9">
        <v>3</v>
      </c>
      <c r="N2998" s="6" t="str">
        <f>IF(ev_charging_network_usage_!$I2998&lt;=10,"Low",IF(ev_charging_network_usage_!$I2998&lt;=30,"Medium","High"))</f>
        <v>Medium</v>
      </c>
      <c r="O2998" s="6" t="str">
        <f t="shared" si="189"/>
        <v>Medium Satisfaction</v>
      </c>
      <c r="P2998" s="6" t="str">
        <f>IF(ev_charging_network_usage_!$H2998&lt;30,"Short Charging",IF(ev_charging_network_usage_!$H2998&lt;=60,"Medium Charging","Long Charging"))</f>
        <v>Long Charging</v>
      </c>
      <c r="Q2998" s="6">
        <f t="shared" si="188"/>
        <v>1</v>
      </c>
      <c r="R2998" s="30">
        <f t="shared" si="186"/>
        <v>0.78888888888888886</v>
      </c>
      <c r="S2998" s="28">
        <f t="shared" si="187"/>
        <v>45318</v>
      </c>
      <c r="T2998" s="28"/>
    </row>
    <row r="2999" spans="1:20" ht="13.2" x14ac:dyDescent="0.25">
      <c r="A2999" s="3" t="s">
        <v>6614</v>
      </c>
      <c r="B2999" s="3" t="s">
        <v>29</v>
      </c>
      <c r="C2999" s="3" t="s">
        <v>15</v>
      </c>
      <c r="D2999" s="3" t="s">
        <v>34</v>
      </c>
      <c r="E2999" s="3" t="s">
        <v>17</v>
      </c>
      <c r="F2999" s="4">
        <v>45354.357638888891</v>
      </c>
      <c r="G2999" s="4">
        <v>45354.397916666669</v>
      </c>
      <c r="H2999" s="3">
        <v>58</v>
      </c>
      <c r="I2999" s="3">
        <v>35.729999999999997</v>
      </c>
      <c r="J2999" s="3">
        <v>8</v>
      </c>
      <c r="K2999" s="3">
        <v>285.83999999999997</v>
      </c>
      <c r="L2999" s="3" t="s">
        <v>27</v>
      </c>
      <c r="M2999" s="5">
        <v>4</v>
      </c>
      <c r="N2999" s="6" t="str">
        <f>IF(ev_charging_network_usage_!$I2999&lt;=10,"Low",IF(ev_charging_network_usage_!$I2999&lt;=30,"Medium","High"))</f>
        <v>High</v>
      </c>
      <c r="O2999" s="6" t="str">
        <f t="shared" si="189"/>
        <v>Medium Satisfaction</v>
      </c>
      <c r="P2999" s="6" t="str">
        <f>IF(ev_charging_network_usage_!$H2999&lt;30,"Short Charging",IF(ev_charging_network_usage_!$H2999&lt;=60,"Medium Charging","Long Charging"))</f>
        <v>Medium Charging</v>
      </c>
      <c r="Q2999" s="6">
        <f t="shared" si="188"/>
        <v>3</v>
      </c>
      <c r="R2999" s="30">
        <f t="shared" si="186"/>
        <v>0.3576388888888889</v>
      </c>
      <c r="S2999" s="28">
        <f t="shared" si="187"/>
        <v>45354</v>
      </c>
      <c r="T2999" s="28"/>
    </row>
    <row r="3000" spans="1:20" ht="13.2" x14ac:dyDescent="0.25">
      <c r="A3000" s="7" t="s">
        <v>6615</v>
      </c>
      <c r="B3000" s="7" t="s">
        <v>55</v>
      </c>
      <c r="C3000" s="7" t="s">
        <v>21</v>
      </c>
      <c r="D3000" s="7" t="s">
        <v>16</v>
      </c>
      <c r="E3000" s="7" t="s">
        <v>35</v>
      </c>
      <c r="F3000" s="11">
        <v>45210.856249999997</v>
      </c>
      <c r="G3000" s="11">
        <v>45210.892361111109</v>
      </c>
      <c r="H3000" s="7">
        <v>52</v>
      </c>
      <c r="I3000" s="7">
        <v>46.92</v>
      </c>
      <c r="J3000" s="7">
        <v>10</v>
      </c>
      <c r="K3000" s="7">
        <v>469.2</v>
      </c>
      <c r="L3000" s="7" t="s">
        <v>38</v>
      </c>
      <c r="M3000" s="9">
        <v>2</v>
      </c>
      <c r="N3000" s="6" t="str">
        <f>IF(ev_charging_network_usage_!$I3000&lt;=10,"Low",IF(ev_charging_network_usage_!$I3000&lt;=30,"Medium","High"))</f>
        <v>High</v>
      </c>
      <c r="O3000" s="6" t="str">
        <f t="shared" si="189"/>
        <v>Low Satisfaction</v>
      </c>
      <c r="P3000" s="6" t="str">
        <f>IF(ev_charging_network_usage_!$H3000&lt;30,"Short Charging",IF(ev_charging_network_usage_!$H3000&lt;=60,"Medium Charging","Long Charging"))</f>
        <v>Medium Charging</v>
      </c>
      <c r="Q3000" s="6">
        <f t="shared" si="188"/>
        <v>1</v>
      </c>
      <c r="R3000" s="30">
        <f t="shared" si="186"/>
        <v>0.85624999999999996</v>
      </c>
      <c r="S3000" s="28">
        <f t="shared" si="187"/>
        <v>45210</v>
      </c>
      <c r="T3000" s="28"/>
    </row>
    <row r="3001" spans="1:20" ht="13.2" x14ac:dyDescent="0.25">
      <c r="A3001" s="3" t="s">
        <v>6616</v>
      </c>
      <c r="B3001" s="3" t="s">
        <v>59</v>
      </c>
      <c r="C3001" s="3" t="s">
        <v>21</v>
      </c>
      <c r="D3001" s="3" t="s">
        <v>31</v>
      </c>
      <c r="E3001" s="3" t="s">
        <v>17</v>
      </c>
      <c r="F3001" s="10">
        <v>45240.287499999999</v>
      </c>
      <c r="G3001" s="10">
        <v>45240.301388888889</v>
      </c>
      <c r="H3001" s="3">
        <v>20</v>
      </c>
      <c r="I3001" s="3">
        <v>30.53</v>
      </c>
      <c r="J3001" s="3">
        <v>15</v>
      </c>
      <c r="K3001" s="3">
        <v>457.95</v>
      </c>
      <c r="L3001" s="3" t="s">
        <v>38</v>
      </c>
      <c r="M3001" s="5">
        <v>1</v>
      </c>
      <c r="N3001" s="6" t="str">
        <f>IF(ev_charging_network_usage_!$I3001&lt;=10,"Low",IF(ev_charging_network_usage_!$I3001&lt;=30,"Medium","High"))</f>
        <v>High</v>
      </c>
      <c r="O3001" s="6" t="str">
        <f t="shared" si="189"/>
        <v>Low Satisfaction</v>
      </c>
      <c r="P3001" s="6" t="str">
        <f>IF(ev_charging_network_usage_!$H3001&lt;30,"Short Charging",IF(ev_charging_network_usage_!$H3001&lt;=60,"Medium Charging","Long Charging"))</f>
        <v>Short Charging</v>
      </c>
      <c r="Q3001" s="6">
        <f t="shared" si="188"/>
        <v>1</v>
      </c>
      <c r="R3001" s="30">
        <f t="shared" si="186"/>
        <v>0.28749999999999998</v>
      </c>
      <c r="S3001" s="28">
        <f t="shared" si="187"/>
        <v>45240</v>
      </c>
      <c r="T3001" s="28"/>
    </row>
    <row r="3002" spans="1:20" ht="13.2" x14ac:dyDescent="0.25">
      <c r="A3002" s="7" t="s">
        <v>6617</v>
      </c>
      <c r="B3002" s="7" t="s">
        <v>59</v>
      </c>
      <c r="C3002" s="7" t="s">
        <v>21</v>
      </c>
      <c r="D3002" s="7" t="s">
        <v>16</v>
      </c>
      <c r="E3002" s="7" t="s">
        <v>35</v>
      </c>
      <c r="F3002" s="7" t="s">
        <v>6618</v>
      </c>
      <c r="G3002" s="7" t="s">
        <v>6619</v>
      </c>
      <c r="H3002" s="7">
        <v>119</v>
      </c>
      <c r="I3002" s="7">
        <v>23.26</v>
      </c>
      <c r="J3002" s="7">
        <v>12</v>
      </c>
      <c r="K3002" s="7">
        <v>279.12</v>
      </c>
      <c r="L3002" s="7" t="s">
        <v>38</v>
      </c>
      <c r="M3002" s="9">
        <v>3</v>
      </c>
      <c r="N3002" s="6" t="str">
        <f>IF(ev_charging_network_usage_!$I3002&lt;=10,"Low",IF(ev_charging_network_usage_!$I3002&lt;=30,"Medium","High"))</f>
        <v>Medium</v>
      </c>
      <c r="O3002" s="6" t="str">
        <f t="shared" si="189"/>
        <v>Medium Satisfaction</v>
      </c>
      <c r="P3002" s="6" t="str">
        <f>IF(ev_charging_network_usage_!$H3002&lt;30,"Short Charging",IF(ev_charging_network_usage_!$H3002&lt;=60,"Medium Charging","Long Charging"))</f>
        <v>Long Charging</v>
      </c>
      <c r="Q3002" s="6">
        <f t="shared" si="188"/>
        <v>1</v>
      </c>
      <c r="R3002" s="30">
        <f t="shared" si="186"/>
        <v>0.39583333333333331</v>
      </c>
      <c r="S3002" s="28">
        <f t="shared" si="187"/>
        <v>45100</v>
      </c>
      <c r="T3002" s="28"/>
    </row>
    <row r="3003" spans="1:20" ht="13.2" x14ac:dyDescent="0.25">
      <c r="A3003" s="3" t="s">
        <v>6620</v>
      </c>
      <c r="B3003" s="3" t="s">
        <v>20</v>
      </c>
      <c r="C3003" s="3" t="s">
        <v>30</v>
      </c>
      <c r="D3003" s="3" t="s">
        <v>34</v>
      </c>
      <c r="E3003" s="3" t="s">
        <v>35</v>
      </c>
      <c r="F3003" s="4">
        <v>45546.409722222219</v>
      </c>
      <c r="G3003" s="4">
        <v>45546.425694444442</v>
      </c>
      <c r="H3003" s="3">
        <v>23</v>
      </c>
      <c r="I3003" s="3">
        <v>20.88</v>
      </c>
      <c r="J3003" s="3">
        <v>8</v>
      </c>
      <c r="K3003" s="3">
        <v>167.04</v>
      </c>
      <c r="L3003" s="3" t="s">
        <v>27</v>
      </c>
      <c r="M3003" s="5">
        <v>5</v>
      </c>
      <c r="N3003" s="6" t="str">
        <f>IF(ev_charging_network_usage_!$I3003&lt;=10,"Low",IF(ev_charging_network_usage_!$I3003&lt;=30,"Medium","High"))</f>
        <v>Medium</v>
      </c>
      <c r="O3003" s="6" t="str">
        <f t="shared" si="189"/>
        <v>High Satisfaction</v>
      </c>
      <c r="P3003" s="6" t="str">
        <f>IF(ev_charging_network_usage_!$H3003&lt;30,"Short Charging",IF(ev_charging_network_usage_!$H3003&lt;=60,"Medium Charging","Long Charging"))</f>
        <v>Short Charging</v>
      </c>
      <c r="Q3003" s="6">
        <f t="shared" si="188"/>
        <v>2</v>
      </c>
      <c r="R3003" s="30">
        <f t="shared" si="186"/>
        <v>0.40972222222222221</v>
      </c>
      <c r="S3003" s="28">
        <f t="shared" si="187"/>
        <v>45546</v>
      </c>
      <c r="T3003" s="28"/>
    </row>
    <row r="3004" spans="1:20" ht="13.2" x14ac:dyDescent="0.25">
      <c r="A3004" s="7" t="s">
        <v>6621</v>
      </c>
      <c r="B3004" s="7" t="s">
        <v>14</v>
      </c>
      <c r="C3004" s="7" t="s">
        <v>15</v>
      </c>
      <c r="D3004" s="7" t="s">
        <v>34</v>
      </c>
      <c r="E3004" s="7" t="s">
        <v>17</v>
      </c>
      <c r="F3004" s="8">
        <v>45261.890277777777</v>
      </c>
      <c r="G3004" s="8">
        <v>45261.929861111108</v>
      </c>
      <c r="H3004" s="7">
        <v>57</v>
      </c>
      <c r="I3004" s="7">
        <v>7.88</v>
      </c>
      <c r="J3004" s="7">
        <v>10</v>
      </c>
      <c r="K3004" s="7">
        <v>78.8</v>
      </c>
      <c r="L3004" s="7" t="s">
        <v>23</v>
      </c>
      <c r="M3004" s="9">
        <v>1</v>
      </c>
      <c r="N3004" s="6" t="str">
        <f>IF(ev_charging_network_usage_!$I3004&lt;=10,"Low",IF(ev_charging_network_usage_!$I3004&lt;=30,"Medium","High"))</f>
        <v>Low</v>
      </c>
      <c r="O3004" s="6" t="str">
        <f t="shared" si="189"/>
        <v>Low Satisfaction</v>
      </c>
      <c r="P3004" s="6" t="str">
        <f>IF(ev_charging_network_usage_!$H3004&lt;30,"Short Charging",IF(ev_charging_network_usage_!$H3004&lt;=60,"Medium Charging","Long Charging"))</f>
        <v>Medium Charging</v>
      </c>
      <c r="Q3004" s="6">
        <f t="shared" si="188"/>
        <v>3</v>
      </c>
      <c r="R3004" s="30">
        <f t="shared" si="186"/>
        <v>0.89027777777777772</v>
      </c>
      <c r="S3004" s="28">
        <f t="shared" si="187"/>
        <v>45261</v>
      </c>
      <c r="T3004" s="28"/>
    </row>
    <row r="3005" spans="1:20" ht="13.2" x14ac:dyDescent="0.25">
      <c r="A3005" s="3" t="s">
        <v>6622</v>
      </c>
      <c r="B3005" s="3" t="s">
        <v>20</v>
      </c>
      <c r="C3005" s="3" t="s">
        <v>21</v>
      </c>
      <c r="D3005" s="3" t="s">
        <v>31</v>
      </c>
      <c r="E3005" s="3" t="s">
        <v>17</v>
      </c>
      <c r="F3005" s="3" t="s">
        <v>6623</v>
      </c>
      <c r="G3005" s="3" t="s">
        <v>6624</v>
      </c>
      <c r="H3005" s="3">
        <v>81</v>
      </c>
      <c r="I3005" s="3">
        <v>16.59</v>
      </c>
      <c r="J3005" s="3">
        <v>12</v>
      </c>
      <c r="K3005" s="3">
        <v>199.08</v>
      </c>
      <c r="L3005" s="3" t="s">
        <v>23</v>
      </c>
      <c r="M3005" s="5">
        <v>1</v>
      </c>
      <c r="N3005" s="6" t="str">
        <f>IF(ev_charging_network_usage_!$I3005&lt;=10,"Low",IF(ev_charging_network_usage_!$I3005&lt;=30,"Medium","High"))</f>
        <v>Medium</v>
      </c>
      <c r="O3005" s="6" t="str">
        <f t="shared" si="189"/>
        <v>Low Satisfaction</v>
      </c>
      <c r="P3005" s="6" t="str">
        <f>IF(ev_charging_network_usage_!$H3005&lt;30,"Short Charging",IF(ev_charging_network_usage_!$H3005&lt;=60,"Medium Charging","Long Charging"))</f>
        <v>Long Charging</v>
      </c>
      <c r="Q3005" s="6">
        <f t="shared" si="188"/>
        <v>1</v>
      </c>
      <c r="R3005" s="30">
        <f t="shared" si="186"/>
        <v>0.11458333333333333</v>
      </c>
      <c r="S3005" s="28">
        <f t="shared" si="187"/>
        <v>45318</v>
      </c>
      <c r="T3005" s="28"/>
    </row>
    <row r="3006" spans="1:20" ht="13.2" x14ac:dyDescent="0.25">
      <c r="A3006" s="7" t="s">
        <v>6625</v>
      </c>
      <c r="B3006" s="7" t="s">
        <v>14</v>
      </c>
      <c r="C3006" s="7" t="s">
        <v>30</v>
      </c>
      <c r="D3006" s="7" t="s">
        <v>16</v>
      </c>
      <c r="E3006" s="7" t="s">
        <v>17</v>
      </c>
      <c r="F3006" s="7" t="s">
        <v>6626</v>
      </c>
      <c r="G3006" s="7" t="s">
        <v>6627</v>
      </c>
      <c r="H3006" s="7">
        <v>53</v>
      </c>
      <c r="I3006" s="7">
        <v>39.29</v>
      </c>
      <c r="J3006" s="7">
        <v>8</v>
      </c>
      <c r="K3006" s="7">
        <v>314.32</v>
      </c>
      <c r="L3006" s="7" t="s">
        <v>18</v>
      </c>
      <c r="M3006" s="9">
        <v>4</v>
      </c>
      <c r="N3006" s="6" t="str">
        <f>IF(ev_charging_network_usage_!$I3006&lt;=10,"Low",IF(ev_charging_network_usage_!$I3006&lt;=30,"Medium","High"))</f>
        <v>High</v>
      </c>
      <c r="O3006" s="6" t="str">
        <f t="shared" si="189"/>
        <v>Medium Satisfaction</v>
      </c>
      <c r="P3006" s="6" t="str">
        <f>IF(ev_charging_network_usage_!$H3006&lt;30,"Short Charging",IF(ev_charging_network_usage_!$H3006&lt;=60,"Medium Charging","Long Charging"))</f>
        <v>Medium Charging</v>
      </c>
      <c r="Q3006" s="6">
        <f t="shared" si="188"/>
        <v>2</v>
      </c>
      <c r="R3006" s="30">
        <f t="shared" si="186"/>
        <v>0.23055555555555557</v>
      </c>
      <c r="S3006" s="28">
        <f t="shared" si="187"/>
        <v>45426</v>
      </c>
      <c r="T3006" s="28"/>
    </row>
    <row r="3007" spans="1:20" ht="13.2" x14ac:dyDescent="0.25">
      <c r="A3007" s="3" t="s">
        <v>6628</v>
      </c>
      <c r="B3007" s="3" t="s">
        <v>29</v>
      </c>
      <c r="C3007" s="3" t="s">
        <v>21</v>
      </c>
      <c r="D3007" s="3" t="s">
        <v>34</v>
      </c>
      <c r="E3007" s="3" t="s">
        <v>35</v>
      </c>
      <c r="F3007" s="4">
        <v>45293.847222222219</v>
      </c>
      <c r="G3007" s="4">
        <v>45293.867361111108</v>
      </c>
      <c r="H3007" s="3">
        <v>29</v>
      </c>
      <c r="I3007" s="3">
        <v>44.82</v>
      </c>
      <c r="J3007" s="3">
        <v>12</v>
      </c>
      <c r="K3007" s="3">
        <v>537.84</v>
      </c>
      <c r="L3007" s="3" t="s">
        <v>23</v>
      </c>
      <c r="M3007" s="5">
        <v>2</v>
      </c>
      <c r="N3007" s="6" t="str">
        <f>IF(ev_charging_network_usage_!$I3007&lt;=10,"Low",IF(ev_charging_network_usage_!$I3007&lt;=30,"Medium","High"))</f>
        <v>High</v>
      </c>
      <c r="O3007" s="6" t="str">
        <f t="shared" si="189"/>
        <v>Low Satisfaction</v>
      </c>
      <c r="P3007" s="6" t="str">
        <f>IF(ev_charging_network_usage_!$H3007&lt;30,"Short Charging",IF(ev_charging_network_usage_!$H3007&lt;=60,"Medium Charging","Long Charging"))</f>
        <v>Short Charging</v>
      </c>
      <c r="Q3007" s="6">
        <f t="shared" si="188"/>
        <v>1</v>
      </c>
      <c r="R3007" s="30">
        <f t="shared" si="186"/>
        <v>0.84722222222222221</v>
      </c>
      <c r="S3007" s="28">
        <f t="shared" si="187"/>
        <v>45293</v>
      </c>
      <c r="T3007" s="28"/>
    </row>
    <row r="3008" spans="1:20" ht="13.2" x14ac:dyDescent="0.25">
      <c r="A3008" s="7" t="s">
        <v>6629</v>
      </c>
      <c r="B3008" s="7" t="s">
        <v>48</v>
      </c>
      <c r="C3008" s="7" t="s">
        <v>15</v>
      </c>
      <c r="D3008" s="7" t="s">
        <v>16</v>
      </c>
      <c r="E3008" s="7" t="s">
        <v>17</v>
      </c>
      <c r="F3008" s="7" t="s">
        <v>6630</v>
      </c>
      <c r="G3008" s="7" t="s">
        <v>6631</v>
      </c>
      <c r="H3008" s="7">
        <v>112</v>
      </c>
      <c r="I3008" s="7">
        <v>54.66</v>
      </c>
      <c r="J3008" s="7">
        <v>15</v>
      </c>
      <c r="K3008" s="7">
        <v>819.9</v>
      </c>
      <c r="L3008" s="7" t="s">
        <v>27</v>
      </c>
      <c r="M3008" s="9">
        <v>1</v>
      </c>
      <c r="N3008" s="6" t="str">
        <f>IF(ev_charging_network_usage_!$I3008&lt;=10,"Low",IF(ev_charging_network_usage_!$I3008&lt;=30,"Medium","High"))</f>
        <v>High</v>
      </c>
      <c r="O3008" s="6" t="str">
        <f t="shared" si="189"/>
        <v>Low Satisfaction</v>
      </c>
      <c r="P3008" s="6" t="str">
        <f>IF(ev_charging_network_usage_!$H3008&lt;30,"Short Charging",IF(ev_charging_network_usage_!$H3008&lt;=60,"Medium Charging","Long Charging"))</f>
        <v>Long Charging</v>
      </c>
      <c r="Q3008" s="6">
        <f t="shared" si="188"/>
        <v>3</v>
      </c>
      <c r="R3008" s="30">
        <f t="shared" si="186"/>
        <v>0.61458333333333337</v>
      </c>
      <c r="S3008" s="28">
        <f t="shared" si="187"/>
        <v>45397</v>
      </c>
      <c r="T3008" s="28"/>
    </row>
    <row r="3009" spans="1:20" ht="13.2" x14ac:dyDescent="0.25">
      <c r="A3009" s="3" t="s">
        <v>6632</v>
      </c>
      <c r="B3009" s="3" t="s">
        <v>78</v>
      </c>
      <c r="C3009" s="3" t="s">
        <v>30</v>
      </c>
      <c r="D3009" s="3" t="s">
        <v>31</v>
      </c>
      <c r="E3009" s="3" t="s">
        <v>35</v>
      </c>
      <c r="F3009" s="3" t="s">
        <v>6633</v>
      </c>
      <c r="G3009" s="4">
        <v>44935.007638888892</v>
      </c>
      <c r="H3009" s="3">
        <v>73</v>
      </c>
      <c r="I3009" s="3">
        <v>16.62</v>
      </c>
      <c r="J3009" s="3">
        <v>15</v>
      </c>
      <c r="K3009" s="3">
        <v>249.3</v>
      </c>
      <c r="L3009" s="3" t="s">
        <v>38</v>
      </c>
      <c r="M3009" s="5">
        <v>5</v>
      </c>
      <c r="N3009" s="6" t="str">
        <f>IF(ev_charging_network_usage_!$I3009&lt;=10,"Low",IF(ev_charging_network_usage_!$I3009&lt;=30,"Medium","High"))</f>
        <v>Medium</v>
      </c>
      <c r="O3009" s="6" t="str">
        <f t="shared" si="189"/>
        <v>High Satisfaction</v>
      </c>
      <c r="P3009" s="6" t="str">
        <f>IF(ev_charging_network_usage_!$H3009&lt;30,"Short Charging",IF(ev_charging_network_usage_!$H3009&lt;=60,"Medium Charging","Long Charging"))</f>
        <v>Long Charging</v>
      </c>
      <c r="Q3009" s="6">
        <f t="shared" si="188"/>
        <v>2</v>
      </c>
      <c r="R3009" s="30">
        <f t="shared" si="186"/>
        <v>0.95694444444444449</v>
      </c>
      <c r="S3009" s="28">
        <f t="shared" si="187"/>
        <v>45169</v>
      </c>
      <c r="T3009" s="28"/>
    </row>
    <row r="3010" spans="1:20" ht="13.2" x14ac:dyDescent="0.25">
      <c r="A3010" s="7" t="s">
        <v>6634</v>
      </c>
      <c r="B3010" s="7" t="s">
        <v>48</v>
      </c>
      <c r="C3010" s="7" t="s">
        <v>30</v>
      </c>
      <c r="D3010" s="7" t="s">
        <v>31</v>
      </c>
      <c r="E3010" s="7" t="s">
        <v>17</v>
      </c>
      <c r="F3010" s="7" t="s">
        <v>6635</v>
      </c>
      <c r="G3010" s="7" t="s">
        <v>6636</v>
      </c>
      <c r="H3010" s="7">
        <v>100</v>
      </c>
      <c r="I3010" s="7">
        <v>21.16</v>
      </c>
      <c r="J3010" s="7">
        <v>15</v>
      </c>
      <c r="K3010" s="7">
        <v>317.39999999999998</v>
      </c>
      <c r="L3010" s="7" t="s">
        <v>18</v>
      </c>
      <c r="M3010" s="9">
        <v>4</v>
      </c>
      <c r="N3010" s="6" t="str">
        <f>IF(ev_charging_network_usage_!$I3010&lt;=10,"Low",IF(ev_charging_network_usage_!$I3010&lt;=30,"Medium","High"))</f>
        <v>Medium</v>
      </c>
      <c r="O3010" s="6" t="str">
        <f t="shared" si="189"/>
        <v>Medium Satisfaction</v>
      </c>
      <c r="P3010" s="6" t="str">
        <f>IF(ev_charging_network_usage_!$H3010&lt;30,"Short Charging",IF(ev_charging_network_usage_!$H3010&lt;=60,"Medium Charging","Long Charging"))</f>
        <v>Long Charging</v>
      </c>
      <c r="Q3010" s="6">
        <f t="shared" si="188"/>
        <v>2</v>
      </c>
      <c r="R3010" s="30">
        <f t="shared" ref="R3010:R3073" si="190">TIME(HOUR(F3010),MINUTE(F3010),SECOND(F3010))</f>
        <v>0.5229166666666667</v>
      </c>
      <c r="S3010" s="28">
        <f t="shared" ref="S3010:S3073" si="191">DATE(YEAR(F3010),MONTH(F3010),DAY(F3010))</f>
        <v>45221</v>
      </c>
      <c r="T3010" s="28"/>
    </row>
    <row r="3011" spans="1:20" ht="13.2" x14ac:dyDescent="0.25">
      <c r="A3011" s="3" t="s">
        <v>6637</v>
      </c>
      <c r="B3011" s="3" t="s">
        <v>55</v>
      </c>
      <c r="C3011" s="3" t="s">
        <v>30</v>
      </c>
      <c r="D3011" s="3" t="s">
        <v>34</v>
      </c>
      <c r="E3011" s="3" t="s">
        <v>35</v>
      </c>
      <c r="F3011" s="4">
        <v>44996.479861111111</v>
      </c>
      <c r="G3011" s="4">
        <v>44996.551388888889</v>
      </c>
      <c r="H3011" s="3">
        <v>103</v>
      </c>
      <c r="I3011" s="3">
        <v>12.47</v>
      </c>
      <c r="J3011" s="3">
        <v>15</v>
      </c>
      <c r="K3011" s="3">
        <v>187.05</v>
      </c>
      <c r="L3011" s="3" t="s">
        <v>23</v>
      </c>
      <c r="M3011" s="5">
        <v>2</v>
      </c>
      <c r="N3011" s="6" t="str">
        <f>IF(ev_charging_network_usage_!$I3011&lt;=10,"Low",IF(ev_charging_network_usage_!$I3011&lt;=30,"Medium","High"))</f>
        <v>Medium</v>
      </c>
      <c r="O3011" s="6" t="str">
        <f t="shared" si="189"/>
        <v>Low Satisfaction</v>
      </c>
      <c r="P3011" s="6" t="str">
        <f>IF(ev_charging_network_usage_!$H3011&lt;30,"Short Charging",IF(ev_charging_network_usage_!$H3011&lt;=60,"Medium Charging","Long Charging"))</f>
        <v>Long Charging</v>
      </c>
      <c r="Q3011" s="6">
        <f t="shared" ref="Q3011:Q3074" si="192">IF(C3011="Fast Charger",1,IF(C3011="Standard Charger",2,IF(C3011="Super Fast Charger",3,"")))</f>
        <v>2</v>
      </c>
      <c r="R3011" s="30">
        <f t="shared" si="190"/>
        <v>0.47986111111111113</v>
      </c>
      <c r="S3011" s="28">
        <f t="shared" si="191"/>
        <v>44996</v>
      </c>
      <c r="T3011" s="28"/>
    </row>
    <row r="3012" spans="1:20" ht="13.2" x14ac:dyDescent="0.25">
      <c r="A3012" s="7" t="s">
        <v>6638</v>
      </c>
      <c r="B3012" s="7" t="s">
        <v>14</v>
      </c>
      <c r="C3012" s="7" t="s">
        <v>30</v>
      </c>
      <c r="D3012" s="7" t="s">
        <v>34</v>
      </c>
      <c r="E3012" s="7" t="s">
        <v>35</v>
      </c>
      <c r="F3012" s="7" t="s">
        <v>6639</v>
      </c>
      <c r="G3012" s="7" t="s">
        <v>6640</v>
      </c>
      <c r="H3012" s="7">
        <v>67</v>
      </c>
      <c r="I3012" s="7">
        <v>17.440000000000001</v>
      </c>
      <c r="J3012" s="7">
        <v>15</v>
      </c>
      <c r="K3012" s="7">
        <v>261.60000000000002</v>
      </c>
      <c r="L3012" s="7" t="s">
        <v>27</v>
      </c>
      <c r="M3012" s="9">
        <v>3</v>
      </c>
      <c r="N3012" s="6" t="str">
        <f>IF(ev_charging_network_usage_!$I3012&lt;=10,"Low",IF(ev_charging_network_usage_!$I3012&lt;=30,"Medium","High"))</f>
        <v>Medium</v>
      </c>
      <c r="O3012" s="6" t="str">
        <f t="shared" ref="O3012:O3075" si="193">IF(M3012&lt;=2,"Low Satisfaction",IF(M3012&lt;=4,"Medium Satisfaction","High Satisfaction"))</f>
        <v>Medium Satisfaction</v>
      </c>
      <c r="P3012" s="6" t="str">
        <f>IF(ev_charging_network_usage_!$H3012&lt;30,"Short Charging",IF(ev_charging_network_usage_!$H3012&lt;=60,"Medium Charging","Long Charging"))</f>
        <v>Long Charging</v>
      </c>
      <c r="Q3012" s="6">
        <f t="shared" si="192"/>
        <v>2</v>
      </c>
      <c r="R3012" s="30">
        <f t="shared" si="190"/>
        <v>0.97083333333333333</v>
      </c>
      <c r="S3012" s="28">
        <f t="shared" si="191"/>
        <v>45163</v>
      </c>
      <c r="T3012" s="28"/>
    </row>
    <row r="3013" spans="1:20" ht="13.2" x14ac:dyDescent="0.25">
      <c r="A3013" s="3" t="s">
        <v>6641</v>
      </c>
      <c r="B3013" s="3" t="s">
        <v>20</v>
      </c>
      <c r="C3013" s="3" t="s">
        <v>15</v>
      </c>
      <c r="D3013" s="3" t="s">
        <v>22</v>
      </c>
      <c r="E3013" s="3" t="s">
        <v>35</v>
      </c>
      <c r="F3013" s="3" t="s">
        <v>6642</v>
      </c>
      <c r="G3013" s="3" t="s">
        <v>6643</v>
      </c>
      <c r="H3013" s="3">
        <v>66</v>
      </c>
      <c r="I3013" s="3">
        <v>14.56</v>
      </c>
      <c r="J3013" s="3">
        <v>8</v>
      </c>
      <c r="K3013" s="3">
        <v>116.48</v>
      </c>
      <c r="L3013" s="3" t="s">
        <v>23</v>
      </c>
      <c r="M3013" s="5">
        <v>5</v>
      </c>
      <c r="N3013" s="6" t="str">
        <f>IF(ev_charging_network_usage_!$I3013&lt;=10,"Low",IF(ev_charging_network_usage_!$I3013&lt;=30,"Medium","High"))</f>
        <v>Medium</v>
      </c>
      <c r="O3013" s="6" t="str">
        <f t="shared" si="193"/>
        <v>High Satisfaction</v>
      </c>
      <c r="P3013" s="6" t="str">
        <f>IF(ev_charging_network_usage_!$H3013&lt;30,"Short Charging",IF(ev_charging_network_usage_!$H3013&lt;=60,"Medium Charging","Long Charging"))</f>
        <v>Long Charging</v>
      </c>
      <c r="Q3013" s="6">
        <f t="shared" si="192"/>
        <v>3</v>
      </c>
      <c r="R3013" s="30">
        <f t="shared" si="190"/>
        <v>5.347222222222222E-2</v>
      </c>
      <c r="S3013" s="28">
        <f t="shared" si="191"/>
        <v>45591</v>
      </c>
      <c r="T3013" s="28"/>
    </row>
    <row r="3014" spans="1:20" ht="13.2" x14ac:dyDescent="0.25">
      <c r="A3014" s="7" t="s">
        <v>6644</v>
      </c>
      <c r="B3014" s="7" t="s">
        <v>29</v>
      </c>
      <c r="C3014" s="7" t="s">
        <v>15</v>
      </c>
      <c r="D3014" s="7" t="s">
        <v>16</v>
      </c>
      <c r="E3014" s="7" t="s">
        <v>35</v>
      </c>
      <c r="F3014" s="8">
        <v>45387.760416666664</v>
      </c>
      <c r="G3014" s="8">
        <v>45387.833333333336</v>
      </c>
      <c r="H3014" s="7">
        <v>105</v>
      </c>
      <c r="I3014" s="7">
        <v>40.68</v>
      </c>
      <c r="J3014" s="7">
        <v>15</v>
      </c>
      <c r="K3014" s="7">
        <v>610.20000000000005</v>
      </c>
      <c r="L3014" s="7" t="s">
        <v>18</v>
      </c>
      <c r="M3014" s="9">
        <v>1</v>
      </c>
      <c r="N3014" s="6" t="str">
        <f>IF(ev_charging_network_usage_!$I3014&lt;=10,"Low",IF(ev_charging_network_usage_!$I3014&lt;=30,"Medium","High"))</f>
        <v>High</v>
      </c>
      <c r="O3014" s="6" t="str">
        <f t="shared" si="193"/>
        <v>Low Satisfaction</v>
      </c>
      <c r="P3014" s="6" t="str">
        <f>IF(ev_charging_network_usage_!$H3014&lt;30,"Short Charging",IF(ev_charging_network_usage_!$H3014&lt;=60,"Medium Charging","Long Charging"))</f>
        <v>Long Charging</v>
      </c>
      <c r="Q3014" s="6">
        <f t="shared" si="192"/>
        <v>3</v>
      </c>
      <c r="R3014" s="30">
        <f t="shared" si="190"/>
        <v>0.76041666666666663</v>
      </c>
      <c r="S3014" s="28">
        <f t="shared" si="191"/>
        <v>45387</v>
      </c>
      <c r="T3014" s="28"/>
    </row>
    <row r="3015" spans="1:20" ht="13.2" x14ac:dyDescent="0.25">
      <c r="A3015" s="3" t="s">
        <v>6645</v>
      </c>
      <c r="B3015" s="3" t="s">
        <v>43</v>
      </c>
      <c r="C3015" s="3" t="s">
        <v>15</v>
      </c>
      <c r="D3015" s="3" t="s">
        <v>31</v>
      </c>
      <c r="E3015" s="3" t="s">
        <v>17</v>
      </c>
      <c r="F3015" s="4">
        <v>45482.537499999999</v>
      </c>
      <c r="G3015" s="4">
        <v>45482.617361111108</v>
      </c>
      <c r="H3015" s="3">
        <v>115</v>
      </c>
      <c r="I3015" s="3">
        <v>2.69</v>
      </c>
      <c r="J3015" s="3">
        <v>8</v>
      </c>
      <c r="K3015" s="3">
        <v>21.52</v>
      </c>
      <c r="L3015" s="3" t="s">
        <v>38</v>
      </c>
      <c r="M3015" s="5">
        <v>5</v>
      </c>
      <c r="N3015" s="6" t="str">
        <f>IF(ev_charging_network_usage_!$I3015&lt;=10,"Low",IF(ev_charging_network_usage_!$I3015&lt;=30,"Medium","High"))</f>
        <v>Low</v>
      </c>
      <c r="O3015" s="6" t="str">
        <f t="shared" si="193"/>
        <v>High Satisfaction</v>
      </c>
      <c r="P3015" s="6" t="str">
        <f>IF(ev_charging_network_usage_!$H3015&lt;30,"Short Charging",IF(ev_charging_network_usage_!$H3015&lt;=60,"Medium Charging","Long Charging"))</f>
        <v>Long Charging</v>
      </c>
      <c r="Q3015" s="6">
        <f t="shared" si="192"/>
        <v>3</v>
      </c>
      <c r="R3015" s="30">
        <f t="shared" si="190"/>
        <v>0.53749999999999998</v>
      </c>
      <c r="S3015" s="28">
        <f t="shared" si="191"/>
        <v>45482</v>
      </c>
      <c r="T3015" s="28"/>
    </row>
    <row r="3016" spans="1:20" ht="13.2" x14ac:dyDescent="0.25">
      <c r="A3016" s="7" t="s">
        <v>6646</v>
      </c>
      <c r="B3016" s="7" t="s">
        <v>59</v>
      </c>
      <c r="C3016" s="7" t="s">
        <v>21</v>
      </c>
      <c r="D3016" s="7" t="s">
        <v>16</v>
      </c>
      <c r="E3016" s="7" t="s">
        <v>17</v>
      </c>
      <c r="F3016" s="7" t="s">
        <v>6647</v>
      </c>
      <c r="G3016" s="7" t="s">
        <v>6648</v>
      </c>
      <c r="H3016" s="7">
        <v>60</v>
      </c>
      <c r="I3016" s="7">
        <v>51.05</v>
      </c>
      <c r="J3016" s="7">
        <v>10</v>
      </c>
      <c r="K3016" s="7">
        <v>510.5</v>
      </c>
      <c r="L3016" s="7" t="s">
        <v>27</v>
      </c>
      <c r="M3016" s="9">
        <v>1</v>
      </c>
      <c r="N3016" s="6" t="str">
        <f>IF(ev_charging_network_usage_!$I3016&lt;=10,"Low",IF(ev_charging_network_usage_!$I3016&lt;=30,"Medium","High"))</f>
        <v>High</v>
      </c>
      <c r="O3016" s="6" t="str">
        <f t="shared" si="193"/>
        <v>Low Satisfaction</v>
      </c>
      <c r="P3016" s="6" t="str">
        <f>IF(ev_charging_network_usage_!$H3016&lt;30,"Short Charging",IF(ev_charging_network_usage_!$H3016&lt;=60,"Medium Charging","Long Charging"))</f>
        <v>Medium Charging</v>
      </c>
      <c r="Q3016" s="6">
        <f t="shared" si="192"/>
        <v>1</v>
      </c>
      <c r="R3016" s="30">
        <f t="shared" si="190"/>
        <v>0.87013888888888891</v>
      </c>
      <c r="S3016" s="28">
        <f t="shared" si="191"/>
        <v>45004</v>
      </c>
      <c r="T3016" s="28"/>
    </row>
    <row r="3017" spans="1:20" ht="13.2" x14ac:dyDescent="0.25">
      <c r="A3017" s="3" t="s">
        <v>6649</v>
      </c>
      <c r="B3017" s="3" t="s">
        <v>48</v>
      </c>
      <c r="C3017" s="3" t="s">
        <v>15</v>
      </c>
      <c r="D3017" s="3" t="s">
        <v>22</v>
      </c>
      <c r="E3017" s="3" t="s">
        <v>35</v>
      </c>
      <c r="F3017" s="4">
        <v>45392.337500000001</v>
      </c>
      <c r="G3017" s="4">
        <v>45392.406944444447</v>
      </c>
      <c r="H3017" s="3">
        <v>100</v>
      </c>
      <c r="I3017" s="3">
        <v>2.7</v>
      </c>
      <c r="J3017" s="3">
        <v>10</v>
      </c>
      <c r="K3017" s="3">
        <v>27</v>
      </c>
      <c r="L3017" s="3" t="s">
        <v>27</v>
      </c>
      <c r="M3017" s="5">
        <v>3</v>
      </c>
      <c r="N3017" s="6" t="str">
        <f>IF(ev_charging_network_usage_!$I3017&lt;=10,"Low",IF(ev_charging_network_usage_!$I3017&lt;=30,"Medium","High"))</f>
        <v>Low</v>
      </c>
      <c r="O3017" s="6" t="str">
        <f t="shared" si="193"/>
        <v>Medium Satisfaction</v>
      </c>
      <c r="P3017" s="6" t="str">
        <f>IF(ev_charging_network_usage_!$H3017&lt;30,"Short Charging",IF(ev_charging_network_usage_!$H3017&lt;=60,"Medium Charging","Long Charging"))</f>
        <v>Long Charging</v>
      </c>
      <c r="Q3017" s="6">
        <f t="shared" si="192"/>
        <v>3</v>
      </c>
      <c r="R3017" s="30">
        <f t="shared" si="190"/>
        <v>0.33750000000000002</v>
      </c>
      <c r="S3017" s="28">
        <f t="shared" si="191"/>
        <v>45392</v>
      </c>
      <c r="T3017" s="28"/>
    </row>
    <row r="3018" spans="1:20" ht="13.2" x14ac:dyDescent="0.25">
      <c r="A3018" s="7" t="s">
        <v>6650</v>
      </c>
      <c r="B3018" s="7" t="s">
        <v>48</v>
      </c>
      <c r="C3018" s="7" t="s">
        <v>15</v>
      </c>
      <c r="D3018" s="7" t="s">
        <v>31</v>
      </c>
      <c r="E3018" s="7" t="s">
        <v>17</v>
      </c>
      <c r="F3018" s="8">
        <v>44968.179166666669</v>
      </c>
      <c r="G3018" s="8">
        <v>44968.234722222223</v>
      </c>
      <c r="H3018" s="7">
        <v>80</v>
      </c>
      <c r="I3018" s="7">
        <v>41.75</v>
      </c>
      <c r="J3018" s="7">
        <v>8</v>
      </c>
      <c r="K3018" s="7">
        <v>334</v>
      </c>
      <c r="L3018" s="7" t="s">
        <v>23</v>
      </c>
      <c r="M3018" s="9">
        <v>2</v>
      </c>
      <c r="N3018" s="6" t="str">
        <f>IF(ev_charging_network_usage_!$I3018&lt;=10,"Low",IF(ev_charging_network_usage_!$I3018&lt;=30,"Medium","High"))</f>
        <v>High</v>
      </c>
      <c r="O3018" s="6" t="str">
        <f t="shared" si="193"/>
        <v>Low Satisfaction</v>
      </c>
      <c r="P3018" s="6" t="str">
        <f>IF(ev_charging_network_usage_!$H3018&lt;30,"Short Charging",IF(ev_charging_network_usage_!$H3018&lt;=60,"Medium Charging","Long Charging"))</f>
        <v>Long Charging</v>
      </c>
      <c r="Q3018" s="6">
        <f t="shared" si="192"/>
        <v>3</v>
      </c>
      <c r="R3018" s="30">
        <f t="shared" si="190"/>
        <v>0.17916666666666667</v>
      </c>
      <c r="S3018" s="28">
        <f t="shared" si="191"/>
        <v>44968</v>
      </c>
      <c r="T3018" s="28"/>
    </row>
    <row r="3019" spans="1:20" ht="13.2" x14ac:dyDescent="0.25">
      <c r="A3019" s="3" t="s">
        <v>6651</v>
      </c>
      <c r="B3019" s="3" t="s">
        <v>20</v>
      </c>
      <c r="C3019" s="3" t="s">
        <v>15</v>
      </c>
      <c r="D3019" s="3" t="s">
        <v>34</v>
      </c>
      <c r="E3019" s="3" t="s">
        <v>17</v>
      </c>
      <c r="F3019" s="3" t="s">
        <v>6652</v>
      </c>
      <c r="G3019" s="3" t="s">
        <v>6653</v>
      </c>
      <c r="H3019" s="3">
        <v>88</v>
      </c>
      <c r="I3019" s="3">
        <v>12.05</v>
      </c>
      <c r="J3019" s="3">
        <v>12</v>
      </c>
      <c r="K3019" s="3">
        <v>144.6</v>
      </c>
      <c r="L3019" s="3" t="s">
        <v>38</v>
      </c>
      <c r="M3019" s="5">
        <v>5</v>
      </c>
      <c r="N3019" s="6" t="str">
        <f>IF(ev_charging_network_usage_!$I3019&lt;=10,"Low",IF(ev_charging_network_usage_!$I3019&lt;=30,"Medium","High"))</f>
        <v>Medium</v>
      </c>
      <c r="O3019" s="6" t="str">
        <f t="shared" si="193"/>
        <v>High Satisfaction</v>
      </c>
      <c r="P3019" s="6" t="str">
        <f>IF(ev_charging_network_usage_!$H3019&lt;30,"Short Charging",IF(ev_charging_network_usage_!$H3019&lt;=60,"Medium Charging","Long Charging"))</f>
        <v>Long Charging</v>
      </c>
      <c r="Q3019" s="6">
        <f t="shared" si="192"/>
        <v>3</v>
      </c>
      <c r="R3019" s="30">
        <f t="shared" si="190"/>
        <v>0.99791666666666667</v>
      </c>
      <c r="S3019" s="28">
        <f t="shared" si="191"/>
        <v>45614</v>
      </c>
      <c r="T3019" s="28"/>
    </row>
    <row r="3020" spans="1:20" ht="13.2" x14ac:dyDescent="0.25">
      <c r="A3020" s="7" t="s">
        <v>6654</v>
      </c>
      <c r="B3020" s="7" t="s">
        <v>43</v>
      </c>
      <c r="C3020" s="7" t="s">
        <v>30</v>
      </c>
      <c r="D3020" s="7" t="s">
        <v>34</v>
      </c>
      <c r="E3020" s="7" t="s">
        <v>35</v>
      </c>
      <c r="F3020" s="8">
        <v>45393.65</v>
      </c>
      <c r="G3020" s="8">
        <v>45393.709722222222</v>
      </c>
      <c r="H3020" s="7">
        <v>86</v>
      </c>
      <c r="I3020" s="7">
        <v>36.369999999999997</v>
      </c>
      <c r="J3020" s="7">
        <v>8</v>
      </c>
      <c r="K3020" s="7">
        <v>290.95999999999998</v>
      </c>
      <c r="L3020" s="7" t="s">
        <v>23</v>
      </c>
      <c r="M3020" s="9">
        <v>1</v>
      </c>
      <c r="N3020" s="6" t="str">
        <f>IF(ev_charging_network_usage_!$I3020&lt;=10,"Low",IF(ev_charging_network_usage_!$I3020&lt;=30,"Medium","High"))</f>
        <v>High</v>
      </c>
      <c r="O3020" s="6" t="str">
        <f t="shared" si="193"/>
        <v>Low Satisfaction</v>
      </c>
      <c r="P3020" s="6" t="str">
        <f>IF(ev_charging_network_usage_!$H3020&lt;30,"Short Charging",IF(ev_charging_network_usage_!$H3020&lt;=60,"Medium Charging","Long Charging"))</f>
        <v>Long Charging</v>
      </c>
      <c r="Q3020" s="6">
        <f t="shared" si="192"/>
        <v>2</v>
      </c>
      <c r="R3020" s="30">
        <f t="shared" si="190"/>
        <v>0.65</v>
      </c>
      <c r="S3020" s="28">
        <f t="shared" si="191"/>
        <v>45393</v>
      </c>
      <c r="T3020" s="28"/>
    </row>
    <row r="3021" spans="1:20" ht="13.2" x14ac:dyDescent="0.25">
      <c r="A3021" s="3" t="s">
        <v>6655</v>
      </c>
      <c r="B3021" s="3" t="s">
        <v>78</v>
      </c>
      <c r="C3021" s="3" t="s">
        <v>30</v>
      </c>
      <c r="D3021" s="3" t="s">
        <v>34</v>
      </c>
      <c r="E3021" s="3" t="s">
        <v>17</v>
      </c>
      <c r="F3021" s="3" t="s">
        <v>6656</v>
      </c>
      <c r="G3021" s="3" t="s">
        <v>6657</v>
      </c>
      <c r="H3021" s="3">
        <v>110</v>
      </c>
      <c r="I3021" s="3">
        <v>42.67</v>
      </c>
      <c r="J3021" s="3">
        <v>12</v>
      </c>
      <c r="K3021" s="3">
        <v>512.04</v>
      </c>
      <c r="L3021" s="3" t="s">
        <v>38</v>
      </c>
      <c r="M3021" s="5">
        <v>5</v>
      </c>
      <c r="N3021" s="6" t="str">
        <f>IF(ev_charging_network_usage_!$I3021&lt;=10,"Low",IF(ev_charging_network_usage_!$I3021&lt;=30,"Medium","High"))</f>
        <v>High</v>
      </c>
      <c r="O3021" s="6" t="str">
        <f t="shared" si="193"/>
        <v>High Satisfaction</v>
      </c>
      <c r="P3021" s="6" t="str">
        <f>IF(ev_charging_network_usage_!$H3021&lt;30,"Short Charging",IF(ev_charging_network_usage_!$H3021&lt;=60,"Medium Charging","Long Charging"))</f>
        <v>Long Charging</v>
      </c>
      <c r="Q3021" s="6">
        <f t="shared" si="192"/>
        <v>2</v>
      </c>
      <c r="R3021" s="30">
        <f t="shared" si="190"/>
        <v>0.4236111111111111</v>
      </c>
      <c r="S3021" s="28">
        <f t="shared" si="191"/>
        <v>45195</v>
      </c>
      <c r="T3021" s="28"/>
    </row>
    <row r="3022" spans="1:20" ht="13.2" x14ac:dyDescent="0.25">
      <c r="A3022" s="7" t="s">
        <v>6658</v>
      </c>
      <c r="B3022" s="7" t="s">
        <v>48</v>
      </c>
      <c r="C3022" s="7" t="s">
        <v>15</v>
      </c>
      <c r="D3022" s="7" t="s">
        <v>34</v>
      </c>
      <c r="E3022" s="7" t="s">
        <v>17</v>
      </c>
      <c r="F3022" s="7" t="s">
        <v>6659</v>
      </c>
      <c r="G3022" s="7" t="s">
        <v>6660</v>
      </c>
      <c r="H3022" s="7">
        <v>73</v>
      </c>
      <c r="I3022" s="7">
        <v>22.33</v>
      </c>
      <c r="J3022" s="7">
        <v>15</v>
      </c>
      <c r="K3022" s="7">
        <v>334.95</v>
      </c>
      <c r="L3022" s="7" t="s">
        <v>18</v>
      </c>
      <c r="M3022" s="9">
        <v>4</v>
      </c>
      <c r="N3022" s="6" t="str">
        <f>IF(ev_charging_network_usage_!$I3022&lt;=10,"Low",IF(ev_charging_network_usage_!$I3022&lt;=30,"Medium","High"))</f>
        <v>Medium</v>
      </c>
      <c r="O3022" s="6" t="str">
        <f t="shared" si="193"/>
        <v>Medium Satisfaction</v>
      </c>
      <c r="P3022" s="6" t="str">
        <f>IF(ev_charging_network_usage_!$H3022&lt;30,"Short Charging",IF(ev_charging_network_usage_!$H3022&lt;=60,"Medium Charging","Long Charging"))</f>
        <v>Long Charging</v>
      </c>
      <c r="Q3022" s="6">
        <f t="shared" si="192"/>
        <v>3</v>
      </c>
      <c r="R3022" s="30">
        <f t="shared" si="190"/>
        <v>0.71736111111111112</v>
      </c>
      <c r="S3022" s="28">
        <f t="shared" si="191"/>
        <v>45164</v>
      </c>
      <c r="T3022" s="28"/>
    </row>
    <row r="3023" spans="1:20" ht="13.2" x14ac:dyDescent="0.25">
      <c r="A3023" s="3" t="s">
        <v>6661</v>
      </c>
      <c r="B3023" s="3" t="s">
        <v>29</v>
      </c>
      <c r="C3023" s="3" t="s">
        <v>15</v>
      </c>
      <c r="D3023" s="3" t="s">
        <v>22</v>
      </c>
      <c r="E3023" s="3" t="s">
        <v>35</v>
      </c>
      <c r="F3023" s="3" t="s">
        <v>6662</v>
      </c>
      <c r="G3023" s="3" t="s">
        <v>6663</v>
      </c>
      <c r="H3023" s="3">
        <v>114</v>
      </c>
      <c r="I3023" s="3">
        <v>20.36</v>
      </c>
      <c r="J3023" s="3">
        <v>12</v>
      </c>
      <c r="K3023" s="3">
        <v>244.32</v>
      </c>
      <c r="L3023" s="3" t="s">
        <v>27</v>
      </c>
      <c r="M3023" s="5">
        <v>1</v>
      </c>
      <c r="N3023" s="6" t="str">
        <f>IF(ev_charging_network_usage_!$I3023&lt;=10,"Low",IF(ev_charging_network_usage_!$I3023&lt;=30,"Medium","High"))</f>
        <v>Medium</v>
      </c>
      <c r="O3023" s="6" t="str">
        <f t="shared" si="193"/>
        <v>Low Satisfaction</v>
      </c>
      <c r="P3023" s="6" t="str">
        <f>IF(ev_charging_network_usage_!$H3023&lt;30,"Short Charging",IF(ev_charging_network_usage_!$H3023&lt;=60,"Medium Charging","Long Charging"))</f>
        <v>Long Charging</v>
      </c>
      <c r="Q3023" s="6">
        <f t="shared" si="192"/>
        <v>3</v>
      </c>
      <c r="R3023" s="30">
        <f t="shared" si="190"/>
        <v>0.44374999999999998</v>
      </c>
      <c r="S3023" s="28">
        <f t="shared" si="191"/>
        <v>45194</v>
      </c>
      <c r="T3023" s="28"/>
    </row>
    <row r="3024" spans="1:20" ht="13.2" x14ac:dyDescent="0.25">
      <c r="A3024" s="7" t="s">
        <v>6664</v>
      </c>
      <c r="B3024" s="7" t="s">
        <v>29</v>
      </c>
      <c r="C3024" s="7" t="s">
        <v>15</v>
      </c>
      <c r="D3024" s="7" t="s">
        <v>16</v>
      </c>
      <c r="E3024" s="7" t="s">
        <v>17</v>
      </c>
      <c r="F3024" s="8">
        <v>45115.059027777781</v>
      </c>
      <c r="G3024" s="8">
        <v>45115.09652777778</v>
      </c>
      <c r="H3024" s="7">
        <v>54</v>
      </c>
      <c r="I3024" s="7">
        <v>5.46</v>
      </c>
      <c r="J3024" s="7">
        <v>8</v>
      </c>
      <c r="K3024" s="7">
        <v>43.68</v>
      </c>
      <c r="L3024" s="7" t="s">
        <v>18</v>
      </c>
      <c r="M3024" s="9">
        <v>4</v>
      </c>
      <c r="N3024" s="6" t="str">
        <f>IF(ev_charging_network_usage_!$I3024&lt;=10,"Low",IF(ev_charging_network_usage_!$I3024&lt;=30,"Medium","High"))</f>
        <v>Low</v>
      </c>
      <c r="O3024" s="6" t="str">
        <f t="shared" si="193"/>
        <v>Medium Satisfaction</v>
      </c>
      <c r="P3024" s="6" t="str">
        <f>IF(ev_charging_network_usage_!$H3024&lt;30,"Short Charging",IF(ev_charging_network_usage_!$H3024&lt;=60,"Medium Charging","Long Charging"))</f>
        <v>Medium Charging</v>
      </c>
      <c r="Q3024" s="6">
        <f t="shared" si="192"/>
        <v>3</v>
      </c>
      <c r="R3024" s="30">
        <f t="shared" si="190"/>
        <v>5.9027777777777776E-2</v>
      </c>
      <c r="S3024" s="28">
        <f t="shared" si="191"/>
        <v>45115</v>
      </c>
      <c r="T3024" s="28"/>
    </row>
    <row r="3025" spans="1:20" ht="13.2" x14ac:dyDescent="0.25">
      <c r="A3025" s="3" t="s">
        <v>6665</v>
      </c>
      <c r="B3025" s="3" t="s">
        <v>55</v>
      </c>
      <c r="C3025" s="3" t="s">
        <v>21</v>
      </c>
      <c r="D3025" s="3" t="s">
        <v>31</v>
      </c>
      <c r="E3025" s="3" t="s">
        <v>35</v>
      </c>
      <c r="F3025" s="4">
        <v>45421.015277777777</v>
      </c>
      <c r="G3025" s="4">
        <v>45421.043055555558</v>
      </c>
      <c r="H3025" s="3">
        <v>40</v>
      </c>
      <c r="I3025" s="3">
        <v>28.49</v>
      </c>
      <c r="J3025" s="3">
        <v>12</v>
      </c>
      <c r="K3025" s="3">
        <v>341.88</v>
      </c>
      <c r="L3025" s="3" t="s">
        <v>38</v>
      </c>
      <c r="M3025" s="5">
        <v>5</v>
      </c>
      <c r="N3025" s="6" t="str">
        <f>IF(ev_charging_network_usage_!$I3025&lt;=10,"Low",IF(ev_charging_network_usage_!$I3025&lt;=30,"Medium","High"))</f>
        <v>Medium</v>
      </c>
      <c r="O3025" s="6" t="str">
        <f t="shared" si="193"/>
        <v>High Satisfaction</v>
      </c>
      <c r="P3025" s="6" t="str">
        <f>IF(ev_charging_network_usage_!$H3025&lt;30,"Short Charging",IF(ev_charging_network_usage_!$H3025&lt;=60,"Medium Charging","Long Charging"))</f>
        <v>Medium Charging</v>
      </c>
      <c r="Q3025" s="6">
        <f t="shared" si="192"/>
        <v>1</v>
      </c>
      <c r="R3025" s="30">
        <f t="shared" si="190"/>
        <v>1.5277777777777777E-2</v>
      </c>
      <c r="S3025" s="28">
        <f t="shared" si="191"/>
        <v>45421</v>
      </c>
      <c r="T3025" s="28"/>
    </row>
    <row r="3026" spans="1:20" ht="13.2" x14ac:dyDescent="0.25">
      <c r="A3026" s="7" t="s">
        <v>6666</v>
      </c>
      <c r="B3026" s="7" t="s">
        <v>20</v>
      </c>
      <c r="C3026" s="7" t="s">
        <v>15</v>
      </c>
      <c r="D3026" s="7" t="s">
        <v>34</v>
      </c>
      <c r="E3026" s="7" t="s">
        <v>17</v>
      </c>
      <c r="F3026" s="8">
        <v>44996.241666666669</v>
      </c>
      <c r="G3026" s="8">
        <v>44996.251388888886</v>
      </c>
      <c r="H3026" s="7">
        <v>14</v>
      </c>
      <c r="I3026" s="7">
        <v>35.35</v>
      </c>
      <c r="J3026" s="7">
        <v>12</v>
      </c>
      <c r="K3026" s="7">
        <v>424.2</v>
      </c>
      <c r="L3026" s="7" t="s">
        <v>27</v>
      </c>
      <c r="M3026" s="9">
        <v>5</v>
      </c>
      <c r="N3026" s="6" t="str">
        <f>IF(ev_charging_network_usage_!$I3026&lt;=10,"Low",IF(ev_charging_network_usage_!$I3026&lt;=30,"Medium","High"))</f>
        <v>High</v>
      </c>
      <c r="O3026" s="6" t="str">
        <f t="shared" si="193"/>
        <v>High Satisfaction</v>
      </c>
      <c r="P3026" s="6" t="str">
        <f>IF(ev_charging_network_usage_!$H3026&lt;30,"Short Charging",IF(ev_charging_network_usage_!$H3026&lt;=60,"Medium Charging","Long Charging"))</f>
        <v>Short Charging</v>
      </c>
      <c r="Q3026" s="6">
        <f t="shared" si="192"/>
        <v>3</v>
      </c>
      <c r="R3026" s="30">
        <f t="shared" si="190"/>
        <v>0.24166666666666667</v>
      </c>
      <c r="S3026" s="28">
        <f t="shared" si="191"/>
        <v>44996</v>
      </c>
      <c r="T3026" s="28"/>
    </row>
    <row r="3027" spans="1:20" ht="13.2" x14ac:dyDescent="0.25">
      <c r="A3027" s="3" t="s">
        <v>6667</v>
      </c>
      <c r="B3027" s="3" t="s">
        <v>43</v>
      </c>
      <c r="C3027" s="3" t="s">
        <v>21</v>
      </c>
      <c r="D3027" s="3" t="s">
        <v>31</v>
      </c>
      <c r="E3027" s="3" t="s">
        <v>35</v>
      </c>
      <c r="F3027" s="3" t="s">
        <v>6668</v>
      </c>
      <c r="G3027" s="3" t="s">
        <v>6669</v>
      </c>
      <c r="H3027" s="3">
        <v>59</v>
      </c>
      <c r="I3027" s="3">
        <v>21.35</v>
      </c>
      <c r="J3027" s="3">
        <v>12</v>
      </c>
      <c r="K3027" s="3">
        <v>256.2</v>
      </c>
      <c r="L3027" s="3" t="s">
        <v>27</v>
      </c>
      <c r="M3027" s="5">
        <v>2</v>
      </c>
      <c r="N3027" s="6" t="str">
        <f>IF(ev_charging_network_usage_!$I3027&lt;=10,"Low",IF(ev_charging_network_usage_!$I3027&lt;=30,"Medium","High"))</f>
        <v>Medium</v>
      </c>
      <c r="O3027" s="6" t="str">
        <f t="shared" si="193"/>
        <v>Low Satisfaction</v>
      </c>
      <c r="P3027" s="6" t="str">
        <f>IF(ev_charging_network_usage_!$H3027&lt;30,"Short Charging",IF(ev_charging_network_usage_!$H3027&lt;=60,"Medium Charging","Long Charging"))</f>
        <v>Medium Charging</v>
      </c>
      <c r="Q3027" s="6">
        <f t="shared" si="192"/>
        <v>1</v>
      </c>
      <c r="R3027" s="30">
        <f t="shared" si="190"/>
        <v>0.65902777777777777</v>
      </c>
      <c r="S3027" s="28">
        <f t="shared" si="191"/>
        <v>45253</v>
      </c>
      <c r="T3027" s="28"/>
    </row>
    <row r="3028" spans="1:20" ht="13.2" x14ac:dyDescent="0.25">
      <c r="A3028" s="7" t="s">
        <v>6670</v>
      </c>
      <c r="B3028" s="7" t="s">
        <v>55</v>
      </c>
      <c r="C3028" s="7" t="s">
        <v>30</v>
      </c>
      <c r="D3028" s="7" t="s">
        <v>22</v>
      </c>
      <c r="E3028" s="7" t="s">
        <v>35</v>
      </c>
      <c r="F3028" s="8">
        <v>45084.855555555558</v>
      </c>
      <c r="G3028" s="8">
        <v>45084.921527777777</v>
      </c>
      <c r="H3028" s="7">
        <v>95</v>
      </c>
      <c r="I3028" s="7">
        <v>10.74</v>
      </c>
      <c r="J3028" s="7">
        <v>15</v>
      </c>
      <c r="K3028" s="7">
        <v>161.1</v>
      </c>
      <c r="L3028" s="7" t="s">
        <v>23</v>
      </c>
      <c r="M3028" s="9">
        <v>4</v>
      </c>
      <c r="N3028" s="6" t="str">
        <f>IF(ev_charging_network_usage_!$I3028&lt;=10,"Low",IF(ev_charging_network_usage_!$I3028&lt;=30,"Medium","High"))</f>
        <v>Medium</v>
      </c>
      <c r="O3028" s="6" t="str">
        <f t="shared" si="193"/>
        <v>Medium Satisfaction</v>
      </c>
      <c r="P3028" s="6" t="str">
        <f>IF(ev_charging_network_usage_!$H3028&lt;30,"Short Charging",IF(ev_charging_network_usage_!$H3028&lt;=60,"Medium Charging","Long Charging"))</f>
        <v>Long Charging</v>
      </c>
      <c r="Q3028" s="6">
        <f t="shared" si="192"/>
        <v>2</v>
      </c>
      <c r="R3028" s="30">
        <f t="shared" si="190"/>
        <v>0.85555555555555551</v>
      </c>
      <c r="S3028" s="28">
        <f t="shared" si="191"/>
        <v>45084</v>
      </c>
      <c r="T3028" s="28"/>
    </row>
    <row r="3029" spans="1:20" ht="13.2" x14ac:dyDescent="0.25">
      <c r="A3029" s="3" t="s">
        <v>6671</v>
      </c>
      <c r="B3029" s="3" t="s">
        <v>59</v>
      </c>
      <c r="C3029" s="3" t="s">
        <v>30</v>
      </c>
      <c r="D3029" s="3" t="s">
        <v>16</v>
      </c>
      <c r="E3029" s="3" t="s">
        <v>35</v>
      </c>
      <c r="F3029" s="4">
        <v>45414.206250000003</v>
      </c>
      <c r="G3029" s="4">
        <v>45414.265972222223</v>
      </c>
      <c r="H3029" s="3">
        <v>86</v>
      </c>
      <c r="I3029" s="3">
        <v>56.58</v>
      </c>
      <c r="J3029" s="3">
        <v>12</v>
      </c>
      <c r="K3029" s="3">
        <v>678.96</v>
      </c>
      <c r="L3029" s="3" t="s">
        <v>38</v>
      </c>
      <c r="M3029" s="5">
        <v>5</v>
      </c>
      <c r="N3029" s="6" t="str">
        <f>IF(ev_charging_network_usage_!$I3029&lt;=10,"Low",IF(ev_charging_network_usage_!$I3029&lt;=30,"Medium","High"))</f>
        <v>High</v>
      </c>
      <c r="O3029" s="6" t="str">
        <f t="shared" si="193"/>
        <v>High Satisfaction</v>
      </c>
      <c r="P3029" s="6" t="str">
        <f>IF(ev_charging_network_usage_!$H3029&lt;30,"Short Charging",IF(ev_charging_network_usage_!$H3029&lt;=60,"Medium Charging","Long Charging"))</f>
        <v>Long Charging</v>
      </c>
      <c r="Q3029" s="6">
        <f t="shared" si="192"/>
        <v>2</v>
      </c>
      <c r="R3029" s="30">
        <f t="shared" si="190"/>
        <v>0.20624999999999999</v>
      </c>
      <c r="S3029" s="28">
        <f t="shared" si="191"/>
        <v>45414</v>
      </c>
      <c r="T3029" s="28"/>
    </row>
    <row r="3030" spans="1:20" ht="13.2" x14ac:dyDescent="0.25">
      <c r="A3030" s="7" t="s">
        <v>6672</v>
      </c>
      <c r="B3030" s="7" t="s">
        <v>20</v>
      </c>
      <c r="C3030" s="7" t="s">
        <v>15</v>
      </c>
      <c r="D3030" s="7" t="s">
        <v>31</v>
      </c>
      <c r="E3030" s="7" t="s">
        <v>35</v>
      </c>
      <c r="F3030" s="8">
        <v>45027.270138888889</v>
      </c>
      <c r="G3030" s="8">
        <v>45027.324999999997</v>
      </c>
      <c r="H3030" s="7">
        <v>79</v>
      </c>
      <c r="I3030" s="7">
        <v>38.93</v>
      </c>
      <c r="J3030" s="7">
        <v>10</v>
      </c>
      <c r="K3030" s="7">
        <v>389.3</v>
      </c>
      <c r="L3030" s="7" t="s">
        <v>18</v>
      </c>
      <c r="M3030" s="9">
        <v>4</v>
      </c>
      <c r="N3030" s="6" t="str">
        <f>IF(ev_charging_network_usage_!$I3030&lt;=10,"Low",IF(ev_charging_network_usage_!$I3030&lt;=30,"Medium","High"))</f>
        <v>High</v>
      </c>
      <c r="O3030" s="6" t="str">
        <f t="shared" si="193"/>
        <v>Medium Satisfaction</v>
      </c>
      <c r="P3030" s="6" t="str">
        <f>IF(ev_charging_network_usage_!$H3030&lt;30,"Short Charging",IF(ev_charging_network_usage_!$H3030&lt;=60,"Medium Charging","Long Charging"))</f>
        <v>Long Charging</v>
      </c>
      <c r="Q3030" s="6">
        <f t="shared" si="192"/>
        <v>3</v>
      </c>
      <c r="R3030" s="30">
        <f t="shared" si="190"/>
        <v>0.27013888888888887</v>
      </c>
      <c r="S3030" s="28">
        <f t="shared" si="191"/>
        <v>45027</v>
      </c>
      <c r="T3030" s="28"/>
    </row>
    <row r="3031" spans="1:20" ht="13.2" x14ac:dyDescent="0.25">
      <c r="A3031" s="3" t="s">
        <v>6673</v>
      </c>
      <c r="B3031" s="3" t="s">
        <v>14</v>
      </c>
      <c r="C3031" s="3" t="s">
        <v>15</v>
      </c>
      <c r="D3031" s="3" t="s">
        <v>34</v>
      </c>
      <c r="E3031" s="3" t="s">
        <v>17</v>
      </c>
      <c r="F3031" s="3" t="s">
        <v>6674</v>
      </c>
      <c r="G3031" s="3" t="s">
        <v>6675</v>
      </c>
      <c r="H3031" s="3">
        <v>101</v>
      </c>
      <c r="I3031" s="3">
        <v>36.950000000000003</v>
      </c>
      <c r="J3031" s="3">
        <v>15</v>
      </c>
      <c r="K3031" s="3">
        <v>554.25</v>
      </c>
      <c r="L3031" s="3" t="s">
        <v>38</v>
      </c>
      <c r="M3031" s="5">
        <v>2</v>
      </c>
      <c r="N3031" s="6" t="str">
        <f>IF(ev_charging_network_usage_!$I3031&lt;=10,"Low",IF(ev_charging_network_usage_!$I3031&lt;=30,"Medium","High"))</f>
        <v>High</v>
      </c>
      <c r="O3031" s="6" t="str">
        <f t="shared" si="193"/>
        <v>Low Satisfaction</v>
      </c>
      <c r="P3031" s="6" t="str">
        <f>IF(ev_charging_network_usage_!$H3031&lt;30,"Short Charging",IF(ev_charging_network_usage_!$H3031&lt;=60,"Medium Charging","Long Charging"))</f>
        <v>Long Charging</v>
      </c>
      <c r="Q3031" s="6">
        <f t="shared" si="192"/>
        <v>3</v>
      </c>
      <c r="R3031" s="30">
        <f t="shared" si="190"/>
        <v>4.4444444444444446E-2</v>
      </c>
      <c r="S3031" s="28">
        <f t="shared" si="191"/>
        <v>44977</v>
      </c>
      <c r="T3031" s="28"/>
    </row>
    <row r="3032" spans="1:20" ht="13.2" x14ac:dyDescent="0.25">
      <c r="A3032" s="7" t="s">
        <v>6676</v>
      </c>
      <c r="B3032" s="7" t="s">
        <v>43</v>
      </c>
      <c r="C3032" s="7" t="s">
        <v>15</v>
      </c>
      <c r="D3032" s="7" t="s">
        <v>16</v>
      </c>
      <c r="E3032" s="7" t="s">
        <v>17</v>
      </c>
      <c r="F3032" s="8">
        <v>44960.02847222222</v>
      </c>
      <c r="G3032" s="8">
        <v>44960.09097222222</v>
      </c>
      <c r="H3032" s="7">
        <v>90</v>
      </c>
      <c r="I3032" s="7">
        <v>49.06</v>
      </c>
      <c r="J3032" s="7">
        <v>10</v>
      </c>
      <c r="K3032" s="7">
        <v>490.6</v>
      </c>
      <c r="L3032" s="7" t="s">
        <v>38</v>
      </c>
      <c r="M3032" s="9">
        <v>1</v>
      </c>
      <c r="N3032" s="6" t="str">
        <f>IF(ev_charging_network_usage_!$I3032&lt;=10,"Low",IF(ev_charging_network_usage_!$I3032&lt;=30,"Medium","High"))</f>
        <v>High</v>
      </c>
      <c r="O3032" s="6" t="str">
        <f t="shared" si="193"/>
        <v>Low Satisfaction</v>
      </c>
      <c r="P3032" s="6" t="str">
        <f>IF(ev_charging_network_usage_!$H3032&lt;30,"Short Charging",IF(ev_charging_network_usage_!$H3032&lt;=60,"Medium Charging","Long Charging"))</f>
        <v>Long Charging</v>
      </c>
      <c r="Q3032" s="6">
        <f t="shared" si="192"/>
        <v>3</v>
      </c>
      <c r="R3032" s="30">
        <f t="shared" si="190"/>
        <v>2.8472222222222222E-2</v>
      </c>
      <c r="S3032" s="28">
        <f t="shared" si="191"/>
        <v>44960</v>
      </c>
      <c r="T3032" s="28"/>
    </row>
    <row r="3033" spans="1:20" ht="13.2" x14ac:dyDescent="0.25">
      <c r="A3033" s="3" t="s">
        <v>6677</v>
      </c>
      <c r="B3033" s="3" t="s">
        <v>14</v>
      </c>
      <c r="C3033" s="3" t="s">
        <v>30</v>
      </c>
      <c r="D3033" s="3" t="s">
        <v>31</v>
      </c>
      <c r="E3033" s="3" t="s">
        <v>17</v>
      </c>
      <c r="F3033" s="4">
        <v>45173.456944444442</v>
      </c>
      <c r="G3033" s="4">
        <v>45173.515277777777</v>
      </c>
      <c r="H3033" s="3">
        <v>84</v>
      </c>
      <c r="I3033" s="3">
        <v>23.03</v>
      </c>
      <c r="J3033" s="3">
        <v>12</v>
      </c>
      <c r="K3033" s="3">
        <v>276.36</v>
      </c>
      <c r="L3033" s="3" t="s">
        <v>18</v>
      </c>
      <c r="M3033" s="5">
        <v>2</v>
      </c>
      <c r="N3033" s="6" t="str">
        <f>IF(ev_charging_network_usage_!$I3033&lt;=10,"Low",IF(ev_charging_network_usage_!$I3033&lt;=30,"Medium","High"))</f>
        <v>Medium</v>
      </c>
      <c r="O3033" s="6" t="str">
        <f t="shared" si="193"/>
        <v>Low Satisfaction</v>
      </c>
      <c r="P3033" s="6" t="str">
        <f>IF(ev_charging_network_usage_!$H3033&lt;30,"Short Charging",IF(ev_charging_network_usage_!$H3033&lt;=60,"Medium Charging","Long Charging"))</f>
        <v>Long Charging</v>
      </c>
      <c r="Q3033" s="6">
        <f t="shared" si="192"/>
        <v>2</v>
      </c>
      <c r="R3033" s="30">
        <f t="shared" si="190"/>
        <v>0.45694444444444443</v>
      </c>
      <c r="S3033" s="28">
        <f t="shared" si="191"/>
        <v>45173</v>
      </c>
      <c r="T3033" s="28"/>
    </row>
    <row r="3034" spans="1:20" ht="13.2" x14ac:dyDescent="0.25">
      <c r="A3034" s="7" t="s">
        <v>6678</v>
      </c>
      <c r="B3034" s="7" t="s">
        <v>29</v>
      </c>
      <c r="C3034" s="7" t="s">
        <v>30</v>
      </c>
      <c r="D3034" s="7" t="s">
        <v>34</v>
      </c>
      <c r="E3034" s="7" t="s">
        <v>17</v>
      </c>
      <c r="F3034" s="7" t="s">
        <v>6679</v>
      </c>
      <c r="G3034" s="7" t="s">
        <v>6680</v>
      </c>
      <c r="H3034" s="7">
        <v>54</v>
      </c>
      <c r="I3034" s="7">
        <v>55.14</v>
      </c>
      <c r="J3034" s="7">
        <v>15</v>
      </c>
      <c r="K3034" s="7">
        <v>827.1</v>
      </c>
      <c r="L3034" s="7" t="s">
        <v>18</v>
      </c>
      <c r="M3034" s="9">
        <v>1</v>
      </c>
      <c r="N3034" s="6" t="str">
        <f>IF(ev_charging_network_usage_!$I3034&lt;=10,"Low",IF(ev_charging_network_usage_!$I3034&lt;=30,"Medium","High"))</f>
        <v>High</v>
      </c>
      <c r="O3034" s="6" t="str">
        <f t="shared" si="193"/>
        <v>Low Satisfaction</v>
      </c>
      <c r="P3034" s="6" t="str">
        <f>IF(ev_charging_network_usage_!$H3034&lt;30,"Short Charging",IF(ev_charging_network_usage_!$H3034&lt;=60,"Medium Charging","Long Charging"))</f>
        <v>Medium Charging</v>
      </c>
      <c r="Q3034" s="6">
        <f t="shared" si="192"/>
        <v>2</v>
      </c>
      <c r="R3034" s="30">
        <f t="shared" si="190"/>
        <v>0.16319444444444445</v>
      </c>
      <c r="S3034" s="28">
        <f t="shared" si="191"/>
        <v>45130</v>
      </c>
      <c r="T3034" s="28"/>
    </row>
    <row r="3035" spans="1:20" ht="13.2" x14ac:dyDescent="0.25">
      <c r="A3035" s="3" t="s">
        <v>6681</v>
      </c>
      <c r="B3035" s="3" t="s">
        <v>78</v>
      </c>
      <c r="C3035" s="3" t="s">
        <v>21</v>
      </c>
      <c r="D3035" s="3" t="s">
        <v>22</v>
      </c>
      <c r="E3035" s="3" t="s">
        <v>35</v>
      </c>
      <c r="F3035" s="4">
        <v>44930.788194444445</v>
      </c>
      <c r="G3035" s="4">
        <v>44930.819444444445</v>
      </c>
      <c r="H3035" s="3">
        <v>45</v>
      </c>
      <c r="I3035" s="3">
        <v>53.13</v>
      </c>
      <c r="J3035" s="3">
        <v>10</v>
      </c>
      <c r="K3035" s="3">
        <v>531.29999999999995</v>
      </c>
      <c r="L3035" s="3" t="s">
        <v>23</v>
      </c>
      <c r="M3035" s="5">
        <v>4</v>
      </c>
      <c r="N3035" s="6" t="str">
        <f>IF(ev_charging_network_usage_!$I3035&lt;=10,"Low",IF(ev_charging_network_usage_!$I3035&lt;=30,"Medium","High"))</f>
        <v>High</v>
      </c>
      <c r="O3035" s="6" t="str">
        <f t="shared" si="193"/>
        <v>Medium Satisfaction</v>
      </c>
      <c r="P3035" s="6" t="str">
        <f>IF(ev_charging_network_usage_!$H3035&lt;30,"Short Charging",IF(ev_charging_network_usage_!$H3035&lt;=60,"Medium Charging","Long Charging"))</f>
        <v>Medium Charging</v>
      </c>
      <c r="Q3035" s="6">
        <f t="shared" si="192"/>
        <v>1</v>
      </c>
      <c r="R3035" s="30">
        <f t="shared" si="190"/>
        <v>0.78819444444444442</v>
      </c>
      <c r="S3035" s="28">
        <f t="shared" si="191"/>
        <v>44930</v>
      </c>
      <c r="T3035" s="28"/>
    </row>
    <row r="3036" spans="1:20" ht="13.2" x14ac:dyDescent="0.25">
      <c r="A3036" s="7" t="s">
        <v>6682</v>
      </c>
      <c r="B3036" s="7" t="s">
        <v>29</v>
      </c>
      <c r="C3036" s="7" t="s">
        <v>30</v>
      </c>
      <c r="D3036" s="7" t="s">
        <v>16</v>
      </c>
      <c r="E3036" s="7" t="s">
        <v>35</v>
      </c>
      <c r="F3036" s="8">
        <v>45328.913194444445</v>
      </c>
      <c r="G3036" s="8">
        <v>45328.994444444441</v>
      </c>
      <c r="H3036" s="7">
        <v>117</v>
      </c>
      <c r="I3036" s="7">
        <v>29.38</v>
      </c>
      <c r="J3036" s="7">
        <v>15</v>
      </c>
      <c r="K3036" s="7">
        <v>440.7</v>
      </c>
      <c r="L3036" s="7" t="s">
        <v>23</v>
      </c>
      <c r="M3036" s="9">
        <v>3</v>
      </c>
      <c r="N3036" s="6" t="str">
        <f>IF(ev_charging_network_usage_!$I3036&lt;=10,"Low",IF(ev_charging_network_usage_!$I3036&lt;=30,"Medium","High"))</f>
        <v>Medium</v>
      </c>
      <c r="O3036" s="6" t="str">
        <f t="shared" si="193"/>
        <v>Medium Satisfaction</v>
      </c>
      <c r="P3036" s="6" t="str">
        <f>IF(ev_charging_network_usage_!$H3036&lt;30,"Short Charging",IF(ev_charging_network_usage_!$H3036&lt;=60,"Medium Charging","Long Charging"))</f>
        <v>Long Charging</v>
      </c>
      <c r="Q3036" s="6">
        <f t="shared" si="192"/>
        <v>2</v>
      </c>
      <c r="R3036" s="30">
        <f t="shared" si="190"/>
        <v>0.91319444444444442</v>
      </c>
      <c r="S3036" s="28">
        <f t="shared" si="191"/>
        <v>45328</v>
      </c>
      <c r="T3036" s="28"/>
    </row>
    <row r="3037" spans="1:20" ht="13.2" x14ac:dyDescent="0.25">
      <c r="A3037" s="3" t="s">
        <v>6683</v>
      </c>
      <c r="B3037" s="3" t="s">
        <v>20</v>
      </c>
      <c r="C3037" s="3" t="s">
        <v>21</v>
      </c>
      <c r="D3037" s="3" t="s">
        <v>31</v>
      </c>
      <c r="E3037" s="3" t="s">
        <v>17</v>
      </c>
      <c r="F3037" s="3" t="s">
        <v>6684</v>
      </c>
      <c r="G3037" s="3" t="s">
        <v>6685</v>
      </c>
      <c r="H3037" s="3">
        <v>21</v>
      </c>
      <c r="I3037" s="3">
        <v>57.4</v>
      </c>
      <c r="J3037" s="3">
        <v>8</v>
      </c>
      <c r="K3037" s="3">
        <v>459.2</v>
      </c>
      <c r="L3037" s="3" t="s">
        <v>18</v>
      </c>
      <c r="M3037" s="5">
        <v>1</v>
      </c>
      <c r="N3037" s="6" t="str">
        <f>IF(ev_charging_network_usage_!$I3037&lt;=10,"Low",IF(ev_charging_network_usage_!$I3037&lt;=30,"Medium","High"))</f>
        <v>High</v>
      </c>
      <c r="O3037" s="6" t="str">
        <f t="shared" si="193"/>
        <v>Low Satisfaction</v>
      </c>
      <c r="P3037" s="6" t="str">
        <f>IF(ev_charging_network_usage_!$H3037&lt;30,"Short Charging",IF(ev_charging_network_usage_!$H3037&lt;=60,"Medium Charging","Long Charging"))</f>
        <v>Short Charging</v>
      </c>
      <c r="Q3037" s="6">
        <f t="shared" si="192"/>
        <v>1</v>
      </c>
      <c r="R3037" s="30">
        <f t="shared" si="190"/>
        <v>0.05</v>
      </c>
      <c r="S3037" s="28">
        <f t="shared" si="191"/>
        <v>45351</v>
      </c>
      <c r="T3037" s="28"/>
    </row>
    <row r="3038" spans="1:20" ht="13.2" x14ac:dyDescent="0.25">
      <c r="A3038" s="7" t="s">
        <v>6686</v>
      </c>
      <c r="B3038" s="7" t="s">
        <v>20</v>
      </c>
      <c r="C3038" s="7" t="s">
        <v>30</v>
      </c>
      <c r="D3038" s="7" t="s">
        <v>31</v>
      </c>
      <c r="E3038" s="7" t="s">
        <v>17</v>
      </c>
      <c r="F3038" s="7" t="s">
        <v>6687</v>
      </c>
      <c r="G3038" s="7" t="s">
        <v>6688</v>
      </c>
      <c r="H3038" s="7">
        <v>73</v>
      </c>
      <c r="I3038" s="7">
        <v>39.43</v>
      </c>
      <c r="J3038" s="7">
        <v>8</v>
      </c>
      <c r="K3038" s="7">
        <v>315.44</v>
      </c>
      <c r="L3038" s="7" t="s">
        <v>18</v>
      </c>
      <c r="M3038" s="9">
        <v>5</v>
      </c>
      <c r="N3038" s="6" t="str">
        <f>IF(ev_charging_network_usage_!$I3038&lt;=10,"Low",IF(ev_charging_network_usage_!$I3038&lt;=30,"Medium","High"))</f>
        <v>High</v>
      </c>
      <c r="O3038" s="6" t="str">
        <f t="shared" si="193"/>
        <v>High Satisfaction</v>
      </c>
      <c r="P3038" s="6" t="str">
        <f>IF(ev_charging_network_usage_!$H3038&lt;30,"Short Charging",IF(ev_charging_network_usage_!$H3038&lt;=60,"Medium Charging","Long Charging"))</f>
        <v>Long Charging</v>
      </c>
      <c r="Q3038" s="6">
        <f t="shared" si="192"/>
        <v>2</v>
      </c>
      <c r="R3038" s="30">
        <f t="shared" si="190"/>
        <v>0.8</v>
      </c>
      <c r="S3038" s="28">
        <f t="shared" si="191"/>
        <v>45153</v>
      </c>
      <c r="T3038" s="28"/>
    </row>
    <row r="3039" spans="1:20" ht="13.2" x14ac:dyDescent="0.25">
      <c r="A3039" s="3" t="s">
        <v>6689</v>
      </c>
      <c r="B3039" s="3" t="s">
        <v>14</v>
      </c>
      <c r="C3039" s="3" t="s">
        <v>30</v>
      </c>
      <c r="D3039" s="3" t="s">
        <v>16</v>
      </c>
      <c r="E3039" s="3" t="s">
        <v>35</v>
      </c>
      <c r="F3039" s="3" t="s">
        <v>6690</v>
      </c>
      <c r="G3039" s="3" t="s">
        <v>6691</v>
      </c>
      <c r="H3039" s="3">
        <v>105</v>
      </c>
      <c r="I3039" s="3">
        <v>36.200000000000003</v>
      </c>
      <c r="J3039" s="3">
        <v>10</v>
      </c>
      <c r="K3039" s="3">
        <v>362</v>
      </c>
      <c r="L3039" s="3" t="s">
        <v>27</v>
      </c>
      <c r="M3039" s="5">
        <v>1</v>
      </c>
      <c r="N3039" s="6" t="str">
        <f>IF(ev_charging_network_usage_!$I3039&lt;=10,"Low",IF(ev_charging_network_usage_!$I3039&lt;=30,"Medium","High"))</f>
        <v>High</v>
      </c>
      <c r="O3039" s="6" t="str">
        <f t="shared" si="193"/>
        <v>Low Satisfaction</v>
      </c>
      <c r="P3039" s="6" t="str">
        <f>IF(ev_charging_network_usage_!$H3039&lt;30,"Short Charging",IF(ev_charging_network_usage_!$H3039&lt;=60,"Medium Charging","Long Charging"))</f>
        <v>Long Charging</v>
      </c>
      <c r="Q3039" s="6">
        <f t="shared" si="192"/>
        <v>2</v>
      </c>
      <c r="R3039" s="30">
        <f t="shared" si="190"/>
        <v>0.14166666666666666</v>
      </c>
      <c r="S3039" s="28">
        <f t="shared" si="191"/>
        <v>45489</v>
      </c>
      <c r="T3039" s="28"/>
    </row>
    <row r="3040" spans="1:20" ht="13.2" x14ac:dyDescent="0.25">
      <c r="A3040" s="7" t="s">
        <v>6692</v>
      </c>
      <c r="B3040" s="7" t="s">
        <v>48</v>
      </c>
      <c r="C3040" s="7" t="s">
        <v>15</v>
      </c>
      <c r="D3040" s="7" t="s">
        <v>22</v>
      </c>
      <c r="E3040" s="7" t="s">
        <v>35</v>
      </c>
      <c r="F3040" s="7" t="s">
        <v>6693</v>
      </c>
      <c r="G3040" s="7" t="s">
        <v>6694</v>
      </c>
      <c r="H3040" s="7">
        <v>107</v>
      </c>
      <c r="I3040" s="7">
        <v>12.8</v>
      </c>
      <c r="J3040" s="7">
        <v>12</v>
      </c>
      <c r="K3040" s="7">
        <v>153.6</v>
      </c>
      <c r="L3040" s="7" t="s">
        <v>38</v>
      </c>
      <c r="M3040" s="9">
        <v>4</v>
      </c>
      <c r="N3040" s="6" t="str">
        <f>IF(ev_charging_network_usage_!$I3040&lt;=10,"Low",IF(ev_charging_network_usage_!$I3040&lt;=30,"Medium","High"))</f>
        <v>Medium</v>
      </c>
      <c r="O3040" s="6" t="str">
        <f t="shared" si="193"/>
        <v>Medium Satisfaction</v>
      </c>
      <c r="P3040" s="6" t="str">
        <f>IF(ev_charging_network_usage_!$H3040&lt;30,"Short Charging",IF(ev_charging_network_usage_!$H3040&lt;=60,"Medium Charging","Long Charging"))</f>
        <v>Long Charging</v>
      </c>
      <c r="Q3040" s="6">
        <f t="shared" si="192"/>
        <v>3</v>
      </c>
      <c r="R3040" s="30">
        <f t="shared" si="190"/>
        <v>0.96597222222222223</v>
      </c>
      <c r="S3040" s="28">
        <f t="shared" si="191"/>
        <v>45526</v>
      </c>
      <c r="T3040" s="28"/>
    </row>
    <row r="3041" spans="1:20" ht="13.2" x14ac:dyDescent="0.25">
      <c r="A3041" s="3" t="s">
        <v>6695</v>
      </c>
      <c r="B3041" s="3" t="s">
        <v>78</v>
      </c>
      <c r="C3041" s="3" t="s">
        <v>30</v>
      </c>
      <c r="D3041" s="3" t="s">
        <v>31</v>
      </c>
      <c r="E3041" s="3" t="s">
        <v>17</v>
      </c>
      <c r="F3041" s="10">
        <v>45607.904861111114</v>
      </c>
      <c r="G3041" s="10">
        <v>45607.946527777778</v>
      </c>
      <c r="H3041" s="3">
        <v>60</v>
      </c>
      <c r="I3041" s="3">
        <v>31.02</v>
      </c>
      <c r="J3041" s="3">
        <v>12</v>
      </c>
      <c r="K3041" s="3">
        <v>372.24</v>
      </c>
      <c r="L3041" s="3" t="s">
        <v>38</v>
      </c>
      <c r="M3041" s="5">
        <v>1</v>
      </c>
      <c r="N3041" s="6" t="str">
        <f>IF(ev_charging_network_usage_!$I3041&lt;=10,"Low",IF(ev_charging_network_usage_!$I3041&lt;=30,"Medium","High"))</f>
        <v>High</v>
      </c>
      <c r="O3041" s="6" t="str">
        <f t="shared" si="193"/>
        <v>Low Satisfaction</v>
      </c>
      <c r="P3041" s="6" t="str">
        <f>IF(ev_charging_network_usage_!$H3041&lt;30,"Short Charging",IF(ev_charging_network_usage_!$H3041&lt;=60,"Medium Charging","Long Charging"))</f>
        <v>Medium Charging</v>
      </c>
      <c r="Q3041" s="6">
        <f t="shared" si="192"/>
        <v>2</v>
      </c>
      <c r="R3041" s="30">
        <f t="shared" si="190"/>
        <v>0.90486111111111112</v>
      </c>
      <c r="S3041" s="28">
        <f t="shared" si="191"/>
        <v>45607</v>
      </c>
      <c r="T3041" s="28"/>
    </row>
    <row r="3042" spans="1:20" ht="13.2" x14ac:dyDescent="0.25">
      <c r="A3042" s="7" t="s">
        <v>6696</v>
      </c>
      <c r="B3042" s="7" t="s">
        <v>55</v>
      </c>
      <c r="C3042" s="7" t="s">
        <v>21</v>
      </c>
      <c r="D3042" s="7" t="s">
        <v>34</v>
      </c>
      <c r="E3042" s="7" t="s">
        <v>17</v>
      </c>
      <c r="F3042" s="8">
        <v>45545.539583333331</v>
      </c>
      <c r="G3042" s="8">
        <v>45545.571527777778</v>
      </c>
      <c r="H3042" s="7">
        <v>46</v>
      </c>
      <c r="I3042" s="7">
        <v>10.95</v>
      </c>
      <c r="J3042" s="7">
        <v>8</v>
      </c>
      <c r="K3042" s="7">
        <v>87.6</v>
      </c>
      <c r="L3042" s="7" t="s">
        <v>23</v>
      </c>
      <c r="M3042" s="9">
        <v>5</v>
      </c>
      <c r="N3042" s="6" t="str">
        <f>IF(ev_charging_network_usage_!$I3042&lt;=10,"Low",IF(ev_charging_network_usage_!$I3042&lt;=30,"Medium","High"))</f>
        <v>Medium</v>
      </c>
      <c r="O3042" s="6" t="str">
        <f t="shared" si="193"/>
        <v>High Satisfaction</v>
      </c>
      <c r="P3042" s="6" t="str">
        <f>IF(ev_charging_network_usage_!$H3042&lt;30,"Short Charging",IF(ev_charging_network_usage_!$H3042&lt;=60,"Medium Charging","Long Charging"))</f>
        <v>Medium Charging</v>
      </c>
      <c r="Q3042" s="6">
        <f t="shared" si="192"/>
        <v>1</v>
      </c>
      <c r="R3042" s="30">
        <f t="shared" si="190"/>
        <v>0.5395833333333333</v>
      </c>
      <c r="S3042" s="28">
        <f t="shared" si="191"/>
        <v>45545</v>
      </c>
      <c r="T3042" s="28"/>
    </row>
    <row r="3043" spans="1:20" ht="13.2" x14ac:dyDescent="0.25">
      <c r="A3043" s="3" t="s">
        <v>6697</v>
      </c>
      <c r="B3043" s="3" t="s">
        <v>55</v>
      </c>
      <c r="C3043" s="3" t="s">
        <v>30</v>
      </c>
      <c r="D3043" s="3" t="s">
        <v>16</v>
      </c>
      <c r="E3043" s="3" t="s">
        <v>17</v>
      </c>
      <c r="F3043" s="4">
        <v>45362.386111111111</v>
      </c>
      <c r="G3043" s="4">
        <v>45362.40347222222</v>
      </c>
      <c r="H3043" s="3">
        <v>25</v>
      </c>
      <c r="I3043" s="3">
        <v>50.7</v>
      </c>
      <c r="J3043" s="3">
        <v>8</v>
      </c>
      <c r="K3043" s="3">
        <v>405.6</v>
      </c>
      <c r="L3043" s="3" t="s">
        <v>27</v>
      </c>
      <c r="M3043" s="5">
        <v>4</v>
      </c>
      <c r="N3043" s="6" t="str">
        <f>IF(ev_charging_network_usage_!$I3043&lt;=10,"Low",IF(ev_charging_network_usage_!$I3043&lt;=30,"Medium","High"))</f>
        <v>High</v>
      </c>
      <c r="O3043" s="6" t="str">
        <f t="shared" si="193"/>
        <v>Medium Satisfaction</v>
      </c>
      <c r="P3043" s="6" t="str">
        <f>IF(ev_charging_network_usage_!$H3043&lt;30,"Short Charging",IF(ev_charging_network_usage_!$H3043&lt;=60,"Medium Charging","Long Charging"))</f>
        <v>Short Charging</v>
      </c>
      <c r="Q3043" s="6">
        <f t="shared" si="192"/>
        <v>2</v>
      </c>
      <c r="R3043" s="30">
        <f t="shared" si="190"/>
        <v>0.38611111111111113</v>
      </c>
      <c r="S3043" s="28">
        <f t="shared" si="191"/>
        <v>45362</v>
      </c>
      <c r="T3043" s="28"/>
    </row>
    <row r="3044" spans="1:20" ht="13.2" x14ac:dyDescent="0.25">
      <c r="A3044" s="7" t="s">
        <v>6698</v>
      </c>
      <c r="B3044" s="7" t="s">
        <v>48</v>
      </c>
      <c r="C3044" s="7" t="s">
        <v>21</v>
      </c>
      <c r="D3044" s="7" t="s">
        <v>31</v>
      </c>
      <c r="E3044" s="7" t="s">
        <v>35</v>
      </c>
      <c r="F3044" s="7" t="s">
        <v>6699</v>
      </c>
      <c r="G3044" s="7" t="s">
        <v>6700</v>
      </c>
      <c r="H3044" s="7">
        <v>35</v>
      </c>
      <c r="I3044" s="7">
        <v>16.54</v>
      </c>
      <c r="J3044" s="7">
        <v>8</v>
      </c>
      <c r="K3044" s="7">
        <v>132.32</v>
      </c>
      <c r="L3044" s="7" t="s">
        <v>27</v>
      </c>
      <c r="M3044" s="9">
        <v>3</v>
      </c>
      <c r="N3044" s="6" t="str">
        <f>IF(ev_charging_network_usage_!$I3044&lt;=10,"Low",IF(ev_charging_network_usage_!$I3044&lt;=30,"Medium","High"))</f>
        <v>Medium</v>
      </c>
      <c r="O3044" s="6" t="str">
        <f t="shared" si="193"/>
        <v>Medium Satisfaction</v>
      </c>
      <c r="P3044" s="6" t="str">
        <f>IF(ev_charging_network_usage_!$H3044&lt;30,"Short Charging",IF(ev_charging_network_usage_!$H3044&lt;=60,"Medium Charging","Long Charging"))</f>
        <v>Medium Charging</v>
      </c>
      <c r="Q3044" s="6">
        <f t="shared" si="192"/>
        <v>1</v>
      </c>
      <c r="R3044" s="30">
        <f t="shared" si="190"/>
        <v>0.35555555555555557</v>
      </c>
      <c r="S3044" s="28">
        <f t="shared" si="191"/>
        <v>44979</v>
      </c>
      <c r="T3044" s="28"/>
    </row>
    <row r="3045" spans="1:20" ht="13.2" x14ac:dyDescent="0.25">
      <c r="A3045" s="3" t="s">
        <v>6701</v>
      </c>
      <c r="B3045" s="3" t="s">
        <v>55</v>
      </c>
      <c r="C3045" s="3" t="s">
        <v>30</v>
      </c>
      <c r="D3045" s="3" t="s">
        <v>16</v>
      </c>
      <c r="E3045" s="3" t="s">
        <v>35</v>
      </c>
      <c r="F3045" s="3" t="s">
        <v>6702</v>
      </c>
      <c r="G3045" s="3" t="s">
        <v>6703</v>
      </c>
      <c r="H3045" s="3">
        <v>26</v>
      </c>
      <c r="I3045" s="3">
        <v>11.01</v>
      </c>
      <c r="J3045" s="3">
        <v>10</v>
      </c>
      <c r="K3045" s="3">
        <v>110.1</v>
      </c>
      <c r="L3045" s="3" t="s">
        <v>38</v>
      </c>
      <c r="M3045" s="5">
        <v>1</v>
      </c>
      <c r="N3045" s="6" t="str">
        <f>IF(ev_charging_network_usage_!$I3045&lt;=10,"Low",IF(ev_charging_network_usage_!$I3045&lt;=30,"Medium","High"))</f>
        <v>Medium</v>
      </c>
      <c r="O3045" s="6" t="str">
        <f t="shared" si="193"/>
        <v>Low Satisfaction</v>
      </c>
      <c r="P3045" s="6" t="str">
        <f>IF(ev_charging_network_usage_!$H3045&lt;30,"Short Charging",IF(ev_charging_network_usage_!$H3045&lt;=60,"Medium Charging","Long Charging"))</f>
        <v>Short Charging</v>
      </c>
      <c r="Q3045" s="6">
        <f t="shared" si="192"/>
        <v>2</v>
      </c>
      <c r="R3045" s="30">
        <f t="shared" si="190"/>
        <v>1.4583333333333334E-2</v>
      </c>
      <c r="S3045" s="28">
        <f t="shared" si="191"/>
        <v>45347</v>
      </c>
      <c r="T3045" s="28"/>
    </row>
    <row r="3046" spans="1:20" ht="13.2" x14ac:dyDescent="0.25">
      <c r="A3046" s="7" t="s">
        <v>6704</v>
      </c>
      <c r="B3046" s="7" t="s">
        <v>55</v>
      </c>
      <c r="C3046" s="7" t="s">
        <v>15</v>
      </c>
      <c r="D3046" s="7" t="s">
        <v>31</v>
      </c>
      <c r="E3046" s="7" t="s">
        <v>35</v>
      </c>
      <c r="F3046" s="7" t="s">
        <v>6705</v>
      </c>
      <c r="G3046" s="7" t="s">
        <v>6706</v>
      </c>
      <c r="H3046" s="7">
        <v>48</v>
      </c>
      <c r="I3046" s="7">
        <v>40.42</v>
      </c>
      <c r="J3046" s="7">
        <v>10</v>
      </c>
      <c r="K3046" s="7">
        <v>404.2</v>
      </c>
      <c r="L3046" s="7" t="s">
        <v>27</v>
      </c>
      <c r="M3046" s="9">
        <v>3</v>
      </c>
      <c r="N3046" s="6" t="str">
        <f>IF(ev_charging_network_usage_!$I3046&lt;=10,"Low",IF(ev_charging_network_usage_!$I3046&lt;=30,"Medium","High"))</f>
        <v>High</v>
      </c>
      <c r="O3046" s="6" t="str">
        <f t="shared" si="193"/>
        <v>Medium Satisfaction</v>
      </c>
      <c r="P3046" s="6" t="str">
        <f>IF(ev_charging_network_usage_!$H3046&lt;30,"Short Charging",IF(ev_charging_network_usage_!$H3046&lt;=60,"Medium Charging","Long Charging"))</f>
        <v>Medium Charging</v>
      </c>
      <c r="Q3046" s="6">
        <f t="shared" si="192"/>
        <v>3</v>
      </c>
      <c r="R3046" s="30">
        <f t="shared" si="190"/>
        <v>0.34652777777777777</v>
      </c>
      <c r="S3046" s="28">
        <f t="shared" si="191"/>
        <v>45068</v>
      </c>
      <c r="T3046" s="28"/>
    </row>
    <row r="3047" spans="1:20" ht="13.2" x14ac:dyDescent="0.25">
      <c r="A3047" s="3" t="s">
        <v>6707</v>
      </c>
      <c r="B3047" s="3" t="s">
        <v>55</v>
      </c>
      <c r="C3047" s="3" t="s">
        <v>15</v>
      </c>
      <c r="D3047" s="3" t="s">
        <v>22</v>
      </c>
      <c r="E3047" s="3" t="s">
        <v>35</v>
      </c>
      <c r="F3047" s="3" t="s">
        <v>6708</v>
      </c>
      <c r="G3047" s="3" t="s">
        <v>6709</v>
      </c>
      <c r="H3047" s="3">
        <v>46</v>
      </c>
      <c r="I3047" s="3">
        <v>35.99</v>
      </c>
      <c r="J3047" s="3">
        <v>8</v>
      </c>
      <c r="K3047" s="3">
        <v>287.92</v>
      </c>
      <c r="L3047" s="3" t="s">
        <v>27</v>
      </c>
      <c r="M3047" s="5">
        <v>1</v>
      </c>
      <c r="N3047" s="6" t="str">
        <f>IF(ev_charging_network_usage_!$I3047&lt;=10,"Low",IF(ev_charging_network_usage_!$I3047&lt;=30,"Medium","High"))</f>
        <v>High</v>
      </c>
      <c r="O3047" s="6" t="str">
        <f t="shared" si="193"/>
        <v>Low Satisfaction</v>
      </c>
      <c r="P3047" s="6" t="str">
        <f>IF(ev_charging_network_usage_!$H3047&lt;30,"Short Charging",IF(ev_charging_network_usage_!$H3047&lt;=60,"Medium Charging","Long Charging"))</f>
        <v>Medium Charging</v>
      </c>
      <c r="Q3047" s="6">
        <f t="shared" si="192"/>
        <v>3</v>
      </c>
      <c r="R3047" s="30">
        <f t="shared" si="190"/>
        <v>0.37708333333333333</v>
      </c>
      <c r="S3047" s="28">
        <f t="shared" si="191"/>
        <v>45007</v>
      </c>
      <c r="T3047" s="28"/>
    </row>
    <row r="3048" spans="1:20" ht="13.2" x14ac:dyDescent="0.25">
      <c r="A3048" s="7" t="s">
        <v>6710</v>
      </c>
      <c r="B3048" s="7" t="s">
        <v>14</v>
      </c>
      <c r="C3048" s="7" t="s">
        <v>30</v>
      </c>
      <c r="D3048" s="7" t="s">
        <v>31</v>
      </c>
      <c r="E3048" s="7" t="s">
        <v>17</v>
      </c>
      <c r="F3048" s="7" t="s">
        <v>6711</v>
      </c>
      <c r="G3048" s="7" t="s">
        <v>6712</v>
      </c>
      <c r="H3048" s="7">
        <v>16</v>
      </c>
      <c r="I3048" s="7">
        <v>34.86</v>
      </c>
      <c r="J3048" s="7">
        <v>12</v>
      </c>
      <c r="K3048" s="7">
        <v>418.32</v>
      </c>
      <c r="L3048" s="7" t="s">
        <v>27</v>
      </c>
      <c r="M3048" s="9">
        <v>3</v>
      </c>
      <c r="N3048" s="6" t="str">
        <f>IF(ev_charging_network_usage_!$I3048&lt;=10,"Low",IF(ev_charging_network_usage_!$I3048&lt;=30,"Medium","High"))</f>
        <v>High</v>
      </c>
      <c r="O3048" s="6" t="str">
        <f t="shared" si="193"/>
        <v>Medium Satisfaction</v>
      </c>
      <c r="P3048" s="6" t="str">
        <f>IF(ev_charging_network_usage_!$H3048&lt;30,"Short Charging",IF(ev_charging_network_usage_!$H3048&lt;=60,"Medium Charging","Long Charging"))</f>
        <v>Short Charging</v>
      </c>
      <c r="Q3048" s="6">
        <f t="shared" si="192"/>
        <v>2</v>
      </c>
      <c r="R3048" s="30">
        <f t="shared" si="190"/>
        <v>7.0833333333333331E-2</v>
      </c>
      <c r="S3048" s="28">
        <f t="shared" si="191"/>
        <v>45549</v>
      </c>
      <c r="T3048" s="28"/>
    </row>
    <row r="3049" spans="1:20" ht="13.2" x14ac:dyDescent="0.25">
      <c r="A3049" s="3" t="s">
        <v>6713</v>
      </c>
      <c r="B3049" s="3" t="s">
        <v>14</v>
      </c>
      <c r="C3049" s="3" t="s">
        <v>15</v>
      </c>
      <c r="D3049" s="3" t="s">
        <v>34</v>
      </c>
      <c r="E3049" s="3" t="s">
        <v>35</v>
      </c>
      <c r="F3049" s="3" t="s">
        <v>6714</v>
      </c>
      <c r="G3049" s="3" t="s">
        <v>6715</v>
      </c>
      <c r="H3049" s="3">
        <v>98</v>
      </c>
      <c r="I3049" s="3">
        <v>10.68</v>
      </c>
      <c r="J3049" s="3">
        <v>15</v>
      </c>
      <c r="K3049" s="3">
        <v>160.19999999999999</v>
      </c>
      <c r="L3049" s="3" t="s">
        <v>23</v>
      </c>
      <c r="M3049" s="5">
        <v>4</v>
      </c>
      <c r="N3049" s="6" t="str">
        <f>IF(ev_charging_network_usage_!$I3049&lt;=10,"Low",IF(ev_charging_network_usage_!$I3049&lt;=30,"Medium","High"))</f>
        <v>Medium</v>
      </c>
      <c r="O3049" s="6" t="str">
        <f t="shared" si="193"/>
        <v>Medium Satisfaction</v>
      </c>
      <c r="P3049" s="6" t="str">
        <f>IF(ev_charging_network_usage_!$H3049&lt;30,"Short Charging",IF(ev_charging_network_usage_!$H3049&lt;=60,"Medium Charging","Long Charging"))</f>
        <v>Long Charging</v>
      </c>
      <c r="Q3049" s="6">
        <f t="shared" si="192"/>
        <v>3</v>
      </c>
      <c r="R3049" s="30">
        <f t="shared" si="190"/>
        <v>0.37847222222222221</v>
      </c>
      <c r="S3049" s="28">
        <f t="shared" si="191"/>
        <v>45196</v>
      </c>
      <c r="T3049" s="28"/>
    </row>
    <row r="3050" spans="1:20" ht="13.2" x14ac:dyDescent="0.25">
      <c r="A3050" s="7" t="s">
        <v>6716</v>
      </c>
      <c r="B3050" s="7" t="s">
        <v>48</v>
      </c>
      <c r="C3050" s="7" t="s">
        <v>30</v>
      </c>
      <c r="D3050" s="7" t="s">
        <v>34</v>
      </c>
      <c r="E3050" s="7" t="s">
        <v>35</v>
      </c>
      <c r="F3050" s="8">
        <v>45173.729166666664</v>
      </c>
      <c r="G3050" s="8">
        <v>45173.780555555553</v>
      </c>
      <c r="H3050" s="7">
        <v>74</v>
      </c>
      <c r="I3050" s="7">
        <v>32.28</v>
      </c>
      <c r="J3050" s="7">
        <v>10</v>
      </c>
      <c r="K3050" s="7">
        <v>322.8</v>
      </c>
      <c r="L3050" s="7" t="s">
        <v>18</v>
      </c>
      <c r="M3050" s="9">
        <v>2</v>
      </c>
      <c r="N3050" s="6" t="str">
        <f>IF(ev_charging_network_usage_!$I3050&lt;=10,"Low",IF(ev_charging_network_usage_!$I3050&lt;=30,"Medium","High"))</f>
        <v>High</v>
      </c>
      <c r="O3050" s="6" t="str">
        <f t="shared" si="193"/>
        <v>Low Satisfaction</v>
      </c>
      <c r="P3050" s="6" t="str">
        <f>IF(ev_charging_network_usage_!$H3050&lt;30,"Short Charging",IF(ev_charging_network_usage_!$H3050&lt;=60,"Medium Charging","Long Charging"))</f>
        <v>Long Charging</v>
      </c>
      <c r="Q3050" s="6">
        <f t="shared" si="192"/>
        <v>2</v>
      </c>
      <c r="R3050" s="30">
        <f t="shared" si="190"/>
        <v>0.72916666666666663</v>
      </c>
      <c r="S3050" s="28">
        <f t="shared" si="191"/>
        <v>45173</v>
      </c>
      <c r="T3050" s="28"/>
    </row>
    <row r="3051" spans="1:20" ht="13.2" x14ac:dyDescent="0.25">
      <c r="A3051" s="3" t="s">
        <v>6717</v>
      </c>
      <c r="B3051" s="3" t="s">
        <v>43</v>
      </c>
      <c r="C3051" s="3" t="s">
        <v>21</v>
      </c>
      <c r="D3051" s="3" t="s">
        <v>31</v>
      </c>
      <c r="E3051" s="3" t="s">
        <v>35</v>
      </c>
      <c r="F3051" s="4">
        <v>45292.89166666667</v>
      </c>
      <c r="G3051" s="4">
        <v>45292.952777777777</v>
      </c>
      <c r="H3051" s="3">
        <v>88</v>
      </c>
      <c r="I3051" s="3">
        <v>4.25</v>
      </c>
      <c r="J3051" s="3">
        <v>15</v>
      </c>
      <c r="K3051" s="3">
        <v>63.75</v>
      </c>
      <c r="L3051" s="3" t="s">
        <v>23</v>
      </c>
      <c r="M3051" s="5">
        <v>3</v>
      </c>
      <c r="N3051" s="6" t="str">
        <f>IF(ev_charging_network_usage_!$I3051&lt;=10,"Low",IF(ev_charging_network_usage_!$I3051&lt;=30,"Medium","High"))</f>
        <v>Low</v>
      </c>
      <c r="O3051" s="6" t="str">
        <f t="shared" si="193"/>
        <v>Medium Satisfaction</v>
      </c>
      <c r="P3051" s="6" t="str">
        <f>IF(ev_charging_network_usage_!$H3051&lt;30,"Short Charging",IF(ev_charging_network_usage_!$H3051&lt;=60,"Medium Charging","Long Charging"))</f>
        <v>Long Charging</v>
      </c>
      <c r="Q3051" s="6">
        <f t="shared" si="192"/>
        <v>1</v>
      </c>
      <c r="R3051" s="30">
        <f t="shared" si="190"/>
        <v>0.89166666666666672</v>
      </c>
      <c r="S3051" s="28">
        <f t="shared" si="191"/>
        <v>45292</v>
      </c>
      <c r="T3051" s="28"/>
    </row>
    <row r="3052" spans="1:20" ht="13.2" x14ac:dyDescent="0.25">
      <c r="A3052" s="7" t="s">
        <v>6718</v>
      </c>
      <c r="B3052" s="7" t="s">
        <v>14</v>
      </c>
      <c r="C3052" s="7" t="s">
        <v>21</v>
      </c>
      <c r="D3052" s="7" t="s">
        <v>22</v>
      </c>
      <c r="E3052" s="7" t="s">
        <v>17</v>
      </c>
      <c r="F3052" s="7" t="s">
        <v>6719</v>
      </c>
      <c r="G3052" s="7" t="s">
        <v>6720</v>
      </c>
      <c r="H3052" s="7">
        <v>112</v>
      </c>
      <c r="I3052" s="7">
        <v>52.9</v>
      </c>
      <c r="J3052" s="7">
        <v>10</v>
      </c>
      <c r="K3052" s="7">
        <v>529</v>
      </c>
      <c r="L3052" s="7" t="s">
        <v>38</v>
      </c>
      <c r="M3052" s="9">
        <v>5</v>
      </c>
      <c r="N3052" s="6" t="str">
        <f>IF(ev_charging_network_usage_!$I3052&lt;=10,"Low",IF(ev_charging_network_usage_!$I3052&lt;=30,"Medium","High"))</f>
        <v>High</v>
      </c>
      <c r="O3052" s="6" t="str">
        <f t="shared" si="193"/>
        <v>High Satisfaction</v>
      </c>
      <c r="P3052" s="6" t="str">
        <f>IF(ev_charging_network_usage_!$H3052&lt;30,"Short Charging",IF(ev_charging_network_usage_!$H3052&lt;=60,"Medium Charging","Long Charging"))</f>
        <v>Long Charging</v>
      </c>
      <c r="Q3052" s="6">
        <f t="shared" si="192"/>
        <v>1</v>
      </c>
      <c r="R3052" s="30">
        <f t="shared" si="190"/>
        <v>0.32291666666666669</v>
      </c>
      <c r="S3052" s="28">
        <f t="shared" si="191"/>
        <v>45281</v>
      </c>
      <c r="T3052" s="28"/>
    </row>
    <row r="3053" spans="1:20" ht="13.2" x14ac:dyDescent="0.25">
      <c r="A3053" s="3" t="s">
        <v>6721</v>
      </c>
      <c r="B3053" s="3" t="s">
        <v>78</v>
      </c>
      <c r="C3053" s="3" t="s">
        <v>30</v>
      </c>
      <c r="D3053" s="3" t="s">
        <v>31</v>
      </c>
      <c r="E3053" s="3" t="s">
        <v>35</v>
      </c>
      <c r="F3053" s="4">
        <v>45444.427777777775</v>
      </c>
      <c r="G3053" s="4">
        <v>45444.460416666669</v>
      </c>
      <c r="H3053" s="3">
        <v>47</v>
      </c>
      <c r="I3053" s="3">
        <v>51.49</v>
      </c>
      <c r="J3053" s="3">
        <v>10</v>
      </c>
      <c r="K3053" s="3">
        <v>514.9</v>
      </c>
      <c r="L3053" s="3" t="s">
        <v>38</v>
      </c>
      <c r="M3053" s="5">
        <v>1</v>
      </c>
      <c r="N3053" s="6" t="str">
        <f>IF(ev_charging_network_usage_!$I3053&lt;=10,"Low",IF(ev_charging_network_usage_!$I3053&lt;=30,"Medium","High"))</f>
        <v>High</v>
      </c>
      <c r="O3053" s="6" t="str">
        <f t="shared" si="193"/>
        <v>Low Satisfaction</v>
      </c>
      <c r="P3053" s="6" t="str">
        <f>IF(ev_charging_network_usage_!$H3053&lt;30,"Short Charging",IF(ev_charging_network_usage_!$H3053&lt;=60,"Medium Charging","Long Charging"))</f>
        <v>Medium Charging</v>
      </c>
      <c r="Q3053" s="6">
        <f t="shared" si="192"/>
        <v>2</v>
      </c>
      <c r="R3053" s="30">
        <f t="shared" si="190"/>
        <v>0.42777777777777776</v>
      </c>
      <c r="S3053" s="28">
        <f t="shared" si="191"/>
        <v>45444</v>
      </c>
      <c r="T3053" s="28"/>
    </row>
    <row r="3054" spans="1:20" ht="13.2" x14ac:dyDescent="0.25">
      <c r="A3054" s="7" t="s">
        <v>6722</v>
      </c>
      <c r="B3054" s="7" t="s">
        <v>20</v>
      </c>
      <c r="C3054" s="7" t="s">
        <v>15</v>
      </c>
      <c r="D3054" s="7" t="s">
        <v>31</v>
      </c>
      <c r="E3054" s="7" t="s">
        <v>17</v>
      </c>
      <c r="F3054" s="7" t="s">
        <v>6723</v>
      </c>
      <c r="G3054" s="7" t="s">
        <v>6724</v>
      </c>
      <c r="H3054" s="7">
        <v>67</v>
      </c>
      <c r="I3054" s="7">
        <v>56.62</v>
      </c>
      <c r="J3054" s="7">
        <v>8</v>
      </c>
      <c r="K3054" s="7">
        <v>452.96</v>
      </c>
      <c r="L3054" s="7" t="s">
        <v>23</v>
      </c>
      <c r="M3054" s="9">
        <v>3</v>
      </c>
      <c r="N3054" s="6" t="str">
        <f>IF(ev_charging_network_usage_!$I3054&lt;=10,"Low",IF(ev_charging_network_usage_!$I3054&lt;=30,"Medium","High"))</f>
        <v>High</v>
      </c>
      <c r="O3054" s="6" t="str">
        <f t="shared" si="193"/>
        <v>Medium Satisfaction</v>
      </c>
      <c r="P3054" s="6" t="str">
        <f>IF(ev_charging_network_usage_!$H3054&lt;30,"Short Charging",IF(ev_charging_network_usage_!$H3054&lt;=60,"Medium Charging","Long Charging"))</f>
        <v>Long Charging</v>
      </c>
      <c r="Q3054" s="6">
        <f t="shared" si="192"/>
        <v>3</v>
      </c>
      <c r="R3054" s="30">
        <f t="shared" si="190"/>
        <v>0.6069444444444444</v>
      </c>
      <c r="S3054" s="28">
        <f t="shared" si="191"/>
        <v>45042</v>
      </c>
      <c r="T3054" s="28"/>
    </row>
    <row r="3055" spans="1:20" ht="13.2" x14ac:dyDescent="0.25">
      <c r="A3055" s="3" t="s">
        <v>6725</v>
      </c>
      <c r="B3055" s="3" t="s">
        <v>20</v>
      </c>
      <c r="C3055" s="3" t="s">
        <v>21</v>
      </c>
      <c r="D3055" s="3" t="s">
        <v>16</v>
      </c>
      <c r="E3055" s="3" t="s">
        <v>17</v>
      </c>
      <c r="F3055" s="3" t="s">
        <v>6726</v>
      </c>
      <c r="G3055" s="3" t="s">
        <v>6727</v>
      </c>
      <c r="H3055" s="3">
        <v>107</v>
      </c>
      <c r="I3055" s="3">
        <v>33.29</v>
      </c>
      <c r="J3055" s="3">
        <v>15</v>
      </c>
      <c r="K3055" s="3">
        <v>499.35</v>
      </c>
      <c r="L3055" s="3" t="s">
        <v>27</v>
      </c>
      <c r="M3055" s="5">
        <v>3</v>
      </c>
      <c r="N3055" s="6" t="str">
        <f>IF(ev_charging_network_usage_!$I3055&lt;=10,"Low",IF(ev_charging_network_usage_!$I3055&lt;=30,"Medium","High"))</f>
        <v>High</v>
      </c>
      <c r="O3055" s="6" t="str">
        <f t="shared" si="193"/>
        <v>Medium Satisfaction</v>
      </c>
      <c r="P3055" s="6" t="str">
        <f>IF(ev_charging_network_usage_!$H3055&lt;30,"Short Charging",IF(ev_charging_network_usage_!$H3055&lt;=60,"Medium Charging","Long Charging"))</f>
        <v>Long Charging</v>
      </c>
      <c r="Q3055" s="6">
        <f t="shared" si="192"/>
        <v>1</v>
      </c>
      <c r="R3055" s="30">
        <f t="shared" si="190"/>
        <v>0.79305555555555551</v>
      </c>
      <c r="S3055" s="28">
        <f t="shared" si="191"/>
        <v>45561</v>
      </c>
      <c r="T3055" s="28"/>
    </row>
    <row r="3056" spans="1:20" ht="13.2" x14ac:dyDescent="0.25">
      <c r="A3056" s="7" t="s">
        <v>6728</v>
      </c>
      <c r="B3056" s="7" t="s">
        <v>78</v>
      </c>
      <c r="C3056" s="7" t="s">
        <v>21</v>
      </c>
      <c r="D3056" s="7" t="s">
        <v>22</v>
      </c>
      <c r="E3056" s="7" t="s">
        <v>17</v>
      </c>
      <c r="F3056" s="7" t="s">
        <v>6729</v>
      </c>
      <c r="G3056" s="7" t="s">
        <v>6730</v>
      </c>
      <c r="H3056" s="7">
        <v>43</v>
      </c>
      <c r="I3056" s="7">
        <v>30.65</v>
      </c>
      <c r="J3056" s="7">
        <v>8</v>
      </c>
      <c r="K3056" s="7">
        <v>245.2</v>
      </c>
      <c r="L3056" s="7" t="s">
        <v>27</v>
      </c>
      <c r="M3056" s="9">
        <v>5</v>
      </c>
      <c r="N3056" s="6" t="str">
        <f>IF(ev_charging_network_usage_!$I3056&lt;=10,"Low",IF(ev_charging_network_usage_!$I3056&lt;=30,"Medium","High"))</f>
        <v>High</v>
      </c>
      <c r="O3056" s="6" t="str">
        <f t="shared" si="193"/>
        <v>High Satisfaction</v>
      </c>
      <c r="P3056" s="6" t="str">
        <f>IF(ev_charging_network_usage_!$H3056&lt;30,"Short Charging",IF(ev_charging_network_usage_!$H3056&lt;=60,"Medium Charging","Long Charging"))</f>
        <v>Medium Charging</v>
      </c>
      <c r="Q3056" s="6">
        <f t="shared" si="192"/>
        <v>1</v>
      </c>
      <c r="R3056" s="30">
        <f t="shared" si="190"/>
        <v>0.12638888888888888</v>
      </c>
      <c r="S3056" s="28">
        <f t="shared" si="191"/>
        <v>45534</v>
      </c>
      <c r="T3056" s="28"/>
    </row>
    <row r="3057" spans="1:20" ht="13.2" x14ac:dyDescent="0.25">
      <c r="A3057" s="3" t="s">
        <v>6731</v>
      </c>
      <c r="B3057" s="3" t="s">
        <v>29</v>
      </c>
      <c r="C3057" s="3" t="s">
        <v>15</v>
      </c>
      <c r="D3057" s="3" t="s">
        <v>22</v>
      </c>
      <c r="E3057" s="3" t="s">
        <v>35</v>
      </c>
      <c r="F3057" s="4">
        <v>45181.600694444445</v>
      </c>
      <c r="G3057" s="4">
        <v>45181.636111111111</v>
      </c>
      <c r="H3057" s="3">
        <v>51</v>
      </c>
      <c r="I3057" s="3">
        <v>46.52</v>
      </c>
      <c r="J3057" s="3">
        <v>10</v>
      </c>
      <c r="K3057" s="3">
        <v>465.2</v>
      </c>
      <c r="L3057" s="3" t="s">
        <v>27</v>
      </c>
      <c r="M3057" s="5">
        <v>4</v>
      </c>
      <c r="N3057" s="6" t="str">
        <f>IF(ev_charging_network_usage_!$I3057&lt;=10,"Low",IF(ev_charging_network_usage_!$I3057&lt;=30,"Medium","High"))</f>
        <v>High</v>
      </c>
      <c r="O3057" s="6" t="str">
        <f t="shared" si="193"/>
        <v>Medium Satisfaction</v>
      </c>
      <c r="P3057" s="6" t="str">
        <f>IF(ev_charging_network_usage_!$H3057&lt;30,"Short Charging",IF(ev_charging_network_usage_!$H3057&lt;=60,"Medium Charging","Long Charging"))</f>
        <v>Medium Charging</v>
      </c>
      <c r="Q3057" s="6">
        <f t="shared" si="192"/>
        <v>3</v>
      </c>
      <c r="R3057" s="30">
        <f t="shared" si="190"/>
        <v>0.60069444444444442</v>
      </c>
      <c r="S3057" s="28">
        <f t="shared" si="191"/>
        <v>45181</v>
      </c>
      <c r="T3057" s="28"/>
    </row>
    <row r="3058" spans="1:20" ht="13.2" x14ac:dyDescent="0.25">
      <c r="A3058" s="7" t="s">
        <v>6732</v>
      </c>
      <c r="B3058" s="7" t="s">
        <v>55</v>
      </c>
      <c r="C3058" s="7" t="s">
        <v>15</v>
      </c>
      <c r="D3058" s="7" t="s">
        <v>22</v>
      </c>
      <c r="E3058" s="7" t="s">
        <v>17</v>
      </c>
      <c r="F3058" s="7" t="s">
        <v>6733</v>
      </c>
      <c r="G3058" s="7" t="s">
        <v>6734</v>
      </c>
      <c r="H3058" s="7">
        <v>30</v>
      </c>
      <c r="I3058" s="7">
        <v>6.1</v>
      </c>
      <c r="J3058" s="7">
        <v>15</v>
      </c>
      <c r="K3058" s="7">
        <v>91.5</v>
      </c>
      <c r="L3058" s="7" t="s">
        <v>23</v>
      </c>
      <c r="M3058" s="9">
        <v>4</v>
      </c>
      <c r="N3058" s="6" t="str">
        <f>IF(ev_charging_network_usage_!$I3058&lt;=10,"Low",IF(ev_charging_network_usage_!$I3058&lt;=30,"Medium","High"))</f>
        <v>Low</v>
      </c>
      <c r="O3058" s="6" t="str">
        <f t="shared" si="193"/>
        <v>Medium Satisfaction</v>
      </c>
      <c r="P3058" s="6" t="str">
        <f>IF(ev_charging_network_usage_!$H3058&lt;30,"Short Charging",IF(ev_charging_network_usage_!$H3058&lt;=60,"Medium Charging","Long Charging"))</f>
        <v>Medium Charging</v>
      </c>
      <c r="Q3058" s="6">
        <f t="shared" si="192"/>
        <v>3</v>
      </c>
      <c r="R3058" s="30">
        <f t="shared" si="190"/>
        <v>8.6805555555555552E-2</v>
      </c>
      <c r="S3058" s="28">
        <f t="shared" si="191"/>
        <v>45031</v>
      </c>
      <c r="T3058" s="28"/>
    </row>
    <row r="3059" spans="1:20" ht="13.2" x14ac:dyDescent="0.25">
      <c r="A3059" s="3" t="s">
        <v>6735</v>
      </c>
      <c r="B3059" s="3" t="s">
        <v>14</v>
      </c>
      <c r="C3059" s="3" t="s">
        <v>30</v>
      </c>
      <c r="D3059" s="3" t="s">
        <v>16</v>
      </c>
      <c r="E3059" s="3" t="s">
        <v>35</v>
      </c>
      <c r="F3059" s="3" t="s">
        <v>6736</v>
      </c>
      <c r="G3059" s="3" t="s">
        <v>6737</v>
      </c>
      <c r="H3059" s="3">
        <v>54</v>
      </c>
      <c r="I3059" s="3">
        <v>19.329999999999998</v>
      </c>
      <c r="J3059" s="3">
        <v>8</v>
      </c>
      <c r="K3059" s="3">
        <v>154.63999999999999</v>
      </c>
      <c r="L3059" s="3" t="s">
        <v>27</v>
      </c>
      <c r="M3059" s="5">
        <v>1</v>
      </c>
      <c r="N3059" s="6" t="str">
        <f>IF(ev_charging_network_usage_!$I3059&lt;=10,"Low",IF(ev_charging_network_usage_!$I3059&lt;=30,"Medium","High"))</f>
        <v>Medium</v>
      </c>
      <c r="O3059" s="6" t="str">
        <f t="shared" si="193"/>
        <v>Low Satisfaction</v>
      </c>
      <c r="P3059" s="6" t="str">
        <f>IF(ev_charging_network_usage_!$H3059&lt;30,"Short Charging",IF(ev_charging_network_usage_!$H3059&lt;=60,"Medium Charging","Long Charging"))</f>
        <v>Medium Charging</v>
      </c>
      <c r="Q3059" s="6">
        <f t="shared" si="192"/>
        <v>2</v>
      </c>
      <c r="R3059" s="30">
        <f t="shared" si="190"/>
        <v>0.21944444444444444</v>
      </c>
      <c r="S3059" s="28">
        <f t="shared" si="191"/>
        <v>44946</v>
      </c>
      <c r="T3059" s="28"/>
    </row>
    <row r="3060" spans="1:20" ht="13.2" x14ac:dyDescent="0.25">
      <c r="A3060" s="7" t="s">
        <v>6738</v>
      </c>
      <c r="B3060" s="7" t="s">
        <v>29</v>
      </c>
      <c r="C3060" s="7" t="s">
        <v>30</v>
      </c>
      <c r="D3060" s="7" t="s">
        <v>22</v>
      </c>
      <c r="E3060" s="7" t="s">
        <v>35</v>
      </c>
      <c r="F3060" s="7" t="s">
        <v>6739</v>
      </c>
      <c r="G3060" s="7" t="s">
        <v>6740</v>
      </c>
      <c r="H3060" s="7">
        <v>75</v>
      </c>
      <c r="I3060" s="7">
        <v>33.979999999999997</v>
      </c>
      <c r="J3060" s="7">
        <v>8</v>
      </c>
      <c r="K3060" s="7">
        <v>271.83999999999997</v>
      </c>
      <c r="L3060" s="7" t="s">
        <v>23</v>
      </c>
      <c r="M3060" s="9">
        <v>5</v>
      </c>
      <c r="N3060" s="6" t="str">
        <f>IF(ev_charging_network_usage_!$I3060&lt;=10,"Low",IF(ev_charging_network_usage_!$I3060&lt;=30,"Medium","High"))</f>
        <v>High</v>
      </c>
      <c r="O3060" s="6" t="str">
        <f t="shared" si="193"/>
        <v>High Satisfaction</v>
      </c>
      <c r="P3060" s="6" t="str">
        <f>IF(ev_charging_network_usage_!$H3060&lt;30,"Short Charging",IF(ev_charging_network_usage_!$H3060&lt;=60,"Medium Charging","Long Charging"))</f>
        <v>Long Charging</v>
      </c>
      <c r="Q3060" s="6">
        <f t="shared" si="192"/>
        <v>2</v>
      </c>
      <c r="R3060" s="30">
        <f t="shared" si="190"/>
        <v>0.11805555555555555</v>
      </c>
      <c r="S3060" s="28">
        <f t="shared" si="191"/>
        <v>45585</v>
      </c>
      <c r="T3060" s="28"/>
    </row>
    <row r="3061" spans="1:20" ht="13.2" x14ac:dyDescent="0.25">
      <c r="A3061" s="3" t="s">
        <v>6741</v>
      </c>
      <c r="B3061" s="3" t="s">
        <v>20</v>
      </c>
      <c r="C3061" s="3" t="s">
        <v>30</v>
      </c>
      <c r="D3061" s="3" t="s">
        <v>34</v>
      </c>
      <c r="E3061" s="3" t="s">
        <v>35</v>
      </c>
      <c r="F3061" s="4">
        <v>44993.956250000003</v>
      </c>
      <c r="G3061" s="4">
        <v>45024.030555555553</v>
      </c>
      <c r="H3061" s="3">
        <v>107</v>
      </c>
      <c r="I3061" s="3">
        <v>57.52</v>
      </c>
      <c r="J3061" s="3">
        <v>12</v>
      </c>
      <c r="K3061" s="3">
        <v>690.24</v>
      </c>
      <c r="L3061" s="3" t="s">
        <v>23</v>
      </c>
      <c r="M3061" s="5">
        <v>4</v>
      </c>
      <c r="N3061" s="6" t="str">
        <f>IF(ev_charging_network_usage_!$I3061&lt;=10,"Low",IF(ev_charging_network_usage_!$I3061&lt;=30,"Medium","High"))</f>
        <v>High</v>
      </c>
      <c r="O3061" s="6" t="str">
        <f t="shared" si="193"/>
        <v>Medium Satisfaction</v>
      </c>
      <c r="P3061" s="6" t="str">
        <f>IF(ev_charging_network_usage_!$H3061&lt;30,"Short Charging",IF(ev_charging_network_usage_!$H3061&lt;=60,"Medium Charging","Long Charging"))</f>
        <v>Long Charging</v>
      </c>
      <c r="Q3061" s="6">
        <f t="shared" si="192"/>
        <v>2</v>
      </c>
      <c r="R3061" s="30">
        <f t="shared" si="190"/>
        <v>0.95625000000000004</v>
      </c>
      <c r="S3061" s="28">
        <f t="shared" si="191"/>
        <v>44993</v>
      </c>
      <c r="T3061" s="28"/>
    </row>
    <row r="3062" spans="1:20" ht="13.2" x14ac:dyDescent="0.25">
      <c r="A3062" s="7" t="s">
        <v>6742</v>
      </c>
      <c r="B3062" s="7" t="s">
        <v>55</v>
      </c>
      <c r="C3062" s="7" t="s">
        <v>15</v>
      </c>
      <c r="D3062" s="7" t="s">
        <v>16</v>
      </c>
      <c r="E3062" s="7" t="s">
        <v>17</v>
      </c>
      <c r="F3062" s="7" t="s">
        <v>6743</v>
      </c>
      <c r="G3062" s="7" t="s">
        <v>6744</v>
      </c>
      <c r="H3062" s="7">
        <v>33</v>
      </c>
      <c r="I3062" s="7">
        <v>9.89</v>
      </c>
      <c r="J3062" s="7">
        <v>8</v>
      </c>
      <c r="K3062" s="7">
        <v>79.12</v>
      </c>
      <c r="L3062" s="7" t="s">
        <v>27</v>
      </c>
      <c r="M3062" s="9">
        <v>3</v>
      </c>
      <c r="N3062" s="6" t="str">
        <f>IF(ev_charging_network_usage_!$I3062&lt;=10,"Low",IF(ev_charging_network_usage_!$I3062&lt;=30,"Medium","High"))</f>
        <v>Low</v>
      </c>
      <c r="O3062" s="6" t="str">
        <f t="shared" si="193"/>
        <v>Medium Satisfaction</v>
      </c>
      <c r="P3062" s="6" t="str">
        <f>IF(ev_charging_network_usage_!$H3062&lt;30,"Short Charging",IF(ev_charging_network_usage_!$H3062&lt;=60,"Medium Charging","Long Charging"))</f>
        <v>Medium Charging</v>
      </c>
      <c r="Q3062" s="6">
        <f t="shared" si="192"/>
        <v>3</v>
      </c>
      <c r="R3062" s="30">
        <f t="shared" si="190"/>
        <v>0.36527777777777776</v>
      </c>
      <c r="S3062" s="28">
        <f t="shared" si="191"/>
        <v>45621</v>
      </c>
      <c r="T3062" s="28"/>
    </row>
    <row r="3063" spans="1:20" ht="13.2" x14ac:dyDescent="0.25">
      <c r="A3063" s="3" t="s">
        <v>6745</v>
      </c>
      <c r="B3063" s="3" t="s">
        <v>78</v>
      </c>
      <c r="C3063" s="3" t="s">
        <v>21</v>
      </c>
      <c r="D3063" s="3" t="s">
        <v>22</v>
      </c>
      <c r="E3063" s="3" t="s">
        <v>35</v>
      </c>
      <c r="F3063" s="3" t="s">
        <v>6746</v>
      </c>
      <c r="G3063" s="3" t="s">
        <v>6747</v>
      </c>
      <c r="H3063" s="3">
        <v>97</v>
      </c>
      <c r="I3063" s="3">
        <v>53.56</v>
      </c>
      <c r="J3063" s="3">
        <v>10</v>
      </c>
      <c r="K3063" s="3">
        <v>535.6</v>
      </c>
      <c r="L3063" s="3" t="s">
        <v>18</v>
      </c>
      <c r="M3063" s="5">
        <v>5</v>
      </c>
      <c r="N3063" s="6" t="str">
        <f>IF(ev_charging_network_usage_!$I3063&lt;=10,"Low",IF(ev_charging_network_usage_!$I3063&lt;=30,"Medium","High"))</f>
        <v>High</v>
      </c>
      <c r="O3063" s="6" t="str">
        <f t="shared" si="193"/>
        <v>High Satisfaction</v>
      </c>
      <c r="P3063" s="6" t="str">
        <f>IF(ev_charging_network_usage_!$H3063&lt;30,"Short Charging",IF(ev_charging_network_usage_!$H3063&lt;=60,"Medium Charging","Long Charging"))</f>
        <v>Long Charging</v>
      </c>
      <c r="Q3063" s="6">
        <f t="shared" si="192"/>
        <v>1</v>
      </c>
      <c r="R3063" s="30">
        <f t="shared" si="190"/>
        <v>6.805555555555555E-2</v>
      </c>
      <c r="S3063" s="28">
        <f t="shared" si="191"/>
        <v>45442</v>
      </c>
      <c r="T3063" s="28"/>
    </row>
    <row r="3064" spans="1:20" ht="13.2" x14ac:dyDescent="0.25">
      <c r="A3064" s="7" t="s">
        <v>6748</v>
      </c>
      <c r="B3064" s="7" t="s">
        <v>78</v>
      </c>
      <c r="C3064" s="7" t="s">
        <v>15</v>
      </c>
      <c r="D3064" s="7" t="s">
        <v>16</v>
      </c>
      <c r="E3064" s="7" t="s">
        <v>35</v>
      </c>
      <c r="F3064" s="7" t="s">
        <v>6749</v>
      </c>
      <c r="G3064" s="7" t="s">
        <v>6750</v>
      </c>
      <c r="H3064" s="7">
        <v>100</v>
      </c>
      <c r="I3064" s="7">
        <v>39.270000000000003</v>
      </c>
      <c r="J3064" s="7">
        <v>15</v>
      </c>
      <c r="K3064" s="7">
        <v>589.04999999999995</v>
      </c>
      <c r="L3064" s="7" t="s">
        <v>18</v>
      </c>
      <c r="M3064" s="9">
        <v>3</v>
      </c>
      <c r="N3064" s="6" t="str">
        <f>IF(ev_charging_network_usage_!$I3064&lt;=10,"Low",IF(ev_charging_network_usage_!$I3064&lt;=30,"Medium","High"))</f>
        <v>High</v>
      </c>
      <c r="O3064" s="6" t="str">
        <f t="shared" si="193"/>
        <v>Medium Satisfaction</v>
      </c>
      <c r="P3064" s="6" t="str">
        <f>IF(ev_charging_network_usage_!$H3064&lt;30,"Short Charging",IF(ev_charging_network_usage_!$H3064&lt;=60,"Medium Charging","Long Charging"))</f>
        <v>Long Charging</v>
      </c>
      <c r="Q3064" s="6">
        <f t="shared" si="192"/>
        <v>3</v>
      </c>
      <c r="R3064" s="30">
        <f t="shared" si="190"/>
        <v>0.2722222222222222</v>
      </c>
      <c r="S3064" s="28">
        <f t="shared" si="191"/>
        <v>45460</v>
      </c>
      <c r="T3064" s="28"/>
    </row>
    <row r="3065" spans="1:20" ht="13.2" x14ac:dyDescent="0.25">
      <c r="A3065" s="3" t="s">
        <v>6751</v>
      </c>
      <c r="B3065" s="3" t="s">
        <v>59</v>
      </c>
      <c r="C3065" s="3" t="s">
        <v>30</v>
      </c>
      <c r="D3065" s="3" t="s">
        <v>31</v>
      </c>
      <c r="E3065" s="3" t="s">
        <v>17</v>
      </c>
      <c r="F3065" s="3" t="s">
        <v>6752</v>
      </c>
      <c r="G3065" s="3" t="s">
        <v>6753</v>
      </c>
      <c r="H3065" s="3">
        <v>30</v>
      </c>
      <c r="I3065" s="3">
        <v>23.29</v>
      </c>
      <c r="J3065" s="3">
        <v>15</v>
      </c>
      <c r="K3065" s="3">
        <v>349.35</v>
      </c>
      <c r="L3065" s="3" t="s">
        <v>18</v>
      </c>
      <c r="M3065" s="5">
        <v>2</v>
      </c>
      <c r="N3065" s="6" t="str">
        <f>IF(ev_charging_network_usage_!$I3065&lt;=10,"Low",IF(ev_charging_network_usage_!$I3065&lt;=30,"Medium","High"))</f>
        <v>Medium</v>
      </c>
      <c r="O3065" s="6" t="str">
        <f t="shared" si="193"/>
        <v>Low Satisfaction</v>
      </c>
      <c r="P3065" s="6" t="str">
        <f>IF(ev_charging_network_usage_!$H3065&lt;30,"Short Charging",IF(ev_charging_network_usage_!$H3065&lt;=60,"Medium Charging","Long Charging"))</f>
        <v>Medium Charging</v>
      </c>
      <c r="Q3065" s="6">
        <f t="shared" si="192"/>
        <v>2</v>
      </c>
      <c r="R3065" s="30">
        <f t="shared" si="190"/>
        <v>0.81666666666666665</v>
      </c>
      <c r="S3065" s="28">
        <f t="shared" si="191"/>
        <v>44975</v>
      </c>
      <c r="T3065" s="28"/>
    </row>
    <row r="3066" spans="1:20" ht="13.2" x14ac:dyDescent="0.25">
      <c r="A3066" s="7" t="s">
        <v>6754</v>
      </c>
      <c r="B3066" s="7" t="s">
        <v>29</v>
      </c>
      <c r="C3066" s="7" t="s">
        <v>30</v>
      </c>
      <c r="D3066" s="7" t="s">
        <v>16</v>
      </c>
      <c r="E3066" s="7" t="s">
        <v>17</v>
      </c>
      <c r="F3066" s="7" t="s">
        <v>6755</v>
      </c>
      <c r="G3066" s="7" t="s">
        <v>6756</v>
      </c>
      <c r="H3066" s="7">
        <v>32</v>
      </c>
      <c r="I3066" s="7">
        <v>26.1</v>
      </c>
      <c r="J3066" s="7">
        <v>15</v>
      </c>
      <c r="K3066" s="7">
        <v>391.5</v>
      </c>
      <c r="L3066" s="7" t="s">
        <v>23</v>
      </c>
      <c r="M3066" s="9">
        <v>3</v>
      </c>
      <c r="N3066" s="6" t="str">
        <f>IF(ev_charging_network_usage_!$I3066&lt;=10,"Low",IF(ev_charging_network_usage_!$I3066&lt;=30,"Medium","High"))</f>
        <v>Medium</v>
      </c>
      <c r="O3066" s="6" t="str">
        <f t="shared" si="193"/>
        <v>Medium Satisfaction</v>
      </c>
      <c r="P3066" s="6" t="str">
        <f>IF(ev_charging_network_usage_!$H3066&lt;30,"Short Charging",IF(ev_charging_network_usage_!$H3066&lt;=60,"Medium Charging","Long Charging"))</f>
        <v>Medium Charging</v>
      </c>
      <c r="Q3066" s="6">
        <f t="shared" si="192"/>
        <v>2</v>
      </c>
      <c r="R3066" s="30">
        <f t="shared" si="190"/>
        <v>0.94861111111111107</v>
      </c>
      <c r="S3066" s="28">
        <f t="shared" si="191"/>
        <v>45615</v>
      </c>
      <c r="T3066" s="28"/>
    </row>
    <row r="3067" spans="1:20" ht="13.2" x14ac:dyDescent="0.25">
      <c r="A3067" s="3" t="s">
        <v>6757</v>
      </c>
      <c r="B3067" s="3" t="s">
        <v>14</v>
      </c>
      <c r="C3067" s="3" t="s">
        <v>15</v>
      </c>
      <c r="D3067" s="3" t="s">
        <v>31</v>
      </c>
      <c r="E3067" s="3" t="s">
        <v>17</v>
      </c>
      <c r="F3067" s="3" t="s">
        <v>6758</v>
      </c>
      <c r="G3067" s="3" t="s">
        <v>6759</v>
      </c>
      <c r="H3067" s="3">
        <v>71</v>
      </c>
      <c r="I3067" s="3">
        <v>12.13</v>
      </c>
      <c r="J3067" s="3">
        <v>12</v>
      </c>
      <c r="K3067" s="3">
        <v>145.56</v>
      </c>
      <c r="L3067" s="3" t="s">
        <v>27</v>
      </c>
      <c r="M3067" s="5">
        <v>4</v>
      </c>
      <c r="N3067" s="6" t="str">
        <f>IF(ev_charging_network_usage_!$I3067&lt;=10,"Low",IF(ev_charging_network_usage_!$I3067&lt;=30,"Medium","High"))</f>
        <v>Medium</v>
      </c>
      <c r="O3067" s="6" t="str">
        <f t="shared" si="193"/>
        <v>Medium Satisfaction</v>
      </c>
      <c r="P3067" s="6" t="str">
        <f>IF(ev_charging_network_usage_!$H3067&lt;30,"Short Charging",IF(ev_charging_network_usage_!$H3067&lt;=60,"Medium Charging","Long Charging"))</f>
        <v>Long Charging</v>
      </c>
      <c r="Q3067" s="6">
        <f t="shared" si="192"/>
        <v>3</v>
      </c>
      <c r="R3067" s="30">
        <f t="shared" si="190"/>
        <v>0.83680555555555558</v>
      </c>
      <c r="S3067" s="28">
        <f t="shared" si="191"/>
        <v>45063</v>
      </c>
      <c r="T3067" s="28"/>
    </row>
    <row r="3068" spans="1:20" ht="13.2" x14ac:dyDescent="0.25">
      <c r="A3068" s="7" t="s">
        <v>6760</v>
      </c>
      <c r="B3068" s="7" t="s">
        <v>78</v>
      </c>
      <c r="C3068" s="7" t="s">
        <v>21</v>
      </c>
      <c r="D3068" s="7" t="s">
        <v>31</v>
      </c>
      <c r="E3068" s="7" t="s">
        <v>35</v>
      </c>
      <c r="F3068" s="8">
        <v>45476.157638888886</v>
      </c>
      <c r="G3068" s="8">
        <v>45476.217361111114</v>
      </c>
      <c r="H3068" s="7">
        <v>86</v>
      </c>
      <c r="I3068" s="7">
        <v>54.7</v>
      </c>
      <c r="J3068" s="7">
        <v>15</v>
      </c>
      <c r="K3068" s="7">
        <v>820.5</v>
      </c>
      <c r="L3068" s="7" t="s">
        <v>18</v>
      </c>
      <c r="M3068" s="9">
        <v>3</v>
      </c>
      <c r="N3068" s="6" t="str">
        <f>IF(ev_charging_network_usage_!$I3068&lt;=10,"Low",IF(ev_charging_network_usage_!$I3068&lt;=30,"Medium","High"))</f>
        <v>High</v>
      </c>
      <c r="O3068" s="6" t="str">
        <f t="shared" si="193"/>
        <v>Medium Satisfaction</v>
      </c>
      <c r="P3068" s="6" t="str">
        <f>IF(ev_charging_network_usage_!$H3068&lt;30,"Short Charging",IF(ev_charging_network_usage_!$H3068&lt;=60,"Medium Charging","Long Charging"))</f>
        <v>Long Charging</v>
      </c>
      <c r="Q3068" s="6">
        <f t="shared" si="192"/>
        <v>1</v>
      </c>
      <c r="R3068" s="30">
        <f t="shared" si="190"/>
        <v>0.15763888888888888</v>
      </c>
      <c r="S3068" s="28">
        <f t="shared" si="191"/>
        <v>45476</v>
      </c>
      <c r="T3068" s="28"/>
    </row>
    <row r="3069" spans="1:20" ht="13.2" x14ac:dyDescent="0.25">
      <c r="A3069" s="3" t="s">
        <v>6761</v>
      </c>
      <c r="B3069" s="3" t="s">
        <v>78</v>
      </c>
      <c r="C3069" s="3" t="s">
        <v>21</v>
      </c>
      <c r="D3069" s="3" t="s">
        <v>34</v>
      </c>
      <c r="E3069" s="3" t="s">
        <v>17</v>
      </c>
      <c r="F3069" s="3" t="s">
        <v>6762</v>
      </c>
      <c r="G3069" s="3" t="s">
        <v>6763</v>
      </c>
      <c r="H3069" s="3">
        <v>94</v>
      </c>
      <c r="I3069" s="3">
        <v>52.43</v>
      </c>
      <c r="J3069" s="3">
        <v>15</v>
      </c>
      <c r="K3069" s="3">
        <v>786.45</v>
      </c>
      <c r="L3069" s="3" t="s">
        <v>38</v>
      </c>
      <c r="M3069" s="5">
        <v>4</v>
      </c>
      <c r="N3069" s="6" t="str">
        <f>IF(ev_charging_network_usage_!$I3069&lt;=10,"Low",IF(ev_charging_network_usage_!$I3069&lt;=30,"Medium","High"))</f>
        <v>High</v>
      </c>
      <c r="O3069" s="6" t="str">
        <f t="shared" si="193"/>
        <v>Medium Satisfaction</v>
      </c>
      <c r="P3069" s="6" t="str">
        <f>IF(ev_charging_network_usage_!$H3069&lt;30,"Short Charging",IF(ev_charging_network_usage_!$H3069&lt;=60,"Medium Charging","Long Charging"))</f>
        <v>Long Charging</v>
      </c>
      <c r="Q3069" s="6">
        <f t="shared" si="192"/>
        <v>1</v>
      </c>
      <c r="R3069" s="30">
        <f t="shared" si="190"/>
        <v>7.9166666666666663E-2</v>
      </c>
      <c r="S3069" s="28">
        <f t="shared" si="191"/>
        <v>45469</v>
      </c>
      <c r="T3069" s="28"/>
    </row>
    <row r="3070" spans="1:20" ht="13.2" x14ac:dyDescent="0.25">
      <c r="A3070" s="7" t="s">
        <v>6764</v>
      </c>
      <c r="B3070" s="7" t="s">
        <v>29</v>
      </c>
      <c r="C3070" s="7" t="s">
        <v>30</v>
      </c>
      <c r="D3070" s="7" t="s">
        <v>31</v>
      </c>
      <c r="E3070" s="7" t="s">
        <v>35</v>
      </c>
      <c r="F3070" s="7" t="s">
        <v>6765</v>
      </c>
      <c r="G3070" s="7" t="s">
        <v>6766</v>
      </c>
      <c r="H3070" s="7">
        <v>76</v>
      </c>
      <c r="I3070" s="7">
        <v>54.46</v>
      </c>
      <c r="J3070" s="7">
        <v>10</v>
      </c>
      <c r="K3070" s="7">
        <v>544.6</v>
      </c>
      <c r="L3070" s="7" t="s">
        <v>38</v>
      </c>
      <c r="M3070" s="9">
        <v>1</v>
      </c>
      <c r="N3070" s="6" t="str">
        <f>IF(ev_charging_network_usage_!$I3070&lt;=10,"Low",IF(ev_charging_network_usage_!$I3070&lt;=30,"Medium","High"))</f>
        <v>High</v>
      </c>
      <c r="O3070" s="6" t="str">
        <f t="shared" si="193"/>
        <v>Low Satisfaction</v>
      </c>
      <c r="P3070" s="6" t="str">
        <f>IF(ev_charging_network_usage_!$H3070&lt;30,"Short Charging",IF(ev_charging_network_usage_!$H3070&lt;=60,"Medium Charging","Long Charging"))</f>
        <v>Long Charging</v>
      </c>
      <c r="Q3070" s="6">
        <f t="shared" si="192"/>
        <v>2</v>
      </c>
      <c r="R3070" s="30">
        <f t="shared" si="190"/>
        <v>0.72361111111111109</v>
      </c>
      <c r="S3070" s="28">
        <f t="shared" si="191"/>
        <v>44952</v>
      </c>
      <c r="T3070" s="28"/>
    </row>
    <row r="3071" spans="1:20" ht="13.2" x14ac:dyDescent="0.25">
      <c r="A3071" s="3" t="s">
        <v>6767</v>
      </c>
      <c r="B3071" s="3" t="s">
        <v>20</v>
      </c>
      <c r="C3071" s="3" t="s">
        <v>21</v>
      </c>
      <c r="D3071" s="3" t="s">
        <v>31</v>
      </c>
      <c r="E3071" s="3" t="s">
        <v>35</v>
      </c>
      <c r="F3071" s="3" t="s">
        <v>6768</v>
      </c>
      <c r="G3071" s="3" t="s">
        <v>6769</v>
      </c>
      <c r="H3071" s="3">
        <v>113</v>
      </c>
      <c r="I3071" s="3">
        <v>29.34</v>
      </c>
      <c r="J3071" s="3">
        <v>12</v>
      </c>
      <c r="K3071" s="3">
        <v>352.08</v>
      </c>
      <c r="L3071" s="3" t="s">
        <v>23</v>
      </c>
      <c r="M3071" s="5">
        <v>1</v>
      </c>
      <c r="N3071" s="6" t="str">
        <f>IF(ev_charging_network_usage_!$I3071&lt;=10,"Low",IF(ev_charging_network_usage_!$I3071&lt;=30,"Medium","High"))</f>
        <v>Medium</v>
      </c>
      <c r="O3071" s="6" t="str">
        <f t="shared" si="193"/>
        <v>Low Satisfaction</v>
      </c>
      <c r="P3071" s="6" t="str">
        <f>IF(ev_charging_network_usage_!$H3071&lt;30,"Short Charging",IF(ev_charging_network_usage_!$H3071&lt;=60,"Medium Charging","Long Charging"))</f>
        <v>Long Charging</v>
      </c>
      <c r="Q3071" s="6">
        <f t="shared" si="192"/>
        <v>1</v>
      </c>
      <c r="R3071" s="30">
        <f t="shared" si="190"/>
        <v>0.9506944444444444</v>
      </c>
      <c r="S3071" s="28">
        <f t="shared" si="191"/>
        <v>45121</v>
      </c>
      <c r="T3071" s="28"/>
    </row>
    <row r="3072" spans="1:20" ht="13.2" x14ac:dyDescent="0.25">
      <c r="A3072" s="7" t="s">
        <v>6770</v>
      </c>
      <c r="B3072" s="7" t="s">
        <v>55</v>
      </c>
      <c r="C3072" s="7" t="s">
        <v>21</v>
      </c>
      <c r="D3072" s="7" t="s">
        <v>31</v>
      </c>
      <c r="E3072" s="7" t="s">
        <v>17</v>
      </c>
      <c r="F3072" s="8">
        <v>44991.427777777775</v>
      </c>
      <c r="G3072" s="8">
        <v>44991.505555555559</v>
      </c>
      <c r="H3072" s="7">
        <v>112</v>
      </c>
      <c r="I3072" s="7">
        <v>59.12</v>
      </c>
      <c r="J3072" s="7">
        <v>12</v>
      </c>
      <c r="K3072" s="7">
        <v>709.44</v>
      </c>
      <c r="L3072" s="7" t="s">
        <v>23</v>
      </c>
      <c r="M3072" s="9">
        <v>1</v>
      </c>
      <c r="N3072" s="6" t="str">
        <f>IF(ev_charging_network_usage_!$I3072&lt;=10,"Low",IF(ev_charging_network_usage_!$I3072&lt;=30,"Medium","High"))</f>
        <v>High</v>
      </c>
      <c r="O3072" s="6" t="str">
        <f t="shared" si="193"/>
        <v>Low Satisfaction</v>
      </c>
      <c r="P3072" s="6" t="str">
        <f>IF(ev_charging_network_usage_!$H3072&lt;30,"Short Charging",IF(ev_charging_network_usage_!$H3072&lt;=60,"Medium Charging","Long Charging"))</f>
        <v>Long Charging</v>
      </c>
      <c r="Q3072" s="6">
        <f t="shared" si="192"/>
        <v>1</v>
      </c>
      <c r="R3072" s="30">
        <f t="shared" si="190"/>
        <v>0.42777777777777776</v>
      </c>
      <c r="S3072" s="28">
        <f t="shared" si="191"/>
        <v>44991</v>
      </c>
      <c r="T3072" s="28"/>
    </row>
    <row r="3073" spans="1:20" ht="13.2" x14ac:dyDescent="0.25">
      <c r="A3073" s="3" t="s">
        <v>6771</v>
      </c>
      <c r="B3073" s="3" t="s">
        <v>20</v>
      </c>
      <c r="C3073" s="3" t="s">
        <v>15</v>
      </c>
      <c r="D3073" s="3" t="s">
        <v>34</v>
      </c>
      <c r="E3073" s="3" t="s">
        <v>17</v>
      </c>
      <c r="F3073" s="3" t="s">
        <v>6772</v>
      </c>
      <c r="G3073" s="3" t="s">
        <v>6773</v>
      </c>
      <c r="H3073" s="3">
        <v>87</v>
      </c>
      <c r="I3073" s="3">
        <v>39.369999999999997</v>
      </c>
      <c r="J3073" s="3">
        <v>15</v>
      </c>
      <c r="K3073" s="3">
        <v>590.54999999999995</v>
      </c>
      <c r="L3073" s="3" t="s">
        <v>18</v>
      </c>
      <c r="M3073" s="5">
        <v>2</v>
      </c>
      <c r="N3073" s="6" t="str">
        <f>IF(ev_charging_network_usage_!$I3073&lt;=10,"Low",IF(ev_charging_network_usage_!$I3073&lt;=30,"Medium","High"))</f>
        <v>High</v>
      </c>
      <c r="O3073" s="6" t="str">
        <f t="shared" si="193"/>
        <v>Low Satisfaction</v>
      </c>
      <c r="P3073" s="6" t="str">
        <f>IF(ev_charging_network_usage_!$H3073&lt;30,"Short Charging",IF(ev_charging_network_usage_!$H3073&lt;=60,"Medium Charging","Long Charging"))</f>
        <v>Long Charging</v>
      </c>
      <c r="Q3073" s="6">
        <f t="shared" si="192"/>
        <v>3</v>
      </c>
      <c r="R3073" s="30">
        <f t="shared" si="190"/>
        <v>3.4027777777777775E-2</v>
      </c>
      <c r="S3073" s="28">
        <f t="shared" si="191"/>
        <v>45404</v>
      </c>
      <c r="T3073" s="28"/>
    </row>
    <row r="3074" spans="1:20" ht="13.2" x14ac:dyDescent="0.25">
      <c r="A3074" s="7" t="s">
        <v>6774</v>
      </c>
      <c r="B3074" s="7" t="s">
        <v>29</v>
      </c>
      <c r="C3074" s="7" t="s">
        <v>21</v>
      </c>
      <c r="D3074" s="7" t="s">
        <v>34</v>
      </c>
      <c r="E3074" s="7" t="s">
        <v>17</v>
      </c>
      <c r="F3074" s="7" t="s">
        <v>6775</v>
      </c>
      <c r="G3074" s="7" t="s">
        <v>6776</v>
      </c>
      <c r="H3074" s="7">
        <v>39</v>
      </c>
      <c r="I3074" s="7">
        <v>15.57</v>
      </c>
      <c r="J3074" s="7">
        <v>8</v>
      </c>
      <c r="K3074" s="7">
        <v>124.56</v>
      </c>
      <c r="L3074" s="7" t="s">
        <v>23</v>
      </c>
      <c r="M3074" s="9">
        <v>2</v>
      </c>
      <c r="N3074" s="6" t="str">
        <f>IF(ev_charging_network_usage_!$I3074&lt;=10,"Low",IF(ev_charging_network_usage_!$I3074&lt;=30,"Medium","High"))</f>
        <v>Medium</v>
      </c>
      <c r="O3074" s="6" t="str">
        <f t="shared" si="193"/>
        <v>Low Satisfaction</v>
      </c>
      <c r="P3074" s="6" t="str">
        <f>IF(ev_charging_network_usage_!$H3074&lt;30,"Short Charging",IF(ev_charging_network_usage_!$H3074&lt;=60,"Medium Charging","Long Charging"))</f>
        <v>Medium Charging</v>
      </c>
      <c r="Q3074" s="6">
        <f t="shared" si="192"/>
        <v>1</v>
      </c>
      <c r="R3074" s="30">
        <f t="shared" ref="R3074:R3137" si="194">TIME(HOUR(F3074),MINUTE(F3074),SECOND(F3074))</f>
        <v>0.61805555555555558</v>
      </c>
      <c r="S3074" s="28">
        <f t="shared" ref="S3074:S3137" si="195">DATE(YEAR(F3074),MONTH(F3074),DAY(F3074))</f>
        <v>45306</v>
      </c>
      <c r="T3074" s="28"/>
    </row>
    <row r="3075" spans="1:20" ht="13.2" x14ac:dyDescent="0.25">
      <c r="A3075" s="3" t="s">
        <v>6777</v>
      </c>
      <c r="B3075" s="3" t="s">
        <v>43</v>
      </c>
      <c r="C3075" s="3" t="s">
        <v>15</v>
      </c>
      <c r="D3075" s="3" t="s">
        <v>34</v>
      </c>
      <c r="E3075" s="3" t="s">
        <v>35</v>
      </c>
      <c r="F3075" s="4">
        <v>45237.438888888886</v>
      </c>
      <c r="G3075" s="4">
        <v>45237.461805555555</v>
      </c>
      <c r="H3075" s="3">
        <v>33</v>
      </c>
      <c r="I3075" s="3">
        <v>12.43</v>
      </c>
      <c r="J3075" s="3">
        <v>12</v>
      </c>
      <c r="K3075" s="3">
        <v>149.16</v>
      </c>
      <c r="L3075" s="3" t="s">
        <v>18</v>
      </c>
      <c r="M3075" s="5">
        <v>5</v>
      </c>
      <c r="N3075" s="6" t="str">
        <f>IF(ev_charging_network_usage_!$I3075&lt;=10,"Low",IF(ev_charging_network_usage_!$I3075&lt;=30,"Medium","High"))</f>
        <v>Medium</v>
      </c>
      <c r="O3075" s="6" t="str">
        <f t="shared" si="193"/>
        <v>High Satisfaction</v>
      </c>
      <c r="P3075" s="6" t="str">
        <f>IF(ev_charging_network_usage_!$H3075&lt;30,"Short Charging",IF(ev_charging_network_usage_!$H3075&lt;=60,"Medium Charging","Long Charging"))</f>
        <v>Medium Charging</v>
      </c>
      <c r="Q3075" s="6">
        <f t="shared" ref="Q3075:Q3138" si="196">IF(C3075="Fast Charger",1,IF(C3075="Standard Charger",2,IF(C3075="Super Fast Charger",3,"")))</f>
        <v>3</v>
      </c>
      <c r="R3075" s="30">
        <f t="shared" si="194"/>
        <v>0.43888888888888888</v>
      </c>
      <c r="S3075" s="28">
        <f t="shared" si="195"/>
        <v>45237</v>
      </c>
      <c r="T3075" s="28"/>
    </row>
    <row r="3076" spans="1:20" ht="13.2" x14ac:dyDescent="0.25">
      <c r="A3076" s="7" t="s">
        <v>6778</v>
      </c>
      <c r="B3076" s="7" t="s">
        <v>20</v>
      </c>
      <c r="C3076" s="7" t="s">
        <v>15</v>
      </c>
      <c r="D3076" s="7" t="s">
        <v>31</v>
      </c>
      <c r="E3076" s="7" t="s">
        <v>17</v>
      </c>
      <c r="F3076" s="8">
        <v>45634.68472222222</v>
      </c>
      <c r="G3076" s="8">
        <v>45634.730555555558</v>
      </c>
      <c r="H3076" s="7">
        <v>66</v>
      </c>
      <c r="I3076" s="7">
        <v>16.940000000000001</v>
      </c>
      <c r="J3076" s="7">
        <v>12</v>
      </c>
      <c r="K3076" s="7">
        <v>203.28</v>
      </c>
      <c r="L3076" s="7" t="s">
        <v>27</v>
      </c>
      <c r="M3076" s="9">
        <v>5</v>
      </c>
      <c r="N3076" s="6" t="str">
        <f>IF(ev_charging_network_usage_!$I3076&lt;=10,"Low",IF(ev_charging_network_usage_!$I3076&lt;=30,"Medium","High"))</f>
        <v>Medium</v>
      </c>
      <c r="O3076" s="6" t="str">
        <f t="shared" ref="O3076:O3139" si="197">IF(M3076&lt;=2,"Low Satisfaction",IF(M3076&lt;=4,"Medium Satisfaction","High Satisfaction"))</f>
        <v>High Satisfaction</v>
      </c>
      <c r="P3076" s="6" t="str">
        <f>IF(ev_charging_network_usage_!$H3076&lt;30,"Short Charging",IF(ev_charging_network_usage_!$H3076&lt;=60,"Medium Charging","Long Charging"))</f>
        <v>Long Charging</v>
      </c>
      <c r="Q3076" s="6">
        <f t="shared" si="196"/>
        <v>3</v>
      </c>
      <c r="R3076" s="30">
        <f t="shared" si="194"/>
        <v>0.68472222222222223</v>
      </c>
      <c r="S3076" s="28">
        <f t="shared" si="195"/>
        <v>45634</v>
      </c>
      <c r="T3076" s="28"/>
    </row>
    <row r="3077" spans="1:20" ht="13.2" x14ac:dyDescent="0.25">
      <c r="A3077" s="3" t="s">
        <v>6779</v>
      </c>
      <c r="B3077" s="3" t="s">
        <v>43</v>
      </c>
      <c r="C3077" s="3" t="s">
        <v>30</v>
      </c>
      <c r="D3077" s="3" t="s">
        <v>22</v>
      </c>
      <c r="E3077" s="3" t="s">
        <v>35</v>
      </c>
      <c r="F3077" s="4">
        <v>45413.96875</v>
      </c>
      <c r="G3077" s="4">
        <v>45413.988888888889</v>
      </c>
      <c r="H3077" s="3">
        <v>29</v>
      </c>
      <c r="I3077" s="3">
        <v>4.3099999999999996</v>
      </c>
      <c r="J3077" s="3">
        <v>8</v>
      </c>
      <c r="K3077" s="3">
        <v>34.479999999999997</v>
      </c>
      <c r="L3077" s="3" t="s">
        <v>38</v>
      </c>
      <c r="M3077" s="5">
        <v>4</v>
      </c>
      <c r="N3077" s="6" t="str">
        <f>IF(ev_charging_network_usage_!$I3077&lt;=10,"Low",IF(ev_charging_network_usage_!$I3077&lt;=30,"Medium","High"))</f>
        <v>Low</v>
      </c>
      <c r="O3077" s="6" t="str">
        <f t="shared" si="197"/>
        <v>Medium Satisfaction</v>
      </c>
      <c r="P3077" s="6" t="str">
        <f>IF(ev_charging_network_usage_!$H3077&lt;30,"Short Charging",IF(ev_charging_network_usage_!$H3077&lt;=60,"Medium Charging","Long Charging"))</f>
        <v>Short Charging</v>
      </c>
      <c r="Q3077" s="6">
        <f t="shared" si="196"/>
        <v>2</v>
      </c>
      <c r="R3077" s="30">
        <f t="shared" si="194"/>
        <v>0.96875</v>
      </c>
      <c r="S3077" s="28">
        <f t="shared" si="195"/>
        <v>45413</v>
      </c>
      <c r="T3077" s="28"/>
    </row>
    <row r="3078" spans="1:20" ht="13.2" x14ac:dyDescent="0.25">
      <c r="A3078" s="7" t="s">
        <v>6780</v>
      </c>
      <c r="B3078" s="7" t="s">
        <v>14</v>
      </c>
      <c r="C3078" s="7" t="s">
        <v>21</v>
      </c>
      <c r="D3078" s="7" t="s">
        <v>31</v>
      </c>
      <c r="E3078" s="7" t="s">
        <v>35</v>
      </c>
      <c r="F3078" s="8">
        <v>45358.37777777778</v>
      </c>
      <c r="G3078" s="8">
        <v>45358.443749999999</v>
      </c>
      <c r="H3078" s="7">
        <v>95</v>
      </c>
      <c r="I3078" s="7">
        <v>51.92</v>
      </c>
      <c r="J3078" s="7">
        <v>10</v>
      </c>
      <c r="K3078" s="7">
        <v>519.20000000000005</v>
      </c>
      <c r="L3078" s="7" t="s">
        <v>38</v>
      </c>
      <c r="M3078" s="9">
        <v>4</v>
      </c>
      <c r="N3078" s="6" t="str">
        <f>IF(ev_charging_network_usage_!$I3078&lt;=10,"Low",IF(ev_charging_network_usage_!$I3078&lt;=30,"Medium","High"))</f>
        <v>High</v>
      </c>
      <c r="O3078" s="6" t="str">
        <f t="shared" si="197"/>
        <v>Medium Satisfaction</v>
      </c>
      <c r="P3078" s="6" t="str">
        <f>IF(ev_charging_network_usage_!$H3078&lt;30,"Short Charging",IF(ev_charging_network_usage_!$H3078&lt;=60,"Medium Charging","Long Charging"))</f>
        <v>Long Charging</v>
      </c>
      <c r="Q3078" s="6">
        <f t="shared" si="196"/>
        <v>1</v>
      </c>
      <c r="R3078" s="30">
        <f t="shared" si="194"/>
        <v>0.37777777777777777</v>
      </c>
      <c r="S3078" s="28">
        <f t="shared" si="195"/>
        <v>45358</v>
      </c>
      <c r="T3078" s="28"/>
    </row>
    <row r="3079" spans="1:20" ht="13.2" x14ac:dyDescent="0.25">
      <c r="A3079" s="3" t="s">
        <v>6781</v>
      </c>
      <c r="B3079" s="3" t="s">
        <v>78</v>
      </c>
      <c r="C3079" s="3" t="s">
        <v>15</v>
      </c>
      <c r="D3079" s="3" t="s">
        <v>16</v>
      </c>
      <c r="E3079" s="3" t="s">
        <v>35</v>
      </c>
      <c r="F3079" s="3" t="s">
        <v>6782</v>
      </c>
      <c r="G3079" s="3" t="s">
        <v>6783</v>
      </c>
      <c r="H3079" s="3">
        <v>87</v>
      </c>
      <c r="I3079" s="3">
        <v>59.13</v>
      </c>
      <c r="J3079" s="3">
        <v>8</v>
      </c>
      <c r="K3079" s="3">
        <v>473.04</v>
      </c>
      <c r="L3079" s="3" t="s">
        <v>18</v>
      </c>
      <c r="M3079" s="5">
        <v>4</v>
      </c>
      <c r="N3079" s="6" t="str">
        <f>IF(ev_charging_network_usage_!$I3079&lt;=10,"Low",IF(ev_charging_network_usage_!$I3079&lt;=30,"Medium","High"))</f>
        <v>High</v>
      </c>
      <c r="O3079" s="6" t="str">
        <f t="shared" si="197"/>
        <v>Medium Satisfaction</v>
      </c>
      <c r="P3079" s="6" t="str">
        <f>IF(ev_charging_network_usage_!$H3079&lt;30,"Short Charging",IF(ev_charging_network_usage_!$H3079&lt;=60,"Medium Charging","Long Charging"))</f>
        <v>Long Charging</v>
      </c>
      <c r="Q3079" s="6">
        <f t="shared" si="196"/>
        <v>3</v>
      </c>
      <c r="R3079" s="30">
        <f t="shared" si="194"/>
        <v>0.92152777777777772</v>
      </c>
      <c r="S3079" s="28">
        <f t="shared" si="195"/>
        <v>45131</v>
      </c>
      <c r="T3079" s="28"/>
    </row>
    <row r="3080" spans="1:20" ht="13.2" x14ac:dyDescent="0.25">
      <c r="A3080" s="7" t="s">
        <v>6784</v>
      </c>
      <c r="B3080" s="7" t="s">
        <v>20</v>
      </c>
      <c r="C3080" s="7" t="s">
        <v>21</v>
      </c>
      <c r="D3080" s="7" t="s">
        <v>31</v>
      </c>
      <c r="E3080" s="7" t="s">
        <v>17</v>
      </c>
      <c r="F3080" s="8">
        <v>44988.804861111108</v>
      </c>
      <c r="G3080" s="8">
        <v>44988.837500000001</v>
      </c>
      <c r="H3080" s="7">
        <v>47</v>
      </c>
      <c r="I3080" s="7">
        <v>52.51</v>
      </c>
      <c r="J3080" s="7">
        <v>15</v>
      </c>
      <c r="K3080" s="7">
        <v>787.65</v>
      </c>
      <c r="L3080" s="7" t="s">
        <v>38</v>
      </c>
      <c r="M3080" s="9">
        <v>1</v>
      </c>
      <c r="N3080" s="6" t="str">
        <f>IF(ev_charging_network_usage_!$I3080&lt;=10,"Low",IF(ev_charging_network_usage_!$I3080&lt;=30,"Medium","High"))</f>
        <v>High</v>
      </c>
      <c r="O3080" s="6" t="str">
        <f t="shared" si="197"/>
        <v>Low Satisfaction</v>
      </c>
      <c r="P3080" s="6" t="str">
        <f>IF(ev_charging_network_usage_!$H3080&lt;30,"Short Charging",IF(ev_charging_network_usage_!$H3080&lt;=60,"Medium Charging","Long Charging"))</f>
        <v>Medium Charging</v>
      </c>
      <c r="Q3080" s="6">
        <f t="shared" si="196"/>
        <v>1</v>
      </c>
      <c r="R3080" s="30">
        <f t="shared" si="194"/>
        <v>0.80486111111111114</v>
      </c>
      <c r="S3080" s="28">
        <f t="shared" si="195"/>
        <v>44988</v>
      </c>
      <c r="T3080" s="28"/>
    </row>
    <row r="3081" spans="1:20" ht="13.2" x14ac:dyDescent="0.25">
      <c r="A3081" s="3" t="s">
        <v>6785</v>
      </c>
      <c r="B3081" s="3" t="s">
        <v>48</v>
      </c>
      <c r="C3081" s="3" t="s">
        <v>30</v>
      </c>
      <c r="D3081" s="3" t="s">
        <v>22</v>
      </c>
      <c r="E3081" s="3" t="s">
        <v>17</v>
      </c>
      <c r="F3081" s="4">
        <v>44960.382638888892</v>
      </c>
      <c r="G3081" s="4">
        <v>44960.456944444442</v>
      </c>
      <c r="H3081" s="3">
        <v>107</v>
      </c>
      <c r="I3081" s="3">
        <v>13.75</v>
      </c>
      <c r="J3081" s="3">
        <v>12</v>
      </c>
      <c r="K3081" s="3">
        <v>165</v>
      </c>
      <c r="L3081" s="3" t="s">
        <v>23</v>
      </c>
      <c r="M3081" s="5">
        <v>4</v>
      </c>
      <c r="N3081" s="6" t="str">
        <f>IF(ev_charging_network_usage_!$I3081&lt;=10,"Low",IF(ev_charging_network_usage_!$I3081&lt;=30,"Medium","High"))</f>
        <v>Medium</v>
      </c>
      <c r="O3081" s="6" t="str">
        <f t="shared" si="197"/>
        <v>Medium Satisfaction</v>
      </c>
      <c r="P3081" s="6" t="str">
        <f>IF(ev_charging_network_usage_!$H3081&lt;30,"Short Charging",IF(ev_charging_network_usage_!$H3081&lt;=60,"Medium Charging","Long Charging"))</f>
        <v>Long Charging</v>
      </c>
      <c r="Q3081" s="6">
        <f t="shared" si="196"/>
        <v>2</v>
      </c>
      <c r="R3081" s="30">
        <f t="shared" si="194"/>
        <v>0.38263888888888886</v>
      </c>
      <c r="S3081" s="28">
        <f t="shared" si="195"/>
        <v>44960</v>
      </c>
      <c r="T3081" s="28"/>
    </row>
    <row r="3082" spans="1:20" ht="13.2" x14ac:dyDescent="0.25">
      <c r="A3082" s="7" t="s">
        <v>6786</v>
      </c>
      <c r="B3082" s="7" t="s">
        <v>78</v>
      </c>
      <c r="C3082" s="7" t="s">
        <v>15</v>
      </c>
      <c r="D3082" s="7" t="s">
        <v>16</v>
      </c>
      <c r="E3082" s="7" t="s">
        <v>35</v>
      </c>
      <c r="F3082" s="7" t="s">
        <v>6787</v>
      </c>
      <c r="G3082" s="7" t="s">
        <v>6788</v>
      </c>
      <c r="H3082" s="7">
        <v>70</v>
      </c>
      <c r="I3082" s="7">
        <v>41.79</v>
      </c>
      <c r="J3082" s="7">
        <v>10</v>
      </c>
      <c r="K3082" s="7">
        <v>417.9</v>
      </c>
      <c r="L3082" s="7" t="s">
        <v>23</v>
      </c>
      <c r="M3082" s="9">
        <v>1</v>
      </c>
      <c r="N3082" s="6" t="str">
        <f>IF(ev_charging_network_usage_!$I3082&lt;=10,"Low",IF(ev_charging_network_usage_!$I3082&lt;=30,"Medium","High"))</f>
        <v>High</v>
      </c>
      <c r="O3082" s="6" t="str">
        <f t="shared" si="197"/>
        <v>Low Satisfaction</v>
      </c>
      <c r="P3082" s="6" t="str">
        <f>IF(ev_charging_network_usage_!$H3082&lt;30,"Short Charging",IF(ev_charging_network_usage_!$H3082&lt;=60,"Medium Charging","Long Charging"))</f>
        <v>Long Charging</v>
      </c>
      <c r="Q3082" s="6">
        <f t="shared" si="196"/>
        <v>3</v>
      </c>
      <c r="R3082" s="30">
        <f t="shared" si="194"/>
        <v>0.87638888888888888</v>
      </c>
      <c r="S3082" s="28">
        <f t="shared" si="195"/>
        <v>45228</v>
      </c>
      <c r="T3082" s="28"/>
    </row>
    <row r="3083" spans="1:20" ht="13.2" x14ac:dyDescent="0.25">
      <c r="A3083" s="3" t="s">
        <v>6789</v>
      </c>
      <c r="B3083" s="3" t="s">
        <v>48</v>
      </c>
      <c r="C3083" s="3" t="s">
        <v>21</v>
      </c>
      <c r="D3083" s="3" t="s">
        <v>16</v>
      </c>
      <c r="E3083" s="3" t="s">
        <v>35</v>
      </c>
      <c r="F3083" s="3" t="s">
        <v>6790</v>
      </c>
      <c r="G3083" s="3" t="s">
        <v>6791</v>
      </c>
      <c r="H3083" s="3">
        <v>104</v>
      </c>
      <c r="I3083" s="3">
        <v>36.07</v>
      </c>
      <c r="J3083" s="3">
        <v>10</v>
      </c>
      <c r="K3083" s="3">
        <v>360.7</v>
      </c>
      <c r="L3083" s="3" t="s">
        <v>38</v>
      </c>
      <c r="M3083" s="5">
        <v>1</v>
      </c>
      <c r="N3083" s="6" t="str">
        <f>IF(ev_charging_network_usage_!$I3083&lt;=10,"Low",IF(ev_charging_network_usage_!$I3083&lt;=30,"Medium","High"))</f>
        <v>High</v>
      </c>
      <c r="O3083" s="6" t="str">
        <f t="shared" si="197"/>
        <v>Low Satisfaction</v>
      </c>
      <c r="P3083" s="6" t="str">
        <f>IF(ev_charging_network_usage_!$H3083&lt;30,"Short Charging",IF(ev_charging_network_usage_!$H3083&lt;=60,"Medium Charging","Long Charging"))</f>
        <v>Long Charging</v>
      </c>
      <c r="Q3083" s="6">
        <f t="shared" si="196"/>
        <v>1</v>
      </c>
      <c r="R3083" s="30">
        <f t="shared" si="194"/>
        <v>0.3576388888888889</v>
      </c>
      <c r="S3083" s="28">
        <f t="shared" si="195"/>
        <v>44970</v>
      </c>
      <c r="T3083" s="28"/>
    </row>
    <row r="3084" spans="1:20" ht="13.2" x14ac:dyDescent="0.25">
      <c r="A3084" s="7" t="s">
        <v>6792</v>
      </c>
      <c r="B3084" s="7" t="s">
        <v>59</v>
      </c>
      <c r="C3084" s="7" t="s">
        <v>30</v>
      </c>
      <c r="D3084" s="7" t="s">
        <v>22</v>
      </c>
      <c r="E3084" s="7" t="s">
        <v>17</v>
      </c>
      <c r="F3084" s="7" t="s">
        <v>6793</v>
      </c>
      <c r="G3084" s="7" t="s">
        <v>6794</v>
      </c>
      <c r="H3084" s="7">
        <v>97</v>
      </c>
      <c r="I3084" s="7">
        <v>14.29</v>
      </c>
      <c r="J3084" s="7">
        <v>12</v>
      </c>
      <c r="K3084" s="7">
        <v>171.48</v>
      </c>
      <c r="L3084" s="7" t="s">
        <v>27</v>
      </c>
      <c r="M3084" s="9">
        <v>2</v>
      </c>
      <c r="N3084" s="6" t="str">
        <f>IF(ev_charging_network_usage_!$I3084&lt;=10,"Low",IF(ev_charging_network_usage_!$I3084&lt;=30,"Medium","High"))</f>
        <v>Medium</v>
      </c>
      <c r="O3084" s="6" t="str">
        <f t="shared" si="197"/>
        <v>Low Satisfaction</v>
      </c>
      <c r="P3084" s="6" t="str">
        <f>IF(ev_charging_network_usage_!$H3084&lt;30,"Short Charging",IF(ev_charging_network_usage_!$H3084&lt;=60,"Medium Charging","Long Charging"))</f>
        <v>Long Charging</v>
      </c>
      <c r="Q3084" s="6">
        <f t="shared" si="196"/>
        <v>2</v>
      </c>
      <c r="R3084" s="30">
        <f t="shared" si="194"/>
        <v>0.45208333333333334</v>
      </c>
      <c r="S3084" s="28">
        <f t="shared" si="195"/>
        <v>45160</v>
      </c>
      <c r="T3084" s="28"/>
    </row>
    <row r="3085" spans="1:20" ht="13.2" x14ac:dyDescent="0.25">
      <c r="A3085" s="3" t="s">
        <v>6795</v>
      </c>
      <c r="B3085" s="3" t="s">
        <v>55</v>
      </c>
      <c r="C3085" s="3" t="s">
        <v>30</v>
      </c>
      <c r="D3085" s="3" t="s">
        <v>31</v>
      </c>
      <c r="E3085" s="3" t="s">
        <v>35</v>
      </c>
      <c r="F3085" s="3" t="s">
        <v>6796</v>
      </c>
      <c r="G3085" s="3" t="s">
        <v>6797</v>
      </c>
      <c r="H3085" s="3">
        <v>63</v>
      </c>
      <c r="I3085" s="3">
        <v>34.270000000000003</v>
      </c>
      <c r="J3085" s="3">
        <v>15</v>
      </c>
      <c r="K3085" s="3">
        <v>514.04999999999995</v>
      </c>
      <c r="L3085" s="3" t="s">
        <v>27</v>
      </c>
      <c r="M3085" s="5">
        <v>1</v>
      </c>
      <c r="N3085" s="6" t="str">
        <f>IF(ev_charging_network_usage_!$I3085&lt;=10,"Low",IF(ev_charging_network_usage_!$I3085&lt;=30,"Medium","High"))</f>
        <v>High</v>
      </c>
      <c r="O3085" s="6" t="str">
        <f t="shared" si="197"/>
        <v>Low Satisfaction</v>
      </c>
      <c r="P3085" s="6" t="str">
        <f>IF(ev_charging_network_usage_!$H3085&lt;30,"Short Charging",IF(ev_charging_network_usage_!$H3085&lt;=60,"Medium Charging","Long Charging"))</f>
        <v>Long Charging</v>
      </c>
      <c r="Q3085" s="6">
        <f t="shared" si="196"/>
        <v>2</v>
      </c>
      <c r="R3085" s="30">
        <f t="shared" si="194"/>
        <v>0.70833333333333337</v>
      </c>
      <c r="S3085" s="28">
        <f t="shared" si="195"/>
        <v>45278</v>
      </c>
      <c r="T3085" s="28"/>
    </row>
    <row r="3086" spans="1:20" ht="13.2" x14ac:dyDescent="0.25">
      <c r="A3086" s="7" t="s">
        <v>6798</v>
      </c>
      <c r="B3086" s="7" t="s">
        <v>48</v>
      </c>
      <c r="C3086" s="7" t="s">
        <v>21</v>
      </c>
      <c r="D3086" s="7" t="s">
        <v>16</v>
      </c>
      <c r="E3086" s="7" t="s">
        <v>35</v>
      </c>
      <c r="F3086" s="7" t="s">
        <v>6799</v>
      </c>
      <c r="G3086" s="7" t="s">
        <v>6800</v>
      </c>
      <c r="H3086" s="7">
        <v>103</v>
      </c>
      <c r="I3086" s="7">
        <v>24.26</v>
      </c>
      <c r="J3086" s="7">
        <v>8</v>
      </c>
      <c r="K3086" s="7">
        <v>194.08</v>
      </c>
      <c r="L3086" s="7" t="s">
        <v>23</v>
      </c>
      <c r="M3086" s="9">
        <v>5</v>
      </c>
      <c r="N3086" s="6" t="str">
        <f>IF(ev_charging_network_usage_!$I3086&lt;=10,"Low",IF(ev_charging_network_usage_!$I3086&lt;=30,"Medium","High"))</f>
        <v>Medium</v>
      </c>
      <c r="O3086" s="6" t="str">
        <f t="shared" si="197"/>
        <v>High Satisfaction</v>
      </c>
      <c r="P3086" s="6" t="str">
        <f>IF(ev_charging_network_usage_!$H3086&lt;30,"Short Charging",IF(ev_charging_network_usage_!$H3086&lt;=60,"Medium Charging","Long Charging"))</f>
        <v>Long Charging</v>
      </c>
      <c r="Q3086" s="6">
        <f t="shared" si="196"/>
        <v>1</v>
      </c>
      <c r="R3086" s="30">
        <f t="shared" si="194"/>
        <v>0.38819444444444445</v>
      </c>
      <c r="S3086" s="28">
        <f t="shared" si="195"/>
        <v>45531</v>
      </c>
      <c r="T3086" s="28"/>
    </row>
    <row r="3087" spans="1:20" ht="13.2" x14ac:dyDescent="0.25">
      <c r="A3087" s="3" t="s">
        <v>6801</v>
      </c>
      <c r="B3087" s="3" t="s">
        <v>43</v>
      </c>
      <c r="C3087" s="3" t="s">
        <v>15</v>
      </c>
      <c r="D3087" s="3" t="s">
        <v>34</v>
      </c>
      <c r="E3087" s="3" t="s">
        <v>35</v>
      </c>
      <c r="F3087" s="3" t="s">
        <v>6802</v>
      </c>
      <c r="G3087" s="3" t="s">
        <v>6803</v>
      </c>
      <c r="H3087" s="3">
        <v>29</v>
      </c>
      <c r="I3087" s="3">
        <v>25.43</v>
      </c>
      <c r="J3087" s="3">
        <v>10</v>
      </c>
      <c r="K3087" s="3">
        <v>254.3</v>
      </c>
      <c r="L3087" s="3" t="s">
        <v>23</v>
      </c>
      <c r="M3087" s="5">
        <v>3</v>
      </c>
      <c r="N3087" s="6" t="str">
        <f>IF(ev_charging_network_usage_!$I3087&lt;=10,"Low",IF(ev_charging_network_usage_!$I3087&lt;=30,"Medium","High"))</f>
        <v>Medium</v>
      </c>
      <c r="O3087" s="6" t="str">
        <f t="shared" si="197"/>
        <v>Medium Satisfaction</v>
      </c>
      <c r="P3087" s="6" t="str">
        <f>IF(ev_charging_network_usage_!$H3087&lt;30,"Short Charging",IF(ev_charging_network_usage_!$H3087&lt;=60,"Medium Charging","Long Charging"))</f>
        <v>Short Charging</v>
      </c>
      <c r="Q3087" s="6">
        <f t="shared" si="196"/>
        <v>3</v>
      </c>
      <c r="R3087" s="30">
        <f t="shared" si="194"/>
        <v>0.77152777777777781</v>
      </c>
      <c r="S3087" s="28">
        <f t="shared" si="195"/>
        <v>45399</v>
      </c>
      <c r="T3087" s="28"/>
    </row>
    <row r="3088" spans="1:20" ht="13.2" x14ac:dyDescent="0.25">
      <c r="A3088" s="7" t="s">
        <v>6804</v>
      </c>
      <c r="B3088" s="7" t="s">
        <v>43</v>
      </c>
      <c r="C3088" s="7" t="s">
        <v>15</v>
      </c>
      <c r="D3088" s="7" t="s">
        <v>31</v>
      </c>
      <c r="E3088" s="7" t="s">
        <v>35</v>
      </c>
      <c r="F3088" s="7" t="s">
        <v>6805</v>
      </c>
      <c r="G3088" s="7" t="s">
        <v>6806</v>
      </c>
      <c r="H3088" s="7">
        <v>80</v>
      </c>
      <c r="I3088" s="7">
        <v>44.57</v>
      </c>
      <c r="J3088" s="7">
        <v>10</v>
      </c>
      <c r="K3088" s="7">
        <v>445.7</v>
      </c>
      <c r="L3088" s="7" t="s">
        <v>23</v>
      </c>
      <c r="M3088" s="9">
        <v>3</v>
      </c>
      <c r="N3088" s="6" t="str">
        <f>IF(ev_charging_network_usage_!$I3088&lt;=10,"Low",IF(ev_charging_network_usage_!$I3088&lt;=30,"Medium","High"))</f>
        <v>High</v>
      </c>
      <c r="O3088" s="6" t="str">
        <f t="shared" si="197"/>
        <v>Medium Satisfaction</v>
      </c>
      <c r="P3088" s="6" t="str">
        <f>IF(ev_charging_network_usage_!$H3088&lt;30,"Short Charging",IF(ev_charging_network_usage_!$H3088&lt;=60,"Medium Charging","Long Charging"))</f>
        <v>Long Charging</v>
      </c>
      <c r="Q3088" s="6">
        <f t="shared" si="196"/>
        <v>3</v>
      </c>
      <c r="R3088" s="30">
        <f t="shared" si="194"/>
        <v>0.57986111111111116</v>
      </c>
      <c r="S3088" s="28">
        <f t="shared" si="195"/>
        <v>45159</v>
      </c>
      <c r="T3088" s="28"/>
    </row>
    <row r="3089" spans="1:20" ht="13.2" x14ac:dyDescent="0.25">
      <c r="A3089" s="3" t="s">
        <v>6807</v>
      </c>
      <c r="B3089" s="3" t="s">
        <v>78</v>
      </c>
      <c r="C3089" s="3" t="s">
        <v>30</v>
      </c>
      <c r="D3089" s="3" t="s">
        <v>22</v>
      </c>
      <c r="E3089" s="3" t="s">
        <v>17</v>
      </c>
      <c r="F3089" s="3" t="s">
        <v>6808</v>
      </c>
      <c r="G3089" s="3" t="s">
        <v>6809</v>
      </c>
      <c r="H3089" s="3">
        <v>16</v>
      </c>
      <c r="I3089" s="3">
        <v>3.65</v>
      </c>
      <c r="J3089" s="3">
        <v>8</v>
      </c>
      <c r="K3089" s="3">
        <v>29.2</v>
      </c>
      <c r="L3089" s="3" t="s">
        <v>18</v>
      </c>
      <c r="M3089" s="5">
        <v>1</v>
      </c>
      <c r="N3089" s="6" t="str">
        <f>IF(ev_charging_network_usage_!$I3089&lt;=10,"Low",IF(ev_charging_network_usage_!$I3089&lt;=30,"Medium","High"))</f>
        <v>Low</v>
      </c>
      <c r="O3089" s="6" t="str">
        <f t="shared" si="197"/>
        <v>Low Satisfaction</v>
      </c>
      <c r="P3089" s="6" t="str">
        <f>IF(ev_charging_network_usage_!$H3089&lt;30,"Short Charging",IF(ev_charging_network_usage_!$H3089&lt;=60,"Medium Charging","Long Charging"))</f>
        <v>Short Charging</v>
      </c>
      <c r="Q3089" s="6">
        <f t="shared" si="196"/>
        <v>2</v>
      </c>
      <c r="R3089" s="30">
        <f t="shared" si="194"/>
        <v>0.49722222222222223</v>
      </c>
      <c r="S3089" s="28">
        <f t="shared" si="195"/>
        <v>45582</v>
      </c>
      <c r="T3089" s="28"/>
    </row>
    <row r="3090" spans="1:20" ht="13.2" x14ac:dyDescent="0.25">
      <c r="A3090" s="7" t="s">
        <v>6810</v>
      </c>
      <c r="B3090" s="7" t="s">
        <v>20</v>
      </c>
      <c r="C3090" s="7" t="s">
        <v>21</v>
      </c>
      <c r="D3090" s="7" t="s">
        <v>34</v>
      </c>
      <c r="E3090" s="7" t="s">
        <v>17</v>
      </c>
      <c r="F3090" s="8">
        <v>45202.336805555555</v>
      </c>
      <c r="G3090" s="8">
        <v>45202.404166666667</v>
      </c>
      <c r="H3090" s="7">
        <v>97</v>
      </c>
      <c r="I3090" s="7">
        <v>19.2</v>
      </c>
      <c r="J3090" s="7">
        <v>10</v>
      </c>
      <c r="K3090" s="7">
        <v>192</v>
      </c>
      <c r="L3090" s="7" t="s">
        <v>18</v>
      </c>
      <c r="M3090" s="9">
        <v>5</v>
      </c>
      <c r="N3090" s="6" t="str">
        <f>IF(ev_charging_network_usage_!$I3090&lt;=10,"Low",IF(ev_charging_network_usage_!$I3090&lt;=30,"Medium","High"))</f>
        <v>Medium</v>
      </c>
      <c r="O3090" s="6" t="str">
        <f t="shared" si="197"/>
        <v>High Satisfaction</v>
      </c>
      <c r="P3090" s="6" t="str">
        <f>IF(ev_charging_network_usage_!$H3090&lt;30,"Short Charging",IF(ev_charging_network_usage_!$H3090&lt;=60,"Medium Charging","Long Charging"))</f>
        <v>Long Charging</v>
      </c>
      <c r="Q3090" s="6">
        <f t="shared" si="196"/>
        <v>1</v>
      </c>
      <c r="R3090" s="30">
        <f t="shared" si="194"/>
        <v>0.33680555555555558</v>
      </c>
      <c r="S3090" s="28">
        <f t="shared" si="195"/>
        <v>45202</v>
      </c>
      <c r="T3090" s="28"/>
    </row>
    <row r="3091" spans="1:20" ht="13.2" x14ac:dyDescent="0.25">
      <c r="A3091" s="3" t="s">
        <v>6811</v>
      </c>
      <c r="B3091" s="3" t="s">
        <v>20</v>
      </c>
      <c r="C3091" s="3" t="s">
        <v>21</v>
      </c>
      <c r="D3091" s="3" t="s">
        <v>16</v>
      </c>
      <c r="E3091" s="3" t="s">
        <v>17</v>
      </c>
      <c r="F3091" s="3" t="s">
        <v>6812</v>
      </c>
      <c r="G3091" s="3" t="s">
        <v>6813</v>
      </c>
      <c r="H3091" s="3">
        <v>29</v>
      </c>
      <c r="I3091" s="3">
        <v>30.62</v>
      </c>
      <c r="J3091" s="3">
        <v>8</v>
      </c>
      <c r="K3091" s="3">
        <v>244.96</v>
      </c>
      <c r="L3091" s="3" t="s">
        <v>23</v>
      </c>
      <c r="M3091" s="5">
        <v>5</v>
      </c>
      <c r="N3091" s="6" t="str">
        <f>IF(ev_charging_network_usage_!$I3091&lt;=10,"Low",IF(ev_charging_network_usage_!$I3091&lt;=30,"Medium","High"))</f>
        <v>High</v>
      </c>
      <c r="O3091" s="6" t="str">
        <f t="shared" si="197"/>
        <v>High Satisfaction</v>
      </c>
      <c r="P3091" s="6" t="str">
        <f>IF(ev_charging_network_usage_!$H3091&lt;30,"Short Charging",IF(ev_charging_network_usage_!$H3091&lt;=60,"Medium Charging","Long Charging"))</f>
        <v>Short Charging</v>
      </c>
      <c r="Q3091" s="6">
        <f t="shared" si="196"/>
        <v>1</v>
      </c>
      <c r="R3091" s="30">
        <f t="shared" si="194"/>
        <v>0.94722222222222219</v>
      </c>
      <c r="S3091" s="28">
        <f t="shared" si="195"/>
        <v>45322</v>
      </c>
      <c r="T3091" s="28"/>
    </row>
    <row r="3092" spans="1:20" ht="13.2" x14ac:dyDescent="0.25">
      <c r="A3092" s="7" t="s">
        <v>6814</v>
      </c>
      <c r="B3092" s="7" t="s">
        <v>29</v>
      </c>
      <c r="C3092" s="7" t="s">
        <v>21</v>
      </c>
      <c r="D3092" s="7" t="s">
        <v>22</v>
      </c>
      <c r="E3092" s="7" t="s">
        <v>17</v>
      </c>
      <c r="F3092" s="7" t="s">
        <v>6815</v>
      </c>
      <c r="G3092" s="7" t="s">
        <v>6816</v>
      </c>
      <c r="H3092" s="7">
        <v>54</v>
      </c>
      <c r="I3092" s="7">
        <v>27.7</v>
      </c>
      <c r="J3092" s="7">
        <v>8</v>
      </c>
      <c r="K3092" s="7">
        <v>221.6</v>
      </c>
      <c r="L3092" s="7" t="s">
        <v>18</v>
      </c>
      <c r="M3092" s="9">
        <v>3</v>
      </c>
      <c r="N3092" s="6" t="str">
        <f>IF(ev_charging_network_usage_!$I3092&lt;=10,"Low",IF(ev_charging_network_usage_!$I3092&lt;=30,"Medium","High"))</f>
        <v>Medium</v>
      </c>
      <c r="O3092" s="6" t="str">
        <f t="shared" si="197"/>
        <v>Medium Satisfaction</v>
      </c>
      <c r="P3092" s="6" t="str">
        <f>IF(ev_charging_network_usage_!$H3092&lt;30,"Short Charging",IF(ev_charging_network_usage_!$H3092&lt;=60,"Medium Charging","Long Charging"))</f>
        <v>Medium Charging</v>
      </c>
      <c r="Q3092" s="6">
        <f t="shared" si="196"/>
        <v>1</v>
      </c>
      <c r="R3092" s="30">
        <f t="shared" si="194"/>
        <v>0.76180555555555551</v>
      </c>
      <c r="S3092" s="28">
        <f t="shared" si="195"/>
        <v>45071</v>
      </c>
      <c r="T3092" s="28"/>
    </row>
    <row r="3093" spans="1:20" ht="13.2" x14ac:dyDescent="0.25">
      <c r="A3093" s="3" t="s">
        <v>6817</v>
      </c>
      <c r="B3093" s="3" t="s">
        <v>55</v>
      </c>
      <c r="C3093" s="3" t="s">
        <v>15</v>
      </c>
      <c r="D3093" s="3" t="s">
        <v>34</v>
      </c>
      <c r="E3093" s="3" t="s">
        <v>17</v>
      </c>
      <c r="F3093" s="3" t="s">
        <v>6818</v>
      </c>
      <c r="G3093" s="3" t="s">
        <v>6819</v>
      </c>
      <c r="H3093" s="3">
        <v>32</v>
      </c>
      <c r="I3093" s="3">
        <v>30.71</v>
      </c>
      <c r="J3093" s="3">
        <v>15</v>
      </c>
      <c r="K3093" s="3">
        <v>460.65</v>
      </c>
      <c r="L3093" s="3" t="s">
        <v>38</v>
      </c>
      <c r="M3093" s="5">
        <v>3</v>
      </c>
      <c r="N3093" s="6" t="str">
        <f>IF(ev_charging_network_usage_!$I3093&lt;=10,"Low",IF(ev_charging_network_usage_!$I3093&lt;=30,"Medium","High"))</f>
        <v>High</v>
      </c>
      <c r="O3093" s="6" t="str">
        <f t="shared" si="197"/>
        <v>Medium Satisfaction</v>
      </c>
      <c r="P3093" s="6" t="str">
        <f>IF(ev_charging_network_usage_!$H3093&lt;30,"Short Charging",IF(ev_charging_network_usage_!$H3093&lt;=60,"Medium Charging","Long Charging"))</f>
        <v>Medium Charging</v>
      </c>
      <c r="Q3093" s="6">
        <f t="shared" si="196"/>
        <v>3</v>
      </c>
      <c r="R3093" s="30">
        <f t="shared" si="194"/>
        <v>0.5493055555555556</v>
      </c>
      <c r="S3093" s="28">
        <f t="shared" si="195"/>
        <v>45258</v>
      </c>
      <c r="T3093" s="28"/>
    </row>
    <row r="3094" spans="1:20" ht="13.2" x14ac:dyDescent="0.25">
      <c r="A3094" s="7" t="s">
        <v>6820</v>
      </c>
      <c r="B3094" s="7" t="s">
        <v>20</v>
      </c>
      <c r="C3094" s="7" t="s">
        <v>30</v>
      </c>
      <c r="D3094" s="7" t="s">
        <v>22</v>
      </c>
      <c r="E3094" s="7" t="s">
        <v>35</v>
      </c>
      <c r="F3094" s="8">
        <v>44991.658333333333</v>
      </c>
      <c r="G3094" s="8">
        <v>44991.720138888886</v>
      </c>
      <c r="H3094" s="7">
        <v>89</v>
      </c>
      <c r="I3094" s="7">
        <v>33.86</v>
      </c>
      <c r="J3094" s="7">
        <v>10</v>
      </c>
      <c r="K3094" s="7">
        <v>338.6</v>
      </c>
      <c r="L3094" s="7" t="s">
        <v>23</v>
      </c>
      <c r="M3094" s="9">
        <v>4</v>
      </c>
      <c r="N3094" s="6" t="str">
        <f>IF(ev_charging_network_usage_!$I3094&lt;=10,"Low",IF(ev_charging_network_usage_!$I3094&lt;=30,"Medium","High"))</f>
        <v>High</v>
      </c>
      <c r="O3094" s="6" t="str">
        <f t="shared" si="197"/>
        <v>Medium Satisfaction</v>
      </c>
      <c r="P3094" s="6" t="str">
        <f>IF(ev_charging_network_usage_!$H3094&lt;30,"Short Charging",IF(ev_charging_network_usage_!$H3094&lt;=60,"Medium Charging","Long Charging"))</f>
        <v>Long Charging</v>
      </c>
      <c r="Q3094" s="6">
        <f t="shared" si="196"/>
        <v>2</v>
      </c>
      <c r="R3094" s="30">
        <f t="shared" si="194"/>
        <v>0.65833333333333333</v>
      </c>
      <c r="S3094" s="28">
        <f t="shared" si="195"/>
        <v>44991</v>
      </c>
      <c r="T3094" s="28"/>
    </row>
    <row r="3095" spans="1:20" ht="13.2" x14ac:dyDescent="0.25">
      <c r="A3095" s="3" t="s">
        <v>6821</v>
      </c>
      <c r="B3095" s="3" t="s">
        <v>78</v>
      </c>
      <c r="C3095" s="3" t="s">
        <v>15</v>
      </c>
      <c r="D3095" s="3" t="s">
        <v>34</v>
      </c>
      <c r="E3095" s="3" t="s">
        <v>35</v>
      </c>
      <c r="F3095" s="4">
        <v>45140.9</v>
      </c>
      <c r="G3095" s="4">
        <v>45140.970833333333</v>
      </c>
      <c r="H3095" s="3">
        <v>102</v>
      </c>
      <c r="I3095" s="3">
        <v>23.3</v>
      </c>
      <c r="J3095" s="3">
        <v>15</v>
      </c>
      <c r="K3095" s="3">
        <v>349.5</v>
      </c>
      <c r="L3095" s="3" t="s">
        <v>38</v>
      </c>
      <c r="M3095" s="5">
        <v>2</v>
      </c>
      <c r="N3095" s="6" t="str">
        <f>IF(ev_charging_network_usage_!$I3095&lt;=10,"Low",IF(ev_charging_network_usage_!$I3095&lt;=30,"Medium","High"))</f>
        <v>Medium</v>
      </c>
      <c r="O3095" s="6" t="str">
        <f t="shared" si="197"/>
        <v>Low Satisfaction</v>
      </c>
      <c r="P3095" s="6" t="str">
        <f>IF(ev_charging_network_usage_!$H3095&lt;30,"Short Charging",IF(ev_charging_network_usage_!$H3095&lt;=60,"Medium Charging","Long Charging"))</f>
        <v>Long Charging</v>
      </c>
      <c r="Q3095" s="6">
        <f t="shared" si="196"/>
        <v>3</v>
      </c>
      <c r="R3095" s="30">
        <f t="shared" si="194"/>
        <v>0.9</v>
      </c>
      <c r="S3095" s="28">
        <f t="shared" si="195"/>
        <v>45140</v>
      </c>
      <c r="T3095" s="28"/>
    </row>
    <row r="3096" spans="1:20" ht="13.2" x14ac:dyDescent="0.25">
      <c r="A3096" s="7" t="s">
        <v>6822</v>
      </c>
      <c r="B3096" s="7" t="s">
        <v>55</v>
      </c>
      <c r="C3096" s="7" t="s">
        <v>21</v>
      </c>
      <c r="D3096" s="7" t="s">
        <v>31</v>
      </c>
      <c r="E3096" s="7" t="s">
        <v>17</v>
      </c>
      <c r="F3096" s="7" t="s">
        <v>6823</v>
      </c>
      <c r="G3096" s="7" t="s">
        <v>6824</v>
      </c>
      <c r="H3096" s="7">
        <v>96</v>
      </c>
      <c r="I3096" s="7">
        <v>37.799999999999997</v>
      </c>
      <c r="J3096" s="7">
        <v>8</v>
      </c>
      <c r="K3096" s="7">
        <v>302.39999999999998</v>
      </c>
      <c r="L3096" s="7" t="s">
        <v>38</v>
      </c>
      <c r="M3096" s="9">
        <v>2</v>
      </c>
      <c r="N3096" s="6" t="str">
        <f>IF(ev_charging_network_usage_!$I3096&lt;=10,"Low",IF(ev_charging_network_usage_!$I3096&lt;=30,"Medium","High"))</f>
        <v>High</v>
      </c>
      <c r="O3096" s="6" t="str">
        <f t="shared" si="197"/>
        <v>Low Satisfaction</v>
      </c>
      <c r="P3096" s="6" t="str">
        <f>IF(ev_charging_network_usage_!$H3096&lt;30,"Short Charging",IF(ev_charging_network_usage_!$H3096&lt;=60,"Medium Charging","Long Charging"))</f>
        <v>Long Charging</v>
      </c>
      <c r="Q3096" s="6">
        <f t="shared" si="196"/>
        <v>1</v>
      </c>
      <c r="R3096" s="30">
        <f t="shared" si="194"/>
        <v>0.34513888888888888</v>
      </c>
      <c r="S3096" s="28">
        <f t="shared" si="195"/>
        <v>44973</v>
      </c>
      <c r="T3096" s="28"/>
    </row>
    <row r="3097" spans="1:20" ht="13.2" x14ac:dyDescent="0.25">
      <c r="A3097" s="3" t="s">
        <v>6825</v>
      </c>
      <c r="B3097" s="3" t="s">
        <v>78</v>
      </c>
      <c r="C3097" s="3" t="s">
        <v>21</v>
      </c>
      <c r="D3097" s="3" t="s">
        <v>16</v>
      </c>
      <c r="E3097" s="3" t="s">
        <v>17</v>
      </c>
      <c r="F3097" s="4">
        <v>45418.276388888888</v>
      </c>
      <c r="G3097" s="4">
        <v>45418.299305555556</v>
      </c>
      <c r="H3097" s="3">
        <v>33</v>
      </c>
      <c r="I3097" s="3">
        <v>40.1</v>
      </c>
      <c r="J3097" s="3">
        <v>8</v>
      </c>
      <c r="K3097" s="3">
        <v>320.8</v>
      </c>
      <c r="L3097" s="3" t="s">
        <v>23</v>
      </c>
      <c r="M3097" s="5">
        <v>4</v>
      </c>
      <c r="N3097" s="6" t="str">
        <f>IF(ev_charging_network_usage_!$I3097&lt;=10,"Low",IF(ev_charging_network_usage_!$I3097&lt;=30,"Medium","High"))</f>
        <v>High</v>
      </c>
      <c r="O3097" s="6" t="str">
        <f t="shared" si="197"/>
        <v>Medium Satisfaction</v>
      </c>
      <c r="P3097" s="6" t="str">
        <f>IF(ev_charging_network_usage_!$H3097&lt;30,"Short Charging",IF(ev_charging_network_usage_!$H3097&lt;=60,"Medium Charging","Long Charging"))</f>
        <v>Medium Charging</v>
      </c>
      <c r="Q3097" s="6">
        <f t="shared" si="196"/>
        <v>1</v>
      </c>
      <c r="R3097" s="30">
        <f t="shared" si="194"/>
        <v>0.27638888888888891</v>
      </c>
      <c r="S3097" s="28">
        <f t="shared" si="195"/>
        <v>45418</v>
      </c>
      <c r="T3097" s="28"/>
    </row>
    <row r="3098" spans="1:20" ht="13.2" x14ac:dyDescent="0.25">
      <c r="A3098" s="7" t="s">
        <v>6826</v>
      </c>
      <c r="B3098" s="7" t="s">
        <v>29</v>
      </c>
      <c r="C3098" s="7" t="s">
        <v>21</v>
      </c>
      <c r="D3098" s="7" t="s">
        <v>22</v>
      </c>
      <c r="E3098" s="7" t="s">
        <v>17</v>
      </c>
      <c r="F3098" s="8">
        <v>45390.150694444441</v>
      </c>
      <c r="G3098" s="8">
        <v>45390.223611111112</v>
      </c>
      <c r="H3098" s="7">
        <v>105</v>
      </c>
      <c r="I3098" s="7">
        <v>48.07</v>
      </c>
      <c r="J3098" s="7">
        <v>15</v>
      </c>
      <c r="K3098" s="7">
        <v>721.05</v>
      </c>
      <c r="L3098" s="7" t="s">
        <v>23</v>
      </c>
      <c r="M3098" s="9">
        <v>3</v>
      </c>
      <c r="N3098" s="6" t="str">
        <f>IF(ev_charging_network_usage_!$I3098&lt;=10,"Low",IF(ev_charging_network_usage_!$I3098&lt;=30,"Medium","High"))</f>
        <v>High</v>
      </c>
      <c r="O3098" s="6" t="str">
        <f t="shared" si="197"/>
        <v>Medium Satisfaction</v>
      </c>
      <c r="P3098" s="6" t="str">
        <f>IF(ev_charging_network_usage_!$H3098&lt;30,"Short Charging",IF(ev_charging_network_usage_!$H3098&lt;=60,"Medium Charging","Long Charging"))</f>
        <v>Long Charging</v>
      </c>
      <c r="Q3098" s="6">
        <f t="shared" si="196"/>
        <v>1</v>
      </c>
      <c r="R3098" s="30">
        <f t="shared" si="194"/>
        <v>0.15069444444444444</v>
      </c>
      <c r="S3098" s="28">
        <f t="shared" si="195"/>
        <v>45390</v>
      </c>
      <c r="T3098" s="28"/>
    </row>
    <row r="3099" spans="1:20" ht="13.2" x14ac:dyDescent="0.25">
      <c r="A3099" s="3" t="s">
        <v>6827</v>
      </c>
      <c r="B3099" s="3" t="s">
        <v>59</v>
      </c>
      <c r="C3099" s="3" t="s">
        <v>30</v>
      </c>
      <c r="D3099" s="3" t="s">
        <v>22</v>
      </c>
      <c r="E3099" s="3" t="s">
        <v>35</v>
      </c>
      <c r="F3099" s="4">
        <v>45568.53125</v>
      </c>
      <c r="G3099" s="4">
        <v>45568.542361111111</v>
      </c>
      <c r="H3099" s="3">
        <v>16</v>
      </c>
      <c r="I3099" s="3">
        <v>35.96</v>
      </c>
      <c r="J3099" s="3">
        <v>8</v>
      </c>
      <c r="K3099" s="3">
        <v>287.68</v>
      </c>
      <c r="L3099" s="3" t="s">
        <v>23</v>
      </c>
      <c r="M3099" s="5">
        <v>2</v>
      </c>
      <c r="N3099" s="6" t="str">
        <f>IF(ev_charging_network_usage_!$I3099&lt;=10,"Low",IF(ev_charging_network_usage_!$I3099&lt;=30,"Medium","High"))</f>
        <v>High</v>
      </c>
      <c r="O3099" s="6" t="str">
        <f t="shared" si="197"/>
        <v>Low Satisfaction</v>
      </c>
      <c r="P3099" s="6" t="str">
        <f>IF(ev_charging_network_usage_!$H3099&lt;30,"Short Charging",IF(ev_charging_network_usage_!$H3099&lt;=60,"Medium Charging","Long Charging"))</f>
        <v>Short Charging</v>
      </c>
      <c r="Q3099" s="6">
        <f t="shared" si="196"/>
        <v>2</v>
      </c>
      <c r="R3099" s="30">
        <f t="shared" si="194"/>
        <v>0.53125</v>
      </c>
      <c r="S3099" s="28">
        <f t="shared" si="195"/>
        <v>45568</v>
      </c>
      <c r="T3099" s="28"/>
    </row>
    <row r="3100" spans="1:20" ht="13.2" x14ac:dyDescent="0.25">
      <c r="A3100" s="7" t="s">
        <v>6828</v>
      </c>
      <c r="B3100" s="7" t="s">
        <v>29</v>
      </c>
      <c r="C3100" s="7" t="s">
        <v>15</v>
      </c>
      <c r="D3100" s="7" t="s">
        <v>34</v>
      </c>
      <c r="E3100" s="7" t="s">
        <v>35</v>
      </c>
      <c r="F3100" s="7" t="s">
        <v>6829</v>
      </c>
      <c r="G3100" s="7" t="s">
        <v>6830</v>
      </c>
      <c r="H3100" s="7">
        <v>27</v>
      </c>
      <c r="I3100" s="7">
        <v>4.18</v>
      </c>
      <c r="J3100" s="7">
        <v>8</v>
      </c>
      <c r="K3100" s="7">
        <v>33.44</v>
      </c>
      <c r="L3100" s="7" t="s">
        <v>23</v>
      </c>
      <c r="M3100" s="9">
        <v>1</v>
      </c>
      <c r="N3100" s="6" t="str">
        <f>IF(ev_charging_network_usage_!$I3100&lt;=10,"Low",IF(ev_charging_network_usage_!$I3100&lt;=30,"Medium","High"))</f>
        <v>Low</v>
      </c>
      <c r="O3100" s="6" t="str">
        <f t="shared" si="197"/>
        <v>Low Satisfaction</v>
      </c>
      <c r="P3100" s="6" t="str">
        <f>IF(ev_charging_network_usage_!$H3100&lt;30,"Short Charging",IF(ev_charging_network_usage_!$H3100&lt;=60,"Medium Charging","Long Charging"))</f>
        <v>Short Charging</v>
      </c>
      <c r="Q3100" s="6">
        <f t="shared" si="196"/>
        <v>3</v>
      </c>
      <c r="R3100" s="30">
        <f t="shared" si="194"/>
        <v>0.76388888888888884</v>
      </c>
      <c r="S3100" s="28">
        <f t="shared" si="195"/>
        <v>45015</v>
      </c>
      <c r="T3100" s="28"/>
    </row>
    <row r="3101" spans="1:20" ht="13.2" x14ac:dyDescent="0.25">
      <c r="A3101" s="3" t="s">
        <v>6831</v>
      </c>
      <c r="B3101" s="3" t="s">
        <v>78</v>
      </c>
      <c r="C3101" s="3" t="s">
        <v>30</v>
      </c>
      <c r="D3101" s="3" t="s">
        <v>31</v>
      </c>
      <c r="E3101" s="3" t="s">
        <v>17</v>
      </c>
      <c r="F3101" s="3" t="s">
        <v>6832</v>
      </c>
      <c r="G3101" s="3" t="s">
        <v>6833</v>
      </c>
      <c r="H3101" s="3">
        <v>64</v>
      </c>
      <c r="I3101" s="3">
        <v>43.42</v>
      </c>
      <c r="J3101" s="3">
        <v>15</v>
      </c>
      <c r="K3101" s="3">
        <v>651.29999999999995</v>
      </c>
      <c r="L3101" s="3" t="s">
        <v>18</v>
      </c>
      <c r="M3101" s="5">
        <v>5</v>
      </c>
      <c r="N3101" s="6" t="str">
        <f>IF(ev_charging_network_usage_!$I3101&lt;=10,"Low",IF(ev_charging_network_usage_!$I3101&lt;=30,"Medium","High"))</f>
        <v>High</v>
      </c>
      <c r="O3101" s="6" t="str">
        <f t="shared" si="197"/>
        <v>High Satisfaction</v>
      </c>
      <c r="P3101" s="6" t="str">
        <f>IF(ev_charging_network_usage_!$H3101&lt;30,"Short Charging",IF(ev_charging_network_usage_!$H3101&lt;=60,"Medium Charging","Long Charging"))</f>
        <v>Long Charging</v>
      </c>
      <c r="Q3101" s="6">
        <f t="shared" si="196"/>
        <v>2</v>
      </c>
      <c r="R3101" s="30">
        <f t="shared" si="194"/>
        <v>0.99097222222222225</v>
      </c>
      <c r="S3101" s="28">
        <f t="shared" si="195"/>
        <v>45130</v>
      </c>
      <c r="T3101" s="28"/>
    </row>
    <row r="3102" spans="1:20" ht="13.2" x14ac:dyDescent="0.25">
      <c r="A3102" s="7" t="s">
        <v>6834</v>
      </c>
      <c r="B3102" s="7" t="s">
        <v>48</v>
      </c>
      <c r="C3102" s="7" t="s">
        <v>30</v>
      </c>
      <c r="D3102" s="7" t="s">
        <v>16</v>
      </c>
      <c r="E3102" s="7" t="s">
        <v>17</v>
      </c>
      <c r="F3102" s="7" t="s">
        <v>6835</v>
      </c>
      <c r="G3102" s="7" t="s">
        <v>6836</v>
      </c>
      <c r="H3102" s="7">
        <v>94</v>
      </c>
      <c r="I3102" s="7">
        <v>55.12</v>
      </c>
      <c r="J3102" s="7">
        <v>10</v>
      </c>
      <c r="K3102" s="7">
        <v>551.20000000000005</v>
      </c>
      <c r="L3102" s="7" t="s">
        <v>27</v>
      </c>
      <c r="M3102" s="9">
        <v>2</v>
      </c>
      <c r="N3102" s="6" t="str">
        <f>IF(ev_charging_network_usage_!$I3102&lt;=10,"Low",IF(ev_charging_network_usage_!$I3102&lt;=30,"Medium","High"))</f>
        <v>High</v>
      </c>
      <c r="O3102" s="6" t="str">
        <f t="shared" si="197"/>
        <v>Low Satisfaction</v>
      </c>
      <c r="P3102" s="6" t="str">
        <f>IF(ev_charging_network_usage_!$H3102&lt;30,"Short Charging",IF(ev_charging_network_usage_!$H3102&lt;=60,"Medium Charging","Long Charging"))</f>
        <v>Long Charging</v>
      </c>
      <c r="Q3102" s="6">
        <f t="shared" si="196"/>
        <v>2</v>
      </c>
      <c r="R3102" s="30">
        <f t="shared" si="194"/>
        <v>0.53402777777777777</v>
      </c>
      <c r="S3102" s="28">
        <f t="shared" si="195"/>
        <v>45169</v>
      </c>
      <c r="T3102" s="28"/>
    </row>
    <row r="3103" spans="1:20" ht="13.2" x14ac:dyDescent="0.25">
      <c r="A3103" s="3" t="s">
        <v>6837</v>
      </c>
      <c r="B3103" s="3" t="s">
        <v>29</v>
      </c>
      <c r="C3103" s="3" t="s">
        <v>15</v>
      </c>
      <c r="D3103" s="3" t="s">
        <v>16</v>
      </c>
      <c r="E3103" s="3" t="s">
        <v>35</v>
      </c>
      <c r="F3103" s="10">
        <v>45209.710416666669</v>
      </c>
      <c r="G3103" s="10">
        <v>45209.71875</v>
      </c>
      <c r="H3103" s="3">
        <v>12</v>
      </c>
      <c r="I3103" s="3">
        <v>33.4</v>
      </c>
      <c r="J3103" s="3">
        <v>8</v>
      </c>
      <c r="K3103" s="3">
        <v>267.2</v>
      </c>
      <c r="L3103" s="3" t="s">
        <v>18</v>
      </c>
      <c r="M3103" s="5">
        <v>1</v>
      </c>
      <c r="N3103" s="6" t="str">
        <f>IF(ev_charging_network_usage_!$I3103&lt;=10,"Low",IF(ev_charging_network_usage_!$I3103&lt;=30,"Medium","High"))</f>
        <v>High</v>
      </c>
      <c r="O3103" s="6" t="str">
        <f t="shared" si="197"/>
        <v>Low Satisfaction</v>
      </c>
      <c r="P3103" s="6" t="str">
        <f>IF(ev_charging_network_usage_!$H3103&lt;30,"Short Charging",IF(ev_charging_network_usage_!$H3103&lt;=60,"Medium Charging","Long Charging"))</f>
        <v>Short Charging</v>
      </c>
      <c r="Q3103" s="6">
        <f t="shared" si="196"/>
        <v>3</v>
      </c>
      <c r="R3103" s="30">
        <f t="shared" si="194"/>
        <v>0.7104166666666667</v>
      </c>
      <c r="S3103" s="28">
        <f t="shared" si="195"/>
        <v>45209</v>
      </c>
      <c r="T3103" s="28"/>
    </row>
    <row r="3104" spans="1:20" ht="13.2" x14ac:dyDescent="0.25">
      <c r="A3104" s="7" t="s">
        <v>6838</v>
      </c>
      <c r="B3104" s="7" t="s">
        <v>78</v>
      </c>
      <c r="C3104" s="7" t="s">
        <v>15</v>
      </c>
      <c r="D3104" s="7" t="s">
        <v>31</v>
      </c>
      <c r="E3104" s="7" t="s">
        <v>35</v>
      </c>
      <c r="F3104" s="8">
        <v>45299.081944444442</v>
      </c>
      <c r="G3104" s="8">
        <v>45299.113888888889</v>
      </c>
      <c r="H3104" s="7">
        <v>46</v>
      </c>
      <c r="I3104" s="7">
        <v>29.7</v>
      </c>
      <c r="J3104" s="7">
        <v>8</v>
      </c>
      <c r="K3104" s="7">
        <v>237.6</v>
      </c>
      <c r="L3104" s="7" t="s">
        <v>27</v>
      </c>
      <c r="M3104" s="9">
        <v>3</v>
      </c>
      <c r="N3104" s="6" t="str">
        <f>IF(ev_charging_network_usage_!$I3104&lt;=10,"Low",IF(ev_charging_network_usage_!$I3104&lt;=30,"Medium","High"))</f>
        <v>Medium</v>
      </c>
      <c r="O3104" s="6" t="str">
        <f t="shared" si="197"/>
        <v>Medium Satisfaction</v>
      </c>
      <c r="P3104" s="6" t="str">
        <f>IF(ev_charging_network_usage_!$H3104&lt;30,"Short Charging",IF(ev_charging_network_usage_!$H3104&lt;=60,"Medium Charging","Long Charging"))</f>
        <v>Medium Charging</v>
      </c>
      <c r="Q3104" s="6">
        <f t="shared" si="196"/>
        <v>3</v>
      </c>
      <c r="R3104" s="30">
        <f t="shared" si="194"/>
        <v>8.1944444444444445E-2</v>
      </c>
      <c r="S3104" s="28">
        <f t="shared" si="195"/>
        <v>45299</v>
      </c>
      <c r="T3104" s="28"/>
    </row>
    <row r="3105" spans="1:20" ht="13.2" x14ac:dyDescent="0.25">
      <c r="A3105" s="3" t="s">
        <v>6839</v>
      </c>
      <c r="B3105" s="3" t="s">
        <v>20</v>
      </c>
      <c r="C3105" s="3" t="s">
        <v>21</v>
      </c>
      <c r="D3105" s="3" t="s">
        <v>34</v>
      </c>
      <c r="E3105" s="3" t="s">
        <v>35</v>
      </c>
      <c r="F3105" s="4">
        <v>45081.92291666667</v>
      </c>
      <c r="G3105" s="4">
        <v>45081.988888888889</v>
      </c>
      <c r="H3105" s="3">
        <v>95</v>
      </c>
      <c r="I3105" s="3">
        <v>24.82</v>
      </c>
      <c r="J3105" s="3">
        <v>12</v>
      </c>
      <c r="K3105" s="3">
        <v>297.83999999999997</v>
      </c>
      <c r="L3105" s="3" t="s">
        <v>23</v>
      </c>
      <c r="M3105" s="5">
        <v>3</v>
      </c>
      <c r="N3105" s="6" t="str">
        <f>IF(ev_charging_network_usage_!$I3105&lt;=10,"Low",IF(ev_charging_network_usage_!$I3105&lt;=30,"Medium","High"))</f>
        <v>Medium</v>
      </c>
      <c r="O3105" s="6" t="str">
        <f t="shared" si="197"/>
        <v>Medium Satisfaction</v>
      </c>
      <c r="P3105" s="6" t="str">
        <f>IF(ev_charging_network_usage_!$H3105&lt;30,"Short Charging",IF(ev_charging_network_usage_!$H3105&lt;=60,"Medium Charging","Long Charging"))</f>
        <v>Long Charging</v>
      </c>
      <c r="Q3105" s="6">
        <f t="shared" si="196"/>
        <v>1</v>
      </c>
      <c r="R3105" s="30">
        <f t="shared" si="194"/>
        <v>0.92291666666666672</v>
      </c>
      <c r="S3105" s="28">
        <f t="shared" si="195"/>
        <v>45081</v>
      </c>
      <c r="T3105" s="28"/>
    </row>
    <row r="3106" spans="1:20" ht="13.2" x14ac:dyDescent="0.25">
      <c r="A3106" s="7" t="s">
        <v>6840</v>
      </c>
      <c r="B3106" s="7" t="s">
        <v>59</v>
      </c>
      <c r="C3106" s="7" t="s">
        <v>30</v>
      </c>
      <c r="D3106" s="7" t="s">
        <v>31</v>
      </c>
      <c r="E3106" s="7" t="s">
        <v>35</v>
      </c>
      <c r="F3106" s="8">
        <v>45454.285416666666</v>
      </c>
      <c r="G3106" s="8">
        <v>45454.336805555555</v>
      </c>
      <c r="H3106" s="7">
        <v>74</v>
      </c>
      <c r="I3106" s="7">
        <v>20.420000000000002</v>
      </c>
      <c r="J3106" s="7">
        <v>12</v>
      </c>
      <c r="K3106" s="7">
        <v>245.04</v>
      </c>
      <c r="L3106" s="7" t="s">
        <v>38</v>
      </c>
      <c r="M3106" s="9">
        <v>2</v>
      </c>
      <c r="N3106" s="6" t="str">
        <f>IF(ev_charging_network_usage_!$I3106&lt;=10,"Low",IF(ev_charging_network_usage_!$I3106&lt;=30,"Medium","High"))</f>
        <v>Medium</v>
      </c>
      <c r="O3106" s="6" t="str">
        <f t="shared" si="197"/>
        <v>Low Satisfaction</v>
      </c>
      <c r="P3106" s="6" t="str">
        <f>IF(ev_charging_network_usage_!$H3106&lt;30,"Short Charging",IF(ev_charging_network_usage_!$H3106&lt;=60,"Medium Charging","Long Charging"))</f>
        <v>Long Charging</v>
      </c>
      <c r="Q3106" s="6">
        <f t="shared" si="196"/>
        <v>2</v>
      </c>
      <c r="R3106" s="30">
        <f t="shared" si="194"/>
        <v>0.28541666666666665</v>
      </c>
      <c r="S3106" s="28">
        <f t="shared" si="195"/>
        <v>45454</v>
      </c>
      <c r="T3106" s="28"/>
    </row>
    <row r="3107" spans="1:20" ht="13.2" x14ac:dyDescent="0.25">
      <c r="A3107" s="3" t="s">
        <v>6841</v>
      </c>
      <c r="B3107" s="3" t="s">
        <v>59</v>
      </c>
      <c r="C3107" s="3" t="s">
        <v>15</v>
      </c>
      <c r="D3107" s="3" t="s">
        <v>31</v>
      </c>
      <c r="E3107" s="3" t="s">
        <v>17</v>
      </c>
      <c r="F3107" s="3" t="s">
        <v>6842</v>
      </c>
      <c r="G3107" s="3" t="s">
        <v>6843</v>
      </c>
      <c r="H3107" s="3">
        <v>31</v>
      </c>
      <c r="I3107" s="3">
        <v>17.8</v>
      </c>
      <c r="J3107" s="3">
        <v>8</v>
      </c>
      <c r="K3107" s="3">
        <v>142.4</v>
      </c>
      <c r="L3107" s="3" t="s">
        <v>38</v>
      </c>
      <c r="M3107" s="5">
        <v>4</v>
      </c>
      <c r="N3107" s="6" t="str">
        <f>IF(ev_charging_network_usage_!$I3107&lt;=10,"Low",IF(ev_charging_network_usage_!$I3107&lt;=30,"Medium","High"))</f>
        <v>Medium</v>
      </c>
      <c r="O3107" s="6" t="str">
        <f t="shared" si="197"/>
        <v>Medium Satisfaction</v>
      </c>
      <c r="P3107" s="6" t="str">
        <f>IF(ev_charging_network_usage_!$H3107&lt;30,"Short Charging",IF(ev_charging_network_usage_!$H3107&lt;=60,"Medium Charging","Long Charging"))</f>
        <v>Medium Charging</v>
      </c>
      <c r="Q3107" s="6">
        <f t="shared" si="196"/>
        <v>3</v>
      </c>
      <c r="R3107" s="30">
        <f t="shared" si="194"/>
        <v>0.36944444444444446</v>
      </c>
      <c r="S3107" s="28">
        <f t="shared" si="195"/>
        <v>45105</v>
      </c>
      <c r="T3107" s="28"/>
    </row>
    <row r="3108" spans="1:20" ht="13.2" x14ac:dyDescent="0.25">
      <c r="A3108" s="7" t="s">
        <v>6844</v>
      </c>
      <c r="B3108" s="7" t="s">
        <v>14</v>
      </c>
      <c r="C3108" s="7" t="s">
        <v>15</v>
      </c>
      <c r="D3108" s="7" t="s">
        <v>31</v>
      </c>
      <c r="E3108" s="7" t="s">
        <v>35</v>
      </c>
      <c r="F3108" s="7" t="s">
        <v>6845</v>
      </c>
      <c r="G3108" s="7" t="s">
        <v>6846</v>
      </c>
      <c r="H3108" s="7">
        <v>67</v>
      </c>
      <c r="I3108" s="7">
        <v>41.49</v>
      </c>
      <c r="J3108" s="7">
        <v>12</v>
      </c>
      <c r="K3108" s="7">
        <v>497.88</v>
      </c>
      <c r="L3108" s="7" t="s">
        <v>38</v>
      </c>
      <c r="M3108" s="9">
        <v>4</v>
      </c>
      <c r="N3108" s="6" t="str">
        <f>IF(ev_charging_network_usage_!$I3108&lt;=10,"Low",IF(ev_charging_network_usage_!$I3108&lt;=30,"Medium","High"))</f>
        <v>High</v>
      </c>
      <c r="O3108" s="6" t="str">
        <f t="shared" si="197"/>
        <v>Medium Satisfaction</v>
      </c>
      <c r="P3108" s="6" t="str">
        <f>IF(ev_charging_network_usage_!$H3108&lt;30,"Short Charging",IF(ev_charging_network_usage_!$H3108&lt;=60,"Medium Charging","Long Charging"))</f>
        <v>Long Charging</v>
      </c>
      <c r="Q3108" s="6">
        <f t="shared" si="196"/>
        <v>3</v>
      </c>
      <c r="R3108" s="30">
        <f t="shared" si="194"/>
        <v>0.2590277777777778</v>
      </c>
      <c r="S3108" s="28">
        <f t="shared" si="195"/>
        <v>45167</v>
      </c>
      <c r="T3108" s="28"/>
    </row>
    <row r="3109" spans="1:20" ht="13.2" x14ac:dyDescent="0.25">
      <c r="A3109" s="3" t="s">
        <v>6847</v>
      </c>
      <c r="B3109" s="3" t="s">
        <v>55</v>
      </c>
      <c r="C3109" s="3" t="s">
        <v>15</v>
      </c>
      <c r="D3109" s="3" t="s">
        <v>34</v>
      </c>
      <c r="E3109" s="3" t="s">
        <v>35</v>
      </c>
      <c r="F3109" s="4">
        <v>45597.727777777778</v>
      </c>
      <c r="G3109" s="4">
        <v>45597.769444444442</v>
      </c>
      <c r="H3109" s="3">
        <v>60</v>
      </c>
      <c r="I3109" s="3">
        <v>48.57</v>
      </c>
      <c r="J3109" s="3">
        <v>8</v>
      </c>
      <c r="K3109" s="3">
        <v>388.56</v>
      </c>
      <c r="L3109" s="3" t="s">
        <v>23</v>
      </c>
      <c r="M3109" s="5">
        <v>2</v>
      </c>
      <c r="N3109" s="6" t="str">
        <f>IF(ev_charging_network_usage_!$I3109&lt;=10,"Low",IF(ev_charging_network_usage_!$I3109&lt;=30,"Medium","High"))</f>
        <v>High</v>
      </c>
      <c r="O3109" s="6" t="str">
        <f t="shared" si="197"/>
        <v>Low Satisfaction</v>
      </c>
      <c r="P3109" s="6" t="str">
        <f>IF(ev_charging_network_usage_!$H3109&lt;30,"Short Charging",IF(ev_charging_network_usage_!$H3109&lt;=60,"Medium Charging","Long Charging"))</f>
        <v>Medium Charging</v>
      </c>
      <c r="Q3109" s="6">
        <f t="shared" si="196"/>
        <v>3</v>
      </c>
      <c r="R3109" s="30">
        <f t="shared" si="194"/>
        <v>0.72777777777777775</v>
      </c>
      <c r="S3109" s="28">
        <f t="shared" si="195"/>
        <v>45597</v>
      </c>
      <c r="T3109" s="28"/>
    </row>
    <row r="3110" spans="1:20" ht="13.2" x14ac:dyDescent="0.25">
      <c r="A3110" s="7" t="s">
        <v>6848</v>
      </c>
      <c r="B3110" s="7" t="s">
        <v>14</v>
      </c>
      <c r="C3110" s="7" t="s">
        <v>30</v>
      </c>
      <c r="D3110" s="7" t="s">
        <v>22</v>
      </c>
      <c r="E3110" s="7" t="s">
        <v>17</v>
      </c>
      <c r="F3110" s="7" t="s">
        <v>6849</v>
      </c>
      <c r="G3110" s="7" t="s">
        <v>4269</v>
      </c>
      <c r="H3110" s="7">
        <v>53</v>
      </c>
      <c r="I3110" s="7">
        <v>15.39</v>
      </c>
      <c r="J3110" s="7">
        <v>15</v>
      </c>
      <c r="K3110" s="7">
        <v>230.85</v>
      </c>
      <c r="L3110" s="7" t="s">
        <v>18</v>
      </c>
      <c r="M3110" s="9">
        <v>4</v>
      </c>
      <c r="N3110" s="6" t="str">
        <f>IF(ev_charging_network_usage_!$I3110&lt;=10,"Low",IF(ev_charging_network_usage_!$I3110&lt;=30,"Medium","High"))</f>
        <v>Medium</v>
      </c>
      <c r="O3110" s="6" t="str">
        <f t="shared" si="197"/>
        <v>Medium Satisfaction</v>
      </c>
      <c r="P3110" s="6" t="str">
        <f>IF(ev_charging_network_usage_!$H3110&lt;30,"Short Charging",IF(ev_charging_network_usage_!$H3110&lt;=60,"Medium Charging","Long Charging"))</f>
        <v>Medium Charging</v>
      </c>
      <c r="Q3110" s="6">
        <f t="shared" si="196"/>
        <v>2</v>
      </c>
      <c r="R3110" s="30">
        <f t="shared" si="194"/>
        <v>0.20972222222222223</v>
      </c>
      <c r="S3110" s="28">
        <f t="shared" si="195"/>
        <v>45213</v>
      </c>
      <c r="T3110" s="28"/>
    </row>
    <row r="3111" spans="1:20" ht="13.2" x14ac:dyDescent="0.25">
      <c r="A3111" s="3" t="s">
        <v>6850</v>
      </c>
      <c r="B3111" s="3" t="s">
        <v>14</v>
      </c>
      <c r="C3111" s="3" t="s">
        <v>21</v>
      </c>
      <c r="D3111" s="3" t="s">
        <v>16</v>
      </c>
      <c r="E3111" s="3" t="s">
        <v>17</v>
      </c>
      <c r="F3111" s="3" t="s">
        <v>6851</v>
      </c>
      <c r="G3111" s="3" t="s">
        <v>6852</v>
      </c>
      <c r="H3111" s="3">
        <v>111</v>
      </c>
      <c r="I3111" s="3">
        <v>4.82</v>
      </c>
      <c r="J3111" s="3">
        <v>10</v>
      </c>
      <c r="K3111" s="3">
        <v>48.2</v>
      </c>
      <c r="L3111" s="3" t="s">
        <v>38</v>
      </c>
      <c r="M3111" s="5">
        <v>5</v>
      </c>
      <c r="N3111" s="6" t="str">
        <f>IF(ev_charging_network_usage_!$I3111&lt;=10,"Low",IF(ev_charging_network_usage_!$I3111&lt;=30,"Medium","High"))</f>
        <v>Low</v>
      </c>
      <c r="O3111" s="6" t="str">
        <f t="shared" si="197"/>
        <v>High Satisfaction</v>
      </c>
      <c r="P3111" s="6" t="str">
        <f>IF(ev_charging_network_usage_!$H3111&lt;30,"Short Charging",IF(ev_charging_network_usage_!$H3111&lt;=60,"Medium Charging","Long Charging"))</f>
        <v>Long Charging</v>
      </c>
      <c r="Q3111" s="6">
        <f t="shared" si="196"/>
        <v>1</v>
      </c>
      <c r="R3111" s="30">
        <f t="shared" si="194"/>
        <v>0.34930555555555554</v>
      </c>
      <c r="S3111" s="28">
        <f t="shared" si="195"/>
        <v>45435</v>
      </c>
      <c r="T3111" s="28"/>
    </row>
    <row r="3112" spans="1:20" ht="13.2" x14ac:dyDescent="0.25">
      <c r="A3112" s="7" t="s">
        <v>6853</v>
      </c>
      <c r="B3112" s="7" t="s">
        <v>48</v>
      </c>
      <c r="C3112" s="7" t="s">
        <v>15</v>
      </c>
      <c r="D3112" s="7" t="s">
        <v>31</v>
      </c>
      <c r="E3112" s="7" t="s">
        <v>17</v>
      </c>
      <c r="F3112" s="8">
        <v>44965.006249999999</v>
      </c>
      <c r="G3112" s="8">
        <v>44965.080555555556</v>
      </c>
      <c r="H3112" s="7">
        <v>107</v>
      </c>
      <c r="I3112" s="7">
        <v>45.34</v>
      </c>
      <c r="J3112" s="7">
        <v>10</v>
      </c>
      <c r="K3112" s="7">
        <v>453.4</v>
      </c>
      <c r="L3112" s="7" t="s">
        <v>38</v>
      </c>
      <c r="M3112" s="9">
        <v>5</v>
      </c>
      <c r="N3112" s="6" t="str">
        <f>IF(ev_charging_network_usage_!$I3112&lt;=10,"Low",IF(ev_charging_network_usage_!$I3112&lt;=30,"Medium","High"))</f>
        <v>High</v>
      </c>
      <c r="O3112" s="6" t="str">
        <f t="shared" si="197"/>
        <v>High Satisfaction</v>
      </c>
      <c r="P3112" s="6" t="str">
        <f>IF(ev_charging_network_usage_!$H3112&lt;30,"Short Charging",IF(ev_charging_network_usage_!$H3112&lt;=60,"Medium Charging","Long Charging"))</f>
        <v>Long Charging</v>
      </c>
      <c r="Q3112" s="6">
        <f t="shared" si="196"/>
        <v>3</v>
      </c>
      <c r="R3112" s="30">
        <f t="shared" si="194"/>
        <v>6.2500000000000003E-3</v>
      </c>
      <c r="S3112" s="28">
        <f t="shared" si="195"/>
        <v>44965</v>
      </c>
      <c r="T3112" s="28"/>
    </row>
    <row r="3113" spans="1:20" ht="13.2" x14ac:dyDescent="0.25">
      <c r="A3113" s="3" t="s">
        <v>6854</v>
      </c>
      <c r="B3113" s="3" t="s">
        <v>14</v>
      </c>
      <c r="C3113" s="3" t="s">
        <v>21</v>
      </c>
      <c r="D3113" s="3" t="s">
        <v>31</v>
      </c>
      <c r="E3113" s="3" t="s">
        <v>17</v>
      </c>
      <c r="F3113" s="3" t="s">
        <v>6855</v>
      </c>
      <c r="G3113" s="3" t="s">
        <v>6856</v>
      </c>
      <c r="H3113" s="3">
        <v>117</v>
      </c>
      <c r="I3113" s="3">
        <v>5.28</v>
      </c>
      <c r="J3113" s="3">
        <v>10</v>
      </c>
      <c r="K3113" s="3">
        <v>52.8</v>
      </c>
      <c r="L3113" s="3" t="s">
        <v>23</v>
      </c>
      <c r="M3113" s="5">
        <v>3</v>
      </c>
      <c r="N3113" s="6" t="str">
        <f>IF(ev_charging_network_usage_!$I3113&lt;=10,"Low",IF(ev_charging_network_usage_!$I3113&lt;=30,"Medium","High"))</f>
        <v>Low</v>
      </c>
      <c r="O3113" s="6" t="str">
        <f t="shared" si="197"/>
        <v>Medium Satisfaction</v>
      </c>
      <c r="P3113" s="6" t="str">
        <f>IF(ev_charging_network_usage_!$H3113&lt;30,"Short Charging",IF(ev_charging_network_usage_!$H3113&lt;=60,"Medium Charging","Long Charging"))</f>
        <v>Long Charging</v>
      </c>
      <c r="Q3113" s="6">
        <f t="shared" si="196"/>
        <v>1</v>
      </c>
      <c r="R3113" s="30">
        <f t="shared" si="194"/>
        <v>0.80069444444444449</v>
      </c>
      <c r="S3113" s="28">
        <f t="shared" si="195"/>
        <v>45585</v>
      </c>
      <c r="T3113" s="28"/>
    </row>
    <row r="3114" spans="1:20" ht="13.2" x14ac:dyDescent="0.25">
      <c r="A3114" s="7" t="s">
        <v>6857</v>
      </c>
      <c r="B3114" s="7" t="s">
        <v>48</v>
      </c>
      <c r="C3114" s="7" t="s">
        <v>30</v>
      </c>
      <c r="D3114" s="7" t="s">
        <v>16</v>
      </c>
      <c r="E3114" s="7" t="s">
        <v>35</v>
      </c>
      <c r="F3114" s="8">
        <v>44937.508333333331</v>
      </c>
      <c r="G3114" s="8">
        <v>44937.588194444441</v>
      </c>
      <c r="H3114" s="7">
        <v>115</v>
      </c>
      <c r="I3114" s="7">
        <v>2.16</v>
      </c>
      <c r="J3114" s="7">
        <v>8</v>
      </c>
      <c r="K3114" s="7">
        <v>17.28</v>
      </c>
      <c r="L3114" s="7" t="s">
        <v>23</v>
      </c>
      <c r="M3114" s="9">
        <v>3</v>
      </c>
      <c r="N3114" s="6" t="str">
        <f>IF(ev_charging_network_usage_!$I3114&lt;=10,"Low",IF(ev_charging_network_usage_!$I3114&lt;=30,"Medium","High"))</f>
        <v>Low</v>
      </c>
      <c r="O3114" s="6" t="str">
        <f t="shared" si="197"/>
        <v>Medium Satisfaction</v>
      </c>
      <c r="P3114" s="6" t="str">
        <f>IF(ev_charging_network_usage_!$H3114&lt;30,"Short Charging",IF(ev_charging_network_usage_!$H3114&lt;=60,"Medium Charging","Long Charging"))</f>
        <v>Long Charging</v>
      </c>
      <c r="Q3114" s="6">
        <f t="shared" si="196"/>
        <v>2</v>
      </c>
      <c r="R3114" s="30">
        <f t="shared" si="194"/>
        <v>0.5083333333333333</v>
      </c>
      <c r="S3114" s="28">
        <f t="shared" si="195"/>
        <v>44937</v>
      </c>
      <c r="T3114" s="28"/>
    </row>
    <row r="3115" spans="1:20" ht="13.2" x14ac:dyDescent="0.25">
      <c r="A3115" s="3" t="s">
        <v>6858</v>
      </c>
      <c r="B3115" s="3" t="s">
        <v>20</v>
      </c>
      <c r="C3115" s="3" t="s">
        <v>21</v>
      </c>
      <c r="D3115" s="3" t="s">
        <v>31</v>
      </c>
      <c r="E3115" s="3" t="s">
        <v>35</v>
      </c>
      <c r="F3115" s="4">
        <v>45600.589583333334</v>
      </c>
      <c r="G3115" s="4">
        <v>45600.647222222222</v>
      </c>
      <c r="H3115" s="3">
        <v>83</v>
      </c>
      <c r="I3115" s="3">
        <v>7.31</v>
      </c>
      <c r="J3115" s="3">
        <v>8</v>
      </c>
      <c r="K3115" s="3">
        <v>58.48</v>
      </c>
      <c r="L3115" s="3" t="s">
        <v>23</v>
      </c>
      <c r="M3115" s="5">
        <v>5</v>
      </c>
      <c r="N3115" s="6" t="str">
        <f>IF(ev_charging_network_usage_!$I3115&lt;=10,"Low",IF(ev_charging_network_usage_!$I3115&lt;=30,"Medium","High"))</f>
        <v>Low</v>
      </c>
      <c r="O3115" s="6" t="str">
        <f t="shared" si="197"/>
        <v>High Satisfaction</v>
      </c>
      <c r="P3115" s="6" t="str">
        <f>IF(ev_charging_network_usage_!$H3115&lt;30,"Short Charging",IF(ev_charging_network_usage_!$H3115&lt;=60,"Medium Charging","Long Charging"))</f>
        <v>Long Charging</v>
      </c>
      <c r="Q3115" s="6">
        <f t="shared" si="196"/>
        <v>1</v>
      </c>
      <c r="R3115" s="30">
        <f t="shared" si="194"/>
        <v>0.58958333333333335</v>
      </c>
      <c r="S3115" s="28">
        <f t="shared" si="195"/>
        <v>45600</v>
      </c>
      <c r="T3115" s="28"/>
    </row>
    <row r="3116" spans="1:20" ht="13.2" x14ac:dyDescent="0.25">
      <c r="A3116" s="7" t="s">
        <v>6859</v>
      </c>
      <c r="B3116" s="7" t="s">
        <v>78</v>
      </c>
      <c r="C3116" s="7" t="s">
        <v>30</v>
      </c>
      <c r="D3116" s="7" t="s">
        <v>16</v>
      </c>
      <c r="E3116" s="7" t="s">
        <v>35</v>
      </c>
      <c r="F3116" s="8">
        <v>45602.45</v>
      </c>
      <c r="G3116" s="8">
        <v>45602.475694444445</v>
      </c>
      <c r="H3116" s="7">
        <v>37</v>
      </c>
      <c r="I3116" s="7">
        <v>19.57</v>
      </c>
      <c r="J3116" s="7">
        <v>10</v>
      </c>
      <c r="K3116" s="7">
        <v>195.7</v>
      </c>
      <c r="L3116" s="7" t="s">
        <v>27</v>
      </c>
      <c r="M3116" s="9">
        <v>4</v>
      </c>
      <c r="N3116" s="6" t="str">
        <f>IF(ev_charging_network_usage_!$I3116&lt;=10,"Low",IF(ev_charging_network_usage_!$I3116&lt;=30,"Medium","High"))</f>
        <v>Medium</v>
      </c>
      <c r="O3116" s="6" t="str">
        <f t="shared" si="197"/>
        <v>Medium Satisfaction</v>
      </c>
      <c r="P3116" s="6" t="str">
        <f>IF(ev_charging_network_usage_!$H3116&lt;30,"Short Charging",IF(ev_charging_network_usage_!$H3116&lt;=60,"Medium Charging","Long Charging"))</f>
        <v>Medium Charging</v>
      </c>
      <c r="Q3116" s="6">
        <f t="shared" si="196"/>
        <v>2</v>
      </c>
      <c r="R3116" s="30">
        <f t="shared" si="194"/>
        <v>0.45</v>
      </c>
      <c r="S3116" s="28">
        <f t="shared" si="195"/>
        <v>45602</v>
      </c>
      <c r="T3116" s="28"/>
    </row>
    <row r="3117" spans="1:20" ht="13.2" x14ac:dyDescent="0.25">
      <c r="A3117" s="3" t="s">
        <v>6860</v>
      </c>
      <c r="B3117" s="3" t="s">
        <v>14</v>
      </c>
      <c r="C3117" s="3" t="s">
        <v>30</v>
      </c>
      <c r="D3117" s="3" t="s">
        <v>31</v>
      </c>
      <c r="E3117" s="3" t="s">
        <v>35</v>
      </c>
      <c r="F3117" s="4">
        <v>45294.073611111111</v>
      </c>
      <c r="G3117" s="4">
        <v>45294.109027777777</v>
      </c>
      <c r="H3117" s="3">
        <v>51</v>
      </c>
      <c r="I3117" s="3">
        <v>19.760000000000002</v>
      </c>
      <c r="J3117" s="3">
        <v>15</v>
      </c>
      <c r="K3117" s="3">
        <v>296.39999999999998</v>
      </c>
      <c r="L3117" s="3" t="s">
        <v>23</v>
      </c>
      <c r="M3117" s="5">
        <v>3</v>
      </c>
      <c r="N3117" s="6" t="str">
        <f>IF(ev_charging_network_usage_!$I3117&lt;=10,"Low",IF(ev_charging_network_usage_!$I3117&lt;=30,"Medium","High"))</f>
        <v>Medium</v>
      </c>
      <c r="O3117" s="6" t="str">
        <f t="shared" si="197"/>
        <v>Medium Satisfaction</v>
      </c>
      <c r="P3117" s="6" t="str">
        <f>IF(ev_charging_network_usage_!$H3117&lt;30,"Short Charging",IF(ev_charging_network_usage_!$H3117&lt;=60,"Medium Charging","Long Charging"))</f>
        <v>Medium Charging</v>
      </c>
      <c r="Q3117" s="6">
        <f t="shared" si="196"/>
        <v>2</v>
      </c>
      <c r="R3117" s="30">
        <f t="shared" si="194"/>
        <v>7.3611111111111113E-2</v>
      </c>
      <c r="S3117" s="28">
        <f t="shared" si="195"/>
        <v>45294</v>
      </c>
      <c r="T3117" s="28"/>
    </row>
    <row r="3118" spans="1:20" ht="13.2" x14ac:dyDescent="0.25">
      <c r="A3118" s="7" t="s">
        <v>6861</v>
      </c>
      <c r="B3118" s="7" t="s">
        <v>59</v>
      </c>
      <c r="C3118" s="7" t="s">
        <v>30</v>
      </c>
      <c r="D3118" s="7" t="s">
        <v>16</v>
      </c>
      <c r="E3118" s="7" t="s">
        <v>35</v>
      </c>
      <c r="F3118" s="8">
        <v>45111.179861111108</v>
      </c>
      <c r="G3118" s="8">
        <v>45111.189583333333</v>
      </c>
      <c r="H3118" s="7">
        <v>14</v>
      </c>
      <c r="I3118" s="7">
        <v>47.32</v>
      </c>
      <c r="J3118" s="7">
        <v>15</v>
      </c>
      <c r="K3118" s="7">
        <v>709.8</v>
      </c>
      <c r="L3118" s="7" t="s">
        <v>23</v>
      </c>
      <c r="M3118" s="9">
        <v>1</v>
      </c>
      <c r="N3118" s="6" t="str">
        <f>IF(ev_charging_network_usage_!$I3118&lt;=10,"Low",IF(ev_charging_network_usage_!$I3118&lt;=30,"Medium","High"))</f>
        <v>High</v>
      </c>
      <c r="O3118" s="6" t="str">
        <f t="shared" si="197"/>
        <v>Low Satisfaction</v>
      </c>
      <c r="P3118" s="6" t="str">
        <f>IF(ev_charging_network_usage_!$H3118&lt;30,"Short Charging",IF(ev_charging_network_usage_!$H3118&lt;=60,"Medium Charging","Long Charging"))</f>
        <v>Short Charging</v>
      </c>
      <c r="Q3118" s="6">
        <f t="shared" si="196"/>
        <v>2</v>
      </c>
      <c r="R3118" s="30">
        <f t="shared" si="194"/>
        <v>0.17986111111111111</v>
      </c>
      <c r="S3118" s="28">
        <f t="shared" si="195"/>
        <v>45111</v>
      </c>
      <c r="T3118" s="28"/>
    </row>
    <row r="3119" spans="1:20" ht="13.2" x14ac:dyDescent="0.25">
      <c r="A3119" s="3" t="s">
        <v>6862</v>
      </c>
      <c r="B3119" s="3" t="s">
        <v>59</v>
      </c>
      <c r="C3119" s="3" t="s">
        <v>30</v>
      </c>
      <c r="D3119" s="3" t="s">
        <v>16</v>
      </c>
      <c r="E3119" s="3" t="s">
        <v>17</v>
      </c>
      <c r="F3119" s="4">
        <v>45052.189583333333</v>
      </c>
      <c r="G3119" s="4">
        <v>45052.272222222222</v>
      </c>
      <c r="H3119" s="3">
        <v>119</v>
      </c>
      <c r="I3119" s="3">
        <v>17.920000000000002</v>
      </c>
      <c r="J3119" s="3">
        <v>12</v>
      </c>
      <c r="K3119" s="3">
        <v>215.04</v>
      </c>
      <c r="L3119" s="3" t="s">
        <v>23</v>
      </c>
      <c r="M3119" s="5">
        <v>1</v>
      </c>
      <c r="N3119" s="6" t="str">
        <f>IF(ev_charging_network_usage_!$I3119&lt;=10,"Low",IF(ev_charging_network_usage_!$I3119&lt;=30,"Medium","High"))</f>
        <v>Medium</v>
      </c>
      <c r="O3119" s="6" t="str">
        <f t="shared" si="197"/>
        <v>Low Satisfaction</v>
      </c>
      <c r="P3119" s="6" t="str">
        <f>IF(ev_charging_network_usage_!$H3119&lt;30,"Short Charging",IF(ev_charging_network_usage_!$H3119&lt;=60,"Medium Charging","Long Charging"))</f>
        <v>Long Charging</v>
      </c>
      <c r="Q3119" s="6">
        <f t="shared" si="196"/>
        <v>2</v>
      </c>
      <c r="R3119" s="30">
        <f t="shared" si="194"/>
        <v>0.18958333333333333</v>
      </c>
      <c r="S3119" s="28">
        <f t="shared" si="195"/>
        <v>45052</v>
      </c>
      <c r="T3119" s="28"/>
    </row>
    <row r="3120" spans="1:20" ht="13.2" x14ac:dyDescent="0.25">
      <c r="A3120" s="7" t="s">
        <v>6863</v>
      </c>
      <c r="B3120" s="7" t="s">
        <v>29</v>
      </c>
      <c r="C3120" s="7" t="s">
        <v>15</v>
      </c>
      <c r="D3120" s="7" t="s">
        <v>31</v>
      </c>
      <c r="E3120" s="7" t="s">
        <v>17</v>
      </c>
      <c r="F3120" s="7" t="s">
        <v>6864</v>
      </c>
      <c r="G3120" s="7" t="s">
        <v>6865</v>
      </c>
      <c r="H3120" s="7">
        <v>63</v>
      </c>
      <c r="I3120" s="7">
        <v>39.450000000000003</v>
      </c>
      <c r="J3120" s="7">
        <v>10</v>
      </c>
      <c r="K3120" s="7">
        <v>394.5</v>
      </c>
      <c r="L3120" s="7" t="s">
        <v>18</v>
      </c>
      <c r="M3120" s="9">
        <v>5</v>
      </c>
      <c r="N3120" s="6" t="str">
        <f>IF(ev_charging_network_usage_!$I3120&lt;=10,"Low",IF(ev_charging_network_usage_!$I3120&lt;=30,"Medium","High"))</f>
        <v>High</v>
      </c>
      <c r="O3120" s="6" t="str">
        <f t="shared" si="197"/>
        <v>High Satisfaction</v>
      </c>
      <c r="P3120" s="6" t="str">
        <f>IF(ev_charging_network_usage_!$H3120&lt;30,"Short Charging",IF(ev_charging_network_usage_!$H3120&lt;=60,"Medium Charging","Long Charging"))</f>
        <v>Long Charging</v>
      </c>
      <c r="Q3120" s="6">
        <f t="shared" si="196"/>
        <v>3</v>
      </c>
      <c r="R3120" s="30">
        <f t="shared" si="194"/>
        <v>0.23125000000000001</v>
      </c>
      <c r="S3120" s="28">
        <f t="shared" si="195"/>
        <v>45368</v>
      </c>
      <c r="T3120" s="28"/>
    </row>
    <row r="3121" spans="1:20" ht="13.2" x14ac:dyDescent="0.25">
      <c r="A3121" s="3" t="s">
        <v>6866</v>
      </c>
      <c r="B3121" s="3" t="s">
        <v>78</v>
      </c>
      <c r="C3121" s="3" t="s">
        <v>30</v>
      </c>
      <c r="D3121" s="3" t="s">
        <v>34</v>
      </c>
      <c r="E3121" s="3" t="s">
        <v>35</v>
      </c>
      <c r="F3121" s="3" t="s">
        <v>6867</v>
      </c>
      <c r="G3121" s="3" t="s">
        <v>6868</v>
      </c>
      <c r="H3121" s="3">
        <v>49</v>
      </c>
      <c r="I3121" s="3">
        <v>56.4</v>
      </c>
      <c r="J3121" s="3">
        <v>12</v>
      </c>
      <c r="K3121" s="3">
        <v>676.8</v>
      </c>
      <c r="L3121" s="3" t="s">
        <v>38</v>
      </c>
      <c r="M3121" s="5">
        <v>5</v>
      </c>
      <c r="N3121" s="6" t="str">
        <f>IF(ev_charging_network_usage_!$I3121&lt;=10,"Low",IF(ev_charging_network_usage_!$I3121&lt;=30,"Medium","High"))</f>
        <v>High</v>
      </c>
      <c r="O3121" s="6" t="str">
        <f t="shared" si="197"/>
        <v>High Satisfaction</v>
      </c>
      <c r="P3121" s="6" t="str">
        <f>IF(ev_charging_network_usage_!$H3121&lt;30,"Short Charging",IF(ev_charging_network_usage_!$H3121&lt;=60,"Medium Charging","Long Charging"))</f>
        <v>Medium Charging</v>
      </c>
      <c r="Q3121" s="6">
        <f t="shared" si="196"/>
        <v>2</v>
      </c>
      <c r="R3121" s="30">
        <f t="shared" si="194"/>
        <v>0.56458333333333333</v>
      </c>
      <c r="S3121" s="28">
        <f t="shared" si="195"/>
        <v>45070</v>
      </c>
      <c r="T3121" s="28"/>
    </row>
    <row r="3122" spans="1:20" ht="13.2" x14ac:dyDescent="0.25">
      <c r="A3122" s="7" t="s">
        <v>6869</v>
      </c>
      <c r="B3122" s="7" t="s">
        <v>55</v>
      </c>
      <c r="C3122" s="7" t="s">
        <v>30</v>
      </c>
      <c r="D3122" s="7" t="s">
        <v>16</v>
      </c>
      <c r="E3122" s="7" t="s">
        <v>35</v>
      </c>
      <c r="F3122" s="8">
        <v>45452.632638888892</v>
      </c>
      <c r="G3122" s="8">
        <v>45452.706944444442</v>
      </c>
      <c r="H3122" s="7">
        <v>107</v>
      </c>
      <c r="I3122" s="7">
        <v>4.8499999999999996</v>
      </c>
      <c r="J3122" s="7">
        <v>8</v>
      </c>
      <c r="K3122" s="7">
        <v>38.799999999999997</v>
      </c>
      <c r="L3122" s="7" t="s">
        <v>38</v>
      </c>
      <c r="M3122" s="9">
        <v>2</v>
      </c>
      <c r="N3122" s="6" t="str">
        <f>IF(ev_charging_network_usage_!$I3122&lt;=10,"Low",IF(ev_charging_network_usage_!$I3122&lt;=30,"Medium","High"))</f>
        <v>Low</v>
      </c>
      <c r="O3122" s="6" t="str">
        <f t="shared" si="197"/>
        <v>Low Satisfaction</v>
      </c>
      <c r="P3122" s="6" t="str">
        <f>IF(ev_charging_network_usage_!$H3122&lt;30,"Short Charging",IF(ev_charging_network_usage_!$H3122&lt;=60,"Medium Charging","Long Charging"))</f>
        <v>Long Charging</v>
      </c>
      <c r="Q3122" s="6">
        <f t="shared" si="196"/>
        <v>2</v>
      </c>
      <c r="R3122" s="30">
        <f t="shared" si="194"/>
        <v>0.63263888888888886</v>
      </c>
      <c r="S3122" s="28">
        <f t="shared" si="195"/>
        <v>45452</v>
      </c>
      <c r="T3122" s="28"/>
    </row>
    <row r="3123" spans="1:20" ht="13.2" x14ac:dyDescent="0.25">
      <c r="A3123" s="3" t="s">
        <v>6870</v>
      </c>
      <c r="B3123" s="3" t="s">
        <v>48</v>
      </c>
      <c r="C3123" s="3" t="s">
        <v>21</v>
      </c>
      <c r="D3123" s="3" t="s">
        <v>16</v>
      </c>
      <c r="E3123" s="3" t="s">
        <v>35</v>
      </c>
      <c r="F3123" s="4">
        <v>45079.77847222222</v>
      </c>
      <c r="G3123" s="4">
        <v>45079.841666666667</v>
      </c>
      <c r="H3123" s="3">
        <v>91</v>
      </c>
      <c r="I3123" s="3">
        <v>55.51</v>
      </c>
      <c r="J3123" s="3">
        <v>12</v>
      </c>
      <c r="K3123" s="3">
        <v>666.12</v>
      </c>
      <c r="L3123" s="3" t="s">
        <v>27</v>
      </c>
      <c r="M3123" s="5">
        <v>4</v>
      </c>
      <c r="N3123" s="6" t="str">
        <f>IF(ev_charging_network_usage_!$I3123&lt;=10,"Low",IF(ev_charging_network_usage_!$I3123&lt;=30,"Medium","High"))</f>
        <v>High</v>
      </c>
      <c r="O3123" s="6" t="str">
        <f t="shared" si="197"/>
        <v>Medium Satisfaction</v>
      </c>
      <c r="P3123" s="6" t="str">
        <f>IF(ev_charging_network_usage_!$H3123&lt;30,"Short Charging",IF(ev_charging_network_usage_!$H3123&lt;=60,"Medium Charging","Long Charging"))</f>
        <v>Long Charging</v>
      </c>
      <c r="Q3123" s="6">
        <f t="shared" si="196"/>
        <v>1</v>
      </c>
      <c r="R3123" s="30">
        <f t="shared" si="194"/>
        <v>0.77847222222222223</v>
      </c>
      <c r="S3123" s="28">
        <f t="shared" si="195"/>
        <v>45079</v>
      </c>
      <c r="T3123" s="28"/>
    </row>
    <row r="3124" spans="1:20" ht="13.2" x14ac:dyDescent="0.25">
      <c r="A3124" s="7" t="s">
        <v>6871</v>
      </c>
      <c r="B3124" s="7" t="s">
        <v>59</v>
      </c>
      <c r="C3124" s="7" t="s">
        <v>15</v>
      </c>
      <c r="D3124" s="7" t="s">
        <v>22</v>
      </c>
      <c r="E3124" s="7" t="s">
        <v>35</v>
      </c>
      <c r="F3124" s="8">
        <v>44933.90347222222</v>
      </c>
      <c r="G3124" s="8">
        <v>44933.977083333331</v>
      </c>
      <c r="H3124" s="7">
        <v>106</v>
      </c>
      <c r="I3124" s="7">
        <v>23.97</v>
      </c>
      <c r="J3124" s="7">
        <v>8</v>
      </c>
      <c r="K3124" s="7">
        <v>191.76</v>
      </c>
      <c r="L3124" s="7" t="s">
        <v>23</v>
      </c>
      <c r="M3124" s="9">
        <v>3</v>
      </c>
      <c r="N3124" s="6" t="str">
        <f>IF(ev_charging_network_usage_!$I3124&lt;=10,"Low",IF(ev_charging_network_usage_!$I3124&lt;=30,"Medium","High"))</f>
        <v>Medium</v>
      </c>
      <c r="O3124" s="6" t="str">
        <f t="shared" si="197"/>
        <v>Medium Satisfaction</v>
      </c>
      <c r="P3124" s="6" t="str">
        <f>IF(ev_charging_network_usage_!$H3124&lt;30,"Short Charging",IF(ev_charging_network_usage_!$H3124&lt;=60,"Medium Charging","Long Charging"))</f>
        <v>Long Charging</v>
      </c>
      <c r="Q3124" s="6">
        <f t="shared" si="196"/>
        <v>3</v>
      </c>
      <c r="R3124" s="30">
        <f t="shared" si="194"/>
        <v>0.90347222222222223</v>
      </c>
      <c r="S3124" s="28">
        <f t="shared" si="195"/>
        <v>44933</v>
      </c>
      <c r="T3124" s="28"/>
    </row>
    <row r="3125" spans="1:20" ht="13.2" x14ac:dyDescent="0.25">
      <c r="A3125" s="3" t="s">
        <v>6872</v>
      </c>
      <c r="B3125" s="3" t="s">
        <v>14</v>
      </c>
      <c r="C3125" s="3" t="s">
        <v>15</v>
      </c>
      <c r="D3125" s="3" t="s">
        <v>34</v>
      </c>
      <c r="E3125" s="3" t="s">
        <v>35</v>
      </c>
      <c r="F3125" s="3" t="s">
        <v>6873</v>
      </c>
      <c r="G3125" s="3" t="s">
        <v>6874</v>
      </c>
      <c r="H3125" s="3">
        <v>48</v>
      </c>
      <c r="I3125" s="3">
        <v>55.02</v>
      </c>
      <c r="J3125" s="3">
        <v>15</v>
      </c>
      <c r="K3125" s="3">
        <v>825.3</v>
      </c>
      <c r="L3125" s="3" t="s">
        <v>27</v>
      </c>
      <c r="M3125" s="5">
        <v>5</v>
      </c>
      <c r="N3125" s="6" t="str">
        <f>IF(ev_charging_network_usage_!$I3125&lt;=10,"Low",IF(ev_charging_network_usage_!$I3125&lt;=30,"Medium","High"))</f>
        <v>High</v>
      </c>
      <c r="O3125" s="6" t="str">
        <f t="shared" si="197"/>
        <v>High Satisfaction</v>
      </c>
      <c r="P3125" s="6" t="str">
        <f>IF(ev_charging_network_usage_!$H3125&lt;30,"Short Charging",IF(ev_charging_network_usage_!$H3125&lt;=60,"Medium Charging","Long Charging"))</f>
        <v>Medium Charging</v>
      </c>
      <c r="Q3125" s="6">
        <f t="shared" si="196"/>
        <v>3</v>
      </c>
      <c r="R3125" s="30">
        <f t="shared" si="194"/>
        <v>0.96388888888888891</v>
      </c>
      <c r="S3125" s="28">
        <f t="shared" si="195"/>
        <v>45528</v>
      </c>
      <c r="T3125" s="28"/>
    </row>
    <row r="3126" spans="1:20" ht="13.2" x14ac:dyDescent="0.25">
      <c r="A3126" s="7" t="s">
        <v>6875</v>
      </c>
      <c r="B3126" s="7" t="s">
        <v>78</v>
      </c>
      <c r="C3126" s="7" t="s">
        <v>30</v>
      </c>
      <c r="D3126" s="7" t="s">
        <v>31</v>
      </c>
      <c r="E3126" s="7" t="s">
        <v>17</v>
      </c>
      <c r="F3126" s="7" t="s">
        <v>6876</v>
      </c>
      <c r="G3126" s="7" t="s">
        <v>6877</v>
      </c>
      <c r="H3126" s="7">
        <v>41</v>
      </c>
      <c r="I3126" s="7">
        <v>8.9499999999999993</v>
      </c>
      <c r="J3126" s="7">
        <v>8</v>
      </c>
      <c r="K3126" s="7">
        <v>71.599999999999994</v>
      </c>
      <c r="L3126" s="7" t="s">
        <v>18</v>
      </c>
      <c r="M3126" s="9">
        <v>4</v>
      </c>
      <c r="N3126" s="6" t="str">
        <f>IF(ev_charging_network_usage_!$I3126&lt;=10,"Low",IF(ev_charging_network_usage_!$I3126&lt;=30,"Medium","High"))</f>
        <v>Low</v>
      </c>
      <c r="O3126" s="6" t="str">
        <f t="shared" si="197"/>
        <v>Medium Satisfaction</v>
      </c>
      <c r="P3126" s="6" t="str">
        <f>IF(ev_charging_network_usage_!$H3126&lt;30,"Short Charging",IF(ev_charging_network_usage_!$H3126&lt;=60,"Medium Charging","Long Charging"))</f>
        <v>Medium Charging</v>
      </c>
      <c r="Q3126" s="6">
        <f t="shared" si="196"/>
        <v>2</v>
      </c>
      <c r="R3126" s="30">
        <f t="shared" si="194"/>
        <v>0.73958333333333337</v>
      </c>
      <c r="S3126" s="28">
        <f t="shared" si="195"/>
        <v>44983</v>
      </c>
      <c r="T3126" s="28"/>
    </row>
    <row r="3127" spans="1:20" ht="13.2" x14ac:dyDescent="0.25">
      <c r="A3127" s="3" t="s">
        <v>6878</v>
      </c>
      <c r="B3127" s="3" t="s">
        <v>14</v>
      </c>
      <c r="C3127" s="3" t="s">
        <v>30</v>
      </c>
      <c r="D3127" s="3" t="s">
        <v>16</v>
      </c>
      <c r="E3127" s="3" t="s">
        <v>35</v>
      </c>
      <c r="F3127" s="3" t="s">
        <v>6879</v>
      </c>
      <c r="G3127" s="3" t="s">
        <v>6880</v>
      </c>
      <c r="H3127" s="3">
        <v>73</v>
      </c>
      <c r="I3127" s="3">
        <v>28.61</v>
      </c>
      <c r="J3127" s="3">
        <v>10</v>
      </c>
      <c r="K3127" s="3">
        <v>286.10000000000002</v>
      </c>
      <c r="L3127" s="3" t="s">
        <v>23</v>
      </c>
      <c r="M3127" s="5">
        <v>3</v>
      </c>
      <c r="N3127" s="6" t="str">
        <f>IF(ev_charging_network_usage_!$I3127&lt;=10,"Low",IF(ev_charging_network_usage_!$I3127&lt;=30,"Medium","High"))</f>
        <v>Medium</v>
      </c>
      <c r="O3127" s="6" t="str">
        <f t="shared" si="197"/>
        <v>Medium Satisfaction</v>
      </c>
      <c r="P3127" s="6" t="str">
        <f>IF(ev_charging_network_usage_!$H3127&lt;30,"Short Charging",IF(ev_charging_network_usage_!$H3127&lt;=60,"Medium Charging","Long Charging"))</f>
        <v>Long Charging</v>
      </c>
      <c r="Q3127" s="6">
        <f t="shared" si="196"/>
        <v>2</v>
      </c>
      <c r="R3127" s="30">
        <f t="shared" si="194"/>
        <v>0.58819444444444446</v>
      </c>
      <c r="S3127" s="28">
        <f t="shared" si="195"/>
        <v>45622</v>
      </c>
      <c r="T3127" s="28"/>
    </row>
    <row r="3128" spans="1:20" ht="13.2" x14ac:dyDescent="0.25">
      <c r="A3128" s="7" t="s">
        <v>6881</v>
      </c>
      <c r="B3128" s="7" t="s">
        <v>20</v>
      </c>
      <c r="C3128" s="7" t="s">
        <v>21</v>
      </c>
      <c r="D3128" s="7" t="s">
        <v>34</v>
      </c>
      <c r="E3128" s="7" t="s">
        <v>17</v>
      </c>
      <c r="F3128" s="7" t="s">
        <v>6882</v>
      </c>
      <c r="G3128" s="7" t="s">
        <v>6883</v>
      </c>
      <c r="H3128" s="7">
        <v>100</v>
      </c>
      <c r="I3128" s="7">
        <v>15.42</v>
      </c>
      <c r="J3128" s="7">
        <v>12</v>
      </c>
      <c r="K3128" s="7">
        <v>185.04</v>
      </c>
      <c r="L3128" s="7" t="s">
        <v>18</v>
      </c>
      <c r="M3128" s="9">
        <v>2</v>
      </c>
      <c r="N3128" s="6" t="str">
        <f>IF(ev_charging_network_usage_!$I3128&lt;=10,"Low",IF(ev_charging_network_usage_!$I3128&lt;=30,"Medium","High"))</f>
        <v>Medium</v>
      </c>
      <c r="O3128" s="6" t="str">
        <f t="shared" si="197"/>
        <v>Low Satisfaction</v>
      </c>
      <c r="P3128" s="6" t="str">
        <f>IF(ev_charging_network_usage_!$H3128&lt;30,"Short Charging",IF(ev_charging_network_usage_!$H3128&lt;=60,"Medium Charging","Long Charging"))</f>
        <v>Long Charging</v>
      </c>
      <c r="Q3128" s="6">
        <f t="shared" si="196"/>
        <v>1</v>
      </c>
      <c r="R3128" s="30">
        <f t="shared" si="194"/>
        <v>0.12013888888888889</v>
      </c>
      <c r="S3128" s="28">
        <f t="shared" si="195"/>
        <v>45401</v>
      </c>
      <c r="T3128" s="28"/>
    </row>
    <row r="3129" spans="1:20" ht="13.2" x14ac:dyDescent="0.25">
      <c r="A3129" s="3" t="s">
        <v>6884</v>
      </c>
      <c r="B3129" s="3" t="s">
        <v>29</v>
      </c>
      <c r="C3129" s="3" t="s">
        <v>30</v>
      </c>
      <c r="D3129" s="3" t="s">
        <v>31</v>
      </c>
      <c r="E3129" s="3" t="s">
        <v>17</v>
      </c>
      <c r="F3129" s="4">
        <v>45087.895138888889</v>
      </c>
      <c r="G3129" s="4">
        <v>45087.913194444445</v>
      </c>
      <c r="H3129" s="3">
        <v>26</v>
      </c>
      <c r="I3129" s="3">
        <v>26.68</v>
      </c>
      <c r="J3129" s="3">
        <v>12</v>
      </c>
      <c r="K3129" s="3">
        <v>320.16000000000003</v>
      </c>
      <c r="L3129" s="3" t="s">
        <v>38</v>
      </c>
      <c r="M3129" s="5">
        <v>4</v>
      </c>
      <c r="N3129" s="6" t="str">
        <f>IF(ev_charging_network_usage_!$I3129&lt;=10,"Low",IF(ev_charging_network_usage_!$I3129&lt;=30,"Medium","High"))</f>
        <v>Medium</v>
      </c>
      <c r="O3129" s="6" t="str">
        <f t="shared" si="197"/>
        <v>Medium Satisfaction</v>
      </c>
      <c r="P3129" s="6" t="str">
        <f>IF(ev_charging_network_usage_!$H3129&lt;30,"Short Charging",IF(ev_charging_network_usage_!$H3129&lt;=60,"Medium Charging","Long Charging"))</f>
        <v>Short Charging</v>
      </c>
      <c r="Q3129" s="6">
        <f t="shared" si="196"/>
        <v>2</v>
      </c>
      <c r="R3129" s="30">
        <f t="shared" si="194"/>
        <v>0.89513888888888893</v>
      </c>
      <c r="S3129" s="28">
        <f t="shared" si="195"/>
        <v>45087</v>
      </c>
      <c r="T3129" s="28"/>
    </row>
    <row r="3130" spans="1:20" ht="13.2" x14ac:dyDescent="0.25">
      <c r="A3130" s="7" t="s">
        <v>6885</v>
      </c>
      <c r="B3130" s="7" t="s">
        <v>14</v>
      </c>
      <c r="C3130" s="7" t="s">
        <v>30</v>
      </c>
      <c r="D3130" s="7" t="s">
        <v>34</v>
      </c>
      <c r="E3130" s="7" t="s">
        <v>17</v>
      </c>
      <c r="F3130" s="7" t="s">
        <v>6886</v>
      </c>
      <c r="G3130" s="7" t="s">
        <v>6887</v>
      </c>
      <c r="H3130" s="7">
        <v>38</v>
      </c>
      <c r="I3130" s="7">
        <v>45.71</v>
      </c>
      <c r="J3130" s="7">
        <v>15</v>
      </c>
      <c r="K3130" s="7">
        <v>685.65</v>
      </c>
      <c r="L3130" s="7" t="s">
        <v>18</v>
      </c>
      <c r="M3130" s="9">
        <v>3</v>
      </c>
      <c r="N3130" s="6" t="str">
        <f>IF(ev_charging_network_usage_!$I3130&lt;=10,"Low",IF(ev_charging_network_usage_!$I3130&lt;=30,"Medium","High"))</f>
        <v>High</v>
      </c>
      <c r="O3130" s="6" t="str">
        <f t="shared" si="197"/>
        <v>Medium Satisfaction</v>
      </c>
      <c r="P3130" s="6" t="str">
        <f>IF(ev_charging_network_usage_!$H3130&lt;30,"Short Charging",IF(ev_charging_network_usage_!$H3130&lt;=60,"Medium Charging","Long Charging"))</f>
        <v>Medium Charging</v>
      </c>
      <c r="Q3130" s="6">
        <f t="shared" si="196"/>
        <v>2</v>
      </c>
      <c r="R3130" s="30">
        <f t="shared" si="194"/>
        <v>1.5277777777777777E-2</v>
      </c>
      <c r="S3130" s="28">
        <f t="shared" si="195"/>
        <v>45590</v>
      </c>
      <c r="T3130" s="28"/>
    </row>
    <row r="3131" spans="1:20" ht="13.2" x14ac:dyDescent="0.25">
      <c r="A3131" s="3" t="s">
        <v>6888</v>
      </c>
      <c r="B3131" s="3" t="s">
        <v>59</v>
      </c>
      <c r="C3131" s="3" t="s">
        <v>15</v>
      </c>
      <c r="D3131" s="3" t="s">
        <v>16</v>
      </c>
      <c r="E3131" s="3" t="s">
        <v>17</v>
      </c>
      <c r="F3131" s="4">
        <v>45539.218055555553</v>
      </c>
      <c r="G3131" s="4">
        <v>45539.295138888891</v>
      </c>
      <c r="H3131" s="3">
        <v>111</v>
      </c>
      <c r="I3131" s="3">
        <v>28.8</v>
      </c>
      <c r="J3131" s="3">
        <v>15</v>
      </c>
      <c r="K3131" s="3">
        <v>432</v>
      </c>
      <c r="L3131" s="3" t="s">
        <v>18</v>
      </c>
      <c r="M3131" s="5">
        <v>2</v>
      </c>
      <c r="N3131" s="6" t="str">
        <f>IF(ev_charging_network_usage_!$I3131&lt;=10,"Low",IF(ev_charging_network_usage_!$I3131&lt;=30,"Medium","High"))</f>
        <v>Medium</v>
      </c>
      <c r="O3131" s="6" t="str">
        <f t="shared" si="197"/>
        <v>Low Satisfaction</v>
      </c>
      <c r="P3131" s="6" t="str">
        <f>IF(ev_charging_network_usage_!$H3131&lt;30,"Short Charging",IF(ev_charging_network_usage_!$H3131&lt;=60,"Medium Charging","Long Charging"))</f>
        <v>Long Charging</v>
      </c>
      <c r="Q3131" s="6">
        <f t="shared" si="196"/>
        <v>3</v>
      </c>
      <c r="R3131" s="30">
        <f t="shared" si="194"/>
        <v>0.21805555555555556</v>
      </c>
      <c r="S3131" s="28">
        <f t="shared" si="195"/>
        <v>45539</v>
      </c>
      <c r="T3131" s="28"/>
    </row>
    <row r="3132" spans="1:20" ht="13.2" x14ac:dyDescent="0.25">
      <c r="A3132" s="7" t="s">
        <v>6889</v>
      </c>
      <c r="B3132" s="7" t="s">
        <v>59</v>
      </c>
      <c r="C3132" s="7" t="s">
        <v>21</v>
      </c>
      <c r="D3132" s="7" t="s">
        <v>34</v>
      </c>
      <c r="E3132" s="7" t="s">
        <v>17</v>
      </c>
      <c r="F3132" s="7" t="s">
        <v>6890</v>
      </c>
      <c r="G3132" s="7" t="s">
        <v>6891</v>
      </c>
      <c r="H3132" s="7">
        <v>47</v>
      </c>
      <c r="I3132" s="7">
        <v>24.64</v>
      </c>
      <c r="J3132" s="7">
        <v>12</v>
      </c>
      <c r="K3132" s="7">
        <v>295.68</v>
      </c>
      <c r="L3132" s="7" t="s">
        <v>18</v>
      </c>
      <c r="M3132" s="9">
        <v>1</v>
      </c>
      <c r="N3132" s="6" t="str">
        <f>IF(ev_charging_network_usage_!$I3132&lt;=10,"Low",IF(ev_charging_network_usage_!$I3132&lt;=30,"Medium","High"))</f>
        <v>Medium</v>
      </c>
      <c r="O3132" s="6" t="str">
        <f t="shared" si="197"/>
        <v>Low Satisfaction</v>
      </c>
      <c r="P3132" s="6" t="str">
        <f>IF(ev_charging_network_usage_!$H3132&lt;30,"Short Charging",IF(ev_charging_network_usage_!$H3132&lt;=60,"Medium Charging","Long Charging"))</f>
        <v>Medium Charging</v>
      </c>
      <c r="Q3132" s="6">
        <f t="shared" si="196"/>
        <v>1</v>
      </c>
      <c r="R3132" s="30">
        <f t="shared" si="194"/>
        <v>0.19652777777777777</v>
      </c>
      <c r="S3132" s="28">
        <f t="shared" si="195"/>
        <v>45248</v>
      </c>
      <c r="T3132" s="28"/>
    </row>
    <row r="3133" spans="1:20" ht="13.2" x14ac:dyDescent="0.25">
      <c r="A3133" s="3" t="s">
        <v>6892</v>
      </c>
      <c r="B3133" s="3" t="s">
        <v>14</v>
      </c>
      <c r="C3133" s="3" t="s">
        <v>15</v>
      </c>
      <c r="D3133" s="3" t="s">
        <v>31</v>
      </c>
      <c r="E3133" s="3" t="s">
        <v>35</v>
      </c>
      <c r="F3133" s="3" t="s">
        <v>6893</v>
      </c>
      <c r="G3133" s="3" t="s">
        <v>6894</v>
      </c>
      <c r="H3133" s="3">
        <v>23</v>
      </c>
      <c r="I3133" s="3">
        <v>17.420000000000002</v>
      </c>
      <c r="J3133" s="3">
        <v>12</v>
      </c>
      <c r="K3133" s="3">
        <v>209.04</v>
      </c>
      <c r="L3133" s="3" t="s">
        <v>38</v>
      </c>
      <c r="M3133" s="5">
        <v>1</v>
      </c>
      <c r="N3133" s="6" t="str">
        <f>IF(ev_charging_network_usage_!$I3133&lt;=10,"Low",IF(ev_charging_network_usage_!$I3133&lt;=30,"Medium","High"))</f>
        <v>Medium</v>
      </c>
      <c r="O3133" s="6" t="str">
        <f t="shared" si="197"/>
        <v>Low Satisfaction</v>
      </c>
      <c r="P3133" s="6" t="str">
        <f>IF(ev_charging_network_usage_!$H3133&lt;30,"Short Charging",IF(ev_charging_network_usage_!$H3133&lt;=60,"Medium Charging","Long Charging"))</f>
        <v>Short Charging</v>
      </c>
      <c r="Q3133" s="6">
        <f t="shared" si="196"/>
        <v>3</v>
      </c>
      <c r="R3133" s="30">
        <f t="shared" si="194"/>
        <v>0.4513888888888889</v>
      </c>
      <c r="S3133" s="28">
        <f t="shared" si="195"/>
        <v>44947</v>
      </c>
      <c r="T3133" s="28"/>
    </row>
    <row r="3134" spans="1:20" ht="13.2" x14ac:dyDescent="0.25">
      <c r="A3134" s="7" t="s">
        <v>6895</v>
      </c>
      <c r="B3134" s="7" t="s">
        <v>55</v>
      </c>
      <c r="C3134" s="7" t="s">
        <v>30</v>
      </c>
      <c r="D3134" s="7" t="s">
        <v>16</v>
      </c>
      <c r="E3134" s="7" t="s">
        <v>35</v>
      </c>
      <c r="F3134" s="8">
        <v>44995.592361111114</v>
      </c>
      <c r="G3134" s="8">
        <v>44995.67083333333</v>
      </c>
      <c r="H3134" s="7">
        <v>113</v>
      </c>
      <c r="I3134" s="7">
        <v>46.43</v>
      </c>
      <c r="J3134" s="7">
        <v>15</v>
      </c>
      <c r="K3134" s="7">
        <v>696.45</v>
      </c>
      <c r="L3134" s="7" t="s">
        <v>23</v>
      </c>
      <c r="M3134" s="9">
        <v>3</v>
      </c>
      <c r="N3134" s="6" t="str">
        <f>IF(ev_charging_network_usage_!$I3134&lt;=10,"Low",IF(ev_charging_network_usage_!$I3134&lt;=30,"Medium","High"))</f>
        <v>High</v>
      </c>
      <c r="O3134" s="6" t="str">
        <f t="shared" si="197"/>
        <v>Medium Satisfaction</v>
      </c>
      <c r="P3134" s="6" t="str">
        <f>IF(ev_charging_network_usage_!$H3134&lt;30,"Short Charging",IF(ev_charging_network_usage_!$H3134&lt;=60,"Medium Charging","Long Charging"))</f>
        <v>Long Charging</v>
      </c>
      <c r="Q3134" s="6">
        <f t="shared" si="196"/>
        <v>2</v>
      </c>
      <c r="R3134" s="30">
        <f t="shared" si="194"/>
        <v>0.59236111111111112</v>
      </c>
      <c r="S3134" s="28">
        <f t="shared" si="195"/>
        <v>44995</v>
      </c>
      <c r="T3134" s="28"/>
    </row>
    <row r="3135" spans="1:20" ht="13.2" x14ac:dyDescent="0.25">
      <c r="A3135" s="3" t="s">
        <v>6896</v>
      </c>
      <c r="B3135" s="3" t="s">
        <v>43</v>
      </c>
      <c r="C3135" s="3" t="s">
        <v>30</v>
      </c>
      <c r="D3135" s="3" t="s">
        <v>34</v>
      </c>
      <c r="E3135" s="3" t="s">
        <v>17</v>
      </c>
      <c r="F3135" s="4">
        <v>45331.347916666666</v>
      </c>
      <c r="G3135" s="4">
        <v>45331.409722222219</v>
      </c>
      <c r="H3135" s="3">
        <v>89</v>
      </c>
      <c r="I3135" s="3">
        <v>8.15</v>
      </c>
      <c r="J3135" s="3">
        <v>8</v>
      </c>
      <c r="K3135" s="3">
        <v>65.2</v>
      </c>
      <c r="L3135" s="3" t="s">
        <v>27</v>
      </c>
      <c r="M3135" s="5">
        <v>2</v>
      </c>
      <c r="N3135" s="6" t="str">
        <f>IF(ev_charging_network_usage_!$I3135&lt;=10,"Low",IF(ev_charging_network_usage_!$I3135&lt;=30,"Medium","High"))</f>
        <v>Low</v>
      </c>
      <c r="O3135" s="6" t="str">
        <f t="shared" si="197"/>
        <v>Low Satisfaction</v>
      </c>
      <c r="P3135" s="6" t="str">
        <f>IF(ev_charging_network_usage_!$H3135&lt;30,"Short Charging",IF(ev_charging_network_usage_!$H3135&lt;=60,"Medium Charging","Long Charging"))</f>
        <v>Long Charging</v>
      </c>
      <c r="Q3135" s="6">
        <f t="shared" si="196"/>
        <v>2</v>
      </c>
      <c r="R3135" s="30">
        <f t="shared" si="194"/>
        <v>0.34791666666666665</v>
      </c>
      <c r="S3135" s="28">
        <f t="shared" si="195"/>
        <v>45331</v>
      </c>
      <c r="T3135" s="28"/>
    </row>
    <row r="3136" spans="1:20" ht="13.2" x14ac:dyDescent="0.25">
      <c r="A3136" s="7" t="s">
        <v>6897</v>
      </c>
      <c r="B3136" s="7" t="s">
        <v>55</v>
      </c>
      <c r="C3136" s="7" t="s">
        <v>15</v>
      </c>
      <c r="D3136" s="7" t="s">
        <v>16</v>
      </c>
      <c r="E3136" s="7" t="s">
        <v>17</v>
      </c>
      <c r="F3136" s="11">
        <v>45270.86041666667</v>
      </c>
      <c r="G3136" s="11">
        <v>45270.910416666666</v>
      </c>
      <c r="H3136" s="7">
        <v>72</v>
      </c>
      <c r="I3136" s="7">
        <v>32.31</v>
      </c>
      <c r="J3136" s="7">
        <v>10</v>
      </c>
      <c r="K3136" s="7">
        <v>323.10000000000002</v>
      </c>
      <c r="L3136" s="7" t="s">
        <v>18</v>
      </c>
      <c r="M3136" s="9">
        <v>4</v>
      </c>
      <c r="N3136" s="6" t="str">
        <f>IF(ev_charging_network_usage_!$I3136&lt;=10,"Low",IF(ev_charging_network_usage_!$I3136&lt;=30,"Medium","High"))</f>
        <v>High</v>
      </c>
      <c r="O3136" s="6" t="str">
        <f t="shared" si="197"/>
        <v>Medium Satisfaction</v>
      </c>
      <c r="P3136" s="6" t="str">
        <f>IF(ev_charging_network_usage_!$H3136&lt;30,"Short Charging",IF(ev_charging_network_usage_!$H3136&lt;=60,"Medium Charging","Long Charging"))</f>
        <v>Long Charging</v>
      </c>
      <c r="Q3136" s="6">
        <f t="shared" si="196"/>
        <v>3</v>
      </c>
      <c r="R3136" s="30">
        <f t="shared" si="194"/>
        <v>0.86041666666666672</v>
      </c>
      <c r="S3136" s="28">
        <f t="shared" si="195"/>
        <v>45270</v>
      </c>
      <c r="T3136" s="28"/>
    </row>
    <row r="3137" spans="1:20" ht="13.2" x14ac:dyDescent="0.25">
      <c r="A3137" s="3" t="s">
        <v>6898</v>
      </c>
      <c r="B3137" s="3" t="s">
        <v>20</v>
      </c>
      <c r="C3137" s="3" t="s">
        <v>30</v>
      </c>
      <c r="D3137" s="3" t="s">
        <v>16</v>
      </c>
      <c r="E3137" s="3" t="s">
        <v>35</v>
      </c>
      <c r="F3137" s="3" t="s">
        <v>6899</v>
      </c>
      <c r="G3137" s="3" t="s">
        <v>6900</v>
      </c>
      <c r="H3137" s="3">
        <v>112</v>
      </c>
      <c r="I3137" s="3">
        <v>14.42</v>
      </c>
      <c r="J3137" s="3">
        <v>10</v>
      </c>
      <c r="K3137" s="3">
        <v>144.19999999999999</v>
      </c>
      <c r="L3137" s="3" t="s">
        <v>27</v>
      </c>
      <c r="M3137" s="5">
        <v>3</v>
      </c>
      <c r="N3137" s="6" t="str">
        <f>IF(ev_charging_network_usage_!$I3137&lt;=10,"Low",IF(ev_charging_network_usage_!$I3137&lt;=30,"Medium","High"))</f>
        <v>Medium</v>
      </c>
      <c r="O3137" s="6" t="str">
        <f t="shared" si="197"/>
        <v>Medium Satisfaction</v>
      </c>
      <c r="P3137" s="6" t="str">
        <f>IF(ev_charging_network_usage_!$H3137&lt;30,"Short Charging",IF(ev_charging_network_usage_!$H3137&lt;=60,"Medium Charging","Long Charging"))</f>
        <v>Long Charging</v>
      </c>
      <c r="Q3137" s="6">
        <f t="shared" si="196"/>
        <v>2</v>
      </c>
      <c r="R3137" s="30">
        <f t="shared" si="194"/>
        <v>9.7222222222222224E-3</v>
      </c>
      <c r="S3137" s="28">
        <f t="shared" si="195"/>
        <v>45102</v>
      </c>
      <c r="T3137" s="28"/>
    </row>
    <row r="3138" spans="1:20" ht="13.2" x14ac:dyDescent="0.25">
      <c r="A3138" s="7" t="s">
        <v>6901</v>
      </c>
      <c r="B3138" s="7" t="s">
        <v>55</v>
      </c>
      <c r="C3138" s="7" t="s">
        <v>21</v>
      </c>
      <c r="D3138" s="7" t="s">
        <v>31</v>
      </c>
      <c r="E3138" s="7" t="s">
        <v>35</v>
      </c>
      <c r="F3138" s="7" t="s">
        <v>6902</v>
      </c>
      <c r="G3138" s="7" t="s">
        <v>6903</v>
      </c>
      <c r="H3138" s="7">
        <v>25</v>
      </c>
      <c r="I3138" s="7">
        <v>28.38</v>
      </c>
      <c r="J3138" s="7">
        <v>8</v>
      </c>
      <c r="K3138" s="7">
        <v>227.04</v>
      </c>
      <c r="L3138" s="7" t="s">
        <v>27</v>
      </c>
      <c r="M3138" s="9">
        <v>1</v>
      </c>
      <c r="N3138" s="6" t="str">
        <f>IF(ev_charging_network_usage_!$I3138&lt;=10,"Low",IF(ev_charging_network_usage_!$I3138&lt;=30,"Medium","High"))</f>
        <v>Medium</v>
      </c>
      <c r="O3138" s="6" t="str">
        <f t="shared" si="197"/>
        <v>Low Satisfaction</v>
      </c>
      <c r="P3138" s="6" t="str">
        <f>IF(ev_charging_network_usage_!$H3138&lt;30,"Short Charging",IF(ev_charging_network_usage_!$H3138&lt;=60,"Medium Charging","Long Charging"))</f>
        <v>Short Charging</v>
      </c>
      <c r="Q3138" s="6">
        <f t="shared" si="196"/>
        <v>1</v>
      </c>
      <c r="R3138" s="30">
        <f t="shared" ref="R3138:R3201" si="198">TIME(HOUR(F3138),MINUTE(F3138),SECOND(F3138))</f>
        <v>0.81944444444444442</v>
      </c>
      <c r="S3138" s="28">
        <f t="shared" ref="S3138:S3201" si="199">DATE(YEAR(F3138),MONTH(F3138),DAY(F3138))</f>
        <v>45158</v>
      </c>
      <c r="T3138" s="28"/>
    </row>
    <row r="3139" spans="1:20" ht="13.2" x14ac:dyDescent="0.25">
      <c r="A3139" s="3" t="s">
        <v>6904</v>
      </c>
      <c r="B3139" s="3" t="s">
        <v>14</v>
      </c>
      <c r="C3139" s="3" t="s">
        <v>21</v>
      </c>
      <c r="D3139" s="3" t="s">
        <v>16</v>
      </c>
      <c r="E3139" s="3" t="s">
        <v>35</v>
      </c>
      <c r="F3139" s="4">
        <v>45515.082638888889</v>
      </c>
      <c r="G3139" s="4">
        <v>45515.163194444445</v>
      </c>
      <c r="H3139" s="3">
        <v>116</v>
      </c>
      <c r="I3139" s="3">
        <v>29.98</v>
      </c>
      <c r="J3139" s="3">
        <v>8</v>
      </c>
      <c r="K3139" s="3">
        <v>239.84</v>
      </c>
      <c r="L3139" s="3" t="s">
        <v>27</v>
      </c>
      <c r="M3139" s="5">
        <v>5</v>
      </c>
      <c r="N3139" s="6" t="str">
        <f>IF(ev_charging_network_usage_!$I3139&lt;=10,"Low",IF(ev_charging_network_usage_!$I3139&lt;=30,"Medium","High"))</f>
        <v>Medium</v>
      </c>
      <c r="O3139" s="6" t="str">
        <f t="shared" si="197"/>
        <v>High Satisfaction</v>
      </c>
      <c r="P3139" s="6" t="str">
        <f>IF(ev_charging_network_usage_!$H3139&lt;30,"Short Charging",IF(ev_charging_network_usage_!$H3139&lt;=60,"Medium Charging","Long Charging"))</f>
        <v>Long Charging</v>
      </c>
      <c r="Q3139" s="6">
        <f t="shared" ref="Q3139:Q3202" si="200">IF(C3139="Fast Charger",1,IF(C3139="Standard Charger",2,IF(C3139="Super Fast Charger",3,"")))</f>
        <v>1</v>
      </c>
      <c r="R3139" s="30">
        <f t="shared" si="198"/>
        <v>8.2638888888888887E-2</v>
      </c>
      <c r="S3139" s="28">
        <f t="shared" si="199"/>
        <v>45515</v>
      </c>
      <c r="T3139" s="28"/>
    </row>
    <row r="3140" spans="1:20" ht="13.2" x14ac:dyDescent="0.25">
      <c r="A3140" s="7" t="s">
        <v>6905</v>
      </c>
      <c r="B3140" s="7" t="s">
        <v>43</v>
      </c>
      <c r="C3140" s="7" t="s">
        <v>30</v>
      </c>
      <c r="D3140" s="7" t="s">
        <v>16</v>
      </c>
      <c r="E3140" s="7" t="s">
        <v>35</v>
      </c>
      <c r="F3140" s="7" t="s">
        <v>6906</v>
      </c>
      <c r="G3140" s="7" t="s">
        <v>6907</v>
      </c>
      <c r="H3140" s="7">
        <v>34</v>
      </c>
      <c r="I3140" s="7">
        <v>45.12</v>
      </c>
      <c r="J3140" s="7">
        <v>12</v>
      </c>
      <c r="K3140" s="7">
        <v>541.44000000000005</v>
      </c>
      <c r="L3140" s="7" t="s">
        <v>18</v>
      </c>
      <c r="M3140" s="9">
        <v>4</v>
      </c>
      <c r="N3140" s="6" t="str">
        <f>IF(ev_charging_network_usage_!$I3140&lt;=10,"Low",IF(ev_charging_network_usage_!$I3140&lt;=30,"Medium","High"))</f>
        <v>High</v>
      </c>
      <c r="O3140" s="6" t="str">
        <f t="shared" ref="O3140:O3203" si="201">IF(M3140&lt;=2,"Low Satisfaction",IF(M3140&lt;=4,"Medium Satisfaction","High Satisfaction"))</f>
        <v>Medium Satisfaction</v>
      </c>
      <c r="P3140" s="6" t="str">
        <f>IF(ev_charging_network_usage_!$H3140&lt;30,"Short Charging",IF(ev_charging_network_usage_!$H3140&lt;=60,"Medium Charging","Long Charging"))</f>
        <v>Medium Charging</v>
      </c>
      <c r="Q3140" s="6">
        <f t="shared" si="200"/>
        <v>2</v>
      </c>
      <c r="R3140" s="30">
        <f t="shared" si="198"/>
        <v>0.19652777777777777</v>
      </c>
      <c r="S3140" s="28">
        <f t="shared" si="199"/>
        <v>45153</v>
      </c>
      <c r="T3140" s="28"/>
    </row>
    <row r="3141" spans="1:20" ht="13.2" x14ac:dyDescent="0.25">
      <c r="A3141" s="3" t="s">
        <v>6908</v>
      </c>
      <c r="B3141" s="3" t="s">
        <v>48</v>
      </c>
      <c r="C3141" s="3" t="s">
        <v>15</v>
      </c>
      <c r="D3141" s="3" t="s">
        <v>31</v>
      </c>
      <c r="E3141" s="3" t="s">
        <v>35</v>
      </c>
      <c r="F3141" s="3" t="s">
        <v>6909</v>
      </c>
      <c r="G3141" s="3" t="s">
        <v>6910</v>
      </c>
      <c r="H3141" s="3">
        <v>71</v>
      </c>
      <c r="I3141" s="3">
        <v>52.8</v>
      </c>
      <c r="J3141" s="3">
        <v>15</v>
      </c>
      <c r="K3141" s="3">
        <v>792</v>
      </c>
      <c r="L3141" s="3" t="s">
        <v>18</v>
      </c>
      <c r="M3141" s="5">
        <v>5</v>
      </c>
      <c r="N3141" s="6" t="str">
        <f>IF(ev_charging_network_usage_!$I3141&lt;=10,"Low",IF(ev_charging_network_usage_!$I3141&lt;=30,"Medium","High"))</f>
        <v>High</v>
      </c>
      <c r="O3141" s="6" t="str">
        <f t="shared" si="201"/>
        <v>High Satisfaction</v>
      </c>
      <c r="P3141" s="6" t="str">
        <f>IF(ev_charging_network_usage_!$H3141&lt;30,"Short Charging",IF(ev_charging_network_usage_!$H3141&lt;=60,"Medium Charging","Long Charging"))</f>
        <v>Long Charging</v>
      </c>
      <c r="Q3141" s="6">
        <f t="shared" si="200"/>
        <v>3</v>
      </c>
      <c r="R3141" s="30">
        <f t="shared" si="198"/>
        <v>0.71597222222222223</v>
      </c>
      <c r="S3141" s="28">
        <f t="shared" si="199"/>
        <v>44970</v>
      </c>
      <c r="T3141" s="28"/>
    </row>
    <row r="3142" spans="1:20" ht="13.2" x14ac:dyDescent="0.25">
      <c r="A3142" s="7" t="s">
        <v>6911</v>
      </c>
      <c r="B3142" s="7" t="s">
        <v>48</v>
      </c>
      <c r="C3142" s="7" t="s">
        <v>21</v>
      </c>
      <c r="D3142" s="7" t="s">
        <v>16</v>
      </c>
      <c r="E3142" s="7" t="s">
        <v>17</v>
      </c>
      <c r="F3142" s="8">
        <v>45633.571527777778</v>
      </c>
      <c r="G3142" s="8">
        <v>45633.621527777781</v>
      </c>
      <c r="H3142" s="7">
        <v>72</v>
      </c>
      <c r="I3142" s="7">
        <v>47.38</v>
      </c>
      <c r="J3142" s="7">
        <v>15</v>
      </c>
      <c r="K3142" s="7">
        <v>710.7</v>
      </c>
      <c r="L3142" s="7" t="s">
        <v>38</v>
      </c>
      <c r="M3142" s="9">
        <v>5</v>
      </c>
      <c r="N3142" s="6" t="str">
        <f>IF(ev_charging_network_usage_!$I3142&lt;=10,"Low",IF(ev_charging_network_usage_!$I3142&lt;=30,"Medium","High"))</f>
        <v>High</v>
      </c>
      <c r="O3142" s="6" t="str">
        <f t="shared" si="201"/>
        <v>High Satisfaction</v>
      </c>
      <c r="P3142" s="6" t="str">
        <f>IF(ev_charging_network_usage_!$H3142&lt;30,"Short Charging",IF(ev_charging_network_usage_!$H3142&lt;=60,"Medium Charging","Long Charging"))</f>
        <v>Long Charging</v>
      </c>
      <c r="Q3142" s="6">
        <f t="shared" si="200"/>
        <v>1</v>
      </c>
      <c r="R3142" s="30">
        <f t="shared" si="198"/>
        <v>0.57152777777777775</v>
      </c>
      <c r="S3142" s="28">
        <f t="shared" si="199"/>
        <v>45633</v>
      </c>
      <c r="T3142" s="28"/>
    </row>
    <row r="3143" spans="1:20" ht="13.2" x14ac:dyDescent="0.25">
      <c r="A3143" s="3" t="s">
        <v>6912</v>
      </c>
      <c r="B3143" s="3" t="s">
        <v>29</v>
      </c>
      <c r="C3143" s="3" t="s">
        <v>21</v>
      </c>
      <c r="D3143" s="3" t="s">
        <v>34</v>
      </c>
      <c r="E3143" s="3" t="s">
        <v>35</v>
      </c>
      <c r="F3143" s="3" t="s">
        <v>6913</v>
      </c>
      <c r="G3143" s="3" t="s">
        <v>6914</v>
      </c>
      <c r="H3143" s="3">
        <v>24</v>
      </c>
      <c r="I3143" s="3">
        <v>3.49</v>
      </c>
      <c r="J3143" s="3">
        <v>12</v>
      </c>
      <c r="K3143" s="3">
        <v>41.88</v>
      </c>
      <c r="L3143" s="3" t="s">
        <v>38</v>
      </c>
      <c r="M3143" s="5">
        <v>4</v>
      </c>
      <c r="N3143" s="6" t="str">
        <f>IF(ev_charging_network_usage_!$I3143&lt;=10,"Low",IF(ev_charging_network_usage_!$I3143&lt;=30,"Medium","High"))</f>
        <v>Low</v>
      </c>
      <c r="O3143" s="6" t="str">
        <f t="shared" si="201"/>
        <v>Medium Satisfaction</v>
      </c>
      <c r="P3143" s="6" t="str">
        <f>IF(ev_charging_network_usage_!$H3143&lt;30,"Short Charging",IF(ev_charging_network_usage_!$H3143&lt;=60,"Medium Charging","Long Charging"))</f>
        <v>Short Charging</v>
      </c>
      <c r="Q3143" s="6">
        <f t="shared" si="200"/>
        <v>1</v>
      </c>
      <c r="R3143" s="30">
        <f t="shared" si="198"/>
        <v>0.45208333333333334</v>
      </c>
      <c r="S3143" s="28">
        <f t="shared" si="199"/>
        <v>45496</v>
      </c>
      <c r="T3143" s="28"/>
    </row>
    <row r="3144" spans="1:20" ht="13.2" x14ac:dyDescent="0.25">
      <c r="A3144" s="7" t="s">
        <v>6915</v>
      </c>
      <c r="B3144" s="7" t="s">
        <v>43</v>
      </c>
      <c r="C3144" s="7" t="s">
        <v>15</v>
      </c>
      <c r="D3144" s="7" t="s">
        <v>31</v>
      </c>
      <c r="E3144" s="7" t="s">
        <v>35</v>
      </c>
      <c r="F3144" s="7" t="s">
        <v>6916</v>
      </c>
      <c r="G3144" s="7" t="s">
        <v>6917</v>
      </c>
      <c r="H3144" s="7">
        <v>115</v>
      </c>
      <c r="I3144" s="7">
        <v>24.37</v>
      </c>
      <c r="J3144" s="7">
        <v>10</v>
      </c>
      <c r="K3144" s="7">
        <v>243.7</v>
      </c>
      <c r="L3144" s="7" t="s">
        <v>27</v>
      </c>
      <c r="M3144" s="9">
        <v>2</v>
      </c>
      <c r="N3144" s="6" t="str">
        <f>IF(ev_charging_network_usage_!$I3144&lt;=10,"Low",IF(ev_charging_network_usage_!$I3144&lt;=30,"Medium","High"))</f>
        <v>Medium</v>
      </c>
      <c r="O3144" s="6" t="str">
        <f t="shared" si="201"/>
        <v>Low Satisfaction</v>
      </c>
      <c r="P3144" s="6" t="str">
        <f>IF(ev_charging_network_usage_!$H3144&lt;30,"Short Charging",IF(ev_charging_network_usage_!$H3144&lt;=60,"Medium Charging","Long Charging"))</f>
        <v>Long Charging</v>
      </c>
      <c r="Q3144" s="6">
        <f t="shared" si="200"/>
        <v>3</v>
      </c>
      <c r="R3144" s="30">
        <f t="shared" si="198"/>
        <v>0.65694444444444444</v>
      </c>
      <c r="S3144" s="28">
        <f t="shared" si="199"/>
        <v>45072</v>
      </c>
      <c r="T3144" s="28"/>
    </row>
    <row r="3145" spans="1:20" ht="13.2" x14ac:dyDescent="0.25">
      <c r="A3145" s="3" t="s">
        <v>6918</v>
      </c>
      <c r="B3145" s="3" t="s">
        <v>55</v>
      </c>
      <c r="C3145" s="3" t="s">
        <v>21</v>
      </c>
      <c r="D3145" s="3" t="s">
        <v>16</v>
      </c>
      <c r="E3145" s="3" t="s">
        <v>17</v>
      </c>
      <c r="F3145" s="3" t="s">
        <v>6919</v>
      </c>
      <c r="G3145" s="3" t="s">
        <v>6920</v>
      </c>
      <c r="H3145" s="3">
        <v>69</v>
      </c>
      <c r="I3145" s="3">
        <v>50.51</v>
      </c>
      <c r="J3145" s="3">
        <v>15</v>
      </c>
      <c r="K3145" s="3">
        <v>757.65</v>
      </c>
      <c r="L3145" s="3" t="s">
        <v>27</v>
      </c>
      <c r="M3145" s="5">
        <v>2</v>
      </c>
      <c r="N3145" s="6" t="str">
        <f>IF(ev_charging_network_usage_!$I3145&lt;=10,"Low",IF(ev_charging_network_usage_!$I3145&lt;=30,"Medium","High"))</f>
        <v>High</v>
      </c>
      <c r="O3145" s="6" t="str">
        <f t="shared" si="201"/>
        <v>Low Satisfaction</v>
      </c>
      <c r="P3145" s="6" t="str">
        <f>IF(ev_charging_network_usage_!$H3145&lt;30,"Short Charging",IF(ev_charging_network_usage_!$H3145&lt;=60,"Medium Charging","Long Charging"))</f>
        <v>Long Charging</v>
      </c>
      <c r="Q3145" s="6">
        <f t="shared" si="200"/>
        <v>1</v>
      </c>
      <c r="R3145" s="30">
        <f t="shared" si="198"/>
        <v>0.45902777777777776</v>
      </c>
      <c r="S3145" s="28">
        <f t="shared" si="199"/>
        <v>45124</v>
      </c>
      <c r="T3145" s="28"/>
    </row>
    <row r="3146" spans="1:20" ht="13.2" x14ac:dyDescent="0.25">
      <c r="A3146" s="7" t="s">
        <v>6921</v>
      </c>
      <c r="B3146" s="7" t="s">
        <v>78</v>
      </c>
      <c r="C3146" s="7" t="s">
        <v>30</v>
      </c>
      <c r="D3146" s="7" t="s">
        <v>34</v>
      </c>
      <c r="E3146" s="7" t="s">
        <v>17</v>
      </c>
      <c r="F3146" s="7" t="s">
        <v>6922</v>
      </c>
      <c r="G3146" s="7" t="s">
        <v>6923</v>
      </c>
      <c r="H3146" s="7">
        <v>18</v>
      </c>
      <c r="I3146" s="7">
        <v>36.43</v>
      </c>
      <c r="J3146" s="7">
        <v>8</v>
      </c>
      <c r="K3146" s="7">
        <v>291.44</v>
      </c>
      <c r="L3146" s="7" t="s">
        <v>27</v>
      </c>
      <c r="M3146" s="9">
        <v>3</v>
      </c>
      <c r="N3146" s="6" t="str">
        <f>IF(ev_charging_network_usage_!$I3146&lt;=10,"Low",IF(ev_charging_network_usage_!$I3146&lt;=30,"Medium","High"))</f>
        <v>High</v>
      </c>
      <c r="O3146" s="6" t="str">
        <f t="shared" si="201"/>
        <v>Medium Satisfaction</v>
      </c>
      <c r="P3146" s="6" t="str">
        <f>IF(ev_charging_network_usage_!$H3146&lt;30,"Short Charging",IF(ev_charging_network_usage_!$H3146&lt;=60,"Medium Charging","Long Charging"))</f>
        <v>Short Charging</v>
      </c>
      <c r="Q3146" s="6">
        <f t="shared" si="200"/>
        <v>2</v>
      </c>
      <c r="R3146" s="30">
        <f t="shared" si="198"/>
        <v>0.76458333333333328</v>
      </c>
      <c r="S3146" s="28">
        <f t="shared" si="199"/>
        <v>45125</v>
      </c>
      <c r="T3146" s="28"/>
    </row>
    <row r="3147" spans="1:20" ht="13.2" x14ac:dyDescent="0.25">
      <c r="A3147" s="3" t="s">
        <v>6924</v>
      </c>
      <c r="B3147" s="3" t="s">
        <v>48</v>
      </c>
      <c r="C3147" s="3" t="s">
        <v>15</v>
      </c>
      <c r="D3147" s="3" t="s">
        <v>34</v>
      </c>
      <c r="E3147" s="3" t="s">
        <v>35</v>
      </c>
      <c r="F3147" s="3" t="s">
        <v>6925</v>
      </c>
      <c r="G3147" s="3" t="s">
        <v>6926</v>
      </c>
      <c r="H3147" s="3">
        <v>92</v>
      </c>
      <c r="I3147" s="3">
        <v>5.73</v>
      </c>
      <c r="J3147" s="3">
        <v>15</v>
      </c>
      <c r="K3147" s="3">
        <v>85.95</v>
      </c>
      <c r="L3147" s="3" t="s">
        <v>38</v>
      </c>
      <c r="M3147" s="5">
        <v>4</v>
      </c>
      <c r="N3147" s="6" t="str">
        <f>IF(ev_charging_network_usage_!$I3147&lt;=10,"Low",IF(ev_charging_network_usage_!$I3147&lt;=30,"Medium","High"))</f>
        <v>Low</v>
      </c>
      <c r="O3147" s="6" t="str">
        <f t="shared" si="201"/>
        <v>Medium Satisfaction</v>
      </c>
      <c r="P3147" s="6" t="str">
        <f>IF(ev_charging_network_usage_!$H3147&lt;30,"Short Charging",IF(ev_charging_network_usage_!$H3147&lt;=60,"Medium Charging","Long Charging"))</f>
        <v>Long Charging</v>
      </c>
      <c r="Q3147" s="6">
        <f t="shared" si="200"/>
        <v>3</v>
      </c>
      <c r="R3147" s="30">
        <f t="shared" si="198"/>
        <v>0.3034722222222222</v>
      </c>
      <c r="S3147" s="28">
        <f t="shared" si="199"/>
        <v>45560</v>
      </c>
      <c r="T3147" s="28"/>
    </row>
    <row r="3148" spans="1:20" ht="13.2" x14ac:dyDescent="0.25">
      <c r="A3148" s="7" t="s">
        <v>6927</v>
      </c>
      <c r="B3148" s="7" t="s">
        <v>43</v>
      </c>
      <c r="C3148" s="7" t="s">
        <v>30</v>
      </c>
      <c r="D3148" s="7" t="s">
        <v>31</v>
      </c>
      <c r="E3148" s="7" t="s">
        <v>35</v>
      </c>
      <c r="F3148" s="7" t="s">
        <v>6928</v>
      </c>
      <c r="G3148" s="7" t="s">
        <v>6929</v>
      </c>
      <c r="H3148" s="7">
        <v>101</v>
      </c>
      <c r="I3148" s="7">
        <v>54.62</v>
      </c>
      <c r="J3148" s="7">
        <v>8</v>
      </c>
      <c r="K3148" s="7">
        <v>436.96</v>
      </c>
      <c r="L3148" s="7" t="s">
        <v>23</v>
      </c>
      <c r="M3148" s="9">
        <v>3</v>
      </c>
      <c r="N3148" s="6" t="str">
        <f>IF(ev_charging_network_usage_!$I3148&lt;=10,"Low",IF(ev_charging_network_usage_!$I3148&lt;=30,"Medium","High"))</f>
        <v>High</v>
      </c>
      <c r="O3148" s="6" t="str">
        <f t="shared" si="201"/>
        <v>Medium Satisfaction</v>
      </c>
      <c r="P3148" s="6" t="str">
        <f>IF(ev_charging_network_usage_!$H3148&lt;30,"Short Charging",IF(ev_charging_network_usage_!$H3148&lt;=60,"Medium Charging","Long Charging"))</f>
        <v>Long Charging</v>
      </c>
      <c r="Q3148" s="6">
        <f t="shared" si="200"/>
        <v>2</v>
      </c>
      <c r="R3148" s="30">
        <f t="shared" si="198"/>
        <v>0.7729166666666667</v>
      </c>
      <c r="S3148" s="28">
        <f t="shared" si="199"/>
        <v>45244</v>
      </c>
      <c r="T3148" s="28"/>
    </row>
    <row r="3149" spans="1:20" ht="13.2" x14ac:dyDescent="0.25">
      <c r="A3149" s="3" t="s">
        <v>6930</v>
      </c>
      <c r="B3149" s="3" t="s">
        <v>55</v>
      </c>
      <c r="C3149" s="3" t="s">
        <v>15</v>
      </c>
      <c r="D3149" s="3" t="s">
        <v>34</v>
      </c>
      <c r="E3149" s="3" t="s">
        <v>17</v>
      </c>
      <c r="F3149" s="3" t="s">
        <v>6931</v>
      </c>
      <c r="G3149" s="3" t="s">
        <v>6932</v>
      </c>
      <c r="H3149" s="3">
        <v>93</v>
      </c>
      <c r="I3149" s="3">
        <v>3.6</v>
      </c>
      <c r="J3149" s="3">
        <v>12</v>
      </c>
      <c r="K3149" s="3">
        <v>43.2</v>
      </c>
      <c r="L3149" s="3" t="s">
        <v>18</v>
      </c>
      <c r="M3149" s="5">
        <v>2</v>
      </c>
      <c r="N3149" s="6" t="str">
        <f>IF(ev_charging_network_usage_!$I3149&lt;=10,"Low",IF(ev_charging_network_usage_!$I3149&lt;=30,"Medium","High"))</f>
        <v>Low</v>
      </c>
      <c r="O3149" s="6" t="str">
        <f t="shared" si="201"/>
        <v>Low Satisfaction</v>
      </c>
      <c r="P3149" s="6" t="str">
        <f>IF(ev_charging_network_usage_!$H3149&lt;30,"Short Charging",IF(ev_charging_network_usage_!$H3149&lt;=60,"Medium Charging","Long Charging"))</f>
        <v>Long Charging</v>
      </c>
      <c r="Q3149" s="6">
        <f t="shared" si="200"/>
        <v>3</v>
      </c>
      <c r="R3149" s="30">
        <f t="shared" si="198"/>
        <v>0.55486111111111114</v>
      </c>
      <c r="S3149" s="28">
        <f t="shared" si="199"/>
        <v>45077</v>
      </c>
      <c r="T3149" s="28"/>
    </row>
    <row r="3150" spans="1:20" ht="13.2" x14ac:dyDescent="0.25">
      <c r="A3150" s="7" t="s">
        <v>6933</v>
      </c>
      <c r="B3150" s="7" t="s">
        <v>14</v>
      </c>
      <c r="C3150" s="7" t="s">
        <v>15</v>
      </c>
      <c r="D3150" s="7" t="s">
        <v>34</v>
      </c>
      <c r="E3150" s="7" t="s">
        <v>17</v>
      </c>
      <c r="F3150" s="7" t="s">
        <v>6934</v>
      </c>
      <c r="G3150" s="7" t="s">
        <v>6935</v>
      </c>
      <c r="H3150" s="7">
        <v>43</v>
      </c>
      <c r="I3150" s="7">
        <v>55.03</v>
      </c>
      <c r="J3150" s="7">
        <v>8</v>
      </c>
      <c r="K3150" s="7">
        <v>440.24</v>
      </c>
      <c r="L3150" s="7" t="s">
        <v>18</v>
      </c>
      <c r="M3150" s="9">
        <v>4</v>
      </c>
      <c r="N3150" s="6" t="str">
        <f>IF(ev_charging_network_usage_!$I3150&lt;=10,"Low",IF(ev_charging_network_usage_!$I3150&lt;=30,"Medium","High"))</f>
        <v>High</v>
      </c>
      <c r="O3150" s="6" t="str">
        <f t="shared" si="201"/>
        <v>Medium Satisfaction</v>
      </c>
      <c r="P3150" s="6" t="str">
        <f>IF(ev_charging_network_usage_!$H3150&lt;30,"Short Charging",IF(ev_charging_network_usage_!$H3150&lt;=60,"Medium Charging","Long Charging"))</f>
        <v>Medium Charging</v>
      </c>
      <c r="Q3150" s="6">
        <f t="shared" si="200"/>
        <v>3</v>
      </c>
      <c r="R3150" s="30">
        <f t="shared" si="198"/>
        <v>0.44374999999999998</v>
      </c>
      <c r="S3150" s="28">
        <f t="shared" si="199"/>
        <v>45622</v>
      </c>
      <c r="T3150" s="28"/>
    </row>
    <row r="3151" spans="1:20" ht="13.2" x14ac:dyDescent="0.25">
      <c r="A3151" s="3" t="s">
        <v>6936</v>
      </c>
      <c r="B3151" s="3" t="s">
        <v>29</v>
      </c>
      <c r="C3151" s="3" t="s">
        <v>30</v>
      </c>
      <c r="D3151" s="3" t="s">
        <v>16</v>
      </c>
      <c r="E3151" s="3" t="s">
        <v>35</v>
      </c>
      <c r="F3151" s="3" t="s">
        <v>6937</v>
      </c>
      <c r="G3151" s="3" t="s">
        <v>6938</v>
      </c>
      <c r="H3151" s="3">
        <v>95</v>
      </c>
      <c r="I3151" s="3">
        <v>22.17</v>
      </c>
      <c r="J3151" s="3">
        <v>15</v>
      </c>
      <c r="K3151" s="3">
        <v>332.55</v>
      </c>
      <c r="L3151" s="3" t="s">
        <v>23</v>
      </c>
      <c r="M3151" s="5">
        <v>2</v>
      </c>
      <c r="N3151" s="6" t="str">
        <f>IF(ev_charging_network_usage_!$I3151&lt;=10,"Low",IF(ev_charging_network_usage_!$I3151&lt;=30,"Medium","High"))</f>
        <v>Medium</v>
      </c>
      <c r="O3151" s="6" t="str">
        <f t="shared" si="201"/>
        <v>Low Satisfaction</v>
      </c>
      <c r="P3151" s="6" t="str">
        <f>IF(ev_charging_network_usage_!$H3151&lt;30,"Short Charging",IF(ev_charging_network_usage_!$H3151&lt;=60,"Medium Charging","Long Charging"))</f>
        <v>Long Charging</v>
      </c>
      <c r="Q3151" s="6">
        <f t="shared" si="200"/>
        <v>2</v>
      </c>
      <c r="R3151" s="30">
        <f t="shared" si="198"/>
        <v>0.11527777777777778</v>
      </c>
      <c r="S3151" s="28">
        <f t="shared" si="199"/>
        <v>45256</v>
      </c>
      <c r="T3151" s="28"/>
    </row>
    <row r="3152" spans="1:20" ht="13.2" x14ac:dyDescent="0.25">
      <c r="A3152" s="7" t="s">
        <v>6939</v>
      </c>
      <c r="B3152" s="7" t="s">
        <v>55</v>
      </c>
      <c r="C3152" s="7" t="s">
        <v>30</v>
      </c>
      <c r="D3152" s="7" t="s">
        <v>16</v>
      </c>
      <c r="E3152" s="7" t="s">
        <v>17</v>
      </c>
      <c r="F3152" s="7" t="s">
        <v>6940</v>
      </c>
      <c r="G3152" s="7" t="s">
        <v>6941</v>
      </c>
      <c r="H3152" s="7">
        <v>99</v>
      </c>
      <c r="I3152" s="7">
        <v>29.35</v>
      </c>
      <c r="J3152" s="7">
        <v>10</v>
      </c>
      <c r="K3152" s="7">
        <v>293.5</v>
      </c>
      <c r="L3152" s="7" t="s">
        <v>18</v>
      </c>
      <c r="M3152" s="9">
        <v>1</v>
      </c>
      <c r="N3152" s="6" t="str">
        <f>IF(ev_charging_network_usage_!$I3152&lt;=10,"Low",IF(ev_charging_network_usage_!$I3152&lt;=30,"Medium","High"))</f>
        <v>Medium</v>
      </c>
      <c r="O3152" s="6" t="str">
        <f t="shared" si="201"/>
        <v>Low Satisfaction</v>
      </c>
      <c r="P3152" s="6" t="str">
        <f>IF(ev_charging_network_usage_!$H3152&lt;30,"Short Charging",IF(ev_charging_network_usage_!$H3152&lt;=60,"Medium Charging","Long Charging"))</f>
        <v>Long Charging</v>
      </c>
      <c r="Q3152" s="6">
        <f t="shared" si="200"/>
        <v>2</v>
      </c>
      <c r="R3152" s="30">
        <f t="shared" si="198"/>
        <v>0.88749999999999996</v>
      </c>
      <c r="S3152" s="28">
        <f t="shared" si="199"/>
        <v>45503</v>
      </c>
      <c r="T3152" s="28"/>
    </row>
    <row r="3153" spans="1:20" ht="13.2" x14ac:dyDescent="0.25">
      <c r="A3153" s="3" t="s">
        <v>6942</v>
      </c>
      <c r="B3153" s="3" t="s">
        <v>14</v>
      </c>
      <c r="C3153" s="3" t="s">
        <v>15</v>
      </c>
      <c r="D3153" s="3" t="s">
        <v>22</v>
      </c>
      <c r="E3153" s="3" t="s">
        <v>35</v>
      </c>
      <c r="F3153" s="3" t="s">
        <v>6943</v>
      </c>
      <c r="G3153" s="3" t="s">
        <v>6944</v>
      </c>
      <c r="H3153" s="3">
        <v>113</v>
      </c>
      <c r="I3153" s="3">
        <v>34.54</v>
      </c>
      <c r="J3153" s="3">
        <v>8</v>
      </c>
      <c r="K3153" s="3">
        <v>276.32</v>
      </c>
      <c r="L3153" s="3" t="s">
        <v>38</v>
      </c>
      <c r="M3153" s="5">
        <v>4</v>
      </c>
      <c r="N3153" s="6" t="str">
        <f>IF(ev_charging_network_usage_!$I3153&lt;=10,"Low",IF(ev_charging_network_usage_!$I3153&lt;=30,"Medium","High"))</f>
        <v>High</v>
      </c>
      <c r="O3153" s="6" t="str">
        <f t="shared" si="201"/>
        <v>Medium Satisfaction</v>
      </c>
      <c r="P3153" s="6" t="str">
        <f>IF(ev_charging_network_usage_!$H3153&lt;30,"Short Charging",IF(ev_charging_network_usage_!$H3153&lt;=60,"Medium Charging","Long Charging"))</f>
        <v>Long Charging</v>
      </c>
      <c r="Q3153" s="6">
        <f t="shared" si="200"/>
        <v>3</v>
      </c>
      <c r="R3153" s="30">
        <f t="shared" si="198"/>
        <v>0.20833333333333334</v>
      </c>
      <c r="S3153" s="28">
        <f t="shared" si="199"/>
        <v>45226</v>
      </c>
      <c r="T3153" s="28"/>
    </row>
    <row r="3154" spans="1:20" ht="13.2" x14ac:dyDescent="0.25">
      <c r="A3154" s="7" t="s">
        <v>6945</v>
      </c>
      <c r="B3154" s="7" t="s">
        <v>43</v>
      </c>
      <c r="C3154" s="7" t="s">
        <v>15</v>
      </c>
      <c r="D3154" s="7" t="s">
        <v>34</v>
      </c>
      <c r="E3154" s="7" t="s">
        <v>17</v>
      </c>
      <c r="F3154" s="7" t="s">
        <v>6946</v>
      </c>
      <c r="G3154" s="7" t="s">
        <v>6947</v>
      </c>
      <c r="H3154" s="7">
        <v>42</v>
      </c>
      <c r="I3154" s="7">
        <v>35.380000000000003</v>
      </c>
      <c r="J3154" s="7">
        <v>12</v>
      </c>
      <c r="K3154" s="7">
        <v>424.56</v>
      </c>
      <c r="L3154" s="7" t="s">
        <v>23</v>
      </c>
      <c r="M3154" s="9">
        <v>4</v>
      </c>
      <c r="N3154" s="6" t="str">
        <f>IF(ev_charging_network_usage_!$I3154&lt;=10,"Low",IF(ev_charging_network_usage_!$I3154&lt;=30,"Medium","High"))</f>
        <v>High</v>
      </c>
      <c r="O3154" s="6" t="str">
        <f t="shared" si="201"/>
        <v>Medium Satisfaction</v>
      </c>
      <c r="P3154" s="6" t="str">
        <f>IF(ev_charging_network_usage_!$H3154&lt;30,"Short Charging",IF(ev_charging_network_usage_!$H3154&lt;=60,"Medium Charging","Long Charging"))</f>
        <v>Medium Charging</v>
      </c>
      <c r="Q3154" s="6">
        <f t="shared" si="200"/>
        <v>3</v>
      </c>
      <c r="R3154" s="30">
        <f t="shared" si="198"/>
        <v>0.39166666666666666</v>
      </c>
      <c r="S3154" s="28">
        <f t="shared" si="199"/>
        <v>45430</v>
      </c>
      <c r="T3154" s="28"/>
    </row>
    <row r="3155" spans="1:20" ht="13.2" x14ac:dyDescent="0.25">
      <c r="A3155" s="3" t="s">
        <v>6948</v>
      </c>
      <c r="B3155" s="3" t="s">
        <v>20</v>
      </c>
      <c r="C3155" s="3" t="s">
        <v>21</v>
      </c>
      <c r="D3155" s="3" t="s">
        <v>31</v>
      </c>
      <c r="E3155" s="3" t="s">
        <v>17</v>
      </c>
      <c r="F3155" s="3" t="s">
        <v>6949</v>
      </c>
      <c r="G3155" s="3" t="s">
        <v>6950</v>
      </c>
      <c r="H3155" s="3">
        <v>107</v>
      </c>
      <c r="I3155" s="3">
        <v>7.85</v>
      </c>
      <c r="J3155" s="3">
        <v>10</v>
      </c>
      <c r="K3155" s="3">
        <v>78.5</v>
      </c>
      <c r="L3155" s="3" t="s">
        <v>38</v>
      </c>
      <c r="M3155" s="5">
        <v>2</v>
      </c>
      <c r="N3155" s="6" t="str">
        <f>IF(ev_charging_network_usage_!$I3155&lt;=10,"Low",IF(ev_charging_network_usage_!$I3155&lt;=30,"Medium","High"))</f>
        <v>Low</v>
      </c>
      <c r="O3155" s="6" t="str">
        <f t="shared" si="201"/>
        <v>Low Satisfaction</v>
      </c>
      <c r="P3155" s="6" t="str">
        <f>IF(ev_charging_network_usage_!$H3155&lt;30,"Short Charging",IF(ev_charging_network_usage_!$H3155&lt;=60,"Medium Charging","Long Charging"))</f>
        <v>Long Charging</v>
      </c>
      <c r="Q3155" s="6">
        <f t="shared" si="200"/>
        <v>1</v>
      </c>
      <c r="R3155" s="30">
        <f t="shared" si="198"/>
        <v>0.78472222222222221</v>
      </c>
      <c r="S3155" s="28">
        <f t="shared" si="199"/>
        <v>45463</v>
      </c>
      <c r="T3155" s="28"/>
    </row>
    <row r="3156" spans="1:20" ht="13.2" x14ac:dyDescent="0.25">
      <c r="A3156" s="7" t="s">
        <v>6951</v>
      </c>
      <c r="B3156" s="7" t="s">
        <v>55</v>
      </c>
      <c r="C3156" s="7" t="s">
        <v>15</v>
      </c>
      <c r="D3156" s="7" t="s">
        <v>22</v>
      </c>
      <c r="E3156" s="7" t="s">
        <v>35</v>
      </c>
      <c r="F3156" s="8">
        <v>44967.398611111108</v>
      </c>
      <c r="G3156" s="8">
        <v>44967.47152777778</v>
      </c>
      <c r="H3156" s="7">
        <v>105</v>
      </c>
      <c r="I3156" s="7">
        <v>3.62</v>
      </c>
      <c r="J3156" s="7">
        <v>8</v>
      </c>
      <c r="K3156" s="7">
        <v>28.96</v>
      </c>
      <c r="L3156" s="7" t="s">
        <v>38</v>
      </c>
      <c r="M3156" s="9">
        <v>3</v>
      </c>
      <c r="N3156" s="6" t="str">
        <f>IF(ev_charging_network_usage_!$I3156&lt;=10,"Low",IF(ev_charging_network_usage_!$I3156&lt;=30,"Medium","High"))</f>
        <v>Low</v>
      </c>
      <c r="O3156" s="6" t="str">
        <f t="shared" si="201"/>
        <v>Medium Satisfaction</v>
      </c>
      <c r="P3156" s="6" t="str">
        <f>IF(ev_charging_network_usage_!$H3156&lt;30,"Short Charging",IF(ev_charging_network_usage_!$H3156&lt;=60,"Medium Charging","Long Charging"))</f>
        <v>Long Charging</v>
      </c>
      <c r="Q3156" s="6">
        <f t="shared" si="200"/>
        <v>3</v>
      </c>
      <c r="R3156" s="30">
        <f t="shared" si="198"/>
        <v>0.39861111111111114</v>
      </c>
      <c r="S3156" s="28">
        <f t="shared" si="199"/>
        <v>44967</v>
      </c>
      <c r="T3156" s="28"/>
    </row>
    <row r="3157" spans="1:20" ht="13.2" x14ac:dyDescent="0.25">
      <c r="A3157" s="3" t="s">
        <v>6952</v>
      </c>
      <c r="B3157" s="3" t="s">
        <v>20</v>
      </c>
      <c r="C3157" s="3" t="s">
        <v>15</v>
      </c>
      <c r="D3157" s="3" t="s">
        <v>34</v>
      </c>
      <c r="E3157" s="3" t="s">
        <v>17</v>
      </c>
      <c r="F3157" s="3" t="s">
        <v>6953</v>
      </c>
      <c r="G3157" s="3" t="s">
        <v>6954</v>
      </c>
      <c r="H3157" s="3">
        <v>45</v>
      </c>
      <c r="I3157" s="3">
        <v>57.48</v>
      </c>
      <c r="J3157" s="3">
        <v>8</v>
      </c>
      <c r="K3157" s="3">
        <v>459.84</v>
      </c>
      <c r="L3157" s="3" t="s">
        <v>23</v>
      </c>
      <c r="M3157" s="5">
        <v>3</v>
      </c>
      <c r="N3157" s="6" t="str">
        <f>IF(ev_charging_network_usage_!$I3157&lt;=10,"Low",IF(ev_charging_network_usage_!$I3157&lt;=30,"Medium","High"))</f>
        <v>High</v>
      </c>
      <c r="O3157" s="6" t="str">
        <f t="shared" si="201"/>
        <v>Medium Satisfaction</v>
      </c>
      <c r="P3157" s="6" t="str">
        <f>IF(ev_charging_network_usage_!$H3157&lt;30,"Short Charging",IF(ev_charging_network_usage_!$H3157&lt;=60,"Medium Charging","Long Charging"))</f>
        <v>Medium Charging</v>
      </c>
      <c r="Q3157" s="6">
        <f t="shared" si="200"/>
        <v>3</v>
      </c>
      <c r="R3157" s="30">
        <f t="shared" si="198"/>
        <v>0.37708333333333333</v>
      </c>
      <c r="S3157" s="28">
        <f t="shared" si="199"/>
        <v>45029</v>
      </c>
      <c r="T3157" s="28"/>
    </row>
    <row r="3158" spans="1:20" ht="13.2" x14ac:dyDescent="0.25">
      <c r="A3158" s="7" t="s">
        <v>6955</v>
      </c>
      <c r="B3158" s="7" t="s">
        <v>14</v>
      </c>
      <c r="C3158" s="7" t="s">
        <v>15</v>
      </c>
      <c r="D3158" s="7" t="s">
        <v>16</v>
      </c>
      <c r="E3158" s="7" t="s">
        <v>17</v>
      </c>
      <c r="F3158" s="8">
        <v>45324.616666666669</v>
      </c>
      <c r="G3158" s="8">
        <v>45324.679166666669</v>
      </c>
      <c r="H3158" s="7">
        <v>90</v>
      </c>
      <c r="I3158" s="7">
        <v>9.43</v>
      </c>
      <c r="J3158" s="7">
        <v>12</v>
      </c>
      <c r="K3158" s="7">
        <v>113.16</v>
      </c>
      <c r="L3158" s="7" t="s">
        <v>38</v>
      </c>
      <c r="M3158" s="9">
        <v>3</v>
      </c>
      <c r="N3158" s="6" t="str">
        <f>IF(ev_charging_network_usage_!$I3158&lt;=10,"Low",IF(ev_charging_network_usage_!$I3158&lt;=30,"Medium","High"))</f>
        <v>Low</v>
      </c>
      <c r="O3158" s="6" t="str">
        <f t="shared" si="201"/>
        <v>Medium Satisfaction</v>
      </c>
      <c r="P3158" s="6" t="str">
        <f>IF(ev_charging_network_usage_!$H3158&lt;30,"Short Charging",IF(ev_charging_network_usage_!$H3158&lt;=60,"Medium Charging","Long Charging"))</f>
        <v>Long Charging</v>
      </c>
      <c r="Q3158" s="6">
        <f t="shared" si="200"/>
        <v>3</v>
      </c>
      <c r="R3158" s="30">
        <f t="shared" si="198"/>
        <v>0.6166666666666667</v>
      </c>
      <c r="S3158" s="28">
        <f t="shared" si="199"/>
        <v>45324</v>
      </c>
      <c r="T3158" s="28"/>
    </row>
    <row r="3159" spans="1:20" ht="13.2" x14ac:dyDescent="0.25">
      <c r="A3159" s="3" t="s">
        <v>6956</v>
      </c>
      <c r="B3159" s="3" t="s">
        <v>48</v>
      </c>
      <c r="C3159" s="3" t="s">
        <v>15</v>
      </c>
      <c r="D3159" s="3" t="s">
        <v>31</v>
      </c>
      <c r="E3159" s="3" t="s">
        <v>35</v>
      </c>
      <c r="F3159" s="4">
        <v>45171.405555555553</v>
      </c>
      <c r="G3159" s="4">
        <v>45171.488194444442</v>
      </c>
      <c r="H3159" s="3">
        <v>119</v>
      </c>
      <c r="I3159" s="3">
        <v>31.23</v>
      </c>
      <c r="J3159" s="3">
        <v>8</v>
      </c>
      <c r="K3159" s="3">
        <v>249.84</v>
      </c>
      <c r="L3159" s="3" t="s">
        <v>23</v>
      </c>
      <c r="M3159" s="5">
        <v>2</v>
      </c>
      <c r="N3159" s="6" t="str">
        <f>IF(ev_charging_network_usage_!$I3159&lt;=10,"Low",IF(ev_charging_network_usage_!$I3159&lt;=30,"Medium","High"))</f>
        <v>High</v>
      </c>
      <c r="O3159" s="6" t="str">
        <f t="shared" si="201"/>
        <v>Low Satisfaction</v>
      </c>
      <c r="P3159" s="6" t="str">
        <f>IF(ev_charging_network_usage_!$H3159&lt;30,"Short Charging",IF(ev_charging_network_usage_!$H3159&lt;=60,"Medium Charging","Long Charging"))</f>
        <v>Long Charging</v>
      </c>
      <c r="Q3159" s="6">
        <f t="shared" si="200"/>
        <v>3</v>
      </c>
      <c r="R3159" s="30">
        <f t="shared" si="198"/>
        <v>0.40555555555555556</v>
      </c>
      <c r="S3159" s="28">
        <f t="shared" si="199"/>
        <v>45171</v>
      </c>
      <c r="T3159" s="28"/>
    </row>
    <row r="3160" spans="1:20" ht="13.2" x14ac:dyDescent="0.25">
      <c r="A3160" s="7" t="s">
        <v>6957</v>
      </c>
      <c r="B3160" s="7" t="s">
        <v>48</v>
      </c>
      <c r="C3160" s="7" t="s">
        <v>30</v>
      </c>
      <c r="D3160" s="7" t="s">
        <v>31</v>
      </c>
      <c r="E3160" s="7" t="s">
        <v>17</v>
      </c>
      <c r="F3160" s="7" t="s">
        <v>6958</v>
      </c>
      <c r="G3160" s="7" t="s">
        <v>6959</v>
      </c>
      <c r="H3160" s="7">
        <v>19</v>
      </c>
      <c r="I3160" s="7">
        <v>11.15</v>
      </c>
      <c r="J3160" s="7">
        <v>15</v>
      </c>
      <c r="K3160" s="7">
        <v>167.25</v>
      </c>
      <c r="L3160" s="7" t="s">
        <v>18</v>
      </c>
      <c r="M3160" s="9">
        <v>4</v>
      </c>
      <c r="N3160" s="6" t="str">
        <f>IF(ev_charging_network_usage_!$I3160&lt;=10,"Low",IF(ev_charging_network_usage_!$I3160&lt;=30,"Medium","High"))</f>
        <v>Medium</v>
      </c>
      <c r="O3160" s="6" t="str">
        <f t="shared" si="201"/>
        <v>Medium Satisfaction</v>
      </c>
      <c r="P3160" s="6" t="str">
        <f>IF(ev_charging_network_usage_!$H3160&lt;30,"Short Charging",IF(ev_charging_network_usage_!$H3160&lt;=60,"Medium Charging","Long Charging"))</f>
        <v>Short Charging</v>
      </c>
      <c r="Q3160" s="6">
        <f t="shared" si="200"/>
        <v>2</v>
      </c>
      <c r="R3160" s="30">
        <f t="shared" si="198"/>
        <v>0.16944444444444445</v>
      </c>
      <c r="S3160" s="28">
        <f t="shared" si="199"/>
        <v>45340</v>
      </c>
      <c r="T3160" s="28"/>
    </row>
    <row r="3161" spans="1:20" ht="13.2" x14ac:dyDescent="0.25">
      <c r="A3161" s="3" t="s">
        <v>6960</v>
      </c>
      <c r="B3161" s="3" t="s">
        <v>43</v>
      </c>
      <c r="C3161" s="3" t="s">
        <v>30</v>
      </c>
      <c r="D3161" s="3" t="s">
        <v>22</v>
      </c>
      <c r="E3161" s="3" t="s">
        <v>17</v>
      </c>
      <c r="F3161" s="3" t="s">
        <v>6961</v>
      </c>
      <c r="G3161" s="3" t="s">
        <v>6962</v>
      </c>
      <c r="H3161" s="3">
        <v>59</v>
      </c>
      <c r="I3161" s="3">
        <v>30.44</v>
      </c>
      <c r="J3161" s="3">
        <v>10</v>
      </c>
      <c r="K3161" s="3">
        <v>304.39999999999998</v>
      </c>
      <c r="L3161" s="3" t="s">
        <v>23</v>
      </c>
      <c r="M3161" s="5">
        <v>4</v>
      </c>
      <c r="N3161" s="6" t="str">
        <f>IF(ev_charging_network_usage_!$I3161&lt;=10,"Low",IF(ev_charging_network_usage_!$I3161&lt;=30,"Medium","High"))</f>
        <v>High</v>
      </c>
      <c r="O3161" s="6" t="str">
        <f t="shared" si="201"/>
        <v>Medium Satisfaction</v>
      </c>
      <c r="P3161" s="6" t="str">
        <f>IF(ev_charging_network_usage_!$H3161&lt;30,"Short Charging",IF(ev_charging_network_usage_!$H3161&lt;=60,"Medium Charging","Long Charging"))</f>
        <v>Medium Charging</v>
      </c>
      <c r="Q3161" s="6">
        <f t="shared" si="200"/>
        <v>2</v>
      </c>
      <c r="R3161" s="30">
        <f t="shared" si="198"/>
        <v>0.96666666666666667</v>
      </c>
      <c r="S3161" s="28">
        <f t="shared" si="199"/>
        <v>44947</v>
      </c>
      <c r="T3161" s="28"/>
    </row>
    <row r="3162" spans="1:20" ht="13.2" x14ac:dyDescent="0.25">
      <c r="A3162" s="7" t="s">
        <v>6963</v>
      </c>
      <c r="B3162" s="7" t="s">
        <v>59</v>
      </c>
      <c r="C3162" s="7" t="s">
        <v>21</v>
      </c>
      <c r="D3162" s="7" t="s">
        <v>22</v>
      </c>
      <c r="E3162" s="7" t="s">
        <v>35</v>
      </c>
      <c r="F3162" s="7" t="s">
        <v>6964</v>
      </c>
      <c r="G3162" s="7" t="s">
        <v>6965</v>
      </c>
      <c r="H3162" s="7">
        <v>85</v>
      </c>
      <c r="I3162" s="7">
        <v>6.38</v>
      </c>
      <c r="J3162" s="7">
        <v>8</v>
      </c>
      <c r="K3162" s="7">
        <v>51.04</v>
      </c>
      <c r="L3162" s="7" t="s">
        <v>23</v>
      </c>
      <c r="M3162" s="9">
        <v>1</v>
      </c>
      <c r="N3162" s="6" t="str">
        <f>IF(ev_charging_network_usage_!$I3162&lt;=10,"Low",IF(ev_charging_network_usage_!$I3162&lt;=30,"Medium","High"))</f>
        <v>Low</v>
      </c>
      <c r="O3162" s="6" t="str">
        <f t="shared" si="201"/>
        <v>Low Satisfaction</v>
      </c>
      <c r="P3162" s="6" t="str">
        <f>IF(ev_charging_network_usage_!$H3162&lt;30,"Short Charging",IF(ev_charging_network_usage_!$H3162&lt;=60,"Medium Charging","Long Charging"))</f>
        <v>Long Charging</v>
      </c>
      <c r="Q3162" s="6">
        <f t="shared" si="200"/>
        <v>1</v>
      </c>
      <c r="R3162" s="30">
        <f t="shared" si="198"/>
        <v>0.2986111111111111</v>
      </c>
      <c r="S3162" s="28">
        <f t="shared" si="199"/>
        <v>45306</v>
      </c>
      <c r="T3162" s="28"/>
    </row>
    <row r="3163" spans="1:20" ht="13.2" x14ac:dyDescent="0.25">
      <c r="A3163" s="3" t="s">
        <v>6966</v>
      </c>
      <c r="B3163" s="3" t="s">
        <v>14</v>
      </c>
      <c r="C3163" s="3" t="s">
        <v>15</v>
      </c>
      <c r="D3163" s="3" t="s">
        <v>34</v>
      </c>
      <c r="E3163" s="3" t="s">
        <v>35</v>
      </c>
      <c r="F3163" s="3" t="s">
        <v>6967</v>
      </c>
      <c r="G3163" s="3" t="s">
        <v>6968</v>
      </c>
      <c r="H3163" s="3">
        <v>101</v>
      </c>
      <c r="I3163" s="3">
        <v>28.19</v>
      </c>
      <c r="J3163" s="3">
        <v>12</v>
      </c>
      <c r="K3163" s="3">
        <v>338.28</v>
      </c>
      <c r="L3163" s="3" t="s">
        <v>18</v>
      </c>
      <c r="M3163" s="5">
        <v>4</v>
      </c>
      <c r="N3163" s="6" t="str">
        <f>IF(ev_charging_network_usage_!$I3163&lt;=10,"Low",IF(ev_charging_network_usage_!$I3163&lt;=30,"Medium","High"))</f>
        <v>Medium</v>
      </c>
      <c r="O3163" s="6" t="str">
        <f t="shared" si="201"/>
        <v>Medium Satisfaction</v>
      </c>
      <c r="P3163" s="6" t="str">
        <f>IF(ev_charging_network_usage_!$H3163&lt;30,"Short Charging",IF(ev_charging_network_usage_!$H3163&lt;=60,"Medium Charging","Long Charging"))</f>
        <v>Long Charging</v>
      </c>
      <c r="Q3163" s="6">
        <f t="shared" si="200"/>
        <v>3</v>
      </c>
      <c r="R3163" s="30">
        <f t="shared" si="198"/>
        <v>0.19652777777777777</v>
      </c>
      <c r="S3163" s="28">
        <f t="shared" si="199"/>
        <v>45191</v>
      </c>
      <c r="T3163" s="28"/>
    </row>
    <row r="3164" spans="1:20" ht="13.2" x14ac:dyDescent="0.25">
      <c r="A3164" s="7" t="s">
        <v>6969</v>
      </c>
      <c r="B3164" s="7" t="s">
        <v>59</v>
      </c>
      <c r="C3164" s="7" t="s">
        <v>21</v>
      </c>
      <c r="D3164" s="7" t="s">
        <v>34</v>
      </c>
      <c r="E3164" s="7" t="s">
        <v>17</v>
      </c>
      <c r="F3164" s="8">
        <v>45475.334027777775</v>
      </c>
      <c r="G3164" s="8">
        <v>45475.411805555559</v>
      </c>
      <c r="H3164" s="7">
        <v>112</v>
      </c>
      <c r="I3164" s="7">
        <v>43.6</v>
      </c>
      <c r="J3164" s="7">
        <v>15</v>
      </c>
      <c r="K3164" s="7">
        <v>654</v>
      </c>
      <c r="L3164" s="7" t="s">
        <v>27</v>
      </c>
      <c r="M3164" s="9">
        <v>4</v>
      </c>
      <c r="N3164" s="6" t="str">
        <f>IF(ev_charging_network_usage_!$I3164&lt;=10,"Low",IF(ev_charging_network_usage_!$I3164&lt;=30,"Medium","High"))</f>
        <v>High</v>
      </c>
      <c r="O3164" s="6" t="str">
        <f t="shared" si="201"/>
        <v>Medium Satisfaction</v>
      </c>
      <c r="P3164" s="6" t="str">
        <f>IF(ev_charging_network_usage_!$H3164&lt;30,"Short Charging",IF(ev_charging_network_usage_!$H3164&lt;=60,"Medium Charging","Long Charging"))</f>
        <v>Long Charging</v>
      </c>
      <c r="Q3164" s="6">
        <f t="shared" si="200"/>
        <v>1</v>
      </c>
      <c r="R3164" s="30">
        <f t="shared" si="198"/>
        <v>0.33402777777777776</v>
      </c>
      <c r="S3164" s="28">
        <f t="shared" si="199"/>
        <v>45475</v>
      </c>
      <c r="T3164" s="28"/>
    </row>
    <row r="3165" spans="1:20" ht="13.2" x14ac:dyDescent="0.25">
      <c r="A3165" s="3" t="s">
        <v>6970</v>
      </c>
      <c r="B3165" s="3" t="s">
        <v>20</v>
      </c>
      <c r="C3165" s="3" t="s">
        <v>15</v>
      </c>
      <c r="D3165" s="3" t="s">
        <v>16</v>
      </c>
      <c r="E3165" s="3" t="s">
        <v>17</v>
      </c>
      <c r="F3165" s="3" t="s">
        <v>6971</v>
      </c>
      <c r="G3165" s="3" t="s">
        <v>6972</v>
      </c>
      <c r="H3165" s="3">
        <v>46</v>
      </c>
      <c r="I3165" s="3">
        <v>30.64</v>
      </c>
      <c r="J3165" s="3">
        <v>10</v>
      </c>
      <c r="K3165" s="3">
        <v>306.39999999999998</v>
      </c>
      <c r="L3165" s="3" t="s">
        <v>27</v>
      </c>
      <c r="M3165" s="5">
        <v>1</v>
      </c>
      <c r="N3165" s="6" t="str">
        <f>IF(ev_charging_network_usage_!$I3165&lt;=10,"Low",IF(ev_charging_network_usage_!$I3165&lt;=30,"Medium","High"))</f>
        <v>High</v>
      </c>
      <c r="O3165" s="6" t="str">
        <f t="shared" si="201"/>
        <v>Low Satisfaction</v>
      </c>
      <c r="P3165" s="6" t="str">
        <f>IF(ev_charging_network_usage_!$H3165&lt;30,"Short Charging",IF(ev_charging_network_usage_!$H3165&lt;=60,"Medium Charging","Long Charging"))</f>
        <v>Medium Charging</v>
      </c>
      <c r="Q3165" s="6">
        <f t="shared" si="200"/>
        <v>3</v>
      </c>
      <c r="R3165" s="30">
        <f t="shared" si="198"/>
        <v>0.83888888888888891</v>
      </c>
      <c r="S3165" s="28">
        <f t="shared" si="199"/>
        <v>45312</v>
      </c>
      <c r="T3165" s="28"/>
    </row>
    <row r="3166" spans="1:20" ht="13.2" x14ac:dyDescent="0.25">
      <c r="A3166" s="7" t="s">
        <v>6973</v>
      </c>
      <c r="B3166" s="7" t="s">
        <v>29</v>
      </c>
      <c r="C3166" s="7" t="s">
        <v>21</v>
      </c>
      <c r="D3166" s="7" t="s">
        <v>16</v>
      </c>
      <c r="E3166" s="7" t="s">
        <v>17</v>
      </c>
      <c r="F3166" s="8">
        <v>45178.136805555558</v>
      </c>
      <c r="G3166" s="8">
        <v>45178.180555555555</v>
      </c>
      <c r="H3166" s="7">
        <v>63</v>
      </c>
      <c r="I3166" s="7">
        <v>47.66</v>
      </c>
      <c r="J3166" s="7">
        <v>15</v>
      </c>
      <c r="K3166" s="7">
        <v>714.9</v>
      </c>
      <c r="L3166" s="7" t="s">
        <v>27</v>
      </c>
      <c r="M3166" s="9">
        <v>1</v>
      </c>
      <c r="N3166" s="6" t="str">
        <f>IF(ev_charging_network_usage_!$I3166&lt;=10,"Low",IF(ev_charging_network_usage_!$I3166&lt;=30,"Medium","High"))</f>
        <v>High</v>
      </c>
      <c r="O3166" s="6" t="str">
        <f t="shared" si="201"/>
        <v>Low Satisfaction</v>
      </c>
      <c r="P3166" s="6" t="str">
        <f>IF(ev_charging_network_usage_!$H3166&lt;30,"Short Charging",IF(ev_charging_network_usage_!$H3166&lt;=60,"Medium Charging","Long Charging"))</f>
        <v>Long Charging</v>
      </c>
      <c r="Q3166" s="6">
        <f t="shared" si="200"/>
        <v>1</v>
      </c>
      <c r="R3166" s="30">
        <f t="shared" si="198"/>
        <v>0.13680555555555557</v>
      </c>
      <c r="S3166" s="28">
        <f t="shared" si="199"/>
        <v>45178</v>
      </c>
      <c r="T3166" s="28"/>
    </row>
    <row r="3167" spans="1:20" ht="13.2" x14ac:dyDescent="0.25">
      <c r="A3167" s="3" t="s">
        <v>6974</v>
      </c>
      <c r="B3167" s="3" t="s">
        <v>48</v>
      </c>
      <c r="C3167" s="3" t="s">
        <v>21</v>
      </c>
      <c r="D3167" s="3" t="s">
        <v>22</v>
      </c>
      <c r="E3167" s="3" t="s">
        <v>35</v>
      </c>
      <c r="F3167" s="3" t="s">
        <v>6975</v>
      </c>
      <c r="G3167" s="3" t="s">
        <v>6976</v>
      </c>
      <c r="H3167" s="3">
        <v>87</v>
      </c>
      <c r="I3167" s="3">
        <v>59.02</v>
      </c>
      <c r="J3167" s="3">
        <v>12</v>
      </c>
      <c r="K3167" s="3">
        <v>708.24</v>
      </c>
      <c r="L3167" s="3" t="s">
        <v>23</v>
      </c>
      <c r="M3167" s="5">
        <v>1</v>
      </c>
      <c r="N3167" s="6" t="str">
        <f>IF(ev_charging_network_usage_!$I3167&lt;=10,"Low",IF(ev_charging_network_usage_!$I3167&lt;=30,"Medium","High"))</f>
        <v>High</v>
      </c>
      <c r="O3167" s="6" t="str">
        <f t="shared" si="201"/>
        <v>Low Satisfaction</v>
      </c>
      <c r="P3167" s="6" t="str">
        <f>IF(ev_charging_network_usage_!$H3167&lt;30,"Short Charging",IF(ev_charging_network_usage_!$H3167&lt;=60,"Medium Charging","Long Charging"))</f>
        <v>Long Charging</v>
      </c>
      <c r="Q3167" s="6">
        <f t="shared" si="200"/>
        <v>1</v>
      </c>
      <c r="R3167" s="30">
        <f t="shared" si="198"/>
        <v>0.77013888888888893</v>
      </c>
      <c r="S3167" s="28">
        <f t="shared" si="199"/>
        <v>45458</v>
      </c>
      <c r="T3167" s="28"/>
    </row>
    <row r="3168" spans="1:20" ht="13.2" x14ac:dyDescent="0.25">
      <c r="A3168" s="7" t="s">
        <v>6977</v>
      </c>
      <c r="B3168" s="7" t="s">
        <v>55</v>
      </c>
      <c r="C3168" s="7" t="s">
        <v>30</v>
      </c>
      <c r="D3168" s="7" t="s">
        <v>16</v>
      </c>
      <c r="E3168" s="7" t="s">
        <v>17</v>
      </c>
      <c r="F3168" s="7" t="s">
        <v>6978</v>
      </c>
      <c r="G3168" s="7" t="s">
        <v>6979</v>
      </c>
      <c r="H3168" s="7">
        <v>42</v>
      </c>
      <c r="I3168" s="7">
        <v>56.81</v>
      </c>
      <c r="J3168" s="7">
        <v>10</v>
      </c>
      <c r="K3168" s="7">
        <v>568.1</v>
      </c>
      <c r="L3168" s="7" t="s">
        <v>23</v>
      </c>
      <c r="M3168" s="9">
        <v>5</v>
      </c>
      <c r="N3168" s="6" t="str">
        <f>IF(ev_charging_network_usage_!$I3168&lt;=10,"Low",IF(ev_charging_network_usage_!$I3168&lt;=30,"Medium","High"))</f>
        <v>High</v>
      </c>
      <c r="O3168" s="6" t="str">
        <f t="shared" si="201"/>
        <v>High Satisfaction</v>
      </c>
      <c r="P3168" s="6" t="str">
        <f>IF(ev_charging_network_usage_!$H3168&lt;30,"Short Charging",IF(ev_charging_network_usage_!$H3168&lt;=60,"Medium Charging","Long Charging"))</f>
        <v>Medium Charging</v>
      </c>
      <c r="Q3168" s="6">
        <f t="shared" si="200"/>
        <v>2</v>
      </c>
      <c r="R3168" s="30">
        <f t="shared" si="198"/>
        <v>0.71944444444444444</v>
      </c>
      <c r="S3168" s="28">
        <f t="shared" si="199"/>
        <v>45350</v>
      </c>
      <c r="T3168" s="28"/>
    </row>
    <row r="3169" spans="1:20" ht="13.2" x14ac:dyDescent="0.25">
      <c r="A3169" s="3" t="s">
        <v>6980</v>
      </c>
      <c r="B3169" s="3" t="s">
        <v>48</v>
      </c>
      <c r="C3169" s="3" t="s">
        <v>30</v>
      </c>
      <c r="D3169" s="3" t="s">
        <v>34</v>
      </c>
      <c r="E3169" s="3" t="s">
        <v>17</v>
      </c>
      <c r="F3169" s="4">
        <v>45627.033333333333</v>
      </c>
      <c r="G3169" s="4">
        <v>45627.06527777778</v>
      </c>
      <c r="H3169" s="3">
        <v>46</v>
      </c>
      <c r="I3169" s="3">
        <v>27.54</v>
      </c>
      <c r="J3169" s="3">
        <v>12</v>
      </c>
      <c r="K3169" s="3">
        <v>330.48</v>
      </c>
      <c r="L3169" s="3" t="s">
        <v>38</v>
      </c>
      <c r="M3169" s="5">
        <v>4</v>
      </c>
      <c r="N3169" s="6" t="str">
        <f>IF(ev_charging_network_usage_!$I3169&lt;=10,"Low",IF(ev_charging_network_usage_!$I3169&lt;=30,"Medium","High"))</f>
        <v>Medium</v>
      </c>
      <c r="O3169" s="6" t="str">
        <f t="shared" si="201"/>
        <v>Medium Satisfaction</v>
      </c>
      <c r="P3169" s="6" t="str">
        <f>IF(ev_charging_network_usage_!$H3169&lt;30,"Short Charging",IF(ev_charging_network_usage_!$H3169&lt;=60,"Medium Charging","Long Charging"))</f>
        <v>Medium Charging</v>
      </c>
      <c r="Q3169" s="6">
        <f t="shared" si="200"/>
        <v>2</v>
      </c>
      <c r="R3169" s="30">
        <f t="shared" si="198"/>
        <v>3.3333333333333333E-2</v>
      </c>
      <c r="S3169" s="28">
        <f t="shared" si="199"/>
        <v>45627</v>
      </c>
      <c r="T3169" s="28"/>
    </row>
    <row r="3170" spans="1:20" ht="13.2" x14ac:dyDescent="0.25">
      <c r="A3170" s="7" t="s">
        <v>6981</v>
      </c>
      <c r="B3170" s="7" t="s">
        <v>48</v>
      </c>
      <c r="C3170" s="7" t="s">
        <v>30</v>
      </c>
      <c r="D3170" s="7" t="s">
        <v>34</v>
      </c>
      <c r="E3170" s="7" t="s">
        <v>17</v>
      </c>
      <c r="F3170" s="8">
        <v>45416.743750000001</v>
      </c>
      <c r="G3170" s="8">
        <v>45416.791666666664</v>
      </c>
      <c r="H3170" s="7">
        <v>69</v>
      </c>
      <c r="I3170" s="7">
        <v>11.85</v>
      </c>
      <c r="J3170" s="7">
        <v>8</v>
      </c>
      <c r="K3170" s="7">
        <v>94.8</v>
      </c>
      <c r="L3170" s="7" t="s">
        <v>23</v>
      </c>
      <c r="M3170" s="9">
        <v>3</v>
      </c>
      <c r="N3170" s="6" t="str">
        <f>IF(ev_charging_network_usage_!$I3170&lt;=10,"Low",IF(ev_charging_network_usage_!$I3170&lt;=30,"Medium","High"))</f>
        <v>Medium</v>
      </c>
      <c r="O3170" s="6" t="str">
        <f t="shared" si="201"/>
        <v>Medium Satisfaction</v>
      </c>
      <c r="P3170" s="6" t="str">
        <f>IF(ev_charging_network_usage_!$H3170&lt;30,"Short Charging",IF(ev_charging_network_usage_!$H3170&lt;=60,"Medium Charging","Long Charging"))</f>
        <v>Long Charging</v>
      </c>
      <c r="Q3170" s="6">
        <f t="shared" si="200"/>
        <v>2</v>
      </c>
      <c r="R3170" s="30">
        <f t="shared" si="198"/>
        <v>0.74375000000000002</v>
      </c>
      <c r="S3170" s="28">
        <f t="shared" si="199"/>
        <v>45416</v>
      </c>
      <c r="T3170" s="28"/>
    </row>
    <row r="3171" spans="1:20" ht="13.2" x14ac:dyDescent="0.25">
      <c r="A3171" s="3" t="s">
        <v>6982</v>
      </c>
      <c r="B3171" s="3" t="s">
        <v>59</v>
      </c>
      <c r="C3171" s="3" t="s">
        <v>15</v>
      </c>
      <c r="D3171" s="3" t="s">
        <v>22</v>
      </c>
      <c r="E3171" s="3" t="s">
        <v>35</v>
      </c>
      <c r="F3171" s="3" t="s">
        <v>6983</v>
      </c>
      <c r="G3171" s="3" t="s">
        <v>6984</v>
      </c>
      <c r="H3171" s="3">
        <v>71</v>
      </c>
      <c r="I3171" s="3">
        <v>48.7</v>
      </c>
      <c r="J3171" s="3">
        <v>8</v>
      </c>
      <c r="K3171" s="3">
        <v>389.6</v>
      </c>
      <c r="L3171" s="3" t="s">
        <v>23</v>
      </c>
      <c r="M3171" s="5">
        <v>5</v>
      </c>
      <c r="N3171" s="6" t="str">
        <f>IF(ev_charging_network_usage_!$I3171&lt;=10,"Low",IF(ev_charging_network_usage_!$I3171&lt;=30,"Medium","High"))</f>
        <v>High</v>
      </c>
      <c r="O3171" s="6" t="str">
        <f t="shared" si="201"/>
        <v>High Satisfaction</v>
      </c>
      <c r="P3171" s="6" t="str">
        <f>IF(ev_charging_network_usage_!$H3171&lt;30,"Short Charging",IF(ev_charging_network_usage_!$H3171&lt;=60,"Medium Charging","Long Charging"))</f>
        <v>Long Charging</v>
      </c>
      <c r="Q3171" s="6">
        <f t="shared" si="200"/>
        <v>3</v>
      </c>
      <c r="R3171" s="30">
        <f t="shared" si="198"/>
        <v>0.52569444444444446</v>
      </c>
      <c r="S3171" s="28">
        <f t="shared" si="199"/>
        <v>45094</v>
      </c>
      <c r="T3171" s="28"/>
    </row>
    <row r="3172" spans="1:20" ht="13.2" x14ac:dyDescent="0.25">
      <c r="A3172" s="7" t="s">
        <v>6985</v>
      </c>
      <c r="B3172" s="7" t="s">
        <v>59</v>
      </c>
      <c r="C3172" s="7" t="s">
        <v>15</v>
      </c>
      <c r="D3172" s="7" t="s">
        <v>34</v>
      </c>
      <c r="E3172" s="7" t="s">
        <v>35</v>
      </c>
      <c r="F3172" s="8">
        <v>45474.679861111108</v>
      </c>
      <c r="G3172" s="8">
        <v>45474.686805555553</v>
      </c>
      <c r="H3172" s="7">
        <v>10</v>
      </c>
      <c r="I3172" s="7">
        <v>35.17</v>
      </c>
      <c r="J3172" s="7">
        <v>15</v>
      </c>
      <c r="K3172" s="7">
        <v>527.54999999999995</v>
      </c>
      <c r="L3172" s="7" t="s">
        <v>27</v>
      </c>
      <c r="M3172" s="9">
        <v>2</v>
      </c>
      <c r="N3172" s="6" t="str">
        <f>IF(ev_charging_network_usage_!$I3172&lt;=10,"Low",IF(ev_charging_network_usage_!$I3172&lt;=30,"Medium","High"))</f>
        <v>High</v>
      </c>
      <c r="O3172" s="6" t="str">
        <f t="shared" si="201"/>
        <v>Low Satisfaction</v>
      </c>
      <c r="P3172" s="6" t="str">
        <f>IF(ev_charging_network_usage_!$H3172&lt;30,"Short Charging",IF(ev_charging_network_usage_!$H3172&lt;=60,"Medium Charging","Long Charging"))</f>
        <v>Short Charging</v>
      </c>
      <c r="Q3172" s="6">
        <f t="shared" si="200"/>
        <v>3</v>
      </c>
      <c r="R3172" s="30">
        <f t="shared" si="198"/>
        <v>0.67986111111111114</v>
      </c>
      <c r="S3172" s="28">
        <f t="shared" si="199"/>
        <v>45474</v>
      </c>
      <c r="T3172" s="28"/>
    </row>
    <row r="3173" spans="1:20" ht="13.2" x14ac:dyDescent="0.25">
      <c r="A3173" s="3" t="s">
        <v>6986</v>
      </c>
      <c r="B3173" s="3" t="s">
        <v>55</v>
      </c>
      <c r="C3173" s="3" t="s">
        <v>30</v>
      </c>
      <c r="D3173" s="3" t="s">
        <v>34</v>
      </c>
      <c r="E3173" s="3" t="s">
        <v>35</v>
      </c>
      <c r="F3173" s="4">
        <v>45171.163888888892</v>
      </c>
      <c r="G3173" s="4">
        <v>45171.236111111109</v>
      </c>
      <c r="H3173" s="3">
        <v>104</v>
      </c>
      <c r="I3173" s="3">
        <v>10.27</v>
      </c>
      <c r="J3173" s="3">
        <v>8</v>
      </c>
      <c r="K3173" s="3">
        <v>82.16</v>
      </c>
      <c r="L3173" s="3" t="s">
        <v>38</v>
      </c>
      <c r="M3173" s="5">
        <v>5</v>
      </c>
      <c r="N3173" s="6" t="str">
        <f>IF(ev_charging_network_usage_!$I3173&lt;=10,"Low",IF(ev_charging_network_usage_!$I3173&lt;=30,"Medium","High"))</f>
        <v>Medium</v>
      </c>
      <c r="O3173" s="6" t="str">
        <f t="shared" si="201"/>
        <v>High Satisfaction</v>
      </c>
      <c r="P3173" s="6" t="str">
        <f>IF(ev_charging_network_usage_!$H3173&lt;30,"Short Charging",IF(ev_charging_network_usage_!$H3173&lt;=60,"Medium Charging","Long Charging"))</f>
        <v>Long Charging</v>
      </c>
      <c r="Q3173" s="6">
        <f t="shared" si="200"/>
        <v>2</v>
      </c>
      <c r="R3173" s="30">
        <f t="shared" si="198"/>
        <v>0.16388888888888889</v>
      </c>
      <c r="S3173" s="28">
        <f t="shared" si="199"/>
        <v>45171</v>
      </c>
      <c r="T3173" s="28"/>
    </row>
    <row r="3174" spans="1:20" ht="13.2" x14ac:dyDescent="0.25">
      <c r="A3174" s="7" t="s">
        <v>6987</v>
      </c>
      <c r="B3174" s="7" t="s">
        <v>78</v>
      </c>
      <c r="C3174" s="7" t="s">
        <v>30</v>
      </c>
      <c r="D3174" s="7" t="s">
        <v>34</v>
      </c>
      <c r="E3174" s="7" t="s">
        <v>35</v>
      </c>
      <c r="F3174" s="7" t="s">
        <v>6988</v>
      </c>
      <c r="G3174" s="7" t="s">
        <v>6989</v>
      </c>
      <c r="H3174" s="7">
        <v>45</v>
      </c>
      <c r="I3174" s="7">
        <v>14.71</v>
      </c>
      <c r="J3174" s="7">
        <v>10</v>
      </c>
      <c r="K3174" s="7">
        <v>147.1</v>
      </c>
      <c r="L3174" s="7" t="s">
        <v>38</v>
      </c>
      <c r="M3174" s="9">
        <v>2</v>
      </c>
      <c r="N3174" s="6" t="str">
        <f>IF(ev_charging_network_usage_!$I3174&lt;=10,"Low",IF(ev_charging_network_usage_!$I3174&lt;=30,"Medium","High"))</f>
        <v>Medium</v>
      </c>
      <c r="O3174" s="6" t="str">
        <f t="shared" si="201"/>
        <v>Low Satisfaction</v>
      </c>
      <c r="P3174" s="6" t="str">
        <f>IF(ev_charging_network_usage_!$H3174&lt;30,"Short Charging",IF(ev_charging_network_usage_!$H3174&lt;=60,"Medium Charging","Long Charging"))</f>
        <v>Medium Charging</v>
      </c>
      <c r="Q3174" s="6">
        <f t="shared" si="200"/>
        <v>2</v>
      </c>
      <c r="R3174" s="30">
        <f t="shared" si="198"/>
        <v>0.3923611111111111</v>
      </c>
      <c r="S3174" s="28">
        <f t="shared" si="199"/>
        <v>44980</v>
      </c>
      <c r="T3174" s="28"/>
    </row>
    <row r="3175" spans="1:20" ht="13.2" x14ac:dyDescent="0.25">
      <c r="A3175" s="3" t="s">
        <v>6990</v>
      </c>
      <c r="B3175" s="3" t="s">
        <v>14</v>
      </c>
      <c r="C3175" s="3" t="s">
        <v>21</v>
      </c>
      <c r="D3175" s="3" t="s">
        <v>16</v>
      </c>
      <c r="E3175" s="3" t="s">
        <v>17</v>
      </c>
      <c r="F3175" s="3" t="s">
        <v>6991</v>
      </c>
      <c r="G3175" s="3" t="s">
        <v>6992</v>
      </c>
      <c r="H3175" s="3">
        <v>109</v>
      </c>
      <c r="I3175" s="3">
        <v>22.19</v>
      </c>
      <c r="J3175" s="3">
        <v>12</v>
      </c>
      <c r="K3175" s="3">
        <v>266.27999999999997</v>
      </c>
      <c r="L3175" s="3" t="s">
        <v>23</v>
      </c>
      <c r="M3175" s="5">
        <v>1</v>
      </c>
      <c r="N3175" s="6" t="str">
        <f>IF(ev_charging_network_usage_!$I3175&lt;=10,"Low",IF(ev_charging_network_usage_!$I3175&lt;=30,"Medium","High"))</f>
        <v>Medium</v>
      </c>
      <c r="O3175" s="6" t="str">
        <f t="shared" si="201"/>
        <v>Low Satisfaction</v>
      </c>
      <c r="P3175" s="6" t="str">
        <f>IF(ev_charging_network_usage_!$H3175&lt;30,"Short Charging",IF(ev_charging_network_usage_!$H3175&lt;=60,"Medium Charging","Long Charging"))</f>
        <v>Long Charging</v>
      </c>
      <c r="Q3175" s="6">
        <f t="shared" si="200"/>
        <v>1</v>
      </c>
      <c r="R3175" s="30">
        <f t="shared" si="198"/>
        <v>0.27847222222222223</v>
      </c>
      <c r="S3175" s="28">
        <f t="shared" si="199"/>
        <v>45013</v>
      </c>
      <c r="T3175" s="28"/>
    </row>
    <row r="3176" spans="1:20" ht="13.2" x14ac:dyDescent="0.25">
      <c r="A3176" s="7" t="s">
        <v>6993</v>
      </c>
      <c r="B3176" s="7" t="s">
        <v>20</v>
      </c>
      <c r="C3176" s="7" t="s">
        <v>15</v>
      </c>
      <c r="D3176" s="7" t="s">
        <v>31</v>
      </c>
      <c r="E3176" s="7" t="s">
        <v>17</v>
      </c>
      <c r="F3176" s="11">
        <v>45240.242361111108</v>
      </c>
      <c r="G3176" s="11">
        <v>45240.257638888892</v>
      </c>
      <c r="H3176" s="7">
        <v>22</v>
      </c>
      <c r="I3176" s="7">
        <v>28.12</v>
      </c>
      <c r="J3176" s="7">
        <v>15</v>
      </c>
      <c r="K3176" s="7">
        <v>421.8</v>
      </c>
      <c r="L3176" s="7" t="s">
        <v>18</v>
      </c>
      <c r="M3176" s="9">
        <v>1</v>
      </c>
      <c r="N3176" s="6" t="str">
        <f>IF(ev_charging_network_usage_!$I3176&lt;=10,"Low",IF(ev_charging_network_usage_!$I3176&lt;=30,"Medium","High"))</f>
        <v>Medium</v>
      </c>
      <c r="O3176" s="6" t="str">
        <f t="shared" si="201"/>
        <v>Low Satisfaction</v>
      </c>
      <c r="P3176" s="6" t="str">
        <f>IF(ev_charging_network_usage_!$H3176&lt;30,"Short Charging",IF(ev_charging_network_usage_!$H3176&lt;=60,"Medium Charging","Long Charging"))</f>
        <v>Short Charging</v>
      </c>
      <c r="Q3176" s="6">
        <f t="shared" si="200"/>
        <v>3</v>
      </c>
      <c r="R3176" s="30">
        <f t="shared" si="198"/>
        <v>0.24236111111111111</v>
      </c>
      <c r="S3176" s="28">
        <f t="shared" si="199"/>
        <v>45240</v>
      </c>
      <c r="T3176" s="28"/>
    </row>
    <row r="3177" spans="1:20" ht="13.2" x14ac:dyDescent="0.25">
      <c r="A3177" s="3" t="s">
        <v>6994</v>
      </c>
      <c r="B3177" s="3" t="s">
        <v>20</v>
      </c>
      <c r="C3177" s="3" t="s">
        <v>21</v>
      </c>
      <c r="D3177" s="3" t="s">
        <v>34</v>
      </c>
      <c r="E3177" s="3" t="s">
        <v>17</v>
      </c>
      <c r="F3177" s="3" t="s">
        <v>6995</v>
      </c>
      <c r="G3177" s="3" t="s">
        <v>6996</v>
      </c>
      <c r="H3177" s="3">
        <v>97</v>
      </c>
      <c r="I3177" s="3">
        <v>16.5</v>
      </c>
      <c r="J3177" s="3">
        <v>10</v>
      </c>
      <c r="K3177" s="3">
        <v>165</v>
      </c>
      <c r="L3177" s="3" t="s">
        <v>18</v>
      </c>
      <c r="M3177" s="5">
        <v>3</v>
      </c>
      <c r="N3177" s="6" t="str">
        <f>IF(ev_charging_network_usage_!$I3177&lt;=10,"Low",IF(ev_charging_network_usage_!$I3177&lt;=30,"Medium","High"))</f>
        <v>Medium</v>
      </c>
      <c r="O3177" s="6" t="str">
        <f t="shared" si="201"/>
        <v>Medium Satisfaction</v>
      </c>
      <c r="P3177" s="6" t="str">
        <f>IF(ev_charging_network_usage_!$H3177&lt;30,"Short Charging",IF(ev_charging_network_usage_!$H3177&lt;=60,"Medium Charging","Long Charging"))</f>
        <v>Long Charging</v>
      </c>
      <c r="Q3177" s="6">
        <f t="shared" si="200"/>
        <v>1</v>
      </c>
      <c r="R3177" s="30">
        <f t="shared" si="198"/>
        <v>5.5555555555555558E-3</v>
      </c>
      <c r="S3177" s="28">
        <f t="shared" si="199"/>
        <v>45365</v>
      </c>
      <c r="T3177" s="28"/>
    </row>
    <row r="3178" spans="1:20" ht="13.2" x14ac:dyDescent="0.25">
      <c r="A3178" s="7" t="s">
        <v>6997</v>
      </c>
      <c r="B3178" s="7" t="s">
        <v>78</v>
      </c>
      <c r="C3178" s="7" t="s">
        <v>30</v>
      </c>
      <c r="D3178" s="7" t="s">
        <v>31</v>
      </c>
      <c r="E3178" s="7" t="s">
        <v>35</v>
      </c>
      <c r="F3178" s="8">
        <v>44961.818055555559</v>
      </c>
      <c r="G3178" s="8">
        <v>44961.869444444441</v>
      </c>
      <c r="H3178" s="7">
        <v>74</v>
      </c>
      <c r="I3178" s="7">
        <v>48.52</v>
      </c>
      <c r="J3178" s="7">
        <v>10</v>
      </c>
      <c r="K3178" s="7">
        <v>485.2</v>
      </c>
      <c r="L3178" s="7" t="s">
        <v>38</v>
      </c>
      <c r="M3178" s="9">
        <v>3</v>
      </c>
      <c r="N3178" s="6" t="str">
        <f>IF(ev_charging_network_usage_!$I3178&lt;=10,"Low",IF(ev_charging_network_usage_!$I3178&lt;=30,"Medium","High"))</f>
        <v>High</v>
      </c>
      <c r="O3178" s="6" t="str">
        <f t="shared" si="201"/>
        <v>Medium Satisfaction</v>
      </c>
      <c r="P3178" s="6" t="str">
        <f>IF(ev_charging_network_usage_!$H3178&lt;30,"Short Charging",IF(ev_charging_network_usage_!$H3178&lt;=60,"Medium Charging","Long Charging"))</f>
        <v>Long Charging</v>
      </c>
      <c r="Q3178" s="6">
        <f t="shared" si="200"/>
        <v>2</v>
      </c>
      <c r="R3178" s="30">
        <f t="shared" si="198"/>
        <v>0.81805555555555554</v>
      </c>
      <c r="S3178" s="28">
        <f t="shared" si="199"/>
        <v>44961</v>
      </c>
      <c r="T3178" s="28"/>
    </row>
    <row r="3179" spans="1:20" ht="13.2" x14ac:dyDescent="0.25">
      <c r="A3179" s="3" t="s">
        <v>6998</v>
      </c>
      <c r="B3179" s="3" t="s">
        <v>14</v>
      </c>
      <c r="C3179" s="3" t="s">
        <v>30</v>
      </c>
      <c r="D3179" s="3" t="s">
        <v>31</v>
      </c>
      <c r="E3179" s="3" t="s">
        <v>35</v>
      </c>
      <c r="F3179" s="3" t="s">
        <v>6999</v>
      </c>
      <c r="G3179" s="3" t="s">
        <v>7000</v>
      </c>
      <c r="H3179" s="3">
        <v>95</v>
      </c>
      <c r="I3179" s="3">
        <v>40.04</v>
      </c>
      <c r="J3179" s="3">
        <v>8</v>
      </c>
      <c r="K3179" s="3">
        <v>320.32</v>
      </c>
      <c r="L3179" s="3" t="s">
        <v>18</v>
      </c>
      <c r="M3179" s="5">
        <v>5</v>
      </c>
      <c r="N3179" s="6" t="str">
        <f>IF(ev_charging_network_usage_!$I3179&lt;=10,"Low",IF(ev_charging_network_usage_!$I3179&lt;=30,"Medium","High"))</f>
        <v>High</v>
      </c>
      <c r="O3179" s="6" t="str">
        <f t="shared" si="201"/>
        <v>High Satisfaction</v>
      </c>
      <c r="P3179" s="6" t="str">
        <f>IF(ev_charging_network_usage_!$H3179&lt;30,"Short Charging",IF(ev_charging_network_usage_!$H3179&lt;=60,"Medium Charging","Long Charging"))</f>
        <v>Long Charging</v>
      </c>
      <c r="Q3179" s="6">
        <f t="shared" si="200"/>
        <v>2</v>
      </c>
      <c r="R3179" s="30">
        <f t="shared" si="198"/>
        <v>0.40694444444444444</v>
      </c>
      <c r="S3179" s="28">
        <f t="shared" si="199"/>
        <v>45529</v>
      </c>
      <c r="T3179" s="28"/>
    </row>
    <row r="3180" spans="1:20" ht="13.2" x14ac:dyDescent="0.25">
      <c r="A3180" s="7" t="s">
        <v>7001</v>
      </c>
      <c r="B3180" s="7" t="s">
        <v>78</v>
      </c>
      <c r="C3180" s="7" t="s">
        <v>15</v>
      </c>
      <c r="D3180" s="7" t="s">
        <v>34</v>
      </c>
      <c r="E3180" s="7" t="s">
        <v>17</v>
      </c>
      <c r="F3180" s="7" t="s">
        <v>7002</v>
      </c>
      <c r="G3180" s="7" t="s">
        <v>7003</v>
      </c>
      <c r="H3180" s="7">
        <v>40</v>
      </c>
      <c r="I3180" s="7">
        <v>23.18</v>
      </c>
      <c r="J3180" s="7">
        <v>15</v>
      </c>
      <c r="K3180" s="7">
        <v>347.7</v>
      </c>
      <c r="L3180" s="7" t="s">
        <v>38</v>
      </c>
      <c r="M3180" s="9">
        <v>2</v>
      </c>
      <c r="N3180" s="6" t="str">
        <f>IF(ev_charging_network_usage_!$I3180&lt;=10,"Low",IF(ev_charging_network_usage_!$I3180&lt;=30,"Medium","High"))</f>
        <v>Medium</v>
      </c>
      <c r="O3180" s="6" t="str">
        <f t="shared" si="201"/>
        <v>Low Satisfaction</v>
      </c>
      <c r="P3180" s="6" t="str">
        <f>IF(ev_charging_network_usage_!$H3180&lt;30,"Short Charging",IF(ev_charging_network_usage_!$H3180&lt;=60,"Medium Charging","Long Charging"))</f>
        <v>Medium Charging</v>
      </c>
      <c r="Q3180" s="6">
        <f t="shared" si="200"/>
        <v>3</v>
      </c>
      <c r="R3180" s="30">
        <f t="shared" si="198"/>
        <v>0.88402777777777775</v>
      </c>
      <c r="S3180" s="28">
        <f t="shared" si="199"/>
        <v>45473</v>
      </c>
      <c r="T3180" s="28"/>
    </row>
    <row r="3181" spans="1:20" ht="13.2" x14ac:dyDescent="0.25">
      <c r="A3181" s="3" t="s">
        <v>7004</v>
      </c>
      <c r="B3181" s="3" t="s">
        <v>59</v>
      </c>
      <c r="C3181" s="3" t="s">
        <v>30</v>
      </c>
      <c r="D3181" s="3" t="s">
        <v>31</v>
      </c>
      <c r="E3181" s="3" t="s">
        <v>17</v>
      </c>
      <c r="F3181" s="10">
        <v>45210.831250000003</v>
      </c>
      <c r="G3181" s="10">
        <v>45210.885416666664</v>
      </c>
      <c r="H3181" s="3">
        <v>78</v>
      </c>
      <c r="I3181" s="3">
        <v>37.74</v>
      </c>
      <c r="J3181" s="3">
        <v>8</v>
      </c>
      <c r="K3181" s="3">
        <v>301.92</v>
      </c>
      <c r="L3181" s="3" t="s">
        <v>23</v>
      </c>
      <c r="M3181" s="5">
        <v>5</v>
      </c>
      <c r="N3181" s="6" t="str">
        <f>IF(ev_charging_network_usage_!$I3181&lt;=10,"Low",IF(ev_charging_network_usage_!$I3181&lt;=30,"Medium","High"))</f>
        <v>High</v>
      </c>
      <c r="O3181" s="6" t="str">
        <f t="shared" si="201"/>
        <v>High Satisfaction</v>
      </c>
      <c r="P3181" s="6" t="str">
        <f>IF(ev_charging_network_usage_!$H3181&lt;30,"Short Charging",IF(ev_charging_network_usage_!$H3181&lt;=60,"Medium Charging","Long Charging"))</f>
        <v>Long Charging</v>
      </c>
      <c r="Q3181" s="6">
        <f t="shared" si="200"/>
        <v>2</v>
      </c>
      <c r="R3181" s="30">
        <f t="shared" si="198"/>
        <v>0.83125000000000004</v>
      </c>
      <c r="S3181" s="28">
        <f t="shared" si="199"/>
        <v>45210</v>
      </c>
      <c r="T3181" s="28"/>
    </row>
    <row r="3182" spans="1:20" ht="13.2" x14ac:dyDescent="0.25">
      <c r="A3182" s="7" t="s">
        <v>7005</v>
      </c>
      <c r="B3182" s="7" t="s">
        <v>55</v>
      </c>
      <c r="C3182" s="7" t="s">
        <v>21</v>
      </c>
      <c r="D3182" s="7" t="s">
        <v>22</v>
      </c>
      <c r="E3182" s="7" t="s">
        <v>35</v>
      </c>
      <c r="F3182" s="7" t="s">
        <v>7006</v>
      </c>
      <c r="G3182" s="7" t="s">
        <v>7007</v>
      </c>
      <c r="H3182" s="7">
        <v>21</v>
      </c>
      <c r="I3182" s="7">
        <v>21.25</v>
      </c>
      <c r="J3182" s="7">
        <v>8</v>
      </c>
      <c r="K3182" s="7">
        <v>170</v>
      </c>
      <c r="L3182" s="7" t="s">
        <v>18</v>
      </c>
      <c r="M3182" s="9">
        <v>4</v>
      </c>
      <c r="N3182" s="6" t="str">
        <f>IF(ev_charging_network_usage_!$I3182&lt;=10,"Low",IF(ev_charging_network_usage_!$I3182&lt;=30,"Medium","High"))</f>
        <v>Medium</v>
      </c>
      <c r="O3182" s="6" t="str">
        <f t="shared" si="201"/>
        <v>Medium Satisfaction</v>
      </c>
      <c r="P3182" s="6" t="str">
        <f>IF(ev_charging_network_usage_!$H3182&lt;30,"Short Charging",IF(ev_charging_network_usage_!$H3182&lt;=60,"Medium Charging","Long Charging"))</f>
        <v>Short Charging</v>
      </c>
      <c r="Q3182" s="6">
        <f t="shared" si="200"/>
        <v>1</v>
      </c>
      <c r="R3182" s="30">
        <f t="shared" si="198"/>
        <v>0.67222222222222228</v>
      </c>
      <c r="S3182" s="28">
        <f t="shared" si="199"/>
        <v>45614</v>
      </c>
      <c r="T3182" s="28"/>
    </row>
    <row r="3183" spans="1:20" ht="13.2" x14ac:dyDescent="0.25">
      <c r="A3183" s="3" t="s">
        <v>7008</v>
      </c>
      <c r="B3183" s="3" t="s">
        <v>20</v>
      </c>
      <c r="C3183" s="3" t="s">
        <v>21</v>
      </c>
      <c r="D3183" s="3" t="s">
        <v>34</v>
      </c>
      <c r="E3183" s="3" t="s">
        <v>17</v>
      </c>
      <c r="F3183" s="3" t="s">
        <v>7009</v>
      </c>
      <c r="G3183" s="3" t="s">
        <v>7010</v>
      </c>
      <c r="H3183" s="3">
        <v>67</v>
      </c>
      <c r="I3183" s="3">
        <v>11.24</v>
      </c>
      <c r="J3183" s="3">
        <v>12</v>
      </c>
      <c r="K3183" s="3">
        <v>134.88</v>
      </c>
      <c r="L3183" s="3" t="s">
        <v>18</v>
      </c>
      <c r="M3183" s="5">
        <v>5</v>
      </c>
      <c r="N3183" s="6" t="str">
        <f>IF(ev_charging_network_usage_!$I3183&lt;=10,"Low",IF(ev_charging_network_usage_!$I3183&lt;=30,"Medium","High"))</f>
        <v>Medium</v>
      </c>
      <c r="O3183" s="6" t="str">
        <f t="shared" si="201"/>
        <v>High Satisfaction</v>
      </c>
      <c r="P3183" s="6" t="str">
        <f>IF(ev_charging_network_usage_!$H3183&lt;30,"Short Charging",IF(ev_charging_network_usage_!$H3183&lt;=60,"Medium Charging","Long Charging"))</f>
        <v>Long Charging</v>
      </c>
      <c r="Q3183" s="6">
        <f t="shared" si="200"/>
        <v>1</v>
      </c>
      <c r="R3183" s="30">
        <f t="shared" si="198"/>
        <v>0.4465277777777778</v>
      </c>
      <c r="S3183" s="28">
        <f t="shared" si="199"/>
        <v>44944</v>
      </c>
      <c r="T3183" s="28"/>
    </row>
    <row r="3184" spans="1:20" ht="13.2" x14ac:dyDescent="0.25">
      <c r="A3184" s="7" t="s">
        <v>7011</v>
      </c>
      <c r="B3184" s="7" t="s">
        <v>55</v>
      </c>
      <c r="C3184" s="7" t="s">
        <v>21</v>
      </c>
      <c r="D3184" s="7" t="s">
        <v>31</v>
      </c>
      <c r="E3184" s="7" t="s">
        <v>35</v>
      </c>
      <c r="F3184" s="7" t="s">
        <v>7012</v>
      </c>
      <c r="G3184" s="7" t="s">
        <v>7013</v>
      </c>
      <c r="H3184" s="7">
        <v>19</v>
      </c>
      <c r="I3184" s="7">
        <v>16.190000000000001</v>
      </c>
      <c r="J3184" s="7">
        <v>8</v>
      </c>
      <c r="K3184" s="7">
        <v>129.52000000000001</v>
      </c>
      <c r="L3184" s="7" t="s">
        <v>38</v>
      </c>
      <c r="M3184" s="9">
        <v>5</v>
      </c>
      <c r="N3184" s="6" t="str">
        <f>IF(ev_charging_network_usage_!$I3184&lt;=10,"Low",IF(ev_charging_network_usage_!$I3184&lt;=30,"Medium","High"))</f>
        <v>Medium</v>
      </c>
      <c r="O3184" s="6" t="str">
        <f t="shared" si="201"/>
        <v>High Satisfaction</v>
      </c>
      <c r="P3184" s="6" t="str">
        <f>IF(ev_charging_network_usage_!$H3184&lt;30,"Short Charging",IF(ev_charging_network_usage_!$H3184&lt;=60,"Medium Charging","Long Charging"))</f>
        <v>Short Charging</v>
      </c>
      <c r="Q3184" s="6">
        <f t="shared" si="200"/>
        <v>1</v>
      </c>
      <c r="R3184" s="30">
        <f t="shared" si="198"/>
        <v>0.57499999999999996</v>
      </c>
      <c r="S3184" s="28">
        <f t="shared" si="199"/>
        <v>45305</v>
      </c>
      <c r="T3184" s="28"/>
    </row>
    <row r="3185" spans="1:20" ht="13.2" x14ac:dyDescent="0.25">
      <c r="A3185" s="3" t="s">
        <v>7014</v>
      </c>
      <c r="B3185" s="3" t="s">
        <v>48</v>
      </c>
      <c r="C3185" s="3" t="s">
        <v>30</v>
      </c>
      <c r="D3185" s="3" t="s">
        <v>16</v>
      </c>
      <c r="E3185" s="3" t="s">
        <v>35</v>
      </c>
      <c r="F3185" s="3" t="s">
        <v>7015</v>
      </c>
      <c r="G3185" s="3" t="s">
        <v>7016</v>
      </c>
      <c r="H3185" s="3">
        <v>17</v>
      </c>
      <c r="I3185" s="3">
        <v>36.75</v>
      </c>
      <c r="J3185" s="3">
        <v>12</v>
      </c>
      <c r="K3185" s="3">
        <v>441</v>
      </c>
      <c r="L3185" s="3" t="s">
        <v>27</v>
      </c>
      <c r="M3185" s="5">
        <v>4</v>
      </c>
      <c r="N3185" s="6" t="str">
        <f>IF(ev_charging_network_usage_!$I3185&lt;=10,"Low",IF(ev_charging_network_usage_!$I3185&lt;=30,"Medium","High"))</f>
        <v>High</v>
      </c>
      <c r="O3185" s="6" t="str">
        <f t="shared" si="201"/>
        <v>Medium Satisfaction</v>
      </c>
      <c r="P3185" s="6" t="str">
        <f>IF(ev_charging_network_usage_!$H3185&lt;30,"Short Charging",IF(ev_charging_network_usage_!$H3185&lt;=60,"Medium Charging","Long Charging"))</f>
        <v>Short Charging</v>
      </c>
      <c r="Q3185" s="6">
        <f t="shared" si="200"/>
        <v>2</v>
      </c>
      <c r="R3185" s="30">
        <f t="shared" si="198"/>
        <v>0.53055555555555556</v>
      </c>
      <c r="S3185" s="28">
        <f t="shared" si="199"/>
        <v>45221</v>
      </c>
      <c r="T3185" s="28"/>
    </row>
    <row r="3186" spans="1:20" ht="13.2" x14ac:dyDescent="0.25">
      <c r="A3186" s="7" t="s">
        <v>7017</v>
      </c>
      <c r="B3186" s="7" t="s">
        <v>29</v>
      </c>
      <c r="C3186" s="7" t="s">
        <v>15</v>
      </c>
      <c r="D3186" s="7" t="s">
        <v>22</v>
      </c>
      <c r="E3186" s="7" t="s">
        <v>35</v>
      </c>
      <c r="F3186" s="7" t="s">
        <v>7018</v>
      </c>
      <c r="G3186" s="8">
        <v>45295.004861111112</v>
      </c>
      <c r="H3186" s="7">
        <v>81</v>
      </c>
      <c r="I3186" s="7">
        <v>47.88</v>
      </c>
      <c r="J3186" s="7">
        <v>10</v>
      </c>
      <c r="K3186" s="7">
        <v>478.8</v>
      </c>
      <c r="L3186" s="7" t="s">
        <v>18</v>
      </c>
      <c r="M3186" s="9">
        <v>1</v>
      </c>
      <c r="N3186" s="6" t="str">
        <f>IF(ev_charging_network_usage_!$I3186&lt;=10,"Low",IF(ev_charging_network_usage_!$I3186&lt;=30,"Medium","High"))</f>
        <v>High</v>
      </c>
      <c r="O3186" s="6" t="str">
        <f t="shared" si="201"/>
        <v>Low Satisfaction</v>
      </c>
      <c r="P3186" s="6" t="str">
        <f>IF(ev_charging_network_usage_!$H3186&lt;30,"Short Charging",IF(ev_charging_network_usage_!$H3186&lt;=60,"Medium Charging","Long Charging"))</f>
        <v>Long Charging</v>
      </c>
      <c r="Q3186" s="6">
        <f t="shared" si="200"/>
        <v>3</v>
      </c>
      <c r="R3186" s="30">
        <f t="shared" si="198"/>
        <v>0.94861111111111107</v>
      </c>
      <c r="S3186" s="28">
        <f t="shared" si="199"/>
        <v>45382</v>
      </c>
      <c r="T3186" s="28"/>
    </row>
    <row r="3187" spans="1:20" ht="13.2" x14ac:dyDescent="0.25">
      <c r="A3187" s="3" t="s">
        <v>7019</v>
      </c>
      <c r="B3187" s="3" t="s">
        <v>59</v>
      </c>
      <c r="C3187" s="3" t="s">
        <v>21</v>
      </c>
      <c r="D3187" s="3" t="s">
        <v>16</v>
      </c>
      <c r="E3187" s="3" t="s">
        <v>35</v>
      </c>
      <c r="F3187" s="3" t="s">
        <v>7020</v>
      </c>
      <c r="G3187" s="3" t="s">
        <v>7021</v>
      </c>
      <c r="H3187" s="3">
        <v>32</v>
      </c>
      <c r="I3187" s="3">
        <v>44.13</v>
      </c>
      <c r="J3187" s="3">
        <v>15</v>
      </c>
      <c r="K3187" s="3">
        <v>661.95</v>
      </c>
      <c r="L3187" s="3" t="s">
        <v>23</v>
      </c>
      <c r="M3187" s="5">
        <v>5</v>
      </c>
      <c r="N3187" s="6" t="str">
        <f>IF(ev_charging_network_usage_!$I3187&lt;=10,"Low",IF(ev_charging_network_usage_!$I3187&lt;=30,"Medium","High"))</f>
        <v>High</v>
      </c>
      <c r="O3187" s="6" t="str">
        <f t="shared" si="201"/>
        <v>High Satisfaction</v>
      </c>
      <c r="P3187" s="6" t="str">
        <f>IF(ev_charging_network_usage_!$H3187&lt;30,"Short Charging",IF(ev_charging_network_usage_!$H3187&lt;=60,"Medium Charging","Long Charging"))</f>
        <v>Medium Charging</v>
      </c>
      <c r="Q3187" s="6">
        <f t="shared" si="200"/>
        <v>1</v>
      </c>
      <c r="R3187" s="30">
        <f t="shared" si="198"/>
        <v>0.17499999999999999</v>
      </c>
      <c r="S3187" s="28">
        <f t="shared" si="199"/>
        <v>45580</v>
      </c>
      <c r="T3187" s="28"/>
    </row>
    <row r="3188" spans="1:20" ht="13.2" x14ac:dyDescent="0.25">
      <c r="A3188" s="7" t="s">
        <v>7022</v>
      </c>
      <c r="B3188" s="7" t="s">
        <v>20</v>
      </c>
      <c r="C3188" s="7" t="s">
        <v>30</v>
      </c>
      <c r="D3188" s="7" t="s">
        <v>22</v>
      </c>
      <c r="E3188" s="7" t="s">
        <v>35</v>
      </c>
      <c r="F3188" s="7" t="s">
        <v>7023</v>
      </c>
      <c r="G3188" s="7" t="s">
        <v>7024</v>
      </c>
      <c r="H3188" s="7">
        <v>46</v>
      </c>
      <c r="I3188" s="7">
        <v>39.11</v>
      </c>
      <c r="J3188" s="7">
        <v>10</v>
      </c>
      <c r="K3188" s="7">
        <v>391.1</v>
      </c>
      <c r="L3188" s="7" t="s">
        <v>23</v>
      </c>
      <c r="M3188" s="9">
        <v>5</v>
      </c>
      <c r="N3188" s="6" t="str">
        <f>IF(ev_charging_network_usage_!$I3188&lt;=10,"Low",IF(ev_charging_network_usage_!$I3188&lt;=30,"Medium","High"))</f>
        <v>High</v>
      </c>
      <c r="O3188" s="6" t="str">
        <f t="shared" si="201"/>
        <v>High Satisfaction</v>
      </c>
      <c r="P3188" s="6" t="str">
        <f>IF(ev_charging_network_usage_!$H3188&lt;30,"Short Charging",IF(ev_charging_network_usage_!$H3188&lt;=60,"Medium Charging","Long Charging"))</f>
        <v>Medium Charging</v>
      </c>
      <c r="Q3188" s="6">
        <f t="shared" si="200"/>
        <v>2</v>
      </c>
      <c r="R3188" s="30">
        <f t="shared" si="198"/>
        <v>0.1736111111111111</v>
      </c>
      <c r="S3188" s="28">
        <f t="shared" si="199"/>
        <v>45587</v>
      </c>
      <c r="T3188" s="28"/>
    </row>
    <row r="3189" spans="1:20" ht="13.2" x14ac:dyDescent="0.25">
      <c r="A3189" s="3" t="s">
        <v>7025</v>
      </c>
      <c r="B3189" s="3" t="s">
        <v>29</v>
      </c>
      <c r="C3189" s="3" t="s">
        <v>30</v>
      </c>
      <c r="D3189" s="3" t="s">
        <v>31</v>
      </c>
      <c r="E3189" s="3" t="s">
        <v>17</v>
      </c>
      <c r="F3189" s="3" t="s">
        <v>7026</v>
      </c>
      <c r="G3189" s="3" t="s">
        <v>7027</v>
      </c>
      <c r="H3189" s="3">
        <v>42</v>
      </c>
      <c r="I3189" s="3">
        <v>5.26</v>
      </c>
      <c r="J3189" s="3">
        <v>12</v>
      </c>
      <c r="K3189" s="3">
        <v>63.12</v>
      </c>
      <c r="L3189" s="3" t="s">
        <v>38</v>
      </c>
      <c r="M3189" s="5">
        <v>2</v>
      </c>
      <c r="N3189" s="6" t="str">
        <f>IF(ev_charging_network_usage_!$I3189&lt;=10,"Low",IF(ev_charging_network_usage_!$I3189&lt;=30,"Medium","High"))</f>
        <v>Low</v>
      </c>
      <c r="O3189" s="6" t="str">
        <f t="shared" si="201"/>
        <v>Low Satisfaction</v>
      </c>
      <c r="P3189" s="6" t="str">
        <f>IF(ev_charging_network_usage_!$H3189&lt;30,"Short Charging",IF(ev_charging_network_usage_!$H3189&lt;=60,"Medium Charging","Long Charging"))</f>
        <v>Medium Charging</v>
      </c>
      <c r="Q3189" s="6">
        <f t="shared" si="200"/>
        <v>2</v>
      </c>
      <c r="R3189" s="30">
        <f t="shared" si="198"/>
        <v>0.41041666666666665</v>
      </c>
      <c r="S3189" s="28">
        <f t="shared" si="199"/>
        <v>45581</v>
      </c>
      <c r="T3189" s="28"/>
    </row>
    <row r="3190" spans="1:20" ht="13.2" x14ac:dyDescent="0.25">
      <c r="A3190" s="7" t="s">
        <v>7028</v>
      </c>
      <c r="B3190" s="7" t="s">
        <v>20</v>
      </c>
      <c r="C3190" s="7" t="s">
        <v>15</v>
      </c>
      <c r="D3190" s="7" t="s">
        <v>22</v>
      </c>
      <c r="E3190" s="7" t="s">
        <v>35</v>
      </c>
      <c r="F3190" s="7" t="s">
        <v>7029</v>
      </c>
      <c r="G3190" s="7" t="s">
        <v>7030</v>
      </c>
      <c r="H3190" s="7">
        <v>18</v>
      </c>
      <c r="I3190" s="7">
        <v>28.41</v>
      </c>
      <c r="J3190" s="7">
        <v>10</v>
      </c>
      <c r="K3190" s="7">
        <v>284.10000000000002</v>
      </c>
      <c r="L3190" s="7" t="s">
        <v>18</v>
      </c>
      <c r="M3190" s="9">
        <v>1</v>
      </c>
      <c r="N3190" s="6" t="str">
        <f>IF(ev_charging_network_usage_!$I3190&lt;=10,"Low",IF(ev_charging_network_usage_!$I3190&lt;=30,"Medium","High"))</f>
        <v>Medium</v>
      </c>
      <c r="O3190" s="6" t="str">
        <f t="shared" si="201"/>
        <v>Low Satisfaction</v>
      </c>
      <c r="P3190" s="6" t="str">
        <f>IF(ev_charging_network_usage_!$H3190&lt;30,"Short Charging",IF(ev_charging_network_usage_!$H3190&lt;=60,"Medium Charging","Long Charging"))</f>
        <v>Short Charging</v>
      </c>
      <c r="Q3190" s="6">
        <f t="shared" si="200"/>
        <v>3</v>
      </c>
      <c r="R3190" s="30">
        <f t="shared" si="198"/>
        <v>0.58263888888888893</v>
      </c>
      <c r="S3190" s="28">
        <f t="shared" si="199"/>
        <v>45589</v>
      </c>
      <c r="T3190" s="28"/>
    </row>
    <row r="3191" spans="1:20" ht="13.2" x14ac:dyDescent="0.25">
      <c r="A3191" s="3" t="s">
        <v>7031</v>
      </c>
      <c r="B3191" s="3" t="s">
        <v>29</v>
      </c>
      <c r="C3191" s="3" t="s">
        <v>21</v>
      </c>
      <c r="D3191" s="3" t="s">
        <v>31</v>
      </c>
      <c r="E3191" s="3" t="s">
        <v>35</v>
      </c>
      <c r="F3191" s="3" t="s">
        <v>7032</v>
      </c>
      <c r="G3191" s="3" t="s">
        <v>7033</v>
      </c>
      <c r="H3191" s="3">
        <v>79</v>
      </c>
      <c r="I3191" s="3">
        <v>18.46</v>
      </c>
      <c r="J3191" s="3">
        <v>8</v>
      </c>
      <c r="K3191" s="3">
        <v>147.68</v>
      </c>
      <c r="L3191" s="3" t="s">
        <v>18</v>
      </c>
      <c r="M3191" s="5">
        <v>4</v>
      </c>
      <c r="N3191" s="6" t="str">
        <f>IF(ev_charging_network_usage_!$I3191&lt;=10,"Low",IF(ev_charging_network_usage_!$I3191&lt;=30,"Medium","High"))</f>
        <v>Medium</v>
      </c>
      <c r="O3191" s="6" t="str">
        <f t="shared" si="201"/>
        <v>Medium Satisfaction</v>
      </c>
      <c r="P3191" s="6" t="str">
        <f>IF(ev_charging_network_usage_!$H3191&lt;30,"Short Charging",IF(ev_charging_network_usage_!$H3191&lt;=60,"Medium Charging","Long Charging"))</f>
        <v>Long Charging</v>
      </c>
      <c r="Q3191" s="6">
        <f t="shared" si="200"/>
        <v>1</v>
      </c>
      <c r="R3191" s="30">
        <f t="shared" si="198"/>
        <v>0.84930555555555554</v>
      </c>
      <c r="S3191" s="28">
        <f t="shared" si="199"/>
        <v>45253</v>
      </c>
      <c r="T3191" s="28"/>
    </row>
    <row r="3192" spans="1:20" ht="13.2" x14ac:dyDescent="0.25">
      <c r="A3192" s="7" t="s">
        <v>7034</v>
      </c>
      <c r="B3192" s="7" t="s">
        <v>20</v>
      </c>
      <c r="C3192" s="7" t="s">
        <v>30</v>
      </c>
      <c r="D3192" s="7" t="s">
        <v>34</v>
      </c>
      <c r="E3192" s="7" t="s">
        <v>17</v>
      </c>
      <c r="F3192" s="8">
        <v>45170.82916666667</v>
      </c>
      <c r="G3192" s="8">
        <v>45170.906944444447</v>
      </c>
      <c r="H3192" s="7">
        <v>112</v>
      </c>
      <c r="I3192" s="7">
        <v>24.64</v>
      </c>
      <c r="J3192" s="7">
        <v>10</v>
      </c>
      <c r="K3192" s="7">
        <v>246.4</v>
      </c>
      <c r="L3192" s="7" t="s">
        <v>38</v>
      </c>
      <c r="M3192" s="9">
        <v>2</v>
      </c>
      <c r="N3192" s="6" t="str">
        <f>IF(ev_charging_network_usage_!$I3192&lt;=10,"Low",IF(ev_charging_network_usage_!$I3192&lt;=30,"Medium","High"))</f>
        <v>Medium</v>
      </c>
      <c r="O3192" s="6" t="str">
        <f t="shared" si="201"/>
        <v>Low Satisfaction</v>
      </c>
      <c r="P3192" s="6" t="str">
        <f>IF(ev_charging_network_usage_!$H3192&lt;30,"Short Charging",IF(ev_charging_network_usage_!$H3192&lt;=60,"Medium Charging","Long Charging"))</f>
        <v>Long Charging</v>
      </c>
      <c r="Q3192" s="6">
        <f t="shared" si="200"/>
        <v>2</v>
      </c>
      <c r="R3192" s="30">
        <f t="shared" si="198"/>
        <v>0.82916666666666672</v>
      </c>
      <c r="S3192" s="28">
        <f t="shared" si="199"/>
        <v>45170</v>
      </c>
      <c r="T3192" s="28"/>
    </row>
    <row r="3193" spans="1:20" ht="13.2" x14ac:dyDescent="0.25">
      <c r="A3193" s="3" t="s">
        <v>7035</v>
      </c>
      <c r="B3193" s="3" t="s">
        <v>20</v>
      </c>
      <c r="C3193" s="3" t="s">
        <v>15</v>
      </c>
      <c r="D3193" s="3" t="s">
        <v>34</v>
      </c>
      <c r="E3193" s="3" t="s">
        <v>17</v>
      </c>
      <c r="F3193" s="3" t="s">
        <v>7036</v>
      </c>
      <c r="G3193" s="3" t="s">
        <v>7037</v>
      </c>
      <c r="H3193" s="3">
        <v>17</v>
      </c>
      <c r="I3193" s="3">
        <v>30.86</v>
      </c>
      <c r="J3193" s="3">
        <v>10</v>
      </c>
      <c r="K3193" s="3">
        <v>308.60000000000002</v>
      </c>
      <c r="L3193" s="3" t="s">
        <v>27</v>
      </c>
      <c r="M3193" s="5">
        <v>2</v>
      </c>
      <c r="N3193" s="6" t="str">
        <f>IF(ev_charging_network_usage_!$I3193&lt;=10,"Low",IF(ev_charging_network_usage_!$I3193&lt;=30,"Medium","High"))</f>
        <v>High</v>
      </c>
      <c r="O3193" s="6" t="str">
        <f t="shared" si="201"/>
        <v>Low Satisfaction</v>
      </c>
      <c r="P3193" s="6" t="str">
        <f>IF(ev_charging_network_usage_!$H3193&lt;30,"Short Charging",IF(ev_charging_network_usage_!$H3193&lt;=60,"Medium Charging","Long Charging"))</f>
        <v>Short Charging</v>
      </c>
      <c r="Q3193" s="6">
        <f t="shared" si="200"/>
        <v>3</v>
      </c>
      <c r="R3193" s="30">
        <f t="shared" si="198"/>
        <v>0.97847222222222219</v>
      </c>
      <c r="S3193" s="28">
        <f t="shared" si="199"/>
        <v>45548</v>
      </c>
      <c r="T3193" s="28"/>
    </row>
    <row r="3194" spans="1:20" ht="13.2" x14ac:dyDescent="0.25">
      <c r="A3194" s="7" t="s">
        <v>7038</v>
      </c>
      <c r="B3194" s="7" t="s">
        <v>43</v>
      </c>
      <c r="C3194" s="7" t="s">
        <v>30</v>
      </c>
      <c r="D3194" s="7" t="s">
        <v>31</v>
      </c>
      <c r="E3194" s="7" t="s">
        <v>17</v>
      </c>
      <c r="F3194" s="8">
        <v>45055.217361111114</v>
      </c>
      <c r="G3194" s="8">
        <v>45055.28402777778</v>
      </c>
      <c r="H3194" s="7">
        <v>96</v>
      </c>
      <c r="I3194" s="7">
        <v>6.5</v>
      </c>
      <c r="J3194" s="7">
        <v>10</v>
      </c>
      <c r="K3194" s="7">
        <v>65</v>
      </c>
      <c r="L3194" s="7" t="s">
        <v>18</v>
      </c>
      <c r="M3194" s="9">
        <v>2</v>
      </c>
      <c r="N3194" s="6" t="str">
        <f>IF(ev_charging_network_usage_!$I3194&lt;=10,"Low",IF(ev_charging_network_usage_!$I3194&lt;=30,"Medium","High"))</f>
        <v>Low</v>
      </c>
      <c r="O3194" s="6" t="str">
        <f t="shared" si="201"/>
        <v>Low Satisfaction</v>
      </c>
      <c r="P3194" s="6" t="str">
        <f>IF(ev_charging_network_usage_!$H3194&lt;30,"Short Charging",IF(ev_charging_network_usage_!$H3194&lt;=60,"Medium Charging","Long Charging"))</f>
        <v>Long Charging</v>
      </c>
      <c r="Q3194" s="6">
        <f t="shared" si="200"/>
        <v>2</v>
      </c>
      <c r="R3194" s="30">
        <f t="shared" si="198"/>
        <v>0.21736111111111112</v>
      </c>
      <c r="S3194" s="28">
        <f t="shared" si="199"/>
        <v>45055</v>
      </c>
      <c r="T3194" s="28"/>
    </row>
    <row r="3195" spans="1:20" ht="13.2" x14ac:dyDescent="0.25">
      <c r="A3195" s="3" t="s">
        <v>7039</v>
      </c>
      <c r="B3195" s="3" t="s">
        <v>14</v>
      </c>
      <c r="C3195" s="3" t="s">
        <v>30</v>
      </c>
      <c r="D3195" s="3" t="s">
        <v>34</v>
      </c>
      <c r="E3195" s="3" t="s">
        <v>35</v>
      </c>
      <c r="F3195" s="3" t="s">
        <v>7040</v>
      </c>
      <c r="G3195" s="3" t="s">
        <v>7041</v>
      </c>
      <c r="H3195" s="3">
        <v>77</v>
      </c>
      <c r="I3195" s="3">
        <v>12.06</v>
      </c>
      <c r="J3195" s="3">
        <v>15</v>
      </c>
      <c r="K3195" s="3">
        <v>180.9</v>
      </c>
      <c r="L3195" s="3" t="s">
        <v>38</v>
      </c>
      <c r="M3195" s="5">
        <v>5</v>
      </c>
      <c r="N3195" s="6" t="str">
        <f>IF(ev_charging_network_usage_!$I3195&lt;=10,"Low",IF(ev_charging_network_usage_!$I3195&lt;=30,"Medium","High"))</f>
        <v>Medium</v>
      </c>
      <c r="O3195" s="6" t="str">
        <f t="shared" si="201"/>
        <v>High Satisfaction</v>
      </c>
      <c r="P3195" s="6" t="str">
        <f>IF(ev_charging_network_usage_!$H3195&lt;30,"Short Charging",IF(ev_charging_network_usage_!$H3195&lt;=60,"Medium Charging","Long Charging"))</f>
        <v>Long Charging</v>
      </c>
      <c r="Q3195" s="6">
        <f t="shared" si="200"/>
        <v>2</v>
      </c>
      <c r="R3195" s="30">
        <f t="shared" si="198"/>
        <v>6.2500000000000003E-3</v>
      </c>
      <c r="S3195" s="28">
        <f t="shared" si="199"/>
        <v>45105</v>
      </c>
      <c r="T3195" s="28"/>
    </row>
    <row r="3196" spans="1:20" ht="13.2" x14ac:dyDescent="0.25">
      <c r="A3196" s="7" t="s">
        <v>7042</v>
      </c>
      <c r="B3196" s="7" t="s">
        <v>78</v>
      </c>
      <c r="C3196" s="7" t="s">
        <v>15</v>
      </c>
      <c r="D3196" s="7" t="s">
        <v>34</v>
      </c>
      <c r="E3196" s="7" t="s">
        <v>35</v>
      </c>
      <c r="F3196" s="8">
        <v>44987.625694444447</v>
      </c>
      <c r="G3196" s="8">
        <v>44987.688194444447</v>
      </c>
      <c r="H3196" s="7">
        <v>90</v>
      </c>
      <c r="I3196" s="7">
        <v>34.76</v>
      </c>
      <c r="J3196" s="7">
        <v>15</v>
      </c>
      <c r="K3196" s="7">
        <v>521.4</v>
      </c>
      <c r="L3196" s="7" t="s">
        <v>23</v>
      </c>
      <c r="M3196" s="9">
        <v>5</v>
      </c>
      <c r="N3196" s="6" t="str">
        <f>IF(ev_charging_network_usage_!$I3196&lt;=10,"Low",IF(ev_charging_network_usage_!$I3196&lt;=30,"Medium","High"))</f>
        <v>High</v>
      </c>
      <c r="O3196" s="6" t="str">
        <f t="shared" si="201"/>
        <v>High Satisfaction</v>
      </c>
      <c r="P3196" s="6" t="str">
        <f>IF(ev_charging_network_usage_!$H3196&lt;30,"Short Charging",IF(ev_charging_network_usage_!$H3196&lt;=60,"Medium Charging","Long Charging"))</f>
        <v>Long Charging</v>
      </c>
      <c r="Q3196" s="6">
        <f t="shared" si="200"/>
        <v>3</v>
      </c>
      <c r="R3196" s="30">
        <f t="shared" si="198"/>
        <v>0.62569444444444444</v>
      </c>
      <c r="S3196" s="28">
        <f t="shared" si="199"/>
        <v>44987</v>
      </c>
      <c r="T3196" s="28"/>
    </row>
    <row r="3197" spans="1:20" ht="13.2" x14ac:dyDescent="0.25">
      <c r="A3197" s="3" t="s">
        <v>7043</v>
      </c>
      <c r="B3197" s="3" t="s">
        <v>55</v>
      </c>
      <c r="C3197" s="3" t="s">
        <v>30</v>
      </c>
      <c r="D3197" s="3" t="s">
        <v>22</v>
      </c>
      <c r="E3197" s="3" t="s">
        <v>17</v>
      </c>
      <c r="F3197" s="3" t="s">
        <v>7044</v>
      </c>
      <c r="G3197" s="3" t="s">
        <v>7045</v>
      </c>
      <c r="H3197" s="3">
        <v>87</v>
      </c>
      <c r="I3197" s="3">
        <v>55.75</v>
      </c>
      <c r="J3197" s="3">
        <v>15</v>
      </c>
      <c r="K3197" s="3">
        <v>836.25</v>
      </c>
      <c r="L3197" s="3" t="s">
        <v>23</v>
      </c>
      <c r="M3197" s="5">
        <v>4</v>
      </c>
      <c r="N3197" s="6" t="str">
        <f>IF(ev_charging_network_usage_!$I3197&lt;=10,"Low",IF(ev_charging_network_usage_!$I3197&lt;=30,"Medium","High"))</f>
        <v>High</v>
      </c>
      <c r="O3197" s="6" t="str">
        <f t="shared" si="201"/>
        <v>Medium Satisfaction</v>
      </c>
      <c r="P3197" s="6" t="str">
        <f>IF(ev_charging_network_usage_!$H3197&lt;30,"Short Charging",IF(ev_charging_network_usage_!$H3197&lt;=60,"Medium Charging","Long Charging"))</f>
        <v>Long Charging</v>
      </c>
      <c r="Q3197" s="6">
        <f t="shared" si="200"/>
        <v>2</v>
      </c>
      <c r="R3197" s="30">
        <f t="shared" si="198"/>
        <v>0.37708333333333333</v>
      </c>
      <c r="S3197" s="28">
        <f t="shared" si="199"/>
        <v>45166</v>
      </c>
      <c r="T3197" s="28"/>
    </row>
    <row r="3198" spans="1:20" ht="13.2" x14ac:dyDescent="0.25">
      <c r="A3198" s="7" t="s">
        <v>7046</v>
      </c>
      <c r="B3198" s="7" t="s">
        <v>14</v>
      </c>
      <c r="C3198" s="7" t="s">
        <v>30</v>
      </c>
      <c r="D3198" s="7" t="s">
        <v>22</v>
      </c>
      <c r="E3198" s="7" t="s">
        <v>35</v>
      </c>
      <c r="F3198" s="7" t="s">
        <v>7047</v>
      </c>
      <c r="G3198" s="8">
        <v>45303.073611111111</v>
      </c>
      <c r="H3198" s="7">
        <v>119</v>
      </c>
      <c r="I3198" s="7">
        <v>28.82</v>
      </c>
      <c r="J3198" s="7">
        <v>15</v>
      </c>
      <c r="K3198" s="7">
        <v>432.3</v>
      </c>
      <c r="L3198" s="7" t="s">
        <v>27</v>
      </c>
      <c r="M3198" s="9">
        <v>1</v>
      </c>
      <c r="N3198" s="6" t="str">
        <f>IF(ev_charging_network_usage_!$I3198&lt;=10,"Low",IF(ev_charging_network_usage_!$I3198&lt;=30,"Medium","High"))</f>
        <v>Medium</v>
      </c>
      <c r="O3198" s="6" t="str">
        <f t="shared" si="201"/>
        <v>Low Satisfaction</v>
      </c>
      <c r="P3198" s="6" t="str">
        <f>IF(ev_charging_network_usage_!$H3198&lt;30,"Short Charging",IF(ev_charging_network_usage_!$H3198&lt;=60,"Medium Charging","Long Charging"))</f>
        <v>Long Charging</v>
      </c>
      <c r="Q3198" s="6">
        <f t="shared" si="200"/>
        <v>2</v>
      </c>
      <c r="R3198" s="30">
        <f t="shared" si="198"/>
        <v>0.99097222222222225</v>
      </c>
      <c r="S3198" s="28">
        <f t="shared" si="199"/>
        <v>45626</v>
      </c>
      <c r="T3198" s="28"/>
    </row>
    <row r="3199" spans="1:20" ht="13.2" x14ac:dyDescent="0.25">
      <c r="A3199" s="3" t="s">
        <v>7048</v>
      </c>
      <c r="B3199" s="3" t="s">
        <v>78</v>
      </c>
      <c r="C3199" s="3" t="s">
        <v>21</v>
      </c>
      <c r="D3199" s="3" t="s">
        <v>16</v>
      </c>
      <c r="E3199" s="3" t="s">
        <v>35</v>
      </c>
      <c r="F3199" s="3" t="s">
        <v>7049</v>
      </c>
      <c r="G3199" s="3" t="s">
        <v>7050</v>
      </c>
      <c r="H3199" s="3">
        <v>20</v>
      </c>
      <c r="I3199" s="3">
        <v>8.3000000000000007</v>
      </c>
      <c r="J3199" s="3">
        <v>10</v>
      </c>
      <c r="K3199" s="3">
        <v>83</v>
      </c>
      <c r="L3199" s="3" t="s">
        <v>27</v>
      </c>
      <c r="M3199" s="5">
        <v>4</v>
      </c>
      <c r="N3199" s="6" t="str">
        <f>IF(ev_charging_network_usage_!$I3199&lt;=10,"Low",IF(ev_charging_network_usage_!$I3199&lt;=30,"Medium","High"))</f>
        <v>Low</v>
      </c>
      <c r="O3199" s="6" t="str">
        <f t="shared" si="201"/>
        <v>Medium Satisfaction</v>
      </c>
      <c r="P3199" s="6" t="str">
        <f>IF(ev_charging_network_usage_!$H3199&lt;30,"Short Charging",IF(ev_charging_network_usage_!$H3199&lt;=60,"Medium Charging","Long Charging"))</f>
        <v>Short Charging</v>
      </c>
      <c r="Q3199" s="6">
        <f t="shared" si="200"/>
        <v>1</v>
      </c>
      <c r="R3199" s="30">
        <f t="shared" si="198"/>
        <v>0.81388888888888888</v>
      </c>
      <c r="S3199" s="28">
        <f t="shared" si="199"/>
        <v>44985</v>
      </c>
      <c r="T3199" s="28"/>
    </row>
    <row r="3200" spans="1:20" ht="13.2" x14ac:dyDescent="0.25">
      <c r="A3200" s="7" t="s">
        <v>7051</v>
      </c>
      <c r="B3200" s="7" t="s">
        <v>78</v>
      </c>
      <c r="C3200" s="7" t="s">
        <v>15</v>
      </c>
      <c r="D3200" s="7" t="s">
        <v>31</v>
      </c>
      <c r="E3200" s="7" t="s">
        <v>35</v>
      </c>
      <c r="F3200" s="7" t="s">
        <v>7052</v>
      </c>
      <c r="G3200" s="7" t="s">
        <v>7053</v>
      </c>
      <c r="H3200" s="7">
        <v>53</v>
      </c>
      <c r="I3200" s="7">
        <v>23.43</v>
      </c>
      <c r="J3200" s="7">
        <v>12</v>
      </c>
      <c r="K3200" s="7">
        <v>281.16000000000003</v>
      </c>
      <c r="L3200" s="7" t="s">
        <v>18</v>
      </c>
      <c r="M3200" s="9">
        <v>5</v>
      </c>
      <c r="N3200" s="6" t="str">
        <f>IF(ev_charging_network_usage_!$I3200&lt;=10,"Low",IF(ev_charging_network_usage_!$I3200&lt;=30,"Medium","High"))</f>
        <v>Medium</v>
      </c>
      <c r="O3200" s="6" t="str">
        <f t="shared" si="201"/>
        <v>High Satisfaction</v>
      </c>
      <c r="P3200" s="6" t="str">
        <f>IF(ev_charging_network_usage_!$H3200&lt;30,"Short Charging",IF(ev_charging_network_usage_!$H3200&lt;=60,"Medium Charging","Long Charging"))</f>
        <v>Medium Charging</v>
      </c>
      <c r="Q3200" s="6">
        <f t="shared" si="200"/>
        <v>3</v>
      </c>
      <c r="R3200" s="30">
        <f t="shared" si="198"/>
        <v>0.22500000000000001</v>
      </c>
      <c r="S3200" s="28">
        <f t="shared" si="199"/>
        <v>45214</v>
      </c>
      <c r="T3200" s="28"/>
    </row>
    <row r="3201" spans="1:20" ht="13.2" x14ac:dyDescent="0.25">
      <c r="A3201" s="3" t="s">
        <v>7054</v>
      </c>
      <c r="B3201" s="3" t="s">
        <v>48</v>
      </c>
      <c r="C3201" s="3" t="s">
        <v>21</v>
      </c>
      <c r="D3201" s="3" t="s">
        <v>16</v>
      </c>
      <c r="E3201" s="3" t="s">
        <v>35</v>
      </c>
      <c r="F3201" s="3" t="s">
        <v>7055</v>
      </c>
      <c r="G3201" s="3" t="s">
        <v>7056</v>
      </c>
      <c r="H3201" s="3">
        <v>37</v>
      </c>
      <c r="I3201" s="3">
        <v>37.64</v>
      </c>
      <c r="J3201" s="3">
        <v>8</v>
      </c>
      <c r="K3201" s="3">
        <v>301.12</v>
      </c>
      <c r="L3201" s="3" t="s">
        <v>38</v>
      </c>
      <c r="M3201" s="5">
        <v>2</v>
      </c>
      <c r="N3201" s="6" t="str">
        <f>IF(ev_charging_network_usage_!$I3201&lt;=10,"Low",IF(ev_charging_network_usage_!$I3201&lt;=30,"Medium","High"))</f>
        <v>High</v>
      </c>
      <c r="O3201" s="6" t="str">
        <f t="shared" si="201"/>
        <v>Low Satisfaction</v>
      </c>
      <c r="P3201" s="6" t="str">
        <f>IF(ev_charging_network_usage_!$H3201&lt;30,"Short Charging",IF(ev_charging_network_usage_!$H3201&lt;=60,"Medium Charging","Long Charging"))</f>
        <v>Medium Charging</v>
      </c>
      <c r="Q3201" s="6">
        <f t="shared" si="200"/>
        <v>1</v>
      </c>
      <c r="R3201" s="30">
        <f t="shared" si="198"/>
        <v>0.44722222222222224</v>
      </c>
      <c r="S3201" s="28">
        <f t="shared" si="199"/>
        <v>45494</v>
      </c>
      <c r="T3201" s="28"/>
    </row>
    <row r="3202" spans="1:20" ht="13.2" x14ac:dyDescent="0.25">
      <c r="A3202" s="7" t="s">
        <v>7057</v>
      </c>
      <c r="B3202" s="7" t="s">
        <v>20</v>
      </c>
      <c r="C3202" s="7" t="s">
        <v>30</v>
      </c>
      <c r="D3202" s="7" t="s">
        <v>34</v>
      </c>
      <c r="E3202" s="7" t="s">
        <v>35</v>
      </c>
      <c r="F3202" s="7" t="s">
        <v>7058</v>
      </c>
      <c r="G3202" s="7" t="s">
        <v>7059</v>
      </c>
      <c r="H3202" s="7">
        <v>35</v>
      </c>
      <c r="I3202" s="7">
        <v>4.28</v>
      </c>
      <c r="J3202" s="7">
        <v>10</v>
      </c>
      <c r="K3202" s="7">
        <v>42.8</v>
      </c>
      <c r="L3202" s="7" t="s">
        <v>23</v>
      </c>
      <c r="M3202" s="9">
        <v>2</v>
      </c>
      <c r="N3202" s="6" t="str">
        <f>IF(ev_charging_network_usage_!$I3202&lt;=10,"Low",IF(ev_charging_network_usage_!$I3202&lt;=30,"Medium","High"))</f>
        <v>Low</v>
      </c>
      <c r="O3202" s="6" t="str">
        <f t="shared" si="201"/>
        <v>Low Satisfaction</v>
      </c>
      <c r="P3202" s="6" t="str">
        <f>IF(ev_charging_network_usage_!$H3202&lt;30,"Short Charging",IF(ev_charging_network_usage_!$H3202&lt;=60,"Medium Charging","Long Charging"))</f>
        <v>Medium Charging</v>
      </c>
      <c r="Q3202" s="6">
        <f t="shared" si="200"/>
        <v>2</v>
      </c>
      <c r="R3202" s="30">
        <f t="shared" ref="R3202:R3265" si="202">TIME(HOUR(F3202),MINUTE(F3202),SECOND(F3202))</f>
        <v>0.13194444444444445</v>
      </c>
      <c r="S3202" s="28">
        <f t="shared" ref="S3202:S3265" si="203">DATE(YEAR(F3202),MONTH(F3202),DAY(F3202))</f>
        <v>45372</v>
      </c>
      <c r="T3202" s="28"/>
    </row>
    <row r="3203" spans="1:20" ht="13.2" x14ac:dyDescent="0.25">
      <c r="A3203" s="3" t="s">
        <v>7060</v>
      </c>
      <c r="B3203" s="3" t="s">
        <v>43</v>
      </c>
      <c r="C3203" s="3" t="s">
        <v>21</v>
      </c>
      <c r="D3203" s="3" t="s">
        <v>34</v>
      </c>
      <c r="E3203" s="3" t="s">
        <v>35</v>
      </c>
      <c r="F3203" s="4">
        <v>45414.151388888888</v>
      </c>
      <c r="G3203" s="4">
        <v>45414.213888888888</v>
      </c>
      <c r="H3203" s="3">
        <v>90</v>
      </c>
      <c r="I3203" s="3">
        <v>43.3</v>
      </c>
      <c r="J3203" s="3">
        <v>8</v>
      </c>
      <c r="K3203" s="3">
        <v>346.4</v>
      </c>
      <c r="L3203" s="3" t="s">
        <v>27</v>
      </c>
      <c r="M3203" s="5">
        <v>5</v>
      </c>
      <c r="N3203" s="6" t="str">
        <f>IF(ev_charging_network_usage_!$I3203&lt;=10,"Low",IF(ev_charging_network_usage_!$I3203&lt;=30,"Medium","High"))</f>
        <v>High</v>
      </c>
      <c r="O3203" s="6" t="str">
        <f t="shared" si="201"/>
        <v>High Satisfaction</v>
      </c>
      <c r="P3203" s="6" t="str">
        <f>IF(ev_charging_network_usage_!$H3203&lt;30,"Short Charging",IF(ev_charging_network_usage_!$H3203&lt;=60,"Medium Charging","Long Charging"))</f>
        <v>Long Charging</v>
      </c>
      <c r="Q3203" s="6">
        <f t="shared" ref="Q3203:Q3266" si="204">IF(C3203="Fast Charger",1,IF(C3203="Standard Charger",2,IF(C3203="Super Fast Charger",3,"")))</f>
        <v>1</v>
      </c>
      <c r="R3203" s="30">
        <f t="shared" si="202"/>
        <v>0.15138888888888888</v>
      </c>
      <c r="S3203" s="28">
        <f t="shared" si="203"/>
        <v>45414</v>
      </c>
      <c r="T3203" s="28"/>
    </row>
    <row r="3204" spans="1:20" ht="13.2" x14ac:dyDescent="0.25">
      <c r="A3204" s="7" t="s">
        <v>7061</v>
      </c>
      <c r="B3204" s="7" t="s">
        <v>14</v>
      </c>
      <c r="C3204" s="7" t="s">
        <v>30</v>
      </c>
      <c r="D3204" s="7" t="s">
        <v>34</v>
      </c>
      <c r="E3204" s="7" t="s">
        <v>17</v>
      </c>
      <c r="F3204" s="7" t="s">
        <v>7062</v>
      </c>
      <c r="G3204" s="7" t="s">
        <v>7063</v>
      </c>
      <c r="H3204" s="7">
        <v>61</v>
      </c>
      <c r="I3204" s="7">
        <v>46.82</v>
      </c>
      <c r="J3204" s="7">
        <v>12</v>
      </c>
      <c r="K3204" s="7">
        <v>561.84</v>
      </c>
      <c r="L3204" s="7" t="s">
        <v>23</v>
      </c>
      <c r="M3204" s="9">
        <v>4</v>
      </c>
      <c r="N3204" s="6" t="str">
        <f>IF(ev_charging_network_usage_!$I3204&lt;=10,"Low",IF(ev_charging_network_usage_!$I3204&lt;=30,"Medium","High"))</f>
        <v>High</v>
      </c>
      <c r="O3204" s="6" t="str">
        <f t="shared" ref="O3204:O3267" si="205">IF(M3204&lt;=2,"Low Satisfaction",IF(M3204&lt;=4,"Medium Satisfaction","High Satisfaction"))</f>
        <v>Medium Satisfaction</v>
      </c>
      <c r="P3204" s="6" t="str">
        <f>IF(ev_charging_network_usage_!$H3204&lt;30,"Short Charging",IF(ev_charging_network_usage_!$H3204&lt;=60,"Medium Charging","Long Charging"))</f>
        <v>Long Charging</v>
      </c>
      <c r="Q3204" s="6">
        <f t="shared" si="204"/>
        <v>2</v>
      </c>
      <c r="R3204" s="30">
        <f t="shared" si="202"/>
        <v>0.9</v>
      </c>
      <c r="S3204" s="28">
        <f t="shared" si="203"/>
        <v>45467</v>
      </c>
      <c r="T3204" s="28"/>
    </row>
    <row r="3205" spans="1:20" ht="13.2" x14ac:dyDescent="0.25">
      <c r="A3205" s="3" t="s">
        <v>7064</v>
      </c>
      <c r="B3205" s="3" t="s">
        <v>59</v>
      </c>
      <c r="C3205" s="3" t="s">
        <v>30</v>
      </c>
      <c r="D3205" s="3" t="s">
        <v>22</v>
      </c>
      <c r="E3205" s="3" t="s">
        <v>35</v>
      </c>
      <c r="F3205" s="3" t="s">
        <v>7065</v>
      </c>
      <c r="G3205" s="3" t="s">
        <v>7066</v>
      </c>
      <c r="H3205" s="3">
        <v>74</v>
      </c>
      <c r="I3205" s="3">
        <v>20.27</v>
      </c>
      <c r="J3205" s="3">
        <v>12</v>
      </c>
      <c r="K3205" s="3">
        <v>243.24</v>
      </c>
      <c r="L3205" s="3" t="s">
        <v>38</v>
      </c>
      <c r="M3205" s="5">
        <v>4</v>
      </c>
      <c r="N3205" s="6" t="str">
        <f>IF(ev_charging_network_usage_!$I3205&lt;=10,"Low",IF(ev_charging_network_usage_!$I3205&lt;=30,"Medium","High"))</f>
        <v>Medium</v>
      </c>
      <c r="O3205" s="6" t="str">
        <f t="shared" si="205"/>
        <v>Medium Satisfaction</v>
      </c>
      <c r="P3205" s="6" t="str">
        <f>IF(ev_charging_network_usage_!$H3205&lt;30,"Short Charging",IF(ev_charging_network_usage_!$H3205&lt;=60,"Medium Charging","Long Charging"))</f>
        <v>Long Charging</v>
      </c>
      <c r="Q3205" s="6">
        <f t="shared" si="204"/>
        <v>2</v>
      </c>
      <c r="R3205" s="30">
        <f t="shared" si="202"/>
        <v>0.81111111111111112</v>
      </c>
      <c r="S3205" s="28">
        <f t="shared" si="203"/>
        <v>45071</v>
      </c>
      <c r="T3205" s="28"/>
    </row>
    <row r="3206" spans="1:20" ht="13.2" x14ac:dyDescent="0.25">
      <c r="A3206" s="7" t="s">
        <v>7067</v>
      </c>
      <c r="B3206" s="7" t="s">
        <v>14</v>
      </c>
      <c r="C3206" s="7" t="s">
        <v>21</v>
      </c>
      <c r="D3206" s="7" t="s">
        <v>22</v>
      </c>
      <c r="E3206" s="7" t="s">
        <v>17</v>
      </c>
      <c r="F3206" s="7" t="s">
        <v>7068</v>
      </c>
      <c r="G3206" s="7" t="s">
        <v>7069</v>
      </c>
      <c r="H3206" s="7">
        <v>56</v>
      </c>
      <c r="I3206" s="7">
        <v>20.47</v>
      </c>
      <c r="J3206" s="7">
        <v>12</v>
      </c>
      <c r="K3206" s="7">
        <v>245.64</v>
      </c>
      <c r="L3206" s="7" t="s">
        <v>23</v>
      </c>
      <c r="M3206" s="9">
        <v>4</v>
      </c>
      <c r="N3206" s="6" t="str">
        <f>IF(ev_charging_network_usage_!$I3206&lt;=10,"Low",IF(ev_charging_network_usage_!$I3206&lt;=30,"Medium","High"))</f>
        <v>Medium</v>
      </c>
      <c r="O3206" s="6" t="str">
        <f t="shared" si="205"/>
        <v>Medium Satisfaction</v>
      </c>
      <c r="P3206" s="6" t="str">
        <f>IF(ev_charging_network_usage_!$H3206&lt;30,"Short Charging",IF(ev_charging_network_usage_!$H3206&lt;=60,"Medium Charging","Long Charging"))</f>
        <v>Medium Charging</v>
      </c>
      <c r="Q3206" s="6">
        <f t="shared" si="204"/>
        <v>1</v>
      </c>
      <c r="R3206" s="30">
        <f t="shared" si="202"/>
        <v>0.79513888888888884</v>
      </c>
      <c r="S3206" s="28">
        <f t="shared" si="203"/>
        <v>44972</v>
      </c>
      <c r="T3206" s="28"/>
    </row>
    <row r="3207" spans="1:20" ht="13.2" x14ac:dyDescent="0.25">
      <c r="A3207" s="3" t="s">
        <v>7070</v>
      </c>
      <c r="B3207" s="3" t="s">
        <v>20</v>
      </c>
      <c r="C3207" s="3" t="s">
        <v>15</v>
      </c>
      <c r="D3207" s="3" t="s">
        <v>31</v>
      </c>
      <c r="E3207" s="3" t="s">
        <v>17</v>
      </c>
      <c r="F3207" s="3" t="s">
        <v>7071</v>
      </c>
      <c r="G3207" s="3" t="s">
        <v>7072</v>
      </c>
      <c r="H3207" s="3">
        <v>36</v>
      </c>
      <c r="I3207" s="3">
        <v>50.89</v>
      </c>
      <c r="J3207" s="3">
        <v>15</v>
      </c>
      <c r="K3207" s="3">
        <v>763.35</v>
      </c>
      <c r="L3207" s="3" t="s">
        <v>27</v>
      </c>
      <c r="M3207" s="5">
        <v>3</v>
      </c>
      <c r="N3207" s="6" t="str">
        <f>IF(ev_charging_network_usage_!$I3207&lt;=10,"Low",IF(ev_charging_network_usage_!$I3207&lt;=30,"Medium","High"))</f>
        <v>High</v>
      </c>
      <c r="O3207" s="6" t="str">
        <f t="shared" si="205"/>
        <v>Medium Satisfaction</v>
      </c>
      <c r="P3207" s="6" t="str">
        <f>IF(ev_charging_network_usage_!$H3207&lt;30,"Short Charging",IF(ev_charging_network_usage_!$H3207&lt;=60,"Medium Charging","Long Charging"))</f>
        <v>Medium Charging</v>
      </c>
      <c r="Q3207" s="6">
        <f t="shared" si="204"/>
        <v>3</v>
      </c>
      <c r="R3207" s="30">
        <f t="shared" si="202"/>
        <v>0.58472222222222225</v>
      </c>
      <c r="S3207" s="28">
        <f t="shared" si="203"/>
        <v>45223</v>
      </c>
      <c r="T3207" s="28"/>
    </row>
    <row r="3208" spans="1:20" ht="13.2" x14ac:dyDescent="0.25">
      <c r="A3208" s="7" t="s">
        <v>7073</v>
      </c>
      <c r="B3208" s="7" t="s">
        <v>29</v>
      </c>
      <c r="C3208" s="7" t="s">
        <v>30</v>
      </c>
      <c r="D3208" s="7" t="s">
        <v>31</v>
      </c>
      <c r="E3208" s="7" t="s">
        <v>35</v>
      </c>
      <c r="F3208" s="7" t="s">
        <v>7074</v>
      </c>
      <c r="G3208" s="7" t="s">
        <v>7075</v>
      </c>
      <c r="H3208" s="7">
        <v>112</v>
      </c>
      <c r="I3208" s="7">
        <v>8.77</v>
      </c>
      <c r="J3208" s="7">
        <v>10</v>
      </c>
      <c r="K3208" s="7">
        <v>87.7</v>
      </c>
      <c r="L3208" s="7" t="s">
        <v>27</v>
      </c>
      <c r="M3208" s="9">
        <v>3</v>
      </c>
      <c r="N3208" s="6" t="str">
        <f>IF(ev_charging_network_usage_!$I3208&lt;=10,"Low",IF(ev_charging_network_usage_!$I3208&lt;=30,"Medium","High"))</f>
        <v>Low</v>
      </c>
      <c r="O3208" s="6" t="str">
        <f t="shared" si="205"/>
        <v>Medium Satisfaction</v>
      </c>
      <c r="P3208" s="6" t="str">
        <f>IF(ev_charging_network_usage_!$H3208&lt;30,"Short Charging",IF(ev_charging_network_usage_!$H3208&lt;=60,"Medium Charging","Long Charging"))</f>
        <v>Long Charging</v>
      </c>
      <c r="Q3208" s="6">
        <f t="shared" si="204"/>
        <v>2</v>
      </c>
      <c r="R3208" s="30">
        <f t="shared" si="202"/>
        <v>0.61041666666666672</v>
      </c>
      <c r="S3208" s="28">
        <f t="shared" si="203"/>
        <v>45503</v>
      </c>
      <c r="T3208" s="28"/>
    </row>
    <row r="3209" spans="1:20" ht="13.2" x14ac:dyDescent="0.25">
      <c r="A3209" s="3" t="s">
        <v>7076</v>
      </c>
      <c r="B3209" s="3" t="s">
        <v>14</v>
      </c>
      <c r="C3209" s="3" t="s">
        <v>30</v>
      </c>
      <c r="D3209" s="3" t="s">
        <v>31</v>
      </c>
      <c r="E3209" s="3" t="s">
        <v>17</v>
      </c>
      <c r="F3209" s="3" t="s">
        <v>7077</v>
      </c>
      <c r="G3209" s="3" t="s">
        <v>7078</v>
      </c>
      <c r="H3209" s="3">
        <v>44</v>
      </c>
      <c r="I3209" s="3">
        <v>43.3</v>
      </c>
      <c r="J3209" s="3">
        <v>8</v>
      </c>
      <c r="K3209" s="3">
        <v>346.4</v>
      </c>
      <c r="L3209" s="3" t="s">
        <v>23</v>
      </c>
      <c r="M3209" s="5">
        <v>1</v>
      </c>
      <c r="N3209" s="6" t="str">
        <f>IF(ev_charging_network_usage_!$I3209&lt;=10,"Low",IF(ev_charging_network_usage_!$I3209&lt;=30,"Medium","High"))</f>
        <v>High</v>
      </c>
      <c r="O3209" s="6" t="str">
        <f t="shared" si="205"/>
        <v>Low Satisfaction</v>
      </c>
      <c r="P3209" s="6" t="str">
        <f>IF(ev_charging_network_usage_!$H3209&lt;30,"Short Charging",IF(ev_charging_network_usage_!$H3209&lt;=60,"Medium Charging","Long Charging"))</f>
        <v>Medium Charging</v>
      </c>
      <c r="Q3209" s="6">
        <f t="shared" si="204"/>
        <v>2</v>
      </c>
      <c r="R3209" s="30">
        <f t="shared" si="202"/>
        <v>0.95902777777777781</v>
      </c>
      <c r="S3209" s="28">
        <f t="shared" si="203"/>
        <v>45226</v>
      </c>
      <c r="T3209" s="28"/>
    </row>
    <row r="3210" spans="1:20" ht="13.2" x14ac:dyDescent="0.25">
      <c r="A3210" s="7" t="s">
        <v>7079</v>
      </c>
      <c r="B3210" s="7" t="s">
        <v>59</v>
      </c>
      <c r="C3210" s="7" t="s">
        <v>30</v>
      </c>
      <c r="D3210" s="7" t="s">
        <v>31</v>
      </c>
      <c r="E3210" s="7" t="s">
        <v>17</v>
      </c>
      <c r="F3210" s="7" t="s">
        <v>7080</v>
      </c>
      <c r="G3210" s="7" t="s">
        <v>7081</v>
      </c>
      <c r="H3210" s="7">
        <v>56</v>
      </c>
      <c r="I3210" s="7">
        <v>13.96</v>
      </c>
      <c r="J3210" s="7">
        <v>12</v>
      </c>
      <c r="K3210" s="7">
        <v>167.52</v>
      </c>
      <c r="L3210" s="7" t="s">
        <v>27</v>
      </c>
      <c r="M3210" s="9">
        <v>1</v>
      </c>
      <c r="N3210" s="6" t="str">
        <f>IF(ev_charging_network_usage_!$I3210&lt;=10,"Low",IF(ev_charging_network_usage_!$I3210&lt;=30,"Medium","High"))</f>
        <v>Medium</v>
      </c>
      <c r="O3210" s="6" t="str">
        <f t="shared" si="205"/>
        <v>Low Satisfaction</v>
      </c>
      <c r="P3210" s="6" t="str">
        <f>IF(ev_charging_network_usage_!$H3210&lt;30,"Short Charging",IF(ev_charging_network_usage_!$H3210&lt;=60,"Medium Charging","Long Charging"))</f>
        <v>Medium Charging</v>
      </c>
      <c r="Q3210" s="6">
        <f t="shared" si="204"/>
        <v>2</v>
      </c>
      <c r="R3210" s="30">
        <f t="shared" si="202"/>
        <v>0.71180555555555558</v>
      </c>
      <c r="S3210" s="28">
        <f t="shared" si="203"/>
        <v>44978</v>
      </c>
      <c r="T3210" s="28"/>
    </row>
    <row r="3211" spans="1:20" ht="13.2" x14ac:dyDescent="0.25">
      <c r="A3211" s="3" t="s">
        <v>7082</v>
      </c>
      <c r="B3211" s="3" t="s">
        <v>48</v>
      </c>
      <c r="C3211" s="3" t="s">
        <v>21</v>
      </c>
      <c r="D3211" s="3" t="s">
        <v>22</v>
      </c>
      <c r="E3211" s="3" t="s">
        <v>17</v>
      </c>
      <c r="F3211" s="3" t="s">
        <v>7083</v>
      </c>
      <c r="G3211" s="3" t="s">
        <v>7084</v>
      </c>
      <c r="H3211" s="3">
        <v>43</v>
      </c>
      <c r="I3211" s="3">
        <v>45.99</v>
      </c>
      <c r="J3211" s="3">
        <v>15</v>
      </c>
      <c r="K3211" s="3">
        <v>689.85</v>
      </c>
      <c r="L3211" s="3" t="s">
        <v>38</v>
      </c>
      <c r="M3211" s="5">
        <v>3</v>
      </c>
      <c r="N3211" s="6" t="str">
        <f>IF(ev_charging_network_usage_!$I3211&lt;=10,"Low",IF(ev_charging_network_usage_!$I3211&lt;=30,"Medium","High"))</f>
        <v>High</v>
      </c>
      <c r="O3211" s="6" t="str">
        <f t="shared" si="205"/>
        <v>Medium Satisfaction</v>
      </c>
      <c r="P3211" s="6" t="str">
        <f>IF(ev_charging_network_usage_!$H3211&lt;30,"Short Charging",IF(ev_charging_network_usage_!$H3211&lt;=60,"Medium Charging","Long Charging"))</f>
        <v>Medium Charging</v>
      </c>
      <c r="Q3211" s="6">
        <f t="shared" si="204"/>
        <v>1</v>
      </c>
      <c r="R3211" s="30">
        <f t="shared" si="202"/>
        <v>8.611111111111111E-2</v>
      </c>
      <c r="S3211" s="28">
        <f t="shared" si="203"/>
        <v>45060</v>
      </c>
      <c r="T3211" s="28"/>
    </row>
    <row r="3212" spans="1:20" ht="13.2" x14ac:dyDescent="0.25">
      <c r="A3212" s="7" t="s">
        <v>7085</v>
      </c>
      <c r="B3212" s="7" t="s">
        <v>20</v>
      </c>
      <c r="C3212" s="7" t="s">
        <v>15</v>
      </c>
      <c r="D3212" s="7" t="s">
        <v>22</v>
      </c>
      <c r="E3212" s="7" t="s">
        <v>17</v>
      </c>
      <c r="F3212" s="7" t="s">
        <v>7086</v>
      </c>
      <c r="G3212" s="7" t="s">
        <v>7087</v>
      </c>
      <c r="H3212" s="7">
        <v>36</v>
      </c>
      <c r="I3212" s="7">
        <v>34.96</v>
      </c>
      <c r="J3212" s="7">
        <v>15</v>
      </c>
      <c r="K3212" s="7">
        <v>524.4</v>
      </c>
      <c r="L3212" s="7" t="s">
        <v>18</v>
      </c>
      <c r="M3212" s="9">
        <v>4</v>
      </c>
      <c r="N3212" s="6" t="str">
        <f>IF(ev_charging_network_usage_!$I3212&lt;=10,"Low",IF(ev_charging_network_usage_!$I3212&lt;=30,"Medium","High"))</f>
        <v>High</v>
      </c>
      <c r="O3212" s="6" t="str">
        <f t="shared" si="205"/>
        <v>Medium Satisfaction</v>
      </c>
      <c r="P3212" s="6" t="str">
        <f>IF(ev_charging_network_usage_!$H3212&lt;30,"Short Charging",IF(ev_charging_network_usage_!$H3212&lt;=60,"Medium Charging","Long Charging"))</f>
        <v>Medium Charging</v>
      </c>
      <c r="Q3212" s="6">
        <f t="shared" si="204"/>
        <v>3</v>
      </c>
      <c r="R3212" s="30">
        <f t="shared" si="202"/>
        <v>5.347222222222222E-2</v>
      </c>
      <c r="S3212" s="28">
        <f t="shared" si="203"/>
        <v>44945</v>
      </c>
      <c r="T3212" s="28"/>
    </row>
    <row r="3213" spans="1:20" ht="13.2" x14ac:dyDescent="0.25">
      <c r="A3213" s="3" t="s">
        <v>7088</v>
      </c>
      <c r="B3213" s="3" t="s">
        <v>29</v>
      </c>
      <c r="C3213" s="3" t="s">
        <v>30</v>
      </c>
      <c r="D3213" s="3" t="s">
        <v>34</v>
      </c>
      <c r="E3213" s="3" t="s">
        <v>17</v>
      </c>
      <c r="F3213" s="4">
        <v>45054.913888888892</v>
      </c>
      <c r="G3213" s="4">
        <v>45054.981944444444</v>
      </c>
      <c r="H3213" s="3">
        <v>98</v>
      </c>
      <c r="I3213" s="3">
        <v>55.04</v>
      </c>
      <c r="J3213" s="3">
        <v>12</v>
      </c>
      <c r="K3213" s="3">
        <v>660.48</v>
      </c>
      <c r="L3213" s="3" t="s">
        <v>38</v>
      </c>
      <c r="M3213" s="5">
        <v>5</v>
      </c>
      <c r="N3213" s="6" t="str">
        <f>IF(ev_charging_network_usage_!$I3213&lt;=10,"Low",IF(ev_charging_network_usage_!$I3213&lt;=30,"Medium","High"))</f>
        <v>High</v>
      </c>
      <c r="O3213" s="6" t="str">
        <f t="shared" si="205"/>
        <v>High Satisfaction</v>
      </c>
      <c r="P3213" s="6" t="str">
        <f>IF(ev_charging_network_usage_!$H3213&lt;30,"Short Charging",IF(ev_charging_network_usage_!$H3213&lt;=60,"Medium Charging","Long Charging"))</f>
        <v>Long Charging</v>
      </c>
      <c r="Q3213" s="6">
        <f t="shared" si="204"/>
        <v>2</v>
      </c>
      <c r="R3213" s="30">
        <f t="shared" si="202"/>
        <v>0.91388888888888886</v>
      </c>
      <c r="S3213" s="28">
        <f t="shared" si="203"/>
        <v>45054</v>
      </c>
      <c r="T3213" s="28"/>
    </row>
    <row r="3214" spans="1:20" ht="13.2" x14ac:dyDescent="0.25">
      <c r="A3214" s="7" t="s">
        <v>7089</v>
      </c>
      <c r="B3214" s="7" t="s">
        <v>43</v>
      </c>
      <c r="C3214" s="7" t="s">
        <v>30</v>
      </c>
      <c r="D3214" s="7" t="s">
        <v>16</v>
      </c>
      <c r="E3214" s="7" t="s">
        <v>35</v>
      </c>
      <c r="F3214" s="7" t="s">
        <v>7090</v>
      </c>
      <c r="G3214" s="7" t="s">
        <v>7091</v>
      </c>
      <c r="H3214" s="7">
        <v>99</v>
      </c>
      <c r="I3214" s="7">
        <v>46.45</v>
      </c>
      <c r="J3214" s="7">
        <v>8</v>
      </c>
      <c r="K3214" s="7">
        <v>371.6</v>
      </c>
      <c r="L3214" s="7" t="s">
        <v>27</v>
      </c>
      <c r="M3214" s="9">
        <v>4</v>
      </c>
      <c r="N3214" s="6" t="str">
        <f>IF(ev_charging_network_usage_!$I3214&lt;=10,"Low",IF(ev_charging_network_usage_!$I3214&lt;=30,"Medium","High"))</f>
        <v>High</v>
      </c>
      <c r="O3214" s="6" t="str">
        <f t="shared" si="205"/>
        <v>Medium Satisfaction</v>
      </c>
      <c r="P3214" s="6" t="str">
        <f>IF(ev_charging_network_usage_!$H3214&lt;30,"Short Charging",IF(ev_charging_network_usage_!$H3214&lt;=60,"Medium Charging","Long Charging"))</f>
        <v>Long Charging</v>
      </c>
      <c r="Q3214" s="6">
        <f t="shared" si="204"/>
        <v>2</v>
      </c>
      <c r="R3214" s="30">
        <f t="shared" si="202"/>
        <v>1.7361111111111112E-2</v>
      </c>
      <c r="S3214" s="28">
        <f t="shared" si="203"/>
        <v>45412</v>
      </c>
      <c r="T3214" s="28"/>
    </row>
    <row r="3215" spans="1:20" ht="13.2" x14ac:dyDescent="0.25">
      <c r="A3215" s="3" t="s">
        <v>7092</v>
      </c>
      <c r="B3215" s="3" t="s">
        <v>43</v>
      </c>
      <c r="C3215" s="3" t="s">
        <v>21</v>
      </c>
      <c r="D3215" s="3" t="s">
        <v>34</v>
      </c>
      <c r="E3215" s="3" t="s">
        <v>35</v>
      </c>
      <c r="F3215" s="4">
        <v>45233.861111111109</v>
      </c>
      <c r="G3215" s="4">
        <v>45233.916666666664</v>
      </c>
      <c r="H3215" s="3">
        <v>80</v>
      </c>
      <c r="I3215" s="3">
        <v>11.48</v>
      </c>
      <c r="J3215" s="3">
        <v>12</v>
      </c>
      <c r="K3215" s="3">
        <v>137.76</v>
      </c>
      <c r="L3215" s="3" t="s">
        <v>27</v>
      </c>
      <c r="M3215" s="5">
        <v>4</v>
      </c>
      <c r="N3215" s="6" t="str">
        <f>IF(ev_charging_network_usage_!$I3215&lt;=10,"Low",IF(ev_charging_network_usage_!$I3215&lt;=30,"Medium","High"))</f>
        <v>Medium</v>
      </c>
      <c r="O3215" s="6" t="str">
        <f t="shared" si="205"/>
        <v>Medium Satisfaction</v>
      </c>
      <c r="P3215" s="6" t="str">
        <f>IF(ev_charging_network_usage_!$H3215&lt;30,"Short Charging",IF(ev_charging_network_usage_!$H3215&lt;=60,"Medium Charging","Long Charging"))</f>
        <v>Long Charging</v>
      </c>
      <c r="Q3215" s="6">
        <f t="shared" si="204"/>
        <v>1</v>
      </c>
      <c r="R3215" s="30">
        <f t="shared" si="202"/>
        <v>0.86111111111111116</v>
      </c>
      <c r="S3215" s="28">
        <f t="shared" si="203"/>
        <v>45233</v>
      </c>
      <c r="T3215" s="28"/>
    </row>
    <row r="3216" spans="1:20" ht="13.2" x14ac:dyDescent="0.25">
      <c r="A3216" s="7" t="s">
        <v>7093</v>
      </c>
      <c r="B3216" s="7" t="s">
        <v>43</v>
      </c>
      <c r="C3216" s="7" t="s">
        <v>21</v>
      </c>
      <c r="D3216" s="7" t="s">
        <v>31</v>
      </c>
      <c r="E3216" s="7" t="s">
        <v>17</v>
      </c>
      <c r="F3216" s="7" t="s">
        <v>7094</v>
      </c>
      <c r="G3216" s="7" t="s">
        <v>7095</v>
      </c>
      <c r="H3216" s="7">
        <v>113</v>
      </c>
      <c r="I3216" s="7">
        <v>17.48</v>
      </c>
      <c r="J3216" s="7">
        <v>12</v>
      </c>
      <c r="K3216" s="7">
        <v>209.76</v>
      </c>
      <c r="L3216" s="7" t="s">
        <v>18</v>
      </c>
      <c r="M3216" s="9">
        <v>3</v>
      </c>
      <c r="N3216" s="6" t="str">
        <f>IF(ev_charging_network_usage_!$I3216&lt;=10,"Low",IF(ev_charging_network_usage_!$I3216&lt;=30,"Medium","High"))</f>
        <v>Medium</v>
      </c>
      <c r="O3216" s="6" t="str">
        <f t="shared" si="205"/>
        <v>Medium Satisfaction</v>
      </c>
      <c r="P3216" s="6" t="str">
        <f>IF(ev_charging_network_usage_!$H3216&lt;30,"Short Charging",IF(ev_charging_network_usage_!$H3216&lt;=60,"Medium Charging","Long Charging"))</f>
        <v>Long Charging</v>
      </c>
      <c r="Q3216" s="6">
        <f t="shared" si="204"/>
        <v>1</v>
      </c>
      <c r="R3216" s="30">
        <f t="shared" si="202"/>
        <v>0.56944444444444442</v>
      </c>
      <c r="S3216" s="28">
        <f t="shared" si="203"/>
        <v>45154</v>
      </c>
      <c r="T3216" s="28"/>
    </row>
    <row r="3217" spans="1:20" ht="13.2" x14ac:dyDescent="0.25">
      <c r="A3217" s="3" t="s">
        <v>7096</v>
      </c>
      <c r="B3217" s="3" t="s">
        <v>55</v>
      </c>
      <c r="C3217" s="3" t="s">
        <v>21</v>
      </c>
      <c r="D3217" s="3" t="s">
        <v>34</v>
      </c>
      <c r="E3217" s="3" t="s">
        <v>17</v>
      </c>
      <c r="F3217" s="4">
        <v>45301.395833333336</v>
      </c>
      <c r="G3217" s="4">
        <v>45301.423611111109</v>
      </c>
      <c r="H3217" s="3">
        <v>40</v>
      </c>
      <c r="I3217" s="3">
        <v>9.58</v>
      </c>
      <c r="J3217" s="3">
        <v>15</v>
      </c>
      <c r="K3217" s="3">
        <v>143.69999999999999</v>
      </c>
      <c r="L3217" s="3" t="s">
        <v>18</v>
      </c>
      <c r="M3217" s="5">
        <v>2</v>
      </c>
      <c r="N3217" s="6" t="str">
        <f>IF(ev_charging_network_usage_!$I3217&lt;=10,"Low",IF(ev_charging_network_usage_!$I3217&lt;=30,"Medium","High"))</f>
        <v>Low</v>
      </c>
      <c r="O3217" s="6" t="str">
        <f t="shared" si="205"/>
        <v>Low Satisfaction</v>
      </c>
      <c r="P3217" s="6" t="str">
        <f>IF(ev_charging_network_usage_!$H3217&lt;30,"Short Charging",IF(ev_charging_network_usage_!$H3217&lt;=60,"Medium Charging","Long Charging"))</f>
        <v>Medium Charging</v>
      </c>
      <c r="Q3217" s="6">
        <f t="shared" si="204"/>
        <v>1</v>
      </c>
      <c r="R3217" s="30">
        <f t="shared" si="202"/>
        <v>0.39583333333333331</v>
      </c>
      <c r="S3217" s="28">
        <f t="shared" si="203"/>
        <v>45301</v>
      </c>
      <c r="T3217" s="28"/>
    </row>
    <row r="3218" spans="1:20" ht="13.2" x14ac:dyDescent="0.25">
      <c r="A3218" s="7" t="s">
        <v>7097</v>
      </c>
      <c r="B3218" s="7" t="s">
        <v>55</v>
      </c>
      <c r="C3218" s="7" t="s">
        <v>15</v>
      </c>
      <c r="D3218" s="7" t="s">
        <v>34</v>
      </c>
      <c r="E3218" s="7" t="s">
        <v>17</v>
      </c>
      <c r="F3218" s="8">
        <v>45505.027777777781</v>
      </c>
      <c r="G3218" s="8">
        <v>45505.081250000003</v>
      </c>
      <c r="H3218" s="7">
        <v>77</v>
      </c>
      <c r="I3218" s="7">
        <v>2.0499999999999998</v>
      </c>
      <c r="J3218" s="7">
        <v>8</v>
      </c>
      <c r="K3218" s="7">
        <v>16.399999999999999</v>
      </c>
      <c r="L3218" s="7" t="s">
        <v>18</v>
      </c>
      <c r="M3218" s="9">
        <v>4</v>
      </c>
      <c r="N3218" s="6" t="str">
        <f>IF(ev_charging_network_usage_!$I3218&lt;=10,"Low",IF(ev_charging_network_usage_!$I3218&lt;=30,"Medium","High"))</f>
        <v>Low</v>
      </c>
      <c r="O3218" s="6" t="str">
        <f t="shared" si="205"/>
        <v>Medium Satisfaction</v>
      </c>
      <c r="P3218" s="6" t="str">
        <f>IF(ev_charging_network_usage_!$H3218&lt;30,"Short Charging",IF(ev_charging_network_usage_!$H3218&lt;=60,"Medium Charging","Long Charging"))</f>
        <v>Long Charging</v>
      </c>
      <c r="Q3218" s="6">
        <f t="shared" si="204"/>
        <v>3</v>
      </c>
      <c r="R3218" s="30">
        <f t="shared" si="202"/>
        <v>2.7777777777777776E-2</v>
      </c>
      <c r="S3218" s="28">
        <f t="shared" si="203"/>
        <v>45505</v>
      </c>
      <c r="T3218" s="28"/>
    </row>
    <row r="3219" spans="1:20" ht="13.2" x14ac:dyDescent="0.25">
      <c r="A3219" s="3" t="s">
        <v>7098</v>
      </c>
      <c r="B3219" s="3" t="s">
        <v>43</v>
      </c>
      <c r="C3219" s="3" t="s">
        <v>30</v>
      </c>
      <c r="D3219" s="3" t="s">
        <v>34</v>
      </c>
      <c r="E3219" s="3" t="s">
        <v>17</v>
      </c>
      <c r="F3219" s="3" t="s">
        <v>7099</v>
      </c>
      <c r="G3219" s="3" t="s">
        <v>7100</v>
      </c>
      <c r="H3219" s="3">
        <v>106</v>
      </c>
      <c r="I3219" s="3">
        <v>26.32</v>
      </c>
      <c r="J3219" s="3">
        <v>8</v>
      </c>
      <c r="K3219" s="3">
        <v>210.56</v>
      </c>
      <c r="L3219" s="3" t="s">
        <v>27</v>
      </c>
      <c r="M3219" s="5">
        <v>1</v>
      </c>
      <c r="N3219" s="6" t="str">
        <f>IF(ev_charging_network_usage_!$I3219&lt;=10,"Low",IF(ev_charging_network_usage_!$I3219&lt;=30,"Medium","High"))</f>
        <v>Medium</v>
      </c>
      <c r="O3219" s="6" t="str">
        <f t="shared" si="205"/>
        <v>Low Satisfaction</v>
      </c>
      <c r="P3219" s="6" t="str">
        <f>IF(ev_charging_network_usage_!$H3219&lt;30,"Short Charging",IF(ev_charging_network_usage_!$H3219&lt;=60,"Medium Charging","Long Charging"))</f>
        <v>Long Charging</v>
      </c>
      <c r="Q3219" s="6">
        <f t="shared" si="204"/>
        <v>2</v>
      </c>
      <c r="R3219" s="30">
        <f t="shared" si="202"/>
        <v>0.27847222222222223</v>
      </c>
      <c r="S3219" s="28">
        <f t="shared" si="203"/>
        <v>45619</v>
      </c>
      <c r="T3219" s="28"/>
    </row>
    <row r="3220" spans="1:20" ht="13.2" x14ac:dyDescent="0.25">
      <c r="A3220" s="7" t="s">
        <v>7101</v>
      </c>
      <c r="B3220" s="7" t="s">
        <v>14</v>
      </c>
      <c r="C3220" s="7" t="s">
        <v>21</v>
      </c>
      <c r="D3220" s="7" t="s">
        <v>22</v>
      </c>
      <c r="E3220" s="7" t="s">
        <v>35</v>
      </c>
      <c r="F3220" s="7" t="s">
        <v>7102</v>
      </c>
      <c r="G3220" s="7" t="s">
        <v>7103</v>
      </c>
      <c r="H3220" s="7">
        <v>34</v>
      </c>
      <c r="I3220" s="7">
        <v>43.6</v>
      </c>
      <c r="J3220" s="7">
        <v>8</v>
      </c>
      <c r="K3220" s="7">
        <v>348.8</v>
      </c>
      <c r="L3220" s="7" t="s">
        <v>18</v>
      </c>
      <c r="M3220" s="9">
        <v>4</v>
      </c>
      <c r="N3220" s="6" t="str">
        <f>IF(ev_charging_network_usage_!$I3220&lt;=10,"Low",IF(ev_charging_network_usage_!$I3220&lt;=30,"Medium","High"))</f>
        <v>High</v>
      </c>
      <c r="O3220" s="6" t="str">
        <f t="shared" si="205"/>
        <v>Medium Satisfaction</v>
      </c>
      <c r="P3220" s="6" t="str">
        <f>IF(ev_charging_network_usage_!$H3220&lt;30,"Short Charging",IF(ev_charging_network_usage_!$H3220&lt;=60,"Medium Charging","Long Charging"))</f>
        <v>Medium Charging</v>
      </c>
      <c r="Q3220" s="6">
        <f t="shared" si="204"/>
        <v>1</v>
      </c>
      <c r="R3220" s="30">
        <f t="shared" si="202"/>
        <v>0.47638888888888886</v>
      </c>
      <c r="S3220" s="28">
        <f t="shared" si="203"/>
        <v>45399</v>
      </c>
      <c r="T3220" s="28"/>
    </row>
    <row r="3221" spans="1:20" ht="13.2" x14ac:dyDescent="0.25">
      <c r="A3221" s="3" t="s">
        <v>7104</v>
      </c>
      <c r="B3221" s="3" t="s">
        <v>48</v>
      </c>
      <c r="C3221" s="3" t="s">
        <v>21</v>
      </c>
      <c r="D3221" s="3" t="s">
        <v>16</v>
      </c>
      <c r="E3221" s="3" t="s">
        <v>35</v>
      </c>
      <c r="F3221" s="3" t="s">
        <v>7105</v>
      </c>
      <c r="G3221" s="3" t="s">
        <v>7106</v>
      </c>
      <c r="H3221" s="3">
        <v>115</v>
      </c>
      <c r="I3221" s="3">
        <v>51.54</v>
      </c>
      <c r="J3221" s="3">
        <v>8</v>
      </c>
      <c r="K3221" s="3">
        <v>412.32</v>
      </c>
      <c r="L3221" s="3" t="s">
        <v>18</v>
      </c>
      <c r="M3221" s="5">
        <v>2</v>
      </c>
      <c r="N3221" s="6" t="str">
        <f>IF(ev_charging_network_usage_!$I3221&lt;=10,"Low",IF(ev_charging_network_usage_!$I3221&lt;=30,"Medium","High"))</f>
        <v>High</v>
      </c>
      <c r="O3221" s="6" t="str">
        <f t="shared" si="205"/>
        <v>Low Satisfaction</v>
      </c>
      <c r="P3221" s="6" t="str">
        <f>IF(ev_charging_network_usage_!$H3221&lt;30,"Short Charging",IF(ev_charging_network_usage_!$H3221&lt;=60,"Medium Charging","Long Charging"))</f>
        <v>Long Charging</v>
      </c>
      <c r="Q3221" s="6">
        <f t="shared" si="204"/>
        <v>1</v>
      </c>
      <c r="R3221" s="30">
        <f t="shared" si="202"/>
        <v>0.55902777777777779</v>
      </c>
      <c r="S3221" s="28">
        <f t="shared" si="203"/>
        <v>45345</v>
      </c>
      <c r="T3221" s="28"/>
    </row>
    <row r="3222" spans="1:20" ht="13.2" x14ac:dyDescent="0.25">
      <c r="A3222" s="7" t="s">
        <v>7107</v>
      </c>
      <c r="B3222" s="7" t="s">
        <v>20</v>
      </c>
      <c r="C3222" s="7" t="s">
        <v>21</v>
      </c>
      <c r="D3222" s="7" t="s">
        <v>16</v>
      </c>
      <c r="E3222" s="7" t="s">
        <v>35</v>
      </c>
      <c r="F3222" s="7" t="s">
        <v>7108</v>
      </c>
      <c r="G3222" s="7" t="s">
        <v>7109</v>
      </c>
      <c r="H3222" s="7">
        <v>73</v>
      </c>
      <c r="I3222" s="7">
        <v>49.24</v>
      </c>
      <c r="J3222" s="7">
        <v>12</v>
      </c>
      <c r="K3222" s="7">
        <v>590.88</v>
      </c>
      <c r="L3222" s="7" t="s">
        <v>18</v>
      </c>
      <c r="M3222" s="9">
        <v>2</v>
      </c>
      <c r="N3222" s="6" t="str">
        <f>IF(ev_charging_network_usage_!$I3222&lt;=10,"Low",IF(ev_charging_network_usage_!$I3222&lt;=30,"Medium","High"))</f>
        <v>High</v>
      </c>
      <c r="O3222" s="6" t="str">
        <f t="shared" si="205"/>
        <v>Low Satisfaction</v>
      </c>
      <c r="P3222" s="6" t="str">
        <f>IF(ev_charging_network_usage_!$H3222&lt;30,"Short Charging",IF(ev_charging_network_usage_!$H3222&lt;=60,"Medium Charging","Long Charging"))</f>
        <v>Long Charging</v>
      </c>
      <c r="Q3222" s="6">
        <f t="shared" si="204"/>
        <v>1</v>
      </c>
      <c r="R3222" s="30">
        <f t="shared" si="202"/>
        <v>0.6694444444444444</v>
      </c>
      <c r="S3222" s="28">
        <f t="shared" si="203"/>
        <v>45335</v>
      </c>
      <c r="T3222" s="28"/>
    </row>
    <row r="3223" spans="1:20" ht="13.2" x14ac:dyDescent="0.25">
      <c r="A3223" s="3" t="s">
        <v>7110</v>
      </c>
      <c r="B3223" s="3" t="s">
        <v>43</v>
      </c>
      <c r="C3223" s="3" t="s">
        <v>30</v>
      </c>
      <c r="D3223" s="3" t="s">
        <v>31</v>
      </c>
      <c r="E3223" s="3" t="s">
        <v>35</v>
      </c>
      <c r="F3223" s="3" t="s">
        <v>7111</v>
      </c>
      <c r="G3223" s="3" t="s">
        <v>7112</v>
      </c>
      <c r="H3223" s="3">
        <v>108</v>
      </c>
      <c r="I3223" s="3">
        <v>34.76</v>
      </c>
      <c r="J3223" s="3">
        <v>12</v>
      </c>
      <c r="K3223" s="3">
        <v>417.12</v>
      </c>
      <c r="L3223" s="3" t="s">
        <v>18</v>
      </c>
      <c r="M3223" s="5">
        <v>2</v>
      </c>
      <c r="N3223" s="6" t="str">
        <f>IF(ev_charging_network_usage_!$I3223&lt;=10,"Low",IF(ev_charging_network_usage_!$I3223&lt;=30,"Medium","High"))</f>
        <v>High</v>
      </c>
      <c r="O3223" s="6" t="str">
        <f t="shared" si="205"/>
        <v>Low Satisfaction</v>
      </c>
      <c r="P3223" s="6" t="str">
        <f>IF(ev_charging_network_usage_!$H3223&lt;30,"Short Charging",IF(ev_charging_network_usage_!$H3223&lt;=60,"Medium Charging","Long Charging"))</f>
        <v>Long Charging</v>
      </c>
      <c r="Q3223" s="6">
        <f t="shared" si="204"/>
        <v>2</v>
      </c>
      <c r="R3223" s="30">
        <f t="shared" si="202"/>
        <v>7.1527777777777773E-2</v>
      </c>
      <c r="S3223" s="28">
        <f t="shared" si="203"/>
        <v>45071</v>
      </c>
      <c r="T3223" s="28"/>
    </row>
    <row r="3224" spans="1:20" ht="13.2" x14ac:dyDescent="0.25">
      <c r="A3224" s="7" t="s">
        <v>7113</v>
      </c>
      <c r="B3224" s="7" t="s">
        <v>48</v>
      </c>
      <c r="C3224" s="7" t="s">
        <v>30</v>
      </c>
      <c r="D3224" s="7" t="s">
        <v>31</v>
      </c>
      <c r="E3224" s="7" t="s">
        <v>17</v>
      </c>
      <c r="F3224" s="7" t="s">
        <v>7114</v>
      </c>
      <c r="G3224" s="7" t="s">
        <v>7115</v>
      </c>
      <c r="H3224" s="7">
        <v>84</v>
      </c>
      <c r="I3224" s="7">
        <v>34.729999999999997</v>
      </c>
      <c r="J3224" s="7">
        <v>12</v>
      </c>
      <c r="K3224" s="7">
        <v>416.76</v>
      </c>
      <c r="L3224" s="7" t="s">
        <v>27</v>
      </c>
      <c r="M3224" s="9">
        <v>1</v>
      </c>
      <c r="N3224" s="6" t="str">
        <f>IF(ev_charging_network_usage_!$I3224&lt;=10,"Low",IF(ev_charging_network_usage_!$I3224&lt;=30,"Medium","High"))</f>
        <v>High</v>
      </c>
      <c r="O3224" s="6" t="str">
        <f t="shared" si="205"/>
        <v>Low Satisfaction</v>
      </c>
      <c r="P3224" s="6" t="str">
        <f>IF(ev_charging_network_usage_!$H3224&lt;30,"Short Charging",IF(ev_charging_network_usage_!$H3224&lt;=60,"Medium Charging","Long Charging"))</f>
        <v>Long Charging</v>
      </c>
      <c r="Q3224" s="6">
        <f t="shared" si="204"/>
        <v>2</v>
      </c>
      <c r="R3224" s="30">
        <f t="shared" si="202"/>
        <v>0.97777777777777775</v>
      </c>
      <c r="S3224" s="28">
        <f t="shared" si="203"/>
        <v>45612</v>
      </c>
      <c r="T3224" s="28"/>
    </row>
    <row r="3225" spans="1:20" ht="13.2" x14ac:dyDescent="0.25">
      <c r="A3225" s="3" t="s">
        <v>7116</v>
      </c>
      <c r="B3225" s="3" t="s">
        <v>43</v>
      </c>
      <c r="C3225" s="3" t="s">
        <v>30</v>
      </c>
      <c r="D3225" s="3" t="s">
        <v>16</v>
      </c>
      <c r="E3225" s="3" t="s">
        <v>17</v>
      </c>
      <c r="F3225" s="3" t="s">
        <v>7117</v>
      </c>
      <c r="G3225" s="3" t="s">
        <v>7118</v>
      </c>
      <c r="H3225" s="3">
        <v>102</v>
      </c>
      <c r="I3225" s="3">
        <v>12.89</v>
      </c>
      <c r="J3225" s="3">
        <v>15</v>
      </c>
      <c r="K3225" s="3">
        <v>193.35</v>
      </c>
      <c r="L3225" s="3" t="s">
        <v>27</v>
      </c>
      <c r="M3225" s="5">
        <v>5</v>
      </c>
      <c r="N3225" s="6" t="str">
        <f>IF(ev_charging_network_usage_!$I3225&lt;=10,"Low",IF(ev_charging_network_usage_!$I3225&lt;=30,"Medium","High"))</f>
        <v>Medium</v>
      </c>
      <c r="O3225" s="6" t="str">
        <f t="shared" si="205"/>
        <v>High Satisfaction</v>
      </c>
      <c r="P3225" s="6" t="str">
        <f>IF(ev_charging_network_usage_!$H3225&lt;30,"Short Charging",IF(ev_charging_network_usage_!$H3225&lt;=60,"Medium Charging","Long Charging"))</f>
        <v>Long Charging</v>
      </c>
      <c r="Q3225" s="6">
        <f t="shared" si="204"/>
        <v>2</v>
      </c>
      <c r="R3225" s="30">
        <f t="shared" si="202"/>
        <v>0.48680555555555555</v>
      </c>
      <c r="S3225" s="28">
        <f t="shared" si="203"/>
        <v>45534</v>
      </c>
      <c r="T3225" s="28"/>
    </row>
    <row r="3226" spans="1:20" ht="13.2" x14ac:dyDescent="0.25">
      <c r="A3226" s="7" t="s">
        <v>7119</v>
      </c>
      <c r="B3226" s="7" t="s">
        <v>59</v>
      </c>
      <c r="C3226" s="7" t="s">
        <v>30</v>
      </c>
      <c r="D3226" s="7" t="s">
        <v>16</v>
      </c>
      <c r="E3226" s="7" t="s">
        <v>17</v>
      </c>
      <c r="F3226" s="7" t="s">
        <v>7120</v>
      </c>
      <c r="G3226" s="7" t="s">
        <v>7121</v>
      </c>
      <c r="H3226" s="7">
        <v>56</v>
      </c>
      <c r="I3226" s="7">
        <v>7.14</v>
      </c>
      <c r="J3226" s="7">
        <v>15</v>
      </c>
      <c r="K3226" s="7">
        <v>107.1</v>
      </c>
      <c r="L3226" s="7" t="s">
        <v>27</v>
      </c>
      <c r="M3226" s="9">
        <v>1</v>
      </c>
      <c r="N3226" s="6" t="str">
        <f>IF(ev_charging_network_usage_!$I3226&lt;=10,"Low",IF(ev_charging_network_usage_!$I3226&lt;=30,"Medium","High"))</f>
        <v>Low</v>
      </c>
      <c r="O3226" s="6" t="str">
        <f t="shared" si="205"/>
        <v>Low Satisfaction</v>
      </c>
      <c r="P3226" s="6" t="str">
        <f>IF(ev_charging_network_usage_!$H3226&lt;30,"Short Charging",IF(ev_charging_network_usage_!$H3226&lt;=60,"Medium Charging","Long Charging"))</f>
        <v>Medium Charging</v>
      </c>
      <c r="Q3226" s="6">
        <f t="shared" si="204"/>
        <v>2</v>
      </c>
      <c r="R3226" s="30">
        <f t="shared" si="202"/>
        <v>0.93958333333333333</v>
      </c>
      <c r="S3226" s="28">
        <f t="shared" si="203"/>
        <v>45127</v>
      </c>
      <c r="T3226" s="28"/>
    </row>
    <row r="3227" spans="1:20" ht="13.2" x14ac:dyDescent="0.25">
      <c r="A3227" s="3" t="s">
        <v>7122</v>
      </c>
      <c r="B3227" s="3" t="s">
        <v>14</v>
      </c>
      <c r="C3227" s="3" t="s">
        <v>15</v>
      </c>
      <c r="D3227" s="3" t="s">
        <v>22</v>
      </c>
      <c r="E3227" s="3" t="s">
        <v>17</v>
      </c>
      <c r="F3227" s="4">
        <v>45056.023611111108</v>
      </c>
      <c r="G3227" s="4">
        <v>45056.05</v>
      </c>
      <c r="H3227" s="3">
        <v>38</v>
      </c>
      <c r="I3227" s="3">
        <v>38.06</v>
      </c>
      <c r="J3227" s="3">
        <v>10</v>
      </c>
      <c r="K3227" s="3">
        <v>380.6</v>
      </c>
      <c r="L3227" s="3" t="s">
        <v>23</v>
      </c>
      <c r="M3227" s="5">
        <v>5</v>
      </c>
      <c r="N3227" s="6" t="str">
        <f>IF(ev_charging_network_usage_!$I3227&lt;=10,"Low",IF(ev_charging_network_usage_!$I3227&lt;=30,"Medium","High"))</f>
        <v>High</v>
      </c>
      <c r="O3227" s="6" t="str">
        <f t="shared" si="205"/>
        <v>High Satisfaction</v>
      </c>
      <c r="P3227" s="6" t="str">
        <f>IF(ev_charging_network_usage_!$H3227&lt;30,"Short Charging",IF(ev_charging_network_usage_!$H3227&lt;=60,"Medium Charging","Long Charging"))</f>
        <v>Medium Charging</v>
      </c>
      <c r="Q3227" s="6">
        <f t="shared" si="204"/>
        <v>3</v>
      </c>
      <c r="R3227" s="30">
        <f t="shared" si="202"/>
        <v>2.361111111111111E-2</v>
      </c>
      <c r="S3227" s="28">
        <f t="shared" si="203"/>
        <v>45056</v>
      </c>
      <c r="T3227" s="28"/>
    </row>
    <row r="3228" spans="1:20" ht="13.2" x14ac:dyDescent="0.25">
      <c r="A3228" s="7" t="s">
        <v>7123</v>
      </c>
      <c r="B3228" s="7" t="s">
        <v>78</v>
      </c>
      <c r="C3228" s="7" t="s">
        <v>30</v>
      </c>
      <c r="D3228" s="7" t="s">
        <v>16</v>
      </c>
      <c r="E3228" s="7" t="s">
        <v>35</v>
      </c>
      <c r="F3228" s="7" t="s">
        <v>7124</v>
      </c>
      <c r="G3228" s="7" t="s">
        <v>7125</v>
      </c>
      <c r="H3228" s="7">
        <v>119</v>
      </c>
      <c r="I3228" s="7">
        <v>14.85</v>
      </c>
      <c r="J3228" s="7">
        <v>12</v>
      </c>
      <c r="K3228" s="7">
        <v>178.2</v>
      </c>
      <c r="L3228" s="7" t="s">
        <v>38</v>
      </c>
      <c r="M3228" s="9">
        <v>3</v>
      </c>
      <c r="N3228" s="6" t="str">
        <f>IF(ev_charging_network_usage_!$I3228&lt;=10,"Low",IF(ev_charging_network_usage_!$I3228&lt;=30,"Medium","High"))</f>
        <v>Medium</v>
      </c>
      <c r="O3228" s="6" t="str">
        <f t="shared" si="205"/>
        <v>Medium Satisfaction</v>
      </c>
      <c r="P3228" s="6" t="str">
        <f>IF(ev_charging_network_usage_!$H3228&lt;30,"Short Charging",IF(ev_charging_network_usage_!$H3228&lt;=60,"Medium Charging","Long Charging"))</f>
        <v>Long Charging</v>
      </c>
      <c r="Q3228" s="6">
        <f t="shared" si="204"/>
        <v>2</v>
      </c>
      <c r="R3228" s="30">
        <f t="shared" si="202"/>
        <v>0.48819444444444443</v>
      </c>
      <c r="S3228" s="28">
        <f t="shared" si="203"/>
        <v>45107</v>
      </c>
      <c r="T3228" s="28"/>
    </row>
    <row r="3229" spans="1:20" ht="13.2" x14ac:dyDescent="0.25">
      <c r="A3229" s="3" t="s">
        <v>7126</v>
      </c>
      <c r="B3229" s="3" t="s">
        <v>29</v>
      </c>
      <c r="C3229" s="3" t="s">
        <v>21</v>
      </c>
      <c r="D3229" s="3" t="s">
        <v>34</v>
      </c>
      <c r="E3229" s="3" t="s">
        <v>35</v>
      </c>
      <c r="F3229" s="3" t="s">
        <v>7127</v>
      </c>
      <c r="G3229" s="3" t="s">
        <v>7128</v>
      </c>
      <c r="H3229" s="3">
        <v>112</v>
      </c>
      <c r="I3229" s="3">
        <v>49.23</v>
      </c>
      <c r="J3229" s="3">
        <v>8</v>
      </c>
      <c r="K3229" s="3">
        <v>393.84</v>
      </c>
      <c r="L3229" s="3" t="s">
        <v>27</v>
      </c>
      <c r="M3229" s="5">
        <v>2</v>
      </c>
      <c r="N3229" s="6" t="str">
        <f>IF(ev_charging_network_usage_!$I3229&lt;=10,"Low",IF(ev_charging_network_usage_!$I3229&lt;=30,"Medium","High"))</f>
        <v>High</v>
      </c>
      <c r="O3229" s="6" t="str">
        <f t="shared" si="205"/>
        <v>Low Satisfaction</v>
      </c>
      <c r="P3229" s="6" t="str">
        <f>IF(ev_charging_network_usage_!$H3229&lt;30,"Short Charging",IF(ev_charging_network_usage_!$H3229&lt;=60,"Medium Charging","Long Charging"))</f>
        <v>Long Charging</v>
      </c>
      <c r="Q3229" s="6">
        <f t="shared" si="204"/>
        <v>1</v>
      </c>
      <c r="R3229" s="30">
        <f t="shared" si="202"/>
        <v>0.44097222222222221</v>
      </c>
      <c r="S3229" s="28">
        <f t="shared" si="203"/>
        <v>45346</v>
      </c>
      <c r="T3229" s="28"/>
    </row>
    <row r="3230" spans="1:20" ht="13.2" x14ac:dyDescent="0.25">
      <c r="A3230" s="7" t="s">
        <v>7129</v>
      </c>
      <c r="B3230" s="7" t="s">
        <v>29</v>
      </c>
      <c r="C3230" s="7" t="s">
        <v>15</v>
      </c>
      <c r="D3230" s="7" t="s">
        <v>34</v>
      </c>
      <c r="E3230" s="7" t="s">
        <v>35</v>
      </c>
      <c r="F3230" s="7" t="s">
        <v>7130</v>
      </c>
      <c r="G3230" s="7" t="s">
        <v>7131</v>
      </c>
      <c r="H3230" s="7">
        <v>92</v>
      </c>
      <c r="I3230" s="7">
        <v>32.979999999999997</v>
      </c>
      <c r="J3230" s="7">
        <v>8</v>
      </c>
      <c r="K3230" s="7">
        <v>263.83999999999997</v>
      </c>
      <c r="L3230" s="7" t="s">
        <v>27</v>
      </c>
      <c r="M3230" s="9">
        <v>5</v>
      </c>
      <c r="N3230" s="6" t="str">
        <f>IF(ev_charging_network_usage_!$I3230&lt;=10,"Low",IF(ev_charging_network_usage_!$I3230&lt;=30,"Medium","High"))</f>
        <v>High</v>
      </c>
      <c r="O3230" s="6" t="str">
        <f t="shared" si="205"/>
        <v>High Satisfaction</v>
      </c>
      <c r="P3230" s="6" t="str">
        <f>IF(ev_charging_network_usage_!$H3230&lt;30,"Short Charging",IF(ev_charging_network_usage_!$H3230&lt;=60,"Medium Charging","Long Charging"))</f>
        <v>Long Charging</v>
      </c>
      <c r="Q3230" s="6">
        <f t="shared" si="204"/>
        <v>3</v>
      </c>
      <c r="R3230" s="30">
        <f t="shared" si="202"/>
        <v>0.12152777777777778</v>
      </c>
      <c r="S3230" s="28">
        <f t="shared" si="203"/>
        <v>45466</v>
      </c>
      <c r="T3230" s="28"/>
    </row>
    <row r="3231" spans="1:20" ht="13.2" x14ac:dyDescent="0.25">
      <c r="A3231" s="3" t="s">
        <v>7132</v>
      </c>
      <c r="B3231" s="3" t="s">
        <v>78</v>
      </c>
      <c r="C3231" s="3" t="s">
        <v>30</v>
      </c>
      <c r="D3231" s="3" t="s">
        <v>31</v>
      </c>
      <c r="E3231" s="3" t="s">
        <v>35</v>
      </c>
      <c r="F3231" s="3" t="s">
        <v>7133</v>
      </c>
      <c r="G3231" s="3" t="s">
        <v>7134</v>
      </c>
      <c r="H3231" s="3">
        <v>37</v>
      </c>
      <c r="I3231" s="3">
        <v>3.45</v>
      </c>
      <c r="J3231" s="3">
        <v>15</v>
      </c>
      <c r="K3231" s="3">
        <v>51.75</v>
      </c>
      <c r="L3231" s="3" t="s">
        <v>23</v>
      </c>
      <c r="M3231" s="5">
        <v>4</v>
      </c>
      <c r="N3231" s="6" t="str">
        <f>IF(ev_charging_network_usage_!$I3231&lt;=10,"Low",IF(ev_charging_network_usage_!$I3231&lt;=30,"Medium","High"))</f>
        <v>Low</v>
      </c>
      <c r="O3231" s="6" t="str">
        <f t="shared" si="205"/>
        <v>Medium Satisfaction</v>
      </c>
      <c r="P3231" s="6" t="str">
        <f>IF(ev_charging_network_usage_!$H3231&lt;30,"Short Charging",IF(ev_charging_network_usage_!$H3231&lt;=60,"Medium Charging","Long Charging"))</f>
        <v>Medium Charging</v>
      </c>
      <c r="Q3231" s="6">
        <f t="shared" si="204"/>
        <v>2</v>
      </c>
      <c r="R3231" s="30">
        <f t="shared" si="202"/>
        <v>0.47569444444444442</v>
      </c>
      <c r="S3231" s="28">
        <f t="shared" si="203"/>
        <v>45440</v>
      </c>
      <c r="T3231" s="28"/>
    </row>
    <row r="3232" spans="1:20" ht="13.2" x14ac:dyDescent="0.25">
      <c r="A3232" s="7" t="s">
        <v>7135</v>
      </c>
      <c r="B3232" s="7" t="s">
        <v>14</v>
      </c>
      <c r="C3232" s="7" t="s">
        <v>21</v>
      </c>
      <c r="D3232" s="7" t="s">
        <v>31</v>
      </c>
      <c r="E3232" s="7" t="s">
        <v>17</v>
      </c>
      <c r="F3232" s="7" t="s">
        <v>7136</v>
      </c>
      <c r="G3232" s="7" t="s">
        <v>7137</v>
      </c>
      <c r="H3232" s="7">
        <v>61</v>
      </c>
      <c r="I3232" s="7">
        <v>27.93</v>
      </c>
      <c r="J3232" s="7">
        <v>8</v>
      </c>
      <c r="K3232" s="7">
        <v>223.44</v>
      </c>
      <c r="L3232" s="7" t="s">
        <v>18</v>
      </c>
      <c r="M3232" s="9">
        <v>2</v>
      </c>
      <c r="N3232" s="6" t="str">
        <f>IF(ev_charging_network_usage_!$I3232&lt;=10,"Low",IF(ev_charging_network_usage_!$I3232&lt;=30,"Medium","High"))</f>
        <v>Medium</v>
      </c>
      <c r="O3232" s="6" t="str">
        <f t="shared" si="205"/>
        <v>Low Satisfaction</v>
      </c>
      <c r="P3232" s="6" t="str">
        <f>IF(ev_charging_network_usage_!$H3232&lt;30,"Short Charging",IF(ev_charging_network_usage_!$H3232&lt;=60,"Medium Charging","Long Charging"))</f>
        <v>Long Charging</v>
      </c>
      <c r="Q3232" s="6">
        <f t="shared" si="204"/>
        <v>1</v>
      </c>
      <c r="R3232" s="30">
        <f t="shared" si="202"/>
        <v>0.33055555555555555</v>
      </c>
      <c r="S3232" s="28">
        <f t="shared" si="203"/>
        <v>45136</v>
      </c>
      <c r="T3232" s="28"/>
    </row>
    <row r="3233" spans="1:20" ht="13.2" x14ac:dyDescent="0.25">
      <c r="A3233" s="3" t="s">
        <v>7138</v>
      </c>
      <c r="B3233" s="3" t="s">
        <v>55</v>
      </c>
      <c r="C3233" s="3" t="s">
        <v>30</v>
      </c>
      <c r="D3233" s="3" t="s">
        <v>22</v>
      </c>
      <c r="E3233" s="3" t="s">
        <v>17</v>
      </c>
      <c r="F3233" s="4">
        <v>44986.845833333333</v>
      </c>
      <c r="G3233" s="4">
        <v>44986.916666666664</v>
      </c>
      <c r="H3233" s="3">
        <v>102</v>
      </c>
      <c r="I3233" s="3">
        <v>17.82</v>
      </c>
      <c r="J3233" s="3">
        <v>8</v>
      </c>
      <c r="K3233" s="3">
        <v>142.56</v>
      </c>
      <c r="L3233" s="3" t="s">
        <v>38</v>
      </c>
      <c r="M3233" s="5">
        <v>5</v>
      </c>
      <c r="N3233" s="6" t="str">
        <f>IF(ev_charging_network_usage_!$I3233&lt;=10,"Low",IF(ev_charging_network_usage_!$I3233&lt;=30,"Medium","High"))</f>
        <v>Medium</v>
      </c>
      <c r="O3233" s="6" t="str">
        <f t="shared" si="205"/>
        <v>High Satisfaction</v>
      </c>
      <c r="P3233" s="6" t="str">
        <f>IF(ev_charging_network_usage_!$H3233&lt;30,"Short Charging",IF(ev_charging_network_usage_!$H3233&lt;=60,"Medium Charging","Long Charging"))</f>
        <v>Long Charging</v>
      </c>
      <c r="Q3233" s="6">
        <f t="shared" si="204"/>
        <v>2</v>
      </c>
      <c r="R3233" s="30">
        <f t="shared" si="202"/>
        <v>0.84583333333333333</v>
      </c>
      <c r="S3233" s="28">
        <f t="shared" si="203"/>
        <v>44986</v>
      </c>
      <c r="T3233" s="28"/>
    </row>
    <row r="3234" spans="1:20" ht="13.2" x14ac:dyDescent="0.25">
      <c r="A3234" s="7" t="s">
        <v>7139</v>
      </c>
      <c r="B3234" s="7" t="s">
        <v>43</v>
      </c>
      <c r="C3234" s="7" t="s">
        <v>21</v>
      </c>
      <c r="D3234" s="7" t="s">
        <v>31</v>
      </c>
      <c r="E3234" s="7" t="s">
        <v>35</v>
      </c>
      <c r="F3234" s="7" t="s">
        <v>7140</v>
      </c>
      <c r="G3234" s="7" t="s">
        <v>7141</v>
      </c>
      <c r="H3234" s="7">
        <v>113</v>
      </c>
      <c r="I3234" s="7">
        <v>30.72</v>
      </c>
      <c r="J3234" s="7">
        <v>12</v>
      </c>
      <c r="K3234" s="7">
        <v>368.64</v>
      </c>
      <c r="L3234" s="7" t="s">
        <v>27</v>
      </c>
      <c r="M3234" s="9">
        <v>4</v>
      </c>
      <c r="N3234" s="6" t="str">
        <f>IF(ev_charging_network_usage_!$I3234&lt;=10,"Low",IF(ev_charging_network_usage_!$I3234&lt;=30,"Medium","High"))</f>
        <v>High</v>
      </c>
      <c r="O3234" s="6" t="str">
        <f t="shared" si="205"/>
        <v>Medium Satisfaction</v>
      </c>
      <c r="P3234" s="6" t="str">
        <f>IF(ev_charging_network_usage_!$H3234&lt;30,"Short Charging",IF(ev_charging_network_usage_!$H3234&lt;=60,"Medium Charging","Long Charging"))</f>
        <v>Long Charging</v>
      </c>
      <c r="Q3234" s="6">
        <f t="shared" si="204"/>
        <v>1</v>
      </c>
      <c r="R3234" s="30">
        <f t="shared" si="202"/>
        <v>0.49722222222222223</v>
      </c>
      <c r="S3234" s="28">
        <f t="shared" si="203"/>
        <v>45254</v>
      </c>
      <c r="T3234" s="28"/>
    </row>
    <row r="3235" spans="1:20" ht="13.2" x14ac:dyDescent="0.25">
      <c r="A3235" s="3" t="s">
        <v>7142</v>
      </c>
      <c r="B3235" s="3" t="s">
        <v>43</v>
      </c>
      <c r="C3235" s="3" t="s">
        <v>30</v>
      </c>
      <c r="D3235" s="3" t="s">
        <v>34</v>
      </c>
      <c r="E3235" s="3" t="s">
        <v>35</v>
      </c>
      <c r="F3235" s="3" t="s">
        <v>7143</v>
      </c>
      <c r="G3235" s="3" t="s">
        <v>7144</v>
      </c>
      <c r="H3235" s="3">
        <v>44</v>
      </c>
      <c r="I3235" s="3">
        <v>12.23</v>
      </c>
      <c r="J3235" s="3">
        <v>12</v>
      </c>
      <c r="K3235" s="3">
        <v>146.76</v>
      </c>
      <c r="L3235" s="3" t="s">
        <v>27</v>
      </c>
      <c r="M3235" s="5">
        <v>1</v>
      </c>
      <c r="N3235" s="6" t="str">
        <f>IF(ev_charging_network_usage_!$I3235&lt;=10,"Low",IF(ev_charging_network_usage_!$I3235&lt;=30,"Medium","High"))</f>
        <v>Medium</v>
      </c>
      <c r="O3235" s="6" t="str">
        <f t="shared" si="205"/>
        <v>Low Satisfaction</v>
      </c>
      <c r="P3235" s="6" t="str">
        <f>IF(ev_charging_network_usage_!$H3235&lt;30,"Short Charging",IF(ev_charging_network_usage_!$H3235&lt;=60,"Medium Charging","Long Charging"))</f>
        <v>Medium Charging</v>
      </c>
      <c r="Q3235" s="6">
        <f t="shared" si="204"/>
        <v>2</v>
      </c>
      <c r="R3235" s="30">
        <f t="shared" si="202"/>
        <v>0.4465277777777778</v>
      </c>
      <c r="S3235" s="28">
        <f t="shared" si="203"/>
        <v>45428</v>
      </c>
      <c r="T3235" s="28"/>
    </row>
    <row r="3236" spans="1:20" ht="13.2" x14ac:dyDescent="0.25">
      <c r="A3236" s="7" t="s">
        <v>7145</v>
      </c>
      <c r="B3236" s="7" t="s">
        <v>48</v>
      </c>
      <c r="C3236" s="7" t="s">
        <v>21</v>
      </c>
      <c r="D3236" s="7" t="s">
        <v>16</v>
      </c>
      <c r="E3236" s="7" t="s">
        <v>35</v>
      </c>
      <c r="F3236" s="7" t="s">
        <v>7146</v>
      </c>
      <c r="G3236" s="7" t="s">
        <v>7147</v>
      </c>
      <c r="H3236" s="7">
        <v>35</v>
      </c>
      <c r="I3236" s="7">
        <v>40.85</v>
      </c>
      <c r="J3236" s="7">
        <v>10</v>
      </c>
      <c r="K3236" s="7">
        <v>408.5</v>
      </c>
      <c r="L3236" s="7" t="s">
        <v>18</v>
      </c>
      <c r="M3236" s="9">
        <v>3</v>
      </c>
      <c r="N3236" s="6" t="str">
        <f>IF(ev_charging_network_usage_!$I3236&lt;=10,"Low",IF(ev_charging_network_usage_!$I3236&lt;=30,"Medium","High"))</f>
        <v>High</v>
      </c>
      <c r="O3236" s="6" t="str">
        <f t="shared" si="205"/>
        <v>Medium Satisfaction</v>
      </c>
      <c r="P3236" s="6" t="str">
        <f>IF(ev_charging_network_usage_!$H3236&lt;30,"Short Charging",IF(ev_charging_network_usage_!$H3236&lt;=60,"Medium Charging","Long Charging"))</f>
        <v>Medium Charging</v>
      </c>
      <c r="Q3236" s="6">
        <f t="shared" si="204"/>
        <v>1</v>
      </c>
      <c r="R3236" s="30">
        <f t="shared" si="202"/>
        <v>0.11388888888888889</v>
      </c>
      <c r="S3236" s="28">
        <f t="shared" si="203"/>
        <v>45220</v>
      </c>
      <c r="T3236" s="28"/>
    </row>
    <row r="3237" spans="1:20" ht="13.2" x14ac:dyDescent="0.25">
      <c r="A3237" s="3" t="s">
        <v>7148</v>
      </c>
      <c r="B3237" s="3" t="s">
        <v>78</v>
      </c>
      <c r="C3237" s="3" t="s">
        <v>30</v>
      </c>
      <c r="D3237" s="3" t="s">
        <v>16</v>
      </c>
      <c r="E3237" s="3" t="s">
        <v>17</v>
      </c>
      <c r="F3237" s="4">
        <v>45207.962500000001</v>
      </c>
      <c r="G3237" s="4">
        <v>45207.973611111112</v>
      </c>
      <c r="H3237" s="3">
        <v>16</v>
      </c>
      <c r="I3237" s="3">
        <v>16.22</v>
      </c>
      <c r="J3237" s="3">
        <v>8</v>
      </c>
      <c r="K3237" s="3">
        <v>129.76</v>
      </c>
      <c r="L3237" s="3" t="s">
        <v>23</v>
      </c>
      <c r="M3237" s="5">
        <v>2</v>
      </c>
      <c r="N3237" s="6" t="str">
        <f>IF(ev_charging_network_usage_!$I3237&lt;=10,"Low",IF(ev_charging_network_usage_!$I3237&lt;=30,"Medium","High"))</f>
        <v>Medium</v>
      </c>
      <c r="O3237" s="6" t="str">
        <f t="shared" si="205"/>
        <v>Low Satisfaction</v>
      </c>
      <c r="P3237" s="6" t="str">
        <f>IF(ev_charging_network_usage_!$H3237&lt;30,"Short Charging",IF(ev_charging_network_usage_!$H3237&lt;=60,"Medium Charging","Long Charging"))</f>
        <v>Short Charging</v>
      </c>
      <c r="Q3237" s="6">
        <f t="shared" si="204"/>
        <v>2</v>
      </c>
      <c r="R3237" s="30">
        <f t="shared" si="202"/>
        <v>0.96250000000000002</v>
      </c>
      <c r="S3237" s="28">
        <f t="shared" si="203"/>
        <v>45207</v>
      </c>
      <c r="T3237" s="28"/>
    </row>
    <row r="3238" spans="1:20" ht="13.2" x14ac:dyDescent="0.25">
      <c r="A3238" s="7" t="s">
        <v>7149</v>
      </c>
      <c r="B3238" s="7" t="s">
        <v>14</v>
      </c>
      <c r="C3238" s="7" t="s">
        <v>15</v>
      </c>
      <c r="D3238" s="7" t="s">
        <v>34</v>
      </c>
      <c r="E3238" s="7" t="s">
        <v>35</v>
      </c>
      <c r="F3238" s="7" t="s">
        <v>7150</v>
      </c>
      <c r="G3238" s="7" t="s">
        <v>7151</v>
      </c>
      <c r="H3238" s="7">
        <v>95</v>
      </c>
      <c r="I3238" s="7">
        <v>8.48</v>
      </c>
      <c r="J3238" s="7">
        <v>12</v>
      </c>
      <c r="K3238" s="7">
        <v>101.76</v>
      </c>
      <c r="L3238" s="7" t="s">
        <v>23</v>
      </c>
      <c r="M3238" s="9">
        <v>2</v>
      </c>
      <c r="N3238" s="6" t="str">
        <f>IF(ev_charging_network_usage_!$I3238&lt;=10,"Low",IF(ev_charging_network_usage_!$I3238&lt;=30,"Medium","High"))</f>
        <v>Low</v>
      </c>
      <c r="O3238" s="6" t="str">
        <f t="shared" si="205"/>
        <v>Low Satisfaction</v>
      </c>
      <c r="P3238" s="6" t="str">
        <f>IF(ev_charging_network_usage_!$H3238&lt;30,"Short Charging",IF(ev_charging_network_usage_!$H3238&lt;=60,"Medium Charging","Long Charging"))</f>
        <v>Long Charging</v>
      </c>
      <c r="Q3238" s="6">
        <f t="shared" si="204"/>
        <v>3</v>
      </c>
      <c r="R3238" s="30">
        <f t="shared" si="202"/>
        <v>0.27847222222222223</v>
      </c>
      <c r="S3238" s="28">
        <f t="shared" si="203"/>
        <v>45321</v>
      </c>
      <c r="T3238" s="28"/>
    </row>
    <row r="3239" spans="1:20" ht="13.2" x14ac:dyDescent="0.25">
      <c r="A3239" s="3" t="s">
        <v>7152</v>
      </c>
      <c r="B3239" s="3" t="s">
        <v>48</v>
      </c>
      <c r="C3239" s="3" t="s">
        <v>30</v>
      </c>
      <c r="D3239" s="3" t="s">
        <v>31</v>
      </c>
      <c r="E3239" s="3" t="s">
        <v>17</v>
      </c>
      <c r="F3239" s="3" t="s">
        <v>7153</v>
      </c>
      <c r="G3239" s="3" t="s">
        <v>7154</v>
      </c>
      <c r="H3239" s="3">
        <v>45</v>
      </c>
      <c r="I3239" s="3">
        <v>22.02</v>
      </c>
      <c r="J3239" s="3">
        <v>15</v>
      </c>
      <c r="K3239" s="3">
        <v>330.3</v>
      </c>
      <c r="L3239" s="3" t="s">
        <v>23</v>
      </c>
      <c r="M3239" s="5">
        <v>3</v>
      </c>
      <c r="N3239" s="6" t="str">
        <f>IF(ev_charging_network_usage_!$I3239&lt;=10,"Low",IF(ev_charging_network_usage_!$I3239&lt;=30,"Medium","High"))</f>
        <v>Medium</v>
      </c>
      <c r="O3239" s="6" t="str">
        <f t="shared" si="205"/>
        <v>Medium Satisfaction</v>
      </c>
      <c r="P3239" s="6" t="str">
        <f>IF(ev_charging_network_usage_!$H3239&lt;30,"Short Charging",IF(ev_charging_network_usage_!$H3239&lt;=60,"Medium Charging","Long Charging"))</f>
        <v>Medium Charging</v>
      </c>
      <c r="Q3239" s="6">
        <f t="shared" si="204"/>
        <v>2</v>
      </c>
      <c r="R3239" s="30">
        <f t="shared" si="202"/>
        <v>0.7270833333333333</v>
      </c>
      <c r="S3239" s="28">
        <f t="shared" si="203"/>
        <v>45616</v>
      </c>
      <c r="T3239" s="28"/>
    </row>
    <row r="3240" spans="1:20" ht="13.2" x14ac:dyDescent="0.25">
      <c r="A3240" s="7" t="s">
        <v>7155</v>
      </c>
      <c r="B3240" s="7" t="s">
        <v>14</v>
      </c>
      <c r="C3240" s="7" t="s">
        <v>21</v>
      </c>
      <c r="D3240" s="7" t="s">
        <v>16</v>
      </c>
      <c r="E3240" s="7" t="s">
        <v>35</v>
      </c>
      <c r="F3240" s="7" t="s">
        <v>7156</v>
      </c>
      <c r="G3240" s="7" t="s">
        <v>7157</v>
      </c>
      <c r="H3240" s="7">
        <v>57</v>
      </c>
      <c r="I3240" s="7">
        <v>31.45</v>
      </c>
      <c r="J3240" s="7">
        <v>8</v>
      </c>
      <c r="K3240" s="7">
        <v>251.6</v>
      </c>
      <c r="L3240" s="7" t="s">
        <v>23</v>
      </c>
      <c r="M3240" s="9">
        <v>5</v>
      </c>
      <c r="N3240" s="6" t="str">
        <f>IF(ev_charging_network_usage_!$I3240&lt;=10,"Low",IF(ev_charging_network_usage_!$I3240&lt;=30,"Medium","High"))</f>
        <v>High</v>
      </c>
      <c r="O3240" s="6" t="str">
        <f t="shared" si="205"/>
        <v>High Satisfaction</v>
      </c>
      <c r="P3240" s="6" t="str">
        <f>IF(ev_charging_network_usage_!$H3240&lt;30,"Short Charging",IF(ev_charging_network_usage_!$H3240&lt;=60,"Medium Charging","Long Charging"))</f>
        <v>Medium Charging</v>
      </c>
      <c r="Q3240" s="6">
        <f t="shared" si="204"/>
        <v>1</v>
      </c>
      <c r="R3240" s="30">
        <f t="shared" si="202"/>
        <v>0.75486111111111109</v>
      </c>
      <c r="S3240" s="28">
        <f t="shared" si="203"/>
        <v>45311</v>
      </c>
      <c r="T3240" s="28"/>
    </row>
    <row r="3241" spans="1:20" ht="13.2" x14ac:dyDescent="0.25">
      <c r="A3241" s="3" t="s">
        <v>7158</v>
      </c>
      <c r="B3241" s="3" t="s">
        <v>29</v>
      </c>
      <c r="C3241" s="3" t="s">
        <v>15</v>
      </c>
      <c r="D3241" s="3" t="s">
        <v>22</v>
      </c>
      <c r="E3241" s="3" t="s">
        <v>17</v>
      </c>
      <c r="F3241" s="3" t="s">
        <v>7159</v>
      </c>
      <c r="G3241" s="3" t="s">
        <v>7160</v>
      </c>
      <c r="H3241" s="3">
        <v>56</v>
      </c>
      <c r="I3241" s="3">
        <v>4.08</v>
      </c>
      <c r="J3241" s="3">
        <v>12</v>
      </c>
      <c r="K3241" s="3">
        <v>48.96</v>
      </c>
      <c r="L3241" s="3" t="s">
        <v>18</v>
      </c>
      <c r="M3241" s="5">
        <v>3</v>
      </c>
      <c r="N3241" s="6" t="str">
        <f>IF(ev_charging_network_usage_!$I3241&lt;=10,"Low",IF(ev_charging_network_usage_!$I3241&lt;=30,"Medium","High"))</f>
        <v>Low</v>
      </c>
      <c r="O3241" s="6" t="str">
        <f t="shared" si="205"/>
        <v>Medium Satisfaction</v>
      </c>
      <c r="P3241" s="6" t="str">
        <f>IF(ev_charging_network_usage_!$H3241&lt;30,"Short Charging",IF(ev_charging_network_usage_!$H3241&lt;=60,"Medium Charging","Long Charging"))</f>
        <v>Medium Charging</v>
      </c>
      <c r="Q3241" s="6">
        <f t="shared" si="204"/>
        <v>3</v>
      </c>
      <c r="R3241" s="30">
        <f t="shared" si="202"/>
        <v>0.56805555555555554</v>
      </c>
      <c r="S3241" s="28">
        <f t="shared" si="203"/>
        <v>45406</v>
      </c>
      <c r="T3241" s="28"/>
    </row>
    <row r="3242" spans="1:20" ht="13.2" x14ac:dyDescent="0.25">
      <c r="A3242" s="7" t="s">
        <v>7161</v>
      </c>
      <c r="B3242" s="7" t="s">
        <v>14</v>
      </c>
      <c r="C3242" s="7" t="s">
        <v>30</v>
      </c>
      <c r="D3242" s="7" t="s">
        <v>34</v>
      </c>
      <c r="E3242" s="7" t="s">
        <v>35</v>
      </c>
      <c r="F3242" s="7" t="s">
        <v>7162</v>
      </c>
      <c r="G3242" s="7" t="s">
        <v>7163</v>
      </c>
      <c r="H3242" s="7">
        <v>113</v>
      </c>
      <c r="I3242" s="7">
        <v>38.200000000000003</v>
      </c>
      <c r="J3242" s="7">
        <v>10</v>
      </c>
      <c r="K3242" s="7">
        <v>382</v>
      </c>
      <c r="L3242" s="7" t="s">
        <v>27</v>
      </c>
      <c r="M3242" s="9">
        <v>3</v>
      </c>
      <c r="N3242" s="6" t="str">
        <f>IF(ev_charging_network_usage_!$I3242&lt;=10,"Low",IF(ev_charging_network_usage_!$I3242&lt;=30,"Medium","High"))</f>
        <v>High</v>
      </c>
      <c r="O3242" s="6" t="str">
        <f t="shared" si="205"/>
        <v>Medium Satisfaction</v>
      </c>
      <c r="P3242" s="6" t="str">
        <f>IF(ev_charging_network_usage_!$H3242&lt;30,"Short Charging",IF(ev_charging_network_usage_!$H3242&lt;=60,"Medium Charging","Long Charging"))</f>
        <v>Long Charging</v>
      </c>
      <c r="Q3242" s="6">
        <f t="shared" si="204"/>
        <v>2</v>
      </c>
      <c r="R3242" s="30">
        <f t="shared" si="202"/>
        <v>0.7993055555555556</v>
      </c>
      <c r="S3242" s="28">
        <f t="shared" si="203"/>
        <v>45256</v>
      </c>
      <c r="T3242" s="28"/>
    </row>
    <row r="3243" spans="1:20" ht="13.2" x14ac:dyDescent="0.25">
      <c r="A3243" s="3" t="s">
        <v>7164</v>
      </c>
      <c r="B3243" s="3" t="s">
        <v>20</v>
      </c>
      <c r="C3243" s="3" t="s">
        <v>30</v>
      </c>
      <c r="D3243" s="3" t="s">
        <v>16</v>
      </c>
      <c r="E3243" s="3" t="s">
        <v>35</v>
      </c>
      <c r="F3243" s="3" t="s">
        <v>7165</v>
      </c>
      <c r="G3243" s="3" t="s">
        <v>7166</v>
      </c>
      <c r="H3243" s="3">
        <v>101</v>
      </c>
      <c r="I3243" s="3">
        <v>24.37</v>
      </c>
      <c r="J3243" s="3">
        <v>15</v>
      </c>
      <c r="K3243" s="3">
        <v>365.55</v>
      </c>
      <c r="L3243" s="3" t="s">
        <v>38</v>
      </c>
      <c r="M3243" s="5">
        <v>1</v>
      </c>
      <c r="N3243" s="6" t="str">
        <f>IF(ev_charging_network_usage_!$I3243&lt;=10,"Low",IF(ev_charging_network_usage_!$I3243&lt;=30,"Medium","High"))</f>
        <v>Medium</v>
      </c>
      <c r="O3243" s="6" t="str">
        <f t="shared" si="205"/>
        <v>Low Satisfaction</v>
      </c>
      <c r="P3243" s="6" t="str">
        <f>IF(ev_charging_network_usage_!$H3243&lt;30,"Short Charging",IF(ev_charging_network_usage_!$H3243&lt;=60,"Medium Charging","Long Charging"))</f>
        <v>Long Charging</v>
      </c>
      <c r="Q3243" s="6">
        <f t="shared" si="204"/>
        <v>2</v>
      </c>
      <c r="R3243" s="30">
        <f t="shared" si="202"/>
        <v>7.2916666666666671E-2</v>
      </c>
      <c r="S3243" s="28">
        <f t="shared" si="203"/>
        <v>45550</v>
      </c>
      <c r="T3243" s="28"/>
    </row>
    <row r="3244" spans="1:20" ht="13.2" x14ac:dyDescent="0.25">
      <c r="A3244" s="7" t="s">
        <v>7167</v>
      </c>
      <c r="B3244" s="7" t="s">
        <v>55</v>
      </c>
      <c r="C3244" s="7" t="s">
        <v>30</v>
      </c>
      <c r="D3244" s="7" t="s">
        <v>16</v>
      </c>
      <c r="E3244" s="7" t="s">
        <v>35</v>
      </c>
      <c r="F3244" s="7" t="s">
        <v>7168</v>
      </c>
      <c r="G3244" s="7" t="s">
        <v>7169</v>
      </c>
      <c r="H3244" s="7">
        <v>86</v>
      </c>
      <c r="I3244" s="7">
        <v>24.07</v>
      </c>
      <c r="J3244" s="7">
        <v>15</v>
      </c>
      <c r="K3244" s="7">
        <v>361.05</v>
      </c>
      <c r="L3244" s="7" t="s">
        <v>38</v>
      </c>
      <c r="M3244" s="9">
        <v>4</v>
      </c>
      <c r="N3244" s="6" t="str">
        <f>IF(ev_charging_network_usage_!$I3244&lt;=10,"Low",IF(ev_charging_network_usage_!$I3244&lt;=30,"Medium","High"))</f>
        <v>Medium</v>
      </c>
      <c r="O3244" s="6" t="str">
        <f t="shared" si="205"/>
        <v>Medium Satisfaction</v>
      </c>
      <c r="P3244" s="6" t="str">
        <f>IF(ev_charging_network_usage_!$H3244&lt;30,"Short Charging",IF(ev_charging_network_usage_!$H3244&lt;=60,"Medium Charging","Long Charging"))</f>
        <v>Long Charging</v>
      </c>
      <c r="Q3244" s="6">
        <f t="shared" si="204"/>
        <v>2</v>
      </c>
      <c r="R3244" s="30">
        <f t="shared" si="202"/>
        <v>0.60763888888888884</v>
      </c>
      <c r="S3244" s="28">
        <f t="shared" si="203"/>
        <v>45398</v>
      </c>
      <c r="T3244" s="28"/>
    </row>
    <row r="3245" spans="1:20" ht="13.2" x14ac:dyDescent="0.25">
      <c r="A3245" s="3" t="s">
        <v>7170</v>
      </c>
      <c r="B3245" s="3" t="s">
        <v>43</v>
      </c>
      <c r="C3245" s="3" t="s">
        <v>15</v>
      </c>
      <c r="D3245" s="3" t="s">
        <v>34</v>
      </c>
      <c r="E3245" s="3" t="s">
        <v>35</v>
      </c>
      <c r="F3245" s="3" t="s">
        <v>7171</v>
      </c>
      <c r="G3245" s="3" t="s">
        <v>7172</v>
      </c>
      <c r="H3245" s="3">
        <v>33</v>
      </c>
      <c r="I3245" s="3">
        <v>51.39</v>
      </c>
      <c r="J3245" s="3">
        <v>12</v>
      </c>
      <c r="K3245" s="3">
        <v>616.67999999999995</v>
      </c>
      <c r="L3245" s="3" t="s">
        <v>23</v>
      </c>
      <c r="M3245" s="5">
        <v>5</v>
      </c>
      <c r="N3245" s="6" t="str">
        <f>IF(ev_charging_network_usage_!$I3245&lt;=10,"Low",IF(ev_charging_network_usage_!$I3245&lt;=30,"Medium","High"))</f>
        <v>High</v>
      </c>
      <c r="O3245" s="6" t="str">
        <f t="shared" si="205"/>
        <v>High Satisfaction</v>
      </c>
      <c r="P3245" s="6" t="str">
        <f>IF(ev_charging_network_usage_!$H3245&lt;30,"Short Charging",IF(ev_charging_network_usage_!$H3245&lt;=60,"Medium Charging","Long Charging"))</f>
        <v>Medium Charging</v>
      </c>
      <c r="Q3245" s="6">
        <f t="shared" si="204"/>
        <v>3</v>
      </c>
      <c r="R3245" s="30">
        <f t="shared" si="202"/>
        <v>0.93402777777777779</v>
      </c>
      <c r="S3245" s="28">
        <f t="shared" si="203"/>
        <v>45349</v>
      </c>
      <c r="T3245" s="28"/>
    </row>
    <row r="3246" spans="1:20" ht="13.2" x14ac:dyDescent="0.25">
      <c r="A3246" s="7" t="s">
        <v>7173</v>
      </c>
      <c r="B3246" s="7" t="s">
        <v>59</v>
      </c>
      <c r="C3246" s="7" t="s">
        <v>30</v>
      </c>
      <c r="D3246" s="7" t="s">
        <v>31</v>
      </c>
      <c r="E3246" s="7" t="s">
        <v>35</v>
      </c>
      <c r="F3246" s="7" t="s">
        <v>7174</v>
      </c>
      <c r="G3246" s="7" t="s">
        <v>7175</v>
      </c>
      <c r="H3246" s="7">
        <v>34</v>
      </c>
      <c r="I3246" s="7">
        <v>3.05</v>
      </c>
      <c r="J3246" s="7">
        <v>8</v>
      </c>
      <c r="K3246" s="7">
        <v>24.4</v>
      </c>
      <c r="L3246" s="7" t="s">
        <v>18</v>
      </c>
      <c r="M3246" s="9">
        <v>1</v>
      </c>
      <c r="N3246" s="6" t="str">
        <f>IF(ev_charging_network_usage_!$I3246&lt;=10,"Low",IF(ev_charging_network_usage_!$I3246&lt;=30,"Medium","High"))</f>
        <v>Low</v>
      </c>
      <c r="O3246" s="6" t="str">
        <f t="shared" si="205"/>
        <v>Low Satisfaction</v>
      </c>
      <c r="P3246" s="6" t="str">
        <f>IF(ev_charging_network_usage_!$H3246&lt;30,"Short Charging",IF(ev_charging_network_usage_!$H3246&lt;=60,"Medium Charging","Long Charging"))</f>
        <v>Medium Charging</v>
      </c>
      <c r="Q3246" s="6">
        <f t="shared" si="204"/>
        <v>2</v>
      </c>
      <c r="R3246" s="30">
        <f t="shared" si="202"/>
        <v>0.34861111111111109</v>
      </c>
      <c r="S3246" s="28">
        <f t="shared" si="203"/>
        <v>45321</v>
      </c>
      <c r="T3246" s="28"/>
    </row>
    <row r="3247" spans="1:20" ht="13.2" x14ac:dyDescent="0.25">
      <c r="A3247" s="3" t="s">
        <v>7176</v>
      </c>
      <c r="B3247" s="3" t="s">
        <v>14</v>
      </c>
      <c r="C3247" s="3" t="s">
        <v>21</v>
      </c>
      <c r="D3247" s="3" t="s">
        <v>34</v>
      </c>
      <c r="E3247" s="3" t="s">
        <v>35</v>
      </c>
      <c r="F3247" s="3" t="s">
        <v>7177</v>
      </c>
      <c r="G3247" s="3" t="s">
        <v>7178</v>
      </c>
      <c r="H3247" s="3">
        <v>30</v>
      </c>
      <c r="I3247" s="3">
        <v>24.84</v>
      </c>
      <c r="J3247" s="3">
        <v>8</v>
      </c>
      <c r="K3247" s="3">
        <v>198.72</v>
      </c>
      <c r="L3247" s="3" t="s">
        <v>27</v>
      </c>
      <c r="M3247" s="5">
        <v>1</v>
      </c>
      <c r="N3247" s="6" t="str">
        <f>IF(ev_charging_network_usage_!$I3247&lt;=10,"Low",IF(ev_charging_network_usage_!$I3247&lt;=30,"Medium","High"))</f>
        <v>Medium</v>
      </c>
      <c r="O3247" s="6" t="str">
        <f t="shared" si="205"/>
        <v>Low Satisfaction</v>
      </c>
      <c r="P3247" s="6" t="str">
        <f>IF(ev_charging_network_usage_!$H3247&lt;30,"Short Charging",IF(ev_charging_network_usage_!$H3247&lt;=60,"Medium Charging","Long Charging"))</f>
        <v>Medium Charging</v>
      </c>
      <c r="Q3247" s="6">
        <f t="shared" si="204"/>
        <v>1</v>
      </c>
      <c r="R3247" s="30">
        <f t="shared" si="202"/>
        <v>0.41111111111111109</v>
      </c>
      <c r="S3247" s="28">
        <f t="shared" si="203"/>
        <v>45185</v>
      </c>
      <c r="T3247" s="28"/>
    </row>
    <row r="3248" spans="1:20" ht="13.2" x14ac:dyDescent="0.25">
      <c r="A3248" s="7" t="s">
        <v>7179</v>
      </c>
      <c r="B3248" s="7" t="s">
        <v>78</v>
      </c>
      <c r="C3248" s="7" t="s">
        <v>21</v>
      </c>
      <c r="D3248" s="7" t="s">
        <v>16</v>
      </c>
      <c r="E3248" s="7" t="s">
        <v>17</v>
      </c>
      <c r="F3248" s="7" t="s">
        <v>7180</v>
      </c>
      <c r="G3248" s="7" t="s">
        <v>7181</v>
      </c>
      <c r="H3248" s="7">
        <v>113</v>
      </c>
      <c r="I3248" s="7">
        <v>50.72</v>
      </c>
      <c r="J3248" s="7">
        <v>10</v>
      </c>
      <c r="K3248" s="7">
        <v>507.2</v>
      </c>
      <c r="L3248" s="7" t="s">
        <v>18</v>
      </c>
      <c r="M3248" s="9">
        <v>3</v>
      </c>
      <c r="N3248" s="6" t="str">
        <f>IF(ev_charging_network_usage_!$I3248&lt;=10,"Low",IF(ev_charging_network_usage_!$I3248&lt;=30,"Medium","High"))</f>
        <v>High</v>
      </c>
      <c r="O3248" s="6" t="str">
        <f t="shared" si="205"/>
        <v>Medium Satisfaction</v>
      </c>
      <c r="P3248" s="6" t="str">
        <f>IF(ev_charging_network_usage_!$H3248&lt;30,"Short Charging",IF(ev_charging_network_usage_!$H3248&lt;=60,"Medium Charging","Long Charging"))</f>
        <v>Long Charging</v>
      </c>
      <c r="Q3248" s="6">
        <f t="shared" si="204"/>
        <v>1</v>
      </c>
      <c r="R3248" s="30">
        <f t="shared" si="202"/>
        <v>0.65486111111111112</v>
      </c>
      <c r="S3248" s="28">
        <f t="shared" si="203"/>
        <v>45187</v>
      </c>
      <c r="T3248" s="28"/>
    </row>
    <row r="3249" spans="1:20" ht="13.2" x14ac:dyDescent="0.25">
      <c r="A3249" s="3" t="s">
        <v>7182</v>
      </c>
      <c r="B3249" s="3" t="s">
        <v>48</v>
      </c>
      <c r="C3249" s="3" t="s">
        <v>21</v>
      </c>
      <c r="D3249" s="3" t="s">
        <v>34</v>
      </c>
      <c r="E3249" s="3" t="s">
        <v>35</v>
      </c>
      <c r="F3249" s="4">
        <v>45632.748611111114</v>
      </c>
      <c r="G3249" s="4">
        <v>45632.788888888892</v>
      </c>
      <c r="H3249" s="3">
        <v>58</v>
      </c>
      <c r="I3249" s="3">
        <v>33.67</v>
      </c>
      <c r="J3249" s="3">
        <v>8</v>
      </c>
      <c r="K3249" s="3">
        <v>269.36</v>
      </c>
      <c r="L3249" s="3" t="s">
        <v>38</v>
      </c>
      <c r="M3249" s="5">
        <v>3</v>
      </c>
      <c r="N3249" s="6" t="str">
        <f>IF(ev_charging_network_usage_!$I3249&lt;=10,"Low",IF(ev_charging_network_usage_!$I3249&lt;=30,"Medium","High"))</f>
        <v>High</v>
      </c>
      <c r="O3249" s="6" t="str">
        <f t="shared" si="205"/>
        <v>Medium Satisfaction</v>
      </c>
      <c r="P3249" s="6" t="str">
        <f>IF(ev_charging_network_usage_!$H3249&lt;30,"Short Charging",IF(ev_charging_network_usage_!$H3249&lt;=60,"Medium Charging","Long Charging"))</f>
        <v>Medium Charging</v>
      </c>
      <c r="Q3249" s="6">
        <f t="shared" si="204"/>
        <v>1</v>
      </c>
      <c r="R3249" s="30">
        <f t="shared" si="202"/>
        <v>0.74861111111111112</v>
      </c>
      <c r="S3249" s="28">
        <f t="shared" si="203"/>
        <v>45632</v>
      </c>
      <c r="T3249" s="28"/>
    </row>
    <row r="3250" spans="1:20" ht="13.2" x14ac:dyDescent="0.25">
      <c r="A3250" s="7" t="s">
        <v>7183</v>
      </c>
      <c r="B3250" s="7" t="s">
        <v>43</v>
      </c>
      <c r="C3250" s="7" t="s">
        <v>15</v>
      </c>
      <c r="D3250" s="7" t="s">
        <v>34</v>
      </c>
      <c r="E3250" s="7" t="s">
        <v>17</v>
      </c>
      <c r="F3250" s="8">
        <v>45150.624305555553</v>
      </c>
      <c r="G3250" s="8">
        <v>45150.656944444447</v>
      </c>
      <c r="H3250" s="7">
        <v>47</v>
      </c>
      <c r="I3250" s="7">
        <v>11.33</v>
      </c>
      <c r="J3250" s="7">
        <v>8</v>
      </c>
      <c r="K3250" s="7">
        <v>90.64</v>
      </c>
      <c r="L3250" s="7" t="s">
        <v>38</v>
      </c>
      <c r="M3250" s="9">
        <v>5</v>
      </c>
      <c r="N3250" s="6" t="str">
        <f>IF(ev_charging_network_usage_!$I3250&lt;=10,"Low",IF(ev_charging_network_usage_!$I3250&lt;=30,"Medium","High"))</f>
        <v>Medium</v>
      </c>
      <c r="O3250" s="6" t="str">
        <f t="shared" si="205"/>
        <v>High Satisfaction</v>
      </c>
      <c r="P3250" s="6" t="str">
        <f>IF(ev_charging_network_usage_!$H3250&lt;30,"Short Charging",IF(ev_charging_network_usage_!$H3250&lt;=60,"Medium Charging","Long Charging"))</f>
        <v>Medium Charging</v>
      </c>
      <c r="Q3250" s="6">
        <f t="shared" si="204"/>
        <v>3</v>
      </c>
      <c r="R3250" s="30">
        <f t="shared" si="202"/>
        <v>0.62430555555555556</v>
      </c>
      <c r="S3250" s="28">
        <f t="shared" si="203"/>
        <v>45150</v>
      </c>
      <c r="T3250" s="28"/>
    </row>
    <row r="3251" spans="1:20" ht="13.2" x14ac:dyDescent="0.25">
      <c r="A3251" s="3" t="s">
        <v>7184</v>
      </c>
      <c r="B3251" s="3" t="s">
        <v>29</v>
      </c>
      <c r="C3251" s="3" t="s">
        <v>30</v>
      </c>
      <c r="D3251" s="3" t="s">
        <v>34</v>
      </c>
      <c r="E3251" s="3" t="s">
        <v>17</v>
      </c>
      <c r="F3251" s="3" t="s">
        <v>7185</v>
      </c>
      <c r="G3251" s="3" t="s">
        <v>7186</v>
      </c>
      <c r="H3251" s="3">
        <v>29</v>
      </c>
      <c r="I3251" s="3">
        <v>15.6</v>
      </c>
      <c r="J3251" s="3">
        <v>8</v>
      </c>
      <c r="K3251" s="3">
        <v>124.8</v>
      </c>
      <c r="L3251" s="3" t="s">
        <v>27</v>
      </c>
      <c r="M3251" s="5">
        <v>4</v>
      </c>
      <c r="N3251" s="6" t="str">
        <f>IF(ev_charging_network_usage_!$I3251&lt;=10,"Low",IF(ev_charging_network_usage_!$I3251&lt;=30,"Medium","High"))</f>
        <v>Medium</v>
      </c>
      <c r="O3251" s="6" t="str">
        <f t="shared" si="205"/>
        <v>Medium Satisfaction</v>
      </c>
      <c r="P3251" s="6" t="str">
        <f>IF(ev_charging_network_usage_!$H3251&lt;30,"Short Charging",IF(ev_charging_network_usage_!$H3251&lt;=60,"Medium Charging","Long Charging"))</f>
        <v>Short Charging</v>
      </c>
      <c r="Q3251" s="6">
        <f t="shared" si="204"/>
        <v>2</v>
      </c>
      <c r="R3251" s="30">
        <f t="shared" si="202"/>
        <v>0.44444444444444442</v>
      </c>
      <c r="S3251" s="28">
        <f t="shared" si="203"/>
        <v>45000</v>
      </c>
      <c r="T3251" s="28"/>
    </row>
    <row r="3252" spans="1:20" ht="13.2" x14ac:dyDescent="0.25">
      <c r="A3252" s="7" t="s">
        <v>7187</v>
      </c>
      <c r="B3252" s="7" t="s">
        <v>29</v>
      </c>
      <c r="C3252" s="7" t="s">
        <v>15</v>
      </c>
      <c r="D3252" s="7" t="s">
        <v>22</v>
      </c>
      <c r="E3252" s="7" t="s">
        <v>17</v>
      </c>
      <c r="F3252" s="7" t="s">
        <v>7188</v>
      </c>
      <c r="G3252" s="7" t="s">
        <v>7189</v>
      </c>
      <c r="H3252" s="7">
        <v>74</v>
      </c>
      <c r="I3252" s="7">
        <v>27.7</v>
      </c>
      <c r="J3252" s="7">
        <v>15</v>
      </c>
      <c r="K3252" s="7">
        <v>415.5</v>
      </c>
      <c r="L3252" s="7" t="s">
        <v>18</v>
      </c>
      <c r="M3252" s="9">
        <v>3</v>
      </c>
      <c r="N3252" s="6" t="str">
        <f>IF(ev_charging_network_usage_!$I3252&lt;=10,"Low",IF(ev_charging_network_usage_!$I3252&lt;=30,"Medium","High"))</f>
        <v>Medium</v>
      </c>
      <c r="O3252" s="6" t="str">
        <f t="shared" si="205"/>
        <v>Medium Satisfaction</v>
      </c>
      <c r="P3252" s="6" t="str">
        <f>IF(ev_charging_network_usage_!$H3252&lt;30,"Short Charging",IF(ev_charging_network_usage_!$H3252&lt;=60,"Medium Charging","Long Charging"))</f>
        <v>Long Charging</v>
      </c>
      <c r="Q3252" s="6">
        <f t="shared" si="204"/>
        <v>3</v>
      </c>
      <c r="R3252" s="30">
        <f t="shared" si="202"/>
        <v>0.94930555555555551</v>
      </c>
      <c r="S3252" s="28">
        <f t="shared" si="203"/>
        <v>44972</v>
      </c>
      <c r="T3252" s="28"/>
    </row>
    <row r="3253" spans="1:20" ht="13.2" x14ac:dyDescent="0.25">
      <c r="A3253" s="3" t="s">
        <v>7190</v>
      </c>
      <c r="B3253" s="3" t="s">
        <v>78</v>
      </c>
      <c r="C3253" s="3" t="s">
        <v>30</v>
      </c>
      <c r="D3253" s="3" t="s">
        <v>31</v>
      </c>
      <c r="E3253" s="3" t="s">
        <v>17</v>
      </c>
      <c r="F3253" s="4">
        <v>45483.95</v>
      </c>
      <c r="G3253" s="4">
        <v>45483.981249999997</v>
      </c>
      <c r="H3253" s="3">
        <v>45</v>
      </c>
      <c r="I3253" s="3">
        <v>43.18</v>
      </c>
      <c r="J3253" s="3">
        <v>8</v>
      </c>
      <c r="K3253" s="3">
        <v>345.44</v>
      </c>
      <c r="L3253" s="3" t="s">
        <v>27</v>
      </c>
      <c r="M3253" s="5">
        <v>2</v>
      </c>
      <c r="N3253" s="6" t="str">
        <f>IF(ev_charging_network_usage_!$I3253&lt;=10,"Low",IF(ev_charging_network_usage_!$I3253&lt;=30,"Medium","High"))</f>
        <v>High</v>
      </c>
      <c r="O3253" s="6" t="str">
        <f t="shared" si="205"/>
        <v>Low Satisfaction</v>
      </c>
      <c r="P3253" s="6" t="str">
        <f>IF(ev_charging_network_usage_!$H3253&lt;30,"Short Charging",IF(ev_charging_network_usage_!$H3253&lt;=60,"Medium Charging","Long Charging"))</f>
        <v>Medium Charging</v>
      </c>
      <c r="Q3253" s="6">
        <f t="shared" si="204"/>
        <v>2</v>
      </c>
      <c r="R3253" s="30">
        <f t="shared" si="202"/>
        <v>0.95</v>
      </c>
      <c r="S3253" s="28">
        <f t="shared" si="203"/>
        <v>45483</v>
      </c>
      <c r="T3253" s="28"/>
    </row>
    <row r="3254" spans="1:20" ht="13.2" x14ac:dyDescent="0.25">
      <c r="A3254" s="7" t="s">
        <v>7191</v>
      </c>
      <c r="B3254" s="7" t="s">
        <v>59</v>
      </c>
      <c r="C3254" s="7" t="s">
        <v>30</v>
      </c>
      <c r="D3254" s="7" t="s">
        <v>16</v>
      </c>
      <c r="E3254" s="7" t="s">
        <v>35</v>
      </c>
      <c r="F3254" s="7" t="s">
        <v>7192</v>
      </c>
      <c r="G3254" s="7" t="s">
        <v>7193</v>
      </c>
      <c r="H3254" s="7">
        <v>83</v>
      </c>
      <c r="I3254" s="7">
        <v>55.03</v>
      </c>
      <c r="J3254" s="7">
        <v>15</v>
      </c>
      <c r="K3254" s="7">
        <v>825.45</v>
      </c>
      <c r="L3254" s="7" t="s">
        <v>23</v>
      </c>
      <c r="M3254" s="9">
        <v>2</v>
      </c>
      <c r="N3254" s="6" t="str">
        <f>IF(ev_charging_network_usage_!$I3254&lt;=10,"Low",IF(ev_charging_network_usage_!$I3254&lt;=30,"Medium","High"))</f>
        <v>High</v>
      </c>
      <c r="O3254" s="6" t="str">
        <f t="shared" si="205"/>
        <v>Low Satisfaction</v>
      </c>
      <c r="P3254" s="6" t="str">
        <f>IF(ev_charging_network_usage_!$H3254&lt;30,"Short Charging",IF(ev_charging_network_usage_!$H3254&lt;=60,"Medium Charging","Long Charging"))</f>
        <v>Long Charging</v>
      </c>
      <c r="Q3254" s="6">
        <f t="shared" si="204"/>
        <v>2</v>
      </c>
      <c r="R3254" s="30">
        <f t="shared" si="202"/>
        <v>0.94374999999999998</v>
      </c>
      <c r="S3254" s="28">
        <f t="shared" si="203"/>
        <v>44941</v>
      </c>
      <c r="T3254" s="28"/>
    </row>
    <row r="3255" spans="1:20" ht="13.2" x14ac:dyDescent="0.25">
      <c r="A3255" s="3" t="s">
        <v>7194</v>
      </c>
      <c r="B3255" s="3" t="s">
        <v>48</v>
      </c>
      <c r="C3255" s="3" t="s">
        <v>15</v>
      </c>
      <c r="D3255" s="3" t="s">
        <v>16</v>
      </c>
      <c r="E3255" s="3" t="s">
        <v>35</v>
      </c>
      <c r="F3255" s="3" t="s">
        <v>7195</v>
      </c>
      <c r="G3255" s="3" t="s">
        <v>7196</v>
      </c>
      <c r="H3255" s="3">
        <v>51</v>
      </c>
      <c r="I3255" s="3">
        <v>55.51</v>
      </c>
      <c r="J3255" s="3">
        <v>12</v>
      </c>
      <c r="K3255" s="3">
        <v>666.12</v>
      </c>
      <c r="L3255" s="3" t="s">
        <v>23</v>
      </c>
      <c r="M3255" s="5">
        <v>4</v>
      </c>
      <c r="N3255" s="6" t="str">
        <f>IF(ev_charging_network_usage_!$I3255&lt;=10,"Low",IF(ev_charging_network_usage_!$I3255&lt;=30,"Medium","High"))</f>
        <v>High</v>
      </c>
      <c r="O3255" s="6" t="str">
        <f t="shared" si="205"/>
        <v>Medium Satisfaction</v>
      </c>
      <c r="P3255" s="6" t="str">
        <f>IF(ev_charging_network_usage_!$H3255&lt;30,"Short Charging",IF(ev_charging_network_usage_!$H3255&lt;=60,"Medium Charging","Long Charging"))</f>
        <v>Medium Charging</v>
      </c>
      <c r="Q3255" s="6">
        <f t="shared" si="204"/>
        <v>3</v>
      </c>
      <c r="R3255" s="30">
        <f t="shared" si="202"/>
        <v>0.63680555555555551</v>
      </c>
      <c r="S3255" s="28">
        <f t="shared" si="203"/>
        <v>44974</v>
      </c>
      <c r="T3255" s="28"/>
    </row>
    <row r="3256" spans="1:20" ht="13.2" x14ac:dyDescent="0.25">
      <c r="A3256" s="7" t="s">
        <v>7197</v>
      </c>
      <c r="B3256" s="7" t="s">
        <v>29</v>
      </c>
      <c r="C3256" s="7" t="s">
        <v>15</v>
      </c>
      <c r="D3256" s="7" t="s">
        <v>34</v>
      </c>
      <c r="E3256" s="7" t="s">
        <v>17</v>
      </c>
      <c r="F3256" s="7" t="s">
        <v>7198</v>
      </c>
      <c r="G3256" s="7" t="s">
        <v>7199</v>
      </c>
      <c r="H3256" s="7">
        <v>32</v>
      </c>
      <c r="I3256" s="7">
        <v>17.649999999999999</v>
      </c>
      <c r="J3256" s="7">
        <v>8</v>
      </c>
      <c r="K3256" s="7">
        <v>141.19999999999999</v>
      </c>
      <c r="L3256" s="7" t="s">
        <v>23</v>
      </c>
      <c r="M3256" s="9">
        <v>1</v>
      </c>
      <c r="N3256" s="6" t="str">
        <f>IF(ev_charging_network_usage_!$I3256&lt;=10,"Low",IF(ev_charging_network_usage_!$I3256&lt;=30,"Medium","High"))</f>
        <v>Medium</v>
      </c>
      <c r="O3256" s="6" t="str">
        <f t="shared" si="205"/>
        <v>Low Satisfaction</v>
      </c>
      <c r="P3256" s="6" t="str">
        <f>IF(ev_charging_network_usage_!$H3256&lt;30,"Short Charging",IF(ev_charging_network_usage_!$H3256&lt;=60,"Medium Charging","Long Charging"))</f>
        <v>Medium Charging</v>
      </c>
      <c r="Q3256" s="6">
        <f t="shared" si="204"/>
        <v>3</v>
      </c>
      <c r="R3256" s="30">
        <f t="shared" si="202"/>
        <v>0.12986111111111112</v>
      </c>
      <c r="S3256" s="28">
        <f t="shared" si="203"/>
        <v>45619</v>
      </c>
      <c r="T3256" s="28"/>
    </row>
    <row r="3257" spans="1:20" ht="13.2" x14ac:dyDescent="0.25">
      <c r="A3257" s="3" t="s">
        <v>7200</v>
      </c>
      <c r="B3257" s="3" t="s">
        <v>29</v>
      </c>
      <c r="C3257" s="3" t="s">
        <v>15</v>
      </c>
      <c r="D3257" s="3" t="s">
        <v>22</v>
      </c>
      <c r="E3257" s="3" t="s">
        <v>17</v>
      </c>
      <c r="F3257" s="4">
        <v>44962.739583333336</v>
      </c>
      <c r="G3257" s="4">
        <v>44962.799305555556</v>
      </c>
      <c r="H3257" s="3">
        <v>86</v>
      </c>
      <c r="I3257" s="3">
        <v>22.28</v>
      </c>
      <c r="J3257" s="3">
        <v>10</v>
      </c>
      <c r="K3257" s="3">
        <v>222.8</v>
      </c>
      <c r="L3257" s="3" t="s">
        <v>23</v>
      </c>
      <c r="M3257" s="5">
        <v>4</v>
      </c>
      <c r="N3257" s="6" t="str">
        <f>IF(ev_charging_network_usage_!$I3257&lt;=10,"Low",IF(ev_charging_network_usage_!$I3257&lt;=30,"Medium","High"))</f>
        <v>Medium</v>
      </c>
      <c r="O3257" s="6" t="str">
        <f t="shared" si="205"/>
        <v>Medium Satisfaction</v>
      </c>
      <c r="P3257" s="6" t="str">
        <f>IF(ev_charging_network_usage_!$H3257&lt;30,"Short Charging",IF(ev_charging_network_usage_!$H3257&lt;=60,"Medium Charging","Long Charging"))</f>
        <v>Long Charging</v>
      </c>
      <c r="Q3257" s="6">
        <f t="shared" si="204"/>
        <v>3</v>
      </c>
      <c r="R3257" s="30">
        <f t="shared" si="202"/>
        <v>0.73958333333333337</v>
      </c>
      <c r="S3257" s="28">
        <f t="shared" si="203"/>
        <v>44962</v>
      </c>
      <c r="T3257" s="28"/>
    </row>
    <row r="3258" spans="1:20" ht="13.2" x14ac:dyDescent="0.25">
      <c r="A3258" s="7" t="s">
        <v>7201</v>
      </c>
      <c r="B3258" s="7" t="s">
        <v>55</v>
      </c>
      <c r="C3258" s="7" t="s">
        <v>15</v>
      </c>
      <c r="D3258" s="7" t="s">
        <v>31</v>
      </c>
      <c r="E3258" s="7" t="s">
        <v>17</v>
      </c>
      <c r="F3258" s="7" t="s">
        <v>7202</v>
      </c>
      <c r="G3258" s="7" t="s">
        <v>7203</v>
      </c>
      <c r="H3258" s="7">
        <v>112</v>
      </c>
      <c r="I3258" s="7">
        <v>5.25</v>
      </c>
      <c r="J3258" s="7">
        <v>8</v>
      </c>
      <c r="K3258" s="7">
        <v>42</v>
      </c>
      <c r="L3258" s="7" t="s">
        <v>27</v>
      </c>
      <c r="M3258" s="9">
        <v>3</v>
      </c>
      <c r="N3258" s="6" t="str">
        <f>IF(ev_charging_network_usage_!$I3258&lt;=10,"Low",IF(ev_charging_network_usage_!$I3258&lt;=30,"Medium","High"))</f>
        <v>Low</v>
      </c>
      <c r="O3258" s="6" t="str">
        <f t="shared" si="205"/>
        <v>Medium Satisfaction</v>
      </c>
      <c r="P3258" s="6" t="str">
        <f>IF(ev_charging_network_usage_!$H3258&lt;30,"Short Charging",IF(ev_charging_network_usage_!$H3258&lt;=60,"Medium Charging","Long Charging"))</f>
        <v>Long Charging</v>
      </c>
      <c r="Q3258" s="6">
        <f t="shared" si="204"/>
        <v>3</v>
      </c>
      <c r="R3258" s="30">
        <f t="shared" si="202"/>
        <v>0.35069444444444442</v>
      </c>
      <c r="S3258" s="28">
        <f t="shared" si="203"/>
        <v>45043</v>
      </c>
      <c r="T3258" s="28"/>
    </row>
    <row r="3259" spans="1:20" ht="13.2" x14ac:dyDescent="0.25">
      <c r="A3259" s="3" t="s">
        <v>7204</v>
      </c>
      <c r="B3259" s="3" t="s">
        <v>29</v>
      </c>
      <c r="C3259" s="3" t="s">
        <v>15</v>
      </c>
      <c r="D3259" s="3" t="s">
        <v>22</v>
      </c>
      <c r="E3259" s="3" t="s">
        <v>17</v>
      </c>
      <c r="F3259" s="3" t="s">
        <v>7205</v>
      </c>
      <c r="G3259" s="3" t="s">
        <v>7206</v>
      </c>
      <c r="H3259" s="3">
        <v>19</v>
      </c>
      <c r="I3259" s="3">
        <v>34.520000000000003</v>
      </c>
      <c r="J3259" s="3">
        <v>10</v>
      </c>
      <c r="K3259" s="3">
        <v>345.2</v>
      </c>
      <c r="L3259" s="3" t="s">
        <v>38</v>
      </c>
      <c r="M3259" s="5">
        <v>1</v>
      </c>
      <c r="N3259" s="6" t="str">
        <f>IF(ev_charging_network_usage_!$I3259&lt;=10,"Low",IF(ev_charging_network_usage_!$I3259&lt;=30,"Medium","High"))</f>
        <v>High</v>
      </c>
      <c r="O3259" s="6" t="str">
        <f t="shared" si="205"/>
        <v>Low Satisfaction</v>
      </c>
      <c r="P3259" s="6" t="str">
        <f>IF(ev_charging_network_usage_!$H3259&lt;30,"Short Charging",IF(ev_charging_network_usage_!$H3259&lt;=60,"Medium Charging","Long Charging"))</f>
        <v>Short Charging</v>
      </c>
      <c r="Q3259" s="6">
        <f t="shared" si="204"/>
        <v>3</v>
      </c>
      <c r="R3259" s="30">
        <f t="shared" si="202"/>
        <v>0.50208333333333333</v>
      </c>
      <c r="S3259" s="28">
        <f t="shared" si="203"/>
        <v>45497</v>
      </c>
      <c r="T3259" s="28"/>
    </row>
    <row r="3260" spans="1:20" ht="13.2" x14ac:dyDescent="0.25">
      <c r="A3260" s="7" t="s">
        <v>7207</v>
      </c>
      <c r="B3260" s="7" t="s">
        <v>29</v>
      </c>
      <c r="C3260" s="7" t="s">
        <v>21</v>
      </c>
      <c r="D3260" s="7" t="s">
        <v>34</v>
      </c>
      <c r="E3260" s="7" t="s">
        <v>17</v>
      </c>
      <c r="F3260" s="7" t="s">
        <v>7208</v>
      </c>
      <c r="G3260" s="7" t="s">
        <v>7209</v>
      </c>
      <c r="H3260" s="7">
        <v>19</v>
      </c>
      <c r="I3260" s="7">
        <v>32</v>
      </c>
      <c r="J3260" s="7">
        <v>10</v>
      </c>
      <c r="K3260" s="7">
        <v>320</v>
      </c>
      <c r="L3260" s="7" t="s">
        <v>38</v>
      </c>
      <c r="M3260" s="9">
        <v>5</v>
      </c>
      <c r="N3260" s="6" t="str">
        <f>IF(ev_charging_network_usage_!$I3260&lt;=10,"Low",IF(ev_charging_network_usage_!$I3260&lt;=30,"Medium","High"))</f>
        <v>High</v>
      </c>
      <c r="O3260" s="6" t="str">
        <f t="shared" si="205"/>
        <v>High Satisfaction</v>
      </c>
      <c r="P3260" s="6" t="str">
        <f>IF(ev_charging_network_usage_!$H3260&lt;30,"Short Charging",IF(ev_charging_network_usage_!$H3260&lt;=60,"Medium Charging","Long Charging"))</f>
        <v>Short Charging</v>
      </c>
      <c r="Q3260" s="6">
        <f t="shared" si="204"/>
        <v>1</v>
      </c>
      <c r="R3260" s="30">
        <f t="shared" si="202"/>
        <v>0.4375</v>
      </c>
      <c r="S3260" s="28">
        <f t="shared" si="203"/>
        <v>45094</v>
      </c>
      <c r="T3260" s="28"/>
    </row>
    <row r="3261" spans="1:20" ht="13.2" x14ac:dyDescent="0.25">
      <c r="A3261" s="3" t="s">
        <v>7210</v>
      </c>
      <c r="B3261" s="3" t="s">
        <v>29</v>
      </c>
      <c r="C3261" s="3" t="s">
        <v>30</v>
      </c>
      <c r="D3261" s="3" t="s">
        <v>31</v>
      </c>
      <c r="E3261" s="3" t="s">
        <v>17</v>
      </c>
      <c r="F3261" s="4">
        <v>45477.371527777781</v>
      </c>
      <c r="G3261" s="4">
        <v>45477.412499999999</v>
      </c>
      <c r="H3261" s="3">
        <v>59</v>
      </c>
      <c r="I3261" s="3">
        <v>45.49</v>
      </c>
      <c r="J3261" s="3">
        <v>10</v>
      </c>
      <c r="K3261" s="3">
        <v>454.9</v>
      </c>
      <c r="L3261" s="3" t="s">
        <v>23</v>
      </c>
      <c r="M3261" s="5">
        <v>1</v>
      </c>
      <c r="N3261" s="6" t="str">
        <f>IF(ev_charging_network_usage_!$I3261&lt;=10,"Low",IF(ev_charging_network_usage_!$I3261&lt;=30,"Medium","High"))</f>
        <v>High</v>
      </c>
      <c r="O3261" s="6" t="str">
        <f t="shared" si="205"/>
        <v>Low Satisfaction</v>
      </c>
      <c r="P3261" s="6" t="str">
        <f>IF(ev_charging_network_usage_!$H3261&lt;30,"Short Charging",IF(ev_charging_network_usage_!$H3261&lt;=60,"Medium Charging","Long Charging"))</f>
        <v>Medium Charging</v>
      </c>
      <c r="Q3261" s="6">
        <f t="shared" si="204"/>
        <v>2</v>
      </c>
      <c r="R3261" s="30">
        <f t="shared" si="202"/>
        <v>0.37152777777777779</v>
      </c>
      <c r="S3261" s="28">
        <f t="shared" si="203"/>
        <v>45477</v>
      </c>
      <c r="T3261" s="28"/>
    </row>
    <row r="3262" spans="1:20" ht="13.2" x14ac:dyDescent="0.25">
      <c r="A3262" s="7" t="s">
        <v>7211</v>
      </c>
      <c r="B3262" s="7" t="s">
        <v>55</v>
      </c>
      <c r="C3262" s="7" t="s">
        <v>21</v>
      </c>
      <c r="D3262" s="7" t="s">
        <v>31</v>
      </c>
      <c r="E3262" s="7" t="s">
        <v>35</v>
      </c>
      <c r="F3262" s="7" t="s">
        <v>7212</v>
      </c>
      <c r="G3262" s="7" t="s">
        <v>7213</v>
      </c>
      <c r="H3262" s="7">
        <v>83</v>
      </c>
      <c r="I3262" s="7">
        <v>26.74</v>
      </c>
      <c r="J3262" s="7">
        <v>12</v>
      </c>
      <c r="K3262" s="7">
        <v>320.88</v>
      </c>
      <c r="L3262" s="7" t="s">
        <v>27</v>
      </c>
      <c r="M3262" s="9">
        <v>2</v>
      </c>
      <c r="N3262" s="6" t="str">
        <f>IF(ev_charging_network_usage_!$I3262&lt;=10,"Low",IF(ev_charging_network_usage_!$I3262&lt;=30,"Medium","High"))</f>
        <v>Medium</v>
      </c>
      <c r="O3262" s="6" t="str">
        <f t="shared" si="205"/>
        <v>Low Satisfaction</v>
      </c>
      <c r="P3262" s="6" t="str">
        <f>IF(ev_charging_network_usage_!$H3262&lt;30,"Short Charging",IF(ev_charging_network_usage_!$H3262&lt;=60,"Medium Charging","Long Charging"))</f>
        <v>Long Charging</v>
      </c>
      <c r="Q3262" s="6">
        <f t="shared" si="204"/>
        <v>1</v>
      </c>
      <c r="R3262" s="30">
        <f t="shared" si="202"/>
        <v>0.87152777777777779</v>
      </c>
      <c r="S3262" s="28">
        <f t="shared" si="203"/>
        <v>45583</v>
      </c>
      <c r="T3262" s="28"/>
    </row>
    <row r="3263" spans="1:20" ht="13.2" x14ac:dyDescent="0.25">
      <c r="A3263" s="3" t="s">
        <v>7214</v>
      </c>
      <c r="B3263" s="3" t="s">
        <v>59</v>
      </c>
      <c r="C3263" s="3" t="s">
        <v>21</v>
      </c>
      <c r="D3263" s="3" t="s">
        <v>22</v>
      </c>
      <c r="E3263" s="3" t="s">
        <v>35</v>
      </c>
      <c r="F3263" s="4">
        <v>45628.515277777777</v>
      </c>
      <c r="G3263" s="4">
        <v>45628.522222222222</v>
      </c>
      <c r="H3263" s="3">
        <v>10</v>
      </c>
      <c r="I3263" s="3">
        <v>15.33</v>
      </c>
      <c r="J3263" s="3">
        <v>8</v>
      </c>
      <c r="K3263" s="3">
        <v>122.64</v>
      </c>
      <c r="L3263" s="3" t="s">
        <v>27</v>
      </c>
      <c r="M3263" s="5">
        <v>2</v>
      </c>
      <c r="N3263" s="6" t="str">
        <f>IF(ev_charging_network_usage_!$I3263&lt;=10,"Low",IF(ev_charging_network_usage_!$I3263&lt;=30,"Medium","High"))</f>
        <v>Medium</v>
      </c>
      <c r="O3263" s="6" t="str">
        <f t="shared" si="205"/>
        <v>Low Satisfaction</v>
      </c>
      <c r="P3263" s="6" t="str">
        <f>IF(ev_charging_network_usage_!$H3263&lt;30,"Short Charging",IF(ev_charging_network_usage_!$H3263&lt;=60,"Medium Charging","Long Charging"))</f>
        <v>Short Charging</v>
      </c>
      <c r="Q3263" s="6">
        <f t="shared" si="204"/>
        <v>1</v>
      </c>
      <c r="R3263" s="30">
        <f t="shared" si="202"/>
        <v>0.51527777777777772</v>
      </c>
      <c r="S3263" s="28">
        <f t="shared" si="203"/>
        <v>45628</v>
      </c>
      <c r="T3263" s="28"/>
    </row>
    <row r="3264" spans="1:20" ht="13.2" x14ac:dyDescent="0.25">
      <c r="A3264" s="7" t="s">
        <v>7215</v>
      </c>
      <c r="B3264" s="7" t="s">
        <v>59</v>
      </c>
      <c r="C3264" s="7" t="s">
        <v>15</v>
      </c>
      <c r="D3264" s="7" t="s">
        <v>31</v>
      </c>
      <c r="E3264" s="7" t="s">
        <v>17</v>
      </c>
      <c r="F3264" s="11">
        <v>45271.453472222223</v>
      </c>
      <c r="G3264" s="11">
        <v>45271.489583333336</v>
      </c>
      <c r="H3264" s="7">
        <v>52</v>
      </c>
      <c r="I3264" s="7">
        <v>44.19</v>
      </c>
      <c r="J3264" s="7">
        <v>8</v>
      </c>
      <c r="K3264" s="7">
        <v>353.52</v>
      </c>
      <c r="L3264" s="7" t="s">
        <v>23</v>
      </c>
      <c r="M3264" s="9">
        <v>4</v>
      </c>
      <c r="N3264" s="6" t="str">
        <f>IF(ev_charging_network_usage_!$I3264&lt;=10,"Low",IF(ev_charging_network_usage_!$I3264&lt;=30,"Medium","High"))</f>
        <v>High</v>
      </c>
      <c r="O3264" s="6" t="str">
        <f t="shared" si="205"/>
        <v>Medium Satisfaction</v>
      </c>
      <c r="P3264" s="6" t="str">
        <f>IF(ev_charging_network_usage_!$H3264&lt;30,"Short Charging",IF(ev_charging_network_usage_!$H3264&lt;=60,"Medium Charging","Long Charging"))</f>
        <v>Medium Charging</v>
      </c>
      <c r="Q3264" s="6">
        <f t="shared" si="204"/>
        <v>3</v>
      </c>
      <c r="R3264" s="30">
        <f t="shared" si="202"/>
        <v>0.45347222222222222</v>
      </c>
      <c r="S3264" s="28">
        <f t="shared" si="203"/>
        <v>45271</v>
      </c>
      <c r="T3264" s="28"/>
    </row>
    <row r="3265" spans="1:20" ht="13.2" x14ac:dyDescent="0.25">
      <c r="A3265" s="3" t="s">
        <v>7216</v>
      </c>
      <c r="B3265" s="3" t="s">
        <v>20</v>
      </c>
      <c r="C3265" s="3" t="s">
        <v>15</v>
      </c>
      <c r="D3265" s="3" t="s">
        <v>34</v>
      </c>
      <c r="E3265" s="3" t="s">
        <v>35</v>
      </c>
      <c r="F3265" s="4">
        <v>44987.667361111111</v>
      </c>
      <c r="G3265" s="4">
        <v>44987.684027777781</v>
      </c>
      <c r="H3265" s="3">
        <v>24</v>
      </c>
      <c r="I3265" s="3">
        <v>21.81</v>
      </c>
      <c r="J3265" s="3">
        <v>10</v>
      </c>
      <c r="K3265" s="3">
        <v>218.1</v>
      </c>
      <c r="L3265" s="3" t="s">
        <v>23</v>
      </c>
      <c r="M3265" s="5">
        <v>3</v>
      </c>
      <c r="N3265" s="6" t="str">
        <f>IF(ev_charging_network_usage_!$I3265&lt;=10,"Low",IF(ev_charging_network_usage_!$I3265&lt;=30,"Medium","High"))</f>
        <v>Medium</v>
      </c>
      <c r="O3265" s="6" t="str">
        <f t="shared" si="205"/>
        <v>Medium Satisfaction</v>
      </c>
      <c r="P3265" s="6" t="str">
        <f>IF(ev_charging_network_usage_!$H3265&lt;30,"Short Charging",IF(ev_charging_network_usage_!$H3265&lt;=60,"Medium Charging","Long Charging"))</f>
        <v>Short Charging</v>
      </c>
      <c r="Q3265" s="6">
        <f t="shared" si="204"/>
        <v>3</v>
      </c>
      <c r="R3265" s="30">
        <f t="shared" si="202"/>
        <v>0.66736111111111107</v>
      </c>
      <c r="S3265" s="28">
        <f t="shared" si="203"/>
        <v>44987</v>
      </c>
      <c r="T3265" s="28"/>
    </row>
    <row r="3266" spans="1:20" ht="13.2" x14ac:dyDescent="0.25">
      <c r="A3266" s="7" t="s">
        <v>7217</v>
      </c>
      <c r="B3266" s="7" t="s">
        <v>29</v>
      </c>
      <c r="C3266" s="7" t="s">
        <v>21</v>
      </c>
      <c r="D3266" s="7" t="s">
        <v>16</v>
      </c>
      <c r="E3266" s="7" t="s">
        <v>35</v>
      </c>
      <c r="F3266" s="8">
        <v>44936.22152777778</v>
      </c>
      <c r="G3266" s="8">
        <v>44936.240277777775</v>
      </c>
      <c r="H3266" s="7">
        <v>27</v>
      </c>
      <c r="I3266" s="7">
        <v>21.1</v>
      </c>
      <c r="J3266" s="7">
        <v>10</v>
      </c>
      <c r="K3266" s="7">
        <v>211</v>
      </c>
      <c r="L3266" s="7" t="s">
        <v>38</v>
      </c>
      <c r="M3266" s="9">
        <v>4</v>
      </c>
      <c r="N3266" s="6" t="str">
        <f>IF(ev_charging_network_usage_!$I3266&lt;=10,"Low",IF(ev_charging_network_usage_!$I3266&lt;=30,"Medium","High"))</f>
        <v>Medium</v>
      </c>
      <c r="O3266" s="6" t="str">
        <f t="shared" si="205"/>
        <v>Medium Satisfaction</v>
      </c>
      <c r="P3266" s="6" t="str">
        <f>IF(ev_charging_network_usage_!$H3266&lt;30,"Short Charging",IF(ev_charging_network_usage_!$H3266&lt;=60,"Medium Charging","Long Charging"))</f>
        <v>Short Charging</v>
      </c>
      <c r="Q3266" s="6">
        <f t="shared" si="204"/>
        <v>1</v>
      </c>
      <c r="R3266" s="30">
        <f t="shared" ref="R3266:R3329" si="206">TIME(HOUR(F3266),MINUTE(F3266),SECOND(F3266))</f>
        <v>0.22152777777777777</v>
      </c>
      <c r="S3266" s="28">
        <f t="shared" ref="S3266:S3329" si="207">DATE(YEAR(F3266),MONTH(F3266),DAY(F3266))</f>
        <v>44936</v>
      </c>
      <c r="T3266" s="28"/>
    </row>
    <row r="3267" spans="1:20" ht="13.2" x14ac:dyDescent="0.25">
      <c r="A3267" s="3" t="s">
        <v>7218</v>
      </c>
      <c r="B3267" s="3" t="s">
        <v>43</v>
      </c>
      <c r="C3267" s="3" t="s">
        <v>21</v>
      </c>
      <c r="D3267" s="3" t="s">
        <v>31</v>
      </c>
      <c r="E3267" s="3" t="s">
        <v>17</v>
      </c>
      <c r="F3267" s="3" t="s">
        <v>7219</v>
      </c>
      <c r="G3267" s="3" t="s">
        <v>7220</v>
      </c>
      <c r="H3267" s="3">
        <v>83</v>
      </c>
      <c r="I3267" s="3">
        <v>58.13</v>
      </c>
      <c r="J3267" s="3">
        <v>12</v>
      </c>
      <c r="K3267" s="3">
        <v>697.56</v>
      </c>
      <c r="L3267" s="3" t="s">
        <v>23</v>
      </c>
      <c r="M3267" s="5">
        <v>5</v>
      </c>
      <c r="N3267" s="6" t="str">
        <f>IF(ev_charging_network_usage_!$I3267&lt;=10,"Low",IF(ev_charging_network_usage_!$I3267&lt;=30,"Medium","High"))</f>
        <v>High</v>
      </c>
      <c r="O3267" s="6" t="str">
        <f t="shared" si="205"/>
        <v>High Satisfaction</v>
      </c>
      <c r="P3267" s="6" t="str">
        <f>IF(ev_charging_network_usage_!$H3267&lt;30,"Short Charging",IF(ev_charging_network_usage_!$H3267&lt;=60,"Medium Charging","Long Charging"))</f>
        <v>Long Charging</v>
      </c>
      <c r="Q3267" s="6">
        <f t="shared" ref="Q3267:Q3330" si="208">IF(C3267="Fast Charger",1,IF(C3267="Standard Charger",2,IF(C3267="Super Fast Charger",3,"")))</f>
        <v>1</v>
      </c>
      <c r="R3267" s="30">
        <f t="shared" si="206"/>
        <v>0.70347222222222228</v>
      </c>
      <c r="S3267" s="28">
        <f t="shared" si="207"/>
        <v>45369</v>
      </c>
      <c r="T3267" s="28"/>
    </row>
    <row r="3268" spans="1:20" ht="13.2" x14ac:dyDescent="0.25">
      <c r="A3268" s="7" t="s">
        <v>7221</v>
      </c>
      <c r="B3268" s="7" t="s">
        <v>59</v>
      </c>
      <c r="C3268" s="7" t="s">
        <v>21</v>
      </c>
      <c r="D3268" s="7" t="s">
        <v>16</v>
      </c>
      <c r="E3268" s="7" t="s">
        <v>35</v>
      </c>
      <c r="F3268" s="8">
        <v>45181.913194444445</v>
      </c>
      <c r="G3268" s="8">
        <v>45181.970833333333</v>
      </c>
      <c r="H3268" s="7">
        <v>83</v>
      </c>
      <c r="I3268" s="7">
        <v>48.46</v>
      </c>
      <c r="J3268" s="7">
        <v>12</v>
      </c>
      <c r="K3268" s="7">
        <v>581.52</v>
      </c>
      <c r="L3268" s="7" t="s">
        <v>38</v>
      </c>
      <c r="M3268" s="9">
        <v>3</v>
      </c>
      <c r="N3268" s="6" t="str">
        <f>IF(ev_charging_network_usage_!$I3268&lt;=10,"Low",IF(ev_charging_network_usage_!$I3268&lt;=30,"Medium","High"))</f>
        <v>High</v>
      </c>
      <c r="O3268" s="6" t="str">
        <f t="shared" ref="O3268:O3331" si="209">IF(M3268&lt;=2,"Low Satisfaction",IF(M3268&lt;=4,"Medium Satisfaction","High Satisfaction"))</f>
        <v>Medium Satisfaction</v>
      </c>
      <c r="P3268" s="6" t="str">
        <f>IF(ev_charging_network_usage_!$H3268&lt;30,"Short Charging",IF(ev_charging_network_usage_!$H3268&lt;=60,"Medium Charging","Long Charging"))</f>
        <v>Long Charging</v>
      </c>
      <c r="Q3268" s="6">
        <f t="shared" si="208"/>
        <v>1</v>
      </c>
      <c r="R3268" s="30">
        <f t="shared" si="206"/>
        <v>0.91319444444444442</v>
      </c>
      <c r="S3268" s="28">
        <f t="shared" si="207"/>
        <v>45181</v>
      </c>
      <c r="T3268" s="28"/>
    </row>
    <row r="3269" spans="1:20" ht="13.2" x14ac:dyDescent="0.25">
      <c r="A3269" s="3" t="s">
        <v>7222</v>
      </c>
      <c r="B3269" s="3" t="s">
        <v>14</v>
      </c>
      <c r="C3269" s="3" t="s">
        <v>21</v>
      </c>
      <c r="D3269" s="3" t="s">
        <v>16</v>
      </c>
      <c r="E3269" s="3" t="s">
        <v>17</v>
      </c>
      <c r="F3269" s="3" t="s">
        <v>7223</v>
      </c>
      <c r="G3269" s="3" t="s">
        <v>7224</v>
      </c>
      <c r="H3269" s="3">
        <v>99</v>
      </c>
      <c r="I3269" s="3">
        <v>32.89</v>
      </c>
      <c r="J3269" s="3">
        <v>12</v>
      </c>
      <c r="K3269" s="3">
        <v>394.68</v>
      </c>
      <c r="L3269" s="3" t="s">
        <v>18</v>
      </c>
      <c r="M3269" s="5">
        <v>1</v>
      </c>
      <c r="N3269" s="6" t="str">
        <f>IF(ev_charging_network_usage_!$I3269&lt;=10,"Low",IF(ev_charging_network_usage_!$I3269&lt;=30,"Medium","High"))</f>
        <v>High</v>
      </c>
      <c r="O3269" s="6" t="str">
        <f t="shared" si="209"/>
        <v>Low Satisfaction</v>
      </c>
      <c r="P3269" s="6" t="str">
        <f>IF(ev_charging_network_usage_!$H3269&lt;30,"Short Charging",IF(ev_charging_network_usage_!$H3269&lt;=60,"Medium Charging","Long Charging"))</f>
        <v>Long Charging</v>
      </c>
      <c r="Q3269" s="6">
        <f t="shared" si="208"/>
        <v>1</v>
      </c>
      <c r="R3269" s="30">
        <f t="shared" si="206"/>
        <v>0.63541666666666663</v>
      </c>
      <c r="S3269" s="28">
        <f t="shared" si="207"/>
        <v>45152</v>
      </c>
      <c r="T3269" s="28"/>
    </row>
    <row r="3270" spans="1:20" ht="13.2" x14ac:dyDescent="0.25">
      <c r="A3270" s="7" t="s">
        <v>7225</v>
      </c>
      <c r="B3270" s="7" t="s">
        <v>20</v>
      </c>
      <c r="C3270" s="7" t="s">
        <v>15</v>
      </c>
      <c r="D3270" s="7" t="s">
        <v>22</v>
      </c>
      <c r="E3270" s="7" t="s">
        <v>17</v>
      </c>
      <c r="F3270" s="7" t="s">
        <v>7226</v>
      </c>
      <c r="G3270" s="7" t="s">
        <v>7227</v>
      </c>
      <c r="H3270" s="7">
        <v>74</v>
      </c>
      <c r="I3270" s="7">
        <v>20.77</v>
      </c>
      <c r="J3270" s="7">
        <v>15</v>
      </c>
      <c r="K3270" s="7">
        <v>311.55</v>
      </c>
      <c r="L3270" s="7" t="s">
        <v>38</v>
      </c>
      <c r="M3270" s="9">
        <v>5</v>
      </c>
      <c r="N3270" s="6" t="str">
        <f>IF(ev_charging_network_usage_!$I3270&lt;=10,"Low",IF(ev_charging_network_usage_!$I3270&lt;=30,"Medium","High"))</f>
        <v>Medium</v>
      </c>
      <c r="O3270" s="6" t="str">
        <f t="shared" si="209"/>
        <v>High Satisfaction</v>
      </c>
      <c r="P3270" s="6" t="str">
        <f>IF(ev_charging_network_usage_!$H3270&lt;30,"Short Charging",IF(ev_charging_network_usage_!$H3270&lt;=60,"Medium Charging","Long Charging"))</f>
        <v>Long Charging</v>
      </c>
      <c r="Q3270" s="6">
        <f t="shared" si="208"/>
        <v>3</v>
      </c>
      <c r="R3270" s="30">
        <f t="shared" si="206"/>
        <v>0.19930555555555557</v>
      </c>
      <c r="S3270" s="28">
        <f t="shared" si="207"/>
        <v>45486</v>
      </c>
      <c r="T3270" s="28"/>
    </row>
    <row r="3271" spans="1:20" ht="13.2" x14ac:dyDescent="0.25">
      <c r="A3271" s="3" t="s">
        <v>7228</v>
      </c>
      <c r="B3271" s="3" t="s">
        <v>48</v>
      </c>
      <c r="C3271" s="3" t="s">
        <v>21</v>
      </c>
      <c r="D3271" s="3" t="s">
        <v>31</v>
      </c>
      <c r="E3271" s="3" t="s">
        <v>35</v>
      </c>
      <c r="F3271" s="4">
        <v>45231.287499999999</v>
      </c>
      <c r="G3271" s="4">
        <v>45231.352083333331</v>
      </c>
      <c r="H3271" s="3">
        <v>93</v>
      </c>
      <c r="I3271" s="3">
        <v>6.74</v>
      </c>
      <c r="J3271" s="3">
        <v>15</v>
      </c>
      <c r="K3271" s="3">
        <v>101.1</v>
      </c>
      <c r="L3271" s="3" t="s">
        <v>38</v>
      </c>
      <c r="M3271" s="5">
        <v>5</v>
      </c>
      <c r="N3271" s="6" t="str">
        <f>IF(ev_charging_network_usage_!$I3271&lt;=10,"Low",IF(ev_charging_network_usage_!$I3271&lt;=30,"Medium","High"))</f>
        <v>Low</v>
      </c>
      <c r="O3271" s="6" t="str">
        <f t="shared" si="209"/>
        <v>High Satisfaction</v>
      </c>
      <c r="P3271" s="6" t="str">
        <f>IF(ev_charging_network_usage_!$H3271&lt;30,"Short Charging",IF(ev_charging_network_usage_!$H3271&lt;=60,"Medium Charging","Long Charging"))</f>
        <v>Long Charging</v>
      </c>
      <c r="Q3271" s="6">
        <f t="shared" si="208"/>
        <v>1</v>
      </c>
      <c r="R3271" s="30">
        <f t="shared" si="206"/>
        <v>0.28749999999999998</v>
      </c>
      <c r="S3271" s="28">
        <f t="shared" si="207"/>
        <v>45231</v>
      </c>
      <c r="T3271" s="28"/>
    </row>
    <row r="3272" spans="1:20" ht="13.2" x14ac:dyDescent="0.25">
      <c r="A3272" s="7" t="s">
        <v>7229</v>
      </c>
      <c r="B3272" s="7" t="s">
        <v>55</v>
      </c>
      <c r="C3272" s="7" t="s">
        <v>30</v>
      </c>
      <c r="D3272" s="7" t="s">
        <v>31</v>
      </c>
      <c r="E3272" s="7" t="s">
        <v>17</v>
      </c>
      <c r="F3272" s="8">
        <v>44968.427777777775</v>
      </c>
      <c r="G3272" s="8">
        <v>44968.496527777781</v>
      </c>
      <c r="H3272" s="7">
        <v>99</v>
      </c>
      <c r="I3272" s="7">
        <v>41.79</v>
      </c>
      <c r="J3272" s="7">
        <v>8</v>
      </c>
      <c r="K3272" s="7">
        <v>334.32</v>
      </c>
      <c r="L3272" s="7" t="s">
        <v>23</v>
      </c>
      <c r="M3272" s="9">
        <v>2</v>
      </c>
      <c r="N3272" s="6" t="str">
        <f>IF(ev_charging_network_usage_!$I3272&lt;=10,"Low",IF(ev_charging_network_usage_!$I3272&lt;=30,"Medium","High"))</f>
        <v>High</v>
      </c>
      <c r="O3272" s="6" t="str">
        <f t="shared" si="209"/>
        <v>Low Satisfaction</v>
      </c>
      <c r="P3272" s="6" t="str">
        <f>IF(ev_charging_network_usage_!$H3272&lt;30,"Short Charging",IF(ev_charging_network_usage_!$H3272&lt;=60,"Medium Charging","Long Charging"))</f>
        <v>Long Charging</v>
      </c>
      <c r="Q3272" s="6">
        <f t="shared" si="208"/>
        <v>2</v>
      </c>
      <c r="R3272" s="30">
        <f t="shared" si="206"/>
        <v>0.42777777777777776</v>
      </c>
      <c r="S3272" s="28">
        <f t="shared" si="207"/>
        <v>44968</v>
      </c>
      <c r="T3272" s="28"/>
    </row>
    <row r="3273" spans="1:20" ht="13.2" x14ac:dyDescent="0.25">
      <c r="A3273" s="3" t="s">
        <v>7230</v>
      </c>
      <c r="B3273" s="3" t="s">
        <v>20</v>
      </c>
      <c r="C3273" s="3" t="s">
        <v>21</v>
      </c>
      <c r="D3273" s="3" t="s">
        <v>34</v>
      </c>
      <c r="E3273" s="3" t="s">
        <v>17</v>
      </c>
      <c r="F3273" s="3" t="s">
        <v>7231</v>
      </c>
      <c r="G3273" s="3" t="s">
        <v>7232</v>
      </c>
      <c r="H3273" s="3">
        <v>98</v>
      </c>
      <c r="I3273" s="3">
        <v>27.44</v>
      </c>
      <c r="J3273" s="3">
        <v>15</v>
      </c>
      <c r="K3273" s="3">
        <v>411.6</v>
      </c>
      <c r="L3273" s="3" t="s">
        <v>27</v>
      </c>
      <c r="M3273" s="5">
        <v>2</v>
      </c>
      <c r="N3273" s="6" t="str">
        <f>IF(ev_charging_network_usage_!$I3273&lt;=10,"Low",IF(ev_charging_network_usage_!$I3273&lt;=30,"Medium","High"))</f>
        <v>Medium</v>
      </c>
      <c r="O3273" s="6" t="str">
        <f t="shared" si="209"/>
        <v>Low Satisfaction</v>
      </c>
      <c r="P3273" s="6" t="str">
        <f>IF(ev_charging_network_usage_!$H3273&lt;30,"Short Charging",IF(ev_charging_network_usage_!$H3273&lt;=60,"Medium Charging","Long Charging"))</f>
        <v>Long Charging</v>
      </c>
      <c r="Q3273" s="6">
        <f t="shared" si="208"/>
        <v>1</v>
      </c>
      <c r="R3273" s="30">
        <f t="shared" si="206"/>
        <v>0.74861111111111112</v>
      </c>
      <c r="S3273" s="28">
        <f t="shared" si="207"/>
        <v>45291</v>
      </c>
      <c r="T3273" s="28"/>
    </row>
    <row r="3274" spans="1:20" ht="13.2" x14ac:dyDescent="0.25">
      <c r="A3274" s="7" t="s">
        <v>7233</v>
      </c>
      <c r="B3274" s="7" t="s">
        <v>55</v>
      </c>
      <c r="C3274" s="7" t="s">
        <v>30</v>
      </c>
      <c r="D3274" s="7" t="s">
        <v>31</v>
      </c>
      <c r="E3274" s="7" t="s">
        <v>35</v>
      </c>
      <c r="F3274" s="7" t="s">
        <v>7234</v>
      </c>
      <c r="G3274" s="7" t="s">
        <v>7235</v>
      </c>
      <c r="H3274" s="7">
        <v>28</v>
      </c>
      <c r="I3274" s="7">
        <v>18.27</v>
      </c>
      <c r="J3274" s="7">
        <v>12</v>
      </c>
      <c r="K3274" s="7">
        <v>219.24</v>
      </c>
      <c r="L3274" s="7" t="s">
        <v>27</v>
      </c>
      <c r="M3274" s="9">
        <v>5</v>
      </c>
      <c r="N3274" s="6" t="str">
        <f>IF(ev_charging_network_usage_!$I3274&lt;=10,"Low",IF(ev_charging_network_usage_!$I3274&lt;=30,"Medium","High"))</f>
        <v>Medium</v>
      </c>
      <c r="O3274" s="6" t="str">
        <f t="shared" si="209"/>
        <v>High Satisfaction</v>
      </c>
      <c r="P3274" s="6" t="str">
        <f>IF(ev_charging_network_usage_!$H3274&lt;30,"Short Charging",IF(ev_charging_network_usage_!$H3274&lt;=60,"Medium Charging","Long Charging"))</f>
        <v>Short Charging</v>
      </c>
      <c r="Q3274" s="6">
        <f t="shared" si="208"/>
        <v>2</v>
      </c>
      <c r="R3274" s="30">
        <f t="shared" si="206"/>
        <v>0.57013888888888886</v>
      </c>
      <c r="S3274" s="28">
        <f t="shared" si="207"/>
        <v>45370</v>
      </c>
      <c r="T3274" s="28"/>
    </row>
    <row r="3275" spans="1:20" ht="13.2" x14ac:dyDescent="0.25">
      <c r="A3275" s="3" t="s">
        <v>7236</v>
      </c>
      <c r="B3275" s="3" t="s">
        <v>48</v>
      </c>
      <c r="C3275" s="3" t="s">
        <v>30</v>
      </c>
      <c r="D3275" s="3" t="s">
        <v>31</v>
      </c>
      <c r="E3275" s="3" t="s">
        <v>17</v>
      </c>
      <c r="F3275" s="4">
        <v>44969.904861111114</v>
      </c>
      <c r="G3275" s="4">
        <v>44969.92083333333</v>
      </c>
      <c r="H3275" s="3">
        <v>23</v>
      </c>
      <c r="I3275" s="3">
        <v>48.27</v>
      </c>
      <c r="J3275" s="3">
        <v>10</v>
      </c>
      <c r="K3275" s="3">
        <v>482.7</v>
      </c>
      <c r="L3275" s="3" t="s">
        <v>23</v>
      </c>
      <c r="M3275" s="5">
        <v>3</v>
      </c>
      <c r="N3275" s="6" t="str">
        <f>IF(ev_charging_network_usage_!$I3275&lt;=10,"Low",IF(ev_charging_network_usage_!$I3275&lt;=30,"Medium","High"))</f>
        <v>High</v>
      </c>
      <c r="O3275" s="6" t="str">
        <f t="shared" si="209"/>
        <v>Medium Satisfaction</v>
      </c>
      <c r="P3275" s="6" t="str">
        <f>IF(ev_charging_network_usage_!$H3275&lt;30,"Short Charging",IF(ev_charging_network_usage_!$H3275&lt;=60,"Medium Charging","Long Charging"))</f>
        <v>Short Charging</v>
      </c>
      <c r="Q3275" s="6">
        <f t="shared" si="208"/>
        <v>2</v>
      </c>
      <c r="R3275" s="30">
        <f t="shared" si="206"/>
        <v>0.90486111111111112</v>
      </c>
      <c r="S3275" s="28">
        <f t="shared" si="207"/>
        <v>44969</v>
      </c>
      <c r="T3275" s="28"/>
    </row>
    <row r="3276" spans="1:20" ht="13.2" x14ac:dyDescent="0.25">
      <c r="A3276" s="7" t="s">
        <v>7237</v>
      </c>
      <c r="B3276" s="7" t="s">
        <v>14</v>
      </c>
      <c r="C3276" s="7" t="s">
        <v>21</v>
      </c>
      <c r="D3276" s="7" t="s">
        <v>31</v>
      </c>
      <c r="E3276" s="7" t="s">
        <v>35</v>
      </c>
      <c r="F3276" s="7" t="s">
        <v>7238</v>
      </c>
      <c r="G3276" s="7" t="s">
        <v>7239</v>
      </c>
      <c r="H3276" s="7">
        <v>38</v>
      </c>
      <c r="I3276" s="7">
        <v>51.86</v>
      </c>
      <c r="J3276" s="7">
        <v>10</v>
      </c>
      <c r="K3276" s="7">
        <v>518.6</v>
      </c>
      <c r="L3276" s="7" t="s">
        <v>27</v>
      </c>
      <c r="M3276" s="9">
        <v>5</v>
      </c>
      <c r="N3276" s="6" t="str">
        <f>IF(ev_charging_network_usage_!$I3276&lt;=10,"Low",IF(ev_charging_network_usage_!$I3276&lt;=30,"Medium","High"))</f>
        <v>High</v>
      </c>
      <c r="O3276" s="6" t="str">
        <f t="shared" si="209"/>
        <v>High Satisfaction</v>
      </c>
      <c r="P3276" s="6" t="str">
        <f>IF(ev_charging_network_usage_!$H3276&lt;30,"Short Charging",IF(ev_charging_network_usage_!$H3276&lt;=60,"Medium Charging","Long Charging"))</f>
        <v>Medium Charging</v>
      </c>
      <c r="Q3276" s="6">
        <f t="shared" si="208"/>
        <v>1</v>
      </c>
      <c r="R3276" s="30">
        <f t="shared" si="206"/>
        <v>0.4597222222222222</v>
      </c>
      <c r="S3276" s="28">
        <f t="shared" si="207"/>
        <v>45132</v>
      </c>
      <c r="T3276" s="28"/>
    </row>
    <row r="3277" spans="1:20" ht="13.2" x14ac:dyDescent="0.25">
      <c r="A3277" s="3" t="s">
        <v>7240</v>
      </c>
      <c r="B3277" s="3" t="s">
        <v>55</v>
      </c>
      <c r="C3277" s="3" t="s">
        <v>21</v>
      </c>
      <c r="D3277" s="3" t="s">
        <v>16</v>
      </c>
      <c r="E3277" s="3" t="s">
        <v>35</v>
      </c>
      <c r="F3277" s="3" t="s">
        <v>7241</v>
      </c>
      <c r="G3277" s="3" t="s">
        <v>7242</v>
      </c>
      <c r="H3277" s="3">
        <v>108</v>
      </c>
      <c r="I3277" s="3">
        <v>49.54</v>
      </c>
      <c r="J3277" s="3">
        <v>10</v>
      </c>
      <c r="K3277" s="3">
        <v>495.4</v>
      </c>
      <c r="L3277" s="3" t="s">
        <v>23</v>
      </c>
      <c r="M3277" s="5">
        <v>1</v>
      </c>
      <c r="N3277" s="6" t="str">
        <f>IF(ev_charging_network_usage_!$I3277&lt;=10,"Low",IF(ev_charging_network_usage_!$I3277&lt;=30,"Medium","High"))</f>
        <v>High</v>
      </c>
      <c r="O3277" s="6" t="str">
        <f t="shared" si="209"/>
        <v>Low Satisfaction</v>
      </c>
      <c r="P3277" s="6" t="str">
        <f>IF(ev_charging_network_usage_!$H3277&lt;30,"Short Charging",IF(ev_charging_network_usage_!$H3277&lt;=60,"Medium Charging","Long Charging"))</f>
        <v>Long Charging</v>
      </c>
      <c r="Q3277" s="6">
        <f t="shared" si="208"/>
        <v>1</v>
      </c>
      <c r="R3277" s="30">
        <f t="shared" si="206"/>
        <v>0.42499999999999999</v>
      </c>
      <c r="S3277" s="28">
        <f t="shared" si="207"/>
        <v>45470</v>
      </c>
      <c r="T3277" s="28"/>
    </row>
    <row r="3278" spans="1:20" ht="13.2" x14ac:dyDescent="0.25">
      <c r="A3278" s="7" t="s">
        <v>7243</v>
      </c>
      <c r="B3278" s="7" t="s">
        <v>43</v>
      </c>
      <c r="C3278" s="7" t="s">
        <v>21</v>
      </c>
      <c r="D3278" s="7" t="s">
        <v>31</v>
      </c>
      <c r="E3278" s="7" t="s">
        <v>17</v>
      </c>
      <c r="F3278" s="8">
        <v>45543.715277777781</v>
      </c>
      <c r="G3278" s="8">
        <v>45543.756944444445</v>
      </c>
      <c r="H3278" s="7">
        <v>60</v>
      </c>
      <c r="I3278" s="7">
        <v>34.61</v>
      </c>
      <c r="J3278" s="7">
        <v>10</v>
      </c>
      <c r="K3278" s="7">
        <v>346.1</v>
      </c>
      <c r="L3278" s="7" t="s">
        <v>18</v>
      </c>
      <c r="M3278" s="9">
        <v>5</v>
      </c>
      <c r="N3278" s="6" t="str">
        <f>IF(ev_charging_network_usage_!$I3278&lt;=10,"Low",IF(ev_charging_network_usage_!$I3278&lt;=30,"Medium","High"))</f>
        <v>High</v>
      </c>
      <c r="O3278" s="6" t="str">
        <f t="shared" si="209"/>
        <v>High Satisfaction</v>
      </c>
      <c r="P3278" s="6" t="str">
        <f>IF(ev_charging_network_usage_!$H3278&lt;30,"Short Charging",IF(ev_charging_network_usage_!$H3278&lt;=60,"Medium Charging","Long Charging"))</f>
        <v>Medium Charging</v>
      </c>
      <c r="Q3278" s="6">
        <f t="shared" si="208"/>
        <v>1</v>
      </c>
      <c r="R3278" s="30">
        <f t="shared" si="206"/>
        <v>0.71527777777777779</v>
      </c>
      <c r="S3278" s="28">
        <f t="shared" si="207"/>
        <v>45543</v>
      </c>
      <c r="T3278" s="28"/>
    </row>
    <row r="3279" spans="1:20" ht="13.2" x14ac:dyDescent="0.25">
      <c r="A3279" s="3" t="s">
        <v>7244</v>
      </c>
      <c r="B3279" s="3" t="s">
        <v>14</v>
      </c>
      <c r="C3279" s="3" t="s">
        <v>15</v>
      </c>
      <c r="D3279" s="3" t="s">
        <v>34</v>
      </c>
      <c r="E3279" s="3" t="s">
        <v>35</v>
      </c>
      <c r="F3279" s="4">
        <v>44965.102083333331</v>
      </c>
      <c r="G3279" s="4">
        <v>44965.112500000003</v>
      </c>
      <c r="H3279" s="3">
        <v>15</v>
      </c>
      <c r="I3279" s="3">
        <v>57.57</v>
      </c>
      <c r="J3279" s="3">
        <v>15</v>
      </c>
      <c r="K3279" s="3">
        <v>863.55</v>
      </c>
      <c r="L3279" s="3" t="s">
        <v>18</v>
      </c>
      <c r="M3279" s="5">
        <v>1</v>
      </c>
      <c r="N3279" s="6" t="str">
        <f>IF(ev_charging_network_usage_!$I3279&lt;=10,"Low",IF(ev_charging_network_usage_!$I3279&lt;=30,"Medium","High"))</f>
        <v>High</v>
      </c>
      <c r="O3279" s="6" t="str">
        <f t="shared" si="209"/>
        <v>Low Satisfaction</v>
      </c>
      <c r="P3279" s="6" t="str">
        <f>IF(ev_charging_network_usage_!$H3279&lt;30,"Short Charging",IF(ev_charging_network_usage_!$H3279&lt;=60,"Medium Charging","Long Charging"))</f>
        <v>Short Charging</v>
      </c>
      <c r="Q3279" s="6">
        <f t="shared" si="208"/>
        <v>3</v>
      </c>
      <c r="R3279" s="30">
        <f t="shared" si="206"/>
        <v>0.10208333333333333</v>
      </c>
      <c r="S3279" s="28">
        <f t="shared" si="207"/>
        <v>44965</v>
      </c>
      <c r="T3279" s="28"/>
    </row>
    <row r="3280" spans="1:20" ht="13.2" x14ac:dyDescent="0.25">
      <c r="A3280" s="7" t="s">
        <v>7245</v>
      </c>
      <c r="B3280" s="7" t="s">
        <v>43</v>
      </c>
      <c r="C3280" s="7" t="s">
        <v>15</v>
      </c>
      <c r="D3280" s="7" t="s">
        <v>16</v>
      </c>
      <c r="E3280" s="7" t="s">
        <v>17</v>
      </c>
      <c r="F3280" s="8">
        <v>45023.612500000003</v>
      </c>
      <c r="G3280" s="8">
        <v>45023.62777777778</v>
      </c>
      <c r="H3280" s="7">
        <v>22</v>
      </c>
      <c r="I3280" s="7">
        <v>19.21</v>
      </c>
      <c r="J3280" s="7">
        <v>12</v>
      </c>
      <c r="K3280" s="7">
        <v>230.52</v>
      </c>
      <c r="L3280" s="7" t="s">
        <v>18</v>
      </c>
      <c r="M3280" s="9">
        <v>2</v>
      </c>
      <c r="N3280" s="6" t="str">
        <f>IF(ev_charging_network_usage_!$I3280&lt;=10,"Low",IF(ev_charging_network_usage_!$I3280&lt;=30,"Medium","High"))</f>
        <v>Medium</v>
      </c>
      <c r="O3280" s="6" t="str">
        <f t="shared" si="209"/>
        <v>Low Satisfaction</v>
      </c>
      <c r="P3280" s="6" t="str">
        <f>IF(ev_charging_network_usage_!$H3280&lt;30,"Short Charging",IF(ev_charging_network_usage_!$H3280&lt;=60,"Medium Charging","Long Charging"))</f>
        <v>Short Charging</v>
      </c>
      <c r="Q3280" s="6">
        <f t="shared" si="208"/>
        <v>3</v>
      </c>
      <c r="R3280" s="30">
        <f t="shared" si="206"/>
        <v>0.61250000000000004</v>
      </c>
      <c r="S3280" s="28">
        <f t="shared" si="207"/>
        <v>45023</v>
      </c>
      <c r="T3280" s="28"/>
    </row>
    <row r="3281" spans="1:20" ht="13.2" x14ac:dyDescent="0.25">
      <c r="A3281" s="3" t="s">
        <v>7246</v>
      </c>
      <c r="B3281" s="3" t="s">
        <v>78</v>
      </c>
      <c r="C3281" s="3" t="s">
        <v>30</v>
      </c>
      <c r="D3281" s="3" t="s">
        <v>16</v>
      </c>
      <c r="E3281" s="3" t="s">
        <v>17</v>
      </c>
      <c r="F3281" s="3" t="s">
        <v>7247</v>
      </c>
      <c r="G3281" s="3" t="s">
        <v>7248</v>
      </c>
      <c r="H3281" s="3">
        <v>17</v>
      </c>
      <c r="I3281" s="3">
        <v>26.39</v>
      </c>
      <c r="J3281" s="3">
        <v>12</v>
      </c>
      <c r="K3281" s="3">
        <v>316.68</v>
      </c>
      <c r="L3281" s="3" t="s">
        <v>18</v>
      </c>
      <c r="M3281" s="5">
        <v>4</v>
      </c>
      <c r="N3281" s="6" t="str">
        <f>IF(ev_charging_network_usage_!$I3281&lt;=10,"Low",IF(ev_charging_network_usage_!$I3281&lt;=30,"Medium","High"))</f>
        <v>Medium</v>
      </c>
      <c r="O3281" s="6" t="str">
        <f t="shared" si="209"/>
        <v>Medium Satisfaction</v>
      </c>
      <c r="P3281" s="6" t="str">
        <f>IF(ev_charging_network_usage_!$H3281&lt;30,"Short Charging",IF(ev_charging_network_usage_!$H3281&lt;=60,"Medium Charging","Long Charging"))</f>
        <v>Short Charging</v>
      </c>
      <c r="Q3281" s="6">
        <f t="shared" si="208"/>
        <v>2</v>
      </c>
      <c r="R3281" s="30">
        <f t="shared" si="206"/>
        <v>0.67986111111111114</v>
      </c>
      <c r="S3281" s="28">
        <f t="shared" si="207"/>
        <v>45153</v>
      </c>
      <c r="T3281" s="28"/>
    </row>
    <row r="3282" spans="1:20" ht="13.2" x14ac:dyDescent="0.25">
      <c r="A3282" s="7" t="s">
        <v>7249</v>
      </c>
      <c r="B3282" s="7" t="s">
        <v>78</v>
      </c>
      <c r="C3282" s="7" t="s">
        <v>21</v>
      </c>
      <c r="D3282" s="7" t="s">
        <v>34</v>
      </c>
      <c r="E3282" s="7" t="s">
        <v>17</v>
      </c>
      <c r="F3282" s="7" t="s">
        <v>7250</v>
      </c>
      <c r="G3282" s="7" t="s">
        <v>7251</v>
      </c>
      <c r="H3282" s="7">
        <v>42</v>
      </c>
      <c r="I3282" s="7">
        <v>58.87</v>
      </c>
      <c r="J3282" s="7">
        <v>15</v>
      </c>
      <c r="K3282" s="7">
        <v>883.05</v>
      </c>
      <c r="L3282" s="7" t="s">
        <v>38</v>
      </c>
      <c r="M3282" s="9">
        <v>5</v>
      </c>
      <c r="N3282" s="6" t="str">
        <f>IF(ev_charging_network_usage_!$I3282&lt;=10,"Low",IF(ev_charging_network_usage_!$I3282&lt;=30,"Medium","High"))</f>
        <v>High</v>
      </c>
      <c r="O3282" s="6" t="str">
        <f t="shared" si="209"/>
        <v>High Satisfaction</v>
      </c>
      <c r="P3282" s="6" t="str">
        <f>IF(ev_charging_network_usage_!$H3282&lt;30,"Short Charging",IF(ev_charging_network_usage_!$H3282&lt;=60,"Medium Charging","Long Charging"))</f>
        <v>Medium Charging</v>
      </c>
      <c r="Q3282" s="6">
        <f t="shared" si="208"/>
        <v>1</v>
      </c>
      <c r="R3282" s="30">
        <f t="shared" si="206"/>
        <v>0.52500000000000002</v>
      </c>
      <c r="S3282" s="28">
        <f t="shared" si="207"/>
        <v>45248</v>
      </c>
      <c r="T3282" s="28"/>
    </row>
    <row r="3283" spans="1:20" ht="13.2" x14ac:dyDescent="0.25">
      <c r="A3283" s="3" t="s">
        <v>7252</v>
      </c>
      <c r="B3283" s="3" t="s">
        <v>59</v>
      </c>
      <c r="C3283" s="3" t="s">
        <v>15</v>
      </c>
      <c r="D3283" s="3" t="s">
        <v>31</v>
      </c>
      <c r="E3283" s="3" t="s">
        <v>17</v>
      </c>
      <c r="F3283" s="4">
        <v>45298.479861111111</v>
      </c>
      <c r="G3283" s="4">
        <v>45298.546527777777</v>
      </c>
      <c r="H3283" s="3">
        <v>96</v>
      </c>
      <c r="I3283" s="3">
        <v>22.06</v>
      </c>
      <c r="J3283" s="3">
        <v>15</v>
      </c>
      <c r="K3283" s="3">
        <v>330.9</v>
      </c>
      <c r="L3283" s="3" t="s">
        <v>27</v>
      </c>
      <c r="M3283" s="5">
        <v>1</v>
      </c>
      <c r="N3283" s="6" t="str">
        <f>IF(ev_charging_network_usage_!$I3283&lt;=10,"Low",IF(ev_charging_network_usage_!$I3283&lt;=30,"Medium","High"))</f>
        <v>Medium</v>
      </c>
      <c r="O3283" s="6" t="str">
        <f t="shared" si="209"/>
        <v>Low Satisfaction</v>
      </c>
      <c r="P3283" s="6" t="str">
        <f>IF(ev_charging_network_usage_!$H3283&lt;30,"Short Charging",IF(ev_charging_network_usage_!$H3283&lt;=60,"Medium Charging","Long Charging"))</f>
        <v>Long Charging</v>
      </c>
      <c r="Q3283" s="6">
        <f t="shared" si="208"/>
        <v>3</v>
      </c>
      <c r="R3283" s="30">
        <f t="shared" si="206"/>
        <v>0.47986111111111113</v>
      </c>
      <c r="S3283" s="28">
        <f t="shared" si="207"/>
        <v>45298</v>
      </c>
      <c r="T3283" s="28"/>
    </row>
    <row r="3284" spans="1:20" ht="13.2" x14ac:dyDescent="0.25">
      <c r="A3284" s="7" t="s">
        <v>7253</v>
      </c>
      <c r="B3284" s="7" t="s">
        <v>78</v>
      </c>
      <c r="C3284" s="7" t="s">
        <v>15</v>
      </c>
      <c r="D3284" s="7" t="s">
        <v>16</v>
      </c>
      <c r="E3284" s="7" t="s">
        <v>35</v>
      </c>
      <c r="F3284" s="7" t="s">
        <v>7254</v>
      </c>
      <c r="G3284" s="7" t="s">
        <v>7255</v>
      </c>
      <c r="H3284" s="7">
        <v>29</v>
      </c>
      <c r="I3284" s="7">
        <v>16.78</v>
      </c>
      <c r="J3284" s="7">
        <v>8</v>
      </c>
      <c r="K3284" s="7">
        <v>134.24</v>
      </c>
      <c r="L3284" s="7" t="s">
        <v>23</v>
      </c>
      <c r="M3284" s="9">
        <v>3</v>
      </c>
      <c r="N3284" s="6" t="str">
        <f>IF(ev_charging_network_usage_!$I3284&lt;=10,"Low",IF(ev_charging_network_usage_!$I3284&lt;=30,"Medium","High"))</f>
        <v>Medium</v>
      </c>
      <c r="O3284" s="6" t="str">
        <f t="shared" si="209"/>
        <v>Medium Satisfaction</v>
      </c>
      <c r="P3284" s="6" t="str">
        <f>IF(ev_charging_network_usage_!$H3284&lt;30,"Short Charging",IF(ev_charging_network_usage_!$H3284&lt;=60,"Medium Charging","Long Charging"))</f>
        <v>Short Charging</v>
      </c>
      <c r="Q3284" s="6">
        <f t="shared" si="208"/>
        <v>3</v>
      </c>
      <c r="R3284" s="30">
        <f t="shared" si="206"/>
        <v>0.20902777777777778</v>
      </c>
      <c r="S3284" s="28">
        <f t="shared" si="207"/>
        <v>45153</v>
      </c>
      <c r="T3284" s="28"/>
    </row>
    <row r="3285" spans="1:20" ht="13.2" x14ac:dyDescent="0.25">
      <c r="A3285" s="3" t="s">
        <v>7256</v>
      </c>
      <c r="B3285" s="3" t="s">
        <v>59</v>
      </c>
      <c r="C3285" s="3" t="s">
        <v>21</v>
      </c>
      <c r="D3285" s="3" t="s">
        <v>16</v>
      </c>
      <c r="E3285" s="3" t="s">
        <v>35</v>
      </c>
      <c r="F3285" s="3" t="s">
        <v>7257</v>
      </c>
      <c r="G3285" s="3" t="s">
        <v>7258</v>
      </c>
      <c r="H3285" s="3">
        <v>95</v>
      </c>
      <c r="I3285" s="3">
        <v>11.94</v>
      </c>
      <c r="J3285" s="3">
        <v>15</v>
      </c>
      <c r="K3285" s="3">
        <v>179.1</v>
      </c>
      <c r="L3285" s="3" t="s">
        <v>27</v>
      </c>
      <c r="M3285" s="5">
        <v>2</v>
      </c>
      <c r="N3285" s="6" t="str">
        <f>IF(ev_charging_network_usage_!$I3285&lt;=10,"Low",IF(ev_charging_network_usage_!$I3285&lt;=30,"Medium","High"))</f>
        <v>Medium</v>
      </c>
      <c r="O3285" s="6" t="str">
        <f t="shared" si="209"/>
        <v>Low Satisfaction</v>
      </c>
      <c r="P3285" s="6" t="str">
        <f>IF(ev_charging_network_usage_!$H3285&lt;30,"Short Charging",IF(ev_charging_network_usage_!$H3285&lt;=60,"Medium Charging","Long Charging"))</f>
        <v>Long Charging</v>
      </c>
      <c r="Q3285" s="6">
        <f t="shared" si="208"/>
        <v>1</v>
      </c>
      <c r="R3285" s="30">
        <f t="shared" si="206"/>
        <v>0.21597222222222223</v>
      </c>
      <c r="S3285" s="28">
        <f t="shared" si="207"/>
        <v>45500</v>
      </c>
      <c r="T3285" s="28"/>
    </row>
    <row r="3286" spans="1:20" ht="13.2" x14ac:dyDescent="0.25">
      <c r="A3286" s="7" t="s">
        <v>7259</v>
      </c>
      <c r="B3286" s="7" t="s">
        <v>43</v>
      </c>
      <c r="C3286" s="7" t="s">
        <v>21</v>
      </c>
      <c r="D3286" s="7" t="s">
        <v>34</v>
      </c>
      <c r="E3286" s="7" t="s">
        <v>35</v>
      </c>
      <c r="F3286" s="7" t="s">
        <v>7260</v>
      </c>
      <c r="G3286" s="7" t="s">
        <v>7261</v>
      </c>
      <c r="H3286" s="7">
        <v>87</v>
      </c>
      <c r="I3286" s="7">
        <v>24.68</v>
      </c>
      <c r="J3286" s="7">
        <v>12</v>
      </c>
      <c r="K3286" s="7">
        <v>296.16000000000003</v>
      </c>
      <c r="L3286" s="7" t="s">
        <v>23</v>
      </c>
      <c r="M3286" s="9">
        <v>5</v>
      </c>
      <c r="N3286" s="6" t="str">
        <f>IF(ev_charging_network_usage_!$I3286&lt;=10,"Low",IF(ev_charging_network_usage_!$I3286&lt;=30,"Medium","High"))</f>
        <v>Medium</v>
      </c>
      <c r="O3286" s="6" t="str">
        <f t="shared" si="209"/>
        <v>High Satisfaction</v>
      </c>
      <c r="P3286" s="6" t="str">
        <f>IF(ev_charging_network_usage_!$H3286&lt;30,"Short Charging",IF(ev_charging_network_usage_!$H3286&lt;=60,"Medium Charging","Long Charging"))</f>
        <v>Long Charging</v>
      </c>
      <c r="Q3286" s="6">
        <f t="shared" si="208"/>
        <v>1</v>
      </c>
      <c r="R3286" s="30">
        <f t="shared" si="206"/>
        <v>0.93402777777777779</v>
      </c>
      <c r="S3286" s="28">
        <f t="shared" si="207"/>
        <v>45011</v>
      </c>
      <c r="T3286" s="28"/>
    </row>
    <row r="3287" spans="1:20" ht="13.2" x14ac:dyDescent="0.25">
      <c r="A3287" s="3" t="s">
        <v>7262</v>
      </c>
      <c r="B3287" s="3" t="s">
        <v>20</v>
      </c>
      <c r="C3287" s="3" t="s">
        <v>21</v>
      </c>
      <c r="D3287" s="3" t="s">
        <v>16</v>
      </c>
      <c r="E3287" s="3" t="s">
        <v>35</v>
      </c>
      <c r="F3287" s="3" t="s">
        <v>7263</v>
      </c>
      <c r="G3287" s="3" t="s">
        <v>7264</v>
      </c>
      <c r="H3287" s="3">
        <v>118</v>
      </c>
      <c r="I3287" s="3">
        <v>45.67</v>
      </c>
      <c r="J3287" s="3">
        <v>12</v>
      </c>
      <c r="K3287" s="3">
        <v>548.04</v>
      </c>
      <c r="L3287" s="3" t="s">
        <v>18</v>
      </c>
      <c r="M3287" s="5">
        <v>2</v>
      </c>
      <c r="N3287" s="6" t="str">
        <f>IF(ev_charging_network_usage_!$I3287&lt;=10,"Low",IF(ev_charging_network_usage_!$I3287&lt;=30,"Medium","High"))</f>
        <v>High</v>
      </c>
      <c r="O3287" s="6" t="str">
        <f t="shared" si="209"/>
        <v>Low Satisfaction</v>
      </c>
      <c r="P3287" s="6" t="str">
        <f>IF(ev_charging_network_usage_!$H3287&lt;30,"Short Charging",IF(ev_charging_network_usage_!$H3287&lt;=60,"Medium Charging","Long Charging"))</f>
        <v>Long Charging</v>
      </c>
      <c r="Q3287" s="6">
        <f t="shared" si="208"/>
        <v>1</v>
      </c>
      <c r="R3287" s="30">
        <f t="shared" si="206"/>
        <v>6.1111111111111109E-2</v>
      </c>
      <c r="S3287" s="28">
        <f t="shared" si="207"/>
        <v>45041</v>
      </c>
      <c r="T3287" s="28"/>
    </row>
    <row r="3288" spans="1:20" ht="13.2" x14ac:dyDescent="0.25">
      <c r="A3288" s="7" t="s">
        <v>7265</v>
      </c>
      <c r="B3288" s="7" t="s">
        <v>55</v>
      </c>
      <c r="C3288" s="7" t="s">
        <v>21</v>
      </c>
      <c r="D3288" s="7" t="s">
        <v>31</v>
      </c>
      <c r="E3288" s="7" t="s">
        <v>35</v>
      </c>
      <c r="F3288" s="7" t="s">
        <v>7266</v>
      </c>
      <c r="G3288" s="7" t="s">
        <v>7267</v>
      </c>
      <c r="H3288" s="7">
        <v>65</v>
      </c>
      <c r="I3288" s="7">
        <v>59.49</v>
      </c>
      <c r="J3288" s="7">
        <v>15</v>
      </c>
      <c r="K3288" s="7">
        <v>892.35</v>
      </c>
      <c r="L3288" s="7" t="s">
        <v>38</v>
      </c>
      <c r="M3288" s="9">
        <v>3</v>
      </c>
      <c r="N3288" s="6" t="str">
        <f>IF(ev_charging_network_usage_!$I3288&lt;=10,"Low",IF(ev_charging_network_usage_!$I3288&lt;=30,"Medium","High"))</f>
        <v>High</v>
      </c>
      <c r="O3288" s="6" t="str">
        <f t="shared" si="209"/>
        <v>Medium Satisfaction</v>
      </c>
      <c r="P3288" s="6" t="str">
        <f>IF(ev_charging_network_usage_!$H3288&lt;30,"Short Charging",IF(ev_charging_network_usage_!$H3288&lt;=60,"Medium Charging","Long Charging"))</f>
        <v>Long Charging</v>
      </c>
      <c r="Q3288" s="6">
        <f t="shared" si="208"/>
        <v>1</v>
      </c>
      <c r="R3288" s="30">
        <f t="shared" si="206"/>
        <v>0.44027777777777777</v>
      </c>
      <c r="S3288" s="28">
        <f t="shared" si="207"/>
        <v>45465</v>
      </c>
      <c r="T3288" s="28"/>
    </row>
    <row r="3289" spans="1:20" ht="13.2" x14ac:dyDescent="0.25">
      <c r="A3289" s="3" t="s">
        <v>7268</v>
      </c>
      <c r="B3289" s="3" t="s">
        <v>48</v>
      </c>
      <c r="C3289" s="3" t="s">
        <v>15</v>
      </c>
      <c r="D3289" s="3" t="s">
        <v>16</v>
      </c>
      <c r="E3289" s="3" t="s">
        <v>17</v>
      </c>
      <c r="F3289" s="4">
        <v>45058.6875</v>
      </c>
      <c r="G3289" s="4">
        <v>45058.737500000003</v>
      </c>
      <c r="H3289" s="3">
        <v>72</v>
      </c>
      <c r="I3289" s="3">
        <v>49.43</v>
      </c>
      <c r="J3289" s="3">
        <v>8</v>
      </c>
      <c r="K3289" s="3">
        <v>395.44</v>
      </c>
      <c r="L3289" s="3" t="s">
        <v>18</v>
      </c>
      <c r="M3289" s="5">
        <v>4</v>
      </c>
      <c r="N3289" s="6" t="str">
        <f>IF(ev_charging_network_usage_!$I3289&lt;=10,"Low",IF(ev_charging_network_usage_!$I3289&lt;=30,"Medium","High"))</f>
        <v>High</v>
      </c>
      <c r="O3289" s="6" t="str">
        <f t="shared" si="209"/>
        <v>Medium Satisfaction</v>
      </c>
      <c r="P3289" s="6" t="str">
        <f>IF(ev_charging_network_usage_!$H3289&lt;30,"Short Charging",IF(ev_charging_network_usage_!$H3289&lt;=60,"Medium Charging","Long Charging"))</f>
        <v>Long Charging</v>
      </c>
      <c r="Q3289" s="6">
        <f t="shared" si="208"/>
        <v>3</v>
      </c>
      <c r="R3289" s="30">
        <f t="shared" si="206"/>
        <v>0.6875</v>
      </c>
      <c r="S3289" s="28">
        <f t="shared" si="207"/>
        <v>45058</v>
      </c>
      <c r="T3289" s="28"/>
    </row>
    <row r="3290" spans="1:20" ht="13.2" x14ac:dyDescent="0.25">
      <c r="A3290" s="7" t="s">
        <v>7269</v>
      </c>
      <c r="B3290" s="7" t="s">
        <v>20</v>
      </c>
      <c r="C3290" s="7" t="s">
        <v>21</v>
      </c>
      <c r="D3290" s="7" t="s">
        <v>31</v>
      </c>
      <c r="E3290" s="7" t="s">
        <v>35</v>
      </c>
      <c r="F3290" s="7" t="s">
        <v>7270</v>
      </c>
      <c r="G3290" s="7" t="s">
        <v>7271</v>
      </c>
      <c r="H3290" s="7">
        <v>113</v>
      </c>
      <c r="I3290" s="7">
        <v>44.08</v>
      </c>
      <c r="J3290" s="7">
        <v>12</v>
      </c>
      <c r="K3290" s="7">
        <v>528.96</v>
      </c>
      <c r="L3290" s="7" t="s">
        <v>23</v>
      </c>
      <c r="M3290" s="9">
        <v>3</v>
      </c>
      <c r="N3290" s="6" t="str">
        <f>IF(ev_charging_network_usage_!$I3290&lt;=10,"Low",IF(ev_charging_network_usage_!$I3290&lt;=30,"Medium","High"))</f>
        <v>High</v>
      </c>
      <c r="O3290" s="6" t="str">
        <f t="shared" si="209"/>
        <v>Medium Satisfaction</v>
      </c>
      <c r="P3290" s="6" t="str">
        <f>IF(ev_charging_network_usage_!$H3290&lt;30,"Short Charging",IF(ev_charging_network_usage_!$H3290&lt;=60,"Medium Charging","Long Charging"))</f>
        <v>Long Charging</v>
      </c>
      <c r="Q3290" s="6">
        <f t="shared" si="208"/>
        <v>1</v>
      </c>
      <c r="R3290" s="30">
        <f t="shared" si="206"/>
        <v>0.20416666666666666</v>
      </c>
      <c r="S3290" s="28">
        <f t="shared" si="207"/>
        <v>45252</v>
      </c>
      <c r="T3290" s="28"/>
    </row>
    <row r="3291" spans="1:20" ht="13.2" x14ac:dyDescent="0.25">
      <c r="A3291" s="3" t="s">
        <v>7272</v>
      </c>
      <c r="B3291" s="3" t="s">
        <v>14</v>
      </c>
      <c r="C3291" s="3" t="s">
        <v>30</v>
      </c>
      <c r="D3291" s="3" t="s">
        <v>31</v>
      </c>
      <c r="E3291" s="3" t="s">
        <v>35</v>
      </c>
      <c r="F3291" s="3" t="s">
        <v>7273</v>
      </c>
      <c r="G3291" s="3" t="s">
        <v>7274</v>
      </c>
      <c r="H3291" s="3">
        <v>93</v>
      </c>
      <c r="I3291" s="3">
        <v>7.55</v>
      </c>
      <c r="J3291" s="3">
        <v>12</v>
      </c>
      <c r="K3291" s="3">
        <v>90.6</v>
      </c>
      <c r="L3291" s="3" t="s">
        <v>18</v>
      </c>
      <c r="M3291" s="5">
        <v>1</v>
      </c>
      <c r="N3291" s="6" t="str">
        <f>IF(ev_charging_network_usage_!$I3291&lt;=10,"Low",IF(ev_charging_network_usage_!$I3291&lt;=30,"Medium","High"))</f>
        <v>Low</v>
      </c>
      <c r="O3291" s="6" t="str">
        <f t="shared" si="209"/>
        <v>Low Satisfaction</v>
      </c>
      <c r="P3291" s="6" t="str">
        <f>IF(ev_charging_network_usage_!$H3291&lt;30,"Short Charging",IF(ev_charging_network_usage_!$H3291&lt;=60,"Medium Charging","Long Charging"))</f>
        <v>Long Charging</v>
      </c>
      <c r="Q3291" s="6">
        <f t="shared" si="208"/>
        <v>2</v>
      </c>
      <c r="R3291" s="30">
        <f t="shared" si="206"/>
        <v>0.56180555555555556</v>
      </c>
      <c r="S3291" s="28">
        <f t="shared" si="207"/>
        <v>45041</v>
      </c>
      <c r="T3291" s="28"/>
    </row>
    <row r="3292" spans="1:20" ht="13.2" x14ac:dyDescent="0.25">
      <c r="A3292" s="7" t="s">
        <v>7275</v>
      </c>
      <c r="B3292" s="7" t="s">
        <v>55</v>
      </c>
      <c r="C3292" s="7" t="s">
        <v>15</v>
      </c>
      <c r="D3292" s="7" t="s">
        <v>31</v>
      </c>
      <c r="E3292" s="7" t="s">
        <v>35</v>
      </c>
      <c r="F3292" s="7" t="s">
        <v>7276</v>
      </c>
      <c r="G3292" s="7" t="s">
        <v>7277</v>
      </c>
      <c r="H3292" s="7">
        <v>19</v>
      </c>
      <c r="I3292" s="7">
        <v>9.8000000000000007</v>
      </c>
      <c r="J3292" s="7">
        <v>12</v>
      </c>
      <c r="K3292" s="7">
        <v>117.6</v>
      </c>
      <c r="L3292" s="7" t="s">
        <v>27</v>
      </c>
      <c r="M3292" s="9">
        <v>1</v>
      </c>
      <c r="N3292" s="6" t="str">
        <f>IF(ev_charging_network_usage_!$I3292&lt;=10,"Low",IF(ev_charging_network_usage_!$I3292&lt;=30,"Medium","High"))</f>
        <v>Low</v>
      </c>
      <c r="O3292" s="6" t="str">
        <f t="shared" si="209"/>
        <v>Low Satisfaction</v>
      </c>
      <c r="P3292" s="6" t="str">
        <f>IF(ev_charging_network_usage_!$H3292&lt;30,"Short Charging",IF(ev_charging_network_usage_!$H3292&lt;=60,"Medium Charging","Long Charging"))</f>
        <v>Short Charging</v>
      </c>
      <c r="Q3292" s="6">
        <f t="shared" si="208"/>
        <v>3</v>
      </c>
      <c r="R3292" s="30">
        <f t="shared" si="206"/>
        <v>0.63402777777777775</v>
      </c>
      <c r="S3292" s="28">
        <f t="shared" si="207"/>
        <v>45459</v>
      </c>
      <c r="T3292" s="28"/>
    </row>
    <row r="3293" spans="1:20" ht="13.2" x14ac:dyDescent="0.25">
      <c r="A3293" s="3" t="s">
        <v>7278</v>
      </c>
      <c r="B3293" s="3" t="s">
        <v>48</v>
      </c>
      <c r="C3293" s="3" t="s">
        <v>30</v>
      </c>
      <c r="D3293" s="3" t="s">
        <v>31</v>
      </c>
      <c r="E3293" s="3" t="s">
        <v>17</v>
      </c>
      <c r="F3293" s="4">
        <v>45110.795138888891</v>
      </c>
      <c r="G3293" s="4">
        <v>45110.870833333334</v>
      </c>
      <c r="H3293" s="3">
        <v>109</v>
      </c>
      <c r="I3293" s="3">
        <v>58.16</v>
      </c>
      <c r="J3293" s="3">
        <v>10</v>
      </c>
      <c r="K3293" s="3">
        <v>581.6</v>
      </c>
      <c r="L3293" s="3" t="s">
        <v>38</v>
      </c>
      <c r="M3293" s="5">
        <v>5</v>
      </c>
      <c r="N3293" s="6" t="str">
        <f>IF(ev_charging_network_usage_!$I3293&lt;=10,"Low",IF(ev_charging_network_usage_!$I3293&lt;=30,"Medium","High"))</f>
        <v>High</v>
      </c>
      <c r="O3293" s="6" t="str">
        <f t="shared" si="209"/>
        <v>High Satisfaction</v>
      </c>
      <c r="P3293" s="6" t="str">
        <f>IF(ev_charging_network_usage_!$H3293&lt;30,"Short Charging",IF(ev_charging_network_usage_!$H3293&lt;=60,"Medium Charging","Long Charging"))</f>
        <v>Long Charging</v>
      </c>
      <c r="Q3293" s="6">
        <f t="shared" si="208"/>
        <v>2</v>
      </c>
      <c r="R3293" s="30">
        <f t="shared" si="206"/>
        <v>0.79513888888888884</v>
      </c>
      <c r="S3293" s="28">
        <f t="shared" si="207"/>
        <v>45110</v>
      </c>
      <c r="T3293" s="28"/>
    </row>
    <row r="3294" spans="1:20" ht="13.2" x14ac:dyDescent="0.25">
      <c r="A3294" s="7" t="s">
        <v>7279</v>
      </c>
      <c r="B3294" s="7" t="s">
        <v>43</v>
      </c>
      <c r="C3294" s="7" t="s">
        <v>30</v>
      </c>
      <c r="D3294" s="7" t="s">
        <v>16</v>
      </c>
      <c r="E3294" s="7" t="s">
        <v>35</v>
      </c>
      <c r="F3294" s="7" t="s">
        <v>7280</v>
      </c>
      <c r="G3294" s="7" t="s">
        <v>7281</v>
      </c>
      <c r="H3294" s="7">
        <v>96</v>
      </c>
      <c r="I3294" s="7">
        <v>39.65</v>
      </c>
      <c r="J3294" s="7">
        <v>15</v>
      </c>
      <c r="K3294" s="7">
        <v>594.75</v>
      </c>
      <c r="L3294" s="7" t="s">
        <v>38</v>
      </c>
      <c r="M3294" s="9">
        <v>3</v>
      </c>
      <c r="N3294" s="6" t="str">
        <f>IF(ev_charging_network_usage_!$I3294&lt;=10,"Low",IF(ev_charging_network_usage_!$I3294&lt;=30,"Medium","High"))</f>
        <v>High</v>
      </c>
      <c r="O3294" s="6" t="str">
        <f t="shared" si="209"/>
        <v>Medium Satisfaction</v>
      </c>
      <c r="P3294" s="6" t="str">
        <f>IF(ev_charging_network_usage_!$H3294&lt;30,"Short Charging",IF(ev_charging_network_usage_!$H3294&lt;=60,"Medium Charging","Long Charging"))</f>
        <v>Long Charging</v>
      </c>
      <c r="Q3294" s="6">
        <f t="shared" si="208"/>
        <v>2</v>
      </c>
      <c r="R3294" s="30">
        <f t="shared" si="206"/>
        <v>0.56458333333333333</v>
      </c>
      <c r="S3294" s="28">
        <f t="shared" si="207"/>
        <v>45403</v>
      </c>
      <c r="T3294" s="28"/>
    </row>
    <row r="3295" spans="1:20" ht="13.2" x14ac:dyDescent="0.25">
      <c r="A3295" s="3" t="s">
        <v>7282</v>
      </c>
      <c r="B3295" s="3" t="s">
        <v>29</v>
      </c>
      <c r="C3295" s="3" t="s">
        <v>21</v>
      </c>
      <c r="D3295" s="3" t="s">
        <v>22</v>
      </c>
      <c r="E3295" s="3" t="s">
        <v>17</v>
      </c>
      <c r="F3295" s="3" t="s">
        <v>7283</v>
      </c>
      <c r="G3295" s="3" t="s">
        <v>7284</v>
      </c>
      <c r="H3295" s="3">
        <v>38</v>
      </c>
      <c r="I3295" s="3">
        <v>47.49</v>
      </c>
      <c r="J3295" s="3">
        <v>12</v>
      </c>
      <c r="K3295" s="3">
        <v>569.88</v>
      </c>
      <c r="L3295" s="3" t="s">
        <v>23</v>
      </c>
      <c r="M3295" s="5">
        <v>3</v>
      </c>
      <c r="N3295" s="6" t="str">
        <f>IF(ev_charging_network_usage_!$I3295&lt;=10,"Low",IF(ev_charging_network_usage_!$I3295&lt;=30,"Medium","High"))</f>
        <v>High</v>
      </c>
      <c r="O3295" s="6" t="str">
        <f t="shared" si="209"/>
        <v>Medium Satisfaction</v>
      </c>
      <c r="P3295" s="6" t="str">
        <f>IF(ev_charging_network_usage_!$H3295&lt;30,"Short Charging",IF(ev_charging_network_usage_!$H3295&lt;=60,"Medium Charging","Long Charging"))</f>
        <v>Medium Charging</v>
      </c>
      <c r="Q3295" s="6">
        <f t="shared" si="208"/>
        <v>1</v>
      </c>
      <c r="R3295" s="30">
        <f t="shared" si="206"/>
        <v>0.11736111111111111</v>
      </c>
      <c r="S3295" s="28">
        <f t="shared" si="207"/>
        <v>45221</v>
      </c>
      <c r="T3295" s="28"/>
    </row>
    <row r="3296" spans="1:20" ht="13.2" x14ac:dyDescent="0.25">
      <c r="A3296" s="7" t="s">
        <v>7285</v>
      </c>
      <c r="B3296" s="7" t="s">
        <v>43</v>
      </c>
      <c r="C3296" s="7" t="s">
        <v>15</v>
      </c>
      <c r="D3296" s="7" t="s">
        <v>22</v>
      </c>
      <c r="E3296" s="7" t="s">
        <v>17</v>
      </c>
      <c r="F3296" s="7" t="s">
        <v>7286</v>
      </c>
      <c r="G3296" s="7" t="s">
        <v>7287</v>
      </c>
      <c r="H3296" s="7">
        <v>37</v>
      </c>
      <c r="I3296" s="7">
        <v>42.39</v>
      </c>
      <c r="J3296" s="7">
        <v>12</v>
      </c>
      <c r="K3296" s="7">
        <v>508.68</v>
      </c>
      <c r="L3296" s="7" t="s">
        <v>27</v>
      </c>
      <c r="M3296" s="9">
        <v>5</v>
      </c>
      <c r="N3296" s="6" t="str">
        <f>IF(ev_charging_network_usage_!$I3296&lt;=10,"Low",IF(ev_charging_network_usage_!$I3296&lt;=30,"Medium","High"))</f>
        <v>High</v>
      </c>
      <c r="O3296" s="6" t="str">
        <f t="shared" si="209"/>
        <v>High Satisfaction</v>
      </c>
      <c r="P3296" s="6" t="str">
        <f>IF(ev_charging_network_usage_!$H3296&lt;30,"Short Charging",IF(ev_charging_network_usage_!$H3296&lt;=60,"Medium Charging","Long Charging"))</f>
        <v>Medium Charging</v>
      </c>
      <c r="Q3296" s="6">
        <f t="shared" si="208"/>
        <v>3</v>
      </c>
      <c r="R3296" s="30">
        <f t="shared" si="206"/>
        <v>0.61736111111111114</v>
      </c>
      <c r="S3296" s="28">
        <f t="shared" si="207"/>
        <v>44954</v>
      </c>
      <c r="T3296" s="28"/>
    </row>
    <row r="3297" spans="1:20" ht="13.2" x14ac:dyDescent="0.25">
      <c r="A3297" s="3" t="s">
        <v>7288</v>
      </c>
      <c r="B3297" s="3" t="s">
        <v>48</v>
      </c>
      <c r="C3297" s="3" t="s">
        <v>30</v>
      </c>
      <c r="D3297" s="3" t="s">
        <v>22</v>
      </c>
      <c r="E3297" s="3" t="s">
        <v>17</v>
      </c>
      <c r="F3297" s="3" t="s">
        <v>7289</v>
      </c>
      <c r="G3297" s="3" t="s">
        <v>7290</v>
      </c>
      <c r="H3297" s="3">
        <v>51</v>
      </c>
      <c r="I3297" s="3">
        <v>18.54</v>
      </c>
      <c r="J3297" s="3">
        <v>10</v>
      </c>
      <c r="K3297" s="3">
        <v>185.4</v>
      </c>
      <c r="L3297" s="3" t="s">
        <v>18</v>
      </c>
      <c r="M3297" s="5">
        <v>1</v>
      </c>
      <c r="N3297" s="6" t="str">
        <f>IF(ev_charging_network_usage_!$I3297&lt;=10,"Low",IF(ev_charging_network_usage_!$I3297&lt;=30,"Medium","High"))</f>
        <v>Medium</v>
      </c>
      <c r="O3297" s="6" t="str">
        <f t="shared" si="209"/>
        <v>Low Satisfaction</v>
      </c>
      <c r="P3297" s="6" t="str">
        <f>IF(ev_charging_network_usage_!$H3297&lt;30,"Short Charging",IF(ev_charging_network_usage_!$H3297&lt;=60,"Medium Charging","Long Charging"))</f>
        <v>Medium Charging</v>
      </c>
      <c r="Q3297" s="6">
        <f t="shared" si="208"/>
        <v>2</v>
      </c>
      <c r="R3297" s="30">
        <f t="shared" si="206"/>
        <v>0.26458333333333334</v>
      </c>
      <c r="S3297" s="28">
        <f t="shared" si="207"/>
        <v>45626</v>
      </c>
      <c r="T3297" s="28"/>
    </row>
    <row r="3298" spans="1:20" ht="13.2" x14ac:dyDescent="0.25">
      <c r="A3298" s="7" t="s">
        <v>7291</v>
      </c>
      <c r="B3298" s="7" t="s">
        <v>20</v>
      </c>
      <c r="C3298" s="7" t="s">
        <v>21</v>
      </c>
      <c r="D3298" s="7" t="s">
        <v>16</v>
      </c>
      <c r="E3298" s="7" t="s">
        <v>35</v>
      </c>
      <c r="F3298" s="7" t="s">
        <v>7292</v>
      </c>
      <c r="G3298" s="7" t="s">
        <v>7293</v>
      </c>
      <c r="H3298" s="7">
        <v>61</v>
      </c>
      <c r="I3298" s="7">
        <v>19.11</v>
      </c>
      <c r="J3298" s="7">
        <v>8</v>
      </c>
      <c r="K3298" s="7">
        <v>152.88</v>
      </c>
      <c r="L3298" s="7" t="s">
        <v>27</v>
      </c>
      <c r="M3298" s="9">
        <v>3</v>
      </c>
      <c r="N3298" s="6" t="str">
        <f>IF(ev_charging_network_usage_!$I3298&lt;=10,"Low",IF(ev_charging_network_usage_!$I3298&lt;=30,"Medium","High"))</f>
        <v>Medium</v>
      </c>
      <c r="O3298" s="6" t="str">
        <f t="shared" si="209"/>
        <v>Medium Satisfaction</v>
      </c>
      <c r="P3298" s="6" t="str">
        <f>IF(ev_charging_network_usage_!$H3298&lt;30,"Short Charging",IF(ev_charging_network_usage_!$H3298&lt;=60,"Medium Charging","Long Charging"))</f>
        <v>Long Charging</v>
      </c>
      <c r="Q3298" s="6">
        <f t="shared" si="208"/>
        <v>1</v>
      </c>
      <c r="R3298" s="30">
        <f t="shared" si="206"/>
        <v>9.3055555555555558E-2</v>
      </c>
      <c r="S3298" s="28">
        <f t="shared" si="207"/>
        <v>45071</v>
      </c>
      <c r="T3298" s="28"/>
    </row>
    <row r="3299" spans="1:20" ht="13.2" x14ac:dyDescent="0.25">
      <c r="A3299" s="3" t="s">
        <v>7294</v>
      </c>
      <c r="B3299" s="3" t="s">
        <v>48</v>
      </c>
      <c r="C3299" s="3" t="s">
        <v>15</v>
      </c>
      <c r="D3299" s="3" t="s">
        <v>31</v>
      </c>
      <c r="E3299" s="3" t="s">
        <v>35</v>
      </c>
      <c r="F3299" s="3" t="s">
        <v>7295</v>
      </c>
      <c r="G3299" s="3" t="s">
        <v>7296</v>
      </c>
      <c r="H3299" s="3">
        <v>104</v>
      </c>
      <c r="I3299" s="3">
        <v>7.21</v>
      </c>
      <c r="J3299" s="3">
        <v>10</v>
      </c>
      <c r="K3299" s="3">
        <v>72.099999999999994</v>
      </c>
      <c r="L3299" s="3" t="s">
        <v>23</v>
      </c>
      <c r="M3299" s="5">
        <v>3</v>
      </c>
      <c r="N3299" s="6" t="str">
        <f>IF(ev_charging_network_usage_!$I3299&lt;=10,"Low",IF(ev_charging_network_usage_!$I3299&lt;=30,"Medium","High"))</f>
        <v>Low</v>
      </c>
      <c r="O3299" s="6" t="str">
        <f t="shared" si="209"/>
        <v>Medium Satisfaction</v>
      </c>
      <c r="P3299" s="6" t="str">
        <f>IF(ev_charging_network_usage_!$H3299&lt;30,"Short Charging",IF(ev_charging_network_usage_!$H3299&lt;=60,"Medium Charging","Long Charging"))</f>
        <v>Long Charging</v>
      </c>
      <c r="Q3299" s="6">
        <f t="shared" si="208"/>
        <v>3</v>
      </c>
      <c r="R3299" s="30">
        <f t="shared" si="206"/>
        <v>0.64444444444444449</v>
      </c>
      <c r="S3299" s="28">
        <f t="shared" si="207"/>
        <v>45166</v>
      </c>
      <c r="T3299" s="28"/>
    </row>
    <row r="3300" spans="1:20" ht="13.2" x14ac:dyDescent="0.25">
      <c r="A3300" s="7" t="s">
        <v>7297</v>
      </c>
      <c r="B3300" s="7" t="s">
        <v>78</v>
      </c>
      <c r="C3300" s="7" t="s">
        <v>21</v>
      </c>
      <c r="D3300" s="7" t="s">
        <v>16</v>
      </c>
      <c r="E3300" s="7" t="s">
        <v>35</v>
      </c>
      <c r="F3300" s="7" t="s">
        <v>7298</v>
      </c>
      <c r="G3300" s="7" t="s">
        <v>7299</v>
      </c>
      <c r="H3300" s="7">
        <v>56</v>
      </c>
      <c r="I3300" s="7">
        <v>39.79</v>
      </c>
      <c r="J3300" s="7">
        <v>8</v>
      </c>
      <c r="K3300" s="7">
        <v>318.32</v>
      </c>
      <c r="L3300" s="7" t="s">
        <v>27</v>
      </c>
      <c r="M3300" s="9">
        <v>2</v>
      </c>
      <c r="N3300" s="6" t="str">
        <f>IF(ev_charging_network_usage_!$I3300&lt;=10,"Low",IF(ev_charging_network_usage_!$I3300&lt;=30,"Medium","High"))</f>
        <v>High</v>
      </c>
      <c r="O3300" s="6" t="str">
        <f t="shared" si="209"/>
        <v>Low Satisfaction</v>
      </c>
      <c r="P3300" s="6" t="str">
        <f>IF(ev_charging_network_usage_!$H3300&lt;30,"Short Charging",IF(ev_charging_network_usage_!$H3300&lt;=60,"Medium Charging","Long Charging"))</f>
        <v>Medium Charging</v>
      </c>
      <c r="Q3300" s="6">
        <f t="shared" si="208"/>
        <v>1</v>
      </c>
      <c r="R3300" s="30">
        <f t="shared" si="206"/>
        <v>0.94236111111111109</v>
      </c>
      <c r="S3300" s="28">
        <f t="shared" si="207"/>
        <v>45008</v>
      </c>
      <c r="T3300" s="28"/>
    </row>
    <row r="3301" spans="1:20" ht="13.2" x14ac:dyDescent="0.25">
      <c r="A3301" s="3" t="s">
        <v>7300</v>
      </c>
      <c r="B3301" s="3" t="s">
        <v>55</v>
      </c>
      <c r="C3301" s="3" t="s">
        <v>21</v>
      </c>
      <c r="D3301" s="3" t="s">
        <v>22</v>
      </c>
      <c r="E3301" s="3" t="s">
        <v>17</v>
      </c>
      <c r="F3301" s="3" t="s">
        <v>7301</v>
      </c>
      <c r="G3301" s="3" t="s">
        <v>7302</v>
      </c>
      <c r="H3301" s="3">
        <v>74</v>
      </c>
      <c r="I3301" s="3">
        <v>24.44</v>
      </c>
      <c r="J3301" s="3">
        <v>12</v>
      </c>
      <c r="K3301" s="3">
        <v>293.27999999999997</v>
      </c>
      <c r="L3301" s="3" t="s">
        <v>27</v>
      </c>
      <c r="M3301" s="5">
        <v>3</v>
      </c>
      <c r="N3301" s="6" t="str">
        <f>IF(ev_charging_network_usage_!$I3301&lt;=10,"Low",IF(ev_charging_network_usage_!$I3301&lt;=30,"Medium","High"))</f>
        <v>Medium</v>
      </c>
      <c r="O3301" s="6" t="str">
        <f t="shared" si="209"/>
        <v>Medium Satisfaction</v>
      </c>
      <c r="P3301" s="6" t="str">
        <f>IF(ev_charging_network_usage_!$H3301&lt;30,"Short Charging",IF(ev_charging_network_usage_!$H3301&lt;=60,"Medium Charging","Long Charging"))</f>
        <v>Long Charging</v>
      </c>
      <c r="Q3301" s="6">
        <f t="shared" si="208"/>
        <v>1</v>
      </c>
      <c r="R3301" s="30">
        <f t="shared" si="206"/>
        <v>0.61111111111111116</v>
      </c>
      <c r="S3301" s="28">
        <f t="shared" si="207"/>
        <v>45520</v>
      </c>
      <c r="T3301" s="28"/>
    </row>
    <row r="3302" spans="1:20" ht="13.2" x14ac:dyDescent="0.25">
      <c r="A3302" s="7" t="s">
        <v>7303</v>
      </c>
      <c r="B3302" s="7" t="s">
        <v>29</v>
      </c>
      <c r="C3302" s="7" t="s">
        <v>21</v>
      </c>
      <c r="D3302" s="7" t="s">
        <v>31</v>
      </c>
      <c r="E3302" s="7" t="s">
        <v>17</v>
      </c>
      <c r="F3302" s="7" t="s">
        <v>7304</v>
      </c>
      <c r="G3302" s="7" t="s">
        <v>7305</v>
      </c>
      <c r="H3302" s="7">
        <v>82</v>
      </c>
      <c r="I3302" s="7">
        <v>14.96</v>
      </c>
      <c r="J3302" s="7">
        <v>8</v>
      </c>
      <c r="K3302" s="7">
        <v>119.68</v>
      </c>
      <c r="L3302" s="7" t="s">
        <v>23</v>
      </c>
      <c r="M3302" s="9">
        <v>1</v>
      </c>
      <c r="N3302" s="6" t="str">
        <f>IF(ev_charging_network_usage_!$I3302&lt;=10,"Low",IF(ev_charging_network_usage_!$I3302&lt;=30,"Medium","High"))</f>
        <v>Medium</v>
      </c>
      <c r="O3302" s="6" t="str">
        <f t="shared" si="209"/>
        <v>Low Satisfaction</v>
      </c>
      <c r="P3302" s="6" t="str">
        <f>IF(ev_charging_network_usage_!$H3302&lt;30,"Short Charging",IF(ev_charging_network_usage_!$H3302&lt;=60,"Medium Charging","Long Charging"))</f>
        <v>Long Charging</v>
      </c>
      <c r="Q3302" s="6">
        <f t="shared" si="208"/>
        <v>1</v>
      </c>
      <c r="R3302" s="30">
        <f t="shared" si="206"/>
        <v>0.78333333333333333</v>
      </c>
      <c r="S3302" s="28">
        <f t="shared" si="207"/>
        <v>45553</v>
      </c>
      <c r="T3302" s="28"/>
    </row>
    <row r="3303" spans="1:20" ht="13.2" x14ac:dyDescent="0.25">
      <c r="A3303" s="3" t="s">
        <v>7306</v>
      </c>
      <c r="B3303" s="3" t="s">
        <v>20</v>
      </c>
      <c r="C3303" s="3" t="s">
        <v>15</v>
      </c>
      <c r="D3303" s="3" t="s">
        <v>16</v>
      </c>
      <c r="E3303" s="3" t="s">
        <v>35</v>
      </c>
      <c r="F3303" s="4">
        <v>45145.520138888889</v>
      </c>
      <c r="G3303" s="4">
        <v>45145.597916666666</v>
      </c>
      <c r="H3303" s="3">
        <v>112</v>
      </c>
      <c r="I3303" s="3">
        <v>16.54</v>
      </c>
      <c r="J3303" s="3">
        <v>8</v>
      </c>
      <c r="K3303" s="3">
        <v>132.32</v>
      </c>
      <c r="L3303" s="3" t="s">
        <v>38</v>
      </c>
      <c r="M3303" s="5">
        <v>3</v>
      </c>
      <c r="N3303" s="6" t="str">
        <f>IF(ev_charging_network_usage_!$I3303&lt;=10,"Low",IF(ev_charging_network_usage_!$I3303&lt;=30,"Medium","High"))</f>
        <v>Medium</v>
      </c>
      <c r="O3303" s="6" t="str">
        <f t="shared" si="209"/>
        <v>Medium Satisfaction</v>
      </c>
      <c r="P3303" s="6" t="str">
        <f>IF(ev_charging_network_usage_!$H3303&lt;30,"Short Charging",IF(ev_charging_network_usage_!$H3303&lt;=60,"Medium Charging","Long Charging"))</f>
        <v>Long Charging</v>
      </c>
      <c r="Q3303" s="6">
        <f t="shared" si="208"/>
        <v>3</v>
      </c>
      <c r="R3303" s="30">
        <f t="shared" si="206"/>
        <v>0.52013888888888893</v>
      </c>
      <c r="S3303" s="28">
        <f t="shared" si="207"/>
        <v>45145</v>
      </c>
      <c r="T3303" s="28"/>
    </row>
    <row r="3304" spans="1:20" ht="13.2" x14ac:dyDescent="0.25">
      <c r="A3304" s="7" t="s">
        <v>7307</v>
      </c>
      <c r="B3304" s="7" t="s">
        <v>55</v>
      </c>
      <c r="C3304" s="7" t="s">
        <v>15</v>
      </c>
      <c r="D3304" s="7" t="s">
        <v>31</v>
      </c>
      <c r="E3304" s="7" t="s">
        <v>35</v>
      </c>
      <c r="F3304" s="7" t="s">
        <v>7308</v>
      </c>
      <c r="G3304" s="7" t="s">
        <v>7309</v>
      </c>
      <c r="H3304" s="7">
        <v>119</v>
      </c>
      <c r="I3304" s="7">
        <v>37.909999999999997</v>
      </c>
      <c r="J3304" s="7">
        <v>10</v>
      </c>
      <c r="K3304" s="7">
        <v>379.1</v>
      </c>
      <c r="L3304" s="7" t="s">
        <v>27</v>
      </c>
      <c r="M3304" s="9">
        <v>5</v>
      </c>
      <c r="N3304" s="6" t="str">
        <f>IF(ev_charging_network_usage_!$I3304&lt;=10,"Low",IF(ev_charging_network_usage_!$I3304&lt;=30,"Medium","High"))</f>
        <v>High</v>
      </c>
      <c r="O3304" s="6" t="str">
        <f t="shared" si="209"/>
        <v>High Satisfaction</v>
      </c>
      <c r="P3304" s="6" t="str">
        <f>IF(ev_charging_network_usage_!$H3304&lt;30,"Short Charging",IF(ev_charging_network_usage_!$H3304&lt;=60,"Medium Charging","Long Charging"))</f>
        <v>Long Charging</v>
      </c>
      <c r="Q3304" s="6">
        <f t="shared" si="208"/>
        <v>3</v>
      </c>
      <c r="R3304" s="30">
        <f t="shared" si="206"/>
        <v>0.64722222222222225</v>
      </c>
      <c r="S3304" s="28">
        <f t="shared" si="207"/>
        <v>45431</v>
      </c>
      <c r="T3304" s="28"/>
    </row>
    <row r="3305" spans="1:20" ht="13.2" x14ac:dyDescent="0.25">
      <c r="A3305" s="3" t="s">
        <v>7310</v>
      </c>
      <c r="B3305" s="3" t="s">
        <v>55</v>
      </c>
      <c r="C3305" s="3" t="s">
        <v>15</v>
      </c>
      <c r="D3305" s="3" t="s">
        <v>31</v>
      </c>
      <c r="E3305" s="3" t="s">
        <v>17</v>
      </c>
      <c r="F3305" s="3" t="s">
        <v>7311</v>
      </c>
      <c r="G3305" s="3" t="s">
        <v>7312</v>
      </c>
      <c r="H3305" s="3">
        <v>82</v>
      </c>
      <c r="I3305" s="3">
        <v>9.83</v>
      </c>
      <c r="J3305" s="3">
        <v>15</v>
      </c>
      <c r="K3305" s="3">
        <v>147.44999999999999</v>
      </c>
      <c r="L3305" s="3" t="s">
        <v>38</v>
      </c>
      <c r="M3305" s="5">
        <v>5</v>
      </c>
      <c r="N3305" s="6" t="str">
        <f>IF(ev_charging_network_usage_!$I3305&lt;=10,"Low",IF(ev_charging_network_usage_!$I3305&lt;=30,"Medium","High"))</f>
        <v>Low</v>
      </c>
      <c r="O3305" s="6" t="str">
        <f t="shared" si="209"/>
        <v>High Satisfaction</v>
      </c>
      <c r="P3305" s="6" t="str">
        <f>IF(ev_charging_network_usage_!$H3305&lt;30,"Short Charging",IF(ev_charging_network_usage_!$H3305&lt;=60,"Medium Charging","Long Charging"))</f>
        <v>Long Charging</v>
      </c>
      <c r="Q3305" s="6">
        <f t="shared" si="208"/>
        <v>3</v>
      </c>
      <c r="R3305" s="30">
        <f t="shared" si="206"/>
        <v>0.36041666666666666</v>
      </c>
      <c r="S3305" s="28">
        <f t="shared" si="207"/>
        <v>45003</v>
      </c>
      <c r="T3305" s="28"/>
    </row>
    <row r="3306" spans="1:20" ht="13.2" x14ac:dyDescent="0.25">
      <c r="A3306" s="7" t="s">
        <v>7313</v>
      </c>
      <c r="B3306" s="7" t="s">
        <v>78</v>
      </c>
      <c r="C3306" s="7" t="s">
        <v>15</v>
      </c>
      <c r="D3306" s="7" t="s">
        <v>16</v>
      </c>
      <c r="E3306" s="7" t="s">
        <v>17</v>
      </c>
      <c r="F3306" s="8">
        <v>45058.334027777775</v>
      </c>
      <c r="G3306" s="8">
        <v>45058.372916666667</v>
      </c>
      <c r="H3306" s="7">
        <v>56</v>
      </c>
      <c r="I3306" s="7">
        <v>34.619999999999997</v>
      </c>
      <c r="J3306" s="7">
        <v>8</v>
      </c>
      <c r="K3306" s="7">
        <v>276.95999999999998</v>
      </c>
      <c r="L3306" s="7" t="s">
        <v>18</v>
      </c>
      <c r="M3306" s="9">
        <v>4</v>
      </c>
      <c r="N3306" s="6" t="str">
        <f>IF(ev_charging_network_usage_!$I3306&lt;=10,"Low",IF(ev_charging_network_usage_!$I3306&lt;=30,"Medium","High"))</f>
        <v>High</v>
      </c>
      <c r="O3306" s="6" t="str">
        <f t="shared" si="209"/>
        <v>Medium Satisfaction</v>
      </c>
      <c r="P3306" s="6" t="str">
        <f>IF(ev_charging_network_usage_!$H3306&lt;30,"Short Charging",IF(ev_charging_network_usage_!$H3306&lt;=60,"Medium Charging","Long Charging"))</f>
        <v>Medium Charging</v>
      </c>
      <c r="Q3306" s="6">
        <f t="shared" si="208"/>
        <v>3</v>
      </c>
      <c r="R3306" s="30">
        <f t="shared" si="206"/>
        <v>0.33402777777777776</v>
      </c>
      <c r="S3306" s="28">
        <f t="shared" si="207"/>
        <v>45058</v>
      </c>
      <c r="T3306" s="28"/>
    </row>
    <row r="3307" spans="1:20" ht="13.2" x14ac:dyDescent="0.25">
      <c r="A3307" s="3" t="s">
        <v>7314</v>
      </c>
      <c r="B3307" s="3" t="s">
        <v>55</v>
      </c>
      <c r="C3307" s="3" t="s">
        <v>21</v>
      </c>
      <c r="D3307" s="3" t="s">
        <v>16</v>
      </c>
      <c r="E3307" s="3" t="s">
        <v>17</v>
      </c>
      <c r="F3307" s="3" t="s">
        <v>7315</v>
      </c>
      <c r="G3307" s="3" t="s">
        <v>7316</v>
      </c>
      <c r="H3307" s="3">
        <v>112</v>
      </c>
      <c r="I3307" s="3">
        <v>59.88</v>
      </c>
      <c r="J3307" s="3">
        <v>10</v>
      </c>
      <c r="K3307" s="3">
        <v>598.79999999999995</v>
      </c>
      <c r="L3307" s="3" t="s">
        <v>18</v>
      </c>
      <c r="M3307" s="5">
        <v>5</v>
      </c>
      <c r="N3307" s="6" t="str">
        <f>IF(ev_charging_network_usage_!$I3307&lt;=10,"Low",IF(ev_charging_network_usage_!$I3307&lt;=30,"Medium","High"))</f>
        <v>High</v>
      </c>
      <c r="O3307" s="6" t="str">
        <f t="shared" si="209"/>
        <v>High Satisfaction</v>
      </c>
      <c r="P3307" s="6" t="str">
        <f>IF(ev_charging_network_usage_!$H3307&lt;30,"Short Charging",IF(ev_charging_network_usage_!$H3307&lt;=60,"Medium Charging","Long Charging"))</f>
        <v>Long Charging</v>
      </c>
      <c r="Q3307" s="6">
        <f t="shared" si="208"/>
        <v>1</v>
      </c>
      <c r="R3307" s="30">
        <f t="shared" si="206"/>
        <v>0.48333333333333334</v>
      </c>
      <c r="S3307" s="28">
        <f t="shared" si="207"/>
        <v>45372</v>
      </c>
      <c r="T3307" s="28"/>
    </row>
    <row r="3308" spans="1:20" ht="13.2" x14ac:dyDescent="0.25">
      <c r="A3308" s="7" t="s">
        <v>7317</v>
      </c>
      <c r="B3308" s="7" t="s">
        <v>59</v>
      </c>
      <c r="C3308" s="7" t="s">
        <v>30</v>
      </c>
      <c r="D3308" s="7" t="s">
        <v>22</v>
      </c>
      <c r="E3308" s="7" t="s">
        <v>35</v>
      </c>
      <c r="F3308" s="8">
        <v>45423.17083333333</v>
      </c>
      <c r="G3308" s="8">
        <v>45423.217361111114</v>
      </c>
      <c r="H3308" s="7">
        <v>67</v>
      </c>
      <c r="I3308" s="7">
        <v>28.38</v>
      </c>
      <c r="J3308" s="7">
        <v>15</v>
      </c>
      <c r="K3308" s="7">
        <v>425.7</v>
      </c>
      <c r="L3308" s="7" t="s">
        <v>38</v>
      </c>
      <c r="M3308" s="9">
        <v>3</v>
      </c>
      <c r="N3308" s="6" t="str">
        <f>IF(ev_charging_network_usage_!$I3308&lt;=10,"Low",IF(ev_charging_network_usage_!$I3308&lt;=30,"Medium","High"))</f>
        <v>Medium</v>
      </c>
      <c r="O3308" s="6" t="str">
        <f t="shared" si="209"/>
        <v>Medium Satisfaction</v>
      </c>
      <c r="P3308" s="6" t="str">
        <f>IF(ev_charging_network_usage_!$H3308&lt;30,"Short Charging",IF(ev_charging_network_usage_!$H3308&lt;=60,"Medium Charging","Long Charging"))</f>
        <v>Long Charging</v>
      </c>
      <c r="Q3308" s="6">
        <f t="shared" si="208"/>
        <v>2</v>
      </c>
      <c r="R3308" s="30">
        <f t="shared" si="206"/>
        <v>0.17083333333333334</v>
      </c>
      <c r="S3308" s="28">
        <f t="shared" si="207"/>
        <v>45423</v>
      </c>
      <c r="T3308" s="28"/>
    </row>
    <row r="3309" spans="1:20" ht="13.2" x14ac:dyDescent="0.25">
      <c r="A3309" s="3" t="s">
        <v>7318</v>
      </c>
      <c r="B3309" s="3" t="s">
        <v>78</v>
      </c>
      <c r="C3309" s="3" t="s">
        <v>15</v>
      </c>
      <c r="D3309" s="3" t="s">
        <v>22</v>
      </c>
      <c r="E3309" s="3" t="s">
        <v>17</v>
      </c>
      <c r="F3309" s="3" t="s">
        <v>7319</v>
      </c>
      <c r="G3309" s="3" t="s">
        <v>7320</v>
      </c>
      <c r="H3309" s="3">
        <v>26</v>
      </c>
      <c r="I3309" s="3">
        <v>34.03</v>
      </c>
      <c r="J3309" s="3">
        <v>12</v>
      </c>
      <c r="K3309" s="3">
        <v>408.36</v>
      </c>
      <c r="L3309" s="3" t="s">
        <v>18</v>
      </c>
      <c r="M3309" s="5">
        <v>2</v>
      </c>
      <c r="N3309" s="6" t="str">
        <f>IF(ev_charging_network_usage_!$I3309&lt;=10,"Low",IF(ev_charging_network_usage_!$I3309&lt;=30,"Medium","High"))</f>
        <v>High</v>
      </c>
      <c r="O3309" s="6" t="str">
        <f t="shared" si="209"/>
        <v>Low Satisfaction</v>
      </c>
      <c r="P3309" s="6" t="str">
        <f>IF(ev_charging_network_usage_!$H3309&lt;30,"Short Charging",IF(ev_charging_network_usage_!$H3309&lt;=60,"Medium Charging","Long Charging"))</f>
        <v>Short Charging</v>
      </c>
      <c r="Q3309" s="6">
        <f t="shared" si="208"/>
        <v>3</v>
      </c>
      <c r="R3309" s="30">
        <f t="shared" si="206"/>
        <v>0.75624999999999998</v>
      </c>
      <c r="S3309" s="28">
        <f t="shared" si="207"/>
        <v>45219</v>
      </c>
      <c r="T3309" s="28"/>
    </row>
    <row r="3310" spans="1:20" ht="13.2" x14ac:dyDescent="0.25">
      <c r="A3310" s="7" t="s">
        <v>7321</v>
      </c>
      <c r="B3310" s="7" t="s">
        <v>14</v>
      </c>
      <c r="C3310" s="7" t="s">
        <v>30</v>
      </c>
      <c r="D3310" s="7" t="s">
        <v>22</v>
      </c>
      <c r="E3310" s="7" t="s">
        <v>17</v>
      </c>
      <c r="F3310" s="11">
        <v>45210.938194444447</v>
      </c>
      <c r="G3310" s="11">
        <v>45210.95208333333</v>
      </c>
      <c r="H3310" s="7">
        <v>20</v>
      </c>
      <c r="I3310" s="7">
        <v>2.04</v>
      </c>
      <c r="J3310" s="7">
        <v>12</v>
      </c>
      <c r="K3310" s="7">
        <v>24.48</v>
      </c>
      <c r="L3310" s="7" t="s">
        <v>23</v>
      </c>
      <c r="M3310" s="9">
        <v>1</v>
      </c>
      <c r="N3310" s="6" t="str">
        <f>IF(ev_charging_network_usage_!$I3310&lt;=10,"Low",IF(ev_charging_network_usage_!$I3310&lt;=30,"Medium","High"))</f>
        <v>Low</v>
      </c>
      <c r="O3310" s="6" t="str">
        <f t="shared" si="209"/>
        <v>Low Satisfaction</v>
      </c>
      <c r="P3310" s="6" t="str">
        <f>IF(ev_charging_network_usage_!$H3310&lt;30,"Short Charging",IF(ev_charging_network_usage_!$H3310&lt;=60,"Medium Charging","Long Charging"))</f>
        <v>Short Charging</v>
      </c>
      <c r="Q3310" s="6">
        <f t="shared" si="208"/>
        <v>2</v>
      </c>
      <c r="R3310" s="30">
        <f t="shared" si="206"/>
        <v>0.93819444444444444</v>
      </c>
      <c r="S3310" s="28">
        <f t="shared" si="207"/>
        <v>45210</v>
      </c>
      <c r="T3310" s="28"/>
    </row>
    <row r="3311" spans="1:20" ht="13.2" x14ac:dyDescent="0.25">
      <c r="A3311" s="3" t="s">
        <v>7322</v>
      </c>
      <c r="B3311" s="3" t="s">
        <v>55</v>
      </c>
      <c r="C3311" s="3" t="s">
        <v>30</v>
      </c>
      <c r="D3311" s="3" t="s">
        <v>22</v>
      </c>
      <c r="E3311" s="3" t="s">
        <v>35</v>
      </c>
      <c r="F3311" s="3" t="s">
        <v>7323</v>
      </c>
      <c r="G3311" s="3" t="s">
        <v>7324</v>
      </c>
      <c r="H3311" s="3">
        <v>75</v>
      </c>
      <c r="I3311" s="3">
        <v>33.26</v>
      </c>
      <c r="J3311" s="3">
        <v>8</v>
      </c>
      <c r="K3311" s="3">
        <v>266.08</v>
      </c>
      <c r="L3311" s="3" t="s">
        <v>23</v>
      </c>
      <c r="M3311" s="5">
        <v>3</v>
      </c>
      <c r="N3311" s="6" t="str">
        <f>IF(ev_charging_network_usage_!$I3311&lt;=10,"Low",IF(ev_charging_network_usage_!$I3311&lt;=30,"Medium","High"))</f>
        <v>High</v>
      </c>
      <c r="O3311" s="6" t="str">
        <f t="shared" si="209"/>
        <v>Medium Satisfaction</v>
      </c>
      <c r="P3311" s="6" t="str">
        <f>IF(ev_charging_network_usage_!$H3311&lt;30,"Short Charging",IF(ev_charging_network_usage_!$H3311&lt;=60,"Medium Charging","Long Charging"))</f>
        <v>Long Charging</v>
      </c>
      <c r="Q3311" s="6">
        <f t="shared" si="208"/>
        <v>2</v>
      </c>
      <c r="R3311" s="30">
        <f t="shared" si="206"/>
        <v>0.70625000000000004</v>
      </c>
      <c r="S3311" s="28">
        <f t="shared" si="207"/>
        <v>45213</v>
      </c>
      <c r="T3311" s="28"/>
    </row>
    <row r="3312" spans="1:20" ht="13.2" x14ac:dyDescent="0.25">
      <c r="A3312" s="7" t="s">
        <v>7325</v>
      </c>
      <c r="B3312" s="7" t="s">
        <v>48</v>
      </c>
      <c r="C3312" s="7" t="s">
        <v>30</v>
      </c>
      <c r="D3312" s="7" t="s">
        <v>31</v>
      </c>
      <c r="E3312" s="7" t="s">
        <v>35</v>
      </c>
      <c r="F3312" s="7" t="s">
        <v>7326</v>
      </c>
      <c r="G3312" s="7" t="s">
        <v>7327</v>
      </c>
      <c r="H3312" s="7">
        <v>22</v>
      </c>
      <c r="I3312" s="7">
        <v>17.260000000000002</v>
      </c>
      <c r="J3312" s="7">
        <v>15</v>
      </c>
      <c r="K3312" s="7">
        <v>258.89999999999998</v>
      </c>
      <c r="L3312" s="7" t="s">
        <v>27</v>
      </c>
      <c r="M3312" s="9">
        <v>2</v>
      </c>
      <c r="N3312" s="6" t="str">
        <f>IF(ev_charging_network_usage_!$I3312&lt;=10,"Low",IF(ev_charging_network_usage_!$I3312&lt;=30,"Medium","High"))</f>
        <v>Medium</v>
      </c>
      <c r="O3312" s="6" t="str">
        <f t="shared" si="209"/>
        <v>Low Satisfaction</v>
      </c>
      <c r="P3312" s="6" t="str">
        <f>IF(ev_charging_network_usage_!$H3312&lt;30,"Short Charging",IF(ev_charging_network_usage_!$H3312&lt;=60,"Medium Charging","Long Charging"))</f>
        <v>Short Charging</v>
      </c>
      <c r="Q3312" s="6">
        <f t="shared" si="208"/>
        <v>2</v>
      </c>
      <c r="R3312" s="30">
        <f t="shared" si="206"/>
        <v>0.85347222222222219</v>
      </c>
      <c r="S3312" s="28">
        <f t="shared" si="207"/>
        <v>45260</v>
      </c>
      <c r="T3312" s="28"/>
    </row>
    <row r="3313" spans="1:20" ht="13.2" x14ac:dyDescent="0.25">
      <c r="A3313" s="3" t="s">
        <v>7328</v>
      </c>
      <c r="B3313" s="3" t="s">
        <v>29</v>
      </c>
      <c r="C3313" s="3" t="s">
        <v>15</v>
      </c>
      <c r="D3313" s="3" t="s">
        <v>22</v>
      </c>
      <c r="E3313" s="3" t="s">
        <v>35</v>
      </c>
      <c r="F3313" s="3" t="s">
        <v>7329</v>
      </c>
      <c r="G3313" s="3" t="s">
        <v>7330</v>
      </c>
      <c r="H3313" s="3">
        <v>107</v>
      </c>
      <c r="I3313" s="3">
        <v>31.26</v>
      </c>
      <c r="J3313" s="3">
        <v>15</v>
      </c>
      <c r="K3313" s="3">
        <v>468.9</v>
      </c>
      <c r="L3313" s="3" t="s">
        <v>38</v>
      </c>
      <c r="M3313" s="5">
        <v>1</v>
      </c>
      <c r="N3313" s="6" t="str">
        <f>IF(ev_charging_network_usage_!$I3313&lt;=10,"Low",IF(ev_charging_network_usage_!$I3313&lt;=30,"Medium","High"))</f>
        <v>High</v>
      </c>
      <c r="O3313" s="6" t="str">
        <f t="shared" si="209"/>
        <v>Low Satisfaction</v>
      </c>
      <c r="P3313" s="6" t="str">
        <f>IF(ev_charging_network_usage_!$H3313&lt;30,"Short Charging",IF(ev_charging_network_usage_!$H3313&lt;=60,"Medium Charging","Long Charging"))</f>
        <v>Long Charging</v>
      </c>
      <c r="Q3313" s="6">
        <f t="shared" si="208"/>
        <v>3</v>
      </c>
      <c r="R3313" s="30">
        <f t="shared" si="206"/>
        <v>7.9861111111111105E-2</v>
      </c>
      <c r="S3313" s="28">
        <f t="shared" si="207"/>
        <v>45497</v>
      </c>
      <c r="T3313" s="28"/>
    </row>
    <row r="3314" spans="1:20" ht="13.2" x14ac:dyDescent="0.25">
      <c r="A3314" s="7" t="s">
        <v>7331</v>
      </c>
      <c r="B3314" s="7" t="s">
        <v>55</v>
      </c>
      <c r="C3314" s="7" t="s">
        <v>21</v>
      </c>
      <c r="D3314" s="7" t="s">
        <v>22</v>
      </c>
      <c r="E3314" s="7" t="s">
        <v>17</v>
      </c>
      <c r="F3314" s="7" t="s">
        <v>7332</v>
      </c>
      <c r="G3314" s="7" t="s">
        <v>7333</v>
      </c>
      <c r="H3314" s="7">
        <v>90</v>
      </c>
      <c r="I3314" s="7">
        <v>14.83</v>
      </c>
      <c r="J3314" s="7">
        <v>8</v>
      </c>
      <c r="K3314" s="7">
        <v>118.64</v>
      </c>
      <c r="L3314" s="7" t="s">
        <v>38</v>
      </c>
      <c r="M3314" s="9">
        <v>1</v>
      </c>
      <c r="N3314" s="6" t="str">
        <f>IF(ev_charging_network_usage_!$I3314&lt;=10,"Low",IF(ev_charging_network_usage_!$I3314&lt;=30,"Medium","High"))</f>
        <v>Medium</v>
      </c>
      <c r="O3314" s="6" t="str">
        <f t="shared" si="209"/>
        <v>Low Satisfaction</v>
      </c>
      <c r="P3314" s="6" t="str">
        <f>IF(ev_charging_network_usage_!$H3314&lt;30,"Short Charging",IF(ev_charging_network_usage_!$H3314&lt;=60,"Medium Charging","Long Charging"))</f>
        <v>Long Charging</v>
      </c>
      <c r="Q3314" s="6">
        <f t="shared" si="208"/>
        <v>1</v>
      </c>
      <c r="R3314" s="30">
        <f t="shared" si="206"/>
        <v>0.92638888888888893</v>
      </c>
      <c r="S3314" s="28">
        <f t="shared" si="207"/>
        <v>45613</v>
      </c>
      <c r="T3314" s="28"/>
    </row>
    <row r="3315" spans="1:20" ht="13.2" x14ac:dyDescent="0.25">
      <c r="A3315" s="3" t="s">
        <v>7334</v>
      </c>
      <c r="B3315" s="3" t="s">
        <v>14</v>
      </c>
      <c r="C3315" s="3" t="s">
        <v>30</v>
      </c>
      <c r="D3315" s="3" t="s">
        <v>22</v>
      </c>
      <c r="E3315" s="3" t="s">
        <v>35</v>
      </c>
      <c r="F3315" s="4">
        <v>45356.009027777778</v>
      </c>
      <c r="G3315" s="4">
        <v>45356.025000000001</v>
      </c>
      <c r="H3315" s="3">
        <v>23</v>
      </c>
      <c r="I3315" s="3">
        <v>39.81</v>
      </c>
      <c r="J3315" s="3">
        <v>8</v>
      </c>
      <c r="K3315" s="3">
        <v>318.48</v>
      </c>
      <c r="L3315" s="3" t="s">
        <v>18</v>
      </c>
      <c r="M3315" s="5">
        <v>4</v>
      </c>
      <c r="N3315" s="6" t="str">
        <f>IF(ev_charging_network_usage_!$I3315&lt;=10,"Low",IF(ev_charging_network_usage_!$I3315&lt;=30,"Medium","High"))</f>
        <v>High</v>
      </c>
      <c r="O3315" s="6" t="str">
        <f t="shared" si="209"/>
        <v>Medium Satisfaction</v>
      </c>
      <c r="P3315" s="6" t="str">
        <f>IF(ev_charging_network_usage_!$H3315&lt;30,"Short Charging",IF(ev_charging_network_usage_!$H3315&lt;=60,"Medium Charging","Long Charging"))</f>
        <v>Short Charging</v>
      </c>
      <c r="Q3315" s="6">
        <f t="shared" si="208"/>
        <v>2</v>
      </c>
      <c r="R3315" s="30">
        <f t="shared" si="206"/>
        <v>9.0277777777777769E-3</v>
      </c>
      <c r="S3315" s="28">
        <f t="shared" si="207"/>
        <v>45356</v>
      </c>
      <c r="T3315" s="28"/>
    </row>
    <row r="3316" spans="1:20" ht="13.2" x14ac:dyDescent="0.25">
      <c r="A3316" s="7" t="s">
        <v>7335</v>
      </c>
      <c r="B3316" s="7" t="s">
        <v>29</v>
      </c>
      <c r="C3316" s="7" t="s">
        <v>21</v>
      </c>
      <c r="D3316" s="7" t="s">
        <v>16</v>
      </c>
      <c r="E3316" s="7" t="s">
        <v>17</v>
      </c>
      <c r="F3316" s="8">
        <v>45237.306250000001</v>
      </c>
      <c r="G3316" s="8">
        <v>45237.341666666667</v>
      </c>
      <c r="H3316" s="7">
        <v>51</v>
      </c>
      <c r="I3316" s="7">
        <v>5.95</v>
      </c>
      <c r="J3316" s="7">
        <v>12</v>
      </c>
      <c r="K3316" s="7">
        <v>71.400000000000006</v>
      </c>
      <c r="L3316" s="7" t="s">
        <v>23</v>
      </c>
      <c r="M3316" s="9">
        <v>3</v>
      </c>
      <c r="N3316" s="6" t="str">
        <f>IF(ev_charging_network_usage_!$I3316&lt;=10,"Low",IF(ev_charging_network_usage_!$I3316&lt;=30,"Medium","High"))</f>
        <v>Low</v>
      </c>
      <c r="O3316" s="6" t="str">
        <f t="shared" si="209"/>
        <v>Medium Satisfaction</v>
      </c>
      <c r="P3316" s="6" t="str">
        <f>IF(ev_charging_network_usage_!$H3316&lt;30,"Short Charging",IF(ev_charging_network_usage_!$H3316&lt;=60,"Medium Charging","Long Charging"))</f>
        <v>Medium Charging</v>
      </c>
      <c r="Q3316" s="6">
        <f t="shared" si="208"/>
        <v>1</v>
      </c>
      <c r="R3316" s="30">
        <f t="shared" si="206"/>
        <v>0.30625000000000002</v>
      </c>
      <c r="S3316" s="28">
        <f t="shared" si="207"/>
        <v>45237</v>
      </c>
      <c r="T3316" s="28"/>
    </row>
    <row r="3317" spans="1:20" ht="13.2" x14ac:dyDescent="0.25">
      <c r="A3317" s="3" t="s">
        <v>7336</v>
      </c>
      <c r="B3317" s="3" t="s">
        <v>55</v>
      </c>
      <c r="C3317" s="3" t="s">
        <v>15</v>
      </c>
      <c r="D3317" s="3" t="s">
        <v>34</v>
      </c>
      <c r="E3317" s="3" t="s">
        <v>17</v>
      </c>
      <c r="F3317" s="3" t="s">
        <v>7337</v>
      </c>
      <c r="G3317" s="3" t="s">
        <v>7338</v>
      </c>
      <c r="H3317" s="3">
        <v>34</v>
      </c>
      <c r="I3317" s="3">
        <v>20.96</v>
      </c>
      <c r="J3317" s="3">
        <v>15</v>
      </c>
      <c r="K3317" s="3">
        <v>314.39999999999998</v>
      </c>
      <c r="L3317" s="3" t="s">
        <v>18</v>
      </c>
      <c r="M3317" s="5">
        <v>1</v>
      </c>
      <c r="N3317" s="6" t="str">
        <f>IF(ev_charging_network_usage_!$I3317&lt;=10,"Low",IF(ev_charging_network_usage_!$I3317&lt;=30,"Medium","High"))</f>
        <v>Medium</v>
      </c>
      <c r="O3317" s="6" t="str">
        <f t="shared" si="209"/>
        <v>Low Satisfaction</v>
      </c>
      <c r="P3317" s="6" t="str">
        <f>IF(ev_charging_network_usage_!$H3317&lt;30,"Short Charging",IF(ev_charging_network_usage_!$H3317&lt;=60,"Medium Charging","Long Charging"))</f>
        <v>Medium Charging</v>
      </c>
      <c r="Q3317" s="6">
        <f t="shared" si="208"/>
        <v>3</v>
      </c>
      <c r="R3317" s="30">
        <f t="shared" si="206"/>
        <v>0.18402777777777779</v>
      </c>
      <c r="S3317" s="28">
        <f t="shared" si="207"/>
        <v>45192</v>
      </c>
      <c r="T3317" s="28"/>
    </row>
    <row r="3318" spans="1:20" ht="13.2" x14ac:dyDescent="0.25">
      <c r="A3318" s="7" t="s">
        <v>7339</v>
      </c>
      <c r="B3318" s="7" t="s">
        <v>43</v>
      </c>
      <c r="C3318" s="7" t="s">
        <v>30</v>
      </c>
      <c r="D3318" s="7" t="s">
        <v>22</v>
      </c>
      <c r="E3318" s="7" t="s">
        <v>35</v>
      </c>
      <c r="F3318" s="7" t="s">
        <v>7340</v>
      </c>
      <c r="G3318" s="7" t="s">
        <v>7341</v>
      </c>
      <c r="H3318" s="7">
        <v>103</v>
      </c>
      <c r="I3318" s="7">
        <v>49.45</v>
      </c>
      <c r="J3318" s="7">
        <v>10</v>
      </c>
      <c r="K3318" s="7">
        <v>494.5</v>
      </c>
      <c r="L3318" s="7" t="s">
        <v>18</v>
      </c>
      <c r="M3318" s="9">
        <v>3</v>
      </c>
      <c r="N3318" s="6" t="str">
        <f>IF(ev_charging_network_usage_!$I3318&lt;=10,"Low",IF(ev_charging_network_usage_!$I3318&lt;=30,"Medium","High"))</f>
        <v>High</v>
      </c>
      <c r="O3318" s="6" t="str">
        <f t="shared" si="209"/>
        <v>Medium Satisfaction</v>
      </c>
      <c r="P3318" s="6" t="str">
        <f>IF(ev_charging_network_usage_!$H3318&lt;30,"Short Charging",IF(ev_charging_network_usage_!$H3318&lt;=60,"Medium Charging","Long Charging"))</f>
        <v>Long Charging</v>
      </c>
      <c r="Q3318" s="6">
        <f t="shared" si="208"/>
        <v>2</v>
      </c>
      <c r="R3318" s="30">
        <f t="shared" si="206"/>
        <v>0.8618055555555556</v>
      </c>
      <c r="S3318" s="28">
        <f t="shared" si="207"/>
        <v>45620</v>
      </c>
      <c r="T3318" s="28"/>
    </row>
    <row r="3319" spans="1:20" ht="13.2" x14ac:dyDescent="0.25">
      <c r="A3319" s="3" t="s">
        <v>7342</v>
      </c>
      <c r="B3319" s="3" t="s">
        <v>59</v>
      </c>
      <c r="C3319" s="3" t="s">
        <v>21</v>
      </c>
      <c r="D3319" s="3" t="s">
        <v>34</v>
      </c>
      <c r="E3319" s="3" t="s">
        <v>17</v>
      </c>
      <c r="F3319" s="4">
        <v>45328.376388888886</v>
      </c>
      <c r="G3319" s="4">
        <v>45328.40902777778</v>
      </c>
      <c r="H3319" s="3">
        <v>47</v>
      </c>
      <c r="I3319" s="3">
        <v>28.41</v>
      </c>
      <c r="J3319" s="3">
        <v>12</v>
      </c>
      <c r="K3319" s="3">
        <v>340.92</v>
      </c>
      <c r="L3319" s="3" t="s">
        <v>38</v>
      </c>
      <c r="M3319" s="5">
        <v>4</v>
      </c>
      <c r="N3319" s="6" t="str">
        <f>IF(ev_charging_network_usage_!$I3319&lt;=10,"Low",IF(ev_charging_network_usage_!$I3319&lt;=30,"Medium","High"))</f>
        <v>Medium</v>
      </c>
      <c r="O3319" s="6" t="str">
        <f t="shared" si="209"/>
        <v>Medium Satisfaction</v>
      </c>
      <c r="P3319" s="6" t="str">
        <f>IF(ev_charging_network_usage_!$H3319&lt;30,"Short Charging",IF(ev_charging_network_usage_!$H3319&lt;=60,"Medium Charging","Long Charging"))</f>
        <v>Medium Charging</v>
      </c>
      <c r="Q3319" s="6">
        <f t="shared" si="208"/>
        <v>1</v>
      </c>
      <c r="R3319" s="30">
        <f t="shared" si="206"/>
        <v>0.37638888888888888</v>
      </c>
      <c r="S3319" s="28">
        <f t="shared" si="207"/>
        <v>45328</v>
      </c>
      <c r="T3319" s="28"/>
    </row>
    <row r="3320" spans="1:20" ht="13.2" x14ac:dyDescent="0.25">
      <c r="A3320" s="7" t="s">
        <v>7343</v>
      </c>
      <c r="B3320" s="7" t="s">
        <v>48</v>
      </c>
      <c r="C3320" s="7" t="s">
        <v>21</v>
      </c>
      <c r="D3320" s="7" t="s">
        <v>16</v>
      </c>
      <c r="E3320" s="7" t="s">
        <v>35</v>
      </c>
      <c r="F3320" s="7" t="s">
        <v>7344</v>
      </c>
      <c r="G3320" s="7" t="s">
        <v>7345</v>
      </c>
      <c r="H3320" s="7">
        <v>68</v>
      </c>
      <c r="I3320" s="7">
        <v>44.51</v>
      </c>
      <c r="J3320" s="7">
        <v>12</v>
      </c>
      <c r="K3320" s="7">
        <v>534.12</v>
      </c>
      <c r="L3320" s="7" t="s">
        <v>27</v>
      </c>
      <c r="M3320" s="9">
        <v>1</v>
      </c>
      <c r="N3320" s="6" t="str">
        <f>IF(ev_charging_network_usage_!$I3320&lt;=10,"Low",IF(ev_charging_network_usage_!$I3320&lt;=30,"Medium","High"))</f>
        <v>High</v>
      </c>
      <c r="O3320" s="6" t="str">
        <f t="shared" si="209"/>
        <v>Low Satisfaction</v>
      </c>
      <c r="P3320" s="6" t="str">
        <f>IF(ev_charging_network_usage_!$H3320&lt;30,"Short Charging",IF(ev_charging_network_usage_!$H3320&lt;=60,"Medium Charging","Long Charging"))</f>
        <v>Long Charging</v>
      </c>
      <c r="Q3320" s="6">
        <f t="shared" si="208"/>
        <v>1</v>
      </c>
      <c r="R3320" s="30">
        <f t="shared" si="206"/>
        <v>0.90486111111111112</v>
      </c>
      <c r="S3320" s="28">
        <f t="shared" si="207"/>
        <v>45318</v>
      </c>
      <c r="T3320" s="28"/>
    </row>
    <row r="3321" spans="1:20" ht="13.2" x14ac:dyDescent="0.25">
      <c r="A3321" s="3" t="s">
        <v>7346</v>
      </c>
      <c r="B3321" s="3" t="s">
        <v>55</v>
      </c>
      <c r="C3321" s="3" t="s">
        <v>21</v>
      </c>
      <c r="D3321" s="3" t="s">
        <v>16</v>
      </c>
      <c r="E3321" s="3" t="s">
        <v>17</v>
      </c>
      <c r="F3321" s="4">
        <v>45115.308333333334</v>
      </c>
      <c r="G3321" s="4">
        <v>45115.361805555556</v>
      </c>
      <c r="H3321" s="3">
        <v>77</v>
      </c>
      <c r="I3321" s="3">
        <v>16.5</v>
      </c>
      <c r="J3321" s="3">
        <v>12</v>
      </c>
      <c r="K3321" s="3">
        <v>198</v>
      </c>
      <c r="L3321" s="3" t="s">
        <v>38</v>
      </c>
      <c r="M3321" s="5">
        <v>5</v>
      </c>
      <c r="N3321" s="6" t="str">
        <f>IF(ev_charging_network_usage_!$I3321&lt;=10,"Low",IF(ev_charging_network_usage_!$I3321&lt;=30,"Medium","High"))</f>
        <v>Medium</v>
      </c>
      <c r="O3321" s="6" t="str">
        <f t="shared" si="209"/>
        <v>High Satisfaction</v>
      </c>
      <c r="P3321" s="6" t="str">
        <f>IF(ev_charging_network_usage_!$H3321&lt;30,"Short Charging",IF(ev_charging_network_usage_!$H3321&lt;=60,"Medium Charging","Long Charging"))</f>
        <v>Long Charging</v>
      </c>
      <c r="Q3321" s="6">
        <f t="shared" si="208"/>
        <v>1</v>
      </c>
      <c r="R3321" s="30">
        <f t="shared" si="206"/>
        <v>0.30833333333333335</v>
      </c>
      <c r="S3321" s="28">
        <f t="shared" si="207"/>
        <v>45115</v>
      </c>
      <c r="T3321" s="28"/>
    </row>
    <row r="3322" spans="1:20" ht="13.2" x14ac:dyDescent="0.25">
      <c r="A3322" s="7" t="s">
        <v>7347</v>
      </c>
      <c r="B3322" s="7" t="s">
        <v>59</v>
      </c>
      <c r="C3322" s="7" t="s">
        <v>30</v>
      </c>
      <c r="D3322" s="7" t="s">
        <v>22</v>
      </c>
      <c r="E3322" s="7" t="s">
        <v>35</v>
      </c>
      <c r="F3322" s="7" t="s">
        <v>7348</v>
      </c>
      <c r="G3322" s="7" t="s">
        <v>7349</v>
      </c>
      <c r="H3322" s="7">
        <v>62</v>
      </c>
      <c r="I3322" s="7">
        <v>55.6</v>
      </c>
      <c r="J3322" s="7">
        <v>8</v>
      </c>
      <c r="K3322" s="7">
        <v>444.8</v>
      </c>
      <c r="L3322" s="7" t="s">
        <v>27</v>
      </c>
      <c r="M3322" s="9">
        <v>3</v>
      </c>
      <c r="N3322" s="6" t="str">
        <f>IF(ev_charging_network_usage_!$I3322&lt;=10,"Low",IF(ev_charging_network_usage_!$I3322&lt;=30,"Medium","High"))</f>
        <v>High</v>
      </c>
      <c r="O3322" s="6" t="str">
        <f t="shared" si="209"/>
        <v>Medium Satisfaction</v>
      </c>
      <c r="P3322" s="6" t="str">
        <f>IF(ev_charging_network_usage_!$H3322&lt;30,"Short Charging",IF(ev_charging_network_usage_!$H3322&lt;=60,"Medium Charging","Long Charging"))</f>
        <v>Long Charging</v>
      </c>
      <c r="Q3322" s="6">
        <f t="shared" si="208"/>
        <v>2</v>
      </c>
      <c r="R3322" s="30">
        <f t="shared" si="206"/>
        <v>0.1076388888888889</v>
      </c>
      <c r="S3322" s="28">
        <f t="shared" si="207"/>
        <v>45040</v>
      </c>
      <c r="T3322" s="28"/>
    </row>
    <row r="3323" spans="1:20" ht="13.2" x14ac:dyDescent="0.25">
      <c r="A3323" s="3" t="s">
        <v>7350</v>
      </c>
      <c r="B3323" s="3" t="s">
        <v>20</v>
      </c>
      <c r="C3323" s="3" t="s">
        <v>30</v>
      </c>
      <c r="D3323" s="3" t="s">
        <v>34</v>
      </c>
      <c r="E3323" s="3" t="s">
        <v>35</v>
      </c>
      <c r="F3323" s="4">
        <v>45142.293749999997</v>
      </c>
      <c r="G3323" s="4">
        <v>45142.305555555555</v>
      </c>
      <c r="H3323" s="3">
        <v>17</v>
      </c>
      <c r="I3323" s="3">
        <v>15.54</v>
      </c>
      <c r="J3323" s="3">
        <v>10</v>
      </c>
      <c r="K3323" s="3">
        <v>155.4</v>
      </c>
      <c r="L3323" s="3" t="s">
        <v>27</v>
      </c>
      <c r="M3323" s="5">
        <v>4</v>
      </c>
      <c r="N3323" s="6" t="str">
        <f>IF(ev_charging_network_usage_!$I3323&lt;=10,"Low",IF(ev_charging_network_usage_!$I3323&lt;=30,"Medium","High"))</f>
        <v>Medium</v>
      </c>
      <c r="O3323" s="6" t="str">
        <f t="shared" si="209"/>
        <v>Medium Satisfaction</v>
      </c>
      <c r="P3323" s="6" t="str">
        <f>IF(ev_charging_network_usage_!$H3323&lt;30,"Short Charging",IF(ev_charging_network_usage_!$H3323&lt;=60,"Medium Charging","Long Charging"))</f>
        <v>Short Charging</v>
      </c>
      <c r="Q3323" s="6">
        <f t="shared" si="208"/>
        <v>2</v>
      </c>
      <c r="R3323" s="30">
        <f t="shared" si="206"/>
        <v>0.29375000000000001</v>
      </c>
      <c r="S3323" s="28">
        <f t="shared" si="207"/>
        <v>45142</v>
      </c>
      <c r="T3323" s="28"/>
    </row>
    <row r="3324" spans="1:20" ht="13.2" x14ac:dyDescent="0.25">
      <c r="A3324" s="7" t="s">
        <v>7351</v>
      </c>
      <c r="B3324" s="7" t="s">
        <v>14</v>
      </c>
      <c r="C3324" s="7" t="s">
        <v>15</v>
      </c>
      <c r="D3324" s="7" t="s">
        <v>31</v>
      </c>
      <c r="E3324" s="7" t="s">
        <v>35</v>
      </c>
      <c r="F3324" s="7" t="s">
        <v>7352</v>
      </c>
      <c r="G3324" s="7" t="s">
        <v>7353</v>
      </c>
      <c r="H3324" s="7">
        <v>55</v>
      </c>
      <c r="I3324" s="7">
        <v>54.01</v>
      </c>
      <c r="J3324" s="7">
        <v>12</v>
      </c>
      <c r="K3324" s="7">
        <v>648.12</v>
      </c>
      <c r="L3324" s="7" t="s">
        <v>38</v>
      </c>
      <c r="M3324" s="9">
        <v>5</v>
      </c>
      <c r="N3324" s="6" t="str">
        <f>IF(ev_charging_network_usage_!$I3324&lt;=10,"Low",IF(ev_charging_network_usage_!$I3324&lt;=30,"Medium","High"))</f>
        <v>High</v>
      </c>
      <c r="O3324" s="6" t="str">
        <f t="shared" si="209"/>
        <v>High Satisfaction</v>
      </c>
      <c r="P3324" s="6" t="str">
        <f>IF(ev_charging_network_usage_!$H3324&lt;30,"Short Charging",IF(ev_charging_network_usage_!$H3324&lt;=60,"Medium Charging","Long Charging"))</f>
        <v>Medium Charging</v>
      </c>
      <c r="Q3324" s="6">
        <f t="shared" si="208"/>
        <v>3</v>
      </c>
      <c r="R3324" s="30">
        <f t="shared" si="206"/>
        <v>0.66527777777777775</v>
      </c>
      <c r="S3324" s="28">
        <f t="shared" si="207"/>
        <v>45459</v>
      </c>
      <c r="T3324" s="28"/>
    </row>
    <row r="3325" spans="1:20" ht="13.2" x14ac:dyDescent="0.25">
      <c r="A3325" s="3" t="s">
        <v>7354</v>
      </c>
      <c r="B3325" s="3" t="s">
        <v>20</v>
      </c>
      <c r="C3325" s="3" t="s">
        <v>21</v>
      </c>
      <c r="D3325" s="3" t="s">
        <v>16</v>
      </c>
      <c r="E3325" s="3" t="s">
        <v>35</v>
      </c>
      <c r="F3325" s="3" t="s">
        <v>7355</v>
      </c>
      <c r="G3325" s="3" t="s">
        <v>7356</v>
      </c>
      <c r="H3325" s="3">
        <v>55</v>
      </c>
      <c r="I3325" s="3">
        <v>9.4</v>
      </c>
      <c r="J3325" s="3">
        <v>8</v>
      </c>
      <c r="K3325" s="3">
        <v>75.2</v>
      </c>
      <c r="L3325" s="3" t="s">
        <v>23</v>
      </c>
      <c r="M3325" s="5">
        <v>5</v>
      </c>
      <c r="N3325" s="6" t="str">
        <f>IF(ev_charging_network_usage_!$I3325&lt;=10,"Low",IF(ev_charging_network_usage_!$I3325&lt;=30,"Medium","High"))</f>
        <v>Low</v>
      </c>
      <c r="O3325" s="6" t="str">
        <f t="shared" si="209"/>
        <v>High Satisfaction</v>
      </c>
      <c r="P3325" s="6" t="str">
        <f>IF(ev_charging_network_usage_!$H3325&lt;30,"Short Charging",IF(ev_charging_network_usage_!$H3325&lt;=60,"Medium Charging","Long Charging"))</f>
        <v>Medium Charging</v>
      </c>
      <c r="Q3325" s="6">
        <f t="shared" si="208"/>
        <v>1</v>
      </c>
      <c r="R3325" s="30">
        <f t="shared" si="206"/>
        <v>0.16597222222222222</v>
      </c>
      <c r="S3325" s="28">
        <f t="shared" si="207"/>
        <v>45103</v>
      </c>
      <c r="T3325" s="28"/>
    </row>
    <row r="3326" spans="1:20" ht="13.2" x14ac:dyDescent="0.25">
      <c r="A3326" s="7" t="s">
        <v>7357</v>
      </c>
      <c r="B3326" s="7" t="s">
        <v>55</v>
      </c>
      <c r="C3326" s="7" t="s">
        <v>21</v>
      </c>
      <c r="D3326" s="7" t="s">
        <v>22</v>
      </c>
      <c r="E3326" s="7" t="s">
        <v>17</v>
      </c>
      <c r="F3326" s="8">
        <v>45601.637499999997</v>
      </c>
      <c r="G3326" s="8">
        <v>45601.657638888886</v>
      </c>
      <c r="H3326" s="7">
        <v>29</v>
      </c>
      <c r="I3326" s="7">
        <v>17.75</v>
      </c>
      <c r="J3326" s="7">
        <v>15</v>
      </c>
      <c r="K3326" s="7">
        <v>266.25</v>
      </c>
      <c r="L3326" s="7" t="s">
        <v>27</v>
      </c>
      <c r="M3326" s="9">
        <v>1</v>
      </c>
      <c r="N3326" s="6" t="str">
        <f>IF(ev_charging_network_usage_!$I3326&lt;=10,"Low",IF(ev_charging_network_usage_!$I3326&lt;=30,"Medium","High"))</f>
        <v>Medium</v>
      </c>
      <c r="O3326" s="6" t="str">
        <f t="shared" si="209"/>
        <v>Low Satisfaction</v>
      </c>
      <c r="P3326" s="6" t="str">
        <f>IF(ev_charging_network_usage_!$H3326&lt;30,"Short Charging",IF(ev_charging_network_usage_!$H3326&lt;=60,"Medium Charging","Long Charging"))</f>
        <v>Short Charging</v>
      </c>
      <c r="Q3326" s="6">
        <f t="shared" si="208"/>
        <v>1</v>
      </c>
      <c r="R3326" s="30">
        <f t="shared" si="206"/>
        <v>0.63749999999999996</v>
      </c>
      <c r="S3326" s="28">
        <f t="shared" si="207"/>
        <v>45601</v>
      </c>
      <c r="T3326" s="28"/>
    </row>
    <row r="3327" spans="1:20" ht="13.2" x14ac:dyDescent="0.25">
      <c r="A3327" s="3" t="s">
        <v>7358</v>
      </c>
      <c r="B3327" s="3" t="s">
        <v>29</v>
      </c>
      <c r="C3327" s="3" t="s">
        <v>30</v>
      </c>
      <c r="D3327" s="3" t="s">
        <v>22</v>
      </c>
      <c r="E3327" s="3" t="s">
        <v>17</v>
      </c>
      <c r="F3327" s="3" t="s">
        <v>7359</v>
      </c>
      <c r="G3327" s="3" t="s">
        <v>7360</v>
      </c>
      <c r="H3327" s="3">
        <v>85</v>
      </c>
      <c r="I3327" s="3">
        <v>44.35</v>
      </c>
      <c r="J3327" s="3">
        <v>10</v>
      </c>
      <c r="K3327" s="3">
        <v>443.5</v>
      </c>
      <c r="L3327" s="3" t="s">
        <v>38</v>
      </c>
      <c r="M3327" s="5">
        <v>4</v>
      </c>
      <c r="N3327" s="6" t="str">
        <f>IF(ev_charging_network_usage_!$I3327&lt;=10,"Low",IF(ev_charging_network_usage_!$I3327&lt;=30,"Medium","High"))</f>
        <v>High</v>
      </c>
      <c r="O3327" s="6" t="str">
        <f t="shared" si="209"/>
        <v>Medium Satisfaction</v>
      </c>
      <c r="P3327" s="6" t="str">
        <f>IF(ev_charging_network_usage_!$H3327&lt;30,"Short Charging",IF(ev_charging_network_usage_!$H3327&lt;=60,"Medium Charging","Long Charging"))</f>
        <v>Long Charging</v>
      </c>
      <c r="Q3327" s="6">
        <f t="shared" si="208"/>
        <v>2</v>
      </c>
      <c r="R3327" s="30">
        <f t="shared" si="206"/>
        <v>0.63124999999999998</v>
      </c>
      <c r="S3327" s="28">
        <f t="shared" si="207"/>
        <v>45313</v>
      </c>
      <c r="T3327" s="28"/>
    </row>
    <row r="3328" spans="1:20" ht="13.2" x14ac:dyDescent="0.25">
      <c r="A3328" s="7" t="s">
        <v>7361</v>
      </c>
      <c r="B3328" s="7" t="s">
        <v>20</v>
      </c>
      <c r="C3328" s="7" t="s">
        <v>30</v>
      </c>
      <c r="D3328" s="7" t="s">
        <v>31</v>
      </c>
      <c r="E3328" s="7" t="s">
        <v>17</v>
      </c>
      <c r="F3328" s="7" t="s">
        <v>7362</v>
      </c>
      <c r="G3328" s="7" t="s">
        <v>7363</v>
      </c>
      <c r="H3328" s="7">
        <v>106</v>
      </c>
      <c r="I3328" s="7">
        <v>8.18</v>
      </c>
      <c r="J3328" s="7">
        <v>15</v>
      </c>
      <c r="K3328" s="7">
        <v>122.7</v>
      </c>
      <c r="L3328" s="7" t="s">
        <v>38</v>
      </c>
      <c r="M3328" s="9">
        <v>3</v>
      </c>
      <c r="N3328" s="6" t="str">
        <f>IF(ev_charging_network_usage_!$I3328&lt;=10,"Low",IF(ev_charging_network_usage_!$I3328&lt;=30,"Medium","High"))</f>
        <v>Low</v>
      </c>
      <c r="O3328" s="6" t="str">
        <f t="shared" si="209"/>
        <v>Medium Satisfaction</v>
      </c>
      <c r="P3328" s="6" t="str">
        <f>IF(ev_charging_network_usage_!$H3328&lt;30,"Short Charging",IF(ev_charging_network_usage_!$H3328&lt;=60,"Medium Charging","Long Charging"))</f>
        <v>Long Charging</v>
      </c>
      <c r="Q3328" s="6">
        <f t="shared" si="208"/>
        <v>2</v>
      </c>
      <c r="R3328" s="30">
        <f t="shared" si="206"/>
        <v>0.86944444444444446</v>
      </c>
      <c r="S3328" s="28">
        <f t="shared" si="207"/>
        <v>45348</v>
      </c>
      <c r="T3328" s="28"/>
    </row>
    <row r="3329" spans="1:20" ht="13.2" x14ac:dyDescent="0.25">
      <c r="A3329" s="3" t="s">
        <v>7364</v>
      </c>
      <c r="B3329" s="3" t="s">
        <v>14</v>
      </c>
      <c r="C3329" s="3" t="s">
        <v>30</v>
      </c>
      <c r="D3329" s="3" t="s">
        <v>22</v>
      </c>
      <c r="E3329" s="3" t="s">
        <v>35</v>
      </c>
      <c r="F3329" s="3" t="s">
        <v>7365</v>
      </c>
      <c r="G3329" s="3" t="s">
        <v>7366</v>
      </c>
      <c r="H3329" s="3">
        <v>37</v>
      </c>
      <c r="I3329" s="3">
        <v>9.5399999999999991</v>
      </c>
      <c r="J3329" s="3">
        <v>8</v>
      </c>
      <c r="K3329" s="3">
        <v>76.319999999999993</v>
      </c>
      <c r="L3329" s="3" t="s">
        <v>38</v>
      </c>
      <c r="M3329" s="5">
        <v>1</v>
      </c>
      <c r="N3329" s="6" t="str">
        <f>IF(ev_charging_network_usage_!$I3329&lt;=10,"Low",IF(ev_charging_network_usage_!$I3329&lt;=30,"Medium","High"))</f>
        <v>Low</v>
      </c>
      <c r="O3329" s="6" t="str">
        <f t="shared" si="209"/>
        <v>Low Satisfaction</v>
      </c>
      <c r="P3329" s="6" t="str">
        <f>IF(ev_charging_network_usage_!$H3329&lt;30,"Short Charging",IF(ev_charging_network_usage_!$H3329&lt;=60,"Medium Charging","Long Charging"))</f>
        <v>Medium Charging</v>
      </c>
      <c r="Q3329" s="6">
        <f t="shared" si="208"/>
        <v>2</v>
      </c>
      <c r="R3329" s="30">
        <f t="shared" si="206"/>
        <v>0.8041666666666667</v>
      </c>
      <c r="S3329" s="28">
        <f t="shared" si="207"/>
        <v>45613</v>
      </c>
      <c r="T3329" s="28"/>
    </row>
    <row r="3330" spans="1:20" ht="13.2" x14ac:dyDescent="0.25">
      <c r="A3330" s="7" t="s">
        <v>7367</v>
      </c>
      <c r="B3330" s="7" t="s">
        <v>20</v>
      </c>
      <c r="C3330" s="7" t="s">
        <v>30</v>
      </c>
      <c r="D3330" s="7" t="s">
        <v>22</v>
      </c>
      <c r="E3330" s="7" t="s">
        <v>17</v>
      </c>
      <c r="F3330" s="7" t="s">
        <v>7368</v>
      </c>
      <c r="G3330" s="7" t="s">
        <v>7369</v>
      </c>
      <c r="H3330" s="7">
        <v>102</v>
      </c>
      <c r="I3330" s="7">
        <v>39.450000000000003</v>
      </c>
      <c r="J3330" s="7">
        <v>12</v>
      </c>
      <c r="K3330" s="7">
        <v>473.4</v>
      </c>
      <c r="L3330" s="7" t="s">
        <v>18</v>
      </c>
      <c r="M3330" s="9">
        <v>5</v>
      </c>
      <c r="N3330" s="6" t="str">
        <f>IF(ev_charging_network_usage_!$I3330&lt;=10,"Low",IF(ev_charging_network_usage_!$I3330&lt;=30,"Medium","High"))</f>
        <v>High</v>
      </c>
      <c r="O3330" s="6" t="str">
        <f t="shared" si="209"/>
        <v>High Satisfaction</v>
      </c>
      <c r="P3330" s="6" t="str">
        <f>IF(ev_charging_network_usage_!$H3330&lt;30,"Short Charging",IF(ev_charging_network_usage_!$H3330&lt;=60,"Medium Charging","Long Charging"))</f>
        <v>Long Charging</v>
      </c>
      <c r="Q3330" s="6">
        <f t="shared" si="208"/>
        <v>2</v>
      </c>
      <c r="R3330" s="30">
        <f t="shared" ref="R3330:R3393" si="210">TIME(HOUR(F3330),MINUTE(F3330),SECOND(F3330))</f>
        <v>0.65138888888888891</v>
      </c>
      <c r="S3330" s="28">
        <f t="shared" ref="S3330:S3393" si="211">DATE(YEAR(F3330),MONTH(F3330),DAY(F3330))</f>
        <v>45526</v>
      </c>
      <c r="T3330" s="28"/>
    </row>
    <row r="3331" spans="1:20" ht="13.2" x14ac:dyDescent="0.25">
      <c r="A3331" s="3" t="s">
        <v>7370</v>
      </c>
      <c r="B3331" s="3" t="s">
        <v>78</v>
      </c>
      <c r="C3331" s="3" t="s">
        <v>15</v>
      </c>
      <c r="D3331" s="3" t="s">
        <v>34</v>
      </c>
      <c r="E3331" s="3" t="s">
        <v>35</v>
      </c>
      <c r="F3331" s="3" t="s">
        <v>7371</v>
      </c>
      <c r="G3331" s="3" t="s">
        <v>7372</v>
      </c>
      <c r="H3331" s="3">
        <v>17</v>
      </c>
      <c r="I3331" s="3">
        <v>17.14</v>
      </c>
      <c r="J3331" s="3">
        <v>12</v>
      </c>
      <c r="K3331" s="3">
        <v>205.68</v>
      </c>
      <c r="L3331" s="3" t="s">
        <v>18</v>
      </c>
      <c r="M3331" s="5">
        <v>4</v>
      </c>
      <c r="N3331" s="6" t="str">
        <f>IF(ev_charging_network_usage_!$I3331&lt;=10,"Low",IF(ev_charging_network_usage_!$I3331&lt;=30,"Medium","High"))</f>
        <v>Medium</v>
      </c>
      <c r="O3331" s="6" t="str">
        <f t="shared" si="209"/>
        <v>Medium Satisfaction</v>
      </c>
      <c r="P3331" s="6" t="str">
        <f>IF(ev_charging_network_usage_!$H3331&lt;30,"Short Charging",IF(ev_charging_network_usage_!$H3331&lt;=60,"Medium Charging","Long Charging"))</f>
        <v>Short Charging</v>
      </c>
      <c r="Q3331" s="6">
        <f t="shared" ref="Q3331:Q3394" si="212">IF(C3331="Fast Charger",1,IF(C3331="Standard Charger",2,IF(C3331="Super Fast Charger",3,"")))</f>
        <v>3</v>
      </c>
      <c r="R3331" s="30">
        <f t="shared" si="210"/>
        <v>0.80486111111111114</v>
      </c>
      <c r="S3331" s="28">
        <f t="shared" si="211"/>
        <v>45153</v>
      </c>
      <c r="T3331" s="28"/>
    </row>
    <row r="3332" spans="1:20" ht="13.2" x14ac:dyDescent="0.25">
      <c r="A3332" s="7" t="s">
        <v>7373</v>
      </c>
      <c r="B3332" s="7" t="s">
        <v>20</v>
      </c>
      <c r="C3332" s="7" t="s">
        <v>15</v>
      </c>
      <c r="D3332" s="7" t="s">
        <v>22</v>
      </c>
      <c r="E3332" s="7" t="s">
        <v>35</v>
      </c>
      <c r="F3332" s="7" t="s">
        <v>7374</v>
      </c>
      <c r="G3332" s="7" t="s">
        <v>7375</v>
      </c>
      <c r="H3332" s="7">
        <v>12</v>
      </c>
      <c r="I3332" s="7">
        <v>33.950000000000003</v>
      </c>
      <c r="J3332" s="7">
        <v>12</v>
      </c>
      <c r="K3332" s="7">
        <v>407.4</v>
      </c>
      <c r="L3332" s="7" t="s">
        <v>27</v>
      </c>
      <c r="M3332" s="9">
        <v>4</v>
      </c>
      <c r="N3332" s="6" t="str">
        <f>IF(ev_charging_network_usage_!$I3332&lt;=10,"Low",IF(ev_charging_network_usage_!$I3332&lt;=30,"Medium","High"))</f>
        <v>High</v>
      </c>
      <c r="O3332" s="6" t="str">
        <f t="shared" ref="O3332:O3395" si="213">IF(M3332&lt;=2,"Low Satisfaction",IF(M3332&lt;=4,"Medium Satisfaction","High Satisfaction"))</f>
        <v>Medium Satisfaction</v>
      </c>
      <c r="P3332" s="6" t="str">
        <f>IF(ev_charging_network_usage_!$H3332&lt;30,"Short Charging",IF(ev_charging_network_usage_!$H3332&lt;=60,"Medium Charging","Long Charging"))</f>
        <v>Short Charging</v>
      </c>
      <c r="Q3332" s="6">
        <f t="shared" si="212"/>
        <v>3</v>
      </c>
      <c r="R3332" s="30">
        <f t="shared" si="210"/>
        <v>0.59652777777777777</v>
      </c>
      <c r="S3332" s="28">
        <f t="shared" si="211"/>
        <v>45184</v>
      </c>
      <c r="T3332" s="28"/>
    </row>
    <row r="3333" spans="1:20" ht="13.2" x14ac:dyDescent="0.25">
      <c r="A3333" s="3" t="s">
        <v>7376</v>
      </c>
      <c r="B3333" s="3" t="s">
        <v>14</v>
      </c>
      <c r="C3333" s="3" t="s">
        <v>15</v>
      </c>
      <c r="D3333" s="3" t="s">
        <v>31</v>
      </c>
      <c r="E3333" s="3" t="s">
        <v>35</v>
      </c>
      <c r="F3333" s="3" t="s">
        <v>7377</v>
      </c>
      <c r="G3333" s="3" t="s">
        <v>7378</v>
      </c>
      <c r="H3333" s="3">
        <v>52</v>
      </c>
      <c r="I3333" s="3">
        <v>19.47</v>
      </c>
      <c r="J3333" s="3">
        <v>8</v>
      </c>
      <c r="K3333" s="3">
        <v>155.76</v>
      </c>
      <c r="L3333" s="3" t="s">
        <v>27</v>
      </c>
      <c r="M3333" s="5">
        <v>3</v>
      </c>
      <c r="N3333" s="6" t="str">
        <f>IF(ev_charging_network_usage_!$I3333&lt;=10,"Low",IF(ev_charging_network_usage_!$I3333&lt;=30,"Medium","High"))</f>
        <v>Medium</v>
      </c>
      <c r="O3333" s="6" t="str">
        <f t="shared" si="213"/>
        <v>Medium Satisfaction</v>
      </c>
      <c r="P3333" s="6" t="str">
        <f>IF(ev_charging_network_usage_!$H3333&lt;30,"Short Charging",IF(ev_charging_network_usage_!$H3333&lt;=60,"Medium Charging","Long Charging"))</f>
        <v>Medium Charging</v>
      </c>
      <c r="Q3333" s="6">
        <f t="shared" si="212"/>
        <v>3</v>
      </c>
      <c r="R3333" s="30">
        <f t="shared" si="210"/>
        <v>0.85069444444444442</v>
      </c>
      <c r="S3333" s="28">
        <f t="shared" si="211"/>
        <v>45106</v>
      </c>
      <c r="T3333" s="28"/>
    </row>
    <row r="3334" spans="1:20" ht="13.2" x14ac:dyDescent="0.25">
      <c r="A3334" s="7" t="s">
        <v>7379</v>
      </c>
      <c r="B3334" s="7" t="s">
        <v>48</v>
      </c>
      <c r="C3334" s="7" t="s">
        <v>15</v>
      </c>
      <c r="D3334" s="7" t="s">
        <v>22</v>
      </c>
      <c r="E3334" s="7" t="s">
        <v>17</v>
      </c>
      <c r="F3334" s="7" t="s">
        <v>7380</v>
      </c>
      <c r="G3334" s="7" t="s">
        <v>7381</v>
      </c>
      <c r="H3334" s="7">
        <v>21</v>
      </c>
      <c r="I3334" s="7">
        <v>57.29</v>
      </c>
      <c r="J3334" s="7">
        <v>12</v>
      </c>
      <c r="K3334" s="7">
        <v>687.48</v>
      </c>
      <c r="L3334" s="7" t="s">
        <v>18</v>
      </c>
      <c r="M3334" s="9">
        <v>4</v>
      </c>
      <c r="N3334" s="6" t="str">
        <f>IF(ev_charging_network_usage_!$I3334&lt;=10,"Low",IF(ev_charging_network_usage_!$I3334&lt;=30,"Medium","High"))</f>
        <v>High</v>
      </c>
      <c r="O3334" s="6" t="str">
        <f t="shared" si="213"/>
        <v>Medium Satisfaction</v>
      </c>
      <c r="P3334" s="6" t="str">
        <f>IF(ev_charging_network_usage_!$H3334&lt;30,"Short Charging",IF(ev_charging_network_usage_!$H3334&lt;=60,"Medium Charging","Long Charging"))</f>
        <v>Short Charging</v>
      </c>
      <c r="Q3334" s="6">
        <f t="shared" si="212"/>
        <v>3</v>
      </c>
      <c r="R3334" s="30">
        <f t="shared" si="210"/>
        <v>0.53749999999999998</v>
      </c>
      <c r="S3334" s="28">
        <f t="shared" si="211"/>
        <v>45343</v>
      </c>
      <c r="T3334" s="28"/>
    </row>
    <row r="3335" spans="1:20" ht="13.2" x14ac:dyDescent="0.25">
      <c r="A3335" s="3" t="s">
        <v>7382</v>
      </c>
      <c r="B3335" s="3" t="s">
        <v>20</v>
      </c>
      <c r="C3335" s="3" t="s">
        <v>21</v>
      </c>
      <c r="D3335" s="3" t="s">
        <v>31</v>
      </c>
      <c r="E3335" s="3" t="s">
        <v>35</v>
      </c>
      <c r="F3335" s="3" t="s">
        <v>7383</v>
      </c>
      <c r="G3335" s="3" t="s">
        <v>7384</v>
      </c>
      <c r="H3335" s="3">
        <v>51</v>
      </c>
      <c r="I3335" s="3">
        <v>11.23</v>
      </c>
      <c r="J3335" s="3">
        <v>10</v>
      </c>
      <c r="K3335" s="3">
        <v>112.3</v>
      </c>
      <c r="L3335" s="3" t="s">
        <v>18</v>
      </c>
      <c r="M3335" s="5">
        <v>3</v>
      </c>
      <c r="N3335" s="6" t="str">
        <f>IF(ev_charging_network_usage_!$I3335&lt;=10,"Low",IF(ev_charging_network_usage_!$I3335&lt;=30,"Medium","High"))</f>
        <v>Medium</v>
      </c>
      <c r="O3335" s="6" t="str">
        <f t="shared" si="213"/>
        <v>Medium Satisfaction</v>
      </c>
      <c r="P3335" s="6" t="str">
        <f>IF(ev_charging_network_usage_!$H3335&lt;30,"Short Charging",IF(ev_charging_network_usage_!$H3335&lt;=60,"Medium Charging","Long Charging"))</f>
        <v>Medium Charging</v>
      </c>
      <c r="Q3335" s="6">
        <f t="shared" si="212"/>
        <v>1</v>
      </c>
      <c r="R3335" s="30">
        <f t="shared" si="210"/>
        <v>0.61319444444444449</v>
      </c>
      <c r="S3335" s="28">
        <f t="shared" si="211"/>
        <v>45565</v>
      </c>
      <c r="T3335" s="28"/>
    </row>
    <row r="3336" spans="1:20" ht="13.2" x14ac:dyDescent="0.25">
      <c r="A3336" s="7" t="s">
        <v>7385</v>
      </c>
      <c r="B3336" s="7" t="s">
        <v>29</v>
      </c>
      <c r="C3336" s="7" t="s">
        <v>21</v>
      </c>
      <c r="D3336" s="7" t="s">
        <v>31</v>
      </c>
      <c r="E3336" s="7" t="s">
        <v>17</v>
      </c>
      <c r="F3336" s="8">
        <v>44967.098611111112</v>
      </c>
      <c r="G3336" s="8">
        <v>44967.162499999999</v>
      </c>
      <c r="H3336" s="7">
        <v>92</v>
      </c>
      <c r="I3336" s="7">
        <v>20.02</v>
      </c>
      <c r="J3336" s="7">
        <v>12</v>
      </c>
      <c r="K3336" s="7">
        <v>240.24</v>
      </c>
      <c r="L3336" s="7" t="s">
        <v>18</v>
      </c>
      <c r="M3336" s="9">
        <v>4</v>
      </c>
      <c r="N3336" s="6" t="str">
        <f>IF(ev_charging_network_usage_!$I3336&lt;=10,"Low",IF(ev_charging_network_usage_!$I3336&lt;=30,"Medium","High"))</f>
        <v>Medium</v>
      </c>
      <c r="O3336" s="6" t="str">
        <f t="shared" si="213"/>
        <v>Medium Satisfaction</v>
      </c>
      <c r="P3336" s="6" t="str">
        <f>IF(ev_charging_network_usage_!$H3336&lt;30,"Short Charging",IF(ev_charging_network_usage_!$H3336&lt;=60,"Medium Charging","Long Charging"))</f>
        <v>Long Charging</v>
      </c>
      <c r="Q3336" s="6">
        <f t="shared" si="212"/>
        <v>1</v>
      </c>
      <c r="R3336" s="30">
        <f t="shared" si="210"/>
        <v>9.8611111111111108E-2</v>
      </c>
      <c r="S3336" s="28">
        <f t="shared" si="211"/>
        <v>44967</v>
      </c>
      <c r="T3336" s="28"/>
    </row>
    <row r="3337" spans="1:20" ht="13.2" x14ac:dyDescent="0.25">
      <c r="A3337" s="3" t="s">
        <v>7386</v>
      </c>
      <c r="B3337" s="3" t="s">
        <v>48</v>
      </c>
      <c r="C3337" s="3" t="s">
        <v>30</v>
      </c>
      <c r="D3337" s="3" t="s">
        <v>16</v>
      </c>
      <c r="E3337" s="3" t="s">
        <v>17</v>
      </c>
      <c r="F3337" s="3" t="s">
        <v>7387</v>
      </c>
      <c r="G3337" s="3" t="s">
        <v>7388</v>
      </c>
      <c r="H3337" s="3">
        <v>66</v>
      </c>
      <c r="I3337" s="3">
        <v>21.46</v>
      </c>
      <c r="J3337" s="3">
        <v>10</v>
      </c>
      <c r="K3337" s="3">
        <v>214.6</v>
      </c>
      <c r="L3337" s="3" t="s">
        <v>27</v>
      </c>
      <c r="M3337" s="5">
        <v>2</v>
      </c>
      <c r="N3337" s="6" t="str">
        <f>IF(ev_charging_network_usage_!$I3337&lt;=10,"Low",IF(ev_charging_network_usage_!$I3337&lt;=30,"Medium","High"))</f>
        <v>Medium</v>
      </c>
      <c r="O3337" s="6" t="str">
        <f t="shared" si="213"/>
        <v>Low Satisfaction</v>
      </c>
      <c r="P3337" s="6" t="str">
        <f>IF(ev_charging_network_usage_!$H3337&lt;30,"Short Charging",IF(ev_charging_network_usage_!$H3337&lt;=60,"Medium Charging","Long Charging"))</f>
        <v>Long Charging</v>
      </c>
      <c r="Q3337" s="6">
        <f t="shared" si="212"/>
        <v>2</v>
      </c>
      <c r="R3337" s="30">
        <f t="shared" si="210"/>
        <v>1.3888888888888889E-3</v>
      </c>
      <c r="S3337" s="28">
        <f t="shared" si="211"/>
        <v>45469</v>
      </c>
      <c r="T3337" s="28"/>
    </row>
    <row r="3338" spans="1:20" ht="13.2" x14ac:dyDescent="0.25">
      <c r="A3338" s="7" t="s">
        <v>7389</v>
      </c>
      <c r="B3338" s="7" t="s">
        <v>20</v>
      </c>
      <c r="C3338" s="7" t="s">
        <v>30</v>
      </c>
      <c r="D3338" s="7" t="s">
        <v>31</v>
      </c>
      <c r="E3338" s="7" t="s">
        <v>17</v>
      </c>
      <c r="F3338" s="8">
        <v>45539.530555555553</v>
      </c>
      <c r="G3338" s="8">
        <v>45539.549305555556</v>
      </c>
      <c r="H3338" s="7">
        <v>27</v>
      </c>
      <c r="I3338" s="7">
        <v>43.74</v>
      </c>
      <c r="J3338" s="7">
        <v>15</v>
      </c>
      <c r="K3338" s="7">
        <v>656.1</v>
      </c>
      <c r="L3338" s="7" t="s">
        <v>23</v>
      </c>
      <c r="M3338" s="9">
        <v>5</v>
      </c>
      <c r="N3338" s="6" t="str">
        <f>IF(ev_charging_network_usage_!$I3338&lt;=10,"Low",IF(ev_charging_network_usage_!$I3338&lt;=30,"Medium","High"))</f>
        <v>High</v>
      </c>
      <c r="O3338" s="6" t="str">
        <f t="shared" si="213"/>
        <v>High Satisfaction</v>
      </c>
      <c r="P3338" s="6" t="str">
        <f>IF(ev_charging_network_usage_!$H3338&lt;30,"Short Charging",IF(ev_charging_network_usage_!$H3338&lt;=60,"Medium Charging","Long Charging"))</f>
        <v>Short Charging</v>
      </c>
      <c r="Q3338" s="6">
        <f t="shared" si="212"/>
        <v>2</v>
      </c>
      <c r="R3338" s="30">
        <f t="shared" si="210"/>
        <v>0.53055555555555556</v>
      </c>
      <c r="S3338" s="28">
        <f t="shared" si="211"/>
        <v>45539</v>
      </c>
      <c r="T3338" s="28"/>
    </row>
    <row r="3339" spans="1:20" ht="13.2" x14ac:dyDescent="0.25">
      <c r="A3339" s="3" t="s">
        <v>7390</v>
      </c>
      <c r="B3339" s="3" t="s">
        <v>59</v>
      </c>
      <c r="C3339" s="3" t="s">
        <v>15</v>
      </c>
      <c r="D3339" s="3" t="s">
        <v>16</v>
      </c>
      <c r="E3339" s="3" t="s">
        <v>17</v>
      </c>
      <c r="F3339" s="4">
        <v>44989.494444444441</v>
      </c>
      <c r="G3339" s="4">
        <v>44989.511111111111</v>
      </c>
      <c r="H3339" s="3">
        <v>24</v>
      </c>
      <c r="I3339" s="3">
        <v>26.99</v>
      </c>
      <c r="J3339" s="3">
        <v>8</v>
      </c>
      <c r="K3339" s="3">
        <v>215.92</v>
      </c>
      <c r="L3339" s="3" t="s">
        <v>18</v>
      </c>
      <c r="M3339" s="5">
        <v>5</v>
      </c>
      <c r="N3339" s="6" t="str">
        <f>IF(ev_charging_network_usage_!$I3339&lt;=10,"Low",IF(ev_charging_network_usage_!$I3339&lt;=30,"Medium","High"))</f>
        <v>Medium</v>
      </c>
      <c r="O3339" s="6" t="str">
        <f t="shared" si="213"/>
        <v>High Satisfaction</v>
      </c>
      <c r="P3339" s="6" t="str">
        <f>IF(ev_charging_network_usage_!$H3339&lt;30,"Short Charging",IF(ev_charging_network_usage_!$H3339&lt;=60,"Medium Charging","Long Charging"))</f>
        <v>Short Charging</v>
      </c>
      <c r="Q3339" s="6">
        <f t="shared" si="212"/>
        <v>3</v>
      </c>
      <c r="R3339" s="30">
        <f t="shared" si="210"/>
        <v>0.49444444444444446</v>
      </c>
      <c r="S3339" s="28">
        <f t="shared" si="211"/>
        <v>44989</v>
      </c>
      <c r="T3339" s="28"/>
    </row>
    <row r="3340" spans="1:20" ht="13.2" x14ac:dyDescent="0.25">
      <c r="A3340" s="7" t="s">
        <v>7391</v>
      </c>
      <c r="B3340" s="7" t="s">
        <v>20</v>
      </c>
      <c r="C3340" s="7" t="s">
        <v>30</v>
      </c>
      <c r="D3340" s="7" t="s">
        <v>34</v>
      </c>
      <c r="E3340" s="7" t="s">
        <v>17</v>
      </c>
      <c r="F3340" s="7" t="s">
        <v>7392</v>
      </c>
      <c r="G3340" s="7" t="s">
        <v>7393</v>
      </c>
      <c r="H3340" s="7">
        <v>114</v>
      </c>
      <c r="I3340" s="7">
        <v>31.41</v>
      </c>
      <c r="J3340" s="7">
        <v>15</v>
      </c>
      <c r="K3340" s="7">
        <v>471.15</v>
      </c>
      <c r="L3340" s="7" t="s">
        <v>23</v>
      </c>
      <c r="M3340" s="9">
        <v>2</v>
      </c>
      <c r="N3340" s="6" t="str">
        <f>IF(ev_charging_network_usage_!$I3340&lt;=10,"Low",IF(ev_charging_network_usage_!$I3340&lt;=30,"Medium","High"))</f>
        <v>High</v>
      </c>
      <c r="O3340" s="6" t="str">
        <f t="shared" si="213"/>
        <v>Low Satisfaction</v>
      </c>
      <c r="P3340" s="6" t="str">
        <f>IF(ev_charging_network_usage_!$H3340&lt;30,"Short Charging",IF(ev_charging_network_usage_!$H3340&lt;=60,"Medium Charging","Long Charging"))</f>
        <v>Long Charging</v>
      </c>
      <c r="Q3340" s="6">
        <f t="shared" si="212"/>
        <v>2</v>
      </c>
      <c r="R3340" s="30">
        <f t="shared" si="210"/>
        <v>0.41736111111111113</v>
      </c>
      <c r="S3340" s="28">
        <f t="shared" si="211"/>
        <v>45220</v>
      </c>
      <c r="T3340" s="28"/>
    </row>
    <row r="3341" spans="1:20" ht="13.2" x14ac:dyDescent="0.25">
      <c r="A3341" s="3" t="s">
        <v>7394</v>
      </c>
      <c r="B3341" s="3" t="s">
        <v>48</v>
      </c>
      <c r="C3341" s="3" t="s">
        <v>21</v>
      </c>
      <c r="D3341" s="3" t="s">
        <v>34</v>
      </c>
      <c r="E3341" s="3" t="s">
        <v>35</v>
      </c>
      <c r="F3341" s="4">
        <v>44933.625694444447</v>
      </c>
      <c r="G3341" s="4">
        <v>44933.640972222223</v>
      </c>
      <c r="H3341" s="3">
        <v>22</v>
      </c>
      <c r="I3341" s="3">
        <v>8.6199999999999992</v>
      </c>
      <c r="J3341" s="3">
        <v>15</v>
      </c>
      <c r="K3341" s="3">
        <v>129.30000000000001</v>
      </c>
      <c r="L3341" s="3" t="s">
        <v>38</v>
      </c>
      <c r="M3341" s="5">
        <v>5</v>
      </c>
      <c r="N3341" s="6" t="str">
        <f>IF(ev_charging_network_usage_!$I3341&lt;=10,"Low",IF(ev_charging_network_usage_!$I3341&lt;=30,"Medium","High"))</f>
        <v>Low</v>
      </c>
      <c r="O3341" s="6" t="str">
        <f t="shared" si="213"/>
        <v>High Satisfaction</v>
      </c>
      <c r="P3341" s="6" t="str">
        <f>IF(ev_charging_network_usage_!$H3341&lt;30,"Short Charging",IF(ev_charging_network_usage_!$H3341&lt;=60,"Medium Charging","Long Charging"))</f>
        <v>Short Charging</v>
      </c>
      <c r="Q3341" s="6">
        <f t="shared" si="212"/>
        <v>1</v>
      </c>
      <c r="R3341" s="30">
        <f t="shared" si="210"/>
        <v>0.62569444444444444</v>
      </c>
      <c r="S3341" s="28">
        <f t="shared" si="211"/>
        <v>44933</v>
      </c>
      <c r="T3341" s="28"/>
    </row>
    <row r="3342" spans="1:20" ht="13.2" x14ac:dyDescent="0.25">
      <c r="A3342" s="7" t="s">
        <v>7395</v>
      </c>
      <c r="B3342" s="7" t="s">
        <v>59</v>
      </c>
      <c r="C3342" s="7" t="s">
        <v>15</v>
      </c>
      <c r="D3342" s="7" t="s">
        <v>31</v>
      </c>
      <c r="E3342" s="7" t="s">
        <v>35</v>
      </c>
      <c r="F3342" s="8">
        <v>45543.805555555555</v>
      </c>
      <c r="G3342" s="8">
        <v>45543.882638888892</v>
      </c>
      <c r="H3342" s="7">
        <v>111</v>
      </c>
      <c r="I3342" s="7">
        <v>36.57</v>
      </c>
      <c r="J3342" s="7">
        <v>10</v>
      </c>
      <c r="K3342" s="7">
        <v>365.7</v>
      </c>
      <c r="L3342" s="7" t="s">
        <v>38</v>
      </c>
      <c r="M3342" s="9">
        <v>3</v>
      </c>
      <c r="N3342" s="6" t="str">
        <f>IF(ev_charging_network_usage_!$I3342&lt;=10,"Low",IF(ev_charging_network_usage_!$I3342&lt;=30,"Medium","High"))</f>
        <v>High</v>
      </c>
      <c r="O3342" s="6" t="str">
        <f t="shared" si="213"/>
        <v>Medium Satisfaction</v>
      </c>
      <c r="P3342" s="6" t="str">
        <f>IF(ev_charging_network_usage_!$H3342&lt;30,"Short Charging",IF(ev_charging_network_usage_!$H3342&lt;=60,"Medium Charging","Long Charging"))</f>
        <v>Long Charging</v>
      </c>
      <c r="Q3342" s="6">
        <f t="shared" si="212"/>
        <v>3</v>
      </c>
      <c r="R3342" s="30">
        <f t="shared" si="210"/>
        <v>0.80555555555555558</v>
      </c>
      <c r="S3342" s="28">
        <f t="shared" si="211"/>
        <v>45543</v>
      </c>
      <c r="T3342" s="28"/>
    </row>
    <row r="3343" spans="1:20" ht="13.2" x14ac:dyDescent="0.25">
      <c r="A3343" s="3" t="s">
        <v>7396</v>
      </c>
      <c r="B3343" s="3" t="s">
        <v>78</v>
      </c>
      <c r="C3343" s="3" t="s">
        <v>15</v>
      </c>
      <c r="D3343" s="3" t="s">
        <v>22</v>
      </c>
      <c r="E3343" s="3" t="s">
        <v>35</v>
      </c>
      <c r="F3343" s="3" t="s">
        <v>7397</v>
      </c>
      <c r="G3343" s="3" t="s">
        <v>7398</v>
      </c>
      <c r="H3343" s="3">
        <v>75</v>
      </c>
      <c r="I3343" s="3">
        <v>37.78</v>
      </c>
      <c r="J3343" s="3">
        <v>10</v>
      </c>
      <c r="K3343" s="3">
        <v>377.8</v>
      </c>
      <c r="L3343" s="3" t="s">
        <v>23</v>
      </c>
      <c r="M3343" s="5">
        <v>3</v>
      </c>
      <c r="N3343" s="6" t="str">
        <f>IF(ev_charging_network_usage_!$I3343&lt;=10,"Low",IF(ev_charging_network_usage_!$I3343&lt;=30,"Medium","High"))</f>
        <v>High</v>
      </c>
      <c r="O3343" s="6" t="str">
        <f t="shared" si="213"/>
        <v>Medium Satisfaction</v>
      </c>
      <c r="P3343" s="6" t="str">
        <f>IF(ev_charging_network_usage_!$H3343&lt;30,"Short Charging",IF(ev_charging_network_usage_!$H3343&lt;=60,"Medium Charging","Long Charging"))</f>
        <v>Long Charging</v>
      </c>
      <c r="Q3343" s="6">
        <f t="shared" si="212"/>
        <v>3</v>
      </c>
      <c r="R3343" s="30">
        <f t="shared" si="210"/>
        <v>0.91041666666666665</v>
      </c>
      <c r="S3343" s="28">
        <f t="shared" si="211"/>
        <v>45071</v>
      </c>
      <c r="T3343" s="28"/>
    </row>
    <row r="3344" spans="1:20" ht="13.2" x14ac:dyDescent="0.25">
      <c r="A3344" s="7" t="s">
        <v>7399</v>
      </c>
      <c r="B3344" s="7" t="s">
        <v>43</v>
      </c>
      <c r="C3344" s="7" t="s">
        <v>15</v>
      </c>
      <c r="D3344" s="7" t="s">
        <v>22</v>
      </c>
      <c r="E3344" s="7" t="s">
        <v>35</v>
      </c>
      <c r="F3344" s="7" t="s">
        <v>7400</v>
      </c>
      <c r="G3344" s="7" t="s">
        <v>7401</v>
      </c>
      <c r="H3344" s="7">
        <v>93</v>
      </c>
      <c r="I3344" s="7">
        <v>47.37</v>
      </c>
      <c r="J3344" s="7">
        <v>15</v>
      </c>
      <c r="K3344" s="7">
        <v>710.55</v>
      </c>
      <c r="L3344" s="7" t="s">
        <v>18</v>
      </c>
      <c r="M3344" s="9">
        <v>1</v>
      </c>
      <c r="N3344" s="6" t="str">
        <f>IF(ev_charging_network_usage_!$I3344&lt;=10,"Low",IF(ev_charging_network_usage_!$I3344&lt;=30,"Medium","High"))</f>
        <v>High</v>
      </c>
      <c r="O3344" s="6" t="str">
        <f t="shared" si="213"/>
        <v>Low Satisfaction</v>
      </c>
      <c r="P3344" s="6" t="str">
        <f>IF(ev_charging_network_usage_!$H3344&lt;30,"Short Charging",IF(ev_charging_network_usage_!$H3344&lt;=60,"Medium Charging","Long Charging"))</f>
        <v>Long Charging</v>
      </c>
      <c r="Q3344" s="6">
        <f t="shared" si="212"/>
        <v>3</v>
      </c>
      <c r="R3344" s="30">
        <f t="shared" si="210"/>
        <v>8.6805555555555552E-2</v>
      </c>
      <c r="S3344" s="28">
        <f t="shared" si="211"/>
        <v>45486</v>
      </c>
      <c r="T3344" s="28"/>
    </row>
    <row r="3345" spans="1:20" ht="13.2" x14ac:dyDescent="0.25">
      <c r="A3345" s="3" t="s">
        <v>7402</v>
      </c>
      <c r="B3345" s="3" t="s">
        <v>59</v>
      </c>
      <c r="C3345" s="3" t="s">
        <v>21</v>
      </c>
      <c r="D3345" s="3" t="s">
        <v>31</v>
      </c>
      <c r="E3345" s="3" t="s">
        <v>17</v>
      </c>
      <c r="F3345" s="4">
        <v>45087.533333333333</v>
      </c>
      <c r="G3345" s="4">
        <v>45087.605555555558</v>
      </c>
      <c r="H3345" s="3">
        <v>104</v>
      </c>
      <c r="I3345" s="3">
        <v>34.299999999999997</v>
      </c>
      <c r="J3345" s="3">
        <v>10</v>
      </c>
      <c r="K3345" s="3">
        <v>343</v>
      </c>
      <c r="L3345" s="3" t="s">
        <v>27</v>
      </c>
      <c r="M3345" s="5">
        <v>4</v>
      </c>
      <c r="N3345" s="6" t="str">
        <f>IF(ev_charging_network_usage_!$I3345&lt;=10,"Low",IF(ev_charging_network_usage_!$I3345&lt;=30,"Medium","High"))</f>
        <v>High</v>
      </c>
      <c r="O3345" s="6" t="str">
        <f t="shared" si="213"/>
        <v>Medium Satisfaction</v>
      </c>
      <c r="P3345" s="6" t="str">
        <f>IF(ev_charging_network_usage_!$H3345&lt;30,"Short Charging",IF(ev_charging_network_usage_!$H3345&lt;=60,"Medium Charging","Long Charging"))</f>
        <v>Long Charging</v>
      </c>
      <c r="Q3345" s="6">
        <f t="shared" si="212"/>
        <v>1</v>
      </c>
      <c r="R3345" s="30">
        <f t="shared" si="210"/>
        <v>0.53333333333333333</v>
      </c>
      <c r="S3345" s="28">
        <f t="shared" si="211"/>
        <v>45087</v>
      </c>
      <c r="T3345" s="28"/>
    </row>
    <row r="3346" spans="1:20" ht="13.2" x14ac:dyDescent="0.25">
      <c r="A3346" s="7" t="s">
        <v>7403</v>
      </c>
      <c r="B3346" s="7" t="s">
        <v>48</v>
      </c>
      <c r="C3346" s="7" t="s">
        <v>30</v>
      </c>
      <c r="D3346" s="7" t="s">
        <v>22</v>
      </c>
      <c r="E3346" s="7" t="s">
        <v>35</v>
      </c>
      <c r="F3346" s="8">
        <v>45267.548611111109</v>
      </c>
      <c r="G3346" s="8">
        <v>45267.588888888888</v>
      </c>
      <c r="H3346" s="7">
        <v>58</v>
      </c>
      <c r="I3346" s="7">
        <v>37.369999999999997</v>
      </c>
      <c r="J3346" s="7">
        <v>8</v>
      </c>
      <c r="K3346" s="7">
        <v>298.95999999999998</v>
      </c>
      <c r="L3346" s="7" t="s">
        <v>27</v>
      </c>
      <c r="M3346" s="9">
        <v>5</v>
      </c>
      <c r="N3346" s="6" t="str">
        <f>IF(ev_charging_network_usage_!$I3346&lt;=10,"Low",IF(ev_charging_network_usage_!$I3346&lt;=30,"Medium","High"))</f>
        <v>High</v>
      </c>
      <c r="O3346" s="6" t="str">
        <f t="shared" si="213"/>
        <v>High Satisfaction</v>
      </c>
      <c r="P3346" s="6" t="str">
        <f>IF(ev_charging_network_usage_!$H3346&lt;30,"Short Charging",IF(ev_charging_network_usage_!$H3346&lt;=60,"Medium Charging","Long Charging"))</f>
        <v>Medium Charging</v>
      </c>
      <c r="Q3346" s="6">
        <f t="shared" si="212"/>
        <v>2</v>
      </c>
      <c r="R3346" s="30">
        <f t="shared" si="210"/>
        <v>0.54861111111111116</v>
      </c>
      <c r="S3346" s="28">
        <f t="shared" si="211"/>
        <v>45267</v>
      </c>
      <c r="T3346" s="28"/>
    </row>
    <row r="3347" spans="1:20" ht="13.2" x14ac:dyDescent="0.25">
      <c r="A3347" s="3" t="s">
        <v>7404</v>
      </c>
      <c r="B3347" s="3" t="s">
        <v>29</v>
      </c>
      <c r="C3347" s="3" t="s">
        <v>21</v>
      </c>
      <c r="D3347" s="3" t="s">
        <v>34</v>
      </c>
      <c r="E3347" s="3" t="s">
        <v>17</v>
      </c>
      <c r="F3347" s="3" t="s">
        <v>7405</v>
      </c>
      <c r="G3347" s="3" t="s">
        <v>7406</v>
      </c>
      <c r="H3347" s="3">
        <v>26</v>
      </c>
      <c r="I3347" s="3">
        <v>29.33</v>
      </c>
      <c r="J3347" s="3">
        <v>10</v>
      </c>
      <c r="K3347" s="3">
        <v>293.3</v>
      </c>
      <c r="L3347" s="3" t="s">
        <v>38</v>
      </c>
      <c r="M3347" s="5">
        <v>4</v>
      </c>
      <c r="N3347" s="6" t="str">
        <f>IF(ev_charging_network_usage_!$I3347&lt;=10,"Low",IF(ev_charging_network_usage_!$I3347&lt;=30,"Medium","High"))</f>
        <v>Medium</v>
      </c>
      <c r="O3347" s="6" t="str">
        <f t="shared" si="213"/>
        <v>Medium Satisfaction</v>
      </c>
      <c r="P3347" s="6" t="str">
        <f>IF(ev_charging_network_usage_!$H3347&lt;30,"Short Charging",IF(ev_charging_network_usage_!$H3347&lt;=60,"Medium Charging","Long Charging"))</f>
        <v>Short Charging</v>
      </c>
      <c r="Q3347" s="6">
        <f t="shared" si="212"/>
        <v>1</v>
      </c>
      <c r="R3347" s="30">
        <f t="shared" si="210"/>
        <v>0.97361111111111109</v>
      </c>
      <c r="S3347" s="28">
        <f t="shared" si="211"/>
        <v>44950</v>
      </c>
      <c r="T3347" s="28"/>
    </row>
    <row r="3348" spans="1:20" ht="13.2" x14ac:dyDescent="0.25">
      <c r="A3348" s="7" t="s">
        <v>7407</v>
      </c>
      <c r="B3348" s="7" t="s">
        <v>29</v>
      </c>
      <c r="C3348" s="7" t="s">
        <v>15</v>
      </c>
      <c r="D3348" s="7" t="s">
        <v>31</v>
      </c>
      <c r="E3348" s="7" t="s">
        <v>35</v>
      </c>
      <c r="F3348" s="8">
        <v>45017.430555555555</v>
      </c>
      <c r="G3348" s="8">
        <v>45017.495833333334</v>
      </c>
      <c r="H3348" s="7">
        <v>94</v>
      </c>
      <c r="I3348" s="7">
        <v>35.479999999999997</v>
      </c>
      <c r="J3348" s="7">
        <v>15</v>
      </c>
      <c r="K3348" s="7">
        <v>532.20000000000005</v>
      </c>
      <c r="L3348" s="7" t="s">
        <v>18</v>
      </c>
      <c r="M3348" s="9">
        <v>4</v>
      </c>
      <c r="N3348" s="6" t="str">
        <f>IF(ev_charging_network_usage_!$I3348&lt;=10,"Low",IF(ev_charging_network_usage_!$I3348&lt;=30,"Medium","High"))</f>
        <v>High</v>
      </c>
      <c r="O3348" s="6" t="str">
        <f t="shared" si="213"/>
        <v>Medium Satisfaction</v>
      </c>
      <c r="P3348" s="6" t="str">
        <f>IF(ev_charging_network_usage_!$H3348&lt;30,"Short Charging",IF(ev_charging_network_usage_!$H3348&lt;=60,"Medium Charging","Long Charging"))</f>
        <v>Long Charging</v>
      </c>
      <c r="Q3348" s="6">
        <f t="shared" si="212"/>
        <v>3</v>
      </c>
      <c r="R3348" s="30">
        <f t="shared" si="210"/>
        <v>0.43055555555555558</v>
      </c>
      <c r="S3348" s="28">
        <f t="shared" si="211"/>
        <v>45017</v>
      </c>
      <c r="T3348" s="28"/>
    </row>
    <row r="3349" spans="1:20" ht="13.2" x14ac:dyDescent="0.25">
      <c r="A3349" s="3" t="s">
        <v>7408</v>
      </c>
      <c r="B3349" s="3" t="s">
        <v>48</v>
      </c>
      <c r="C3349" s="3" t="s">
        <v>30</v>
      </c>
      <c r="D3349" s="3" t="s">
        <v>31</v>
      </c>
      <c r="E3349" s="3" t="s">
        <v>17</v>
      </c>
      <c r="F3349" s="3" t="s">
        <v>7409</v>
      </c>
      <c r="G3349" s="3" t="s">
        <v>7410</v>
      </c>
      <c r="H3349" s="3">
        <v>15</v>
      </c>
      <c r="I3349" s="3">
        <v>2.34</v>
      </c>
      <c r="J3349" s="3">
        <v>8</v>
      </c>
      <c r="K3349" s="3">
        <v>18.72</v>
      </c>
      <c r="L3349" s="3" t="s">
        <v>23</v>
      </c>
      <c r="M3349" s="5">
        <v>2</v>
      </c>
      <c r="N3349" s="6" t="str">
        <f>IF(ev_charging_network_usage_!$I3349&lt;=10,"Low",IF(ev_charging_network_usage_!$I3349&lt;=30,"Medium","High"))</f>
        <v>Low</v>
      </c>
      <c r="O3349" s="6" t="str">
        <f t="shared" si="213"/>
        <v>Low Satisfaction</v>
      </c>
      <c r="P3349" s="6" t="str">
        <f>IF(ev_charging_network_usage_!$H3349&lt;30,"Short Charging",IF(ev_charging_network_usage_!$H3349&lt;=60,"Medium Charging","Long Charging"))</f>
        <v>Short Charging</v>
      </c>
      <c r="Q3349" s="6">
        <f t="shared" si="212"/>
        <v>2</v>
      </c>
      <c r="R3349" s="30">
        <f t="shared" si="210"/>
        <v>0.24305555555555555</v>
      </c>
      <c r="S3349" s="28">
        <f t="shared" si="211"/>
        <v>45061</v>
      </c>
      <c r="T3349" s="28"/>
    </row>
    <row r="3350" spans="1:20" ht="13.2" x14ac:dyDescent="0.25">
      <c r="A3350" s="7" t="s">
        <v>7411</v>
      </c>
      <c r="B3350" s="7" t="s">
        <v>14</v>
      </c>
      <c r="C3350" s="7" t="s">
        <v>30</v>
      </c>
      <c r="D3350" s="7" t="s">
        <v>34</v>
      </c>
      <c r="E3350" s="7" t="s">
        <v>35</v>
      </c>
      <c r="F3350" s="11">
        <v>45240.098611111112</v>
      </c>
      <c r="G3350" s="11">
        <v>45240.127083333333</v>
      </c>
      <c r="H3350" s="7">
        <v>41</v>
      </c>
      <c r="I3350" s="7">
        <v>35.020000000000003</v>
      </c>
      <c r="J3350" s="7">
        <v>12</v>
      </c>
      <c r="K3350" s="7">
        <v>420.24</v>
      </c>
      <c r="L3350" s="7" t="s">
        <v>38</v>
      </c>
      <c r="M3350" s="9">
        <v>2</v>
      </c>
      <c r="N3350" s="6" t="str">
        <f>IF(ev_charging_network_usage_!$I3350&lt;=10,"Low",IF(ev_charging_network_usage_!$I3350&lt;=30,"Medium","High"))</f>
        <v>High</v>
      </c>
      <c r="O3350" s="6" t="str">
        <f t="shared" si="213"/>
        <v>Low Satisfaction</v>
      </c>
      <c r="P3350" s="6" t="str">
        <f>IF(ev_charging_network_usage_!$H3350&lt;30,"Short Charging",IF(ev_charging_network_usage_!$H3350&lt;=60,"Medium Charging","Long Charging"))</f>
        <v>Medium Charging</v>
      </c>
      <c r="Q3350" s="6">
        <f t="shared" si="212"/>
        <v>2</v>
      </c>
      <c r="R3350" s="30">
        <f t="shared" si="210"/>
        <v>9.8611111111111108E-2</v>
      </c>
      <c r="S3350" s="28">
        <f t="shared" si="211"/>
        <v>45240</v>
      </c>
      <c r="T3350" s="28"/>
    </row>
    <row r="3351" spans="1:20" ht="13.2" x14ac:dyDescent="0.25">
      <c r="A3351" s="3" t="s">
        <v>7412</v>
      </c>
      <c r="B3351" s="3" t="s">
        <v>55</v>
      </c>
      <c r="C3351" s="3" t="s">
        <v>21</v>
      </c>
      <c r="D3351" s="3" t="s">
        <v>31</v>
      </c>
      <c r="E3351" s="3" t="s">
        <v>17</v>
      </c>
      <c r="F3351" s="3" t="s">
        <v>7413</v>
      </c>
      <c r="G3351" s="3" t="s">
        <v>7414</v>
      </c>
      <c r="H3351" s="3">
        <v>48</v>
      </c>
      <c r="I3351" s="3">
        <v>5.69</v>
      </c>
      <c r="J3351" s="3">
        <v>10</v>
      </c>
      <c r="K3351" s="3">
        <v>56.9</v>
      </c>
      <c r="L3351" s="3" t="s">
        <v>38</v>
      </c>
      <c r="M3351" s="5">
        <v>5</v>
      </c>
      <c r="N3351" s="6" t="str">
        <f>IF(ev_charging_network_usage_!$I3351&lt;=10,"Low",IF(ev_charging_network_usage_!$I3351&lt;=30,"Medium","High"))</f>
        <v>Low</v>
      </c>
      <c r="O3351" s="6" t="str">
        <f t="shared" si="213"/>
        <v>High Satisfaction</v>
      </c>
      <c r="P3351" s="6" t="str">
        <f>IF(ev_charging_network_usage_!$H3351&lt;30,"Short Charging",IF(ev_charging_network_usage_!$H3351&lt;=60,"Medium Charging","Long Charging"))</f>
        <v>Medium Charging</v>
      </c>
      <c r="Q3351" s="6">
        <f t="shared" si="212"/>
        <v>1</v>
      </c>
      <c r="R3351" s="30">
        <f t="shared" si="210"/>
        <v>0.5854166666666667</v>
      </c>
      <c r="S3351" s="28">
        <f t="shared" si="211"/>
        <v>45260</v>
      </c>
      <c r="T3351" s="28"/>
    </row>
    <row r="3352" spans="1:20" ht="13.2" x14ac:dyDescent="0.25">
      <c r="A3352" s="7" t="s">
        <v>7415</v>
      </c>
      <c r="B3352" s="7" t="s">
        <v>14</v>
      </c>
      <c r="C3352" s="7" t="s">
        <v>30</v>
      </c>
      <c r="D3352" s="7" t="s">
        <v>31</v>
      </c>
      <c r="E3352" s="7" t="s">
        <v>35</v>
      </c>
      <c r="F3352" s="7" t="s">
        <v>7416</v>
      </c>
      <c r="G3352" s="7" t="s">
        <v>7417</v>
      </c>
      <c r="H3352" s="7">
        <v>89</v>
      </c>
      <c r="I3352" s="7">
        <v>20.46</v>
      </c>
      <c r="J3352" s="7">
        <v>15</v>
      </c>
      <c r="K3352" s="7">
        <v>306.89999999999998</v>
      </c>
      <c r="L3352" s="7" t="s">
        <v>23</v>
      </c>
      <c r="M3352" s="9">
        <v>3</v>
      </c>
      <c r="N3352" s="6" t="str">
        <f>IF(ev_charging_network_usage_!$I3352&lt;=10,"Low",IF(ev_charging_network_usage_!$I3352&lt;=30,"Medium","High"))</f>
        <v>Medium</v>
      </c>
      <c r="O3352" s="6" t="str">
        <f t="shared" si="213"/>
        <v>Medium Satisfaction</v>
      </c>
      <c r="P3352" s="6" t="str">
        <f>IF(ev_charging_network_usage_!$H3352&lt;30,"Short Charging",IF(ev_charging_network_usage_!$H3352&lt;=60,"Medium Charging","Long Charging"))</f>
        <v>Long Charging</v>
      </c>
      <c r="Q3352" s="6">
        <f t="shared" si="212"/>
        <v>2</v>
      </c>
      <c r="R3352" s="30">
        <f t="shared" si="210"/>
        <v>0.63541666666666663</v>
      </c>
      <c r="S3352" s="28">
        <f t="shared" si="211"/>
        <v>45410</v>
      </c>
      <c r="T3352" s="28"/>
    </row>
    <row r="3353" spans="1:20" ht="13.2" x14ac:dyDescent="0.25">
      <c r="A3353" s="3" t="s">
        <v>7418</v>
      </c>
      <c r="B3353" s="3" t="s">
        <v>20</v>
      </c>
      <c r="C3353" s="3" t="s">
        <v>21</v>
      </c>
      <c r="D3353" s="3" t="s">
        <v>34</v>
      </c>
      <c r="E3353" s="3" t="s">
        <v>35</v>
      </c>
      <c r="F3353" s="4">
        <v>45514.410416666666</v>
      </c>
      <c r="G3353" s="4">
        <v>45514.472222222219</v>
      </c>
      <c r="H3353" s="3">
        <v>89</v>
      </c>
      <c r="I3353" s="3">
        <v>4.92</v>
      </c>
      <c r="J3353" s="3">
        <v>8</v>
      </c>
      <c r="K3353" s="3">
        <v>39.36</v>
      </c>
      <c r="L3353" s="3" t="s">
        <v>18</v>
      </c>
      <c r="M3353" s="5">
        <v>3</v>
      </c>
      <c r="N3353" s="6" t="str">
        <f>IF(ev_charging_network_usage_!$I3353&lt;=10,"Low",IF(ev_charging_network_usage_!$I3353&lt;=30,"Medium","High"))</f>
        <v>Low</v>
      </c>
      <c r="O3353" s="6" t="str">
        <f t="shared" si="213"/>
        <v>Medium Satisfaction</v>
      </c>
      <c r="P3353" s="6" t="str">
        <f>IF(ev_charging_network_usage_!$H3353&lt;30,"Short Charging",IF(ev_charging_network_usage_!$H3353&lt;=60,"Medium Charging","Long Charging"))</f>
        <v>Long Charging</v>
      </c>
      <c r="Q3353" s="6">
        <f t="shared" si="212"/>
        <v>1</v>
      </c>
      <c r="R3353" s="30">
        <f t="shared" si="210"/>
        <v>0.41041666666666665</v>
      </c>
      <c r="S3353" s="28">
        <f t="shared" si="211"/>
        <v>45514</v>
      </c>
      <c r="T3353" s="28"/>
    </row>
    <row r="3354" spans="1:20" ht="13.2" x14ac:dyDescent="0.25">
      <c r="A3354" s="7" t="s">
        <v>7419</v>
      </c>
      <c r="B3354" s="7" t="s">
        <v>48</v>
      </c>
      <c r="C3354" s="7" t="s">
        <v>15</v>
      </c>
      <c r="D3354" s="7" t="s">
        <v>22</v>
      </c>
      <c r="E3354" s="7" t="s">
        <v>17</v>
      </c>
      <c r="F3354" s="8">
        <v>44933.763194444444</v>
      </c>
      <c r="G3354" s="8">
        <v>44933.793749999997</v>
      </c>
      <c r="H3354" s="7">
        <v>44</v>
      </c>
      <c r="I3354" s="7">
        <v>5.27</v>
      </c>
      <c r="J3354" s="7">
        <v>10</v>
      </c>
      <c r="K3354" s="7">
        <v>52.7</v>
      </c>
      <c r="L3354" s="7" t="s">
        <v>18</v>
      </c>
      <c r="M3354" s="9">
        <v>5</v>
      </c>
      <c r="N3354" s="6" t="str">
        <f>IF(ev_charging_network_usage_!$I3354&lt;=10,"Low",IF(ev_charging_network_usage_!$I3354&lt;=30,"Medium","High"))</f>
        <v>Low</v>
      </c>
      <c r="O3354" s="6" t="str">
        <f t="shared" si="213"/>
        <v>High Satisfaction</v>
      </c>
      <c r="P3354" s="6" t="str">
        <f>IF(ev_charging_network_usage_!$H3354&lt;30,"Short Charging",IF(ev_charging_network_usage_!$H3354&lt;=60,"Medium Charging","Long Charging"))</f>
        <v>Medium Charging</v>
      </c>
      <c r="Q3354" s="6">
        <f t="shared" si="212"/>
        <v>3</v>
      </c>
      <c r="R3354" s="30">
        <f t="shared" si="210"/>
        <v>0.7631944444444444</v>
      </c>
      <c r="S3354" s="28">
        <f t="shared" si="211"/>
        <v>44933</v>
      </c>
      <c r="T3354" s="28"/>
    </row>
    <row r="3355" spans="1:20" ht="13.2" x14ac:dyDescent="0.25">
      <c r="A3355" s="3" t="s">
        <v>7420</v>
      </c>
      <c r="B3355" s="3" t="s">
        <v>14</v>
      </c>
      <c r="C3355" s="3" t="s">
        <v>15</v>
      </c>
      <c r="D3355" s="3" t="s">
        <v>16</v>
      </c>
      <c r="E3355" s="3" t="s">
        <v>17</v>
      </c>
      <c r="F3355" s="4">
        <v>45538.337500000001</v>
      </c>
      <c r="G3355" s="4">
        <v>45538.400000000001</v>
      </c>
      <c r="H3355" s="3">
        <v>90</v>
      </c>
      <c r="I3355" s="3">
        <v>10.65</v>
      </c>
      <c r="J3355" s="3">
        <v>15</v>
      </c>
      <c r="K3355" s="3">
        <v>159.75</v>
      </c>
      <c r="L3355" s="3" t="s">
        <v>18</v>
      </c>
      <c r="M3355" s="5">
        <v>3</v>
      </c>
      <c r="N3355" s="6" t="str">
        <f>IF(ev_charging_network_usage_!$I3355&lt;=10,"Low",IF(ev_charging_network_usage_!$I3355&lt;=30,"Medium","High"))</f>
        <v>Medium</v>
      </c>
      <c r="O3355" s="6" t="str">
        <f t="shared" si="213"/>
        <v>Medium Satisfaction</v>
      </c>
      <c r="P3355" s="6" t="str">
        <f>IF(ev_charging_network_usage_!$H3355&lt;30,"Short Charging",IF(ev_charging_network_usage_!$H3355&lt;=60,"Medium Charging","Long Charging"))</f>
        <v>Long Charging</v>
      </c>
      <c r="Q3355" s="6">
        <f t="shared" si="212"/>
        <v>3</v>
      </c>
      <c r="R3355" s="30">
        <f t="shared" si="210"/>
        <v>0.33750000000000002</v>
      </c>
      <c r="S3355" s="28">
        <f t="shared" si="211"/>
        <v>45538</v>
      </c>
      <c r="T3355" s="28"/>
    </row>
    <row r="3356" spans="1:20" ht="13.2" x14ac:dyDescent="0.25">
      <c r="A3356" s="7" t="s">
        <v>7421</v>
      </c>
      <c r="B3356" s="7" t="s">
        <v>59</v>
      </c>
      <c r="C3356" s="7" t="s">
        <v>21</v>
      </c>
      <c r="D3356" s="7" t="s">
        <v>34</v>
      </c>
      <c r="E3356" s="7" t="s">
        <v>35</v>
      </c>
      <c r="F3356" s="7" t="s">
        <v>7422</v>
      </c>
      <c r="G3356" s="7" t="s">
        <v>7423</v>
      </c>
      <c r="H3356" s="7">
        <v>43</v>
      </c>
      <c r="I3356" s="7">
        <v>50.51</v>
      </c>
      <c r="J3356" s="7">
        <v>10</v>
      </c>
      <c r="K3356" s="7">
        <v>505.1</v>
      </c>
      <c r="L3356" s="7" t="s">
        <v>18</v>
      </c>
      <c r="M3356" s="9">
        <v>2</v>
      </c>
      <c r="N3356" s="6" t="str">
        <f>IF(ev_charging_network_usage_!$I3356&lt;=10,"Low",IF(ev_charging_network_usage_!$I3356&lt;=30,"Medium","High"))</f>
        <v>High</v>
      </c>
      <c r="O3356" s="6" t="str">
        <f t="shared" si="213"/>
        <v>Low Satisfaction</v>
      </c>
      <c r="P3356" s="6" t="str">
        <f>IF(ev_charging_network_usage_!$H3356&lt;30,"Short Charging",IF(ev_charging_network_usage_!$H3356&lt;=60,"Medium Charging","Long Charging"))</f>
        <v>Medium Charging</v>
      </c>
      <c r="Q3356" s="6">
        <f t="shared" si="212"/>
        <v>1</v>
      </c>
      <c r="R3356" s="30">
        <f t="shared" si="210"/>
        <v>0.27847222222222223</v>
      </c>
      <c r="S3356" s="28">
        <f t="shared" si="211"/>
        <v>45376</v>
      </c>
      <c r="T3356" s="28"/>
    </row>
    <row r="3357" spans="1:20" ht="13.2" x14ac:dyDescent="0.25">
      <c r="A3357" s="3" t="s">
        <v>7424</v>
      </c>
      <c r="B3357" s="3" t="s">
        <v>43</v>
      </c>
      <c r="C3357" s="3" t="s">
        <v>15</v>
      </c>
      <c r="D3357" s="3" t="s">
        <v>16</v>
      </c>
      <c r="E3357" s="3" t="s">
        <v>35</v>
      </c>
      <c r="F3357" s="3" t="s">
        <v>7425</v>
      </c>
      <c r="G3357" s="3" t="s">
        <v>7426</v>
      </c>
      <c r="H3357" s="3">
        <v>17</v>
      </c>
      <c r="I3357" s="3">
        <v>30.58</v>
      </c>
      <c r="J3357" s="3">
        <v>12</v>
      </c>
      <c r="K3357" s="3">
        <v>366.96</v>
      </c>
      <c r="L3357" s="3" t="s">
        <v>23</v>
      </c>
      <c r="M3357" s="5">
        <v>4</v>
      </c>
      <c r="N3357" s="6" t="str">
        <f>IF(ev_charging_network_usage_!$I3357&lt;=10,"Low",IF(ev_charging_network_usage_!$I3357&lt;=30,"Medium","High"))</f>
        <v>High</v>
      </c>
      <c r="O3357" s="6" t="str">
        <f t="shared" si="213"/>
        <v>Medium Satisfaction</v>
      </c>
      <c r="P3357" s="6" t="str">
        <f>IF(ev_charging_network_usage_!$H3357&lt;30,"Short Charging",IF(ev_charging_network_usage_!$H3357&lt;=60,"Medium Charging","Long Charging"))</f>
        <v>Short Charging</v>
      </c>
      <c r="Q3357" s="6">
        <f t="shared" si="212"/>
        <v>3</v>
      </c>
      <c r="R3357" s="30">
        <f t="shared" si="210"/>
        <v>0.69305555555555554</v>
      </c>
      <c r="S3357" s="28">
        <f t="shared" si="211"/>
        <v>45191</v>
      </c>
      <c r="T3357" s="28"/>
    </row>
    <row r="3358" spans="1:20" ht="13.2" x14ac:dyDescent="0.25">
      <c r="A3358" s="7" t="s">
        <v>7427</v>
      </c>
      <c r="B3358" s="7" t="s">
        <v>78</v>
      </c>
      <c r="C3358" s="7" t="s">
        <v>30</v>
      </c>
      <c r="D3358" s="7" t="s">
        <v>22</v>
      </c>
      <c r="E3358" s="7" t="s">
        <v>17</v>
      </c>
      <c r="F3358" s="8">
        <v>45296.650694444441</v>
      </c>
      <c r="G3358" s="8">
        <v>45296.668749999997</v>
      </c>
      <c r="H3358" s="7">
        <v>26</v>
      </c>
      <c r="I3358" s="7">
        <v>35.950000000000003</v>
      </c>
      <c r="J3358" s="7">
        <v>8</v>
      </c>
      <c r="K3358" s="7">
        <v>287.60000000000002</v>
      </c>
      <c r="L3358" s="7" t="s">
        <v>23</v>
      </c>
      <c r="M3358" s="9">
        <v>2</v>
      </c>
      <c r="N3358" s="6" t="str">
        <f>IF(ev_charging_network_usage_!$I3358&lt;=10,"Low",IF(ev_charging_network_usage_!$I3358&lt;=30,"Medium","High"))</f>
        <v>High</v>
      </c>
      <c r="O3358" s="6" t="str">
        <f t="shared" si="213"/>
        <v>Low Satisfaction</v>
      </c>
      <c r="P3358" s="6" t="str">
        <f>IF(ev_charging_network_usage_!$H3358&lt;30,"Short Charging",IF(ev_charging_network_usage_!$H3358&lt;=60,"Medium Charging","Long Charging"))</f>
        <v>Short Charging</v>
      </c>
      <c r="Q3358" s="6">
        <f t="shared" si="212"/>
        <v>2</v>
      </c>
      <c r="R3358" s="30">
        <f t="shared" si="210"/>
        <v>0.65069444444444446</v>
      </c>
      <c r="S3358" s="28">
        <f t="shared" si="211"/>
        <v>45296</v>
      </c>
      <c r="T3358" s="28"/>
    </row>
    <row r="3359" spans="1:20" ht="13.2" x14ac:dyDescent="0.25">
      <c r="A3359" s="3" t="s">
        <v>7428</v>
      </c>
      <c r="B3359" s="3" t="s">
        <v>14</v>
      </c>
      <c r="C3359" s="3" t="s">
        <v>21</v>
      </c>
      <c r="D3359" s="3" t="s">
        <v>22</v>
      </c>
      <c r="E3359" s="3" t="s">
        <v>35</v>
      </c>
      <c r="F3359" s="3" t="s">
        <v>7429</v>
      </c>
      <c r="G3359" s="3" t="s">
        <v>7430</v>
      </c>
      <c r="H3359" s="3">
        <v>113</v>
      </c>
      <c r="I3359" s="3">
        <v>37.35</v>
      </c>
      <c r="J3359" s="3">
        <v>15</v>
      </c>
      <c r="K3359" s="3">
        <v>560.25</v>
      </c>
      <c r="L3359" s="3" t="s">
        <v>23</v>
      </c>
      <c r="M3359" s="5">
        <v>2</v>
      </c>
      <c r="N3359" s="6" t="str">
        <f>IF(ev_charging_network_usage_!$I3359&lt;=10,"Low",IF(ev_charging_network_usage_!$I3359&lt;=30,"Medium","High"))</f>
        <v>High</v>
      </c>
      <c r="O3359" s="6" t="str">
        <f t="shared" si="213"/>
        <v>Low Satisfaction</v>
      </c>
      <c r="P3359" s="6" t="str">
        <f>IF(ev_charging_network_usage_!$H3359&lt;30,"Short Charging",IF(ev_charging_network_usage_!$H3359&lt;=60,"Medium Charging","Long Charging"))</f>
        <v>Long Charging</v>
      </c>
      <c r="Q3359" s="6">
        <f t="shared" si="212"/>
        <v>1</v>
      </c>
      <c r="R3359" s="30">
        <f t="shared" si="210"/>
        <v>0.67777777777777781</v>
      </c>
      <c r="S3359" s="28">
        <f t="shared" si="211"/>
        <v>45348</v>
      </c>
      <c r="T3359" s="28"/>
    </row>
    <row r="3360" spans="1:20" ht="13.2" x14ac:dyDescent="0.25">
      <c r="A3360" s="7" t="s">
        <v>7431</v>
      </c>
      <c r="B3360" s="7" t="s">
        <v>20</v>
      </c>
      <c r="C3360" s="7" t="s">
        <v>30</v>
      </c>
      <c r="D3360" s="7" t="s">
        <v>16</v>
      </c>
      <c r="E3360" s="7" t="s">
        <v>17</v>
      </c>
      <c r="F3360" s="8">
        <v>45236.106249999997</v>
      </c>
      <c r="G3360" s="8">
        <v>45236.168749999997</v>
      </c>
      <c r="H3360" s="7">
        <v>90</v>
      </c>
      <c r="I3360" s="7">
        <v>38.82</v>
      </c>
      <c r="J3360" s="7">
        <v>12</v>
      </c>
      <c r="K3360" s="7">
        <v>465.84</v>
      </c>
      <c r="L3360" s="7" t="s">
        <v>23</v>
      </c>
      <c r="M3360" s="9">
        <v>5</v>
      </c>
      <c r="N3360" s="6" t="str">
        <f>IF(ev_charging_network_usage_!$I3360&lt;=10,"Low",IF(ev_charging_network_usage_!$I3360&lt;=30,"Medium","High"))</f>
        <v>High</v>
      </c>
      <c r="O3360" s="6" t="str">
        <f t="shared" si="213"/>
        <v>High Satisfaction</v>
      </c>
      <c r="P3360" s="6" t="str">
        <f>IF(ev_charging_network_usage_!$H3360&lt;30,"Short Charging",IF(ev_charging_network_usage_!$H3360&lt;=60,"Medium Charging","Long Charging"))</f>
        <v>Long Charging</v>
      </c>
      <c r="Q3360" s="6">
        <f t="shared" si="212"/>
        <v>2</v>
      </c>
      <c r="R3360" s="30">
        <f t="shared" si="210"/>
        <v>0.10625</v>
      </c>
      <c r="S3360" s="28">
        <f t="shared" si="211"/>
        <v>45236</v>
      </c>
      <c r="T3360" s="28"/>
    </row>
    <row r="3361" spans="1:20" ht="13.2" x14ac:dyDescent="0.25">
      <c r="A3361" s="3" t="s">
        <v>7432</v>
      </c>
      <c r="B3361" s="3" t="s">
        <v>14</v>
      </c>
      <c r="C3361" s="3" t="s">
        <v>15</v>
      </c>
      <c r="D3361" s="3" t="s">
        <v>34</v>
      </c>
      <c r="E3361" s="3" t="s">
        <v>17</v>
      </c>
      <c r="F3361" s="4">
        <v>45417.652083333334</v>
      </c>
      <c r="G3361" s="4">
        <v>45417.671527777777</v>
      </c>
      <c r="H3361" s="3">
        <v>28</v>
      </c>
      <c r="I3361" s="3">
        <v>46.89</v>
      </c>
      <c r="J3361" s="3">
        <v>15</v>
      </c>
      <c r="K3361" s="3">
        <v>703.35</v>
      </c>
      <c r="L3361" s="3" t="s">
        <v>23</v>
      </c>
      <c r="M3361" s="5">
        <v>5</v>
      </c>
      <c r="N3361" s="6" t="str">
        <f>IF(ev_charging_network_usage_!$I3361&lt;=10,"Low",IF(ev_charging_network_usage_!$I3361&lt;=30,"Medium","High"))</f>
        <v>High</v>
      </c>
      <c r="O3361" s="6" t="str">
        <f t="shared" si="213"/>
        <v>High Satisfaction</v>
      </c>
      <c r="P3361" s="6" t="str">
        <f>IF(ev_charging_network_usage_!$H3361&lt;30,"Short Charging",IF(ev_charging_network_usage_!$H3361&lt;=60,"Medium Charging","Long Charging"))</f>
        <v>Short Charging</v>
      </c>
      <c r="Q3361" s="6">
        <f t="shared" si="212"/>
        <v>3</v>
      </c>
      <c r="R3361" s="30">
        <f t="shared" si="210"/>
        <v>0.65208333333333335</v>
      </c>
      <c r="S3361" s="28">
        <f t="shared" si="211"/>
        <v>45417</v>
      </c>
      <c r="T3361" s="28"/>
    </row>
    <row r="3362" spans="1:20" ht="13.2" x14ac:dyDescent="0.25">
      <c r="A3362" s="7" t="s">
        <v>7433</v>
      </c>
      <c r="B3362" s="7" t="s">
        <v>43</v>
      </c>
      <c r="C3362" s="7" t="s">
        <v>30</v>
      </c>
      <c r="D3362" s="7" t="s">
        <v>16</v>
      </c>
      <c r="E3362" s="7" t="s">
        <v>17</v>
      </c>
      <c r="F3362" s="7" t="s">
        <v>7434</v>
      </c>
      <c r="G3362" s="7" t="s">
        <v>7435</v>
      </c>
      <c r="H3362" s="7">
        <v>37</v>
      </c>
      <c r="I3362" s="7">
        <v>34.56</v>
      </c>
      <c r="J3362" s="7">
        <v>12</v>
      </c>
      <c r="K3362" s="7">
        <v>414.72</v>
      </c>
      <c r="L3362" s="7" t="s">
        <v>27</v>
      </c>
      <c r="M3362" s="9">
        <v>2</v>
      </c>
      <c r="N3362" s="6" t="str">
        <f>IF(ev_charging_network_usage_!$I3362&lt;=10,"Low",IF(ev_charging_network_usage_!$I3362&lt;=30,"Medium","High"))</f>
        <v>High</v>
      </c>
      <c r="O3362" s="6" t="str">
        <f t="shared" si="213"/>
        <v>Low Satisfaction</v>
      </c>
      <c r="P3362" s="6" t="str">
        <f>IF(ev_charging_network_usage_!$H3362&lt;30,"Short Charging",IF(ev_charging_network_usage_!$H3362&lt;=60,"Medium Charging","Long Charging"))</f>
        <v>Medium Charging</v>
      </c>
      <c r="Q3362" s="6">
        <f t="shared" si="212"/>
        <v>2</v>
      </c>
      <c r="R3362" s="30">
        <f t="shared" si="210"/>
        <v>0.63402777777777775</v>
      </c>
      <c r="S3362" s="28">
        <f t="shared" si="211"/>
        <v>45004</v>
      </c>
      <c r="T3362" s="28"/>
    </row>
    <row r="3363" spans="1:20" ht="13.2" x14ac:dyDescent="0.25">
      <c r="A3363" s="3" t="s">
        <v>7436</v>
      </c>
      <c r="B3363" s="3" t="s">
        <v>29</v>
      </c>
      <c r="C3363" s="3" t="s">
        <v>21</v>
      </c>
      <c r="D3363" s="3" t="s">
        <v>22</v>
      </c>
      <c r="E3363" s="3" t="s">
        <v>35</v>
      </c>
      <c r="F3363" s="4">
        <v>45633.922222222223</v>
      </c>
      <c r="G3363" s="4">
        <v>45633.979166666664</v>
      </c>
      <c r="H3363" s="3">
        <v>82</v>
      </c>
      <c r="I3363" s="3">
        <v>54.07</v>
      </c>
      <c r="J3363" s="3">
        <v>12</v>
      </c>
      <c r="K3363" s="3">
        <v>648.84</v>
      </c>
      <c r="L3363" s="3" t="s">
        <v>38</v>
      </c>
      <c r="M3363" s="5">
        <v>1</v>
      </c>
      <c r="N3363" s="6" t="str">
        <f>IF(ev_charging_network_usage_!$I3363&lt;=10,"Low",IF(ev_charging_network_usage_!$I3363&lt;=30,"Medium","High"))</f>
        <v>High</v>
      </c>
      <c r="O3363" s="6" t="str">
        <f t="shared" si="213"/>
        <v>Low Satisfaction</v>
      </c>
      <c r="P3363" s="6" t="str">
        <f>IF(ev_charging_network_usage_!$H3363&lt;30,"Short Charging",IF(ev_charging_network_usage_!$H3363&lt;=60,"Medium Charging","Long Charging"))</f>
        <v>Long Charging</v>
      </c>
      <c r="Q3363" s="6">
        <f t="shared" si="212"/>
        <v>1</v>
      </c>
      <c r="R3363" s="30">
        <f t="shared" si="210"/>
        <v>0.92222222222222228</v>
      </c>
      <c r="S3363" s="28">
        <f t="shared" si="211"/>
        <v>45633</v>
      </c>
      <c r="T3363" s="28"/>
    </row>
    <row r="3364" spans="1:20" ht="13.2" x14ac:dyDescent="0.25">
      <c r="A3364" s="7" t="s">
        <v>7437</v>
      </c>
      <c r="B3364" s="7" t="s">
        <v>48</v>
      </c>
      <c r="C3364" s="7" t="s">
        <v>21</v>
      </c>
      <c r="D3364" s="7" t="s">
        <v>22</v>
      </c>
      <c r="E3364" s="7" t="s">
        <v>35</v>
      </c>
      <c r="F3364" s="8">
        <v>45079.083333333336</v>
      </c>
      <c r="G3364" s="8">
        <v>45079.099305555559</v>
      </c>
      <c r="H3364" s="7">
        <v>23</v>
      </c>
      <c r="I3364" s="7">
        <v>33.270000000000003</v>
      </c>
      <c r="J3364" s="7">
        <v>8</v>
      </c>
      <c r="K3364" s="7">
        <v>266.16000000000003</v>
      </c>
      <c r="L3364" s="7" t="s">
        <v>27</v>
      </c>
      <c r="M3364" s="9">
        <v>5</v>
      </c>
      <c r="N3364" s="6" t="str">
        <f>IF(ev_charging_network_usage_!$I3364&lt;=10,"Low",IF(ev_charging_network_usage_!$I3364&lt;=30,"Medium","High"))</f>
        <v>High</v>
      </c>
      <c r="O3364" s="6" t="str">
        <f t="shared" si="213"/>
        <v>High Satisfaction</v>
      </c>
      <c r="P3364" s="6" t="str">
        <f>IF(ev_charging_network_usage_!$H3364&lt;30,"Short Charging",IF(ev_charging_network_usage_!$H3364&lt;=60,"Medium Charging","Long Charging"))</f>
        <v>Short Charging</v>
      </c>
      <c r="Q3364" s="6">
        <f t="shared" si="212"/>
        <v>1</v>
      </c>
      <c r="R3364" s="30">
        <f t="shared" si="210"/>
        <v>8.3333333333333329E-2</v>
      </c>
      <c r="S3364" s="28">
        <f t="shared" si="211"/>
        <v>45079</v>
      </c>
      <c r="T3364" s="28"/>
    </row>
    <row r="3365" spans="1:20" ht="13.2" x14ac:dyDescent="0.25">
      <c r="A3365" s="3" t="s">
        <v>7438</v>
      </c>
      <c r="B3365" s="3" t="s">
        <v>59</v>
      </c>
      <c r="C3365" s="3" t="s">
        <v>30</v>
      </c>
      <c r="D3365" s="3" t="s">
        <v>31</v>
      </c>
      <c r="E3365" s="3" t="s">
        <v>35</v>
      </c>
      <c r="F3365" s="4">
        <v>45634.84652777778</v>
      </c>
      <c r="G3365" s="4">
        <v>45634.876388888886</v>
      </c>
      <c r="H3365" s="3">
        <v>43</v>
      </c>
      <c r="I3365" s="3">
        <v>21.26</v>
      </c>
      <c r="J3365" s="3">
        <v>8</v>
      </c>
      <c r="K3365" s="3">
        <v>170.08</v>
      </c>
      <c r="L3365" s="3" t="s">
        <v>18</v>
      </c>
      <c r="M3365" s="5">
        <v>3</v>
      </c>
      <c r="N3365" s="6" t="str">
        <f>IF(ev_charging_network_usage_!$I3365&lt;=10,"Low",IF(ev_charging_network_usage_!$I3365&lt;=30,"Medium","High"))</f>
        <v>Medium</v>
      </c>
      <c r="O3365" s="6" t="str">
        <f t="shared" si="213"/>
        <v>Medium Satisfaction</v>
      </c>
      <c r="P3365" s="6" t="str">
        <f>IF(ev_charging_network_usage_!$H3365&lt;30,"Short Charging",IF(ev_charging_network_usage_!$H3365&lt;=60,"Medium Charging","Long Charging"))</f>
        <v>Medium Charging</v>
      </c>
      <c r="Q3365" s="6">
        <f t="shared" si="212"/>
        <v>2</v>
      </c>
      <c r="R3365" s="30">
        <f t="shared" si="210"/>
        <v>0.84652777777777777</v>
      </c>
      <c r="S3365" s="28">
        <f t="shared" si="211"/>
        <v>45634</v>
      </c>
      <c r="T3365" s="28"/>
    </row>
    <row r="3366" spans="1:20" ht="13.2" x14ac:dyDescent="0.25">
      <c r="A3366" s="7" t="s">
        <v>7439</v>
      </c>
      <c r="B3366" s="7" t="s">
        <v>48</v>
      </c>
      <c r="C3366" s="7" t="s">
        <v>30</v>
      </c>
      <c r="D3366" s="7" t="s">
        <v>16</v>
      </c>
      <c r="E3366" s="7" t="s">
        <v>35</v>
      </c>
      <c r="F3366" s="8">
        <v>44961.04791666667</v>
      </c>
      <c r="G3366" s="8">
        <v>44961.121527777781</v>
      </c>
      <c r="H3366" s="7">
        <v>106</v>
      </c>
      <c r="I3366" s="7">
        <v>4.91</v>
      </c>
      <c r="J3366" s="7">
        <v>12</v>
      </c>
      <c r="K3366" s="7">
        <v>58.92</v>
      </c>
      <c r="L3366" s="7" t="s">
        <v>18</v>
      </c>
      <c r="M3366" s="9">
        <v>3</v>
      </c>
      <c r="N3366" s="6" t="str">
        <f>IF(ev_charging_network_usage_!$I3366&lt;=10,"Low",IF(ev_charging_network_usage_!$I3366&lt;=30,"Medium","High"))</f>
        <v>Low</v>
      </c>
      <c r="O3366" s="6" t="str">
        <f t="shared" si="213"/>
        <v>Medium Satisfaction</v>
      </c>
      <c r="P3366" s="6" t="str">
        <f>IF(ev_charging_network_usage_!$H3366&lt;30,"Short Charging",IF(ev_charging_network_usage_!$H3366&lt;=60,"Medium Charging","Long Charging"))</f>
        <v>Long Charging</v>
      </c>
      <c r="Q3366" s="6">
        <f t="shared" si="212"/>
        <v>2</v>
      </c>
      <c r="R3366" s="30">
        <f t="shared" si="210"/>
        <v>4.791666666666667E-2</v>
      </c>
      <c r="S3366" s="28">
        <f t="shared" si="211"/>
        <v>44961</v>
      </c>
      <c r="T3366" s="28"/>
    </row>
    <row r="3367" spans="1:20" ht="13.2" x14ac:dyDescent="0.25">
      <c r="A3367" s="3" t="s">
        <v>7440</v>
      </c>
      <c r="B3367" s="3" t="s">
        <v>43</v>
      </c>
      <c r="C3367" s="3" t="s">
        <v>15</v>
      </c>
      <c r="D3367" s="3" t="s">
        <v>31</v>
      </c>
      <c r="E3367" s="3" t="s">
        <v>35</v>
      </c>
      <c r="F3367" s="4">
        <v>45383.281944444447</v>
      </c>
      <c r="G3367" s="4">
        <v>45383.314583333333</v>
      </c>
      <c r="H3367" s="3">
        <v>47</v>
      </c>
      <c r="I3367" s="3">
        <v>48.28</v>
      </c>
      <c r="J3367" s="3">
        <v>10</v>
      </c>
      <c r="K3367" s="3">
        <v>482.8</v>
      </c>
      <c r="L3367" s="3" t="s">
        <v>23</v>
      </c>
      <c r="M3367" s="5">
        <v>3</v>
      </c>
      <c r="N3367" s="6" t="str">
        <f>IF(ev_charging_network_usage_!$I3367&lt;=10,"Low",IF(ev_charging_network_usage_!$I3367&lt;=30,"Medium","High"))</f>
        <v>High</v>
      </c>
      <c r="O3367" s="6" t="str">
        <f t="shared" si="213"/>
        <v>Medium Satisfaction</v>
      </c>
      <c r="P3367" s="6" t="str">
        <f>IF(ev_charging_network_usage_!$H3367&lt;30,"Short Charging",IF(ev_charging_network_usage_!$H3367&lt;=60,"Medium Charging","Long Charging"))</f>
        <v>Medium Charging</v>
      </c>
      <c r="Q3367" s="6">
        <f t="shared" si="212"/>
        <v>3</v>
      </c>
      <c r="R3367" s="30">
        <f t="shared" si="210"/>
        <v>0.28194444444444444</v>
      </c>
      <c r="S3367" s="28">
        <f t="shared" si="211"/>
        <v>45383</v>
      </c>
      <c r="T3367" s="28"/>
    </row>
    <row r="3368" spans="1:20" ht="13.2" x14ac:dyDescent="0.25">
      <c r="A3368" s="7" t="s">
        <v>7441</v>
      </c>
      <c r="B3368" s="7" t="s">
        <v>59</v>
      </c>
      <c r="C3368" s="7" t="s">
        <v>30</v>
      </c>
      <c r="D3368" s="7" t="s">
        <v>34</v>
      </c>
      <c r="E3368" s="7" t="s">
        <v>17</v>
      </c>
      <c r="F3368" s="7" t="s">
        <v>7442</v>
      </c>
      <c r="G3368" s="7" t="s">
        <v>7443</v>
      </c>
      <c r="H3368" s="7">
        <v>52</v>
      </c>
      <c r="I3368" s="7">
        <v>26.08</v>
      </c>
      <c r="J3368" s="7">
        <v>10</v>
      </c>
      <c r="K3368" s="7">
        <v>260.8</v>
      </c>
      <c r="L3368" s="7" t="s">
        <v>23</v>
      </c>
      <c r="M3368" s="9">
        <v>4</v>
      </c>
      <c r="N3368" s="6" t="str">
        <f>IF(ev_charging_network_usage_!$I3368&lt;=10,"Low",IF(ev_charging_network_usage_!$I3368&lt;=30,"Medium","High"))</f>
        <v>Medium</v>
      </c>
      <c r="O3368" s="6" t="str">
        <f t="shared" si="213"/>
        <v>Medium Satisfaction</v>
      </c>
      <c r="P3368" s="6" t="str">
        <f>IF(ev_charging_network_usage_!$H3368&lt;30,"Short Charging",IF(ev_charging_network_usage_!$H3368&lt;=60,"Medium Charging","Long Charging"))</f>
        <v>Medium Charging</v>
      </c>
      <c r="Q3368" s="6">
        <f t="shared" si="212"/>
        <v>2</v>
      </c>
      <c r="R3368" s="30">
        <f t="shared" si="210"/>
        <v>0.87013888888888891</v>
      </c>
      <c r="S3368" s="28">
        <f t="shared" si="211"/>
        <v>45156</v>
      </c>
      <c r="T3368" s="28"/>
    </row>
    <row r="3369" spans="1:20" ht="13.2" x14ac:dyDescent="0.25">
      <c r="A3369" s="3" t="s">
        <v>7444</v>
      </c>
      <c r="B3369" s="3" t="s">
        <v>20</v>
      </c>
      <c r="C3369" s="3" t="s">
        <v>15</v>
      </c>
      <c r="D3369" s="3" t="s">
        <v>22</v>
      </c>
      <c r="E3369" s="3" t="s">
        <v>17</v>
      </c>
      <c r="F3369" s="3" t="s">
        <v>7445</v>
      </c>
      <c r="G3369" s="3" t="s">
        <v>7446</v>
      </c>
      <c r="H3369" s="3">
        <v>96</v>
      </c>
      <c r="I3369" s="3">
        <v>25.79</v>
      </c>
      <c r="J3369" s="3">
        <v>12</v>
      </c>
      <c r="K3369" s="3">
        <v>309.48</v>
      </c>
      <c r="L3369" s="3" t="s">
        <v>18</v>
      </c>
      <c r="M3369" s="5">
        <v>2</v>
      </c>
      <c r="N3369" s="6" t="str">
        <f>IF(ev_charging_network_usage_!$I3369&lt;=10,"Low",IF(ev_charging_network_usage_!$I3369&lt;=30,"Medium","High"))</f>
        <v>Medium</v>
      </c>
      <c r="O3369" s="6" t="str">
        <f t="shared" si="213"/>
        <v>Low Satisfaction</v>
      </c>
      <c r="P3369" s="6" t="str">
        <f>IF(ev_charging_network_usage_!$H3369&lt;30,"Short Charging",IF(ev_charging_network_usage_!$H3369&lt;=60,"Medium Charging","Long Charging"))</f>
        <v>Long Charging</v>
      </c>
      <c r="Q3369" s="6">
        <f t="shared" si="212"/>
        <v>3</v>
      </c>
      <c r="R3369" s="30">
        <f t="shared" si="210"/>
        <v>0.45555555555555555</v>
      </c>
      <c r="S3369" s="28">
        <f t="shared" si="211"/>
        <v>45104</v>
      </c>
      <c r="T3369" s="28"/>
    </row>
    <row r="3370" spans="1:20" ht="13.2" x14ac:dyDescent="0.25">
      <c r="A3370" s="7" t="s">
        <v>7447</v>
      </c>
      <c r="B3370" s="7" t="s">
        <v>29</v>
      </c>
      <c r="C3370" s="7" t="s">
        <v>15</v>
      </c>
      <c r="D3370" s="7" t="s">
        <v>16</v>
      </c>
      <c r="E3370" s="7" t="s">
        <v>35</v>
      </c>
      <c r="F3370" s="8">
        <v>44968.159722222219</v>
      </c>
      <c r="G3370" s="8">
        <v>44968.223611111112</v>
      </c>
      <c r="H3370" s="7">
        <v>92</v>
      </c>
      <c r="I3370" s="7">
        <v>11.52</v>
      </c>
      <c r="J3370" s="7">
        <v>15</v>
      </c>
      <c r="K3370" s="7">
        <v>172.8</v>
      </c>
      <c r="L3370" s="7" t="s">
        <v>18</v>
      </c>
      <c r="M3370" s="9">
        <v>3</v>
      </c>
      <c r="N3370" s="6" t="str">
        <f>IF(ev_charging_network_usage_!$I3370&lt;=10,"Low",IF(ev_charging_network_usage_!$I3370&lt;=30,"Medium","High"))</f>
        <v>Medium</v>
      </c>
      <c r="O3370" s="6" t="str">
        <f t="shared" si="213"/>
        <v>Medium Satisfaction</v>
      </c>
      <c r="P3370" s="6" t="str">
        <f>IF(ev_charging_network_usage_!$H3370&lt;30,"Short Charging",IF(ev_charging_network_usage_!$H3370&lt;=60,"Medium Charging","Long Charging"))</f>
        <v>Long Charging</v>
      </c>
      <c r="Q3370" s="6">
        <f t="shared" si="212"/>
        <v>3</v>
      </c>
      <c r="R3370" s="30">
        <f t="shared" si="210"/>
        <v>0.15972222222222221</v>
      </c>
      <c r="S3370" s="28">
        <f t="shared" si="211"/>
        <v>44968</v>
      </c>
      <c r="T3370" s="28"/>
    </row>
    <row r="3371" spans="1:20" ht="13.2" x14ac:dyDescent="0.25">
      <c r="A3371" s="3" t="s">
        <v>7448</v>
      </c>
      <c r="B3371" s="3" t="s">
        <v>55</v>
      </c>
      <c r="C3371" s="3" t="s">
        <v>30</v>
      </c>
      <c r="D3371" s="3" t="s">
        <v>22</v>
      </c>
      <c r="E3371" s="3" t="s">
        <v>35</v>
      </c>
      <c r="F3371" s="4">
        <v>45150.309027777781</v>
      </c>
      <c r="G3371" s="4">
        <v>45150.355555555558</v>
      </c>
      <c r="H3371" s="3">
        <v>67</v>
      </c>
      <c r="I3371" s="3">
        <v>31.44</v>
      </c>
      <c r="J3371" s="3">
        <v>12</v>
      </c>
      <c r="K3371" s="3">
        <v>377.28</v>
      </c>
      <c r="L3371" s="3" t="s">
        <v>38</v>
      </c>
      <c r="M3371" s="5">
        <v>4</v>
      </c>
      <c r="N3371" s="6" t="str">
        <f>IF(ev_charging_network_usage_!$I3371&lt;=10,"Low",IF(ev_charging_network_usage_!$I3371&lt;=30,"Medium","High"))</f>
        <v>High</v>
      </c>
      <c r="O3371" s="6" t="str">
        <f t="shared" si="213"/>
        <v>Medium Satisfaction</v>
      </c>
      <c r="P3371" s="6" t="str">
        <f>IF(ev_charging_network_usage_!$H3371&lt;30,"Short Charging",IF(ev_charging_network_usage_!$H3371&lt;=60,"Medium Charging","Long Charging"))</f>
        <v>Long Charging</v>
      </c>
      <c r="Q3371" s="6">
        <f t="shared" si="212"/>
        <v>2</v>
      </c>
      <c r="R3371" s="30">
        <f t="shared" si="210"/>
        <v>0.30902777777777779</v>
      </c>
      <c r="S3371" s="28">
        <f t="shared" si="211"/>
        <v>45150</v>
      </c>
      <c r="T3371" s="28"/>
    </row>
    <row r="3372" spans="1:20" ht="13.2" x14ac:dyDescent="0.25">
      <c r="A3372" s="7" t="s">
        <v>7449</v>
      </c>
      <c r="B3372" s="7" t="s">
        <v>20</v>
      </c>
      <c r="C3372" s="7" t="s">
        <v>30</v>
      </c>
      <c r="D3372" s="7" t="s">
        <v>22</v>
      </c>
      <c r="E3372" s="7" t="s">
        <v>17</v>
      </c>
      <c r="F3372" s="7" t="s">
        <v>7450</v>
      </c>
      <c r="G3372" s="7" t="s">
        <v>7451</v>
      </c>
      <c r="H3372" s="7">
        <v>113</v>
      </c>
      <c r="I3372" s="7">
        <v>58.68</v>
      </c>
      <c r="J3372" s="7">
        <v>15</v>
      </c>
      <c r="K3372" s="7">
        <v>880.2</v>
      </c>
      <c r="L3372" s="7" t="s">
        <v>23</v>
      </c>
      <c r="M3372" s="9">
        <v>5</v>
      </c>
      <c r="N3372" s="6" t="str">
        <f>IF(ev_charging_network_usage_!$I3372&lt;=10,"Low",IF(ev_charging_network_usage_!$I3372&lt;=30,"Medium","High"))</f>
        <v>High</v>
      </c>
      <c r="O3372" s="6" t="str">
        <f t="shared" si="213"/>
        <v>High Satisfaction</v>
      </c>
      <c r="P3372" s="6" t="str">
        <f>IF(ev_charging_network_usage_!$H3372&lt;30,"Short Charging",IF(ev_charging_network_usage_!$H3372&lt;=60,"Medium Charging","Long Charging"))</f>
        <v>Long Charging</v>
      </c>
      <c r="Q3372" s="6">
        <f t="shared" si="212"/>
        <v>2</v>
      </c>
      <c r="R3372" s="30">
        <f t="shared" si="210"/>
        <v>0.12638888888888888</v>
      </c>
      <c r="S3372" s="28">
        <f t="shared" si="211"/>
        <v>45314</v>
      </c>
      <c r="T3372" s="28"/>
    </row>
    <row r="3373" spans="1:20" ht="13.2" x14ac:dyDescent="0.25">
      <c r="A3373" s="3" t="s">
        <v>7452</v>
      </c>
      <c r="B3373" s="3" t="s">
        <v>20</v>
      </c>
      <c r="C3373" s="3" t="s">
        <v>15</v>
      </c>
      <c r="D3373" s="3" t="s">
        <v>31</v>
      </c>
      <c r="E3373" s="3" t="s">
        <v>35</v>
      </c>
      <c r="F3373" s="3" t="s">
        <v>7453</v>
      </c>
      <c r="G3373" s="3" t="s">
        <v>7454</v>
      </c>
      <c r="H3373" s="3">
        <v>60</v>
      </c>
      <c r="I3373" s="3">
        <v>42.92</v>
      </c>
      <c r="J3373" s="3">
        <v>10</v>
      </c>
      <c r="K3373" s="3">
        <v>429.2</v>
      </c>
      <c r="L3373" s="3" t="s">
        <v>38</v>
      </c>
      <c r="M3373" s="5">
        <v>4</v>
      </c>
      <c r="N3373" s="6" t="str">
        <f>IF(ev_charging_network_usage_!$I3373&lt;=10,"Low",IF(ev_charging_network_usage_!$I3373&lt;=30,"Medium","High"))</f>
        <v>High</v>
      </c>
      <c r="O3373" s="6" t="str">
        <f t="shared" si="213"/>
        <v>Medium Satisfaction</v>
      </c>
      <c r="P3373" s="6" t="str">
        <f>IF(ev_charging_network_usage_!$H3373&lt;30,"Short Charging",IF(ev_charging_network_usage_!$H3373&lt;=60,"Medium Charging","Long Charging"))</f>
        <v>Medium Charging</v>
      </c>
      <c r="Q3373" s="6">
        <f t="shared" si="212"/>
        <v>3</v>
      </c>
      <c r="R3373" s="30">
        <f t="shared" si="210"/>
        <v>0.32777777777777778</v>
      </c>
      <c r="S3373" s="28">
        <f t="shared" si="211"/>
        <v>45039</v>
      </c>
      <c r="T3373" s="28"/>
    </row>
    <row r="3374" spans="1:20" ht="13.2" x14ac:dyDescent="0.25">
      <c r="A3374" s="7" t="s">
        <v>7455</v>
      </c>
      <c r="B3374" s="7" t="s">
        <v>55</v>
      </c>
      <c r="C3374" s="7" t="s">
        <v>15</v>
      </c>
      <c r="D3374" s="7" t="s">
        <v>22</v>
      </c>
      <c r="E3374" s="7" t="s">
        <v>35</v>
      </c>
      <c r="F3374" s="7" t="s">
        <v>7456</v>
      </c>
      <c r="G3374" s="7" t="s">
        <v>7457</v>
      </c>
      <c r="H3374" s="7">
        <v>116</v>
      </c>
      <c r="I3374" s="7">
        <v>43.45</v>
      </c>
      <c r="J3374" s="7">
        <v>12</v>
      </c>
      <c r="K3374" s="7">
        <v>521.4</v>
      </c>
      <c r="L3374" s="7" t="s">
        <v>18</v>
      </c>
      <c r="M3374" s="9">
        <v>1</v>
      </c>
      <c r="N3374" s="6" t="str">
        <f>IF(ev_charging_network_usage_!$I3374&lt;=10,"Low",IF(ev_charging_network_usage_!$I3374&lt;=30,"Medium","High"))</f>
        <v>High</v>
      </c>
      <c r="O3374" s="6" t="str">
        <f t="shared" si="213"/>
        <v>Low Satisfaction</v>
      </c>
      <c r="P3374" s="6" t="str">
        <f>IF(ev_charging_network_usage_!$H3374&lt;30,"Short Charging",IF(ev_charging_network_usage_!$H3374&lt;=60,"Medium Charging","Long Charging"))</f>
        <v>Long Charging</v>
      </c>
      <c r="Q3374" s="6">
        <f t="shared" si="212"/>
        <v>3</v>
      </c>
      <c r="R3374" s="30">
        <f t="shared" si="210"/>
        <v>0.8666666666666667</v>
      </c>
      <c r="S3374" s="28">
        <f t="shared" si="211"/>
        <v>45502</v>
      </c>
      <c r="T3374" s="28"/>
    </row>
    <row r="3375" spans="1:20" ht="13.2" x14ac:dyDescent="0.25">
      <c r="A3375" s="3" t="s">
        <v>7458</v>
      </c>
      <c r="B3375" s="3" t="s">
        <v>20</v>
      </c>
      <c r="C3375" s="3" t="s">
        <v>21</v>
      </c>
      <c r="D3375" s="3" t="s">
        <v>22</v>
      </c>
      <c r="E3375" s="3" t="s">
        <v>35</v>
      </c>
      <c r="F3375" s="3" t="s">
        <v>7459</v>
      </c>
      <c r="G3375" s="3" t="s">
        <v>7460</v>
      </c>
      <c r="H3375" s="3">
        <v>40</v>
      </c>
      <c r="I3375" s="3">
        <v>17.440000000000001</v>
      </c>
      <c r="J3375" s="3">
        <v>12</v>
      </c>
      <c r="K3375" s="3">
        <v>209.28</v>
      </c>
      <c r="L3375" s="3" t="s">
        <v>27</v>
      </c>
      <c r="M3375" s="5">
        <v>2</v>
      </c>
      <c r="N3375" s="6" t="str">
        <f>IF(ev_charging_network_usage_!$I3375&lt;=10,"Low",IF(ev_charging_network_usage_!$I3375&lt;=30,"Medium","High"))</f>
        <v>Medium</v>
      </c>
      <c r="O3375" s="6" t="str">
        <f t="shared" si="213"/>
        <v>Low Satisfaction</v>
      </c>
      <c r="P3375" s="6" t="str">
        <f>IF(ev_charging_network_usage_!$H3375&lt;30,"Short Charging",IF(ev_charging_network_usage_!$H3375&lt;=60,"Medium Charging","Long Charging"))</f>
        <v>Medium Charging</v>
      </c>
      <c r="Q3375" s="6">
        <f t="shared" si="212"/>
        <v>1</v>
      </c>
      <c r="R3375" s="30">
        <f t="shared" si="210"/>
        <v>0.61805555555555558</v>
      </c>
      <c r="S3375" s="28">
        <f t="shared" si="211"/>
        <v>45426</v>
      </c>
      <c r="T3375" s="28"/>
    </row>
    <row r="3376" spans="1:20" ht="13.2" x14ac:dyDescent="0.25">
      <c r="A3376" s="7" t="s">
        <v>7461</v>
      </c>
      <c r="B3376" s="7" t="s">
        <v>48</v>
      </c>
      <c r="C3376" s="7" t="s">
        <v>21</v>
      </c>
      <c r="D3376" s="7" t="s">
        <v>31</v>
      </c>
      <c r="E3376" s="7" t="s">
        <v>17</v>
      </c>
      <c r="F3376" s="8">
        <v>45118.622916666667</v>
      </c>
      <c r="G3376" s="8">
        <v>45118.691666666666</v>
      </c>
      <c r="H3376" s="7">
        <v>99</v>
      </c>
      <c r="I3376" s="7">
        <v>43.42</v>
      </c>
      <c r="J3376" s="7">
        <v>8</v>
      </c>
      <c r="K3376" s="7">
        <v>347.36</v>
      </c>
      <c r="L3376" s="7" t="s">
        <v>18</v>
      </c>
      <c r="M3376" s="9">
        <v>5</v>
      </c>
      <c r="N3376" s="6" t="str">
        <f>IF(ev_charging_network_usage_!$I3376&lt;=10,"Low",IF(ev_charging_network_usage_!$I3376&lt;=30,"Medium","High"))</f>
        <v>High</v>
      </c>
      <c r="O3376" s="6" t="str">
        <f t="shared" si="213"/>
        <v>High Satisfaction</v>
      </c>
      <c r="P3376" s="6" t="str">
        <f>IF(ev_charging_network_usage_!$H3376&lt;30,"Short Charging",IF(ev_charging_network_usage_!$H3376&lt;=60,"Medium Charging","Long Charging"))</f>
        <v>Long Charging</v>
      </c>
      <c r="Q3376" s="6">
        <f t="shared" si="212"/>
        <v>1</v>
      </c>
      <c r="R3376" s="30">
        <f t="shared" si="210"/>
        <v>0.62291666666666667</v>
      </c>
      <c r="S3376" s="28">
        <f t="shared" si="211"/>
        <v>45118</v>
      </c>
      <c r="T3376" s="28"/>
    </row>
    <row r="3377" spans="1:20" ht="13.2" x14ac:dyDescent="0.25">
      <c r="A3377" s="3" t="s">
        <v>7462</v>
      </c>
      <c r="B3377" s="3" t="s">
        <v>20</v>
      </c>
      <c r="C3377" s="3" t="s">
        <v>21</v>
      </c>
      <c r="D3377" s="3" t="s">
        <v>34</v>
      </c>
      <c r="E3377" s="3" t="s">
        <v>17</v>
      </c>
      <c r="F3377" s="4">
        <v>45453.134722222225</v>
      </c>
      <c r="G3377" s="4">
        <v>45453.142361111109</v>
      </c>
      <c r="H3377" s="3">
        <v>11</v>
      </c>
      <c r="I3377" s="3">
        <v>45.68</v>
      </c>
      <c r="J3377" s="3">
        <v>10</v>
      </c>
      <c r="K3377" s="3">
        <v>456.8</v>
      </c>
      <c r="L3377" s="3" t="s">
        <v>18</v>
      </c>
      <c r="M3377" s="5">
        <v>2</v>
      </c>
      <c r="N3377" s="6" t="str">
        <f>IF(ev_charging_network_usage_!$I3377&lt;=10,"Low",IF(ev_charging_network_usage_!$I3377&lt;=30,"Medium","High"))</f>
        <v>High</v>
      </c>
      <c r="O3377" s="6" t="str">
        <f t="shared" si="213"/>
        <v>Low Satisfaction</v>
      </c>
      <c r="P3377" s="6" t="str">
        <f>IF(ev_charging_network_usage_!$H3377&lt;30,"Short Charging",IF(ev_charging_network_usage_!$H3377&lt;=60,"Medium Charging","Long Charging"))</f>
        <v>Short Charging</v>
      </c>
      <c r="Q3377" s="6">
        <f t="shared" si="212"/>
        <v>1</v>
      </c>
      <c r="R3377" s="30">
        <f t="shared" si="210"/>
        <v>0.13472222222222222</v>
      </c>
      <c r="S3377" s="28">
        <f t="shared" si="211"/>
        <v>45453</v>
      </c>
      <c r="T3377" s="28"/>
    </row>
    <row r="3378" spans="1:20" ht="13.2" x14ac:dyDescent="0.25">
      <c r="A3378" s="7" t="s">
        <v>7463</v>
      </c>
      <c r="B3378" s="7" t="s">
        <v>48</v>
      </c>
      <c r="C3378" s="7" t="s">
        <v>30</v>
      </c>
      <c r="D3378" s="7" t="s">
        <v>34</v>
      </c>
      <c r="E3378" s="7" t="s">
        <v>35</v>
      </c>
      <c r="F3378" s="8">
        <v>45385.85833333333</v>
      </c>
      <c r="G3378" s="8">
        <v>45385.875694444447</v>
      </c>
      <c r="H3378" s="7">
        <v>25</v>
      </c>
      <c r="I3378" s="7">
        <v>27.26</v>
      </c>
      <c r="J3378" s="7">
        <v>8</v>
      </c>
      <c r="K3378" s="7">
        <v>218.08</v>
      </c>
      <c r="L3378" s="7" t="s">
        <v>27</v>
      </c>
      <c r="M3378" s="9">
        <v>1</v>
      </c>
      <c r="N3378" s="6" t="str">
        <f>IF(ev_charging_network_usage_!$I3378&lt;=10,"Low",IF(ev_charging_network_usage_!$I3378&lt;=30,"Medium","High"))</f>
        <v>Medium</v>
      </c>
      <c r="O3378" s="6" t="str">
        <f t="shared" si="213"/>
        <v>Low Satisfaction</v>
      </c>
      <c r="P3378" s="6" t="str">
        <f>IF(ev_charging_network_usage_!$H3378&lt;30,"Short Charging",IF(ev_charging_network_usage_!$H3378&lt;=60,"Medium Charging","Long Charging"))</f>
        <v>Short Charging</v>
      </c>
      <c r="Q3378" s="6">
        <f t="shared" si="212"/>
        <v>2</v>
      </c>
      <c r="R3378" s="30">
        <f t="shared" si="210"/>
        <v>0.85833333333333328</v>
      </c>
      <c r="S3378" s="28">
        <f t="shared" si="211"/>
        <v>45385</v>
      </c>
      <c r="T3378" s="28"/>
    </row>
    <row r="3379" spans="1:20" ht="13.2" x14ac:dyDescent="0.25">
      <c r="A3379" s="3" t="s">
        <v>7464</v>
      </c>
      <c r="B3379" s="3" t="s">
        <v>14</v>
      </c>
      <c r="C3379" s="3" t="s">
        <v>30</v>
      </c>
      <c r="D3379" s="3" t="s">
        <v>22</v>
      </c>
      <c r="E3379" s="3" t="s">
        <v>35</v>
      </c>
      <c r="F3379" s="3" t="s">
        <v>7465</v>
      </c>
      <c r="G3379" s="3" t="s">
        <v>7466</v>
      </c>
      <c r="H3379" s="3">
        <v>62</v>
      </c>
      <c r="I3379" s="3">
        <v>16.48</v>
      </c>
      <c r="J3379" s="3">
        <v>8</v>
      </c>
      <c r="K3379" s="3">
        <v>131.84</v>
      </c>
      <c r="L3379" s="3" t="s">
        <v>38</v>
      </c>
      <c r="M3379" s="5">
        <v>2</v>
      </c>
      <c r="N3379" s="6" t="str">
        <f>IF(ev_charging_network_usage_!$I3379&lt;=10,"Low",IF(ev_charging_network_usage_!$I3379&lt;=30,"Medium","High"))</f>
        <v>Medium</v>
      </c>
      <c r="O3379" s="6" t="str">
        <f t="shared" si="213"/>
        <v>Low Satisfaction</v>
      </c>
      <c r="P3379" s="6" t="str">
        <f>IF(ev_charging_network_usage_!$H3379&lt;30,"Short Charging",IF(ev_charging_network_usage_!$H3379&lt;=60,"Medium Charging","Long Charging"))</f>
        <v>Long Charging</v>
      </c>
      <c r="Q3379" s="6">
        <f t="shared" si="212"/>
        <v>2</v>
      </c>
      <c r="R3379" s="30">
        <f t="shared" si="210"/>
        <v>0.38194444444444442</v>
      </c>
      <c r="S3379" s="28">
        <f t="shared" si="211"/>
        <v>45314</v>
      </c>
      <c r="T3379" s="28"/>
    </row>
    <row r="3380" spans="1:20" ht="13.2" x14ac:dyDescent="0.25">
      <c r="A3380" s="7" t="s">
        <v>7467</v>
      </c>
      <c r="B3380" s="7" t="s">
        <v>59</v>
      </c>
      <c r="C3380" s="7" t="s">
        <v>15</v>
      </c>
      <c r="D3380" s="7" t="s">
        <v>31</v>
      </c>
      <c r="E3380" s="7" t="s">
        <v>35</v>
      </c>
      <c r="F3380" s="7" t="s">
        <v>7468</v>
      </c>
      <c r="G3380" s="7" t="s">
        <v>7469</v>
      </c>
      <c r="H3380" s="7">
        <v>29</v>
      </c>
      <c r="I3380" s="7">
        <v>27.8</v>
      </c>
      <c r="J3380" s="7">
        <v>8</v>
      </c>
      <c r="K3380" s="7">
        <v>222.4</v>
      </c>
      <c r="L3380" s="7" t="s">
        <v>38</v>
      </c>
      <c r="M3380" s="9">
        <v>2</v>
      </c>
      <c r="N3380" s="6" t="str">
        <f>IF(ev_charging_network_usage_!$I3380&lt;=10,"Low",IF(ev_charging_network_usage_!$I3380&lt;=30,"Medium","High"))</f>
        <v>Medium</v>
      </c>
      <c r="O3380" s="6" t="str">
        <f t="shared" si="213"/>
        <v>Low Satisfaction</v>
      </c>
      <c r="P3380" s="6" t="str">
        <f>IF(ev_charging_network_usage_!$H3380&lt;30,"Short Charging",IF(ev_charging_network_usage_!$H3380&lt;=60,"Medium Charging","Long Charging"))</f>
        <v>Short Charging</v>
      </c>
      <c r="Q3380" s="6">
        <f t="shared" si="212"/>
        <v>3</v>
      </c>
      <c r="R3380" s="30">
        <f t="shared" si="210"/>
        <v>0.59166666666666667</v>
      </c>
      <c r="S3380" s="28">
        <f t="shared" si="211"/>
        <v>45625</v>
      </c>
      <c r="T3380" s="28"/>
    </row>
    <row r="3381" spans="1:20" ht="13.2" x14ac:dyDescent="0.25">
      <c r="A3381" s="3" t="s">
        <v>7470</v>
      </c>
      <c r="B3381" s="3" t="s">
        <v>78</v>
      </c>
      <c r="C3381" s="3" t="s">
        <v>30</v>
      </c>
      <c r="D3381" s="3" t="s">
        <v>16</v>
      </c>
      <c r="E3381" s="3" t="s">
        <v>17</v>
      </c>
      <c r="F3381" s="4">
        <v>45598.421527777777</v>
      </c>
      <c r="G3381" s="4">
        <v>45598.47152777778</v>
      </c>
      <c r="H3381" s="3">
        <v>72</v>
      </c>
      <c r="I3381" s="3">
        <v>26.27</v>
      </c>
      <c r="J3381" s="3">
        <v>15</v>
      </c>
      <c r="K3381" s="3">
        <v>394.05</v>
      </c>
      <c r="L3381" s="3" t="s">
        <v>38</v>
      </c>
      <c r="M3381" s="5">
        <v>3</v>
      </c>
      <c r="N3381" s="6" t="str">
        <f>IF(ev_charging_network_usage_!$I3381&lt;=10,"Low",IF(ev_charging_network_usage_!$I3381&lt;=30,"Medium","High"))</f>
        <v>Medium</v>
      </c>
      <c r="O3381" s="6" t="str">
        <f t="shared" si="213"/>
        <v>Medium Satisfaction</v>
      </c>
      <c r="P3381" s="6" t="str">
        <f>IF(ev_charging_network_usage_!$H3381&lt;30,"Short Charging",IF(ev_charging_network_usage_!$H3381&lt;=60,"Medium Charging","Long Charging"))</f>
        <v>Long Charging</v>
      </c>
      <c r="Q3381" s="6">
        <f t="shared" si="212"/>
        <v>2</v>
      </c>
      <c r="R3381" s="30">
        <f t="shared" si="210"/>
        <v>0.42152777777777778</v>
      </c>
      <c r="S3381" s="28">
        <f t="shared" si="211"/>
        <v>45598</v>
      </c>
      <c r="T3381" s="28"/>
    </row>
    <row r="3382" spans="1:20" ht="13.2" x14ac:dyDescent="0.25">
      <c r="A3382" s="7" t="s">
        <v>7471</v>
      </c>
      <c r="B3382" s="7" t="s">
        <v>59</v>
      </c>
      <c r="C3382" s="7" t="s">
        <v>30</v>
      </c>
      <c r="D3382" s="7" t="s">
        <v>16</v>
      </c>
      <c r="E3382" s="7" t="s">
        <v>17</v>
      </c>
      <c r="F3382" s="8">
        <v>44990.587500000001</v>
      </c>
      <c r="G3382" s="8">
        <v>44990.635416666664</v>
      </c>
      <c r="H3382" s="7">
        <v>69</v>
      </c>
      <c r="I3382" s="7">
        <v>48.41</v>
      </c>
      <c r="J3382" s="7">
        <v>15</v>
      </c>
      <c r="K3382" s="7">
        <v>726.15</v>
      </c>
      <c r="L3382" s="7" t="s">
        <v>23</v>
      </c>
      <c r="M3382" s="9">
        <v>5</v>
      </c>
      <c r="N3382" s="6" t="str">
        <f>IF(ev_charging_network_usage_!$I3382&lt;=10,"Low",IF(ev_charging_network_usage_!$I3382&lt;=30,"Medium","High"))</f>
        <v>High</v>
      </c>
      <c r="O3382" s="6" t="str">
        <f t="shared" si="213"/>
        <v>High Satisfaction</v>
      </c>
      <c r="P3382" s="6" t="str">
        <f>IF(ev_charging_network_usage_!$H3382&lt;30,"Short Charging",IF(ev_charging_network_usage_!$H3382&lt;=60,"Medium Charging","Long Charging"))</f>
        <v>Long Charging</v>
      </c>
      <c r="Q3382" s="6">
        <f t="shared" si="212"/>
        <v>2</v>
      </c>
      <c r="R3382" s="30">
        <f t="shared" si="210"/>
        <v>0.58750000000000002</v>
      </c>
      <c r="S3382" s="28">
        <f t="shared" si="211"/>
        <v>44990</v>
      </c>
      <c r="T3382" s="28"/>
    </row>
    <row r="3383" spans="1:20" ht="13.2" x14ac:dyDescent="0.25">
      <c r="A3383" s="3" t="s">
        <v>7472</v>
      </c>
      <c r="B3383" s="3" t="s">
        <v>59</v>
      </c>
      <c r="C3383" s="3" t="s">
        <v>21</v>
      </c>
      <c r="D3383" s="3" t="s">
        <v>22</v>
      </c>
      <c r="E3383" s="3" t="s">
        <v>17</v>
      </c>
      <c r="F3383" s="3" t="s">
        <v>7473</v>
      </c>
      <c r="G3383" s="3" t="s">
        <v>7474</v>
      </c>
      <c r="H3383" s="3">
        <v>109</v>
      </c>
      <c r="I3383" s="3">
        <v>15.14</v>
      </c>
      <c r="J3383" s="3">
        <v>12</v>
      </c>
      <c r="K3383" s="3">
        <v>181.68</v>
      </c>
      <c r="L3383" s="3" t="s">
        <v>38</v>
      </c>
      <c r="M3383" s="5">
        <v>5</v>
      </c>
      <c r="N3383" s="6" t="str">
        <f>IF(ev_charging_network_usage_!$I3383&lt;=10,"Low",IF(ev_charging_network_usage_!$I3383&lt;=30,"Medium","High"))</f>
        <v>Medium</v>
      </c>
      <c r="O3383" s="6" t="str">
        <f t="shared" si="213"/>
        <v>High Satisfaction</v>
      </c>
      <c r="P3383" s="6" t="str">
        <f>IF(ev_charging_network_usage_!$H3383&lt;30,"Short Charging",IF(ev_charging_network_usage_!$H3383&lt;=60,"Medium Charging","Long Charging"))</f>
        <v>Long Charging</v>
      </c>
      <c r="Q3383" s="6">
        <f t="shared" si="212"/>
        <v>1</v>
      </c>
      <c r="R3383" s="30">
        <f t="shared" si="210"/>
        <v>4.583333333333333E-2</v>
      </c>
      <c r="S3383" s="28">
        <f t="shared" si="211"/>
        <v>45310</v>
      </c>
      <c r="T3383" s="28"/>
    </row>
    <row r="3384" spans="1:20" ht="13.2" x14ac:dyDescent="0.25">
      <c r="A3384" s="7" t="s">
        <v>7475</v>
      </c>
      <c r="B3384" s="7" t="s">
        <v>59</v>
      </c>
      <c r="C3384" s="7" t="s">
        <v>15</v>
      </c>
      <c r="D3384" s="7" t="s">
        <v>16</v>
      </c>
      <c r="E3384" s="7" t="s">
        <v>35</v>
      </c>
      <c r="F3384" s="7" t="s">
        <v>7476</v>
      </c>
      <c r="G3384" s="7" t="s">
        <v>7477</v>
      </c>
      <c r="H3384" s="7">
        <v>10</v>
      </c>
      <c r="I3384" s="7">
        <v>54.46</v>
      </c>
      <c r="J3384" s="7">
        <v>15</v>
      </c>
      <c r="K3384" s="7">
        <v>816.9</v>
      </c>
      <c r="L3384" s="7" t="s">
        <v>23</v>
      </c>
      <c r="M3384" s="9">
        <v>3</v>
      </c>
      <c r="N3384" s="6" t="str">
        <f>IF(ev_charging_network_usage_!$I3384&lt;=10,"Low",IF(ev_charging_network_usage_!$I3384&lt;=30,"Medium","High"))</f>
        <v>High</v>
      </c>
      <c r="O3384" s="6" t="str">
        <f t="shared" si="213"/>
        <v>Medium Satisfaction</v>
      </c>
      <c r="P3384" s="6" t="str">
        <f>IF(ev_charging_network_usage_!$H3384&lt;30,"Short Charging",IF(ev_charging_network_usage_!$H3384&lt;=60,"Medium Charging","Long Charging"))</f>
        <v>Short Charging</v>
      </c>
      <c r="Q3384" s="6">
        <f t="shared" si="212"/>
        <v>3</v>
      </c>
      <c r="R3384" s="30">
        <f t="shared" si="210"/>
        <v>0.62708333333333333</v>
      </c>
      <c r="S3384" s="28">
        <f t="shared" si="211"/>
        <v>45611</v>
      </c>
      <c r="T3384" s="28"/>
    </row>
    <row r="3385" spans="1:20" ht="13.2" x14ac:dyDescent="0.25">
      <c r="A3385" s="3" t="s">
        <v>7478</v>
      </c>
      <c r="B3385" s="3" t="s">
        <v>48</v>
      </c>
      <c r="C3385" s="3" t="s">
        <v>15</v>
      </c>
      <c r="D3385" s="3" t="s">
        <v>22</v>
      </c>
      <c r="E3385" s="3" t="s">
        <v>35</v>
      </c>
      <c r="F3385" s="3" t="s">
        <v>7479</v>
      </c>
      <c r="G3385" s="3" t="s">
        <v>7480</v>
      </c>
      <c r="H3385" s="3">
        <v>94</v>
      </c>
      <c r="I3385" s="3">
        <v>13.96</v>
      </c>
      <c r="J3385" s="3">
        <v>15</v>
      </c>
      <c r="K3385" s="3">
        <v>209.4</v>
      </c>
      <c r="L3385" s="3" t="s">
        <v>18</v>
      </c>
      <c r="M3385" s="5">
        <v>3</v>
      </c>
      <c r="N3385" s="6" t="str">
        <f>IF(ev_charging_network_usage_!$I3385&lt;=10,"Low",IF(ev_charging_network_usage_!$I3385&lt;=30,"Medium","High"))</f>
        <v>Medium</v>
      </c>
      <c r="O3385" s="6" t="str">
        <f t="shared" si="213"/>
        <v>Medium Satisfaction</v>
      </c>
      <c r="P3385" s="6" t="str">
        <f>IF(ev_charging_network_usage_!$H3385&lt;30,"Short Charging",IF(ev_charging_network_usage_!$H3385&lt;=60,"Medium Charging","Long Charging"))</f>
        <v>Long Charging</v>
      </c>
      <c r="Q3385" s="6">
        <f t="shared" si="212"/>
        <v>3</v>
      </c>
      <c r="R3385" s="30">
        <f t="shared" si="210"/>
        <v>0.44305555555555554</v>
      </c>
      <c r="S3385" s="28">
        <f t="shared" si="211"/>
        <v>45280</v>
      </c>
      <c r="T3385" s="28"/>
    </row>
    <row r="3386" spans="1:20" ht="13.2" x14ac:dyDescent="0.25">
      <c r="A3386" s="7" t="s">
        <v>7481</v>
      </c>
      <c r="B3386" s="7" t="s">
        <v>43</v>
      </c>
      <c r="C3386" s="7" t="s">
        <v>15</v>
      </c>
      <c r="D3386" s="7" t="s">
        <v>31</v>
      </c>
      <c r="E3386" s="7" t="s">
        <v>17</v>
      </c>
      <c r="F3386" s="8">
        <v>45301.081944444442</v>
      </c>
      <c r="G3386" s="8">
        <v>45301.147222222222</v>
      </c>
      <c r="H3386" s="7">
        <v>94</v>
      </c>
      <c r="I3386" s="7">
        <v>13.34</v>
      </c>
      <c r="J3386" s="7">
        <v>15</v>
      </c>
      <c r="K3386" s="7">
        <v>200.1</v>
      </c>
      <c r="L3386" s="7" t="s">
        <v>23</v>
      </c>
      <c r="M3386" s="9">
        <v>2</v>
      </c>
      <c r="N3386" s="6" t="str">
        <f>IF(ev_charging_network_usage_!$I3386&lt;=10,"Low",IF(ev_charging_network_usage_!$I3386&lt;=30,"Medium","High"))</f>
        <v>Medium</v>
      </c>
      <c r="O3386" s="6" t="str">
        <f t="shared" si="213"/>
        <v>Low Satisfaction</v>
      </c>
      <c r="P3386" s="6" t="str">
        <f>IF(ev_charging_network_usage_!$H3386&lt;30,"Short Charging",IF(ev_charging_network_usage_!$H3386&lt;=60,"Medium Charging","Long Charging"))</f>
        <v>Long Charging</v>
      </c>
      <c r="Q3386" s="6">
        <f t="shared" si="212"/>
        <v>3</v>
      </c>
      <c r="R3386" s="30">
        <f t="shared" si="210"/>
        <v>8.1944444444444445E-2</v>
      </c>
      <c r="S3386" s="28">
        <f t="shared" si="211"/>
        <v>45301</v>
      </c>
      <c r="T3386" s="28"/>
    </row>
    <row r="3387" spans="1:20" ht="13.2" x14ac:dyDescent="0.25">
      <c r="A3387" s="3" t="s">
        <v>7482</v>
      </c>
      <c r="B3387" s="3" t="s">
        <v>55</v>
      </c>
      <c r="C3387" s="3" t="s">
        <v>21</v>
      </c>
      <c r="D3387" s="3" t="s">
        <v>16</v>
      </c>
      <c r="E3387" s="3" t="s">
        <v>17</v>
      </c>
      <c r="F3387" s="3" t="s">
        <v>7483</v>
      </c>
      <c r="G3387" s="3" t="s">
        <v>7484</v>
      </c>
      <c r="H3387" s="3">
        <v>27</v>
      </c>
      <c r="I3387" s="3">
        <v>59.65</v>
      </c>
      <c r="J3387" s="3">
        <v>12</v>
      </c>
      <c r="K3387" s="3">
        <v>715.8</v>
      </c>
      <c r="L3387" s="3" t="s">
        <v>27</v>
      </c>
      <c r="M3387" s="5">
        <v>5</v>
      </c>
      <c r="N3387" s="6" t="str">
        <f>IF(ev_charging_network_usage_!$I3387&lt;=10,"Low",IF(ev_charging_network_usage_!$I3387&lt;=30,"Medium","High"))</f>
        <v>High</v>
      </c>
      <c r="O3387" s="6" t="str">
        <f t="shared" si="213"/>
        <v>High Satisfaction</v>
      </c>
      <c r="P3387" s="6" t="str">
        <f>IF(ev_charging_network_usage_!$H3387&lt;30,"Short Charging",IF(ev_charging_network_usage_!$H3387&lt;=60,"Medium Charging","Long Charging"))</f>
        <v>Short Charging</v>
      </c>
      <c r="Q3387" s="6">
        <f t="shared" si="212"/>
        <v>1</v>
      </c>
      <c r="R3387" s="30">
        <f t="shared" si="210"/>
        <v>0.93194444444444446</v>
      </c>
      <c r="S3387" s="28">
        <f t="shared" si="211"/>
        <v>45502</v>
      </c>
      <c r="T3387" s="28"/>
    </row>
    <row r="3388" spans="1:20" ht="13.2" x14ac:dyDescent="0.25">
      <c r="A3388" s="7" t="s">
        <v>7485</v>
      </c>
      <c r="B3388" s="7" t="s">
        <v>29</v>
      </c>
      <c r="C3388" s="7" t="s">
        <v>30</v>
      </c>
      <c r="D3388" s="7" t="s">
        <v>31</v>
      </c>
      <c r="E3388" s="7" t="s">
        <v>35</v>
      </c>
      <c r="F3388" s="7" t="s">
        <v>7486</v>
      </c>
      <c r="G3388" s="7" t="s">
        <v>7487</v>
      </c>
      <c r="H3388" s="7">
        <v>78</v>
      </c>
      <c r="I3388" s="7">
        <v>16.600000000000001</v>
      </c>
      <c r="J3388" s="7">
        <v>12</v>
      </c>
      <c r="K3388" s="7">
        <v>199.2</v>
      </c>
      <c r="L3388" s="7" t="s">
        <v>38</v>
      </c>
      <c r="M3388" s="9">
        <v>5</v>
      </c>
      <c r="N3388" s="6" t="str">
        <f>IF(ev_charging_network_usage_!$I3388&lt;=10,"Low",IF(ev_charging_network_usage_!$I3388&lt;=30,"Medium","High"))</f>
        <v>Medium</v>
      </c>
      <c r="O3388" s="6" t="str">
        <f t="shared" si="213"/>
        <v>High Satisfaction</v>
      </c>
      <c r="P3388" s="6" t="str">
        <f>IF(ev_charging_network_usage_!$H3388&lt;30,"Short Charging",IF(ev_charging_network_usage_!$H3388&lt;=60,"Medium Charging","Long Charging"))</f>
        <v>Long Charging</v>
      </c>
      <c r="Q3388" s="6">
        <f t="shared" si="212"/>
        <v>2</v>
      </c>
      <c r="R3388" s="30">
        <f t="shared" si="210"/>
        <v>0.34513888888888888</v>
      </c>
      <c r="S3388" s="28">
        <f t="shared" si="211"/>
        <v>45153</v>
      </c>
      <c r="T3388" s="28"/>
    </row>
    <row r="3389" spans="1:20" ht="13.2" x14ac:dyDescent="0.25">
      <c r="A3389" s="3" t="s">
        <v>7488</v>
      </c>
      <c r="B3389" s="3" t="s">
        <v>48</v>
      </c>
      <c r="C3389" s="3" t="s">
        <v>15</v>
      </c>
      <c r="D3389" s="3" t="s">
        <v>31</v>
      </c>
      <c r="E3389" s="3" t="s">
        <v>35</v>
      </c>
      <c r="F3389" s="3" t="s">
        <v>7489</v>
      </c>
      <c r="G3389" s="3" t="s">
        <v>7490</v>
      </c>
      <c r="H3389" s="3">
        <v>26</v>
      </c>
      <c r="I3389" s="3">
        <v>45.32</v>
      </c>
      <c r="J3389" s="3">
        <v>8</v>
      </c>
      <c r="K3389" s="3">
        <v>362.56</v>
      </c>
      <c r="L3389" s="3" t="s">
        <v>27</v>
      </c>
      <c r="M3389" s="5">
        <v>1</v>
      </c>
      <c r="N3389" s="6" t="str">
        <f>IF(ev_charging_network_usage_!$I3389&lt;=10,"Low",IF(ev_charging_network_usage_!$I3389&lt;=30,"Medium","High"))</f>
        <v>High</v>
      </c>
      <c r="O3389" s="6" t="str">
        <f t="shared" si="213"/>
        <v>Low Satisfaction</v>
      </c>
      <c r="P3389" s="6" t="str">
        <f>IF(ev_charging_network_usage_!$H3389&lt;30,"Short Charging",IF(ev_charging_network_usage_!$H3389&lt;=60,"Medium Charging","Long Charging"))</f>
        <v>Short Charging</v>
      </c>
      <c r="Q3389" s="6">
        <f t="shared" si="212"/>
        <v>3</v>
      </c>
      <c r="R3389" s="30">
        <f t="shared" si="210"/>
        <v>0.53055555555555556</v>
      </c>
      <c r="S3389" s="28">
        <f t="shared" si="211"/>
        <v>45260</v>
      </c>
      <c r="T3389" s="28"/>
    </row>
    <row r="3390" spans="1:20" ht="13.2" x14ac:dyDescent="0.25">
      <c r="A3390" s="7" t="s">
        <v>7491</v>
      </c>
      <c r="B3390" s="7" t="s">
        <v>48</v>
      </c>
      <c r="C3390" s="7" t="s">
        <v>30</v>
      </c>
      <c r="D3390" s="7" t="s">
        <v>31</v>
      </c>
      <c r="E3390" s="7" t="s">
        <v>35</v>
      </c>
      <c r="F3390" s="7" t="s">
        <v>7492</v>
      </c>
      <c r="G3390" s="7" t="s">
        <v>7493</v>
      </c>
      <c r="H3390" s="7">
        <v>47</v>
      </c>
      <c r="I3390" s="7">
        <v>57.14</v>
      </c>
      <c r="J3390" s="7">
        <v>8</v>
      </c>
      <c r="K3390" s="7">
        <v>457.12</v>
      </c>
      <c r="L3390" s="7" t="s">
        <v>27</v>
      </c>
      <c r="M3390" s="9">
        <v>2</v>
      </c>
      <c r="N3390" s="6" t="str">
        <f>IF(ev_charging_network_usage_!$I3390&lt;=10,"Low",IF(ev_charging_network_usage_!$I3390&lt;=30,"Medium","High"))</f>
        <v>High</v>
      </c>
      <c r="O3390" s="6" t="str">
        <f t="shared" si="213"/>
        <v>Low Satisfaction</v>
      </c>
      <c r="P3390" s="6" t="str">
        <f>IF(ev_charging_network_usage_!$H3390&lt;30,"Short Charging",IF(ev_charging_network_usage_!$H3390&lt;=60,"Medium Charging","Long Charging"))</f>
        <v>Medium Charging</v>
      </c>
      <c r="Q3390" s="6">
        <f t="shared" si="212"/>
        <v>2</v>
      </c>
      <c r="R3390" s="30">
        <f t="shared" si="210"/>
        <v>0.80555555555555558</v>
      </c>
      <c r="S3390" s="28">
        <f t="shared" si="211"/>
        <v>45315</v>
      </c>
      <c r="T3390" s="28"/>
    </row>
    <row r="3391" spans="1:20" ht="13.2" x14ac:dyDescent="0.25">
      <c r="A3391" s="3" t="s">
        <v>7494</v>
      </c>
      <c r="B3391" s="3" t="s">
        <v>43</v>
      </c>
      <c r="C3391" s="3" t="s">
        <v>15</v>
      </c>
      <c r="D3391" s="3" t="s">
        <v>22</v>
      </c>
      <c r="E3391" s="3" t="s">
        <v>35</v>
      </c>
      <c r="F3391" s="3" t="s">
        <v>7495</v>
      </c>
      <c r="G3391" s="3" t="s">
        <v>7496</v>
      </c>
      <c r="H3391" s="3">
        <v>71</v>
      </c>
      <c r="I3391" s="3">
        <v>38.020000000000003</v>
      </c>
      <c r="J3391" s="3">
        <v>8</v>
      </c>
      <c r="K3391" s="3">
        <v>304.16000000000003</v>
      </c>
      <c r="L3391" s="3" t="s">
        <v>38</v>
      </c>
      <c r="M3391" s="5">
        <v>4</v>
      </c>
      <c r="N3391" s="6" t="str">
        <f>IF(ev_charging_network_usage_!$I3391&lt;=10,"Low",IF(ev_charging_network_usage_!$I3391&lt;=30,"Medium","High"))</f>
        <v>High</v>
      </c>
      <c r="O3391" s="6" t="str">
        <f t="shared" si="213"/>
        <v>Medium Satisfaction</v>
      </c>
      <c r="P3391" s="6" t="str">
        <f>IF(ev_charging_network_usage_!$H3391&lt;30,"Short Charging",IF(ev_charging_network_usage_!$H3391&lt;=60,"Medium Charging","Long Charging"))</f>
        <v>Long Charging</v>
      </c>
      <c r="Q3391" s="6">
        <f t="shared" si="212"/>
        <v>3</v>
      </c>
      <c r="R3391" s="30">
        <f t="shared" si="210"/>
        <v>0.91666666666666663</v>
      </c>
      <c r="S3391" s="28">
        <f t="shared" si="211"/>
        <v>45312</v>
      </c>
      <c r="T3391" s="28"/>
    </row>
    <row r="3392" spans="1:20" ht="13.2" x14ac:dyDescent="0.25">
      <c r="A3392" s="7" t="s">
        <v>7497</v>
      </c>
      <c r="B3392" s="7" t="s">
        <v>48</v>
      </c>
      <c r="C3392" s="7" t="s">
        <v>21</v>
      </c>
      <c r="D3392" s="7" t="s">
        <v>34</v>
      </c>
      <c r="E3392" s="7" t="s">
        <v>17</v>
      </c>
      <c r="F3392" s="7" t="s">
        <v>7498</v>
      </c>
      <c r="G3392" s="7" t="s">
        <v>7499</v>
      </c>
      <c r="H3392" s="7">
        <v>75</v>
      </c>
      <c r="I3392" s="7">
        <v>5.7</v>
      </c>
      <c r="J3392" s="7">
        <v>12</v>
      </c>
      <c r="K3392" s="7">
        <v>68.400000000000006</v>
      </c>
      <c r="L3392" s="7" t="s">
        <v>18</v>
      </c>
      <c r="M3392" s="9">
        <v>3</v>
      </c>
      <c r="N3392" s="6" t="str">
        <f>IF(ev_charging_network_usage_!$I3392&lt;=10,"Low",IF(ev_charging_network_usage_!$I3392&lt;=30,"Medium","High"))</f>
        <v>Low</v>
      </c>
      <c r="O3392" s="6" t="str">
        <f t="shared" si="213"/>
        <v>Medium Satisfaction</v>
      </c>
      <c r="P3392" s="6" t="str">
        <f>IF(ev_charging_network_usage_!$H3392&lt;30,"Short Charging",IF(ev_charging_network_usage_!$H3392&lt;=60,"Medium Charging","Long Charging"))</f>
        <v>Long Charging</v>
      </c>
      <c r="Q3392" s="6">
        <f t="shared" si="212"/>
        <v>1</v>
      </c>
      <c r="R3392" s="30">
        <f t="shared" si="210"/>
        <v>0.26319444444444445</v>
      </c>
      <c r="S3392" s="28">
        <f t="shared" si="211"/>
        <v>45309</v>
      </c>
      <c r="T3392" s="28"/>
    </row>
    <row r="3393" spans="1:20" ht="13.2" x14ac:dyDescent="0.25">
      <c r="A3393" s="3" t="s">
        <v>7500</v>
      </c>
      <c r="B3393" s="3" t="s">
        <v>14</v>
      </c>
      <c r="C3393" s="3" t="s">
        <v>15</v>
      </c>
      <c r="D3393" s="3" t="s">
        <v>16</v>
      </c>
      <c r="E3393" s="3" t="s">
        <v>17</v>
      </c>
      <c r="F3393" s="4">
        <v>45023.808333333334</v>
      </c>
      <c r="G3393" s="4">
        <v>45023.87777777778</v>
      </c>
      <c r="H3393" s="3">
        <v>100</v>
      </c>
      <c r="I3393" s="3">
        <v>4.21</v>
      </c>
      <c r="J3393" s="3">
        <v>8</v>
      </c>
      <c r="K3393" s="3">
        <v>33.68</v>
      </c>
      <c r="L3393" s="3" t="s">
        <v>23</v>
      </c>
      <c r="M3393" s="5">
        <v>5</v>
      </c>
      <c r="N3393" s="6" t="str">
        <f>IF(ev_charging_network_usage_!$I3393&lt;=10,"Low",IF(ev_charging_network_usage_!$I3393&lt;=30,"Medium","High"))</f>
        <v>Low</v>
      </c>
      <c r="O3393" s="6" t="str">
        <f t="shared" si="213"/>
        <v>High Satisfaction</v>
      </c>
      <c r="P3393" s="6" t="str">
        <f>IF(ev_charging_network_usage_!$H3393&lt;30,"Short Charging",IF(ev_charging_network_usage_!$H3393&lt;=60,"Medium Charging","Long Charging"))</f>
        <v>Long Charging</v>
      </c>
      <c r="Q3393" s="6">
        <f t="shared" si="212"/>
        <v>3</v>
      </c>
      <c r="R3393" s="30">
        <f t="shared" si="210"/>
        <v>0.80833333333333335</v>
      </c>
      <c r="S3393" s="28">
        <f t="shared" si="211"/>
        <v>45023</v>
      </c>
      <c r="T3393" s="28"/>
    </row>
    <row r="3394" spans="1:20" ht="13.2" x14ac:dyDescent="0.25">
      <c r="A3394" s="7" t="s">
        <v>7501</v>
      </c>
      <c r="B3394" s="7" t="s">
        <v>29</v>
      </c>
      <c r="C3394" s="7" t="s">
        <v>21</v>
      </c>
      <c r="D3394" s="7" t="s">
        <v>31</v>
      </c>
      <c r="E3394" s="7" t="s">
        <v>17</v>
      </c>
      <c r="F3394" s="7" t="s">
        <v>7502</v>
      </c>
      <c r="G3394" s="7" t="s">
        <v>7503</v>
      </c>
      <c r="H3394" s="7">
        <v>67</v>
      </c>
      <c r="I3394" s="7">
        <v>46.38</v>
      </c>
      <c r="J3394" s="7">
        <v>15</v>
      </c>
      <c r="K3394" s="7">
        <v>695.7</v>
      </c>
      <c r="L3394" s="7" t="s">
        <v>18</v>
      </c>
      <c r="M3394" s="9">
        <v>3</v>
      </c>
      <c r="N3394" s="6" t="str">
        <f>IF(ev_charging_network_usage_!$I3394&lt;=10,"Low",IF(ev_charging_network_usage_!$I3394&lt;=30,"Medium","High"))</f>
        <v>High</v>
      </c>
      <c r="O3394" s="6" t="str">
        <f t="shared" si="213"/>
        <v>Medium Satisfaction</v>
      </c>
      <c r="P3394" s="6" t="str">
        <f>IF(ev_charging_network_usage_!$H3394&lt;30,"Short Charging",IF(ev_charging_network_usage_!$H3394&lt;=60,"Medium Charging","Long Charging"))</f>
        <v>Long Charging</v>
      </c>
      <c r="Q3394" s="6">
        <f t="shared" si="212"/>
        <v>1</v>
      </c>
      <c r="R3394" s="30">
        <f t="shared" ref="R3394:R3457" si="214">TIME(HOUR(F3394),MINUTE(F3394),SECOND(F3394))</f>
        <v>0.67152777777777772</v>
      </c>
      <c r="S3394" s="28">
        <f t="shared" ref="S3394:S3457" si="215">DATE(YEAR(F3394),MONTH(F3394),DAY(F3394))</f>
        <v>44945</v>
      </c>
      <c r="T3394" s="28"/>
    </row>
    <row r="3395" spans="1:20" ht="13.2" x14ac:dyDescent="0.25">
      <c r="A3395" s="3" t="s">
        <v>7504</v>
      </c>
      <c r="B3395" s="3" t="s">
        <v>48</v>
      </c>
      <c r="C3395" s="3" t="s">
        <v>30</v>
      </c>
      <c r="D3395" s="3" t="s">
        <v>22</v>
      </c>
      <c r="E3395" s="3" t="s">
        <v>35</v>
      </c>
      <c r="F3395" s="3" t="s">
        <v>7505</v>
      </c>
      <c r="G3395" s="3" t="s">
        <v>7506</v>
      </c>
      <c r="H3395" s="3">
        <v>104</v>
      </c>
      <c r="I3395" s="3">
        <v>17.47</v>
      </c>
      <c r="J3395" s="3">
        <v>15</v>
      </c>
      <c r="K3395" s="3">
        <v>262.05</v>
      </c>
      <c r="L3395" s="3" t="s">
        <v>27</v>
      </c>
      <c r="M3395" s="5">
        <v>5</v>
      </c>
      <c r="N3395" s="6" t="str">
        <f>IF(ev_charging_network_usage_!$I3395&lt;=10,"Low",IF(ev_charging_network_usage_!$I3395&lt;=30,"Medium","High"))</f>
        <v>Medium</v>
      </c>
      <c r="O3395" s="6" t="str">
        <f t="shared" si="213"/>
        <v>High Satisfaction</v>
      </c>
      <c r="P3395" s="6" t="str">
        <f>IF(ev_charging_network_usage_!$H3395&lt;30,"Short Charging",IF(ev_charging_network_usage_!$H3395&lt;=60,"Medium Charging","Long Charging"))</f>
        <v>Long Charging</v>
      </c>
      <c r="Q3395" s="6">
        <f t="shared" ref="Q3395:Q3458" si="216">IF(C3395="Fast Charger",1,IF(C3395="Standard Charger",2,IF(C3395="Super Fast Charger",3,"")))</f>
        <v>2</v>
      </c>
      <c r="R3395" s="30">
        <f t="shared" si="214"/>
        <v>0.54305555555555551</v>
      </c>
      <c r="S3395" s="28">
        <f t="shared" si="215"/>
        <v>45565</v>
      </c>
      <c r="T3395" s="28"/>
    </row>
    <row r="3396" spans="1:20" ht="13.2" x14ac:dyDescent="0.25">
      <c r="A3396" s="7" t="s">
        <v>7507</v>
      </c>
      <c r="B3396" s="7" t="s">
        <v>55</v>
      </c>
      <c r="C3396" s="7" t="s">
        <v>30</v>
      </c>
      <c r="D3396" s="7" t="s">
        <v>31</v>
      </c>
      <c r="E3396" s="7" t="s">
        <v>35</v>
      </c>
      <c r="F3396" s="8">
        <v>44930.386805555558</v>
      </c>
      <c r="G3396" s="8">
        <v>44930.400694444441</v>
      </c>
      <c r="H3396" s="7">
        <v>20</v>
      </c>
      <c r="I3396" s="7">
        <v>9.33</v>
      </c>
      <c r="J3396" s="7">
        <v>8</v>
      </c>
      <c r="K3396" s="7">
        <v>74.64</v>
      </c>
      <c r="L3396" s="7" t="s">
        <v>18</v>
      </c>
      <c r="M3396" s="9">
        <v>4</v>
      </c>
      <c r="N3396" s="6" t="str">
        <f>IF(ev_charging_network_usage_!$I3396&lt;=10,"Low",IF(ev_charging_network_usage_!$I3396&lt;=30,"Medium","High"))</f>
        <v>Low</v>
      </c>
      <c r="O3396" s="6" t="str">
        <f t="shared" ref="O3396:O3459" si="217">IF(M3396&lt;=2,"Low Satisfaction",IF(M3396&lt;=4,"Medium Satisfaction","High Satisfaction"))</f>
        <v>Medium Satisfaction</v>
      </c>
      <c r="P3396" s="6" t="str">
        <f>IF(ev_charging_network_usage_!$H3396&lt;30,"Short Charging",IF(ev_charging_network_usage_!$H3396&lt;=60,"Medium Charging","Long Charging"))</f>
        <v>Short Charging</v>
      </c>
      <c r="Q3396" s="6">
        <f t="shared" si="216"/>
        <v>2</v>
      </c>
      <c r="R3396" s="30">
        <f t="shared" si="214"/>
        <v>0.38680555555555557</v>
      </c>
      <c r="S3396" s="28">
        <f t="shared" si="215"/>
        <v>44930</v>
      </c>
      <c r="T3396" s="28"/>
    </row>
    <row r="3397" spans="1:20" ht="13.2" x14ac:dyDescent="0.25">
      <c r="A3397" s="3" t="s">
        <v>7508</v>
      </c>
      <c r="B3397" s="3" t="s">
        <v>55</v>
      </c>
      <c r="C3397" s="3" t="s">
        <v>21</v>
      </c>
      <c r="D3397" s="3" t="s">
        <v>16</v>
      </c>
      <c r="E3397" s="3" t="s">
        <v>17</v>
      </c>
      <c r="F3397" s="3" t="s">
        <v>7509</v>
      </c>
      <c r="G3397" s="3" t="s">
        <v>7510</v>
      </c>
      <c r="H3397" s="3">
        <v>33</v>
      </c>
      <c r="I3397" s="3">
        <v>46.36</v>
      </c>
      <c r="J3397" s="3">
        <v>15</v>
      </c>
      <c r="K3397" s="3">
        <v>695.4</v>
      </c>
      <c r="L3397" s="3" t="s">
        <v>27</v>
      </c>
      <c r="M3397" s="5">
        <v>2</v>
      </c>
      <c r="N3397" s="6" t="str">
        <f>IF(ev_charging_network_usage_!$I3397&lt;=10,"Low",IF(ev_charging_network_usage_!$I3397&lt;=30,"Medium","High"))</f>
        <v>High</v>
      </c>
      <c r="O3397" s="6" t="str">
        <f t="shared" si="217"/>
        <v>Low Satisfaction</v>
      </c>
      <c r="P3397" s="6" t="str">
        <f>IF(ev_charging_network_usage_!$H3397&lt;30,"Short Charging",IF(ev_charging_network_usage_!$H3397&lt;=60,"Medium Charging","Long Charging"))</f>
        <v>Medium Charging</v>
      </c>
      <c r="Q3397" s="6">
        <f t="shared" si="216"/>
        <v>1</v>
      </c>
      <c r="R3397" s="30">
        <f t="shared" si="214"/>
        <v>0.39444444444444443</v>
      </c>
      <c r="S3397" s="28">
        <f t="shared" si="215"/>
        <v>45459</v>
      </c>
      <c r="T3397" s="28"/>
    </row>
    <row r="3398" spans="1:20" ht="13.2" x14ac:dyDescent="0.25">
      <c r="A3398" s="7" t="s">
        <v>7511</v>
      </c>
      <c r="B3398" s="7" t="s">
        <v>14</v>
      </c>
      <c r="C3398" s="7" t="s">
        <v>21</v>
      </c>
      <c r="D3398" s="7" t="s">
        <v>34</v>
      </c>
      <c r="E3398" s="7" t="s">
        <v>35</v>
      </c>
      <c r="F3398" s="8">
        <v>44968.955555555556</v>
      </c>
      <c r="G3398" s="8">
        <v>44968.963194444441</v>
      </c>
      <c r="H3398" s="7">
        <v>11</v>
      </c>
      <c r="I3398" s="7">
        <v>48.69</v>
      </c>
      <c r="J3398" s="7">
        <v>8</v>
      </c>
      <c r="K3398" s="7">
        <v>389.52</v>
      </c>
      <c r="L3398" s="7" t="s">
        <v>27</v>
      </c>
      <c r="M3398" s="9">
        <v>1</v>
      </c>
      <c r="N3398" s="6" t="str">
        <f>IF(ev_charging_network_usage_!$I3398&lt;=10,"Low",IF(ev_charging_network_usage_!$I3398&lt;=30,"Medium","High"))</f>
        <v>High</v>
      </c>
      <c r="O3398" s="6" t="str">
        <f t="shared" si="217"/>
        <v>Low Satisfaction</v>
      </c>
      <c r="P3398" s="6" t="str">
        <f>IF(ev_charging_network_usage_!$H3398&lt;30,"Short Charging",IF(ev_charging_network_usage_!$H3398&lt;=60,"Medium Charging","Long Charging"))</f>
        <v>Short Charging</v>
      </c>
      <c r="Q3398" s="6">
        <f t="shared" si="216"/>
        <v>1</v>
      </c>
      <c r="R3398" s="30">
        <f t="shared" si="214"/>
        <v>0.9555555555555556</v>
      </c>
      <c r="S3398" s="28">
        <f t="shared" si="215"/>
        <v>44968</v>
      </c>
      <c r="T3398" s="28"/>
    </row>
    <row r="3399" spans="1:20" ht="13.2" x14ac:dyDescent="0.25">
      <c r="A3399" s="3" t="s">
        <v>7512</v>
      </c>
      <c r="B3399" s="3" t="s">
        <v>14</v>
      </c>
      <c r="C3399" s="3" t="s">
        <v>21</v>
      </c>
      <c r="D3399" s="3" t="s">
        <v>22</v>
      </c>
      <c r="E3399" s="3" t="s">
        <v>17</v>
      </c>
      <c r="F3399" s="3" t="s">
        <v>7513</v>
      </c>
      <c r="G3399" s="3" t="s">
        <v>7514</v>
      </c>
      <c r="H3399" s="3">
        <v>29</v>
      </c>
      <c r="I3399" s="3">
        <v>25.22</v>
      </c>
      <c r="J3399" s="3">
        <v>12</v>
      </c>
      <c r="K3399" s="3">
        <v>302.64</v>
      </c>
      <c r="L3399" s="3" t="s">
        <v>38</v>
      </c>
      <c r="M3399" s="5">
        <v>1</v>
      </c>
      <c r="N3399" s="6" t="str">
        <f>IF(ev_charging_network_usage_!$I3399&lt;=10,"Low",IF(ev_charging_network_usage_!$I3399&lt;=30,"Medium","High"))</f>
        <v>Medium</v>
      </c>
      <c r="O3399" s="6" t="str">
        <f t="shared" si="217"/>
        <v>Low Satisfaction</v>
      </c>
      <c r="P3399" s="6" t="str">
        <f>IF(ev_charging_network_usage_!$H3399&lt;30,"Short Charging",IF(ev_charging_network_usage_!$H3399&lt;=60,"Medium Charging","Long Charging"))</f>
        <v>Short Charging</v>
      </c>
      <c r="Q3399" s="6">
        <f t="shared" si="216"/>
        <v>1</v>
      </c>
      <c r="R3399" s="30">
        <f t="shared" si="214"/>
        <v>2.9861111111111113E-2</v>
      </c>
      <c r="S3399" s="28">
        <f t="shared" si="215"/>
        <v>45216</v>
      </c>
      <c r="T3399" s="28"/>
    </row>
    <row r="3400" spans="1:20" ht="13.2" x14ac:dyDescent="0.25">
      <c r="A3400" s="7" t="s">
        <v>7515</v>
      </c>
      <c r="B3400" s="7" t="s">
        <v>55</v>
      </c>
      <c r="C3400" s="7" t="s">
        <v>21</v>
      </c>
      <c r="D3400" s="7" t="s">
        <v>34</v>
      </c>
      <c r="E3400" s="7" t="s">
        <v>17</v>
      </c>
      <c r="F3400" s="8">
        <v>45574.659722222219</v>
      </c>
      <c r="G3400" s="8">
        <v>45574.727083333331</v>
      </c>
      <c r="H3400" s="7">
        <v>97</v>
      </c>
      <c r="I3400" s="7">
        <v>12.05</v>
      </c>
      <c r="J3400" s="7">
        <v>12</v>
      </c>
      <c r="K3400" s="7">
        <v>144.6</v>
      </c>
      <c r="L3400" s="7" t="s">
        <v>38</v>
      </c>
      <c r="M3400" s="9">
        <v>3</v>
      </c>
      <c r="N3400" s="6" t="str">
        <f>IF(ev_charging_network_usage_!$I3400&lt;=10,"Low",IF(ev_charging_network_usage_!$I3400&lt;=30,"Medium","High"))</f>
        <v>Medium</v>
      </c>
      <c r="O3400" s="6" t="str">
        <f t="shared" si="217"/>
        <v>Medium Satisfaction</v>
      </c>
      <c r="P3400" s="6" t="str">
        <f>IF(ev_charging_network_usage_!$H3400&lt;30,"Short Charging",IF(ev_charging_network_usage_!$H3400&lt;=60,"Medium Charging","Long Charging"))</f>
        <v>Long Charging</v>
      </c>
      <c r="Q3400" s="6">
        <f t="shared" si="216"/>
        <v>1</v>
      </c>
      <c r="R3400" s="30">
        <f t="shared" si="214"/>
        <v>0.65972222222222221</v>
      </c>
      <c r="S3400" s="28">
        <f t="shared" si="215"/>
        <v>45574</v>
      </c>
      <c r="T3400" s="28"/>
    </row>
    <row r="3401" spans="1:20" ht="13.2" x14ac:dyDescent="0.25">
      <c r="A3401" s="3" t="s">
        <v>7516</v>
      </c>
      <c r="B3401" s="3" t="s">
        <v>29</v>
      </c>
      <c r="C3401" s="3" t="s">
        <v>21</v>
      </c>
      <c r="D3401" s="3" t="s">
        <v>31</v>
      </c>
      <c r="E3401" s="3" t="s">
        <v>17</v>
      </c>
      <c r="F3401" s="3" t="s">
        <v>7517</v>
      </c>
      <c r="G3401" s="3" t="s">
        <v>7518</v>
      </c>
      <c r="H3401" s="3">
        <v>52</v>
      </c>
      <c r="I3401" s="3">
        <v>13.06</v>
      </c>
      <c r="J3401" s="3">
        <v>10</v>
      </c>
      <c r="K3401" s="3">
        <v>130.6</v>
      </c>
      <c r="L3401" s="3" t="s">
        <v>27</v>
      </c>
      <c r="M3401" s="5">
        <v>4</v>
      </c>
      <c r="N3401" s="6" t="str">
        <f>IF(ev_charging_network_usage_!$I3401&lt;=10,"Low",IF(ev_charging_network_usage_!$I3401&lt;=30,"Medium","High"))</f>
        <v>Medium</v>
      </c>
      <c r="O3401" s="6" t="str">
        <f t="shared" si="217"/>
        <v>Medium Satisfaction</v>
      </c>
      <c r="P3401" s="6" t="str">
        <f>IF(ev_charging_network_usage_!$H3401&lt;30,"Short Charging",IF(ev_charging_network_usage_!$H3401&lt;=60,"Medium Charging","Long Charging"))</f>
        <v>Medium Charging</v>
      </c>
      <c r="Q3401" s="6">
        <f t="shared" si="216"/>
        <v>1</v>
      </c>
      <c r="R3401" s="30">
        <f t="shared" si="214"/>
        <v>0.85763888888888884</v>
      </c>
      <c r="S3401" s="28">
        <f t="shared" si="215"/>
        <v>45410</v>
      </c>
      <c r="T3401" s="28"/>
    </row>
    <row r="3402" spans="1:20" ht="13.2" x14ac:dyDescent="0.25">
      <c r="A3402" s="7" t="s">
        <v>7519</v>
      </c>
      <c r="B3402" s="7" t="s">
        <v>20</v>
      </c>
      <c r="C3402" s="7" t="s">
        <v>30</v>
      </c>
      <c r="D3402" s="7" t="s">
        <v>31</v>
      </c>
      <c r="E3402" s="7" t="s">
        <v>35</v>
      </c>
      <c r="F3402" s="7" t="s">
        <v>7520</v>
      </c>
      <c r="G3402" s="7" t="s">
        <v>7521</v>
      </c>
      <c r="H3402" s="7">
        <v>47</v>
      </c>
      <c r="I3402" s="7">
        <v>31.43</v>
      </c>
      <c r="J3402" s="7">
        <v>8</v>
      </c>
      <c r="K3402" s="7">
        <v>251.44</v>
      </c>
      <c r="L3402" s="7" t="s">
        <v>23</v>
      </c>
      <c r="M3402" s="9">
        <v>3</v>
      </c>
      <c r="N3402" s="6" t="str">
        <f>IF(ev_charging_network_usage_!$I3402&lt;=10,"Low",IF(ev_charging_network_usage_!$I3402&lt;=30,"Medium","High"))</f>
        <v>High</v>
      </c>
      <c r="O3402" s="6" t="str">
        <f t="shared" si="217"/>
        <v>Medium Satisfaction</v>
      </c>
      <c r="P3402" s="6" t="str">
        <f>IF(ev_charging_network_usage_!$H3402&lt;30,"Short Charging",IF(ev_charging_network_usage_!$H3402&lt;=60,"Medium Charging","Long Charging"))</f>
        <v>Medium Charging</v>
      </c>
      <c r="Q3402" s="6">
        <f t="shared" si="216"/>
        <v>2</v>
      </c>
      <c r="R3402" s="30">
        <f t="shared" si="214"/>
        <v>0.43888888888888888</v>
      </c>
      <c r="S3402" s="28">
        <f t="shared" si="215"/>
        <v>45528</v>
      </c>
      <c r="T3402" s="28"/>
    </row>
    <row r="3403" spans="1:20" ht="13.2" x14ac:dyDescent="0.25">
      <c r="A3403" s="3" t="s">
        <v>7522</v>
      </c>
      <c r="B3403" s="3" t="s">
        <v>78</v>
      </c>
      <c r="C3403" s="3" t="s">
        <v>15</v>
      </c>
      <c r="D3403" s="3" t="s">
        <v>31</v>
      </c>
      <c r="E3403" s="3" t="s">
        <v>35</v>
      </c>
      <c r="F3403" s="4">
        <v>45451.625694444447</v>
      </c>
      <c r="G3403" s="4">
        <v>45451.662499999999</v>
      </c>
      <c r="H3403" s="3">
        <v>53</v>
      </c>
      <c r="I3403" s="3">
        <v>42.06</v>
      </c>
      <c r="J3403" s="3">
        <v>12</v>
      </c>
      <c r="K3403" s="3">
        <v>504.72</v>
      </c>
      <c r="L3403" s="3" t="s">
        <v>27</v>
      </c>
      <c r="M3403" s="5">
        <v>5</v>
      </c>
      <c r="N3403" s="6" t="str">
        <f>IF(ev_charging_network_usage_!$I3403&lt;=10,"Low",IF(ev_charging_network_usage_!$I3403&lt;=30,"Medium","High"))</f>
        <v>High</v>
      </c>
      <c r="O3403" s="6" t="str">
        <f t="shared" si="217"/>
        <v>High Satisfaction</v>
      </c>
      <c r="P3403" s="6" t="str">
        <f>IF(ev_charging_network_usage_!$H3403&lt;30,"Short Charging",IF(ev_charging_network_usage_!$H3403&lt;=60,"Medium Charging","Long Charging"))</f>
        <v>Medium Charging</v>
      </c>
      <c r="Q3403" s="6">
        <f t="shared" si="216"/>
        <v>3</v>
      </c>
      <c r="R3403" s="30">
        <f t="shared" si="214"/>
        <v>0.62569444444444444</v>
      </c>
      <c r="S3403" s="28">
        <f t="shared" si="215"/>
        <v>45451</v>
      </c>
      <c r="T3403" s="28"/>
    </row>
    <row r="3404" spans="1:20" ht="13.2" x14ac:dyDescent="0.25">
      <c r="A3404" s="7" t="s">
        <v>7523</v>
      </c>
      <c r="B3404" s="7" t="s">
        <v>43</v>
      </c>
      <c r="C3404" s="7" t="s">
        <v>15</v>
      </c>
      <c r="D3404" s="7" t="s">
        <v>34</v>
      </c>
      <c r="E3404" s="7" t="s">
        <v>35</v>
      </c>
      <c r="F3404" s="7" t="s">
        <v>7524</v>
      </c>
      <c r="G3404" s="7" t="s">
        <v>7525</v>
      </c>
      <c r="H3404" s="7">
        <v>91</v>
      </c>
      <c r="I3404" s="7">
        <v>27.44</v>
      </c>
      <c r="J3404" s="7">
        <v>12</v>
      </c>
      <c r="K3404" s="7">
        <v>329.28</v>
      </c>
      <c r="L3404" s="7" t="s">
        <v>38</v>
      </c>
      <c r="M3404" s="9">
        <v>5</v>
      </c>
      <c r="N3404" s="6" t="str">
        <f>IF(ev_charging_network_usage_!$I3404&lt;=10,"Low",IF(ev_charging_network_usage_!$I3404&lt;=30,"Medium","High"))</f>
        <v>Medium</v>
      </c>
      <c r="O3404" s="6" t="str">
        <f t="shared" si="217"/>
        <v>High Satisfaction</v>
      </c>
      <c r="P3404" s="6" t="str">
        <f>IF(ev_charging_network_usage_!$H3404&lt;30,"Short Charging",IF(ev_charging_network_usage_!$H3404&lt;=60,"Medium Charging","Long Charging"))</f>
        <v>Long Charging</v>
      </c>
      <c r="Q3404" s="6">
        <f t="shared" si="216"/>
        <v>3</v>
      </c>
      <c r="R3404" s="30">
        <f t="shared" si="214"/>
        <v>9.2361111111111116E-2</v>
      </c>
      <c r="S3404" s="28">
        <f t="shared" si="215"/>
        <v>45619</v>
      </c>
      <c r="T3404" s="28"/>
    </row>
    <row r="3405" spans="1:20" ht="13.2" x14ac:dyDescent="0.25">
      <c r="A3405" s="3" t="s">
        <v>7526</v>
      </c>
      <c r="B3405" s="3" t="s">
        <v>59</v>
      </c>
      <c r="C3405" s="3" t="s">
        <v>21</v>
      </c>
      <c r="D3405" s="3" t="s">
        <v>16</v>
      </c>
      <c r="E3405" s="3" t="s">
        <v>35</v>
      </c>
      <c r="F3405" s="4">
        <v>45057.463194444441</v>
      </c>
      <c r="G3405" s="4">
        <v>45057.535416666666</v>
      </c>
      <c r="H3405" s="3">
        <v>104</v>
      </c>
      <c r="I3405" s="3">
        <v>58.82</v>
      </c>
      <c r="J3405" s="3">
        <v>10</v>
      </c>
      <c r="K3405" s="3">
        <v>588.20000000000005</v>
      </c>
      <c r="L3405" s="3" t="s">
        <v>18</v>
      </c>
      <c r="M3405" s="5">
        <v>1</v>
      </c>
      <c r="N3405" s="6" t="str">
        <f>IF(ev_charging_network_usage_!$I3405&lt;=10,"Low",IF(ev_charging_network_usage_!$I3405&lt;=30,"Medium","High"))</f>
        <v>High</v>
      </c>
      <c r="O3405" s="6" t="str">
        <f t="shared" si="217"/>
        <v>Low Satisfaction</v>
      </c>
      <c r="P3405" s="6" t="str">
        <f>IF(ev_charging_network_usage_!$H3405&lt;30,"Short Charging",IF(ev_charging_network_usage_!$H3405&lt;=60,"Medium Charging","Long Charging"))</f>
        <v>Long Charging</v>
      </c>
      <c r="Q3405" s="6">
        <f t="shared" si="216"/>
        <v>1</v>
      </c>
      <c r="R3405" s="30">
        <f t="shared" si="214"/>
        <v>0.46319444444444446</v>
      </c>
      <c r="S3405" s="28">
        <f t="shared" si="215"/>
        <v>45057</v>
      </c>
      <c r="T3405" s="28"/>
    </row>
    <row r="3406" spans="1:20" ht="13.2" x14ac:dyDescent="0.25">
      <c r="A3406" s="7" t="s">
        <v>7527</v>
      </c>
      <c r="B3406" s="7" t="s">
        <v>48</v>
      </c>
      <c r="C3406" s="7" t="s">
        <v>30</v>
      </c>
      <c r="D3406" s="7" t="s">
        <v>16</v>
      </c>
      <c r="E3406" s="7" t="s">
        <v>35</v>
      </c>
      <c r="F3406" s="7" t="s">
        <v>7528</v>
      </c>
      <c r="G3406" s="7" t="s">
        <v>7529</v>
      </c>
      <c r="H3406" s="7">
        <v>59</v>
      </c>
      <c r="I3406" s="7">
        <v>52.69</v>
      </c>
      <c r="J3406" s="7">
        <v>15</v>
      </c>
      <c r="K3406" s="7">
        <v>790.35</v>
      </c>
      <c r="L3406" s="7" t="s">
        <v>18</v>
      </c>
      <c r="M3406" s="9">
        <v>2</v>
      </c>
      <c r="N3406" s="6" t="str">
        <f>IF(ev_charging_network_usage_!$I3406&lt;=10,"Low",IF(ev_charging_network_usage_!$I3406&lt;=30,"Medium","High"))</f>
        <v>High</v>
      </c>
      <c r="O3406" s="6" t="str">
        <f t="shared" si="217"/>
        <v>Low Satisfaction</v>
      </c>
      <c r="P3406" s="6" t="str">
        <f>IF(ev_charging_network_usage_!$H3406&lt;30,"Short Charging",IF(ev_charging_network_usage_!$H3406&lt;=60,"Medium Charging","Long Charging"))</f>
        <v>Medium Charging</v>
      </c>
      <c r="Q3406" s="6">
        <f t="shared" si="216"/>
        <v>2</v>
      </c>
      <c r="R3406" s="30">
        <f t="shared" si="214"/>
        <v>6.6666666666666666E-2</v>
      </c>
      <c r="S3406" s="28">
        <f t="shared" si="215"/>
        <v>45366</v>
      </c>
      <c r="T3406" s="28"/>
    </row>
    <row r="3407" spans="1:20" ht="13.2" x14ac:dyDescent="0.25">
      <c r="A3407" s="3" t="s">
        <v>7530</v>
      </c>
      <c r="B3407" s="3" t="s">
        <v>43</v>
      </c>
      <c r="C3407" s="3" t="s">
        <v>15</v>
      </c>
      <c r="D3407" s="3" t="s">
        <v>16</v>
      </c>
      <c r="E3407" s="3" t="s">
        <v>17</v>
      </c>
      <c r="F3407" s="3" t="s">
        <v>7531</v>
      </c>
      <c r="G3407" s="3" t="s">
        <v>7532</v>
      </c>
      <c r="H3407" s="3">
        <v>31</v>
      </c>
      <c r="I3407" s="3">
        <v>10.93</v>
      </c>
      <c r="J3407" s="3">
        <v>12</v>
      </c>
      <c r="K3407" s="3">
        <v>131.16</v>
      </c>
      <c r="L3407" s="3" t="s">
        <v>18</v>
      </c>
      <c r="M3407" s="5">
        <v>5</v>
      </c>
      <c r="N3407" s="6" t="str">
        <f>IF(ev_charging_network_usage_!$I3407&lt;=10,"Low",IF(ev_charging_network_usage_!$I3407&lt;=30,"Medium","High"))</f>
        <v>Medium</v>
      </c>
      <c r="O3407" s="6" t="str">
        <f t="shared" si="217"/>
        <v>High Satisfaction</v>
      </c>
      <c r="P3407" s="6" t="str">
        <f>IF(ev_charging_network_usage_!$H3407&lt;30,"Short Charging",IF(ev_charging_network_usage_!$H3407&lt;=60,"Medium Charging","Long Charging"))</f>
        <v>Medium Charging</v>
      </c>
      <c r="Q3407" s="6">
        <f t="shared" si="216"/>
        <v>3</v>
      </c>
      <c r="R3407" s="30">
        <f t="shared" si="214"/>
        <v>0.58680555555555558</v>
      </c>
      <c r="S3407" s="28">
        <f t="shared" si="215"/>
        <v>45155</v>
      </c>
      <c r="T3407" s="28"/>
    </row>
    <row r="3408" spans="1:20" ht="13.2" x14ac:dyDescent="0.25">
      <c r="A3408" s="7" t="s">
        <v>7533</v>
      </c>
      <c r="B3408" s="7" t="s">
        <v>59</v>
      </c>
      <c r="C3408" s="7" t="s">
        <v>21</v>
      </c>
      <c r="D3408" s="7" t="s">
        <v>31</v>
      </c>
      <c r="E3408" s="7" t="s">
        <v>35</v>
      </c>
      <c r="F3408" s="7" t="s">
        <v>7534</v>
      </c>
      <c r="G3408" s="7" t="s">
        <v>7535</v>
      </c>
      <c r="H3408" s="7">
        <v>65</v>
      </c>
      <c r="I3408" s="7">
        <v>57.33</v>
      </c>
      <c r="J3408" s="7">
        <v>10</v>
      </c>
      <c r="K3408" s="7">
        <v>573.29999999999995</v>
      </c>
      <c r="L3408" s="7" t="s">
        <v>18</v>
      </c>
      <c r="M3408" s="9">
        <v>3</v>
      </c>
      <c r="N3408" s="6" t="str">
        <f>IF(ev_charging_network_usage_!$I3408&lt;=10,"Low",IF(ev_charging_network_usage_!$I3408&lt;=30,"Medium","High"))</f>
        <v>High</v>
      </c>
      <c r="O3408" s="6" t="str">
        <f t="shared" si="217"/>
        <v>Medium Satisfaction</v>
      </c>
      <c r="P3408" s="6" t="str">
        <f>IF(ev_charging_network_usage_!$H3408&lt;30,"Short Charging",IF(ev_charging_network_usage_!$H3408&lt;=60,"Medium Charging","Long Charging"))</f>
        <v>Long Charging</v>
      </c>
      <c r="Q3408" s="6">
        <f t="shared" si="216"/>
        <v>1</v>
      </c>
      <c r="R3408" s="30">
        <f t="shared" si="214"/>
        <v>0.85902777777777772</v>
      </c>
      <c r="S3408" s="28">
        <f t="shared" si="215"/>
        <v>45246</v>
      </c>
      <c r="T3408" s="28"/>
    </row>
    <row r="3409" spans="1:20" ht="13.2" x14ac:dyDescent="0.25">
      <c r="A3409" s="3" t="s">
        <v>7536</v>
      </c>
      <c r="B3409" s="3" t="s">
        <v>78</v>
      </c>
      <c r="C3409" s="3" t="s">
        <v>15</v>
      </c>
      <c r="D3409" s="3" t="s">
        <v>16</v>
      </c>
      <c r="E3409" s="3" t="s">
        <v>17</v>
      </c>
      <c r="F3409" s="3" t="s">
        <v>7537</v>
      </c>
      <c r="G3409" s="3" t="s">
        <v>7538</v>
      </c>
      <c r="H3409" s="3">
        <v>41</v>
      </c>
      <c r="I3409" s="3">
        <v>32.090000000000003</v>
      </c>
      <c r="J3409" s="3">
        <v>15</v>
      </c>
      <c r="K3409" s="3">
        <v>481.35</v>
      </c>
      <c r="L3409" s="3" t="s">
        <v>38</v>
      </c>
      <c r="M3409" s="5">
        <v>3</v>
      </c>
      <c r="N3409" s="6" t="str">
        <f>IF(ev_charging_network_usage_!$I3409&lt;=10,"Low",IF(ev_charging_network_usage_!$I3409&lt;=30,"Medium","High"))</f>
        <v>High</v>
      </c>
      <c r="O3409" s="6" t="str">
        <f t="shared" si="217"/>
        <v>Medium Satisfaction</v>
      </c>
      <c r="P3409" s="6" t="str">
        <f>IF(ev_charging_network_usage_!$H3409&lt;30,"Short Charging",IF(ev_charging_network_usage_!$H3409&lt;=60,"Medium Charging","Long Charging"))</f>
        <v>Medium Charging</v>
      </c>
      <c r="Q3409" s="6">
        <f t="shared" si="216"/>
        <v>3</v>
      </c>
      <c r="R3409" s="30">
        <f t="shared" si="214"/>
        <v>0.16180555555555556</v>
      </c>
      <c r="S3409" s="28">
        <f t="shared" si="215"/>
        <v>45530</v>
      </c>
      <c r="T3409" s="28"/>
    </row>
    <row r="3410" spans="1:20" ht="13.2" x14ac:dyDescent="0.25">
      <c r="A3410" s="7" t="s">
        <v>7539</v>
      </c>
      <c r="B3410" s="7" t="s">
        <v>14</v>
      </c>
      <c r="C3410" s="7" t="s">
        <v>30</v>
      </c>
      <c r="D3410" s="7" t="s">
        <v>34</v>
      </c>
      <c r="E3410" s="7" t="s">
        <v>17</v>
      </c>
      <c r="F3410" s="7" t="s">
        <v>7540</v>
      </c>
      <c r="G3410" s="7" t="s">
        <v>7541</v>
      </c>
      <c r="H3410" s="7">
        <v>10</v>
      </c>
      <c r="I3410" s="7">
        <v>43.82</v>
      </c>
      <c r="J3410" s="7">
        <v>12</v>
      </c>
      <c r="K3410" s="7">
        <v>525.84</v>
      </c>
      <c r="L3410" s="7" t="s">
        <v>27</v>
      </c>
      <c r="M3410" s="9">
        <v>5</v>
      </c>
      <c r="N3410" s="6" t="str">
        <f>IF(ev_charging_network_usage_!$I3410&lt;=10,"Low",IF(ev_charging_network_usage_!$I3410&lt;=30,"Medium","High"))</f>
        <v>High</v>
      </c>
      <c r="O3410" s="6" t="str">
        <f t="shared" si="217"/>
        <v>High Satisfaction</v>
      </c>
      <c r="P3410" s="6" t="str">
        <f>IF(ev_charging_network_usage_!$H3410&lt;30,"Short Charging",IF(ev_charging_network_usage_!$H3410&lt;=60,"Medium Charging","Long Charging"))</f>
        <v>Short Charging</v>
      </c>
      <c r="Q3410" s="6">
        <f t="shared" si="216"/>
        <v>2</v>
      </c>
      <c r="R3410" s="30">
        <f t="shared" si="214"/>
        <v>0.2</v>
      </c>
      <c r="S3410" s="28">
        <f t="shared" si="215"/>
        <v>45165</v>
      </c>
      <c r="T3410" s="28"/>
    </row>
    <row r="3411" spans="1:20" ht="13.2" x14ac:dyDescent="0.25">
      <c r="A3411" s="3" t="s">
        <v>7542</v>
      </c>
      <c r="B3411" s="3" t="s">
        <v>29</v>
      </c>
      <c r="C3411" s="3" t="s">
        <v>30</v>
      </c>
      <c r="D3411" s="3" t="s">
        <v>22</v>
      </c>
      <c r="E3411" s="3" t="s">
        <v>35</v>
      </c>
      <c r="F3411" s="4">
        <v>45178.881249999999</v>
      </c>
      <c r="G3411" s="4">
        <v>45178.938194444447</v>
      </c>
      <c r="H3411" s="3">
        <v>82</v>
      </c>
      <c r="I3411" s="3">
        <v>3.78</v>
      </c>
      <c r="J3411" s="3">
        <v>10</v>
      </c>
      <c r="K3411" s="3">
        <v>37.799999999999997</v>
      </c>
      <c r="L3411" s="3" t="s">
        <v>23</v>
      </c>
      <c r="M3411" s="5">
        <v>3</v>
      </c>
      <c r="N3411" s="6" t="str">
        <f>IF(ev_charging_network_usage_!$I3411&lt;=10,"Low",IF(ev_charging_network_usage_!$I3411&lt;=30,"Medium","High"))</f>
        <v>Low</v>
      </c>
      <c r="O3411" s="6" t="str">
        <f t="shared" si="217"/>
        <v>Medium Satisfaction</v>
      </c>
      <c r="P3411" s="6" t="str">
        <f>IF(ev_charging_network_usage_!$H3411&lt;30,"Short Charging",IF(ev_charging_network_usage_!$H3411&lt;=60,"Medium Charging","Long Charging"))</f>
        <v>Long Charging</v>
      </c>
      <c r="Q3411" s="6">
        <f t="shared" si="216"/>
        <v>2</v>
      </c>
      <c r="R3411" s="30">
        <f t="shared" si="214"/>
        <v>0.88124999999999998</v>
      </c>
      <c r="S3411" s="28">
        <f t="shared" si="215"/>
        <v>45178</v>
      </c>
      <c r="T3411" s="28"/>
    </row>
    <row r="3412" spans="1:20" ht="13.2" x14ac:dyDescent="0.25">
      <c r="A3412" s="7" t="s">
        <v>7543</v>
      </c>
      <c r="B3412" s="7" t="s">
        <v>20</v>
      </c>
      <c r="C3412" s="7" t="s">
        <v>15</v>
      </c>
      <c r="D3412" s="7" t="s">
        <v>31</v>
      </c>
      <c r="E3412" s="7" t="s">
        <v>35</v>
      </c>
      <c r="F3412" s="7" t="s">
        <v>7544</v>
      </c>
      <c r="G3412" s="7" t="s">
        <v>7545</v>
      </c>
      <c r="H3412" s="7">
        <v>19</v>
      </c>
      <c r="I3412" s="7">
        <v>51.25</v>
      </c>
      <c r="J3412" s="7">
        <v>12</v>
      </c>
      <c r="K3412" s="7">
        <v>615</v>
      </c>
      <c r="L3412" s="7" t="s">
        <v>18</v>
      </c>
      <c r="M3412" s="9">
        <v>2</v>
      </c>
      <c r="N3412" s="6" t="str">
        <f>IF(ev_charging_network_usage_!$I3412&lt;=10,"Low",IF(ev_charging_network_usage_!$I3412&lt;=30,"Medium","High"))</f>
        <v>High</v>
      </c>
      <c r="O3412" s="6" t="str">
        <f t="shared" si="217"/>
        <v>Low Satisfaction</v>
      </c>
      <c r="P3412" s="6" t="str">
        <f>IF(ev_charging_network_usage_!$H3412&lt;30,"Short Charging",IF(ev_charging_network_usage_!$H3412&lt;=60,"Medium Charging","Long Charging"))</f>
        <v>Short Charging</v>
      </c>
      <c r="Q3412" s="6">
        <f t="shared" si="216"/>
        <v>3</v>
      </c>
      <c r="R3412" s="30">
        <f t="shared" si="214"/>
        <v>5.9722222222222225E-2</v>
      </c>
      <c r="S3412" s="28">
        <f t="shared" si="215"/>
        <v>45559</v>
      </c>
      <c r="T3412" s="28"/>
    </row>
    <row r="3413" spans="1:20" ht="13.2" x14ac:dyDescent="0.25">
      <c r="A3413" s="3" t="s">
        <v>7546</v>
      </c>
      <c r="B3413" s="3" t="s">
        <v>55</v>
      </c>
      <c r="C3413" s="3" t="s">
        <v>21</v>
      </c>
      <c r="D3413" s="3" t="s">
        <v>31</v>
      </c>
      <c r="E3413" s="3" t="s">
        <v>17</v>
      </c>
      <c r="F3413" s="3" t="s">
        <v>7547</v>
      </c>
      <c r="G3413" s="3" t="s">
        <v>7548</v>
      </c>
      <c r="H3413" s="3">
        <v>61</v>
      </c>
      <c r="I3413" s="3">
        <v>49.16</v>
      </c>
      <c r="J3413" s="3">
        <v>8</v>
      </c>
      <c r="K3413" s="3">
        <v>393.28</v>
      </c>
      <c r="L3413" s="3" t="s">
        <v>23</v>
      </c>
      <c r="M3413" s="5">
        <v>4</v>
      </c>
      <c r="N3413" s="6" t="str">
        <f>IF(ev_charging_network_usage_!$I3413&lt;=10,"Low",IF(ev_charging_network_usage_!$I3413&lt;=30,"Medium","High"))</f>
        <v>High</v>
      </c>
      <c r="O3413" s="6" t="str">
        <f t="shared" si="217"/>
        <v>Medium Satisfaction</v>
      </c>
      <c r="P3413" s="6" t="str">
        <f>IF(ev_charging_network_usage_!$H3413&lt;30,"Short Charging",IF(ev_charging_network_usage_!$H3413&lt;=60,"Medium Charging","Long Charging"))</f>
        <v>Long Charging</v>
      </c>
      <c r="Q3413" s="6">
        <f t="shared" si="216"/>
        <v>1</v>
      </c>
      <c r="R3413" s="30">
        <f t="shared" si="214"/>
        <v>0.10208333333333333</v>
      </c>
      <c r="S3413" s="28">
        <f t="shared" si="215"/>
        <v>45066</v>
      </c>
      <c r="T3413" s="28"/>
    </row>
    <row r="3414" spans="1:20" ht="13.2" x14ac:dyDescent="0.25">
      <c r="A3414" s="7" t="s">
        <v>7549</v>
      </c>
      <c r="B3414" s="7" t="s">
        <v>43</v>
      </c>
      <c r="C3414" s="7" t="s">
        <v>21</v>
      </c>
      <c r="D3414" s="7" t="s">
        <v>22</v>
      </c>
      <c r="E3414" s="7" t="s">
        <v>35</v>
      </c>
      <c r="F3414" s="8">
        <v>45051.115277777775</v>
      </c>
      <c r="G3414" s="8">
        <v>45051.140277777777</v>
      </c>
      <c r="H3414" s="7">
        <v>36</v>
      </c>
      <c r="I3414" s="7">
        <v>31.22</v>
      </c>
      <c r="J3414" s="7">
        <v>10</v>
      </c>
      <c r="K3414" s="7">
        <v>312.2</v>
      </c>
      <c r="L3414" s="7" t="s">
        <v>23</v>
      </c>
      <c r="M3414" s="9">
        <v>3</v>
      </c>
      <c r="N3414" s="6" t="str">
        <f>IF(ev_charging_network_usage_!$I3414&lt;=10,"Low",IF(ev_charging_network_usage_!$I3414&lt;=30,"Medium","High"))</f>
        <v>High</v>
      </c>
      <c r="O3414" s="6" t="str">
        <f t="shared" si="217"/>
        <v>Medium Satisfaction</v>
      </c>
      <c r="P3414" s="6" t="str">
        <f>IF(ev_charging_network_usage_!$H3414&lt;30,"Short Charging",IF(ev_charging_network_usage_!$H3414&lt;=60,"Medium Charging","Long Charging"))</f>
        <v>Medium Charging</v>
      </c>
      <c r="Q3414" s="6">
        <f t="shared" si="216"/>
        <v>1</v>
      </c>
      <c r="R3414" s="30">
        <f t="shared" si="214"/>
        <v>0.11527777777777778</v>
      </c>
      <c r="S3414" s="28">
        <f t="shared" si="215"/>
        <v>45051</v>
      </c>
      <c r="T3414" s="28"/>
    </row>
    <row r="3415" spans="1:20" ht="13.2" x14ac:dyDescent="0.25">
      <c r="A3415" s="3" t="s">
        <v>7550</v>
      </c>
      <c r="B3415" s="3" t="s">
        <v>43</v>
      </c>
      <c r="C3415" s="3" t="s">
        <v>15</v>
      </c>
      <c r="D3415" s="3" t="s">
        <v>31</v>
      </c>
      <c r="E3415" s="3" t="s">
        <v>17</v>
      </c>
      <c r="F3415" s="3" t="s">
        <v>7551</v>
      </c>
      <c r="G3415" s="3" t="s">
        <v>7552</v>
      </c>
      <c r="H3415" s="3">
        <v>95</v>
      </c>
      <c r="I3415" s="3">
        <v>14.86</v>
      </c>
      <c r="J3415" s="3">
        <v>12</v>
      </c>
      <c r="K3415" s="3">
        <v>178.32</v>
      </c>
      <c r="L3415" s="3" t="s">
        <v>27</v>
      </c>
      <c r="M3415" s="5">
        <v>3</v>
      </c>
      <c r="N3415" s="6" t="str">
        <f>IF(ev_charging_network_usage_!$I3415&lt;=10,"Low",IF(ev_charging_network_usage_!$I3415&lt;=30,"Medium","High"))</f>
        <v>Medium</v>
      </c>
      <c r="O3415" s="6" t="str">
        <f t="shared" si="217"/>
        <v>Medium Satisfaction</v>
      </c>
      <c r="P3415" s="6" t="str">
        <f>IF(ev_charging_network_usage_!$H3415&lt;30,"Short Charging",IF(ev_charging_network_usage_!$H3415&lt;=60,"Medium Charging","Long Charging"))</f>
        <v>Long Charging</v>
      </c>
      <c r="Q3415" s="6">
        <f t="shared" si="216"/>
        <v>3</v>
      </c>
      <c r="R3415" s="30">
        <f t="shared" si="214"/>
        <v>8.0555555555555561E-2</v>
      </c>
      <c r="S3415" s="28">
        <f t="shared" si="215"/>
        <v>45126</v>
      </c>
      <c r="T3415" s="28"/>
    </row>
    <row r="3416" spans="1:20" ht="13.2" x14ac:dyDescent="0.25">
      <c r="A3416" s="7" t="s">
        <v>7553</v>
      </c>
      <c r="B3416" s="7" t="s">
        <v>14</v>
      </c>
      <c r="C3416" s="7" t="s">
        <v>15</v>
      </c>
      <c r="D3416" s="7" t="s">
        <v>16</v>
      </c>
      <c r="E3416" s="7" t="s">
        <v>35</v>
      </c>
      <c r="F3416" s="7" t="s">
        <v>7554</v>
      </c>
      <c r="G3416" s="7" t="s">
        <v>7555</v>
      </c>
      <c r="H3416" s="7">
        <v>18</v>
      </c>
      <c r="I3416" s="7">
        <v>44.95</v>
      </c>
      <c r="J3416" s="7">
        <v>12</v>
      </c>
      <c r="K3416" s="7">
        <v>539.4</v>
      </c>
      <c r="L3416" s="7" t="s">
        <v>18</v>
      </c>
      <c r="M3416" s="9">
        <v>3</v>
      </c>
      <c r="N3416" s="6" t="str">
        <f>IF(ev_charging_network_usage_!$I3416&lt;=10,"Low",IF(ev_charging_network_usage_!$I3416&lt;=30,"Medium","High"))</f>
        <v>High</v>
      </c>
      <c r="O3416" s="6" t="str">
        <f t="shared" si="217"/>
        <v>Medium Satisfaction</v>
      </c>
      <c r="P3416" s="6" t="str">
        <f>IF(ev_charging_network_usage_!$H3416&lt;30,"Short Charging",IF(ev_charging_network_usage_!$H3416&lt;=60,"Medium Charging","Long Charging"))</f>
        <v>Short Charging</v>
      </c>
      <c r="Q3416" s="6">
        <f t="shared" si="216"/>
        <v>3</v>
      </c>
      <c r="R3416" s="30">
        <f t="shared" si="214"/>
        <v>0.85555555555555551</v>
      </c>
      <c r="S3416" s="28">
        <f t="shared" si="215"/>
        <v>45157</v>
      </c>
      <c r="T3416" s="28"/>
    </row>
    <row r="3417" spans="1:20" ht="13.2" x14ac:dyDescent="0.25">
      <c r="A3417" s="3" t="s">
        <v>7556</v>
      </c>
      <c r="B3417" s="3" t="s">
        <v>78</v>
      </c>
      <c r="C3417" s="3" t="s">
        <v>15</v>
      </c>
      <c r="D3417" s="3" t="s">
        <v>16</v>
      </c>
      <c r="E3417" s="3" t="s">
        <v>35</v>
      </c>
      <c r="F3417" s="4">
        <v>45445.538888888892</v>
      </c>
      <c r="G3417" s="4">
        <v>45445.564583333333</v>
      </c>
      <c r="H3417" s="3">
        <v>37</v>
      </c>
      <c r="I3417" s="3">
        <v>35.770000000000003</v>
      </c>
      <c r="J3417" s="3">
        <v>15</v>
      </c>
      <c r="K3417" s="3">
        <v>536.54999999999995</v>
      </c>
      <c r="L3417" s="3" t="s">
        <v>23</v>
      </c>
      <c r="M3417" s="5">
        <v>4</v>
      </c>
      <c r="N3417" s="6" t="str">
        <f>IF(ev_charging_network_usage_!$I3417&lt;=10,"Low",IF(ev_charging_network_usage_!$I3417&lt;=30,"Medium","High"))</f>
        <v>High</v>
      </c>
      <c r="O3417" s="6" t="str">
        <f t="shared" si="217"/>
        <v>Medium Satisfaction</v>
      </c>
      <c r="P3417" s="6" t="str">
        <f>IF(ev_charging_network_usage_!$H3417&lt;30,"Short Charging",IF(ev_charging_network_usage_!$H3417&lt;=60,"Medium Charging","Long Charging"))</f>
        <v>Medium Charging</v>
      </c>
      <c r="Q3417" s="6">
        <f t="shared" si="216"/>
        <v>3</v>
      </c>
      <c r="R3417" s="30">
        <f t="shared" si="214"/>
        <v>0.53888888888888886</v>
      </c>
      <c r="S3417" s="28">
        <f t="shared" si="215"/>
        <v>45445</v>
      </c>
      <c r="T3417" s="28"/>
    </row>
    <row r="3418" spans="1:20" ht="13.2" x14ac:dyDescent="0.25">
      <c r="A3418" s="7" t="s">
        <v>7557</v>
      </c>
      <c r="B3418" s="7" t="s">
        <v>59</v>
      </c>
      <c r="C3418" s="7" t="s">
        <v>21</v>
      </c>
      <c r="D3418" s="7" t="s">
        <v>22</v>
      </c>
      <c r="E3418" s="7" t="s">
        <v>35</v>
      </c>
      <c r="F3418" s="8">
        <v>45355.548611111109</v>
      </c>
      <c r="G3418" s="8">
        <v>45355.572916666664</v>
      </c>
      <c r="H3418" s="7">
        <v>35</v>
      </c>
      <c r="I3418" s="7">
        <v>39.83</v>
      </c>
      <c r="J3418" s="7">
        <v>8</v>
      </c>
      <c r="K3418" s="7">
        <v>318.64</v>
      </c>
      <c r="L3418" s="7" t="s">
        <v>18</v>
      </c>
      <c r="M3418" s="9">
        <v>3</v>
      </c>
      <c r="N3418" s="6" t="str">
        <f>IF(ev_charging_network_usage_!$I3418&lt;=10,"Low",IF(ev_charging_network_usage_!$I3418&lt;=30,"Medium","High"))</f>
        <v>High</v>
      </c>
      <c r="O3418" s="6" t="str">
        <f t="shared" si="217"/>
        <v>Medium Satisfaction</v>
      </c>
      <c r="P3418" s="6" t="str">
        <f>IF(ev_charging_network_usage_!$H3418&lt;30,"Short Charging",IF(ev_charging_network_usage_!$H3418&lt;=60,"Medium Charging","Long Charging"))</f>
        <v>Medium Charging</v>
      </c>
      <c r="Q3418" s="6">
        <f t="shared" si="216"/>
        <v>1</v>
      </c>
      <c r="R3418" s="30">
        <f t="shared" si="214"/>
        <v>0.54861111111111116</v>
      </c>
      <c r="S3418" s="28">
        <f t="shared" si="215"/>
        <v>45355</v>
      </c>
      <c r="T3418" s="28"/>
    </row>
    <row r="3419" spans="1:20" ht="13.2" x14ac:dyDescent="0.25">
      <c r="A3419" s="3" t="s">
        <v>7558</v>
      </c>
      <c r="B3419" s="3" t="s">
        <v>29</v>
      </c>
      <c r="C3419" s="3" t="s">
        <v>15</v>
      </c>
      <c r="D3419" s="3" t="s">
        <v>16</v>
      </c>
      <c r="E3419" s="3" t="s">
        <v>35</v>
      </c>
      <c r="F3419" s="3" t="s">
        <v>7559</v>
      </c>
      <c r="G3419" s="3" t="s">
        <v>7560</v>
      </c>
      <c r="H3419" s="3">
        <v>87</v>
      </c>
      <c r="I3419" s="3">
        <v>21.86</v>
      </c>
      <c r="J3419" s="3">
        <v>12</v>
      </c>
      <c r="K3419" s="3">
        <v>262.32</v>
      </c>
      <c r="L3419" s="3" t="s">
        <v>23</v>
      </c>
      <c r="M3419" s="5">
        <v>5</v>
      </c>
      <c r="N3419" s="6" t="str">
        <f>IF(ev_charging_network_usage_!$I3419&lt;=10,"Low",IF(ev_charging_network_usage_!$I3419&lt;=30,"Medium","High"))</f>
        <v>Medium</v>
      </c>
      <c r="O3419" s="6" t="str">
        <f t="shared" si="217"/>
        <v>High Satisfaction</v>
      </c>
      <c r="P3419" s="6" t="str">
        <f>IF(ev_charging_network_usage_!$H3419&lt;30,"Short Charging",IF(ev_charging_network_usage_!$H3419&lt;=60,"Medium Charging","Long Charging"))</f>
        <v>Long Charging</v>
      </c>
      <c r="Q3419" s="6">
        <f t="shared" si="216"/>
        <v>3</v>
      </c>
      <c r="R3419" s="30">
        <f t="shared" si="214"/>
        <v>0.89861111111111114</v>
      </c>
      <c r="S3419" s="28">
        <f t="shared" si="215"/>
        <v>45129</v>
      </c>
      <c r="T3419" s="28"/>
    </row>
    <row r="3420" spans="1:20" ht="13.2" x14ac:dyDescent="0.25">
      <c r="A3420" s="7" t="s">
        <v>7561</v>
      </c>
      <c r="B3420" s="7" t="s">
        <v>78</v>
      </c>
      <c r="C3420" s="7" t="s">
        <v>15</v>
      </c>
      <c r="D3420" s="7" t="s">
        <v>31</v>
      </c>
      <c r="E3420" s="7" t="s">
        <v>17</v>
      </c>
      <c r="F3420" s="7" t="s">
        <v>7562</v>
      </c>
      <c r="G3420" s="7" t="s">
        <v>7563</v>
      </c>
      <c r="H3420" s="7">
        <v>52</v>
      </c>
      <c r="I3420" s="7">
        <v>2.27</v>
      </c>
      <c r="J3420" s="7">
        <v>8</v>
      </c>
      <c r="K3420" s="7">
        <v>18.16</v>
      </c>
      <c r="L3420" s="7" t="s">
        <v>18</v>
      </c>
      <c r="M3420" s="9">
        <v>5</v>
      </c>
      <c r="N3420" s="6" t="str">
        <f>IF(ev_charging_network_usage_!$I3420&lt;=10,"Low",IF(ev_charging_network_usage_!$I3420&lt;=30,"Medium","High"))</f>
        <v>Low</v>
      </c>
      <c r="O3420" s="6" t="str">
        <f t="shared" si="217"/>
        <v>High Satisfaction</v>
      </c>
      <c r="P3420" s="6" t="str">
        <f>IF(ev_charging_network_usage_!$H3420&lt;30,"Short Charging",IF(ev_charging_network_usage_!$H3420&lt;=60,"Medium Charging","Long Charging"))</f>
        <v>Medium Charging</v>
      </c>
      <c r="Q3420" s="6">
        <f t="shared" si="216"/>
        <v>3</v>
      </c>
      <c r="R3420" s="30">
        <f t="shared" si="214"/>
        <v>0.40625</v>
      </c>
      <c r="S3420" s="28">
        <f t="shared" si="215"/>
        <v>45578</v>
      </c>
      <c r="T3420" s="28"/>
    </row>
    <row r="3421" spans="1:20" ht="13.2" x14ac:dyDescent="0.25">
      <c r="A3421" s="3" t="s">
        <v>7564</v>
      </c>
      <c r="B3421" s="3" t="s">
        <v>59</v>
      </c>
      <c r="C3421" s="3" t="s">
        <v>15</v>
      </c>
      <c r="D3421" s="3" t="s">
        <v>22</v>
      </c>
      <c r="E3421" s="3" t="s">
        <v>17</v>
      </c>
      <c r="F3421" s="3" t="s">
        <v>7565</v>
      </c>
      <c r="G3421" s="3" t="s">
        <v>7566</v>
      </c>
      <c r="H3421" s="3">
        <v>57</v>
      </c>
      <c r="I3421" s="3">
        <v>17.12</v>
      </c>
      <c r="J3421" s="3">
        <v>12</v>
      </c>
      <c r="K3421" s="3">
        <v>205.44</v>
      </c>
      <c r="L3421" s="3" t="s">
        <v>27</v>
      </c>
      <c r="M3421" s="5">
        <v>2</v>
      </c>
      <c r="N3421" s="6" t="str">
        <f>IF(ev_charging_network_usage_!$I3421&lt;=10,"Low",IF(ev_charging_network_usage_!$I3421&lt;=30,"Medium","High"))</f>
        <v>Medium</v>
      </c>
      <c r="O3421" s="6" t="str">
        <f t="shared" si="217"/>
        <v>Low Satisfaction</v>
      </c>
      <c r="P3421" s="6" t="str">
        <f>IF(ev_charging_network_usage_!$H3421&lt;30,"Short Charging",IF(ev_charging_network_usage_!$H3421&lt;=60,"Medium Charging","Long Charging"))</f>
        <v>Medium Charging</v>
      </c>
      <c r="Q3421" s="6">
        <f t="shared" si="216"/>
        <v>3</v>
      </c>
      <c r="R3421" s="30">
        <f t="shared" si="214"/>
        <v>0.90486111111111112</v>
      </c>
      <c r="S3421" s="28">
        <f t="shared" si="215"/>
        <v>45562</v>
      </c>
      <c r="T3421" s="28"/>
    </row>
    <row r="3422" spans="1:20" ht="13.2" x14ac:dyDescent="0.25">
      <c r="A3422" s="7" t="s">
        <v>7567</v>
      </c>
      <c r="B3422" s="7" t="s">
        <v>59</v>
      </c>
      <c r="C3422" s="7" t="s">
        <v>30</v>
      </c>
      <c r="D3422" s="7" t="s">
        <v>16</v>
      </c>
      <c r="E3422" s="7" t="s">
        <v>35</v>
      </c>
      <c r="F3422" s="8">
        <v>44960.100694444445</v>
      </c>
      <c r="G3422" s="8">
        <v>44960.113888888889</v>
      </c>
      <c r="H3422" s="7">
        <v>19</v>
      </c>
      <c r="I3422" s="7">
        <v>46.96</v>
      </c>
      <c r="J3422" s="7">
        <v>12</v>
      </c>
      <c r="K3422" s="7">
        <v>563.52</v>
      </c>
      <c r="L3422" s="7" t="s">
        <v>18</v>
      </c>
      <c r="M3422" s="9">
        <v>2</v>
      </c>
      <c r="N3422" s="6" t="str">
        <f>IF(ev_charging_network_usage_!$I3422&lt;=10,"Low",IF(ev_charging_network_usage_!$I3422&lt;=30,"Medium","High"))</f>
        <v>High</v>
      </c>
      <c r="O3422" s="6" t="str">
        <f t="shared" si="217"/>
        <v>Low Satisfaction</v>
      </c>
      <c r="P3422" s="6" t="str">
        <f>IF(ev_charging_network_usage_!$H3422&lt;30,"Short Charging",IF(ev_charging_network_usage_!$H3422&lt;=60,"Medium Charging","Long Charging"))</f>
        <v>Short Charging</v>
      </c>
      <c r="Q3422" s="6">
        <f t="shared" si="216"/>
        <v>2</v>
      </c>
      <c r="R3422" s="30">
        <f t="shared" si="214"/>
        <v>0.10069444444444445</v>
      </c>
      <c r="S3422" s="28">
        <f t="shared" si="215"/>
        <v>44960</v>
      </c>
      <c r="T3422" s="28"/>
    </row>
    <row r="3423" spans="1:20" ht="13.2" x14ac:dyDescent="0.25">
      <c r="A3423" s="3" t="s">
        <v>7568</v>
      </c>
      <c r="B3423" s="3" t="s">
        <v>20</v>
      </c>
      <c r="C3423" s="3" t="s">
        <v>21</v>
      </c>
      <c r="D3423" s="3" t="s">
        <v>22</v>
      </c>
      <c r="E3423" s="3" t="s">
        <v>35</v>
      </c>
      <c r="F3423" s="3" t="s">
        <v>7569</v>
      </c>
      <c r="G3423" s="3" t="s">
        <v>7570</v>
      </c>
      <c r="H3423" s="3">
        <v>112</v>
      </c>
      <c r="I3423" s="3">
        <v>31.08</v>
      </c>
      <c r="J3423" s="3">
        <v>8</v>
      </c>
      <c r="K3423" s="3">
        <v>248.64</v>
      </c>
      <c r="L3423" s="3" t="s">
        <v>27</v>
      </c>
      <c r="M3423" s="5">
        <v>2</v>
      </c>
      <c r="N3423" s="6" t="str">
        <f>IF(ev_charging_network_usage_!$I3423&lt;=10,"Low",IF(ev_charging_network_usage_!$I3423&lt;=30,"Medium","High"))</f>
        <v>High</v>
      </c>
      <c r="O3423" s="6" t="str">
        <f t="shared" si="217"/>
        <v>Low Satisfaction</v>
      </c>
      <c r="P3423" s="6" t="str">
        <f>IF(ev_charging_network_usage_!$H3423&lt;30,"Short Charging",IF(ev_charging_network_usage_!$H3423&lt;=60,"Medium Charging","Long Charging"))</f>
        <v>Long Charging</v>
      </c>
      <c r="Q3423" s="6">
        <f t="shared" si="216"/>
        <v>1</v>
      </c>
      <c r="R3423" s="30">
        <f t="shared" si="214"/>
        <v>0.34375</v>
      </c>
      <c r="S3423" s="28">
        <f t="shared" si="215"/>
        <v>45283</v>
      </c>
      <c r="T3423" s="28"/>
    </row>
    <row r="3424" spans="1:20" ht="13.2" x14ac:dyDescent="0.25">
      <c r="A3424" s="7" t="s">
        <v>7571</v>
      </c>
      <c r="B3424" s="7" t="s">
        <v>48</v>
      </c>
      <c r="C3424" s="7" t="s">
        <v>15</v>
      </c>
      <c r="D3424" s="7" t="s">
        <v>31</v>
      </c>
      <c r="E3424" s="7" t="s">
        <v>17</v>
      </c>
      <c r="F3424" s="11">
        <v>45637.586805555555</v>
      </c>
      <c r="G3424" s="11">
        <v>45637.633333333331</v>
      </c>
      <c r="H3424" s="7">
        <v>67</v>
      </c>
      <c r="I3424" s="7">
        <v>34.9</v>
      </c>
      <c r="J3424" s="7">
        <v>10</v>
      </c>
      <c r="K3424" s="7">
        <v>349</v>
      </c>
      <c r="L3424" s="7" t="s">
        <v>18</v>
      </c>
      <c r="M3424" s="9">
        <v>4</v>
      </c>
      <c r="N3424" s="6" t="str">
        <f>IF(ev_charging_network_usage_!$I3424&lt;=10,"Low",IF(ev_charging_network_usage_!$I3424&lt;=30,"Medium","High"))</f>
        <v>High</v>
      </c>
      <c r="O3424" s="6" t="str">
        <f t="shared" si="217"/>
        <v>Medium Satisfaction</v>
      </c>
      <c r="P3424" s="6" t="str">
        <f>IF(ev_charging_network_usage_!$H3424&lt;30,"Short Charging",IF(ev_charging_network_usage_!$H3424&lt;=60,"Medium Charging","Long Charging"))</f>
        <v>Long Charging</v>
      </c>
      <c r="Q3424" s="6">
        <f t="shared" si="216"/>
        <v>3</v>
      </c>
      <c r="R3424" s="30">
        <f t="shared" si="214"/>
        <v>0.58680555555555558</v>
      </c>
      <c r="S3424" s="28">
        <f t="shared" si="215"/>
        <v>45637</v>
      </c>
      <c r="T3424" s="28"/>
    </row>
    <row r="3425" spans="1:20" ht="13.2" x14ac:dyDescent="0.25">
      <c r="A3425" s="3" t="s">
        <v>7572</v>
      </c>
      <c r="B3425" s="3" t="s">
        <v>20</v>
      </c>
      <c r="C3425" s="3" t="s">
        <v>21</v>
      </c>
      <c r="D3425" s="3" t="s">
        <v>22</v>
      </c>
      <c r="E3425" s="3" t="s">
        <v>17</v>
      </c>
      <c r="F3425" s="3" t="s">
        <v>7573</v>
      </c>
      <c r="G3425" s="3" t="s">
        <v>7574</v>
      </c>
      <c r="H3425" s="3">
        <v>84</v>
      </c>
      <c r="I3425" s="3">
        <v>30.62</v>
      </c>
      <c r="J3425" s="3">
        <v>10</v>
      </c>
      <c r="K3425" s="3">
        <v>306.2</v>
      </c>
      <c r="L3425" s="3" t="s">
        <v>38</v>
      </c>
      <c r="M3425" s="5">
        <v>3</v>
      </c>
      <c r="N3425" s="6" t="str">
        <f>IF(ev_charging_network_usage_!$I3425&lt;=10,"Low",IF(ev_charging_network_usage_!$I3425&lt;=30,"Medium","High"))</f>
        <v>High</v>
      </c>
      <c r="O3425" s="6" t="str">
        <f t="shared" si="217"/>
        <v>Medium Satisfaction</v>
      </c>
      <c r="P3425" s="6" t="str">
        <f>IF(ev_charging_network_usage_!$H3425&lt;30,"Short Charging",IF(ev_charging_network_usage_!$H3425&lt;=60,"Medium Charging","Long Charging"))</f>
        <v>Long Charging</v>
      </c>
      <c r="Q3425" s="6">
        <f t="shared" si="216"/>
        <v>1</v>
      </c>
      <c r="R3425" s="30">
        <f t="shared" si="214"/>
        <v>1.4583333333333334E-2</v>
      </c>
      <c r="S3425" s="28">
        <f t="shared" si="215"/>
        <v>45244</v>
      </c>
      <c r="T3425" s="28"/>
    </row>
    <row r="3426" spans="1:20" ht="13.2" x14ac:dyDescent="0.25">
      <c r="A3426" s="7" t="s">
        <v>7575</v>
      </c>
      <c r="B3426" s="7" t="s">
        <v>59</v>
      </c>
      <c r="C3426" s="7" t="s">
        <v>30</v>
      </c>
      <c r="D3426" s="7" t="s">
        <v>16</v>
      </c>
      <c r="E3426" s="7" t="s">
        <v>17</v>
      </c>
      <c r="F3426" s="8">
        <v>45452.20416666667</v>
      </c>
      <c r="G3426" s="8">
        <v>45452.283333333333</v>
      </c>
      <c r="H3426" s="7">
        <v>114</v>
      </c>
      <c r="I3426" s="7">
        <v>29.12</v>
      </c>
      <c r="J3426" s="7">
        <v>8</v>
      </c>
      <c r="K3426" s="7">
        <v>232.96</v>
      </c>
      <c r="L3426" s="7" t="s">
        <v>18</v>
      </c>
      <c r="M3426" s="9">
        <v>3</v>
      </c>
      <c r="N3426" s="6" t="str">
        <f>IF(ev_charging_network_usage_!$I3426&lt;=10,"Low",IF(ev_charging_network_usage_!$I3426&lt;=30,"Medium","High"))</f>
        <v>Medium</v>
      </c>
      <c r="O3426" s="6" t="str">
        <f t="shared" si="217"/>
        <v>Medium Satisfaction</v>
      </c>
      <c r="P3426" s="6" t="str">
        <f>IF(ev_charging_network_usage_!$H3426&lt;30,"Short Charging",IF(ev_charging_network_usage_!$H3426&lt;=60,"Medium Charging","Long Charging"))</f>
        <v>Long Charging</v>
      </c>
      <c r="Q3426" s="6">
        <f t="shared" si="216"/>
        <v>2</v>
      </c>
      <c r="R3426" s="30">
        <f t="shared" si="214"/>
        <v>0.20416666666666666</v>
      </c>
      <c r="S3426" s="28">
        <f t="shared" si="215"/>
        <v>45452</v>
      </c>
      <c r="T3426" s="28"/>
    </row>
    <row r="3427" spans="1:20" ht="13.2" x14ac:dyDescent="0.25">
      <c r="A3427" s="3" t="s">
        <v>7576</v>
      </c>
      <c r="B3427" s="3" t="s">
        <v>43</v>
      </c>
      <c r="C3427" s="3" t="s">
        <v>21</v>
      </c>
      <c r="D3427" s="3" t="s">
        <v>31</v>
      </c>
      <c r="E3427" s="3" t="s">
        <v>35</v>
      </c>
      <c r="F3427" s="3" t="s">
        <v>7577</v>
      </c>
      <c r="G3427" s="3" t="s">
        <v>7578</v>
      </c>
      <c r="H3427" s="3">
        <v>18</v>
      </c>
      <c r="I3427" s="3">
        <v>34.4</v>
      </c>
      <c r="J3427" s="3">
        <v>8</v>
      </c>
      <c r="K3427" s="3">
        <v>275.2</v>
      </c>
      <c r="L3427" s="3" t="s">
        <v>38</v>
      </c>
      <c r="M3427" s="5">
        <v>5</v>
      </c>
      <c r="N3427" s="6" t="str">
        <f>IF(ev_charging_network_usage_!$I3427&lt;=10,"Low",IF(ev_charging_network_usage_!$I3427&lt;=30,"Medium","High"))</f>
        <v>High</v>
      </c>
      <c r="O3427" s="6" t="str">
        <f t="shared" si="217"/>
        <v>High Satisfaction</v>
      </c>
      <c r="P3427" s="6" t="str">
        <f>IF(ev_charging_network_usage_!$H3427&lt;30,"Short Charging",IF(ev_charging_network_usage_!$H3427&lt;=60,"Medium Charging","Long Charging"))</f>
        <v>Short Charging</v>
      </c>
      <c r="Q3427" s="6">
        <f t="shared" si="216"/>
        <v>1</v>
      </c>
      <c r="R3427" s="30">
        <f t="shared" si="214"/>
        <v>0.79722222222222228</v>
      </c>
      <c r="S3427" s="28">
        <f t="shared" si="215"/>
        <v>45496</v>
      </c>
      <c r="T3427" s="28"/>
    </row>
    <row r="3428" spans="1:20" ht="13.2" x14ac:dyDescent="0.25">
      <c r="A3428" s="7" t="s">
        <v>7579</v>
      </c>
      <c r="B3428" s="7" t="s">
        <v>43</v>
      </c>
      <c r="C3428" s="7" t="s">
        <v>30</v>
      </c>
      <c r="D3428" s="7" t="s">
        <v>34</v>
      </c>
      <c r="E3428" s="7" t="s">
        <v>17</v>
      </c>
      <c r="F3428" s="8">
        <v>45262.697916666664</v>
      </c>
      <c r="G3428" s="8">
        <v>45262.740277777775</v>
      </c>
      <c r="H3428" s="7">
        <v>61</v>
      </c>
      <c r="I3428" s="7">
        <v>45.29</v>
      </c>
      <c r="J3428" s="7">
        <v>12</v>
      </c>
      <c r="K3428" s="7">
        <v>543.48</v>
      </c>
      <c r="L3428" s="7" t="s">
        <v>38</v>
      </c>
      <c r="M3428" s="9">
        <v>3</v>
      </c>
      <c r="N3428" s="6" t="str">
        <f>IF(ev_charging_network_usage_!$I3428&lt;=10,"Low",IF(ev_charging_network_usage_!$I3428&lt;=30,"Medium","High"))</f>
        <v>High</v>
      </c>
      <c r="O3428" s="6" t="str">
        <f t="shared" si="217"/>
        <v>Medium Satisfaction</v>
      </c>
      <c r="P3428" s="6" t="str">
        <f>IF(ev_charging_network_usage_!$H3428&lt;30,"Short Charging",IF(ev_charging_network_usage_!$H3428&lt;=60,"Medium Charging","Long Charging"))</f>
        <v>Long Charging</v>
      </c>
      <c r="Q3428" s="6">
        <f t="shared" si="216"/>
        <v>2</v>
      </c>
      <c r="R3428" s="30">
        <f t="shared" si="214"/>
        <v>0.69791666666666663</v>
      </c>
      <c r="S3428" s="28">
        <f t="shared" si="215"/>
        <v>45262</v>
      </c>
      <c r="T3428" s="28"/>
    </row>
    <row r="3429" spans="1:20" ht="13.2" x14ac:dyDescent="0.25">
      <c r="A3429" s="3" t="s">
        <v>7580</v>
      </c>
      <c r="B3429" s="3" t="s">
        <v>48</v>
      </c>
      <c r="C3429" s="3" t="s">
        <v>15</v>
      </c>
      <c r="D3429" s="3" t="s">
        <v>22</v>
      </c>
      <c r="E3429" s="3" t="s">
        <v>17</v>
      </c>
      <c r="F3429" s="4">
        <v>45203.068055555559</v>
      </c>
      <c r="G3429" s="4">
        <v>45203.123611111114</v>
      </c>
      <c r="H3429" s="3">
        <v>80</v>
      </c>
      <c r="I3429" s="3">
        <v>5.59</v>
      </c>
      <c r="J3429" s="3">
        <v>8</v>
      </c>
      <c r="K3429" s="3">
        <v>44.72</v>
      </c>
      <c r="L3429" s="3" t="s">
        <v>23</v>
      </c>
      <c r="M3429" s="5">
        <v>1</v>
      </c>
      <c r="N3429" s="6" t="str">
        <f>IF(ev_charging_network_usage_!$I3429&lt;=10,"Low",IF(ev_charging_network_usage_!$I3429&lt;=30,"Medium","High"))</f>
        <v>Low</v>
      </c>
      <c r="O3429" s="6" t="str">
        <f t="shared" si="217"/>
        <v>Low Satisfaction</v>
      </c>
      <c r="P3429" s="6" t="str">
        <f>IF(ev_charging_network_usage_!$H3429&lt;30,"Short Charging",IF(ev_charging_network_usage_!$H3429&lt;=60,"Medium Charging","Long Charging"))</f>
        <v>Long Charging</v>
      </c>
      <c r="Q3429" s="6">
        <f t="shared" si="216"/>
        <v>3</v>
      </c>
      <c r="R3429" s="30">
        <f t="shared" si="214"/>
        <v>6.805555555555555E-2</v>
      </c>
      <c r="S3429" s="28">
        <f t="shared" si="215"/>
        <v>45203</v>
      </c>
      <c r="T3429" s="28"/>
    </row>
    <row r="3430" spans="1:20" ht="13.2" x14ac:dyDescent="0.25">
      <c r="A3430" s="7" t="s">
        <v>7581</v>
      </c>
      <c r="B3430" s="7" t="s">
        <v>20</v>
      </c>
      <c r="C3430" s="7" t="s">
        <v>30</v>
      </c>
      <c r="D3430" s="7" t="s">
        <v>22</v>
      </c>
      <c r="E3430" s="7" t="s">
        <v>35</v>
      </c>
      <c r="F3430" s="8">
        <v>44967.085416666669</v>
      </c>
      <c r="G3430" s="8">
        <v>44967.152777777781</v>
      </c>
      <c r="H3430" s="7">
        <v>97</v>
      </c>
      <c r="I3430" s="7">
        <v>8.01</v>
      </c>
      <c r="J3430" s="7">
        <v>12</v>
      </c>
      <c r="K3430" s="7">
        <v>96.12</v>
      </c>
      <c r="L3430" s="7" t="s">
        <v>38</v>
      </c>
      <c r="M3430" s="9">
        <v>5</v>
      </c>
      <c r="N3430" s="6" t="str">
        <f>IF(ev_charging_network_usage_!$I3430&lt;=10,"Low",IF(ev_charging_network_usage_!$I3430&lt;=30,"Medium","High"))</f>
        <v>Low</v>
      </c>
      <c r="O3430" s="6" t="str">
        <f t="shared" si="217"/>
        <v>High Satisfaction</v>
      </c>
      <c r="P3430" s="6" t="str">
        <f>IF(ev_charging_network_usage_!$H3430&lt;30,"Short Charging",IF(ev_charging_network_usage_!$H3430&lt;=60,"Medium Charging","Long Charging"))</f>
        <v>Long Charging</v>
      </c>
      <c r="Q3430" s="6">
        <f t="shared" si="216"/>
        <v>2</v>
      </c>
      <c r="R3430" s="30">
        <f t="shared" si="214"/>
        <v>8.5416666666666669E-2</v>
      </c>
      <c r="S3430" s="28">
        <f t="shared" si="215"/>
        <v>44967</v>
      </c>
      <c r="T3430" s="28"/>
    </row>
    <row r="3431" spans="1:20" ht="13.2" x14ac:dyDescent="0.25">
      <c r="A3431" s="3" t="s">
        <v>7582</v>
      </c>
      <c r="B3431" s="3" t="s">
        <v>43</v>
      </c>
      <c r="C3431" s="3" t="s">
        <v>21</v>
      </c>
      <c r="D3431" s="3" t="s">
        <v>31</v>
      </c>
      <c r="E3431" s="3" t="s">
        <v>17</v>
      </c>
      <c r="F3431" s="3" t="s">
        <v>7583</v>
      </c>
      <c r="G3431" s="3" t="s">
        <v>7584</v>
      </c>
      <c r="H3431" s="3">
        <v>88</v>
      </c>
      <c r="I3431" s="3">
        <v>12.2</v>
      </c>
      <c r="J3431" s="3">
        <v>15</v>
      </c>
      <c r="K3431" s="3">
        <v>183</v>
      </c>
      <c r="L3431" s="3" t="s">
        <v>23</v>
      </c>
      <c r="M3431" s="5">
        <v>1</v>
      </c>
      <c r="N3431" s="6" t="str">
        <f>IF(ev_charging_network_usage_!$I3431&lt;=10,"Low",IF(ev_charging_network_usage_!$I3431&lt;=30,"Medium","High"))</f>
        <v>Medium</v>
      </c>
      <c r="O3431" s="6" t="str">
        <f t="shared" si="217"/>
        <v>Low Satisfaction</v>
      </c>
      <c r="P3431" s="6" t="str">
        <f>IF(ev_charging_network_usage_!$H3431&lt;30,"Short Charging",IF(ev_charging_network_usage_!$H3431&lt;=60,"Medium Charging","Long Charging"))</f>
        <v>Long Charging</v>
      </c>
      <c r="Q3431" s="6">
        <f t="shared" si="216"/>
        <v>1</v>
      </c>
      <c r="R3431" s="30">
        <f t="shared" si="214"/>
        <v>0.62638888888888888</v>
      </c>
      <c r="S3431" s="28">
        <f t="shared" si="215"/>
        <v>45184</v>
      </c>
      <c r="T3431" s="28"/>
    </row>
    <row r="3432" spans="1:20" ht="13.2" x14ac:dyDescent="0.25">
      <c r="A3432" s="7" t="s">
        <v>7585</v>
      </c>
      <c r="B3432" s="7" t="s">
        <v>20</v>
      </c>
      <c r="C3432" s="7" t="s">
        <v>21</v>
      </c>
      <c r="D3432" s="7" t="s">
        <v>34</v>
      </c>
      <c r="E3432" s="7" t="s">
        <v>17</v>
      </c>
      <c r="F3432" s="7" t="s">
        <v>7586</v>
      </c>
      <c r="G3432" s="7" t="s">
        <v>7587</v>
      </c>
      <c r="H3432" s="7">
        <v>65</v>
      </c>
      <c r="I3432" s="7">
        <v>16.12</v>
      </c>
      <c r="J3432" s="7">
        <v>15</v>
      </c>
      <c r="K3432" s="7">
        <v>241.8</v>
      </c>
      <c r="L3432" s="7" t="s">
        <v>23</v>
      </c>
      <c r="M3432" s="9">
        <v>5</v>
      </c>
      <c r="N3432" s="6" t="str">
        <f>IF(ev_charging_network_usage_!$I3432&lt;=10,"Low",IF(ev_charging_network_usage_!$I3432&lt;=30,"Medium","High"))</f>
        <v>Medium</v>
      </c>
      <c r="O3432" s="6" t="str">
        <f t="shared" si="217"/>
        <v>High Satisfaction</v>
      </c>
      <c r="P3432" s="6" t="str">
        <f>IF(ev_charging_network_usage_!$H3432&lt;30,"Short Charging",IF(ev_charging_network_usage_!$H3432&lt;=60,"Medium Charging","Long Charging"))</f>
        <v>Long Charging</v>
      </c>
      <c r="Q3432" s="6">
        <f t="shared" si="216"/>
        <v>1</v>
      </c>
      <c r="R3432" s="30">
        <f t="shared" si="214"/>
        <v>0.80208333333333337</v>
      </c>
      <c r="S3432" s="28">
        <f t="shared" si="215"/>
        <v>45250</v>
      </c>
      <c r="T3432" s="28"/>
    </row>
    <row r="3433" spans="1:20" ht="13.2" x14ac:dyDescent="0.25">
      <c r="A3433" s="3" t="s">
        <v>7588</v>
      </c>
      <c r="B3433" s="3" t="s">
        <v>55</v>
      </c>
      <c r="C3433" s="3" t="s">
        <v>30</v>
      </c>
      <c r="D3433" s="3" t="s">
        <v>34</v>
      </c>
      <c r="E3433" s="3" t="s">
        <v>35</v>
      </c>
      <c r="F3433" s="3" t="s">
        <v>7589</v>
      </c>
      <c r="G3433" s="3" t="s">
        <v>7590</v>
      </c>
      <c r="H3433" s="3">
        <v>65</v>
      </c>
      <c r="I3433" s="3">
        <v>41.24</v>
      </c>
      <c r="J3433" s="3">
        <v>15</v>
      </c>
      <c r="K3433" s="3">
        <v>618.6</v>
      </c>
      <c r="L3433" s="3" t="s">
        <v>23</v>
      </c>
      <c r="M3433" s="5">
        <v>5</v>
      </c>
      <c r="N3433" s="6" t="str">
        <f>IF(ev_charging_network_usage_!$I3433&lt;=10,"Low",IF(ev_charging_network_usage_!$I3433&lt;=30,"Medium","High"))</f>
        <v>High</v>
      </c>
      <c r="O3433" s="6" t="str">
        <f t="shared" si="217"/>
        <v>High Satisfaction</v>
      </c>
      <c r="P3433" s="6" t="str">
        <f>IF(ev_charging_network_usage_!$H3433&lt;30,"Short Charging",IF(ev_charging_network_usage_!$H3433&lt;=60,"Medium Charging","Long Charging"))</f>
        <v>Long Charging</v>
      </c>
      <c r="Q3433" s="6">
        <f t="shared" si="216"/>
        <v>2</v>
      </c>
      <c r="R3433" s="30">
        <f t="shared" si="214"/>
        <v>0.58819444444444446</v>
      </c>
      <c r="S3433" s="28">
        <f t="shared" si="215"/>
        <v>45619</v>
      </c>
      <c r="T3433" s="28"/>
    </row>
    <row r="3434" spans="1:20" ht="13.2" x14ac:dyDescent="0.25">
      <c r="A3434" s="7" t="s">
        <v>7591</v>
      </c>
      <c r="B3434" s="7" t="s">
        <v>59</v>
      </c>
      <c r="C3434" s="7" t="s">
        <v>21</v>
      </c>
      <c r="D3434" s="7" t="s">
        <v>34</v>
      </c>
      <c r="E3434" s="7" t="s">
        <v>35</v>
      </c>
      <c r="F3434" s="7" t="s">
        <v>7592</v>
      </c>
      <c r="G3434" s="7" t="s">
        <v>7593</v>
      </c>
      <c r="H3434" s="7">
        <v>105</v>
      </c>
      <c r="I3434" s="7">
        <v>36.21</v>
      </c>
      <c r="J3434" s="7">
        <v>12</v>
      </c>
      <c r="K3434" s="7">
        <v>434.52</v>
      </c>
      <c r="L3434" s="7" t="s">
        <v>18</v>
      </c>
      <c r="M3434" s="9">
        <v>4</v>
      </c>
      <c r="N3434" s="6" t="str">
        <f>IF(ev_charging_network_usage_!$I3434&lt;=10,"Low",IF(ev_charging_network_usage_!$I3434&lt;=30,"Medium","High"))</f>
        <v>High</v>
      </c>
      <c r="O3434" s="6" t="str">
        <f t="shared" si="217"/>
        <v>Medium Satisfaction</v>
      </c>
      <c r="P3434" s="6" t="str">
        <f>IF(ev_charging_network_usage_!$H3434&lt;30,"Short Charging",IF(ev_charging_network_usage_!$H3434&lt;=60,"Medium Charging","Long Charging"))</f>
        <v>Long Charging</v>
      </c>
      <c r="Q3434" s="6">
        <f t="shared" si="216"/>
        <v>1</v>
      </c>
      <c r="R3434" s="30">
        <f t="shared" si="214"/>
        <v>0.80972222222222223</v>
      </c>
      <c r="S3434" s="28">
        <f t="shared" si="215"/>
        <v>44999</v>
      </c>
      <c r="T3434" s="28"/>
    </row>
    <row r="3435" spans="1:20" ht="13.2" x14ac:dyDescent="0.25">
      <c r="A3435" s="3" t="s">
        <v>7594</v>
      </c>
      <c r="B3435" s="3" t="s">
        <v>48</v>
      </c>
      <c r="C3435" s="3" t="s">
        <v>21</v>
      </c>
      <c r="D3435" s="3" t="s">
        <v>16</v>
      </c>
      <c r="E3435" s="3" t="s">
        <v>35</v>
      </c>
      <c r="F3435" s="4">
        <v>45150.177777777775</v>
      </c>
      <c r="G3435" s="4">
        <v>45150.206944444442</v>
      </c>
      <c r="H3435" s="3">
        <v>42</v>
      </c>
      <c r="I3435" s="3">
        <v>10.34</v>
      </c>
      <c r="J3435" s="3">
        <v>12</v>
      </c>
      <c r="K3435" s="3">
        <v>124.08</v>
      </c>
      <c r="L3435" s="3" t="s">
        <v>23</v>
      </c>
      <c r="M3435" s="5">
        <v>3</v>
      </c>
      <c r="N3435" s="6" t="str">
        <f>IF(ev_charging_network_usage_!$I3435&lt;=10,"Low",IF(ev_charging_network_usage_!$I3435&lt;=30,"Medium","High"))</f>
        <v>Medium</v>
      </c>
      <c r="O3435" s="6" t="str">
        <f t="shared" si="217"/>
        <v>Medium Satisfaction</v>
      </c>
      <c r="P3435" s="6" t="str">
        <f>IF(ev_charging_network_usage_!$H3435&lt;30,"Short Charging",IF(ev_charging_network_usage_!$H3435&lt;=60,"Medium Charging","Long Charging"))</f>
        <v>Medium Charging</v>
      </c>
      <c r="Q3435" s="6">
        <f t="shared" si="216"/>
        <v>1</v>
      </c>
      <c r="R3435" s="30">
        <f t="shared" si="214"/>
        <v>0.17777777777777778</v>
      </c>
      <c r="S3435" s="28">
        <f t="shared" si="215"/>
        <v>45150</v>
      </c>
      <c r="T3435" s="28"/>
    </row>
    <row r="3436" spans="1:20" ht="13.2" x14ac:dyDescent="0.25">
      <c r="A3436" s="7" t="s">
        <v>7595</v>
      </c>
      <c r="B3436" s="7" t="s">
        <v>14</v>
      </c>
      <c r="C3436" s="7" t="s">
        <v>15</v>
      </c>
      <c r="D3436" s="7" t="s">
        <v>34</v>
      </c>
      <c r="E3436" s="7" t="s">
        <v>17</v>
      </c>
      <c r="F3436" s="8">
        <v>45023.973611111112</v>
      </c>
      <c r="G3436" s="8">
        <v>45053.053472222222</v>
      </c>
      <c r="H3436" s="7">
        <v>115</v>
      </c>
      <c r="I3436" s="7">
        <v>50.75</v>
      </c>
      <c r="J3436" s="7">
        <v>12</v>
      </c>
      <c r="K3436" s="7">
        <v>609</v>
      </c>
      <c r="L3436" s="7" t="s">
        <v>23</v>
      </c>
      <c r="M3436" s="9">
        <v>4</v>
      </c>
      <c r="N3436" s="6" t="str">
        <f>IF(ev_charging_network_usage_!$I3436&lt;=10,"Low",IF(ev_charging_network_usage_!$I3436&lt;=30,"Medium","High"))</f>
        <v>High</v>
      </c>
      <c r="O3436" s="6" t="str">
        <f t="shared" si="217"/>
        <v>Medium Satisfaction</v>
      </c>
      <c r="P3436" s="6" t="str">
        <f>IF(ev_charging_network_usage_!$H3436&lt;30,"Short Charging",IF(ev_charging_network_usage_!$H3436&lt;=60,"Medium Charging","Long Charging"))</f>
        <v>Long Charging</v>
      </c>
      <c r="Q3436" s="6">
        <f t="shared" si="216"/>
        <v>3</v>
      </c>
      <c r="R3436" s="30">
        <f t="shared" si="214"/>
        <v>0.97361111111111109</v>
      </c>
      <c r="S3436" s="28">
        <f t="shared" si="215"/>
        <v>45023</v>
      </c>
      <c r="T3436" s="28"/>
    </row>
    <row r="3437" spans="1:20" ht="13.2" x14ac:dyDescent="0.25">
      <c r="A3437" s="3" t="s">
        <v>7596</v>
      </c>
      <c r="B3437" s="3" t="s">
        <v>59</v>
      </c>
      <c r="C3437" s="3" t="s">
        <v>30</v>
      </c>
      <c r="D3437" s="3" t="s">
        <v>34</v>
      </c>
      <c r="E3437" s="3" t="s">
        <v>17</v>
      </c>
      <c r="F3437" s="4">
        <v>45391.37222222222</v>
      </c>
      <c r="G3437" s="4">
        <v>45391.445138888892</v>
      </c>
      <c r="H3437" s="3">
        <v>105</v>
      </c>
      <c r="I3437" s="3">
        <v>56.41</v>
      </c>
      <c r="J3437" s="3">
        <v>8</v>
      </c>
      <c r="K3437" s="3">
        <v>451.28</v>
      </c>
      <c r="L3437" s="3" t="s">
        <v>23</v>
      </c>
      <c r="M3437" s="5">
        <v>5</v>
      </c>
      <c r="N3437" s="6" t="str">
        <f>IF(ev_charging_network_usage_!$I3437&lt;=10,"Low",IF(ev_charging_network_usage_!$I3437&lt;=30,"Medium","High"))</f>
        <v>High</v>
      </c>
      <c r="O3437" s="6" t="str">
        <f t="shared" si="217"/>
        <v>High Satisfaction</v>
      </c>
      <c r="P3437" s="6" t="str">
        <f>IF(ev_charging_network_usage_!$H3437&lt;30,"Short Charging",IF(ev_charging_network_usage_!$H3437&lt;=60,"Medium Charging","Long Charging"))</f>
        <v>Long Charging</v>
      </c>
      <c r="Q3437" s="6">
        <f t="shared" si="216"/>
        <v>2</v>
      </c>
      <c r="R3437" s="30">
        <f t="shared" si="214"/>
        <v>0.37222222222222223</v>
      </c>
      <c r="S3437" s="28">
        <f t="shared" si="215"/>
        <v>45391</v>
      </c>
      <c r="T3437" s="28"/>
    </row>
    <row r="3438" spans="1:20" ht="13.2" x14ac:dyDescent="0.25">
      <c r="A3438" s="7" t="s">
        <v>7597</v>
      </c>
      <c r="B3438" s="7" t="s">
        <v>20</v>
      </c>
      <c r="C3438" s="7" t="s">
        <v>30</v>
      </c>
      <c r="D3438" s="7" t="s">
        <v>31</v>
      </c>
      <c r="E3438" s="7" t="s">
        <v>17</v>
      </c>
      <c r="F3438" s="7" t="s">
        <v>7598</v>
      </c>
      <c r="G3438" s="7" t="s">
        <v>7599</v>
      </c>
      <c r="H3438" s="7">
        <v>51</v>
      </c>
      <c r="I3438" s="7">
        <v>56.92</v>
      </c>
      <c r="J3438" s="7">
        <v>15</v>
      </c>
      <c r="K3438" s="7">
        <v>853.8</v>
      </c>
      <c r="L3438" s="7" t="s">
        <v>38</v>
      </c>
      <c r="M3438" s="9">
        <v>2</v>
      </c>
      <c r="N3438" s="6" t="str">
        <f>IF(ev_charging_network_usage_!$I3438&lt;=10,"Low",IF(ev_charging_network_usage_!$I3438&lt;=30,"Medium","High"))</f>
        <v>High</v>
      </c>
      <c r="O3438" s="6" t="str">
        <f t="shared" si="217"/>
        <v>Low Satisfaction</v>
      </c>
      <c r="P3438" s="6" t="str">
        <f>IF(ev_charging_network_usage_!$H3438&lt;30,"Short Charging",IF(ev_charging_network_usage_!$H3438&lt;=60,"Medium Charging","Long Charging"))</f>
        <v>Medium Charging</v>
      </c>
      <c r="Q3438" s="6">
        <f t="shared" si="216"/>
        <v>2</v>
      </c>
      <c r="R3438" s="30">
        <f t="shared" si="214"/>
        <v>0.25347222222222221</v>
      </c>
      <c r="S3438" s="28">
        <f t="shared" si="215"/>
        <v>45469</v>
      </c>
      <c r="T3438" s="28"/>
    </row>
    <row r="3439" spans="1:20" ht="13.2" x14ac:dyDescent="0.25">
      <c r="A3439" s="3" t="s">
        <v>7600</v>
      </c>
      <c r="B3439" s="3" t="s">
        <v>14</v>
      </c>
      <c r="C3439" s="3" t="s">
        <v>30</v>
      </c>
      <c r="D3439" s="3" t="s">
        <v>31</v>
      </c>
      <c r="E3439" s="3" t="s">
        <v>35</v>
      </c>
      <c r="F3439" s="3" t="s">
        <v>7601</v>
      </c>
      <c r="G3439" s="3" t="s">
        <v>7602</v>
      </c>
      <c r="H3439" s="3">
        <v>118</v>
      </c>
      <c r="I3439" s="3">
        <v>12.67</v>
      </c>
      <c r="J3439" s="3">
        <v>8</v>
      </c>
      <c r="K3439" s="3">
        <v>101.36</v>
      </c>
      <c r="L3439" s="3" t="s">
        <v>27</v>
      </c>
      <c r="M3439" s="5">
        <v>1</v>
      </c>
      <c r="N3439" s="6" t="str">
        <f>IF(ev_charging_network_usage_!$I3439&lt;=10,"Low",IF(ev_charging_network_usage_!$I3439&lt;=30,"Medium","High"))</f>
        <v>Medium</v>
      </c>
      <c r="O3439" s="6" t="str">
        <f t="shared" si="217"/>
        <v>Low Satisfaction</v>
      </c>
      <c r="P3439" s="6" t="str">
        <f>IF(ev_charging_network_usage_!$H3439&lt;30,"Short Charging",IF(ev_charging_network_usage_!$H3439&lt;=60,"Medium Charging","Long Charging"))</f>
        <v>Long Charging</v>
      </c>
      <c r="Q3439" s="6">
        <f t="shared" si="216"/>
        <v>2</v>
      </c>
      <c r="R3439" s="30">
        <f t="shared" si="214"/>
        <v>0.71180555555555558</v>
      </c>
      <c r="S3439" s="28">
        <f t="shared" si="215"/>
        <v>45442</v>
      </c>
      <c r="T3439" s="28"/>
    </row>
    <row r="3440" spans="1:20" ht="13.2" x14ac:dyDescent="0.25">
      <c r="A3440" s="7" t="s">
        <v>7603</v>
      </c>
      <c r="B3440" s="7" t="s">
        <v>48</v>
      </c>
      <c r="C3440" s="7" t="s">
        <v>30</v>
      </c>
      <c r="D3440" s="7" t="s">
        <v>16</v>
      </c>
      <c r="E3440" s="7" t="s">
        <v>35</v>
      </c>
      <c r="F3440" s="7" t="s">
        <v>7604</v>
      </c>
      <c r="G3440" s="7" t="s">
        <v>7605</v>
      </c>
      <c r="H3440" s="7">
        <v>63</v>
      </c>
      <c r="I3440" s="7">
        <v>42.04</v>
      </c>
      <c r="J3440" s="7">
        <v>10</v>
      </c>
      <c r="K3440" s="7">
        <v>420.4</v>
      </c>
      <c r="L3440" s="7" t="s">
        <v>18</v>
      </c>
      <c r="M3440" s="9">
        <v>4</v>
      </c>
      <c r="N3440" s="6" t="str">
        <f>IF(ev_charging_network_usage_!$I3440&lt;=10,"Low",IF(ev_charging_network_usage_!$I3440&lt;=30,"Medium","High"))</f>
        <v>High</v>
      </c>
      <c r="O3440" s="6" t="str">
        <f t="shared" si="217"/>
        <v>Medium Satisfaction</v>
      </c>
      <c r="P3440" s="6" t="str">
        <f>IF(ev_charging_network_usage_!$H3440&lt;30,"Short Charging",IF(ev_charging_network_usage_!$H3440&lt;=60,"Medium Charging","Long Charging"))</f>
        <v>Long Charging</v>
      </c>
      <c r="Q3440" s="6">
        <f t="shared" si="216"/>
        <v>2</v>
      </c>
      <c r="R3440" s="30">
        <f t="shared" si="214"/>
        <v>0.90625</v>
      </c>
      <c r="S3440" s="28">
        <f t="shared" si="215"/>
        <v>45397</v>
      </c>
      <c r="T3440" s="28"/>
    </row>
    <row r="3441" spans="1:20" ht="13.2" x14ac:dyDescent="0.25">
      <c r="A3441" s="3" t="s">
        <v>7606</v>
      </c>
      <c r="B3441" s="3" t="s">
        <v>55</v>
      </c>
      <c r="C3441" s="3" t="s">
        <v>21</v>
      </c>
      <c r="D3441" s="3" t="s">
        <v>16</v>
      </c>
      <c r="E3441" s="3" t="s">
        <v>17</v>
      </c>
      <c r="F3441" s="3" t="s">
        <v>7607</v>
      </c>
      <c r="G3441" s="3" t="s">
        <v>7608</v>
      </c>
      <c r="H3441" s="3">
        <v>36</v>
      </c>
      <c r="I3441" s="3">
        <v>43.08</v>
      </c>
      <c r="J3441" s="3">
        <v>8</v>
      </c>
      <c r="K3441" s="3">
        <v>344.64</v>
      </c>
      <c r="L3441" s="3" t="s">
        <v>23</v>
      </c>
      <c r="M3441" s="5">
        <v>1</v>
      </c>
      <c r="N3441" s="6" t="str">
        <f>IF(ev_charging_network_usage_!$I3441&lt;=10,"Low",IF(ev_charging_network_usage_!$I3441&lt;=30,"Medium","High"))</f>
        <v>High</v>
      </c>
      <c r="O3441" s="6" t="str">
        <f t="shared" si="217"/>
        <v>Low Satisfaction</v>
      </c>
      <c r="P3441" s="6" t="str">
        <f>IF(ev_charging_network_usage_!$H3441&lt;30,"Short Charging",IF(ev_charging_network_usage_!$H3441&lt;=60,"Medium Charging","Long Charging"))</f>
        <v>Medium Charging</v>
      </c>
      <c r="Q3441" s="6">
        <f t="shared" si="216"/>
        <v>1</v>
      </c>
      <c r="R3441" s="30">
        <f t="shared" si="214"/>
        <v>0.31944444444444442</v>
      </c>
      <c r="S3441" s="28">
        <f t="shared" si="215"/>
        <v>45611</v>
      </c>
      <c r="T3441" s="28"/>
    </row>
    <row r="3442" spans="1:20" ht="13.2" x14ac:dyDescent="0.25">
      <c r="A3442" s="7" t="s">
        <v>7609</v>
      </c>
      <c r="B3442" s="7" t="s">
        <v>48</v>
      </c>
      <c r="C3442" s="7" t="s">
        <v>15</v>
      </c>
      <c r="D3442" s="7" t="s">
        <v>16</v>
      </c>
      <c r="E3442" s="7" t="s">
        <v>17</v>
      </c>
      <c r="F3442" s="8">
        <v>45148.314583333333</v>
      </c>
      <c r="G3442" s="8">
        <v>45148.390972222223</v>
      </c>
      <c r="H3442" s="7">
        <v>110</v>
      </c>
      <c r="I3442" s="7">
        <v>26</v>
      </c>
      <c r="J3442" s="7">
        <v>12</v>
      </c>
      <c r="K3442" s="7">
        <v>312</v>
      </c>
      <c r="L3442" s="7" t="s">
        <v>27</v>
      </c>
      <c r="M3442" s="9">
        <v>1</v>
      </c>
      <c r="N3442" s="6" t="str">
        <f>IF(ev_charging_network_usage_!$I3442&lt;=10,"Low",IF(ev_charging_network_usage_!$I3442&lt;=30,"Medium","High"))</f>
        <v>Medium</v>
      </c>
      <c r="O3442" s="6" t="str">
        <f t="shared" si="217"/>
        <v>Low Satisfaction</v>
      </c>
      <c r="P3442" s="6" t="str">
        <f>IF(ev_charging_network_usage_!$H3442&lt;30,"Short Charging",IF(ev_charging_network_usage_!$H3442&lt;=60,"Medium Charging","Long Charging"))</f>
        <v>Long Charging</v>
      </c>
      <c r="Q3442" s="6">
        <f t="shared" si="216"/>
        <v>3</v>
      </c>
      <c r="R3442" s="30">
        <f t="shared" si="214"/>
        <v>0.31458333333333333</v>
      </c>
      <c r="S3442" s="28">
        <f t="shared" si="215"/>
        <v>45148</v>
      </c>
      <c r="T3442" s="28"/>
    </row>
    <row r="3443" spans="1:20" ht="13.2" x14ac:dyDescent="0.25">
      <c r="A3443" s="3" t="s">
        <v>7610</v>
      </c>
      <c r="B3443" s="3" t="s">
        <v>55</v>
      </c>
      <c r="C3443" s="3" t="s">
        <v>15</v>
      </c>
      <c r="D3443" s="3" t="s">
        <v>16</v>
      </c>
      <c r="E3443" s="3" t="s">
        <v>17</v>
      </c>
      <c r="F3443" s="3" t="s">
        <v>7611</v>
      </c>
      <c r="G3443" s="3" t="s">
        <v>7612</v>
      </c>
      <c r="H3443" s="3">
        <v>91</v>
      </c>
      <c r="I3443" s="3">
        <v>16.88</v>
      </c>
      <c r="J3443" s="3">
        <v>15</v>
      </c>
      <c r="K3443" s="3">
        <v>253.2</v>
      </c>
      <c r="L3443" s="3" t="s">
        <v>38</v>
      </c>
      <c r="M3443" s="5">
        <v>3</v>
      </c>
      <c r="N3443" s="6" t="str">
        <f>IF(ev_charging_network_usage_!$I3443&lt;=10,"Low",IF(ev_charging_network_usage_!$I3443&lt;=30,"Medium","High"))</f>
        <v>Medium</v>
      </c>
      <c r="O3443" s="6" t="str">
        <f t="shared" si="217"/>
        <v>Medium Satisfaction</v>
      </c>
      <c r="P3443" s="6" t="str">
        <f>IF(ev_charging_network_usage_!$H3443&lt;30,"Short Charging",IF(ev_charging_network_usage_!$H3443&lt;=60,"Medium Charging","Long Charging"))</f>
        <v>Long Charging</v>
      </c>
      <c r="Q3443" s="6">
        <f t="shared" si="216"/>
        <v>3</v>
      </c>
      <c r="R3443" s="30">
        <f t="shared" si="214"/>
        <v>0.45208333333333334</v>
      </c>
      <c r="S3443" s="28">
        <f t="shared" si="215"/>
        <v>45551</v>
      </c>
      <c r="T3443" s="28"/>
    </row>
    <row r="3444" spans="1:20" ht="13.2" x14ac:dyDescent="0.25">
      <c r="A3444" s="7" t="s">
        <v>7613</v>
      </c>
      <c r="B3444" s="7" t="s">
        <v>78</v>
      </c>
      <c r="C3444" s="7" t="s">
        <v>15</v>
      </c>
      <c r="D3444" s="7" t="s">
        <v>31</v>
      </c>
      <c r="E3444" s="7" t="s">
        <v>17</v>
      </c>
      <c r="F3444" s="8">
        <v>45176.684027777781</v>
      </c>
      <c r="G3444" s="8">
        <v>45176.697222222225</v>
      </c>
      <c r="H3444" s="7">
        <v>19</v>
      </c>
      <c r="I3444" s="7">
        <v>16.71</v>
      </c>
      <c r="J3444" s="7">
        <v>10</v>
      </c>
      <c r="K3444" s="7">
        <v>167.1</v>
      </c>
      <c r="L3444" s="7" t="s">
        <v>38</v>
      </c>
      <c r="M3444" s="9">
        <v>5</v>
      </c>
      <c r="N3444" s="6" t="str">
        <f>IF(ev_charging_network_usage_!$I3444&lt;=10,"Low",IF(ev_charging_network_usage_!$I3444&lt;=30,"Medium","High"))</f>
        <v>Medium</v>
      </c>
      <c r="O3444" s="6" t="str">
        <f t="shared" si="217"/>
        <v>High Satisfaction</v>
      </c>
      <c r="P3444" s="6" t="str">
        <f>IF(ev_charging_network_usage_!$H3444&lt;30,"Short Charging",IF(ev_charging_network_usage_!$H3444&lt;=60,"Medium Charging","Long Charging"))</f>
        <v>Short Charging</v>
      </c>
      <c r="Q3444" s="6">
        <f t="shared" si="216"/>
        <v>3</v>
      </c>
      <c r="R3444" s="30">
        <f t="shared" si="214"/>
        <v>0.68402777777777779</v>
      </c>
      <c r="S3444" s="28">
        <f t="shared" si="215"/>
        <v>45176</v>
      </c>
      <c r="T3444" s="28"/>
    </row>
    <row r="3445" spans="1:20" ht="13.2" x14ac:dyDescent="0.25">
      <c r="A3445" s="3" t="s">
        <v>7614</v>
      </c>
      <c r="B3445" s="3" t="s">
        <v>48</v>
      </c>
      <c r="C3445" s="3" t="s">
        <v>30</v>
      </c>
      <c r="D3445" s="3" t="s">
        <v>16</v>
      </c>
      <c r="E3445" s="3" t="s">
        <v>35</v>
      </c>
      <c r="F3445" s="4">
        <v>45233.497916666667</v>
      </c>
      <c r="G3445" s="4">
        <v>45233.527777777781</v>
      </c>
      <c r="H3445" s="3">
        <v>43</v>
      </c>
      <c r="I3445" s="3">
        <v>12.57</v>
      </c>
      <c r="J3445" s="3">
        <v>15</v>
      </c>
      <c r="K3445" s="3">
        <v>188.55</v>
      </c>
      <c r="L3445" s="3" t="s">
        <v>38</v>
      </c>
      <c r="M3445" s="5">
        <v>4</v>
      </c>
      <c r="N3445" s="6" t="str">
        <f>IF(ev_charging_network_usage_!$I3445&lt;=10,"Low",IF(ev_charging_network_usage_!$I3445&lt;=30,"Medium","High"))</f>
        <v>Medium</v>
      </c>
      <c r="O3445" s="6" t="str">
        <f t="shared" si="217"/>
        <v>Medium Satisfaction</v>
      </c>
      <c r="P3445" s="6" t="str">
        <f>IF(ev_charging_network_usage_!$H3445&lt;30,"Short Charging",IF(ev_charging_network_usage_!$H3445&lt;=60,"Medium Charging","Long Charging"))</f>
        <v>Medium Charging</v>
      </c>
      <c r="Q3445" s="6">
        <f t="shared" si="216"/>
        <v>2</v>
      </c>
      <c r="R3445" s="30">
        <f t="shared" si="214"/>
        <v>0.49791666666666667</v>
      </c>
      <c r="S3445" s="28">
        <f t="shared" si="215"/>
        <v>45233</v>
      </c>
      <c r="T3445" s="28"/>
    </row>
    <row r="3446" spans="1:20" ht="13.2" x14ac:dyDescent="0.25">
      <c r="A3446" s="7" t="s">
        <v>7615</v>
      </c>
      <c r="B3446" s="7" t="s">
        <v>29</v>
      </c>
      <c r="C3446" s="7" t="s">
        <v>21</v>
      </c>
      <c r="D3446" s="7" t="s">
        <v>31</v>
      </c>
      <c r="E3446" s="7" t="s">
        <v>35</v>
      </c>
      <c r="F3446" s="8">
        <v>45201.729166666664</v>
      </c>
      <c r="G3446" s="8">
        <v>45201.759027777778</v>
      </c>
      <c r="H3446" s="7">
        <v>43</v>
      </c>
      <c r="I3446" s="7">
        <v>15.69</v>
      </c>
      <c r="J3446" s="7">
        <v>8</v>
      </c>
      <c r="K3446" s="7">
        <v>125.52</v>
      </c>
      <c r="L3446" s="7" t="s">
        <v>23</v>
      </c>
      <c r="M3446" s="9">
        <v>1</v>
      </c>
      <c r="N3446" s="6" t="str">
        <f>IF(ev_charging_network_usage_!$I3446&lt;=10,"Low",IF(ev_charging_network_usage_!$I3446&lt;=30,"Medium","High"))</f>
        <v>Medium</v>
      </c>
      <c r="O3446" s="6" t="str">
        <f t="shared" si="217"/>
        <v>Low Satisfaction</v>
      </c>
      <c r="P3446" s="6" t="str">
        <f>IF(ev_charging_network_usage_!$H3446&lt;30,"Short Charging",IF(ev_charging_network_usage_!$H3446&lt;=60,"Medium Charging","Long Charging"))</f>
        <v>Medium Charging</v>
      </c>
      <c r="Q3446" s="6">
        <f t="shared" si="216"/>
        <v>1</v>
      </c>
      <c r="R3446" s="30">
        <f t="shared" si="214"/>
        <v>0.72916666666666663</v>
      </c>
      <c r="S3446" s="28">
        <f t="shared" si="215"/>
        <v>45201</v>
      </c>
      <c r="T3446" s="28"/>
    </row>
    <row r="3447" spans="1:20" ht="13.2" x14ac:dyDescent="0.25">
      <c r="A3447" s="3" t="s">
        <v>7616</v>
      </c>
      <c r="B3447" s="3" t="s">
        <v>55</v>
      </c>
      <c r="C3447" s="3" t="s">
        <v>21</v>
      </c>
      <c r="D3447" s="3" t="s">
        <v>22</v>
      </c>
      <c r="E3447" s="3" t="s">
        <v>17</v>
      </c>
      <c r="F3447" s="3" t="s">
        <v>7617</v>
      </c>
      <c r="G3447" s="3" t="s">
        <v>7618</v>
      </c>
      <c r="H3447" s="3">
        <v>43</v>
      </c>
      <c r="I3447" s="3">
        <v>54.21</v>
      </c>
      <c r="J3447" s="3">
        <v>12</v>
      </c>
      <c r="K3447" s="3">
        <v>650.52</v>
      </c>
      <c r="L3447" s="3" t="s">
        <v>27</v>
      </c>
      <c r="M3447" s="5">
        <v>3</v>
      </c>
      <c r="N3447" s="6" t="str">
        <f>IF(ev_charging_network_usage_!$I3447&lt;=10,"Low",IF(ev_charging_network_usage_!$I3447&lt;=30,"Medium","High"))</f>
        <v>High</v>
      </c>
      <c r="O3447" s="6" t="str">
        <f t="shared" si="217"/>
        <v>Medium Satisfaction</v>
      </c>
      <c r="P3447" s="6" t="str">
        <f>IF(ev_charging_network_usage_!$H3447&lt;30,"Short Charging",IF(ev_charging_network_usage_!$H3447&lt;=60,"Medium Charging","Long Charging"))</f>
        <v>Medium Charging</v>
      </c>
      <c r="Q3447" s="6">
        <f t="shared" si="216"/>
        <v>1</v>
      </c>
      <c r="R3447" s="30">
        <f t="shared" si="214"/>
        <v>0.48819444444444443</v>
      </c>
      <c r="S3447" s="28">
        <f t="shared" si="215"/>
        <v>45153</v>
      </c>
      <c r="T3447" s="28"/>
    </row>
    <row r="3448" spans="1:20" ht="13.2" x14ac:dyDescent="0.25">
      <c r="A3448" s="7" t="s">
        <v>7619</v>
      </c>
      <c r="B3448" s="7" t="s">
        <v>78</v>
      </c>
      <c r="C3448" s="7" t="s">
        <v>21</v>
      </c>
      <c r="D3448" s="7" t="s">
        <v>34</v>
      </c>
      <c r="E3448" s="7" t="s">
        <v>35</v>
      </c>
      <c r="F3448" s="8">
        <v>45084.32916666667</v>
      </c>
      <c r="G3448" s="8">
        <v>45084.381249999999</v>
      </c>
      <c r="H3448" s="7">
        <v>75</v>
      </c>
      <c r="I3448" s="7">
        <v>43.51</v>
      </c>
      <c r="J3448" s="7">
        <v>10</v>
      </c>
      <c r="K3448" s="7">
        <v>435.1</v>
      </c>
      <c r="L3448" s="7" t="s">
        <v>23</v>
      </c>
      <c r="M3448" s="9">
        <v>2</v>
      </c>
      <c r="N3448" s="6" t="str">
        <f>IF(ev_charging_network_usage_!$I3448&lt;=10,"Low",IF(ev_charging_network_usage_!$I3448&lt;=30,"Medium","High"))</f>
        <v>High</v>
      </c>
      <c r="O3448" s="6" t="str">
        <f t="shared" si="217"/>
        <v>Low Satisfaction</v>
      </c>
      <c r="P3448" s="6" t="str">
        <f>IF(ev_charging_network_usage_!$H3448&lt;30,"Short Charging",IF(ev_charging_network_usage_!$H3448&lt;=60,"Medium Charging","Long Charging"))</f>
        <v>Long Charging</v>
      </c>
      <c r="Q3448" s="6">
        <f t="shared" si="216"/>
        <v>1</v>
      </c>
      <c r="R3448" s="30">
        <f t="shared" si="214"/>
        <v>0.32916666666666666</v>
      </c>
      <c r="S3448" s="28">
        <f t="shared" si="215"/>
        <v>45084</v>
      </c>
      <c r="T3448" s="28"/>
    </row>
    <row r="3449" spans="1:20" ht="13.2" x14ac:dyDescent="0.25">
      <c r="A3449" s="3" t="s">
        <v>7620</v>
      </c>
      <c r="B3449" s="3" t="s">
        <v>14</v>
      </c>
      <c r="C3449" s="3" t="s">
        <v>21</v>
      </c>
      <c r="D3449" s="3" t="s">
        <v>34</v>
      </c>
      <c r="E3449" s="3" t="s">
        <v>35</v>
      </c>
      <c r="F3449" s="4">
        <v>45544.742361111108</v>
      </c>
      <c r="G3449" s="4">
        <v>45544.818055555559</v>
      </c>
      <c r="H3449" s="3">
        <v>109</v>
      </c>
      <c r="I3449" s="3">
        <v>23.37</v>
      </c>
      <c r="J3449" s="3">
        <v>8</v>
      </c>
      <c r="K3449" s="3">
        <v>186.96</v>
      </c>
      <c r="L3449" s="3" t="s">
        <v>23</v>
      </c>
      <c r="M3449" s="5">
        <v>5</v>
      </c>
      <c r="N3449" s="6" t="str">
        <f>IF(ev_charging_network_usage_!$I3449&lt;=10,"Low",IF(ev_charging_network_usage_!$I3449&lt;=30,"Medium","High"))</f>
        <v>Medium</v>
      </c>
      <c r="O3449" s="6" t="str">
        <f t="shared" si="217"/>
        <v>High Satisfaction</v>
      </c>
      <c r="P3449" s="6" t="str">
        <f>IF(ev_charging_network_usage_!$H3449&lt;30,"Short Charging",IF(ev_charging_network_usage_!$H3449&lt;=60,"Medium Charging","Long Charging"))</f>
        <v>Long Charging</v>
      </c>
      <c r="Q3449" s="6">
        <f t="shared" si="216"/>
        <v>1</v>
      </c>
      <c r="R3449" s="30">
        <f t="shared" si="214"/>
        <v>0.74236111111111114</v>
      </c>
      <c r="S3449" s="28">
        <f t="shared" si="215"/>
        <v>45544</v>
      </c>
      <c r="T3449" s="28"/>
    </row>
    <row r="3450" spans="1:20" ht="13.2" x14ac:dyDescent="0.25">
      <c r="A3450" s="7" t="s">
        <v>7621</v>
      </c>
      <c r="B3450" s="7" t="s">
        <v>14</v>
      </c>
      <c r="C3450" s="7" t="s">
        <v>30</v>
      </c>
      <c r="D3450" s="7" t="s">
        <v>31</v>
      </c>
      <c r="E3450" s="7" t="s">
        <v>17</v>
      </c>
      <c r="F3450" s="7" t="s">
        <v>7622</v>
      </c>
      <c r="G3450" s="7" t="s">
        <v>7623</v>
      </c>
      <c r="H3450" s="7">
        <v>45</v>
      </c>
      <c r="I3450" s="7">
        <v>23.98</v>
      </c>
      <c r="J3450" s="7">
        <v>12</v>
      </c>
      <c r="K3450" s="7">
        <v>287.76</v>
      </c>
      <c r="L3450" s="7" t="s">
        <v>18</v>
      </c>
      <c r="M3450" s="9">
        <v>4</v>
      </c>
      <c r="N3450" s="6" t="str">
        <f>IF(ev_charging_network_usage_!$I3450&lt;=10,"Low",IF(ev_charging_network_usage_!$I3450&lt;=30,"Medium","High"))</f>
        <v>Medium</v>
      </c>
      <c r="O3450" s="6" t="str">
        <f t="shared" si="217"/>
        <v>Medium Satisfaction</v>
      </c>
      <c r="P3450" s="6" t="str">
        <f>IF(ev_charging_network_usage_!$H3450&lt;30,"Short Charging",IF(ev_charging_network_usage_!$H3450&lt;=60,"Medium Charging","Long Charging"))</f>
        <v>Medium Charging</v>
      </c>
      <c r="Q3450" s="6">
        <f t="shared" si="216"/>
        <v>2</v>
      </c>
      <c r="R3450" s="30">
        <f t="shared" si="214"/>
        <v>0.70972222222222225</v>
      </c>
      <c r="S3450" s="28">
        <f t="shared" si="215"/>
        <v>45137</v>
      </c>
      <c r="T3450" s="28"/>
    </row>
    <row r="3451" spans="1:20" ht="13.2" x14ac:dyDescent="0.25">
      <c r="A3451" s="3" t="s">
        <v>7624</v>
      </c>
      <c r="B3451" s="3" t="s">
        <v>59</v>
      </c>
      <c r="C3451" s="3" t="s">
        <v>15</v>
      </c>
      <c r="D3451" s="3" t="s">
        <v>22</v>
      </c>
      <c r="E3451" s="3" t="s">
        <v>35</v>
      </c>
      <c r="F3451" s="4">
        <v>45448.567361111112</v>
      </c>
      <c r="G3451" s="4">
        <v>45448.581250000003</v>
      </c>
      <c r="H3451" s="3">
        <v>20</v>
      </c>
      <c r="I3451" s="3">
        <v>30.06</v>
      </c>
      <c r="J3451" s="3">
        <v>15</v>
      </c>
      <c r="K3451" s="3">
        <v>450.9</v>
      </c>
      <c r="L3451" s="3" t="s">
        <v>23</v>
      </c>
      <c r="M3451" s="5">
        <v>1</v>
      </c>
      <c r="N3451" s="6" t="str">
        <f>IF(ev_charging_network_usage_!$I3451&lt;=10,"Low",IF(ev_charging_network_usage_!$I3451&lt;=30,"Medium","High"))</f>
        <v>High</v>
      </c>
      <c r="O3451" s="6" t="str">
        <f t="shared" si="217"/>
        <v>Low Satisfaction</v>
      </c>
      <c r="P3451" s="6" t="str">
        <f>IF(ev_charging_network_usage_!$H3451&lt;30,"Short Charging",IF(ev_charging_network_usage_!$H3451&lt;=60,"Medium Charging","Long Charging"))</f>
        <v>Short Charging</v>
      </c>
      <c r="Q3451" s="6">
        <f t="shared" si="216"/>
        <v>3</v>
      </c>
      <c r="R3451" s="30">
        <f t="shared" si="214"/>
        <v>0.56736111111111109</v>
      </c>
      <c r="S3451" s="28">
        <f t="shared" si="215"/>
        <v>45448</v>
      </c>
      <c r="T3451" s="28"/>
    </row>
    <row r="3452" spans="1:20" ht="13.2" x14ac:dyDescent="0.25">
      <c r="A3452" s="7" t="s">
        <v>7625</v>
      </c>
      <c r="B3452" s="7" t="s">
        <v>20</v>
      </c>
      <c r="C3452" s="7" t="s">
        <v>21</v>
      </c>
      <c r="D3452" s="7" t="s">
        <v>34</v>
      </c>
      <c r="E3452" s="7" t="s">
        <v>35</v>
      </c>
      <c r="F3452" s="7" t="s">
        <v>7626</v>
      </c>
      <c r="G3452" s="7" t="s">
        <v>7627</v>
      </c>
      <c r="H3452" s="7">
        <v>103</v>
      </c>
      <c r="I3452" s="7">
        <v>18.63</v>
      </c>
      <c r="J3452" s="7">
        <v>12</v>
      </c>
      <c r="K3452" s="7">
        <v>223.56</v>
      </c>
      <c r="L3452" s="7" t="s">
        <v>23</v>
      </c>
      <c r="M3452" s="9">
        <v>4</v>
      </c>
      <c r="N3452" s="6" t="str">
        <f>IF(ev_charging_network_usage_!$I3452&lt;=10,"Low",IF(ev_charging_network_usage_!$I3452&lt;=30,"Medium","High"))</f>
        <v>Medium</v>
      </c>
      <c r="O3452" s="6" t="str">
        <f t="shared" si="217"/>
        <v>Medium Satisfaction</v>
      </c>
      <c r="P3452" s="6" t="str">
        <f>IF(ev_charging_network_usage_!$H3452&lt;30,"Short Charging",IF(ev_charging_network_usage_!$H3452&lt;=60,"Medium Charging","Long Charging"))</f>
        <v>Long Charging</v>
      </c>
      <c r="Q3452" s="6">
        <f t="shared" si="216"/>
        <v>1</v>
      </c>
      <c r="R3452" s="30">
        <f t="shared" si="214"/>
        <v>0.77777777777777779</v>
      </c>
      <c r="S3452" s="28">
        <f t="shared" si="215"/>
        <v>45287</v>
      </c>
      <c r="T3452" s="28"/>
    </row>
    <row r="3453" spans="1:20" ht="13.2" x14ac:dyDescent="0.25">
      <c r="A3453" s="3" t="s">
        <v>7628</v>
      </c>
      <c r="B3453" s="3" t="s">
        <v>59</v>
      </c>
      <c r="C3453" s="3" t="s">
        <v>15</v>
      </c>
      <c r="D3453" s="3" t="s">
        <v>34</v>
      </c>
      <c r="E3453" s="3" t="s">
        <v>35</v>
      </c>
      <c r="F3453" s="4">
        <v>45602.447222222225</v>
      </c>
      <c r="G3453" s="4">
        <v>45602.489583333336</v>
      </c>
      <c r="H3453" s="3">
        <v>61</v>
      </c>
      <c r="I3453" s="3">
        <v>8.56</v>
      </c>
      <c r="J3453" s="3">
        <v>8</v>
      </c>
      <c r="K3453" s="3">
        <v>68.48</v>
      </c>
      <c r="L3453" s="3" t="s">
        <v>38</v>
      </c>
      <c r="M3453" s="5">
        <v>4</v>
      </c>
      <c r="N3453" s="6" t="str">
        <f>IF(ev_charging_network_usage_!$I3453&lt;=10,"Low",IF(ev_charging_network_usage_!$I3453&lt;=30,"Medium","High"))</f>
        <v>Low</v>
      </c>
      <c r="O3453" s="6" t="str">
        <f t="shared" si="217"/>
        <v>Medium Satisfaction</v>
      </c>
      <c r="P3453" s="6" t="str">
        <f>IF(ev_charging_network_usage_!$H3453&lt;30,"Short Charging",IF(ev_charging_network_usage_!$H3453&lt;=60,"Medium Charging","Long Charging"))</f>
        <v>Long Charging</v>
      </c>
      <c r="Q3453" s="6">
        <f t="shared" si="216"/>
        <v>3</v>
      </c>
      <c r="R3453" s="30">
        <f t="shared" si="214"/>
        <v>0.44722222222222224</v>
      </c>
      <c r="S3453" s="28">
        <f t="shared" si="215"/>
        <v>45602</v>
      </c>
      <c r="T3453" s="28"/>
    </row>
    <row r="3454" spans="1:20" ht="13.2" x14ac:dyDescent="0.25">
      <c r="A3454" s="7" t="s">
        <v>7629</v>
      </c>
      <c r="B3454" s="7" t="s">
        <v>43</v>
      </c>
      <c r="C3454" s="7" t="s">
        <v>30</v>
      </c>
      <c r="D3454" s="7" t="s">
        <v>31</v>
      </c>
      <c r="E3454" s="7" t="s">
        <v>35</v>
      </c>
      <c r="F3454" s="8">
        <v>44990.686111111114</v>
      </c>
      <c r="G3454" s="8">
        <v>44990.710416666669</v>
      </c>
      <c r="H3454" s="7">
        <v>35</v>
      </c>
      <c r="I3454" s="7">
        <v>17.14</v>
      </c>
      <c r="J3454" s="7">
        <v>8</v>
      </c>
      <c r="K3454" s="7">
        <v>137.12</v>
      </c>
      <c r="L3454" s="7" t="s">
        <v>18</v>
      </c>
      <c r="M3454" s="9">
        <v>1</v>
      </c>
      <c r="N3454" s="6" t="str">
        <f>IF(ev_charging_network_usage_!$I3454&lt;=10,"Low",IF(ev_charging_network_usage_!$I3454&lt;=30,"Medium","High"))</f>
        <v>Medium</v>
      </c>
      <c r="O3454" s="6" t="str">
        <f t="shared" si="217"/>
        <v>Low Satisfaction</v>
      </c>
      <c r="P3454" s="6" t="str">
        <f>IF(ev_charging_network_usage_!$H3454&lt;30,"Short Charging",IF(ev_charging_network_usage_!$H3454&lt;=60,"Medium Charging","Long Charging"))</f>
        <v>Medium Charging</v>
      </c>
      <c r="Q3454" s="6">
        <f t="shared" si="216"/>
        <v>2</v>
      </c>
      <c r="R3454" s="30">
        <f t="shared" si="214"/>
        <v>0.68611111111111112</v>
      </c>
      <c r="S3454" s="28">
        <f t="shared" si="215"/>
        <v>44990</v>
      </c>
      <c r="T3454" s="28"/>
    </row>
    <row r="3455" spans="1:20" ht="13.2" x14ac:dyDescent="0.25">
      <c r="A3455" s="3" t="s">
        <v>7630</v>
      </c>
      <c r="B3455" s="3" t="s">
        <v>78</v>
      </c>
      <c r="C3455" s="3" t="s">
        <v>15</v>
      </c>
      <c r="D3455" s="3" t="s">
        <v>34</v>
      </c>
      <c r="E3455" s="3" t="s">
        <v>17</v>
      </c>
      <c r="F3455" s="3" t="s">
        <v>7631</v>
      </c>
      <c r="G3455" s="3" t="s">
        <v>7632</v>
      </c>
      <c r="H3455" s="3">
        <v>66</v>
      </c>
      <c r="I3455" s="3">
        <v>57.74</v>
      </c>
      <c r="J3455" s="3">
        <v>15</v>
      </c>
      <c r="K3455" s="3">
        <v>866.1</v>
      </c>
      <c r="L3455" s="3" t="s">
        <v>18</v>
      </c>
      <c r="M3455" s="5">
        <v>2</v>
      </c>
      <c r="N3455" s="6" t="str">
        <f>IF(ev_charging_network_usage_!$I3455&lt;=10,"Low",IF(ev_charging_network_usage_!$I3455&lt;=30,"Medium","High"))</f>
        <v>High</v>
      </c>
      <c r="O3455" s="6" t="str">
        <f t="shared" si="217"/>
        <v>Low Satisfaction</v>
      </c>
      <c r="P3455" s="6" t="str">
        <f>IF(ev_charging_network_usage_!$H3455&lt;30,"Short Charging",IF(ev_charging_network_usage_!$H3455&lt;=60,"Medium Charging","Long Charging"))</f>
        <v>Long Charging</v>
      </c>
      <c r="Q3455" s="6">
        <f t="shared" si="216"/>
        <v>3</v>
      </c>
      <c r="R3455" s="30">
        <f t="shared" si="214"/>
        <v>0.34930555555555554</v>
      </c>
      <c r="S3455" s="28">
        <f t="shared" si="215"/>
        <v>45487</v>
      </c>
      <c r="T3455" s="28"/>
    </row>
    <row r="3456" spans="1:20" ht="13.2" x14ac:dyDescent="0.25">
      <c r="A3456" s="7" t="s">
        <v>7633</v>
      </c>
      <c r="B3456" s="7" t="s">
        <v>20</v>
      </c>
      <c r="C3456" s="7" t="s">
        <v>21</v>
      </c>
      <c r="D3456" s="7" t="s">
        <v>31</v>
      </c>
      <c r="E3456" s="7" t="s">
        <v>17</v>
      </c>
      <c r="F3456" s="8">
        <v>45233.793055555558</v>
      </c>
      <c r="G3456" s="8">
        <v>45233.824999999997</v>
      </c>
      <c r="H3456" s="7">
        <v>46</v>
      </c>
      <c r="I3456" s="7">
        <v>13.64</v>
      </c>
      <c r="J3456" s="7">
        <v>8</v>
      </c>
      <c r="K3456" s="7">
        <v>109.12</v>
      </c>
      <c r="L3456" s="7" t="s">
        <v>18</v>
      </c>
      <c r="M3456" s="9">
        <v>4</v>
      </c>
      <c r="N3456" s="6" t="str">
        <f>IF(ev_charging_network_usage_!$I3456&lt;=10,"Low",IF(ev_charging_network_usage_!$I3456&lt;=30,"Medium","High"))</f>
        <v>Medium</v>
      </c>
      <c r="O3456" s="6" t="str">
        <f t="shared" si="217"/>
        <v>Medium Satisfaction</v>
      </c>
      <c r="P3456" s="6" t="str">
        <f>IF(ev_charging_network_usage_!$H3456&lt;30,"Short Charging",IF(ev_charging_network_usage_!$H3456&lt;=60,"Medium Charging","Long Charging"))</f>
        <v>Medium Charging</v>
      </c>
      <c r="Q3456" s="6">
        <f t="shared" si="216"/>
        <v>1</v>
      </c>
      <c r="R3456" s="30">
        <f t="shared" si="214"/>
        <v>0.79305555555555551</v>
      </c>
      <c r="S3456" s="28">
        <f t="shared" si="215"/>
        <v>45233</v>
      </c>
      <c r="T3456" s="28"/>
    </row>
    <row r="3457" spans="1:20" ht="13.2" x14ac:dyDescent="0.25">
      <c r="A3457" s="3" t="s">
        <v>7634</v>
      </c>
      <c r="B3457" s="3" t="s">
        <v>29</v>
      </c>
      <c r="C3457" s="3" t="s">
        <v>30</v>
      </c>
      <c r="D3457" s="3" t="s">
        <v>22</v>
      </c>
      <c r="E3457" s="3" t="s">
        <v>17</v>
      </c>
      <c r="F3457" s="3" t="s">
        <v>7635</v>
      </c>
      <c r="G3457" s="3" t="s">
        <v>7636</v>
      </c>
      <c r="H3457" s="3">
        <v>12</v>
      </c>
      <c r="I3457" s="3">
        <v>50.54</v>
      </c>
      <c r="J3457" s="3">
        <v>10</v>
      </c>
      <c r="K3457" s="3">
        <v>505.4</v>
      </c>
      <c r="L3457" s="3" t="s">
        <v>38</v>
      </c>
      <c r="M3457" s="5">
        <v>5</v>
      </c>
      <c r="N3457" s="6" t="str">
        <f>IF(ev_charging_network_usage_!$I3457&lt;=10,"Low",IF(ev_charging_network_usage_!$I3457&lt;=30,"Medium","High"))</f>
        <v>High</v>
      </c>
      <c r="O3457" s="6" t="str">
        <f t="shared" si="217"/>
        <v>High Satisfaction</v>
      </c>
      <c r="P3457" s="6" t="str">
        <f>IF(ev_charging_network_usage_!$H3457&lt;30,"Short Charging",IF(ev_charging_network_usage_!$H3457&lt;=60,"Medium Charging","Long Charging"))</f>
        <v>Short Charging</v>
      </c>
      <c r="Q3457" s="6">
        <f t="shared" si="216"/>
        <v>2</v>
      </c>
      <c r="R3457" s="30">
        <f t="shared" si="214"/>
        <v>0.11805555555555555</v>
      </c>
      <c r="S3457" s="28">
        <f t="shared" si="215"/>
        <v>45580</v>
      </c>
      <c r="T3457" s="28"/>
    </row>
    <row r="3458" spans="1:20" ht="13.2" x14ac:dyDescent="0.25">
      <c r="A3458" s="7" t="s">
        <v>7637</v>
      </c>
      <c r="B3458" s="7" t="s">
        <v>43</v>
      </c>
      <c r="C3458" s="7" t="s">
        <v>15</v>
      </c>
      <c r="D3458" s="7" t="s">
        <v>16</v>
      </c>
      <c r="E3458" s="7" t="s">
        <v>35</v>
      </c>
      <c r="F3458" s="7" t="s">
        <v>7638</v>
      </c>
      <c r="G3458" s="7" t="s">
        <v>7639</v>
      </c>
      <c r="H3458" s="7">
        <v>60</v>
      </c>
      <c r="I3458" s="7">
        <v>23.45</v>
      </c>
      <c r="J3458" s="7">
        <v>12</v>
      </c>
      <c r="K3458" s="7">
        <v>281.39999999999998</v>
      </c>
      <c r="L3458" s="7" t="s">
        <v>23</v>
      </c>
      <c r="M3458" s="9">
        <v>2</v>
      </c>
      <c r="N3458" s="6" t="str">
        <f>IF(ev_charging_network_usage_!$I3458&lt;=10,"Low",IF(ev_charging_network_usage_!$I3458&lt;=30,"Medium","High"))</f>
        <v>Medium</v>
      </c>
      <c r="O3458" s="6" t="str">
        <f t="shared" si="217"/>
        <v>Low Satisfaction</v>
      </c>
      <c r="P3458" s="6" t="str">
        <f>IF(ev_charging_network_usage_!$H3458&lt;30,"Short Charging",IF(ev_charging_network_usage_!$H3458&lt;=60,"Medium Charging","Long Charging"))</f>
        <v>Medium Charging</v>
      </c>
      <c r="Q3458" s="6">
        <f t="shared" si="216"/>
        <v>3</v>
      </c>
      <c r="R3458" s="30">
        <f t="shared" ref="R3458:R3521" si="218">TIME(HOUR(F3458),MINUTE(F3458),SECOND(F3458))</f>
        <v>0.6020833333333333</v>
      </c>
      <c r="S3458" s="28">
        <f t="shared" ref="S3458:S3521" si="219">DATE(YEAR(F3458),MONTH(F3458),DAY(F3458))</f>
        <v>45043</v>
      </c>
      <c r="T3458" s="28"/>
    </row>
    <row r="3459" spans="1:20" ht="13.2" x14ac:dyDescent="0.25">
      <c r="A3459" s="3" t="s">
        <v>7640</v>
      </c>
      <c r="B3459" s="3" t="s">
        <v>43</v>
      </c>
      <c r="C3459" s="3" t="s">
        <v>21</v>
      </c>
      <c r="D3459" s="3" t="s">
        <v>22</v>
      </c>
      <c r="E3459" s="3" t="s">
        <v>35</v>
      </c>
      <c r="F3459" s="4">
        <v>45323.623611111114</v>
      </c>
      <c r="G3459" s="4">
        <v>45323.690972222219</v>
      </c>
      <c r="H3459" s="3">
        <v>97</v>
      </c>
      <c r="I3459" s="3">
        <v>31.8</v>
      </c>
      <c r="J3459" s="3">
        <v>15</v>
      </c>
      <c r="K3459" s="3">
        <v>477</v>
      </c>
      <c r="L3459" s="3" t="s">
        <v>38</v>
      </c>
      <c r="M3459" s="5">
        <v>4</v>
      </c>
      <c r="N3459" s="6" t="str">
        <f>IF(ev_charging_network_usage_!$I3459&lt;=10,"Low",IF(ev_charging_network_usage_!$I3459&lt;=30,"Medium","High"))</f>
        <v>High</v>
      </c>
      <c r="O3459" s="6" t="str">
        <f t="shared" si="217"/>
        <v>Medium Satisfaction</v>
      </c>
      <c r="P3459" s="6" t="str">
        <f>IF(ev_charging_network_usage_!$H3459&lt;30,"Short Charging",IF(ev_charging_network_usage_!$H3459&lt;=60,"Medium Charging","Long Charging"))</f>
        <v>Long Charging</v>
      </c>
      <c r="Q3459" s="6">
        <f t="shared" ref="Q3459:Q3522" si="220">IF(C3459="Fast Charger",1,IF(C3459="Standard Charger",2,IF(C3459="Super Fast Charger",3,"")))</f>
        <v>1</v>
      </c>
      <c r="R3459" s="30">
        <f t="shared" si="218"/>
        <v>0.62361111111111112</v>
      </c>
      <c r="S3459" s="28">
        <f t="shared" si="219"/>
        <v>45323</v>
      </c>
      <c r="T3459" s="28"/>
    </row>
    <row r="3460" spans="1:20" ht="13.2" x14ac:dyDescent="0.25">
      <c r="A3460" s="7" t="s">
        <v>7641</v>
      </c>
      <c r="B3460" s="7" t="s">
        <v>55</v>
      </c>
      <c r="C3460" s="7" t="s">
        <v>21</v>
      </c>
      <c r="D3460" s="7" t="s">
        <v>34</v>
      </c>
      <c r="E3460" s="7" t="s">
        <v>17</v>
      </c>
      <c r="F3460" s="7" t="s">
        <v>7642</v>
      </c>
      <c r="G3460" s="7" t="s">
        <v>7643</v>
      </c>
      <c r="H3460" s="7">
        <v>114</v>
      </c>
      <c r="I3460" s="7">
        <v>4.1500000000000004</v>
      </c>
      <c r="J3460" s="7">
        <v>10</v>
      </c>
      <c r="K3460" s="7">
        <v>41.5</v>
      </c>
      <c r="L3460" s="7" t="s">
        <v>38</v>
      </c>
      <c r="M3460" s="9">
        <v>4</v>
      </c>
      <c r="N3460" s="6" t="str">
        <f>IF(ev_charging_network_usage_!$I3460&lt;=10,"Low",IF(ev_charging_network_usage_!$I3460&lt;=30,"Medium","High"))</f>
        <v>Low</v>
      </c>
      <c r="O3460" s="6" t="str">
        <f t="shared" ref="O3460:O3523" si="221">IF(M3460&lt;=2,"Low Satisfaction",IF(M3460&lt;=4,"Medium Satisfaction","High Satisfaction"))</f>
        <v>Medium Satisfaction</v>
      </c>
      <c r="P3460" s="6" t="str">
        <f>IF(ev_charging_network_usage_!$H3460&lt;30,"Short Charging",IF(ev_charging_network_usage_!$H3460&lt;=60,"Medium Charging","Long Charging"))</f>
        <v>Long Charging</v>
      </c>
      <c r="Q3460" s="6">
        <f t="shared" si="220"/>
        <v>1</v>
      </c>
      <c r="R3460" s="30">
        <f t="shared" si="218"/>
        <v>7.9861111111111105E-2</v>
      </c>
      <c r="S3460" s="28">
        <f t="shared" si="219"/>
        <v>45217</v>
      </c>
      <c r="T3460" s="28"/>
    </row>
    <row r="3461" spans="1:20" ht="13.2" x14ac:dyDescent="0.25">
      <c r="A3461" s="3" t="s">
        <v>7644</v>
      </c>
      <c r="B3461" s="3" t="s">
        <v>48</v>
      </c>
      <c r="C3461" s="3" t="s">
        <v>15</v>
      </c>
      <c r="D3461" s="3" t="s">
        <v>34</v>
      </c>
      <c r="E3461" s="3" t="s">
        <v>35</v>
      </c>
      <c r="F3461" s="4">
        <v>45449.03402777778</v>
      </c>
      <c r="G3461" s="4">
        <v>45449.102083333331</v>
      </c>
      <c r="H3461" s="3">
        <v>98</v>
      </c>
      <c r="I3461" s="3">
        <v>26.39</v>
      </c>
      <c r="J3461" s="3">
        <v>15</v>
      </c>
      <c r="K3461" s="3">
        <v>395.85</v>
      </c>
      <c r="L3461" s="3" t="s">
        <v>18</v>
      </c>
      <c r="M3461" s="5">
        <v>4</v>
      </c>
      <c r="N3461" s="6" t="str">
        <f>IF(ev_charging_network_usage_!$I3461&lt;=10,"Low",IF(ev_charging_network_usage_!$I3461&lt;=30,"Medium","High"))</f>
        <v>Medium</v>
      </c>
      <c r="O3461" s="6" t="str">
        <f t="shared" si="221"/>
        <v>Medium Satisfaction</v>
      </c>
      <c r="P3461" s="6" t="str">
        <f>IF(ev_charging_network_usage_!$H3461&lt;30,"Short Charging",IF(ev_charging_network_usage_!$H3461&lt;=60,"Medium Charging","Long Charging"))</f>
        <v>Long Charging</v>
      </c>
      <c r="Q3461" s="6">
        <f t="shared" si="220"/>
        <v>3</v>
      </c>
      <c r="R3461" s="30">
        <f t="shared" si="218"/>
        <v>3.4027777777777775E-2</v>
      </c>
      <c r="S3461" s="28">
        <f t="shared" si="219"/>
        <v>45449</v>
      </c>
      <c r="T3461" s="28"/>
    </row>
    <row r="3462" spans="1:20" ht="13.2" x14ac:dyDescent="0.25">
      <c r="A3462" s="7" t="s">
        <v>7645</v>
      </c>
      <c r="B3462" s="7" t="s">
        <v>43</v>
      </c>
      <c r="C3462" s="7" t="s">
        <v>15</v>
      </c>
      <c r="D3462" s="7" t="s">
        <v>22</v>
      </c>
      <c r="E3462" s="7" t="s">
        <v>17</v>
      </c>
      <c r="F3462" s="7" t="s">
        <v>7646</v>
      </c>
      <c r="G3462" s="7" t="s">
        <v>7647</v>
      </c>
      <c r="H3462" s="7">
        <v>34</v>
      </c>
      <c r="I3462" s="7">
        <v>33.200000000000003</v>
      </c>
      <c r="J3462" s="7">
        <v>8</v>
      </c>
      <c r="K3462" s="7">
        <v>265.60000000000002</v>
      </c>
      <c r="L3462" s="7" t="s">
        <v>38</v>
      </c>
      <c r="M3462" s="9">
        <v>5</v>
      </c>
      <c r="N3462" s="6" t="str">
        <f>IF(ev_charging_network_usage_!$I3462&lt;=10,"Low",IF(ev_charging_network_usage_!$I3462&lt;=30,"Medium","High"))</f>
        <v>High</v>
      </c>
      <c r="O3462" s="6" t="str">
        <f t="shared" si="221"/>
        <v>High Satisfaction</v>
      </c>
      <c r="P3462" s="6" t="str">
        <f>IF(ev_charging_network_usage_!$H3462&lt;30,"Short Charging",IF(ev_charging_network_usage_!$H3462&lt;=60,"Medium Charging","Long Charging"))</f>
        <v>Medium Charging</v>
      </c>
      <c r="Q3462" s="6">
        <f t="shared" si="220"/>
        <v>3</v>
      </c>
      <c r="R3462" s="30">
        <f t="shared" si="218"/>
        <v>7.4305555555555555E-2</v>
      </c>
      <c r="S3462" s="28">
        <f t="shared" si="219"/>
        <v>45373</v>
      </c>
      <c r="T3462" s="28"/>
    </row>
    <row r="3463" spans="1:20" ht="13.2" x14ac:dyDescent="0.25">
      <c r="A3463" s="3" t="s">
        <v>7648</v>
      </c>
      <c r="B3463" s="3" t="s">
        <v>43</v>
      </c>
      <c r="C3463" s="3" t="s">
        <v>15</v>
      </c>
      <c r="D3463" s="3" t="s">
        <v>22</v>
      </c>
      <c r="E3463" s="3" t="s">
        <v>35</v>
      </c>
      <c r="F3463" s="4">
        <v>45449.420138888891</v>
      </c>
      <c r="G3463" s="4">
        <v>45449.459027777775</v>
      </c>
      <c r="H3463" s="3">
        <v>56</v>
      </c>
      <c r="I3463" s="3">
        <v>46.17</v>
      </c>
      <c r="J3463" s="3">
        <v>12</v>
      </c>
      <c r="K3463" s="3">
        <v>554.04</v>
      </c>
      <c r="L3463" s="3" t="s">
        <v>18</v>
      </c>
      <c r="M3463" s="5">
        <v>3</v>
      </c>
      <c r="N3463" s="6" t="str">
        <f>IF(ev_charging_network_usage_!$I3463&lt;=10,"Low",IF(ev_charging_network_usage_!$I3463&lt;=30,"Medium","High"))</f>
        <v>High</v>
      </c>
      <c r="O3463" s="6" t="str">
        <f t="shared" si="221"/>
        <v>Medium Satisfaction</v>
      </c>
      <c r="P3463" s="6" t="str">
        <f>IF(ev_charging_network_usage_!$H3463&lt;30,"Short Charging",IF(ev_charging_network_usage_!$H3463&lt;=60,"Medium Charging","Long Charging"))</f>
        <v>Medium Charging</v>
      </c>
      <c r="Q3463" s="6">
        <f t="shared" si="220"/>
        <v>3</v>
      </c>
      <c r="R3463" s="30">
        <f t="shared" si="218"/>
        <v>0.4201388888888889</v>
      </c>
      <c r="S3463" s="28">
        <f t="shared" si="219"/>
        <v>45449</v>
      </c>
      <c r="T3463" s="28"/>
    </row>
    <row r="3464" spans="1:20" ht="13.2" x14ac:dyDescent="0.25">
      <c r="A3464" s="7" t="s">
        <v>7649</v>
      </c>
      <c r="B3464" s="7" t="s">
        <v>14</v>
      </c>
      <c r="C3464" s="7" t="s">
        <v>21</v>
      </c>
      <c r="D3464" s="7" t="s">
        <v>31</v>
      </c>
      <c r="E3464" s="7" t="s">
        <v>35</v>
      </c>
      <c r="F3464" s="8">
        <v>45386.017361111109</v>
      </c>
      <c r="G3464" s="8">
        <v>45386.074305555558</v>
      </c>
      <c r="H3464" s="7">
        <v>82</v>
      </c>
      <c r="I3464" s="7">
        <v>50.12</v>
      </c>
      <c r="J3464" s="7">
        <v>8</v>
      </c>
      <c r="K3464" s="7">
        <v>400.96</v>
      </c>
      <c r="L3464" s="7" t="s">
        <v>23</v>
      </c>
      <c r="M3464" s="9">
        <v>4</v>
      </c>
      <c r="N3464" s="6" t="str">
        <f>IF(ev_charging_network_usage_!$I3464&lt;=10,"Low",IF(ev_charging_network_usage_!$I3464&lt;=30,"Medium","High"))</f>
        <v>High</v>
      </c>
      <c r="O3464" s="6" t="str">
        <f t="shared" si="221"/>
        <v>Medium Satisfaction</v>
      </c>
      <c r="P3464" s="6" t="str">
        <f>IF(ev_charging_network_usage_!$H3464&lt;30,"Short Charging",IF(ev_charging_network_usage_!$H3464&lt;=60,"Medium Charging","Long Charging"))</f>
        <v>Long Charging</v>
      </c>
      <c r="Q3464" s="6">
        <f t="shared" si="220"/>
        <v>1</v>
      </c>
      <c r="R3464" s="30">
        <f t="shared" si="218"/>
        <v>1.7361111111111112E-2</v>
      </c>
      <c r="S3464" s="28">
        <f t="shared" si="219"/>
        <v>45386</v>
      </c>
      <c r="T3464" s="28"/>
    </row>
    <row r="3465" spans="1:20" ht="13.2" x14ac:dyDescent="0.25">
      <c r="A3465" s="3" t="s">
        <v>7650</v>
      </c>
      <c r="B3465" s="3" t="s">
        <v>20</v>
      </c>
      <c r="C3465" s="3" t="s">
        <v>15</v>
      </c>
      <c r="D3465" s="3" t="s">
        <v>34</v>
      </c>
      <c r="E3465" s="3" t="s">
        <v>17</v>
      </c>
      <c r="F3465" s="4">
        <v>45201.854166666664</v>
      </c>
      <c r="G3465" s="4">
        <v>45201.883333333331</v>
      </c>
      <c r="H3465" s="3">
        <v>42</v>
      </c>
      <c r="I3465" s="3">
        <v>31.84</v>
      </c>
      <c r="J3465" s="3">
        <v>8</v>
      </c>
      <c r="K3465" s="3">
        <v>254.72</v>
      </c>
      <c r="L3465" s="3" t="s">
        <v>27</v>
      </c>
      <c r="M3465" s="5">
        <v>2</v>
      </c>
      <c r="N3465" s="6" t="str">
        <f>IF(ev_charging_network_usage_!$I3465&lt;=10,"Low",IF(ev_charging_network_usage_!$I3465&lt;=30,"Medium","High"))</f>
        <v>High</v>
      </c>
      <c r="O3465" s="6" t="str">
        <f t="shared" si="221"/>
        <v>Low Satisfaction</v>
      </c>
      <c r="P3465" s="6" t="str">
        <f>IF(ev_charging_network_usage_!$H3465&lt;30,"Short Charging",IF(ev_charging_network_usage_!$H3465&lt;=60,"Medium Charging","Long Charging"))</f>
        <v>Medium Charging</v>
      </c>
      <c r="Q3465" s="6">
        <f t="shared" si="220"/>
        <v>3</v>
      </c>
      <c r="R3465" s="30">
        <f t="shared" si="218"/>
        <v>0.85416666666666663</v>
      </c>
      <c r="S3465" s="28">
        <f t="shared" si="219"/>
        <v>45201</v>
      </c>
      <c r="T3465" s="28"/>
    </row>
    <row r="3466" spans="1:20" ht="13.2" x14ac:dyDescent="0.25">
      <c r="A3466" s="7" t="s">
        <v>7651</v>
      </c>
      <c r="B3466" s="7" t="s">
        <v>20</v>
      </c>
      <c r="C3466" s="7" t="s">
        <v>21</v>
      </c>
      <c r="D3466" s="7" t="s">
        <v>34</v>
      </c>
      <c r="E3466" s="7" t="s">
        <v>35</v>
      </c>
      <c r="F3466" s="8">
        <v>45238.109722222223</v>
      </c>
      <c r="G3466" s="8">
        <v>45238.152083333334</v>
      </c>
      <c r="H3466" s="7">
        <v>61</v>
      </c>
      <c r="I3466" s="7">
        <v>43.16</v>
      </c>
      <c r="J3466" s="7">
        <v>8</v>
      </c>
      <c r="K3466" s="7">
        <v>345.28</v>
      </c>
      <c r="L3466" s="7" t="s">
        <v>27</v>
      </c>
      <c r="M3466" s="9">
        <v>5</v>
      </c>
      <c r="N3466" s="6" t="str">
        <f>IF(ev_charging_network_usage_!$I3466&lt;=10,"Low",IF(ev_charging_network_usage_!$I3466&lt;=30,"Medium","High"))</f>
        <v>High</v>
      </c>
      <c r="O3466" s="6" t="str">
        <f t="shared" si="221"/>
        <v>High Satisfaction</v>
      </c>
      <c r="P3466" s="6" t="str">
        <f>IF(ev_charging_network_usage_!$H3466&lt;30,"Short Charging",IF(ev_charging_network_usage_!$H3466&lt;=60,"Medium Charging","Long Charging"))</f>
        <v>Long Charging</v>
      </c>
      <c r="Q3466" s="6">
        <f t="shared" si="220"/>
        <v>1</v>
      </c>
      <c r="R3466" s="30">
        <f t="shared" si="218"/>
        <v>0.10972222222222222</v>
      </c>
      <c r="S3466" s="28">
        <f t="shared" si="219"/>
        <v>45238</v>
      </c>
      <c r="T3466" s="28"/>
    </row>
    <row r="3467" spans="1:20" ht="13.2" x14ac:dyDescent="0.25">
      <c r="A3467" s="3" t="s">
        <v>7652</v>
      </c>
      <c r="B3467" s="3" t="s">
        <v>29</v>
      </c>
      <c r="C3467" s="3" t="s">
        <v>15</v>
      </c>
      <c r="D3467" s="3" t="s">
        <v>22</v>
      </c>
      <c r="E3467" s="3" t="s">
        <v>35</v>
      </c>
      <c r="F3467" s="4">
        <v>44986.828472222223</v>
      </c>
      <c r="G3467" s="4">
        <v>44986.879861111112</v>
      </c>
      <c r="H3467" s="3">
        <v>74</v>
      </c>
      <c r="I3467" s="3">
        <v>42.43</v>
      </c>
      <c r="J3467" s="3">
        <v>8</v>
      </c>
      <c r="K3467" s="3">
        <v>339.44</v>
      </c>
      <c r="L3467" s="3" t="s">
        <v>38</v>
      </c>
      <c r="M3467" s="5">
        <v>1</v>
      </c>
      <c r="N3467" s="6" t="str">
        <f>IF(ev_charging_network_usage_!$I3467&lt;=10,"Low",IF(ev_charging_network_usage_!$I3467&lt;=30,"Medium","High"))</f>
        <v>High</v>
      </c>
      <c r="O3467" s="6" t="str">
        <f t="shared" si="221"/>
        <v>Low Satisfaction</v>
      </c>
      <c r="P3467" s="6" t="str">
        <f>IF(ev_charging_network_usage_!$H3467&lt;30,"Short Charging",IF(ev_charging_network_usage_!$H3467&lt;=60,"Medium Charging","Long Charging"))</f>
        <v>Long Charging</v>
      </c>
      <c r="Q3467" s="6">
        <f t="shared" si="220"/>
        <v>3</v>
      </c>
      <c r="R3467" s="30">
        <f t="shared" si="218"/>
        <v>0.82847222222222228</v>
      </c>
      <c r="S3467" s="28">
        <f t="shared" si="219"/>
        <v>44986</v>
      </c>
      <c r="T3467" s="28"/>
    </row>
    <row r="3468" spans="1:20" ht="13.2" x14ac:dyDescent="0.25">
      <c r="A3468" s="7" t="s">
        <v>7653</v>
      </c>
      <c r="B3468" s="7" t="s">
        <v>59</v>
      </c>
      <c r="C3468" s="7" t="s">
        <v>15</v>
      </c>
      <c r="D3468" s="7" t="s">
        <v>22</v>
      </c>
      <c r="E3468" s="7" t="s">
        <v>35</v>
      </c>
      <c r="F3468" s="8">
        <v>45299.883333333331</v>
      </c>
      <c r="G3468" s="8">
        <v>45299.938888888886</v>
      </c>
      <c r="H3468" s="7">
        <v>80</v>
      </c>
      <c r="I3468" s="7">
        <v>30.69</v>
      </c>
      <c r="J3468" s="7">
        <v>8</v>
      </c>
      <c r="K3468" s="7">
        <v>245.52</v>
      </c>
      <c r="L3468" s="7" t="s">
        <v>27</v>
      </c>
      <c r="M3468" s="9">
        <v>1</v>
      </c>
      <c r="N3468" s="6" t="str">
        <f>IF(ev_charging_network_usage_!$I3468&lt;=10,"Low",IF(ev_charging_network_usage_!$I3468&lt;=30,"Medium","High"))</f>
        <v>High</v>
      </c>
      <c r="O3468" s="6" t="str">
        <f t="shared" si="221"/>
        <v>Low Satisfaction</v>
      </c>
      <c r="P3468" s="6" t="str">
        <f>IF(ev_charging_network_usage_!$H3468&lt;30,"Short Charging",IF(ev_charging_network_usage_!$H3468&lt;=60,"Medium Charging","Long Charging"))</f>
        <v>Long Charging</v>
      </c>
      <c r="Q3468" s="6">
        <f t="shared" si="220"/>
        <v>3</v>
      </c>
      <c r="R3468" s="30">
        <f t="shared" si="218"/>
        <v>0.8833333333333333</v>
      </c>
      <c r="S3468" s="28">
        <f t="shared" si="219"/>
        <v>45299</v>
      </c>
      <c r="T3468" s="28"/>
    </row>
    <row r="3469" spans="1:20" ht="13.2" x14ac:dyDescent="0.25">
      <c r="A3469" s="3" t="s">
        <v>7654</v>
      </c>
      <c r="B3469" s="3" t="s">
        <v>20</v>
      </c>
      <c r="C3469" s="3" t="s">
        <v>30</v>
      </c>
      <c r="D3469" s="3" t="s">
        <v>34</v>
      </c>
      <c r="E3469" s="3" t="s">
        <v>35</v>
      </c>
      <c r="F3469" s="4">
        <v>45295.260416666664</v>
      </c>
      <c r="G3469" s="4">
        <v>45295.288888888892</v>
      </c>
      <c r="H3469" s="3">
        <v>41</v>
      </c>
      <c r="I3469" s="3">
        <v>45.85</v>
      </c>
      <c r="J3469" s="3">
        <v>8</v>
      </c>
      <c r="K3469" s="3">
        <v>366.8</v>
      </c>
      <c r="L3469" s="3" t="s">
        <v>18</v>
      </c>
      <c r="M3469" s="5">
        <v>2</v>
      </c>
      <c r="N3469" s="6" t="str">
        <f>IF(ev_charging_network_usage_!$I3469&lt;=10,"Low",IF(ev_charging_network_usage_!$I3469&lt;=30,"Medium","High"))</f>
        <v>High</v>
      </c>
      <c r="O3469" s="6" t="str">
        <f t="shared" si="221"/>
        <v>Low Satisfaction</v>
      </c>
      <c r="P3469" s="6" t="str">
        <f>IF(ev_charging_network_usage_!$H3469&lt;30,"Short Charging",IF(ev_charging_network_usage_!$H3469&lt;=60,"Medium Charging","Long Charging"))</f>
        <v>Medium Charging</v>
      </c>
      <c r="Q3469" s="6">
        <f t="shared" si="220"/>
        <v>2</v>
      </c>
      <c r="R3469" s="30">
        <f t="shared" si="218"/>
        <v>0.26041666666666669</v>
      </c>
      <c r="S3469" s="28">
        <f t="shared" si="219"/>
        <v>45295</v>
      </c>
      <c r="T3469" s="28"/>
    </row>
    <row r="3470" spans="1:20" ht="13.2" x14ac:dyDescent="0.25">
      <c r="A3470" s="7" t="s">
        <v>7655</v>
      </c>
      <c r="B3470" s="7" t="s">
        <v>20</v>
      </c>
      <c r="C3470" s="7" t="s">
        <v>30</v>
      </c>
      <c r="D3470" s="7" t="s">
        <v>31</v>
      </c>
      <c r="E3470" s="7" t="s">
        <v>35</v>
      </c>
      <c r="F3470" s="7" t="s">
        <v>7656</v>
      </c>
      <c r="G3470" s="7" t="s">
        <v>7657</v>
      </c>
      <c r="H3470" s="7">
        <v>116</v>
      </c>
      <c r="I3470" s="7">
        <v>15.67</v>
      </c>
      <c r="J3470" s="7">
        <v>12</v>
      </c>
      <c r="K3470" s="7">
        <v>188.04</v>
      </c>
      <c r="L3470" s="7" t="s">
        <v>38</v>
      </c>
      <c r="M3470" s="9">
        <v>3</v>
      </c>
      <c r="N3470" s="6" t="str">
        <f>IF(ev_charging_network_usage_!$I3470&lt;=10,"Low",IF(ev_charging_network_usage_!$I3470&lt;=30,"Medium","High"))</f>
        <v>Medium</v>
      </c>
      <c r="O3470" s="6" t="str">
        <f t="shared" si="221"/>
        <v>Medium Satisfaction</v>
      </c>
      <c r="P3470" s="6" t="str">
        <f>IF(ev_charging_network_usage_!$H3470&lt;30,"Short Charging",IF(ev_charging_network_usage_!$H3470&lt;=60,"Medium Charging","Long Charging"))</f>
        <v>Long Charging</v>
      </c>
      <c r="Q3470" s="6">
        <f t="shared" si="220"/>
        <v>2</v>
      </c>
      <c r="R3470" s="30">
        <f t="shared" si="218"/>
        <v>0.29791666666666666</v>
      </c>
      <c r="S3470" s="28">
        <f t="shared" si="219"/>
        <v>45092</v>
      </c>
      <c r="T3470" s="28"/>
    </row>
    <row r="3471" spans="1:20" ht="13.2" x14ac:dyDescent="0.25">
      <c r="A3471" s="3" t="s">
        <v>7658</v>
      </c>
      <c r="B3471" s="3" t="s">
        <v>55</v>
      </c>
      <c r="C3471" s="3" t="s">
        <v>15</v>
      </c>
      <c r="D3471" s="3" t="s">
        <v>16</v>
      </c>
      <c r="E3471" s="3" t="s">
        <v>17</v>
      </c>
      <c r="F3471" s="4">
        <v>45541.482638888891</v>
      </c>
      <c r="G3471" s="4">
        <v>45541.554861111108</v>
      </c>
      <c r="H3471" s="3">
        <v>104</v>
      </c>
      <c r="I3471" s="3">
        <v>16.29</v>
      </c>
      <c r="J3471" s="3">
        <v>8</v>
      </c>
      <c r="K3471" s="3">
        <v>130.32</v>
      </c>
      <c r="L3471" s="3" t="s">
        <v>18</v>
      </c>
      <c r="M3471" s="5">
        <v>3</v>
      </c>
      <c r="N3471" s="6" t="str">
        <f>IF(ev_charging_network_usage_!$I3471&lt;=10,"Low",IF(ev_charging_network_usage_!$I3471&lt;=30,"Medium","High"))</f>
        <v>Medium</v>
      </c>
      <c r="O3471" s="6" t="str">
        <f t="shared" si="221"/>
        <v>Medium Satisfaction</v>
      </c>
      <c r="P3471" s="6" t="str">
        <f>IF(ev_charging_network_usage_!$H3471&lt;30,"Short Charging",IF(ev_charging_network_usage_!$H3471&lt;=60,"Medium Charging","Long Charging"))</f>
        <v>Long Charging</v>
      </c>
      <c r="Q3471" s="6">
        <f t="shared" si="220"/>
        <v>3</v>
      </c>
      <c r="R3471" s="30">
        <f t="shared" si="218"/>
        <v>0.4826388888888889</v>
      </c>
      <c r="S3471" s="28">
        <f t="shared" si="219"/>
        <v>45541</v>
      </c>
      <c r="T3471" s="28"/>
    </row>
    <row r="3472" spans="1:20" ht="13.2" x14ac:dyDescent="0.25">
      <c r="A3472" s="7" t="s">
        <v>7659</v>
      </c>
      <c r="B3472" s="7" t="s">
        <v>29</v>
      </c>
      <c r="C3472" s="7" t="s">
        <v>30</v>
      </c>
      <c r="D3472" s="7" t="s">
        <v>16</v>
      </c>
      <c r="E3472" s="7" t="s">
        <v>17</v>
      </c>
      <c r="F3472" s="7" t="s">
        <v>7660</v>
      </c>
      <c r="G3472" s="7" t="s">
        <v>7661</v>
      </c>
      <c r="H3472" s="7">
        <v>59</v>
      </c>
      <c r="I3472" s="7">
        <v>19.64</v>
      </c>
      <c r="J3472" s="7">
        <v>12</v>
      </c>
      <c r="K3472" s="7">
        <v>235.68</v>
      </c>
      <c r="L3472" s="7" t="s">
        <v>27</v>
      </c>
      <c r="M3472" s="9">
        <v>1</v>
      </c>
      <c r="N3472" s="6" t="str">
        <f>IF(ev_charging_network_usage_!$I3472&lt;=10,"Low",IF(ev_charging_network_usage_!$I3472&lt;=30,"Medium","High"))</f>
        <v>Medium</v>
      </c>
      <c r="O3472" s="6" t="str">
        <f t="shared" si="221"/>
        <v>Low Satisfaction</v>
      </c>
      <c r="P3472" s="6" t="str">
        <f>IF(ev_charging_network_usage_!$H3472&lt;30,"Short Charging",IF(ev_charging_network_usage_!$H3472&lt;=60,"Medium Charging","Long Charging"))</f>
        <v>Medium Charging</v>
      </c>
      <c r="Q3472" s="6">
        <f t="shared" si="220"/>
        <v>2</v>
      </c>
      <c r="R3472" s="30">
        <f t="shared" si="218"/>
        <v>0.85</v>
      </c>
      <c r="S3472" s="28">
        <f t="shared" si="219"/>
        <v>45584</v>
      </c>
      <c r="T3472" s="28"/>
    </row>
    <row r="3473" spans="1:20" ht="13.2" x14ac:dyDescent="0.25">
      <c r="A3473" s="3" t="s">
        <v>7662</v>
      </c>
      <c r="B3473" s="3" t="s">
        <v>43</v>
      </c>
      <c r="C3473" s="3" t="s">
        <v>15</v>
      </c>
      <c r="D3473" s="3" t="s">
        <v>22</v>
      </c>
      <c r="E3473" s="3" t="s">
        <v>17</v>
      </c>
      <c r="F3473" s="3" t="s">
        <v>7663</v>
      </c>
      <c r="G3473" s="3" t="s">
        <v>7664</v>
      </c>
      <c r="H3473" s="3">
        <v>27</v>
      </c>
      <c r="I3473" s="3">
        <v>47.75</v>
      </c>
      <c r="J3473" s="3">
        <v>8</v>
      </c>
      <c r="K3473" s="3">
        <v>382</v>
      </c>
      <c r="L3473" s="3" t="s">
        <v>18</v>
      </c>
      <c r="M3473" s="5">
        <v>3</v>
      </c>
      <c r="N3473" s="6" t="str">
        <f>IF(ev_charging_network_usage_!$I3473&lt;=10,"Low",IF(ev_charging_network_usage_!$I3473&lt;=30,"Medium","High"))</f>
        <v>High</v>
      </c>
      <c r="O3473" s="6" t="str">
        <f t="shared" si="221"/>
        <v>Medium Satisfaction</v>
      </c>
      <c r="P3473" s="6" t="str">
        <f>IF(ev_charging_network_usage_!$H3473&lt;30,"Short Charging",IF(ev_charging_network_usage_!$H3473&lt;=60,"Medium Charging","Long Charging"))</f>
        <v>Short Charging</v>
      </c>
      <c r="Q3473" s="6">
        <f t="shared" si="220"/>
        <v>3</v>
      </c>
      <c r="R3473" s="30">
        <f t="shared" si="218"/>
        <v>0.11805555555555555</v>
      </c>
      <c r="S3473" s="28">
        <f t="shared" si="219"/>
        <v>45586</v>
      </c>
      <c r="T3473" s="28"/>
    </row>
    <row r="3474" spans="1:20" ht="13.2" x14ac:dyDescent="0.25">
      <c r="A3474" s="7" t="s">
        <v>7665</v>
      </c>
      <c r="B3474" s="7" t="s">
        <v>29</v>
      </c>
      <c r="C3474" s="7" t="s">
        <v>15</v>
      </c>
      <c r="D3474" s="7" t="s">
        <v>34</v>
      </c>
      <c r="E3474" s="7" t="s">
        <v>17</v>
      </c>
      <c r="F3474" s="8">
        <v>44989.113888888889</v>
      </c>
      <c r="G3474" s="8">
        <v>44989.136805555558</v>
      </c>
      <c r="H3474" s="7">
        <v>33</v>
      </c>
      <c r="I3474" s="7">
        <v>24.06</v>
      </c>
      <c r="J3474" s="7">
        <v>15</v>
      </c>
      <c r="K3474" s="7">
        <v>360.9</v>
      </c>
      <c r="L3474" s="7" t="s">
        <v>38</v>
      </c>
      <c r="M3474" s="9">
        <v>1</v>
      </c>
      <c r="N3474" s="6" t="str">
        <f>IF(ev_charging_network_usage_!$I3474&lt;=10,"Low",IF(ev_charging_network_usage_!$I3474&lt;=30,"Medium","High"))</f>
        <v>Medium</v>
      </c>
      <c r="O3474" s="6" t="str">
        <f t="shared" si="221"/>
        <v>Low Satisfaction</v>
      </c>
      <c r="P3474" s="6" t="str">
        <f>IF(ev_charging_network_usage_!$H3474&lt;30,"Short Charging",IF(ev_charging_network_usage_!$H3474&lt;=60,"Medium Charging","Long Charging"))</f>
        <v>Medium Charging</v>
      </c>
      <c r="Q3474" s="6">
        <f t="shared" si="220"/>
        <v>3</v>
      </c>
      <c r="R3474" s="30">
        <f t="shared" si="218"/>
        <v>0.11388888888888889</v>
      </c>
      <c r="S3474" s="28">
        <f t="shared" si="219"/>
        <v>44989</v>
      </c>
      <c r="T3474" s="28"/>
    </row>
    <row r="3475" spans="1:20" ht="13.2" x14ac:dyDescent="0.25">
      <c r="A3475" s="3" t="s">
        <v>7666</v>
      </c>
      <c r="B3475" s="3" t="s">
        <v>78</v>
      </c>
      <c r="C3475" s="3" t="s">
        <v>15</v>
      </c>
      <c r="D3475" s="3" t="s">
        <v>34</v>
      </c>
      <c r="E3475" s="3" t="s">
        <v>17</v>
      </c>
      <c r="F3475" s="3" t="s">
        <v>7667</v>
      </c>
      <c r="G3475" s="3" t="s">
        <v>7668</v>
      </c>
      <c r="H3475" s="3">
        <v>73</v>
      </c>
      <c r="I3475" s="3">
        <v>16.690000000000001</v>
      </c>
      <c r="J3475" s="3">
        <v>10</v>
      </c>
      <c r="K3475" s="3">
        <v>166.9</v>
      </c>
      <c r="L3475" s="3" t="s">
        <v>23</v>
      </c>
      <c r="M3475" s="5">
        <v>3</v>
      </c>
      <c r="N3475" s="6" t="str">
        <f>IF(ev_charging_network_usage_!$I3475&lt;=10,"Low",IF(ev_charging_network_usage_!$I3475&lt;=30,"Medium","High"))</f>
        <v>Medium</v>
      </c>
      <c r="O3475" s="6" t="str">
        <f t="shared" si="221"/>
        <v>Medium Satisfaction</v>
      </c>
      <c r="P3475" s="6" t="str">
        <f>IF(ev_charging_network_usage_!$H3475&lt;30,"Short Charging",IF(ev_charging_network_usage_!$H3475&lt;=60,"Medium Charging","Long Charging"))</f>
        <v>Long Charging</v>
      </c>
      <c r="Q3475" s="6">
        <f t="shared" si="220"/>
        <v>3</v>
      </c>
      <c r="R3475" s="30">
        <f t="shared" si="218"/>
        <v>0.87361111111111112</v>
      </c>
      <c r="S3475" s="28">
        <f t="shared" si="219"/>
        <v>45428</v>
      </c>
      <c r="T3475" s="28"/>
    </row>
    <row r="3476" spans="1:20" ht="13.2" x14ac:dyDescent="0.25">
      <c r="A3476" s="7" t="s">
        <v>7669</v>
      </c>
      <c r="B3476" s="7" t="s">
        <v>43</v>
      </c>
      <c r="C3476" s="7" t="s">
        <v>21</v>
      </c>
      <c r="D3476" s="7" t="s">
        <v>22</v>
      </c>
      <c r="E3476" s="7" t="s">
        <v>35</v>
      </c>
      <c r="F3476" s="8">
        <v>45513.603472222225</v>
      </c>
      <c r="G3476" s="8">
        <v>45513.646527777775</v>
      </c>
      <c r="H3476" s="7">
        <v>62</v>
      </c>
      <c r="I3476" s="7">
        <v>53.29</v>
      </c>
      <c r="J3476" s="7">
        <v>12</v>
      </c>
      <c r="K3476" s="7">
        <v>639.48</v>
      </c>
      <c r="L3476" s="7" t="s">
        <v>38</v>
      </c>
      <c r="M3476" s="9">
        <v>3</v>
      </c>
      <c r="N3476" s="6" t="str">
        <f>IF(ev_charging_network_usage_!$I3476&lt;=10,"Low",IF(ev_charging_network_usage_!$I3476&lt;=30,"Medium","High"))</f>
        <v>High</v>
      </c>
      <c r="O3476" s="6" t="str">
        <f t="shared" si="221"/>
        <v>Medium Satisfaction</v>
      </c>
      <c r="P3476" s="6" t="str">
        <f>IF(ev_charging_network_usage_!$H3476&lt;30,"Short Charging",IF(ev_charging_network_usage_!$H3476&lt;=60,"Medium Charging","Long Charging"))</f>
        <v>Long Charging</v>
      </c>
      <c r="Q3476" s="6">
        <f t="shared" si="220"/>
        <v>1</v>
      </c>
      <c r="R3476" s="30">
        <f t="shared" si="218"/>
        <v>0.60347222222222219</v>
      </c>
      <c r="S3476" s="28">
        <f t="shared" si="219"/>
        <v>45513</v>
      </c>
      <c r="T3476" s="28"/>
    </row>
    <row r="3477" spans="1:20" ht="13.2" x14ac:dyDescent="0.25">
      <c r="A3477" s="3" t="s">
        <v>7670</v>
      </c>
      <c r="B3477" s="3" t="s">
        <v>20</v>
      </c>
      <c r="C3477" s="3" t="s">
        <v>15</v>
      </c>
      <c r="D3477" s="3" t="s">
        <v>16</v>
      </c>
      <c r="E3477" s="3" t="s">
        <v>17</v>
      </c>
      <c r="F3477" s="3" t="s">
        <v>7671</v>
      </c>
      <c r="G3477" s="3" t="s">
        <v>7672</v>
      </c>
      <c r="H3477" s="3">
        <v>78</v>
      </c>
      <c r="I3477" s="3">
        <v>45.23</v>
      </c>
      <c r="J3477" s="3">
        <v>10</v>
      </c>
      <c r="K3477" s="3">
        <v>452.3</v>
      </c>
      <c r="L3477" s="3" t="s">
        <v>38</v>
      </c>
      <c r="M3477" s="5">
        <v>4</v>
      </c>
      <c r="N3477" s="6" t="str">
        <f>IF(ev_charging_network_usage_!$I3477&lt;=10,"Low",IF(ev_charging_network_usage_!$I3477&lt;=30,"Medium","High"))</f>
        <v>High</v>
      </c>
      <c r="O3477" s="6" t="str">
        <f t="shared" si="221"/>
        <v>Medium Satisfaction</v>
      </c>
      <c r="P3477" s="6" t="str">
        <f>IF(ev_charging_network_usage_!$H3477&lt;30,"Short Charging",IF(ev_charging_network_usage_!$H3477&lt;=60,"Medium Charging","Long Charging"))</f>
        <v>Long Charging</v>
      </c>
      <c r="Q3477" s="6">
        <f t="shared" si="220"/>
        <v>3</v>
      </c>
      <c r="R3477" s="30">
        <f t="shared" si="218"/>
        <v>0.80694444444444446</v>
      </c>
      <c r="S3477" s="28">
        <f t="shared" si="219"/>
        <v>45129</v>
      </c>
      <c r="T3477" s="28"/>
    </row>
    <row r="3478" spans="1:20" ht="13.2" x14ac:dyDescent="0.25">
      <c r="A3478" s="7" t="s">
        <v>7673</v>
      </c>
      <c r="B3478" s="7" t="s">
        <v>20</v>
      </c>
      <c r="C3478" s="7" t="s">
        <v>21</v>
      </c>
      <c r="D3478" s="7" t="s">
        <v>22</v>
      </c>
      <c r="E3478" s="7" t="s">
        <v>35</v>
      </c>
      <c r="F3478" s="7" t="s">
        <v>7674</v>
      </c>
      <c r="G3478" s="7" t="s">
        <v>7675</v>
      </c>
      <c r="H3478" s="7">
        <v>13</v>
      </c>
      <c r="I3478" s="7">
        <v>3.56</v>
      </c>
      <c r="J3478" s="7">
        <v>12</v>
      </c>
      <c r="K3478" s="7">
        <v>42.72</v>
      </c>
      <c r="L3478" s="7" t="s">
        <v>23</v>
      </c>
      <c r="M3478" s="9">
        <v>5</v>
      </c>
      <c r="N3478" s="6" t="str">
        <f>IF(ev_charging_network_usage_!$I3478&lt;=10,"Low",IF(ev_charging_network_usage_!$I3478&lt;=30,"Medium","High"))</f>
        <v>Low</v>
      </c>
      <c r="O3478" s="6" t="str">
        <f t="shared" si="221"/>
        <v>High Satisfaction</v>
      </c>
      <c r="P3478" s="6" t="str">
        <f>IF(ev_charging_network_usage_!$H3478&lt;30,"Short Charging",IF(ev_charging_network_usage_!$H3478&lt;=60,"Medium Charging","Long Charging"))</f>
        <v>Short Charging</v>
      </c>
      <c r="Q3478" s="6">
        <f t="shared" si="220"/>
        <v>1</v>
      </c>
      <c r="R3478" s="30">
        <f t="shared" si="218"/>
        <v>0.24097222222222223</v>
      </c>
      <c r="S3478" s="28">
        <f t="shared" si="219"/>
        <v>45580</v>
      </c>
      <c r="T3478" s="28"/>
    </row>
    <row r="3479" spans="1:20" ht="13.2" x14ac:dyDescent="0.25">
      <c r="A3479" s="3" t="s">
        <v>7676</v>
      </c>
      <c r="B3479" s="3" t="s">
        <v>14</v>
      </c>
      <c r="C3479" s="3" t="s">
        <v>30</v>
      </c>
      <c r="D3479" s="3" t="s">
        <v>16</v>
      </c>
      <c r="E3479" s="3" t="s">
        <v>17</v>
      </c>
      <c r="F3479" s="4">
        <v>45238.954861111109</v>
      </c>
      <c r="G3479" s="4">
        <v>45268.031944444447</v>
      </c>
      <c r="H3479" s="3">
        <v>111</v>
      </c>
      <c r="I3479" s="3">
        <v>40.25</v>
      </c>
      <c r="J3479" s="3">
        <v>8</v>
      </c>
      <c r="K3479" s="3">
        <v>322</v>
      </c>
      <c r="L3479" s="3" t="s">
        <v>18</v>
      </c>
      <c r="M3479" s="5">
        <v>4</v>
      </c>
      <c r="N3479" s="6" t="str">
        <f>IF(ev_charging_network_usage_!$I3479&lt;=10,"Low",IF(ev_charging_network_usage_!$I3479&lt;=30,"Medium","High"))</f>
        <v>High</v>
      </c>
      <c r="O3479" s="6" t="str">
        <f t="shared" si="221"/>
        <v>Medium Satisfaction</v>
      </c>
      <c r="P3479" s="6" t="str">
        <f>IF(ev_charging_network_usage_!$H3479&lt;30,"Short Charging",IF(ev_charging_network_usage_!$H3479&lt;=60,"Medium Charging","Long Charging"))</f>
        <v>Long Charging</v>
      </c>
      <c r="Q3479" s="6">
        <f t="shared" si="220"/>
        <v>2</v>
      </c>
      <c r="R3479" s="30">
        <f t="shared" si="218"/>
        <v>0.95486111111111116</v>
      </c>
      <c r="S3479" s="28">
        <f t="shared" si="219"/>
        <v>45238</v>
      </c>
      <c r="T3479" s="28"/>
    </row>
    <row r="3480" spans="1:20" ht="13.2" x14ac:dyDescent="0.25">
      <c r="A3480" s="7" t="s">
        <v>7677</v>
      </c>
      <c r="B3480" s="7" t="s">
        <v>29</v>
      </c>
      <c r="C3480" s="7" t="s">
        <v>15</v>
      </c>
      <c r="D3480" s="7" t="s">
        <v>16</v>
      </c>
      <c r="E3480" s="7" t="s">
        <v>17</v>
      </c>
      <c r="F3480" s="8">
        <v>45390.654861111114</v>
      </c>
      <c r="G3480" s="8">
        <v>45390.675694444442</v>
      </c>
      <c r="H3480" s="7">
        <v>30</v>
      </c>
      <c r="I3480" s="7">
        <v>43.18</v>
      </c>
      <c r="J3480" s="7">
        <v>15</v>
      </c>
      <c r="K3480" s="7">
        <v>647.70000000000005</v>
      </c>
      <c r="L3480" s="7" t="s">
        <v>38</v>
      </c>
      <c r="M3480" s="9">
        <v>2</v>
      </c>
      <c r="N3480" s="6" t="str">
        <f>IF(ev_charging_network_usage_!$I3480&lt;=10,"Low",IF(ev_charging_network_usage_!$I3480&lt;=30,"Medium","High"))</f>
        <v>High</v>
      </c>
      <c r="O3480" s="6" t="str">
        <f t="shared" si="221"/>
        <v>Low Satisfaction</v>
      </c>
      <c r="P3480" s="6" t="str">
        <f>IF(ev_charging_network_usage_!$H3480&lt;30,"Short Charging",IF(ev_charging_network_usage_!$H3480&lt;=60,"Medium Charging","Long Charging"))</f>
        <v>Medium Charging</v>
      </c>
      <c r="Q3480" s="6">
        <f t="shared" si="220"/>
        <v>3</v>
      </c>
      <c r="R3480" s="30">
        <f t="shared" si="218"/>
        <v>0.65486111111111112</v>
      </c>
      <c r="S3480" s="28">
        <f t="shared" si="219"/>
        <v>45390</v>
      </c>
      <c r="T3480" s="28"/>
    </row>
    <row r="3481" spans="1:20" ht="13.2" x14ac:dyDescent="0.25">
      <c r="A3481" s="3" t="s">
        <v>7678</v>
      </c>
      <c r="B3481" s="3" t="s">
        <v>43</v>
      </c>
      <c r="C3481" s="3" t="s">
        <v>15</v>
      </c>
      <c r="D3481" s="3" t="s">
        <v>31</v>
      </c>
      <c r="E3481" s="3" t="s">
        <v>35</v>
      </c>
      <c r="F3481" s="3" t="s">
        <v>7679</v>
      </c>
      <c r="G3481" s="3" t="s">
        <v>7680</v>
      </c>
      <c r="H3481" s="3">
        <v>39</v>
      </c>
      <c r="I3481" s="3">
        <v>6.26</v>
      </c>
      <c r="J3481" s="3">
        <v>10</v>
      </c>
      <c r="K3481" s="3">
        <v>62.6</v>
      </c>
      <c r="L3481" s="3" t="s">
        <v>38</v>
      </c>
      <c r="M3481" s="5">
        <v>2</v>
      </c>
      <c r="N3481" s="6" t="str">
        <f>IF(ev_charging_network_usage_!$I3481&lt;=10,"Low",IF(ev_charging_network_usage_!$I3481&lt;=30,"Medium","High"))</f>
        <v>Low</v>
      </c>
      <c r="O3481" s="6" t="str">
        <f t="shared" si="221"/>
        <v>Low Satisfaction</v>
      </c>
      <c r="P3481" s="6" t="str">
        <f>IF(ev_charging_network_usage_!$H3481&lt;30,"Short Charging",IF(ev_charging_network_usage_!$H3481&lt;=60,"Medium Charging","Long Charging"))</f>
        <v>Medium Charging</v>
      </c>
      <c r="Q3481" s="6">
        <f t="shared" si="220"/>
        <v>3</v>
      </c>
      <c r="R3481" s="30">
        <f t="shared" si="218"/>
        <v>0.50624999999999998</v>
      </c>
      <c r="S3481" s="28">
        <f t="shared" si="219"/>
        <v>45556</v>
      </c>
      <c r="T3481" s="28"/>
    </row>
    <row r="3482" spans="1:20" ht="13.2" x14ac:dyDescent="0.25">
      <c r="A3482" s="7" t="s">
        <v>7681</v>
      </c>
      <c r="B3482" s="7" t="s">
        <v>59</v>
      </c>
      <c r="C3482" s="7" t="s">
        <v>21</v>
      </c>
      <c r="D3482" s="7" t="s">
        <v>22</v>
      </c>
      <c r="E3482" s="7" t="s">
        <v>17</v>
      </c>
      <c r="F3482" s="8">
        <v>45358.986111111109</v>
      </c>
      <c r="G3482" s="8">
        <v>45389.005555555559</v>
      </c>
      <c r="H3482" s="7">
        <v>28</v>
      </c>
      <c r="I3482" s="7">
        <v>31.58</v>
      </c>
      <c r="J3482" s="7">
        <v>15</v>
      </c>
      <c r="K3482" s="7">
        <v>473.7</v>
      </c>
      <c r="L3482" s="7" t="s">
        <v>18</v>
      </c>
      <c r="M3482" s="9">
        <v>1</v>
      </c>
      <c r="N3482" s="6" t="str">
        <f>IF(ev_charging_network_usage_!$I3482&lt;=10,"Low",IF(ev_charging_network_usage_!$I3482&lt;=30,"Medium","High"))</f>
        <v>High</v>
      </c>
      <c r="O3482" s="6" t="str">
        <f t="shared" si="221"/>
        <v>Low Satisfaction</v>
      </c>
      <c r="P3482" s="6" t="str">
        <f>IF(ev_charging_network_usage_!$H3482&lt;30,"Short Charging",IF(ev_charging_network_usage_!$H3482&lt;=60,"Medium Charging","Long Charging"))</f>
        <v>Short Charging</v>
      </c>
      <c r="Q3482" s="6">
        <f t="shared" si="220"/>
        <v>1</v>
      </c>
      <c r="R3482" s="30">
        <f t="shared" si="218"/>
        <v>0.98611111111111116</v>
      </c>
      <c r="S3482" s="28">
        <f t="shared" si="219"/>
        <v>45358</v>
      </c>
      <c r="T3482" s="28"/>
    </row>
    <row r="3483" spans="1:20" ht="13.2" x14ac:dyDescent="0.25">
      <c r="A3483" s="3" t="s">
        <v>7682</v>
      </c>
      <c r="B3483" s="3" t="s">
        <v>59</v>
      </c>
      <c r="C3483" s="3" t="s">
        <v>21</v>
      </c>
      <c r="D3483" s="3" t="s">
        <v>34</v>
      </c>
      <c r="E3483" s="3" t="s">
        <v>35</v>
      </c>
      <c r="F3483" s="3" t="s">
        <v>7683</v>
      </c>
      <c r="G3483" s="3" t="s">
        <v>7684</v>
      </c>
      <c r="H3483" s="3">
        <v>32</v>
      </c>
      <c r="I3483" s="3">
        <v>42.83</v>
      </c>
      <c r="J3483" s="3">
        <v>12</v>
      </c>
      <c r="K3483" s="3">
        <v>513.96</v>
      </c>
      <c r="L3483" s="3" t="s">
        <v>27</v>
      </c>
      <c r="M3483" s="5">
        <v>5</v>
      </c>
      <c r="N3483" s="6" t="str">
        <f>IF(ev_charging_network_usage_!$I3483&lt;=10,"Low",IF(ev_charging_network_usage_!$I3483&lt;=30,"Medium","High"))</f>
        <v>High</v>
      </c>
      <c r="O3483" s="6" t="str">
        <f t="shared" si="221"/>
        <v>High Satisfaction</v>
      </c>
      <c r="P3483" s="6" t="str">
        <f>IF(ev_charging_network_usage_!$H3483&lt;30,"Short Charging",IF(ev_charging_network_usage_!$H3483&lt;=60,"Medium Charging","Long Charging"))</f>
        <v>Medium Charging</v>
      </c>
      <c r="Q3483" s="6">
        <f t="shared" si="220"/>
        <v>1</v>
      </c>
      <c r="R3483" s="30">
        <f t="shared" si="218"/>
        <v>0.36458333333333331</v>
      </c>
      <c r="S3483" s="28">
        <f t="shared" si="219"/>
        <v>45077</v>
      </c>
      <c r="T3483" s="28"/>
    </row>
    <row r="3484" spans="1:20" ht="13.2" x14ac:dyDescent="0.25">
      <c r="A3484" s="7" t="s">
        <v>7685</v>
      </c>
      <c r="B3484" s="7" t="s">
        <v>78</v>
      </c>
      <c r="C3484" s="7" t="s">
        <v>21</v>
      </c>
      <c r="D3484" s="7" t="s">
        <v>31</v>
      </c>
      <c r="E3484" s="7" t="s">
        <v>35</v>
      </c>
      <c r="F3484" s="7" t="s">
        <v>7686</v>
      </c>
      <c r="G3484" s="7" t="s">
        <v>7687</v>
      </c>
      <c r="H3484" s="7">
        <v>20</v>
      </c>
      <c r="I3484" s="7">
        <v>13.23</v>
      </c>
      <c r="J3484" s="7">
        <v>15</v>
      </c>
      <c r="K3484" s="7">
        <v>198.45</v>
      </c>
      <c r="L3484" s="7" t="s">
        <v>18</v>
      </c>
      <c r="M3484" s="9">
        <v>4</v>
      </c>
      <c r="N3484" s="6" t="str">
        <f>IF(ev_charging_network_usage_!$I3484&lt;=10,"Low",IF(ev_charging_network_usage_!$I3484&lt;=30,"Medium","High"))</f>
        <v>Medium</v>
      </c>
      <c r="O3484" s="6" t="str">
        <f t="shared" si="221"/>
        <v>Medium Satisfaction</v>
      </c>
      <c r="P3484" s="6" t="str">
        <f>IF(ev_charging_network_usage_!$H3484&lt;30,"Short Charging",IF(ev_charging_network_usage_!$H3484&lt;=60,"Medium Charging","Long Charging"))</f>
        <v>Short Charging</v>
      </c>
      <c r="Q3484" s="6">
        <f t="shared" si="220"/>
        <v>1</v>
      </c>
      <c r="R3484" s="30">
        <f t="shared" si="218"/>
        <v>0.86597222222222225</v>
      </c>
      <c r="S3484" s="28">
        <f t="shared" si="219"/>
        <v>45260</v>
      </c>
      <c r="T3484" s="28"/>
    </row>
    <row r="3485" spans="1:20" ht="13.2" x14ac:dyDescent="0.25">
      <c r="A3485" s="3" t="s">
        <v>7688</v>
      </c>
      <c r="B3485" s="3" t="s">
        <v>48</v>
      </c>
      <c r="C3485" s="3" t="s">
        <v>15</v>
      </c>
      <c r="D3485" s="3" t="s">
        <v>16</v>
      </c>
      <c r="E3485" s="3" t="s">
        <v>17</v>
      </c>
      <c r="F3485" s="3" t="s">
        <v>7689</v>
      </c>
      <c r="G3485" s="3" t="s">
        <v>7690</v>
      </c>
      <c r="H3485" s="3">
        <v>17</v>
      </c>
      <c r="I3485" s="3">
        <v>58.43</v>
      </c>
      <c r="J3485" s="3">
        <v>15</v>
      </c>
      <c r="K3485" s="3">
        <v>876.45</v>
      </c>
      <c r="L3485" s="3" t="s">
        <v>18</v>
      </c>
      <c r="M3485" s="5">
        <v>3</v>
      </c>
      <c r="N3485" s="6" t="str">
        <f>IF(ev_charging_network_usage_!$I3485&lt;=10,"Low",IF(ev_charging_network_usage_!$I3485&lt;=30,"Medium","High"))</f>
        <v>High</v>
      </c>
      <c r="O3485" s="6" t="str">
        <f t="shared" si="221"/>
        <v>Medium Satisfaction</v>
      </c>
      <c r="P3485" s="6" t="str">
        <f>IF(ev_charging_network_usage_!$H3485&lt;30,"Short Charging",IF(ev_charging_network_usage_!$H3485&lt;=60,"Medium Charging","Long Charging"))</f>
        <v>Short Charging</v>
      </c>
      <c r="Q3485" s="6">
        <f t="shared" si="220"/>
        <v>3</v>
      </c>
      <c r="R3485" s="30">
        <f t="shared" si="218"/>
        <v>0.26458333333333334</v>
      </c>
      <c r="S3485" s="28">
        <f t="shared" si="219"/>
        <v>45382</v>
      </c>
      <c r="T3485" s="28"/>
    </row>
    <row r="3486" spans="1:20" ht="13.2" x14ac:dyDescent="0.25">
      <c r="A3486" s="7" t="s">
        <v>7691</v>
      </c>
      <c r="B3486" s="7" t="s">
        <v>29</v>
      </c>
      <c r="C3486" s="7" t="s">
        <v>21</v>
      </c>
      <c r="D3486" s="7" t="s">
        <v>22</v>
      </c>
      <c r="E3486" s="7" t="s">
        <v>35</v>
      </c>
      <c r="F3486" s="7" t="s">
        <v>7692</v>
      </c>
      <c r="G3486" s="7" t="s">
        <v>7693</v>
      </c>
      <c r="H3486" s="7">
        <v>88</v>
      </c>
      <c r="I3486" s="7">
        <v>25.48</v>
      </c>
      <c r="J3486" s="7">
        <v>8</v>
      </c>
      <c r="K3486" s="7">
        <v>203.84</v>
      </c>
      <c r="L3486" s="7" t="s">
        <v>23</v>
      </c>
      <c r="M3486" s="9">
        <v>2</v>
      </c>
      <c r="N3486" s="6" t="str">
        <f>IF(ev_charging_network_usage_!$I3486&lt;=10,"Low",IF(ev_charging_network_usage_!$I3486&lt;=30,"Medium","High"))</f>
        <v>Medium</v>
      </c>
      <c r="O3486" s="6" t="str">
        <f t="shared" si="221"/>
        <v>Low Satisfaction</v>
      </c>
      <c r="P3486" s="6" t="str">
        <f>IF(ev_charging_network_usage_!$H3486&lt;30,"Short Charging",IF(ev_charging_network_usage_!$H3486&lt;=60,"Medium Charging","Long Charging"))</f>
        <v>Long Charging</v>
      </c>
      <c r="Q3486" s="6">
        <f t="shared" si="220"/>
        <v>1</v>
      </c>
      <c r="R3486" s="30">
        <f t="shared" si="218"/>
        <v>0.92777777777777781</v>
      </c>
      <c r="S3486" s="28">
        <f t="shared" si="219"/>
        <v>45308</v>
      </c>
      <c r="T3486" s="28"/>
    </row>
    <row r="3487" spans="1:20" ht="13.2" x14ac:dyDescent="0.25">
      <c r="A3487" s="3" t="s">
        <v>7694</v>
      </c>
      <c r="B3487" s="3" t="s">
        <v>48</v>
      </c>
      <c r="C3487" s="3" t="s">
        <v>30</v>
      </c>
      <c r="D3487" s="3" t="s">
        <v>34</v>
      </c>
      <c r="E3487" s="3" t="s">
        <v>17</v>
      </c>
      <c r="F3487" s="3" t="s">
        <v>7695</v>
      </c>
      <c r="G3487" s="3" t="s">
        <v>7696</v>
      </c>
      <c r="H3487" s="3">
        <v>13</v>
      </c>
      <c r="I3487" s="3">
        <v>7.03</v>
      </c>
      <c r="J3487" s="3">
        <v>15</v>
      </c>
      <c r="K3487" s="3">
        <v>105.45</v>
      </c>
      <c r="L3487" s="3" t="s">
        <v>23</v>
      </c>
      <c r="M3487" s="5">
        <v>2</v>
      </c>
      <c r="N3487" s="6" t="str">
        <f>IF(ev_charging_network_usage_!$I3487&lt;=10,"Low",IF(ev_charging_network_usage_!$I3487&lt;=30,"Medium","High"))</f>
        <v>Low</v>
      </c>
      <c r="O3487" s="6" t="str">
        <f t="shared" si="221"/>
        <v>Low Satisfaction</v>
      </c>
      <c r="P3487" s="6" t="str">
        <f>IF(ev_charging_network_usage_!$H3487&lt;30,"Short Charging",IF(ev_charging_network_usage_!$H3487&lt;=60,"Medium Charging","Long Charging"))</f>
        <v>Short Charging</v>
      </c>
      <c r="Q3487" s="6">
        <f t="shared" si="220"/>
        <v>2</v>
      </c>
      <c r="R3487" s="30">
        <f t="shared" si="218"/>
        <v>0.89513888888888893</v>
      </c>
      <c r="S3487" s="28">
        <f t="shared" si="219"/>
        <v>45582</v>
      </c>
      <c r="T3487" s="28"/>
    </row>
    <row r="3488" spans="1:20" ht="13.2" x14ac:dyDescent="0.25">
      <c r="A3488" s="7" t="s">
        <v>7697</v>
      </c>
      <c r="B3488" s="7" t="s">
        <v>43</v>
      </c>
      <c r="C3488" s="7" t="s">
        <v>21</v>
      </c>
      <c r="D3488" s="7" t="s">
        <v>16</v>
      </c>
      <c r="E3488" s="7" t="s">
        <v>17</v>
      </c>
      <c r="F3488" s="7" t="s">
        <v>7698</v>
      </c>
      <c r="G3488" s="7" t="s">
        <v>7699</v>
      </c>
      <c r="H3488" s="7">
        <v>39</v>
      </c>
      <c r="I3488" s="7">
        <v>31.42</v>
      </c>
      <c r="J3488" s="7">
        <v>10</v>
      </c>
      <c r="K3488" s="7">
        <v>314.2</v>
      </c>
      <c r="L3488" s="7" t="s">
        <v>18</v>
      </c>
      <c r="M3488" s="9">
        <v>5</v>
      </c>
      <c r="N3488" s="6" t="str">
        <f>IF(ev_charging_network_usage_!$I3488&lt;=10,"Low",IF(ev_charging_network_usage_!$I3488&lt;=30,"Medium","High"))</f>
        <v>High</v>
      </c>
      <c r="O3488" s="6" t="str">
        <f t="shared" si="221"/>
        <v>High Satisfaction</v>
      </c>
      <c r="P3488" s="6" t="str">
        <f>IF(ev_charging_network_usage_!$H3488&lt;30,"Short Charging",IF(ev_charging_network_usage_!$H3488&lt;=60,"Medium Charging","Long Charging"))</f>
        <v>Medium Charging</v>
      </c>
      <c r="Q3488" s="6">
        <f t="shared" si="220"/>
        <v>1</v>
      </c>
      <c r="R3488" s="30">
        <f t="shared" si="218"/>
        <v>0.6166666666666667</v>
      </c>
      <c r="S3488" s="28">
        <f t="shared" si="219"/>
        <v>45281</v>
      </c>
      <c r="T3488" s="28"/>
    </row>
    <row r="3489" spans="1:20" ht="13.2" x14ac:dyDescent="0.25">
      <c r="A3489" s="3" t="s">
        <v>7700</v>
      </c>
      <c r="B3489" s="3" t="s">
        <v>43</v>
      </c>
      <c r="C3489" s="3" t="s">
        <v>21</v>
      </c>
      <c r="D3489" s="3" t="s">
        <v>22</v>
      </c>
      <c r="E3489" s="3" t="s">
        <v>35</v>
      </c>
      <c r="F3489" s="3" t="s">
        <v>7701</v>
      </c>
      <c r="G3489" s="3" t="s">
        <v>7702</v>
      </c>
      <c r="H3489" s="3">
        <v>98</v>
      </c>
      <c r="I3489" s="3">
        <v>47.63</v>
      </c>
      <c r="J3489" s="3">
        <v>12</v>
      </c>
      <c r="K3489" s="3">
        <v>571.55999999999995</v>
      </c>
      <c r="L3489" s="3" t="s">
        <v>23</v>
      </c>
      <c r="M3489" s="5">
        <v>1</v>
      </c>
      <c r="N3489" s="6" t="str">
        <f>IF(ev_charging_network_usage_!$I3489&lt;=10,"Low",IF(ev_charging_network_usage_!$I3489&lt;=30,"Medium","High"))</f>
        <v>High</v>
      </c>
      <c r="O3489" s="6" t="str">
        <f t="shared" si="221"/>
        <v>Low Satisfaction</v>
      </c>
      <c r="P3489" s="6" t="str">
        <f>IF(ev_charging_network_usage_!$H3489&lt;30,"Short Charging",IF(ev_charging_network_usage_!$H3489&lt;=60,"Medium Charging","Long Charging"))</f>
        <v>Long Charging</v>
      </c>
      <c r="Q3489" s="6">
        <f t="shared" si="220"/>
        <v>1</v>
      </c>
      <c r="R3489" s="30">
        <f t="shared" si="218"/>
        <v>0.65347222222222223</v>
      </c>
      <c r="S3489" s="28">
        <f t="shared" si="219"/>
        <v>45625</v>
      </c>
      <c r="T3489" s="28"/>
    </row>
    <row r="3490" spans="1:20" ht="13.2" x14ac:dyDescent="0.25">
      <c r="A3490" s="7" t="s">
        <v>7703</v>
      </c>
      <c r="B3490" s="7" t="s">
        <v>59</v>
      </c>
      <c r="C3490" s="7" t="s">
        <v>15</v>
      </c>
      <c r="D3490" s="7" t="s">
        <v>22</v>
      </c>
      <c r="E3490" s="7" t="s">
        <v>17</v>
      </c>
      <c r="F3490" s="7" t="s">
        <v>7704</v>
      </c>
      <c r="G3490" s="7" t="s">
        <v>7705</v>
      </c>
      <c r="H3490" s="7">
        <v>93</v>
      </c>
      <c r="I3490" s="7">
        <v>41.69</v>
      </c>
      <c r="J3490" s="7">
        <v>12</v>
      </c>
      <c r="K3490" s="7">
        <v>500.28</v>
      </c>
      <c r="L3490" s="7" t="s">
        <v>38</v>
      </c>
      <c r="M3490" s="9">
        <v>1</v>
      </c>
      <c r="N3490" s="6" t="str">
        <f>IF(ev_charging_network_usage_!$I3490&lt;=10,"Low",IF(ev_charging_network_usage_!$I3490&lt;=30,"Medium","High"))</f>
        <v>High</v>
      </c>
      <c r="O3490" s="6" t="str">
        <f t="shared" si="221"/>
        <v>Low Satisfaction</v>
      </c>
      <c r="P3490" s="6" t="str">
        <f>IF(ev_charging_network_usage_!$H3490&lt;30,"Short Charging",IF(ev_charging_network_usage_!$H3490&lt;=60,"Medium Charging","Long Charging"))</f>
        <v>Long Charging</v>
      </c>
      <c r="Q3490" s="6">
        <f t="shared" si="220"/>
        <v>3</v>
      </c>
      <c r="R3490" s="30">
        <f t="shared" si="218"/>
        <v>0.80972222222222223</v>
      </c>
      <c r="S3490" s="28">
        <f t="shared" si="219"/>
        <v>45364</v>
      </c>
      <c r="T3490" s="28"/>
    </row>
    <row r="3491" spans="1:20" ht="13.2" x14ac:dyDescent="0.25">
      <c r="A3491" s="3" t="s">
        <v>7706</v>
      </c>
      <c r="B3491" s="3" t="s">
        <v>59</v>
      </c>
      <c r="C3491" s="3" t="s">
        <v>21</v>
      </c>
      <c r="D3491" s="3" t="s">
        <v>31</v>
      </c>
      <c r="E3491" s="3" t="s">
        <v>17</v>
      </c>
      <c r="F3491" s="4">
        <v>45635.351388888892</v>
      </c>
      <c r="G3491" s="4">
        <v>45635.404861111114</v>
      </c>
      <c r="H3491" s="3">
        <v>77</v>
      </c>
      <c r="I3491" s="3">
        <v>39.799999999999997</v>
      </c>
      <c r="J3491" s="3">
        <v>15</v>
      </c>
      <c r="K3491" s="3">
        <v>597</v>
      </c>
      <c r="L3491" s="3" t="s">
        <v>23</v>
      </c>
      <c r="M3491" s="5">
        <v>3</v>
      </c>
      <c r="N3491" s="6" t="str">
        <f>IF(ev_charging_network_usage_!$I3491&lt;=10,"Low",IF(ev_charging_network_usage_!$I3491&lt;=30,"Medium","High"))</f>
        <v>High</v>
      </c>
      <c r="O3491" s="6" t="str">
        <f t="shared" si="221"/>
        <v>Medium Satisfaction</v>
      </c>
      <c r="P3491" s="6" t="str">
        <f>IF(ev_charging_network_usage_!$H3491&lt;30,"Short Charging",IF(ev_charging_network_usage_!$H3491&lt;=60,"Medium Charging","Long Charging"))</f>
        <v>Long Charging</v>
      </c>
      <c r="Q3491" s="6">
        <f t="shared" si="220"/>
        <v>1</v>
      </c>
      <c r="R3491" s="30">
        <f t="shared" si="218"/>
        <v>0.35138888888888886</v>
      </c>
      <c r="S3491" s="28">
        <f t="shared" si="219"/>
        <v>45635</v>
      </c>
      <c r="T3491" s="28"/>
    </row>
    <row r="3492" spans="1:20" ht="13.2" x14ac:dyDescent="0.25">
      <c r="A3492" s="7" t="s">
        <v>7707</v>
      </c>
      <c r="B3492" s="7" t="s">
        <v>55</v>
      </c>
      <c r="C3492" s="7" t="s">
        <v>21</v>
      </c>
      <c r="D3492" s="7" t="s">
        <v>16</v>
      </c>
      <c r="E3492" s="7" t="s">
        <v>17</v>
      </c>
      <c r="F3492" s="8">
        <v>44986.992361111108</v>
      </c>
      <c r="G3492" s="8">
        <v>45017.009722222225</v>
      </c>
      <c r="H3492" s="7">
        <v>25</v>
      </c>
      <c r="I3492" s="7">
        <v>53.43</v>
      </c>
      <c r="J3492" s="7">
        <v>10</v>
      </c>
      <c r="K3492" s="7">
        <v>534.29999999999995</v>
      </c>
      <c r="L3492" s="7" t="s">
        <v>18</v>
      </c>
      <c r="M3492" s="9">
        <v>4</v>
      </c>
      <c r="N3492" s="6" t="str">
        <f>IF(ev_charging_network_usage_!$I3492&lt;=10,"Low",IF(ev_charging_network_usage_!$I3492&lt;=30,"Medium","High"))</f>
        <v>High</v>
      </c>
      <c r="O3492" s="6" t="str">
        <f t="shared" si="221"/>
        <v>Medium Satisfaction</v>
      </c>
      <c r="P3492" s="6" t="str">
        <f>IF(ev_charging_network_usage_!$H3492&lt;30,"Short Charging",IF(ev_charging_network_usage_!$H3492&lt;=60,"Medium Charging","Long Charging"))</f>
        <v>Short Charging</v>
      </c>
      <c r="Q3492" s="6">
        <f t="shared" si="220"/>
        <v>1</v>
      </c>
      <c r="R3492" s="30">
        <f t="shared" si="218"/>
        <v>0.99236111111111114</v>
      </c>
      <c r="S3492" s="28">
        <f t="shared" si="219"/>
        <v>44986</v>
      </c>
      <c r="T3492" s="28"/>
    </row>
    <row r="3493" spans="1:20" ht="13.2" x14ac:dyDescent="0.25">
      <c r="A3493" s="3" t="s">
        <v>7708</v>
      </c>
      <c r="B3493" s="3" t="s">
        <v>20</v>
      </c>
      <c r="C3493" s="3" t="s">
        <v>30</v>
      </c>
      <c r="D3493" s="3" t="s">
        <v>34</v>
      </c>
      <c r="E3493" s="3" t="s">
        <v>35</v>
      </c>
      <c r="F3493" s="4">
        <v>45268.737500000003</v>
      </c>
      <c r="G3493" s="4">
        <v>45268.761805555558</v>
      </c>
      <c r="H3493" s="3">
        <v>35</v>
      </c>
      <c r="I3493" s="3">
        <v>40.79</v>
      </c>
      <c r="J3493" s="3">
        <v>15</v>
      </c>
      <c r="K3493" s="3">
        <v>611.85</v>
      </c>
      <c r="L3493" s="3" t="s">
        <v>38</v>
      </c>
      <c r="M3493" s="5">
        <v>4</v>
      </c>
      <c r="N3493" s="6" t="str">
        <f>IF(ev_charging_network_usage_!$I3493&lt;=10,"Low",IF(ev_charging_network_usage_!$I3493&lt;=30,"Medium","High"))</f>
        <v>High</v>
      </c>
      <c r="O3493" s="6" t="str">
        <f t="shared" si="221"/>
        <v>Medium Satisfaction</v>
      </c>
      <c r="P3493" s="6" t="str">
        <f>IF(ev_charging_network_usage_!$H3493&lt;30,"Short Charging",IF(ev_charging_network_usage_!$H3493&lt;=60,"Medium Charging","Long Charging"))</f>
        <v>Medium Charging</v>
      </c>
      <c r="Q3493" s="6">
        <f t="shared" si="220"/>
        <v>2</v>
      </c>
      <c r="R3493" s="30">
        <f t="shared" si="218"/>
        <v>0.73750000000000004</v>
      </c>
      <c r="S3493" s="28">
        <f t="shared" si="219"/>
        <v>45268</v>
      </c>
      <c r="T3493" s="28"/>
    </row>
    <row r="3494" spans="1:20" ht="13.2" x14ac:dyDescent="0.25">
      <c r="A3494" s="7" t="s">
        <v>7709</v>
      </c>
      <c r="B3494" s="7" t="s">
        <v>55</v>
      </c>
      <c r="C3494" s="7" t="s">
        <v>15</v>
      </c>
      <c r="D3494" s="7" t="s">
        <v>31</v>
      </c>
      <c r="E3494" s="7" t="s">
        <v>35</v>
      </c>
      <c r="F3494" s="8">
        <v>45145.619444444441</v>
      </c>
      <c r="G3494" s="8">
        <v>45145.642361111109</v>
      </c>
      <c r="H3494" s="7">
        <v>33</v>
      </c>
      <c r="I3494" s="7">
        <v>46.05</v>
      </c>
      <c r="J3494" s="7">
        <v>8</v>
      </c>
      <c r="K3494" s="7">
        <v>368.4</v>
      </c>
      <c r="L3494" s="7" t="s">
        <v>18</v>
      </c>
      <c r="M3494" s="9">
        <v>5</v>
      </c>
      <c r="N3494" s="6" t="str">
        <f>IF(ev_charging_network_usage_!$I3494&lt;=10,"Low",IF(ev_charging_network_usage_!$I3494&lt;=30,"Medium","High"))</f>
        <v>High</v>
      </c>
      <c r="O3494" s="6" t="str">
        <f t="shared" si="221"/>
        <v>High Satisfaction</v>
      </c>
      <c r="P3494" s="6" t="str">
        <f>IF(ev_charging_network_usage_!$H3494&lt;30,"Short Charging",IF(ev_charging_network_usage_!$H3494&lt;=60,"Medium Charging","Long Charging"))</f>
        <v>Medium Charging</v>
      </c>
      <c r="Q3494" s="6">
        <f t="shared" si="220"/>
        <v>3</v>
      </c>
      <c r="R3494" s="30">
        <f t="shared" si="218"/>
        <v>0.61944444444444446</v>
      </c>
      <c r="S3494" s="28">
        <f t="shared" si="219"/>
        <v>45145</v>
      </c>
      <c r="T3494" s="28"/>
    </row>
    <row r="3495" spans="1:20" ht="13.2" x14ac:dyDescent="0.25">
      <c r="A3495" s="3" t="s">
        <v>7710</v>
      </c>
      <c r="B3495" s="3" t="s">
        <v>48</v>
      </c>
      <c r="C3495" s="3" t="s">
        <v>15</v>
      </c>
      <c r="D3495" s="3" t="s">
        <v>16</v>
      </c>
      <c r="E3495" s="3" t="s">
        <v>35</v>
      </c>
      <c r="F3495" s="4">
        <v>45390.631944444445</v>
      </c>
      <c r="G3495" s="4">
        <v>45390.696527777778</v>
      </c>
      <c r="H3495" s="3">
        <v>93</v>
      </c>
      <c r="I3495" s="3">
        <v>59.07</v>
      </c>
      <c r="J3495" s="3">
        <v>8</v>
      </c>
      <c r="K3495" s="3">
        <v>472.56</v>
      </c>
      <c r="L3495" s="3" t="s">
        <v>38</v>
      </c>
      <c r="M3495" s="5">
        <v>1</v>
      </c>
      <c r="N3495" s="6" t="str">
        <f>IF(ev_charging_network_usage_!$I3495&lt;=10,"Low",IF(ev_charging_network_usage_!$I3495&lt;=30,"Medium","High"))</f>
        <v>High</v>
      </c>
      <c r="O3495" s="6" t="str">
        <f t="shared" si="221"/>
        <v>Low Satisfaction</v>
      </c>
      <c r="P3495" s="6" t="str">
        <f>IF(ev_charging_network_usage_!$H3495&lt;30,"Short Charging",IF(ev_charging_network_usage_!$H3495&lt;=60,"Medium Charging","Long Charging"))</f>
        <v>Long Charging</v>
      </c>
      <c r="Q3495" s="6">
        <f t="shared" si="220"/>
        <v>3</v>
      </c>
      <c r="R3495" s="30">
        <f t="shared" si="218"/>
        <v>0.63194444444444442</v>
      </c>
      <c r="S3495" s="28">
        <f t="shared" si="219"/>
        <v>45390</v>
      </c>
      <c r="T3495" s="28"/>
    </row>
    <row r="3496" spans="1:20" ht="13.2" x14ac:dyDescent="0.25">
      <c r="A3496" s="7" t="s">
        <v>7711</v>
      </c>
      <c r="B3496" s="7" t="s">
        <v>48</v>
      </c>
      <c r="C3496" s="7" t="s">
        <v>15</v>
      </c>
      <c r="D3496" s="7" t="s">
        <v>34</v>
      </c>
      <c r="E3496" s="7" t="s">
        <v>35</v>
      </c>
      <c r="F3496" s="8">
        <v>45017.587500000001</v>
      </c>
      <c r="G3496" s="8">
        <v>45017.606249999997</v>
      </c>
      <c r="H3496" s="7">
        <v>27</v>
      </c>
      <c r="I3496" s="7">
        <v>59.22</v>
      </c>
      <c r="J3496" s="7">
        <v>12</v>
      </c>
      <c r="K3496" s="7">
        <v>710.64</v>
      </c>
      <c r="L3496" s="7" t="s">
        <v>23</v>
      </c>
      <c r="M3496" s="9">
        <v>4</v>
      </c>
      <c r="N3496" s="6" t="str">
        <f>IF(ev_charging_network_usage_!$I3496&lt;=10,"Low",IF(ev_charging_network_usage_!$I3496&lt;=30,"Medium","High"))</f>
        <v>High</v>
      </c>
      <c r="O3496" s="6" t="str">
        <f t="shared" si="221"/>
        <v>Medium Satisfaction</v>
      </c>
      <c r="P3496" s="6" t="str">
        <f>IF(ev_charging_network_usage_!$H3496&lt;30,"Short Charging",IF(ev_charging_network_usage_!$H3496&lt;=60,"Medium Charging","Long Charging"))</f>
        <v>Short Charging</v>
      </c>
      <c r="Q3496" s="6">
        <f t="shared" si="220"/>
        <v>3</v>
      </c>
      <c r="R3496" s="30">
        <f t="shared" si="218"/>
        <v>0.58750000000000002</v>
      </c>
      <c r="S3496" s="28">
        <f t="shared" si="219"/>
        <v>45017</v>
      </c>
      <c r="T3496" s="28"/>
    </row>
    <row r="3497" spans="1:20" ht="13.2" x14ac:dyDescent="0.25">
      <c r="A3497" s="3" t="s">
        <v>7712</v>
      </c>
      <c r="B3497" s="3" t="s">
        <v>59</v>
      </c>
      <c r="C3497" s="3" t="s">
        <v>30</v>
      </c>
      <c r="D3497" s="3" t="s">
        <v>31</v>
      </c>
      <c r="E3497" s="3" t="s">
        <v>17</v>
      </c>
      <c r="F3497" s="3" t="s">
        <v>7713</v>
      </c>
      <c r="G3497" s="3" t="s">
        <v>7714</v>
      </c>
      <c r="H3497" s="3">
        <v>98</v>
      </c>
      <c r="I3497" s="3">
        <v>2.88</v>
      </c>
      <c r="J3497" s="3">
        <v>12</v>
      </c>
      <c r="K3497" s="3">
        <v>34.56</v>
      </c>
      <c r="L3497" s="3" t="s">
        <v>23</v>
      </c>
      <c r="M3497" s="5">
        <v>2</v>
      </c>
      <c r="N3497" s="6" t="str">
        <f>IF(ev_charging_network_usage_!$I3497&lt;=10,"Low",IF(ev_charging_network_usage_!$I3497&lt;=30,"Medium","High"))</f>
        <v>Low</v>
      </c>
      <c r="O3497" s="6" t="str">
        <f t="shared" si="221"/>
        <v>Low Satisfaction</v>
      </c>
      <c r="P3497" s="6" t="str">
        <f>IF(ev_charging_network_usage_!$H3497&lt;30,"Short Charging",IF(ev_charging_network_usage_!$H3497&lt;=60,"Medium Charging","Long Charging"))</f>
        <v>Long Charging</v>
      </c>
      <c r="Q3497" s="6">
        <f t="shared" si="220"/>
        <v>2</v>
      </c>
      <c r="R3497" s="30">
        <f t="shared" si="218"/>
        <v>0.23194444444444445</v>
      </c>
      <c r="S3497" s="28">
        <f t="shared" si="219"/>
        <v>45314</v>
      </c>
      <c r="T3497" s="28"/>
    </row>
    <row r="3498" spans="1:20" ht="13.2" x14ac:dyDescent="0.25">
      <c r="A3498" s="7" t="s">
        <v>7715</v>
      </c>
      <c r="B3498" s="7" t="s">
        <v>43</v>
      </c>
      <c r="C3498" s="7" t="s">
        <v>21</v>
      </c>
      <c r="D3498" s="7" t="s">
        <v>31</v>
      </c>
      <c r="E3498" s="7" t="s">
        <v>17</v>
      </c>
      <c r="F3498" s="8">
        <v>45603.717361111114</v>
      </c>
      <c r="G3498" s="8">
        <v>45603.768055555556</v>
      </c>
      <c r="H3498" s="7">
        <v>73</v>
      </c>
      <c r="I3498" s="7">
        <v>59.96</v>
      </c>
      <c r="J3498" s="7">
        <v>8</v>
      </c>
      <c r="K3498" s="7">
        <v>479.68</v>
      </c>
      <c r="L3498" s="7" t="s">
        <v>38</v>
      </c>
      <c r="M3498" s="9">
        <v>1</v>
      </c>
      <c r="N3498" s="6" t="str">
        <f>IF(ev_charging_network_usage_!$I3498&lt;=10,"Low",IF(ev_charging_network_usage_!$I3498&lt;=30,"Medium","High"))</f>
        <v>High</v>
      </c>
      <c r="O3498" s="6" t="str">
        <f t="shared" si="221"/>
        <v>Low Satisfaction</v>
      </c>
      <c r="P3498" s="6" t="str">
        <f>IF(ev_charging_network_usage_!$H3498&lt;30,"Short Charging",IF(ev_charging_network_usage_!$H3498&lt;=60,"Medium Charging","Long Charging"))</f>
        <v>Long Charging</v>
      </c>
      <c r="Q3498" s="6">
        <f t="shared" si="220"/>
        <v>1</v>
      </c>
      <c r="R3498" s="30">
        <f t="shared" si="218"/>
        <v>0.71736111111111112</v>
      </c>
      <c r="S3498" s="28">
        <f t="shared" si="219"/>
        <v>45603</v>
      </c>
      <c r="T3498" s="28"/>
    </row>
    <row r="3499" spans="1:20" ht="13.2" x14ac:dyDescent="0.25">
      <c r="A3499" s="3" t="s">
        <v>7716</v>
      </c>
      <c r="B3499" s="3" t="s">
        <v>55</v>
      </c>
      <c r="C3499" s="3" t="s">
        <v>21</v>
      </c>
      <c r="D3499" s="3" t="s">
        <v>16</v>
      </c>
      <c r="E3499" s="3" t="s">
        <v>17</v>
      </c>
      <c r="F3499" s="4">
        <v>45635.117361111108</v>
      </c>
      <c r="G3499" s="4">
        <v>45635.154166666667</v>
      </c>
      <c r="H3499" s="3">
        <v>53</v>
      </c>
      <c r="I3499" s="3">
        <v>24.9</v>
      </c>
      <c r="J3499" s="3">
        <v>12</v>
      </c>
      <c r="K3499" s="3">
        <v>298.8</v>
      </c>
      <c r="L3499" s="3" t="s">
        <v>27</v>
      </c>
      <c r="M3499" s="5">
        <v>1</v>
      </c>
      <c r="N3499" s="6" t="str">
        <f>IF(ev_charging_network_usage_!$I3499&lt;=10,"Low",IF(ev_charging_network_usage_!$I3499&lt;=30,"Medium","High"))</f>
        <v>Medium</v>
      </c>
      <c r="O3499" s="6" t="str">
        <f t="shared" si="221"/>
        <v>Low Satisfaction</v>
      </c>
      <c r="P3499" s="6" t="str">
        <f>IF(ev_charging_network_usage_!$H3499&lt;30,"Short Charging",IF(ev_charging_network_usage_!$H3499&lt;=60,"Medium Charging","Long Charging"))</f>
        <v>Medium Charging</v>
      </c>
      <c r="Q3499" s="6">
        <f t="shared" si="220"/>
        <v>1</v>
      </c>
      <c r="R3499" s="30">
        <f t="shared" si="218"/>
        <v>0.11736111111111111</v>
      </c>
      <c r="S3499" s="28">
        <f t="shared" si="219"/>
        <v>45635</v>
      </c>
      <c r="T3499" s="28"/>
    </row>
    <row r="3500" spans="1:20" ht="13.2" x14ac:dyDescent="0.25">
      <c r="A3500" s="7" t="s">
        <v>7717</v>
      </c>
      <c r="B3500" s="7" t="s">
        <v>29</v>
      </c>
      <c r="C3500" s="7" t="s">
        <v>30</v>
      </c>
      <c r="D3500" s="7" t="s">
        <v>31</v>
      </c>
      <c r="E3500" s="7" t="s">
        <v>17</v>
      </c>
      <c r="F3500" s="7" t="s">
        <v>7718</v>
      </c>
      <c r="G3500" s="7" t="s">
        <v>7719</v>
      </c>
      <c r="H3500" s="7">
        <v>41</v>
      </c>
      <c r="I3500" s="7">
        <v>8.33</v>
      </c>
      <c r="J3500" s="7">
        <v>10</v>
      </c>
      <c r="K3500" s="7">
        <v>83.3</v>
      </c>
      <c r="L3500" s="7" t="s">
        <v>18</v>
      </c>
      <c r="M3500" s="9">
        <v>2</v>
      </c>
      <c r="N3500" s="6" t="str">
        <f>IF(ev_charging_network_usage_!$I3500&lt;=10,"Low",IF(ev_charging_network_usage_!$I3500&lt;=30,"Medium","High"))</f>
        <v>Low</v>
      </c>
      <c r="O3500" s="6" t="str">
        <f t="shared" si="221"/>
        <v>Low Satisfaction</v>
      </c>
      <c r="P3500" s="6" t="str">
        <f>IF(ev_charging_network_usage_!$H3500&lt;30,"Short Charging",IF(ev_charging_network_usage_!$H3500&lt;=60,"Medium Charging","Long Charging"))</f>
        <v>Medium Charging</v>
      </c>
      <c r="Q3500" s="6">
        <f t="shared" si="220"/>
        <v>2</v>
      </c>
      <c r="R3500" s="30">
        <f t="shared" si="218"/>
        <v>0.46875</v>
      </c>
      <c r="S3500" s="28">
        <f t="shared" si="219"/>
        <v>45551</v>
      </c>
      <c r="T3500" s="28"/>
    </row>
    <row r="3501" spans="1:20" ht="13.2" x14ac:dyDescent="0.25">
      <c r="A3501" s="3" t="s">
        <v>7720</v>
      </c>
      <c r="B3501" s="3" t="s">
        <v>43</v>
      </c>
      <c r="C3501" s="3" t="s">
        <v>15</v>
      </c>
      <c r="D3501" s="3" t="s">
        <v>34</v>
      </c>
      <c r="E3501" s="3" t="s">
        <v>35</v>
      </c>
      <c r="F3501" s="4">
        <v>45269.32708333333</v>
      </c>
      <c r="G3501" s="4">
        <v>45269.35833333333</v>
      </c>
      <c r="H3501" s="3">
        <v>45</v>
      </c>
      <c r="I3501" s="3">
        <v>36.11</v>
      </c>
      <c r="J3501" s="3">
        <v>10</v>
      </c>
      <c r="K3501" s="3">
        <v>361.1</v>
      </c>
      <c r="L3501" s="3" t="s">
        <v>38</v>
      </c>
      <c r="M3501" s="5">
        <v>1</v>
      </c>
      <c r="N3501" s="6" t="str">
        <f>IF(ev_charging_network_usage_!$I3501&lt;=10,"Low",IF(ev_charging_network_usage_!$I3501&lt;=30,"Medium","High"))</f>
        <v>High</v>
      </c>
      <c r="O3501" s="6" t="str">
        <f t="shared" si="221"/>
        <v>Low Satisfaction</v>
      </c>
      <c r="P3501" s="6" t="str">
        <f>IF(ev_charging_network_usage_!$H3501&lt;30,"Short Charging",IF(ev_charging_network_usage_!$H3501&lt;=60,"Medium Charging","Long Charging"))</f>
        <v>Medium Charging</v>
      </c>
      <c r="Q3501" s="6">
        <f t="shared" si="220"/>
        <v>3</v>
      </c>
      <c r="R3501" s="30">
        <f t="shared" si="218"/>
        <v>0.32708333333333334</v>
      </c>
      <c r="S3501" s="28">
        <f t="shared" si="219"/>
        <v>45269</v>
      </c>
      <c r="T3501" s="28"/>
    </row>
    <row r="3502" spans="1:20" ht="13.2" x14ac:dyDescent="0.25">
      <c r="A3502" s="7" t="s">
        <v>7721</v>
      </c>
      <c r="B3502" s="7" t="s">
        <v>78</v>
      </c>
      <c r="C3502" s="7" t="s">
        <v>30</v>
      </c>
      <c r="D3502" s="7" t="s">
        <v>31</v>
      </c>
      <c r="E3502" s="7" t="s">
        <v>17</v>
      </c>
      <c r="F3502" s="8">
        <v>45506.182638888888</v>
      </c>
      <c r="G3502" s="8">
        <v>45506.22152777778</v>
      </c>
      <c r="H3502" s="7">
        <v>56</v>
      </c>
      <c r="I3502" s="7">
        <v>29.23</v>
      </c>
      <c r="J3502" s="7">
        <v>10</v>
      </c>
      <c r="K3502" s="7">
        <v>292.3</v>
      </c>
      <c r="L3502" s="7" t="s">
        <v>18</v>
      </c>
      <c r="M3502" s="9">
        <v>3</v>
      </c>
      <c r="N3502" s="6" t="str">
        <f>IF(ev_charging_network_usage_!$I3502&lt;=10,"Low",IF(ev_charging_network_usage_!$I3502&lt;=30,"Medium","High"))</f>
        <v>Medium</v>
      </c>
      <c r="O3502" s="6" t="str">
        <f t="shared" si="221"/>
        <v>Medium Satisfaction</v>
      </c>
      <c r="P3502" s="6" t="str">
        <f>IF(ev_charging_network_usage_!$H3502&lt;30,"Short Charging",IF(ev_charging_network_usage_!$H3502&lt;=60,"Medium Charging","Long Charging"))</f>
        <v>Medium Charging</v>
      </c>
      <c r="Q3502" s="6">
        <f t="shared" si="220"/>
        <v>2</v>
      </c>
      <c r="R3502" s="30">
        <f t="shared" si="218"/>
        <v>0.18263888888888888</v>
      </c>
      <c r="S3502" s="28">
        <f t="shared" si="219"/>
        <v>45506</v>
      </c>
      <c r="T3502" s="28"/>
    </row>
    <row r="3503" spans="1:20" ht="13.2" x14ac:dyDescent="0.25">
      <c r="A3503" s="3" t="s">
        <v>7722</v>
      </c>
      <c r="B3503" s="3" t="s">
        <v>55</v>
      </c>
      <c r="C3503" s="3" t="s">
        <v>21</v>
      </c>
      <c r="D3503" s="3" t="s">
        <v>22</v>
      </c>
      <c r="E3503" s="3" t="s">
        <v>35</v>
      </c>
      <c r="F3503" s="4">
        <v>45359.64166666667</v>
      </c>
      <c r="G3503" s="4">
        <v>45359.6875</v>
      </c>
      <c r="H3503" s="3">
        <v>66</v>
      </c>
      <c r="I3503" s="3">
        <v>52.38</v>
      </c>
      <c r="J3503" s="3">
        <v>15</v>
      </c>
      <c r="K3503" s="3">
        <v>785.7</v>
      </c>
      <c r="L3503" s="3" t="s">
        <v>18</v>
      </c>
      <c r="M3503" s="5">
        <v>1</v>
      </c>
      <c r="N3503" s="6" t="str">
        <f>IF(ev_charging_network_usage_!$I3503&lt;=10,"Low",IF(ev_charging_network_usage_!$I3503&lt;=30,"Medium","High"))</f>
        <v>High</v>
      </c>
      <c r="O3503" s="6" t="str">
        <f t="shared" si="221"/>
        <v>Low Satisfaction</v>
      </c>
      <c r="P3503" s="6" t="str">
        <f>IF(ev_charging_network_usage_!$H3503&lt;30,"Short Charging",IF(ev_charging_network_usage_!$H3503&lt;=60,"Medium Charging","Long Charging"))</f>
        <v>Long Charging</v>
      </c>
      <c r="Q3503" s="6">
        <f t="shared" si="220"/>
        <v>1</v>
      </c>
      <c r="R3503" s="30">
        <f t="shared" si="218"/>
        <v>0.64166666666666672</v>
      </c>
      <c r="S3503" s="28">
        <f t="shared" si="219"/>
        <v>45359</v>
      </c>
      <c r="T3503" s="28"/>
    </row>
    <row r="3504" spans="1:20" ht="13.2" x14ac:dyDescent="0.25">
      <c r="A3504" s="7" t="s">
        <v>7723</v>
      </c>
      <c r="B3504" s="7" t="s">
        <v>59</v>
      </c>
      <c r="C3504" s="7" t="s">
        <v>15</v>
      </c>
      <c r="D3504" s="7" t="s">
        <v>16</v>
      </c>
      <c r="E3504" s="7" t="s">
        <v>17</v>
      </c>
      <c r="F3504" s="8">
        <v>45385.086111111108</v>
      </c>
      <c r="G3504" s="8">
        <v>45385.15</v>
      </c>
      <c r="H3504" s="7">
        <v>92</v>
      </c>
      <c r="I3504" s="7">
        <v>16.09</v>
      </c>
      <c r="J3504" s="7">
        <v>8</v>
      </c>
      <c r="K3504" s="7">
        <v>128.72</v>
      </c>
      <c r="L3504" s="7" t="s">
        <v>38</v>
      </c>
      <c r="M3504" s="9">
        <v>5</v>
      </c>
      <c r="N3504" s="6" t="str">
        <f>IF(ev_charging_network_usage_!$I3504&lt;=10,"Low",IF(ev_charging_network_usage_!$I3504&lt;=30,"Medium","High"))</f>
        <v>Medium</v>
      </c>
      <c r="O3504" s="6" t="str">
        <f t="shared" si="221"/>
        <v>High Satisfaction</v>
      </c>
      <c r="P3504" s="6" t="str">
        <f>IF(ev_charging_network_usage_!$H3504&lt;30,"Short Charging",IF(ev_charging_network_usage_!$H3504&lt;=60,"Medium Charging","Long Charging"))</f>
        <v>Long Charging</v>
      </c>
      <c r="Q3504" s="6">
        <f t="shared" si="220"/>
        <v>3</v>
      </c>
      <c r="R3504" s="30">
        <f t="shared" si="218"/>
        <v>8.611111111111111E-2</v>
      </c>
      <c r="S3504" s="28">
        <f t="shared" si="219"/>
        <v>45385</v>
      </c>
      <c r="T3504" s="28"/>
    </row>
    <row r="3505" spans="1:20" ht="13.2" x14ac:dyDescent="0.25">
      <c r="A3505" s="3" t="s">
        <v>7724</v>
      </c>
      <c r="B3505" s="3" t="s">
        <v>55</v>
      </c>
      <c r="C3505" s="3" t="s">
        <v>15</v>
      </c>
      <c r="D3505" s="3" t="s">
        <v>31</v>
      </c>
      <c r="E3505" s="3" t="s">
        <v>35</v>
      </c>
      <c r="F3505" s="4">
        <v>45170.034722222219</v>
      </c>
      <c r="G3505" s="4">
        <v>45170.051388888889</v>
      </c>
      <c r="H3505" s="3">
        <v>24</v>
      </c>
      <c r="I3505" s="3">
        <v>26.89</v>
      </c>
      <c r="J3505" s="3">
        <v>15</v>
      </c>
      <c r="K3505" s="3">
        <v>403.35</v>
      </c>
      <c r="L3505" s="3" t="s">
        <v>23</v>
      </c>
      <c r="M3505" s="5">
        <v>1</v>
      </c>
      <c r="N3505" s="6" t="str">
        <f>IF(ev_charging_network_usage_!$I3505&lt;=10,"Low",IF(ev_charging_network_usage_!$I3505&lt;=30,"Medium","High"))</f>
        <v>Medium</v>
      </c>
      <c r="O3505" s="6" t="str">
        <f t="shared" si="221"/>
        <v>Low Satisfaction</v>
      </c>
      <c r="P3505" s="6" t="str">
        <f>IF(ev_charging_network_usage_!$H3505&lt;30,"Short Charging",IF(ev_charging_network_usage_!$H3505&lt;=60,"Medium Charging","Long Charging"))</f>
        <v>Short Charging</v>
      </c>
      <c r="Q3505" s="6">
        <f t="shared" si="220"/>
        <v>3</v>
      </c>
      <c r="R3505" s="30">
        <f t="shared" si="218"/>
        <v>3.4722222222222224E-2</v>
      </c>
      <c r="S3505" s="28">
        <f t="shared" si="219"/>
        <v>45170</v>
      </c>
      <c r="T3505" s="28"/>
    </row>
    <row r="3506" spans="1:20" ht="13.2" x14ac:dyDescent="0.25">
      <c r="A3506" s="7" t="s">
        <v>7725</v>
      </c>
      <c r="B3506" s="7" t="s">
        <v>78</v>
      </c>
      <c r="C3506" s="7" t="s">
        <v>21</v>
      </c>
      <c r="D3506" s="7" t="s">
        <v>31</v>
      </c>
      <c r="E3506" s="7" t="s">
        <v>17</v>
      </c>
      <c r="F3506" s="8">
        <v>45019.833333333336</v>
      </c>
      <c r="G3506" s="8">
        <v>45019.90902777778</v>
      </c>
      <c r="H3506" s="7">
        <v>109</v>
      </c>
      <c r="I3506" s="7">
        <v>25.9</v>
      </c>
      <c r="J3506" s="7">
        <v>15</v>
      </c>
      <c r="K3506" s="7">
        <v>388.5</v>
      </c>
      <c r="L3506" s="7" t="s">
        <v>18</v>
      </c>
      <c r="M3506" s="9">
        <v>4</v>
      </c>
      <c r="N3506" s="6" t="str">
        <f>IF(ev_charging_network_usage_!$I3506&lt;=10,"Low",IF(ev_charging_network_usage_!$I3506&lt;=30,"Medium","High"))</f>
        <v>Medium</v>
      </c>
      <c r="O3506" s="6" t="str">
        <f t="shared" si="221"/>
        <v>Medium Satisfaction</v>
      </c>
      <c r="P3506" s="6" t="str">
        <f>IF(ev_charging_network_usage_!$H3506&lt;30,"Short Charging",IF(ev_charging_network_usage_!$H3506&lt;=60,"Medium Charging","Long Charging"))</f>
        <v>Long Charging</v>
      </c>
      <c r="Q3506" s="6">
        <f t="shared" si="220"/>
        <v>1</v>
      </c>
      <c r="R3506" s="30">
        <f t="shared" si="218"/>
        <v>0.83333333333333337</v>
      </c>
      <c r="S3506" s="28">
        <f t="shared" si="219"/>
        <v>45019</v>
      </c>
      <c r="T3506" s="28"/>
    </row>
    <row r="3507" spans="1:20" ht="13.2" x14ac:dyDescent="0.25">
      <c r="A3507" s="3" t="s">
        <v>7726</v>
      </c>
      <c r="B3507" s="3" t="s">
        <v>48</v>
      </c>
      <c r="C3507" s="3" t="s">
        <v>21</v>
      </c>
      <c r="D3507" s="3" t="s">
        <v>16</v>
      </c>
      <c r="E3507" s="3" t="s">
        <v>35</v>
      </c>
      <c r="F3507" s="4">
        <v>44928.673611111109</v>
      </c>
      <c r="G3507" s="4">
        <v>44928.689583333333</v>
      </c>
      <c r="H3507" s="3">
        <v>23</v>
      </c>
      <c r="I3507" s="3">
        <v>44.44</v>
      </c>
      <c r="J3507" s="3">
        <v>12</v>
      </c>
      <c r="K3507" s="3">
        <v>533.28</v>
      </c>
      <c r="L3507" s="3" t="s">
        <v>23</v>
      </c>
      <c r="M3507" s="5">
        <v>5</v>
      </c>
      <c r="N3507" s="6" t="str">
        <f>IF(ev_charging_network_usage_!$I3507&lt;=10,"Low",IF(ev_charging_network_usage_!$I3507&lt;=30,"Medium","High"))</f>
        <v>High</v>
      </c>
      <c r="O3507" s="6" t="str">
        <f t="shared" si="221"/>
        <v>High Satisfaction</v>
      </c>
      <c r="P3507" s="6" t="str">
        <f>IF(ev_charging_network_usage_!$H3507&lt;30,"Short Charging",IF(ev_charging_network_usage_!$H3507&lt;=60,"Medium Charging","Long Charging"))</f>
        <v>Short Charging</v>
      </c>
      <c r="Q3507" s="6">
        <f t="shared" si="220"/>
        <v>1</v>
      </c>
      <c r="R3507" s="30">
        <f t="shared" si="218"/>
        <v>0.67361111111111116</v>
      </c>
      <c r="S3507" s="28">
        <f t="shared" si="219"/>
        <v>44928</v>
      </c>
      <c r="T3507" s="28"/>
    </row>
    <row r="3508" spans="1:20" ht="13.2" x14ac:dyDescent="0.25">
      <c r="A3508" s="7" t="s">
        <v>7727</v>
      </c>
      <c r="B3508" s="7" t="s">
        <v>29</v>
      </c>
      <c r="C3508" s="7" t="s">
        <v>30</v>
      </c>
      <c r="D3508" s="7" t="s">
        <v>34</v>
      </c>
      <c r="E3508" s="7" t="s">
        <v>35</v>
      </c>
      <c r="F3508" s="8">
        <v>45510.759722222225</v>
      </c>
      <c r="G3508" s="8">
        <v>45510.826388888891</v>
      </c>
      <c r="H3508" s="7">
        <v>96</v>
      </c>
      <c r="I3508" s="7">
        <v>43.05</v>
      </c>
      <c r="J3508" s="7">
        <v>15</v>
      </c>
      <c r="K3508" s="7">
        <v>645.75</v>
      </c>
      <c r="L3508" s="7" t="s">
        <v>27</v>
      </c>
      <c r="M3508" s="9">
        <v>3</v>
      </c>
      <c r="N3508" s="6" t="str">
        <f>IF(ev_charging_network_usage_!$I3508&lt;=10,"Low",IF(ev_charging_network_usage_!$I3508&lt;=30,"Medium","High"))</f>
        <v>High</v>
      </c>
      <c r="O3508" s="6" t="str">
        <f t="shared" si="221"/>
        <v>Medium Satisfaction</v>
      </c>
      <c r="P3508" s="6" t="str">
        <f>IF(ev_charging_network_usage_!$H3508&lt;30,"Short Charging",IF(ev_charging_network_usage_!$H3508&lt;=60,"Medium Charging","Long Charging"))</f>
        <v>Long Charging</v>
      </c>
      <c r="Q3508" s="6">
        <f t="shared" si="220"/>
        <v>2</v>
      </c>
      <c r="R3508" s="30">
        <f t="shared" si="218"/>
        <v>0.75972222222222219</v>
      </c>
      <c r="S3508" s="28">
        <f t="shared" si="219"/>
        <v>45510</v>
      </c>
      <c r="T3508" s="28"/>
    </row>
    <row r="3509" spans="1:20" ht="13.2" x14ac:dyDescent="0.25">
      <c r="A3509" s="3" t="s">
        <v>7728</v>
      </c>
      <c r="B3509" s="3" t="s">
        <v>59</v>
      </c>
      <c r="C3509" s="3" t="s">
        <v>15</v>
      </c>
      <c r="D3509" s="3" t="s">
        <v>31</v>
      </c>
      <c r="E3509" s="3" t="s">
        <v>17</v>
      </c>
      <c r="F3509" s="4">
        <v>45420.147916666669</v>
      </c>
      <c r="G3509" s="4">
        <v>45420.156944444447</v>
      </c>
      <c r="H3509" s="3">
        <v>13</v>
      </c>
      <c r="I3509" s="3">
        <v>46.77</v>
      </c>
      <c r="J3509" s="3">
        <v>15</v>
      </c>
      <c r="K3509" s="3">
        <v>701.55</v>
      </c>
      <c r="L3509" s="3" t="s">
        <v>38</v>
      </c>
      <c r="M3509" s="5">
        <v>3</v>
      </c>
      <c r="N3509" s="6" t="str">
        <f>IF(ev_charging_network_usage_!$I3509&lt;=10,"Low",IF(ev_charging_network_usage_!$I3509&lt;=30,"Medium","High"))</f>
        <v>High</v>
      </c>
      <c r="O3509" s="6" t="str">
        <f t="shared" si="221"/>
        <v>Medium Satisfaction</v>
      </c>
      <c r="P3509" s="6" t="str">
        <f>IF(ev_charging_network_usage_!$H3509&lt;30,"Short Charging",IF(ev_charging_network_usage_!$H3509&lt;=60,"Medium Charging","Long Charging"))</f>
        <v>Short Charging</v>
      </c>
      <c r="Q3509" s="6">
        <f t="shared" si="220"/>
        <v>3</v>
      </c>
      <c r="R3509" s="30">
        <f t="shared" si="218"/>
        <v>0.14791666666666667</v>
      </c>
      <c r="S3509" s="28">
        <f t="shared" si="219"/>
        <v>45420</v>
      </c>
      <c r="T3509" s="28"/>
    </row>
    <row r="3510" spans="1:20" ht="13.2" x14ac:dyDescent="0.25">
      <c r="A3510" s="7" t="s">
        <v>7729</v>
      </c>
      <c r="B3510" s="7" t="s">
        <v>20</v>
      </c>
      <c r="C3510" s="7" t="s">
        <v>15</v>
      </c>
      <c r="D3510" s="7" t="s">
        <v>22</v>
      </c>
      <c r="E3510" s="7" t="s">
        <v>17</v>
      </c>
      <c r="F3510" s="7" t="s">
        <v>7730</v>
      </c>
      <c r="G3510" s="7" t="s">
        <v>7731</v>
      </c>
      <c r="H3510" s="7">
        <v>66</v>
      </c>
      <c r="I3510" s="7">
        <v>34.4</v>
      </c>
      <c r="J3510" s="7">
        <v>15</v>
      </c>
      <c r="K3510" s="7">
        <v>516</v>
      </c>
      <c r="L3510" s="7" t="s">
        <v>38</v>
      </c>
      <c r="M3510" s="9">
        <v>1</v>
      </c>
      <c r="N3510" s="6" t="str">
        <f>IF(ev_charging_network_usage_!$I3510&lt;=10,"Low",IF(ev_charging_network_usage_!$I3510&lt;=30,"Medium","High"))</f>
        <v>High</v>
      </c>
      <c r="O3510" s="6" t="str">
        <f t="shared" si="221"/>
        <v>Low Satisfaction</v>
      </c>
      <c r="P3510" s="6" t="str">
        <f>IF(ev_charging_network_usage_!$H3510&lt;30,"Short Charging",IF(ev_charging_network_usage_!$H3510&lt;=60,"Medium Charging","Long Charging"))</f>
        <v>Long Charging</v>
      </c>
      <c r="Q3510" s="6">
        <f t="shared" si="220"/>
        <v>3</v>
      </c>
      <c r="R3510" s="30">
        <f t="shared" si="218"/>
        <v>0.32013888888888886</v>
      </c>
      <c r="S3510" s="28">
        <f t="shared" si="219"/>
        <v>45346</v>
      </c>
      <c r="T3510" s="28"/>
    </row>
    <row r="3511" spans="1:20" ht="13.2" x14ac:dyDescent="0.25">
      <c r="A3511" s="3" t="s">
        <v>7732</v>
      </c>
      <c r="B3511" s="3" t="s">
        <v>55</v>
      </c>
      <c r="C3511" s="3" t="s">
        <v>30</v>
      </c>
      <c r="D3511" s="3" t="s">
        <v>34</v>
      </c>
      <c r="E3511" s="3" t="s">
        <v>17</v>
      </c>
      <c r="F3511" s="4">
        <v>45353.011805555558</v>
      </c>
      <c r="G3511" s="4">
        <v>45353.088888888888</v>
      </c>
      <c r="H3511" s="3">
        <v>111</v>
      </c>
      <c r="I3511" s="3">
        <v>30.57</v>
      </c>
      <c r="J3511" s="3">
        <v>12</v>
      </c>
      <c r="K3511" s="3">
        <v>366.84</v>
      </c>
      <c r="L3511" s="3" t="s">
        <v>27</v>
      </c>
      <c r="M3511" s="5">
        <v>1</v>
      </c>
      <c r="N3511" s="6" t="str">
        <f>IF(ev_charging_network_usage_!$I3511&lt;=10,"Low",IF(ev_charging_network_usage_!$I3511&lt;=30,"Medium","High"))</f>
        <v>High</v>
      </c>
      <c r="O3511" s="6" t="str">
        <f t="shared" si="221"/>
        <v>Low Satisfaction</v>
      </c>
      <c r="P3511" s="6" t="str">
        <f>IF(ev_charging_network_usage_!$H3511&lt;30,"Short Charging",IF(ev_charging_network_usage_!$H3511&lt;=60,"Medium Charging","Long Charging"))</f>
        <v>Long Charging</v>
      </c>
      <c r="Q3511" s="6">
        <f t="shared" si="220"/>
        <v>2</v>
      </c>
      <c r="R3511" s="30">
        <f t="shared" si="218"/>
        <v>1.1805555555555555E-2</v>
      </c>
      <c r="S3511" s="28">
        <f t="shared" si="219"/>
        <v>45353</v>
      </c>
      <c r="T3511" s="28"/>
    </row>
    <row r="3512" spans="1:20" ht="13.2" x14ac:dyDescent="0.25">
      <c r="A3512" s="7" t="s">
        <v>7733</v>
      </c>
      <c r="B3512" s="7" t="s">
        <v>43</v>
      </c>
      <c r="C3512" s="7" t="s">
        <v>15</v>
      </c>
      <c r="D3512" s="7" t="s">
        <v>34</v>
      </c>
      <c r="E3512" s="7" t="s">
        <v>17</v>
      </c>
      <c r="F3512" s="7" t="s">
        <v>7734</v>
      </c>
      <c r="G3512" s="7" t="s">
        <v>7735</v>
      </c>
      <c r="H3512" s="7">
        <v>54</v>
      </c>
      <c r="I3512" s="7">
        <v>43.92</v>
      </c>
      <c r="J3512" s="7">
        <v>15</v>
      </c>
      <c r="K3512" s="7">
        <v>658.8</v>
      </c>
      <c r="L3512" s="7" t="s">
        <v>18</v>
      </c>
      <c r="M3512" s="9">
        <v>2</v>
      </c>
      <c r="N3512" s="6" t="str">
        <f>IF(ev_charging_network_usage_!$I3512&lt;=10,"Low",IF(ev_charging_network_usage_!$I3512&lt;=30,"Medium","High"))</f>
        <v>High</v>
      </c>
      <c r="O3512" s="6" t="str">
        <f t="shared" si="221"/>
        <v>Low Satisfaction</v>
      </c>
      <c r="P3512" s="6" t="str">
        <f>IF(ev_charging_network_usage_!$H3512&lt;30,"Short Charging",IF(ev_charging_network_usage_!$H3512&lt;=60,"Medium Charging","Long Charging"))</f>
        <v>Medium Charging</v>
      </c>
      <c r="Q3512" s="6">
        <f t="shared" si="220"/>
        <v>3</v>
      </c>
      <c r="R3512" s="30">
        <f t="shared" si="218"/>
        <v>0.38472222222222224</v>
      </c>
      <c r="S3512" s="28">
        <f t="shared" si="219"/>
        <v>45371</v>
      </c>
      <c r="T3512" s="28"/>
    </row>
    <row r="3513" spans="1:20" ht="13.2" x14ac:dyDescent="0.25">
      <c r="A3513" s="3" t="s">
        <v>7736</v>
      </c>
      <c r="B3513" s="3" t="s">
        <v>14</v>
      </c>
      <c r="C3513" s="3" t="s">
        <v>21</v>
      </c>
      <c r="D3513" s="3" t="s">
        <v>31</v>
      </c>
      <c r="E3513" s="3" t="s">
        <v>17</v>
      </c>
      <c r="F3513" s="4">
        <v>45047.871527777781</v>
      </c>
      <c r="G3513" s="4">
        <v>45047.885416666664</v>
      </c>
      <c r="H3513" s="3">
        <v>20</v>
      </c>
      <c r="I3513" s="3">
        <v>44.48</v>
      </c>
      <c r="J3513" s="3">
        <v>12</v>
      </c>
      <c r="K3513" s="3">
        <v>533.76</v>
      </c>
      <c r="L3513" s="3" t="s">
        <v>38</v>
      </c>
      <c r="M3513" s="5">
        <v>3</v>
      </c>
      <c r="N3513" s="6" t="str">
        <f>IF(ev_charging_network_usage_!$I3513&lt;=10,"Low",IF(ev_charging_network_usage_!$I3513&lt;=30,"Medium","High"))</f>
        <v>High</v>
      </c>
      <c r="O3513" s="6" t="str">
        <f t="shared" si="221"/>
        <v>Medium Satisfaction</v>
      </c>
      <c r="P3513" s="6" t="str">
        <f>IF(ev_charging_network_usage_!$H3513&lt;30,"Short Charging",IF(ev_charging_network_usage_!$H3513&lt;=60,"Medium Charging","Long Charging"))</f>
        <v>Short Charging</v>
      </c>
      <c r="Q3513" s="6">
        <f t="shared" si="220"/>
        <v>1</v>
      </c>
      <c r="R3513" s="30">
        <f t="shared" si="218"/>
        <v>0.87152777777777779</v>
      </c>
      <c r="S3513" s="28">
        <f t="shared" si="219"/>
        <v>45047</v>
      </c>
      <c r="T3513" s="28"/>
    </row>
    <row r="3514" spans="1:20" ht="13.2" x14ac:dyDescent="0.25">
      <c r="A3514" s="7" t="s">
        <v>7737</v>
      </c>
      <c r="B3514" s="7" t="s">
        <v>78</v>
      </c>
      <c r="C3514" s="7" t="s">
        <v>21</v>
      </c>
      <c r="D3514" s="7" t="s">
        <v>34</v>
      </c>
      <c r="E3514" s="7" t="s">
        <v>35</v>
      </c>
      <c r="F3514" s="8">
        <v>45603.347916666666</v>
      </c>
      <c r="G3514" s="8">
        <v>45603.374305555553</v>
      </c>
      <c r="H3514" s="7">
        <v>38</v>
      </c>
      <c r="I3514" s="7">
        <v>54.97</v>
      </c>
      <c r="J3514" s="7">
        <v>12</v>
      </c>
      <c r="K3514" s="7">
        <v>659.64</v>
      </c>
      <c r="L3514" s="7" t="s">
        <v>38</v>
      </c>
      <c r="M3514" s="9">
        <v>4</v>
      </c>
      <c r="N3514" s="6" t="str">
        <f>IF(ev_charging_network_usage_!$I3514&lt;=10,"Low",IF(ev_charging_network_usage_!$I3514&lt;=30,"Medium","High"))</f>
        <v>High</v>
      </c>
      <c r="O3514" s="6" t="str">
        <f t="shared" si="221"/>
        <v>Medium Satisfaction</v>
      </c>
      <c r="P3514" s="6" t="str">
        <f>IF(ev_charging_network_usage_!$H3514&lt;30,"Short Charging",IF(ev_charging_network_usage_!$H3514&lt;=60,"Medium Charging","Long Charging"))</f>
        <v>Medium Charging</v>
      </c>
      <c r="Q3514" s="6">
        <f t="shared" si="220"/>
        <v>1</v>
      </c>
      <c r="R3514" s="30">
        <f t="shared" si="218"/>
        <v>0.34791666666666665</v>
      </c>
      <c r="S3514" s="28">
        <f t="shared" si="219"/>
        <v>45603</v>
      </c>
      <c r="T3514" s="28"/>
    </row>
    <row r="3515" spans="1:20" ht="13.2" x14ac:dyDescent="0.25">
      <c r="A3515" s="3" t="s">
        <v>7738</v>
      </c>
      <c r="B3515" s="3" t="s">
        <v>43</v>
      </c>
      <c r="C3515" s="3" t="s">
        <v>21</v>
      </c>
      <c r="D3515" s="3" t="s">
        <v>22</v>
      </c>
      <c r="E3515" s="3" t="s">
        <v>35</v>
      </c>
      <c r="F3515" s="4">
        <v>45538.09375</v>
      </c>
      <c r="G3515" s="4">
        <v>45538.15625</v>
      </c>
      <c r="H3515" s="3">
        <v>90</v>
      </c>
      <c r="I3515" s="3">
        <v>58.57</v>
      </c>
      <c r="J3515" s="3">
        <v>15</v>
      </c>
      <c r="K3515" s="3">
        <v>878.55</v>
      </c>
      <c r="L3515" s="3" t="s">
        <v>18</v>
      </c>
      <c r="M3515" s="5">
        <v>2</v>
      </c>
      <c r="N3515" s="6" t="str">
        <f>IF(ev_charging_network_usage_!$I3515&lt;=10,"Low",IF(ev_charging_network_usage_!$I3515&lt;=30,"Medium","High"))</f>
        <v>High</v>
      </c>
      <c r="O3515" s="6" t="str">
        <f t="shared" si="221"/>
        <v>Low Satisfaction</v>
      </c>
      <c r="P3515" s="6" t="str">
        <f>IF(ev_charging_network_usage_!$H3515&lt;30,"Short Charging",IF(ev_charging_network_usage_!$H3515&lt;=60,"Medium Charging","Long Charging"))</f>
        <v>Long Charging</v>
      </c>
      <c r="Q3515" s="6">
        <f t="shared" si="220"/>
        <v>1</v>
      </c>
      <c r="R3515" s="30">
        <f t="shared" si="218"/>
        <v>9.375E-2</v>
      </c>
      <c r="S3515" s="28">
        <f t="shared" si="219"/>
        <v>45538</v>
      </c>
      <c r="T3515" s="28"/>
    </row>
    <row r="3516" spans="1:20" ht="13.2" x14ac:dyDescent="0.25">
      <c r="A3516" s="7" t="s">
        <v>7739</v>
      </c>
      <c r="B3516" s="7" t="s">
        <v>59</v>
      </c>
      <c r="C3516" s="7" t="s">
        <v>15</v>
      </c>
      <c r="D3516" s="7" t="s">
        <v>31</v>
      </c>
      <c r="E3516" s="7" t="s">
        <v>17</v>
      </c>
      <c r="F3516" s="7" t="s">
        <v>7740</v>
      </c>
      <c r="G3516" s="7" t="s">
        <v>7741</v>
      </c>
      <c r="H3516" s="7">
        <v>11</v>
      </c>
      <c r="I3516" s="7">
        <v>47.67</v>
      </c>
      <c r="J3516" s="7">
        <v>15</v>
      </c>
      <c r="K3516" s="7">
        <v>715.05</v>
      </c>
      <c r="L3516" s="7" t="s">
        <v>18</v>
      </c>
      <c r="M3516" s="9">
        <v>5</v>
      </c>
      <c r="N3516" s="6" t="str">
        <f>IF(ev_charging_network_usage_!$I3516&lt;=10,"Low",IF(ev_charging_network_usage_!$I3516&lt;=30,"Medium","High"))</f>
        <v>High</v>
      </c>
      <c r="O3516" s="6" t="str">
        <f t="shared" si="221"/>
        <v>High Satisfaction</v>
      </c>
      <c r="P3516" s="6" t="str">
        <f>IF(ev_charging_network_usage_!$H3516&lt;30,"Short Charging",IF(ev_charging_network_usage_!$H3516&lt;=60,"Medium Charging","Long Charging"))</f>
        <v>Short Charging</v>
      </c>
      <c r="Q3516" s="6">
        <f t="shared" si="220"/>
        <v>3</v>
      </c>
      <c r="R3516" s="30">
        <f t="shared" si="218"/>
        <v>0.81597222222222221</v>
      </c>
      <c r="S3516" s="28">
        <f t="shared" si="219"/>
        <v>45152</v>
      </c>
      <c r="T3516" s="28"/>
    </row>
    <row r="3517" spans="1:20" ht="13.2" x14ac:dyDescent="0.25">
      <c r="A3517" s="3" t="s">
        <v>7742</v>
      </c>
      <c r="B3517" s="3" t="s">
        <v>48</v>
      </c>
      <c r="C3517" s="3" t="s">
        <v>30</v>
      </c>
      <c r="D3517" s="3" t="s">
        <v>16</v>
      </c>
      <c r="E3517" s="3" t="s">
        <v>17</v>
      </c>
      <c r="F3517" s="3" t="s">
        <v>7743</v>
      </c>
      <c r="G3517" s="3" t="s">
        <v>7744</v>
      </c>
      <c r="H3517" s="3">
        <v>115</v>
      </c>
      <c r="I3517" s="3">
        <v>39.229999999999997</v>
      </c>
      <c r="J3517" s="3">
        <v>8</v>
      </c>
      <c r="K3517" s="3">
        <v>313.83999999999997</v>
      </c>
      <c r="L3517" s="3" t="s">
        <v>18</v>
      </c>
      <c r="M3517" s="5">
        <v>3</v>
      </c>
      <c r="N3517" s="6" t="str">
        <f>IF(ev_charging_network_usage_!$I3517&lt;=10,"Low",IF(ev_charging_network_usage_!$I3517&lt;=30,"Medium","High"))</f>
        <v>High</v>
      </c>
      <c r="O3517" s="6" t="str">
        <f t="shared" si="221"/>
        <v>Medium Satisfaction</v>
      </c>
      <c r="P3517" s="6" t="str">
        <f>IF(ev_charging_network_usage_!$H3517&lt;30,"Short Charging",IF(ev_charging_network_usage_!$H3517&lt;=60,"Medium Charging","Long Charging"))</f>
        <v>Long Charging</v>
      </c>
      <c r="Q3517" s="6">
        <f t="shared" si="220"/>
        <v>2</v>
      </c>
      <c r="R3517" s="30">
        <f t="shared" si="218"/>
        <v>0.57708333333333328</v>
      </c>
      <c r="S3517" s="28">
        <f t="shared" si="219"/>
        <v>45283</v>
      </c>
      <c r="T3517" s="28"/>
    </row>
    <row r="3518" spans="1:20" ht="13.2" x14ac:dyDescent="0.25">
      <c r="A3518" s="7" t="s">
        <v>7745</v>
      </c>
      <c r="B3518" s="7" t="s">
        <v>29</v>
      </c>
      <c r="C3518" s="7" t="s">
        <v>15</v>
      </c>
      <c r="D3518" s="7" t="s">
        <v>34</v>
      </c>
      <c r="E3518" s="7" t="s">
        <v>17</v>
      </c>
      <c r="F3518" s="8">
        <v>45542.966666666667</v>
      </c>
      <c r="G3518" s="8">
        <v>45542.99722222222</v>
      </c>
      <c r="H3518" s="7">
        <v>44</v>
      </c>
      <c r="I3518" s="7">
        <v>59.85</v>
      </c>
      <c r="J3518" s="7">
        <v>15</v>
      </c>
      <c r="K3518" s="7">
        <v>897.75</v>
      </c>
      <c r="L3518" s="7" t="s">
        <v>18</v>
      </c>
      <c r="M3518" s="9">
        <v>1</v>
      </c>
      <c r="N3518" s="6" t="str">
        <f>IF(ev_charging_network_usage_!$I3518&lt;=10,"Low",IF(ev_charging_network_usage_!$I3518&lt;=30,"Medium","High"))</f>
        <v>High</v>
      </c>
      <c r="O3518" s="6" t="str">
        <f t="shared" si="221"/>
        <v>Low Satisfaction</v>
      </c>
      <c r="P3518" s="6" t="str">
        <f>IF(ev_charging_network_usage_!$H3518&lt;30,"Short Charging",IF(ev_charging_network_usage_!$H3518&lt;=60,"Medium Charging","Long Charging"))</f>
        <v>Medium Charging</v>
      </c>
      <c r="Q3518" s="6">
        <f t="shared" si="220"/>
        <v>3</v>
      </c>
      <c r="R3518" s="30">
        <f t="shared" si="218"/>
        <v>0.96666666666666667</v>
      </c>
      <c r="S3518" s="28">
        <f t="shared" si="219"/>
        <v>45542</v>
      </c>
      <c r="T3518" s="28"/>
    </row>
    <row r="3519" spans="1:20" ht="13.2" x14ac:dyDescent="0.25">
      <c r="A3519" s="3" t="s">
        <v>7746</v>
      </c>
      <c r="B3519" s="3" t="s">
        <v>55</v>
      </c>
      <c r="C3519" s="3" t="s">
        <v>15</v>
      </c>
      <c r="D3519" s="3" t="s">
        <v>34</v>
      </c>
      <c r="E3519" s="3" t="s">
        <v>17</v>
      </c>
      <c r="F3519" s="3" t="s">
        <v>7747</v>
      </c>
      <c r="G3519" s="3" t="s">
        <v>7748</v>
      </c>
      <c r="H3519" s="3">
        <v>99</v>
      </c>
      <c r="I3519" s="3">
        <v>37.1</v>
      </c>
      <c r="J3519" s="3">
        <v>10</v>
      </c>
      <c r="K3519" s="3">
        <v>371</v>
      </c>
      <c r="L3519" s="3" t="s">
        <v>18</v>
      </c>
      <c r="M3519" s="5">
        <v>2</v>
      </c>
      <c r="N3519" s="6" t="str">
        <f>IF(ev_charging_network_usage_!$I3519&lt;=10,"Low",IF(ev_charging_network_usage_!$I3519&lt;=30,"Medium","High"))</f>
        <v>High</v>
      </c>
      <c r="O3519" s="6" t="str">
        <f t="shared" si="221"/>
        <v>Low Satisfaction</v>
      </c>
      <c r="P3519" s="6" t="str">
        <f>IF(ev_charging_network_usage_!$H3519&lt;30,"Short Charging",IF(ev_charging_network_usage_!$H3519&lt;=60,"Medium Charging","Long Charging"))</f>
        <v>Long Charging</v>
      </c>
      <c r="Q3519" s="6">
        <f t="shared" si="220"/>
        <v>3</v>
      </c>
      <c r="R3519" s="30">
        <f t="shared" si="218"/>
        <v>3.8194444444444448E-2</v>
      </c>
      <c r="S3519" s="28">
        <f t="shared" si="219"/>
        <v>45429</v>
      </c>
      <c r="T3519" s="28"/>
    </row>
    <row r="3520" spans="1:20" ht="13.2" x14ac:dyDescent="0.25">
      <c r="A3520" s="7" t="s">
        <v>7749</v>
      </c>
      <c r="B3520" s="7" t="s">
        <v>14</v>
      </c>
      <c r="C3520" s="7" t="s">
        <v>30</v>
      </c>
      <c r="D3520" s="7" t="s">
        <v>16</v>
      </c>
      <c r="E3520" s="7" t="s">
        <v>35</v>
      </c>
      <c r="F3520" s="8">
        <v>45601.549305555556</v>
      </c>
      <c r="G3520" s="8">
        <v>45601.615277777775</v>
      </c>
      <c r="H3520" s="7">
        <v>95</v>
      </c>
      <c r="I3520" s="7">
        <v>40</v>
      </c>
      <c r="J3520" s="7">
        <v>12</v>
      </c>
      <c r="K3520" s="7">
        <v>480</v>
      </c>
      <c r="L3520" s="7" t="s">
        <v>18</v>
      </c>
      <c r="M3520" s="9">
        <v>3</v>
      </c>
      <c r="N3520" s="6" t="str">
        <f>IF(ev_charging_network_usage_!$I3520&lt;=10,"Low",IF(ev_charging_network_usage_!$I3520&lt;=30,"Medium","High"))</f>
        <v>High</v>
      </c>
      <c r="O3520" s="6" t="str">
        <f t="shared" si="221"/>
        <v>Medium Satisfaction</v>
      </c>
      <c r="P3520" s="6" t="str">
        <f>IF(ev_charging_network_usage_!$H3520&lt;30,"Short Charging",IF(ev_charging_network_usage_!$H3520&lt;=60,"Medium Charging","Long Charging"))</f>
        <v>Long Charging</v>
      </c>
      <c r="Q3520" s="6">
        <f t="shared" si="220"/>
        <v>2</v>
      </c>
      <c r="R3520" s="30">
        <f t="shared" si="218"/>
        <v>0.5493055555555556</v>
      </c>
      <c r="S3520" s="28">
        <f t="shared" si="219"/>
        <v>45601</v>
      </c>
      <c r="T3520" s="28"/>
    </row>
    <row r="3521" spans="1:20" ht="13.2" x14ac:dyDescent="0.25">
      <c r="A3521" s="3" t="s">
        <v>7750</v>
      </c>
      <c r="B3521" s="3" t="s">
        <v>78</v>
      </c>
      <c r="C3521" s="3" t="s">
        <v>30</v>
      </c>
      <c r="D3521" s="3" t="s">
        <v>34</v>
      </c>
      <c r="E3521" s="3" t="s">
        <v>35</v>
      </c>
      <c r="F3521" s="4">
        <v>45150.625</v>
      </c>
      <c r="G3521" s="4">
        <v>45150.662499999999</v>
      </c>
      <c r="H3521" s="3">
        <v>54</v>
      </c>
      <c r="I3521" s="3">
        <v>5.44</v>
      </c>
      <c r="J3521" s="3">
        <v>12</v>
      </c>
      <c r="K3521" s="3">
        <v>65.28</v>
      </c>
      <c r="L3521" s="3" t="s">
        <v>18</v>
      </c>
      <c r="M3521" s="5">
        <v>5</v>
      </c>
      <c r="N3521" s="6" t="str">
        <f>IF(ev_charging_network_usage_!$I3521&lt;=10,"Low",IF(ev_charging_network_usage_!$I3521&lt;=30,"Medium","High"))</f>
        <v>Low</v>
      </c>
      <c r="O3521" s="6" t="str">
        <f t="shared" si="221"/>
        <v>High Satisfaction</v>
      </c>
      <c r="P3521" s="6" t="str">
        <f>IF(ev_charging_network_usage_!$H3521&lt;30,"Short Charging",IF(ev_charging_network_usage_!$H3521&lt;=60,"Medium Charging","Long Charging"))</f>
        <v>Medium Charging</v>
      </c>
      <c r="Q3521" s="6">
        <f t="shared" si="220"/>
        <v>2</v>
      </c>
      <c r="R3521" s="30">
        <f t="shared" si="218"/>
        <v>0.625</v>
      </c>
      <c r="S3521" s="28">
        <f t="shared" si="219"/>
        <v>45150</v>
      </c>
      <c r="T3521" s="28"/>
    </row>
    <row r="3522" spans="1:20" ht="13.2" x14ac:dyDescent="0.25">
      <c r="A3522" s="7" t="s">
        <v>7751</v>
      </c>
      <c r="B3522" s="7" t="s">
        <v>20</v>
      </c>
      <c r="C3522" s="7" t="s">
        <v>15</v>
      </c>
      <c r="D3522" s="7" t="s">
        <v>34</v>
      </c>
      <c r="E3522" s="7" t="s">
        <v>17</v>
      </c>
      <c r="F3522" s="8">
        <v>45632.917361111111</v>
      </c>
      <c r="G3522" s="8">
        <v>45632.98333333333</v>
      </c>
      <c r="H3522" s="7">
        <v>95</v>
      </c>
      <c r="I3522" s="7">
        <v>56.69</v>
      </c>
      <c r="J3522" s="7">
        <v>15</v>
      </c>
      <c r="K3522" s="7">
        <v>850.35</v>
      </c>
      <c r="L3522" s="7" t="s">
        <v>38</v>
      </c>
      <c r="M3522" s="9">
        <v>3</v>
      </c>
      <c r="N3522" s="6" t="str">
        <f>IF(ev_charging_network_usage_!$I3522&lt;=10,"Low",IF(ev_charging_network_usage_!$I3522&lt;=30,"Medium","High"))</f>
        <v>High</v>
      </c>
      <c r="O3522" s="6" t="str">
        <f t="shared" si="221"/>
        <v>Medium Satisfaction</v>
      </c>
      <c r="P3522" s="6" t="str">
        <f>IF(ev_charging_network_usage_!$H3522&lt;30,"Short Charging",IF(ev_charging_network_usage_!$H3522&lt;=60,"Medium Charging","Long Charging"))</f>
        <v>Long Charging</v>
      </c>
      <c r="Q3522" s="6">
        <f t="shared" si="220"/>
        <v>3</v>
      </c>
      <c r="R3522" s="30">
        <f t="shared" ref="R3522:R3585" si="222">TIME(HOUR(F3522),MINUTE(F3522),SECOND(F3522))</f>
        <v>0.91736111111111107</v>
      </c>
      <c r="S3522" s="28">
        <f t="shared" ref="S3522:S3585" si="223">DATE(YEAR(F3522),MONTH(F3522),DAY(F3522))</f>
        <v>45632</v>
      </c>
      <c r="T3522" s="28"/>
    </row>
    <row r="3523" spans="1:20" ht="13.2" x14ac:dyDescent="0.25">
      <c r="A3523" s="3" t="s">
        <v>7752</v>
      </c>
      <c r="B3523" s="3" t="s">
        <v>59</v>
      </c>
      <c r="C3523" s="3" t="s">
        <v>30</v>
      </c>
      <c r="D3523" s="3" t="s">
        <v>34</v>
      </c>
      <c r="E3523" s="3" t="s">
        <v>35</v>
      </c>
      <c r="F3523" s="4">
        <v>45119.152083333334</v>
      </c>
      <c r="G3523" s="4">
        <v>45119.194444444445</v>
      </c>
      <c r="H3523" s="3">
        <v>61</v>
      </c>
      <c r="I3523" s="3">
        <v>19.84</v>
      </c>
      <c r="J3523" s="3">
        <v>8</v>
      </c>
      <c r="K3523" s="3">
        <v>158.72</v>
      </c>
      <c r="L3523" s="3" t="s">
        <v>27</v>
      </c>
      <c r="M3523" s="5">
        <v>2</v>
      </c>
      <c r="N3523" s="6" t="str">
        <f>IF(ev_charging_network_usage_!$I3523&lt;=10,"Low",IF(ev_charging_network_usage_!$I3523&lt;=30,"Medium","High"))</f>
        <v>Medium</v>
      </c>
      <c r="O3523" s="6" t="str">
        <f t="shared" si="221"/>
        <v>Low Satisfaction</v>
      </c>
      <c r="P3523" s="6" t="str">
        <f>IF(ev_charging_network_usage_!$H3523&lt;30,"Short Charging",IF(ev_charging_network_usage_!$H3523&lt;=60,"Medium Charging","Long Charging"))</f>
        <v>Long Charging</v>
      </c>
      <c r="Q3523" s="6">
        <f t="shared" ref="Q3523:Q3586" si="224">IF(C3523="Fast Charger",1,IF(C3523="Standard Charger",2,IF(C3523="Super Fast Charger",3,"")))</f>
        <v>2</v>
      </c>
      <c r="R3523" s="30">
        <f t="shared" si="222"/>
        <v>0.15208333333333332</v>
      </c>
      <c r="S3523" s="28">
        <f t="shared" si="223"/>
        <v>45119</v>
      </c>
      <c r="T3523" s="28"/>
    </row>
    <row r="3524" spans="1:20" ht="13.2" x14ac:dyDescent="0.25">
      <c r="A3524" s="7" t="s">
        <v>7753</v>
      </c>
      <c r="B3524" s="7" t="s">
        <v>29</v>
      </c>
      <c r="C3524" s="7" t="s">
        <v>15</v>
      </c>
      <c r="D3524" s="7" t="s">
        <v>22</v>
      </c>
      <c r="E3524" s="7" t="s">
        <v>35</v>
      </c>
      <c r="F3524" s="8">
        <v>45150.287499999999</v>
      </c>
      <c r="G3524" s="8">
        <v>45150.347916666666</v>
      </c>
      <c r="H3524" s="7">
        <v>87</v>
      </c>
      <c r="I3524" s="7">
        <v>18.170000000000002</v>
      </c>
      <c r="J3524" s="7">
        <v>15</v>
      </c>
      <c r="K3524" s="7">
        <v>272.55</v>
      </c>
      <c r="L3524" s="7" t="s">
        <v>18</v>
      </c>
      <c r="M3524" s="9">
        <v>1</v>
      </c>
      <c r="N3524" s="6" t="str">
        <f>IF(ev_charging_network_usage_!$I3524&lt;=10,"Low",IF(ev_charging_network_usage_!$I3524&lt;=30,"Medium","High"))</f>
        <v>Medium</v>
      </c>
      <c r="O3524" s="6" t="str">
        <f t="shared" ref="O3524:O3587" si="225">IF(M3524&lt;=2,"Low Satisfaction",IF(M3524&lt;=4,"Medium Satisfaction","High Satisfaction"))</f>
        <v>Low Satisfaction</v>
      </c>
      <c r="P3524" s="6" t="str">
        <f>IF(ev_charging_network_usage_!$H3524&lt;30,"Short Charging",IF(ev_charging_network_usage_!$H3524&lt;=60,"Medium Charging","Long Charging"))</f>
        <v>Long Charging</v>
      </c>
      <c r="Q3524" s="6">
        <f t="shared" si="224"/>
        <v>3</v>
      </c>
      <c r="R3524" s="30">
        <f t="shared" si="222"/>
        <v>0.28749999999999998</v>
      </c>
      <c r="S3524" s="28">
        <f t="shared" si="223"/>
        <v>45150</v>
      </c>
      <c r="T3524" s="28"/>
    </row>
    <row r="3525" spans="1:20" ht="13.2" x14ac:dyDescent="0.25">
      <c r="A3525" s="3" t="s">
        <v>7754</v>
      </c>
      <c r="B3525" s="3" t="s">
        <v>29</v>
      </c>
      <c r="C3525" s="3" t="s">
        <v>30</v>
      </c>
      <c r="D3525" s="3" t="s">
        <v>16</v>
      </c>
      <c r="E3525" s="3" t="s">
        <v>17</v>
      </c>
      <c r="F3525" s="3" t="s">
        <v>7755</v>
      </c>
      <c r="G3525" s="3" t="s">
        <v>7756</v>
      </c>
      <c r="H3525" s="3">
        <v>80</v>
      </c>
      <c r="I3525" s="3">
        <v>45.33</v>
      </c>
      <c r="J3525" s="3">
        <v>10</v>
      </c>
      <c r="K3525" s="3">
        <v>453.3</v>
      </c>
      <c r="L3525" s="3" t="s">
        <v>23</v>
      </c>
      <c r="M3525" s="5">
        <v>3</v>
      </c>
      <c r="N3525" s="6" t="str">
        <f>IF(ev_charging_network_usage_!$I3525&lt;=10,"Low",IF(ev_charging_network_usage_!$I3525&lt;=30,"Medium","High"))</f>
        <v>High</v>
      </c>
      <c r="O3525" s="6" t="str">
        <f t="shared" si="225"/>
        <v>Medium Satisfaction</v>
      </c>
      <c r="P3525" s="6" t="str">
        <f>IF(ev_charging_network_usage_!$H3525&lt;30,"Short Charging",IF(ev_charging_network_usage_!$H3525&lt;=60,"Medium Charging","Long Charging"))</f>
        <v>Long Charging</v>
      </c>
      <c r="Q3525" s="6">
        <f t="shared" si="224"/>
        <v>2</v>
      </c>
      <c r="R3525" s="30">
        <f t="shared" si="222"/>
        <v>0.58402777777777781</v>
      </c>
      <c r="S3525" s="28">
        <f t="shared" si="223"/>
        <v>45368</v>
      </c>
      <c r="T3525" s="28"/>
    </row>
    <row r="3526" spans="1:20" ht="13.2" x14ac:dyDescent="0.25">
      <c r="A3526" s="7" t="s">
        <v>7757</v>
      </c>
      <c r="B3526" s="7" t="s">
        <v>48</v>
      </c>
      <c r="C3526" s="7" t="s">
        <v>15</v>
      </c>
      <c r="D3526" s="7" t="s">
        <v>22</v>
      </c>
      <c r="E3526" s="7" t="s">
        <v>17</v>
      </c>
      <c r="F3526" s="8">
        <v>45201.540972222225</v>
      </c>
      <c r="G3526" s="8">
        <v>45201.595138888886</v>
      </c>
      <c r="H3526" s="7">
        <v>78</v>
      </c>
      <c r="I3526" s="7">
        <v>8.36</v>
      </c>
      <c r="J3526" s="7">
        <v>12</v>
      </c>
      <c r="K3526" s="7">
        <v>100.32</v>
      </c>
      <c r="L3526" s="7" t="s">
        <v>27</v>
      </c>
      <c r="M3526" s="9">
        <v>4</v>
      </c>
      <c r="N3526" s="6" t="str">
        <f>IF(ev_charging_network_usage_!$I3526&lt;=10,"Low",IF(ev_charging_network_usage_!$I3526&lt;=30,"Medium","High"))</f>
        <v>Low</v>
      </c>
      <c r="O3526" s="6" t="str">
        <f t="shared" si="225"/>
        <v>Medium Satisfaction</v>
      </c>
      <c r="P3526" s="6" t="str">
        <f>IF(ev_charging_network_usage_!$H3526&lt;30,"Short Charging",IF(ev_charging_network_usage_!$H3526&lt;=60,"Medium Charging","Long Charging"))</f>
        <v>Long Charging</v>
      </c>
      <c r="Q3526" s="6">
        <f t="shared" si="224"/>
        <v>3</v>
      </c>
      <c r="R3526" s="30">
        <f t="shared" si="222"/>
        <v>0.54097222222222219</v>
      </c>
      <c r="S3526" s="28">
        <f t="shared" si="223"/>
        <v>45201</v>
      </c>
      <c r="T3526" s="28"/>
    </row>
    <row r="3527" spans="1:20" ht="13.2" x14ac:dyDescent="0.25">
      <c r="A3527" s="3" t="s">
        <v>7758</v>
      </c>
      <c r="B3527" s="3" t="s">
        <v>78</v>
      </c>
      <c r="C3527" s="3" t="s">
        <v>21</v>
      </c>
      <c r="D3527" s="3" t="s">
        <v>22</v>
      </c>
      <c r="E3527" s="3" t="s">
        <v>35</v>
      </c>
      <c r="F3527" s="3" t="s">
        <v>7759</v>
      </c>
      <c r="G3527" s="3" t="s">
        <v>7760</v>
      </c>
      <c r="H3527" s="3">
        <v>77</v>
      </c>
      <c r="I3527" s="3">
        <v>4.8499999999999996</v>
      </c>
      <c r="J3527" s="3">
        <v>10</v>
      </c>
      <c r="K3527" s="3">
        <v>48.5</v>
      </c>
      <c r="L3527" s="3" t="s">
        <v>23</v>
      </c>
      <c r="M3527" s="5">
        <v>1</v>
      </c>
      <c r="N3527" s="6" t="str">
        <f>IF(ev_charging_network_usage_!$I3527&lt;=10,"Low",IF(ev_charging_network_usage_!$I3527&lt;=30,"Medium","High"))</f>
        <v>Low</v>
      </c>
      <c r="O3527" s="6" t="str">
        <f t="shared" si="225"/>
        <v>Low Satisfaction</v>
      </c>
      <c r="P3527" s="6" t="str">
        <f>IF(ev_charging_network_usage_!$H3527&lt;30,"Short Charging",IF(ev_charging_network_usage_!$H3527&lt;=60,"Medium Charging","Long Charging"))</f>
        <v>Long Charging</v>
      </c>
      <c r="Q3527" s="6">
        <f t="shared" si="224"/>
        <v>1</v>
      </c>
      <c r="R3527" s="30">
        <f t="shared" si="222"/>
        <v>0.24652777777777779</v>
      </c>
      <c r="S3527" s="28">
        <f t="shared" si="223"/>
        <v>45337</v>
      </c>
      <c r="T3527" s="28"/>
    </row>
    <row r="3528" spans="1:20" ht="13.2" x14ac:dyDescent="0.25">
      <c r="A3528" s="7" t="s">
        <v>7761</v>
      </c>
      <c r="B3528" s="7" t="s">
        <v>14</v>
      </c>
      <c r="C3528" s="7" t="s">
        <v>30</v>
      </c>
      <c r="D3528" s="7" t="s">
        <v>31</v>
      </c>
      <c r="E3528" s="7" t="s">
        <v>17</v>
      </c>
      <c r="F3528" s="8">
        <v>45633.665972222225</v>
      </c>
      <c r="G3528" s="8">
        <v>45633.673611111109</v>
      </c>
      <c r="H3528" s="7">
        <v>11</v>
      </c>
      <c r="I3528" s="7">
        <v>34.880000000000003</v>
      </c>
      <c r="J3528" s="7">
        <v>8</v>
      </c>
      <c r="K3528" s="7">
        <v>279.04000000000002</v>
      </c>
      <c r="L3528" s="7" t="s">
        <v>38</v>
      </c>
      <c r="M3528" s="9">
        <v>5</v>
      </c>
      <c r="N3528" s="6" t="str">
        <f>IF(ev_charging_network_usage_!$I3528&lt;=10,"Low",IF(ev_charging_network_usage_!$I3528&lt;=30,"Medium","High"))</f>
        <v>High</v>
      </c>
      <c r="O3528" s="6" t="str">
        <f t="shared" si="225"/>
        <v>High Satisfaction</v>
      </c>
      <c r="P3528" s="6" t="str">
        <f>IF(ev_charging_network_usage_!$H3528&lt;30,"Short Charging",IF(ev_charging_network_usage_!$H3528&lt;=60,"Medium Charging","Long Charging"))</f>
        <v>Short Charging</v>
      </c>
      <c r="Q3528" s="6">
        <f t="shared" si="224"/>
        <v>2</v>
      </c>
      <c r="R3528" s="30">
        <f t="shared" si="222"/>
        <v>0.66597222222222219</v>
      </c>
      <c r="S3528" s="28">
        <f t="shared" si="223"/>
        <v>45633</v>
      </c>
      <c r="T3528" s="28"/>
    </row>
    <row r="3529" spans="1:20" ht="13.2" x14ac:dyDescent="0.25">
      <c r="A3529" s="3" t="s">
        <v>7762</v>
      </c>
      <c r="B3529" s="3" t="s">
        <v>20</v>
      </c>
      <c r="C3529" s="3" t="s">
        <v>30</v>
      </c>
      <c r="D3529" s="3" t="s">
        <v>22</v>
      </c>
      <c r="E3529" s="3" t="s">
        <v>35</v>
      </c>
      <c r="F3529" s="3" t="s">
        <v>7763</v>
      </c>
      <c r="G3529" s="3" t="s">
        <v>7764</v>
      </c>
      <c r="H3529" s="3">
        <v>59</v>
      </c>
      <c r="I3529" s="3">
        <v>47.04</v>
      </c>
      <c r="J3529" s="3">
        <v>12</v>
      </c>
      <c r="K3529" s="3">
        <v>564.48</v>
      </c>
      <c r="L3529" s="3" t="s">
        <v>38</v>
      </c>
      <c r="M3529" s="5">
        <v>3</v>
      </c>
      <c r="N3529" s="6" t="str">
        <f>IF(ev_charging_network_usage_!$I3529&lt;=10,"Low",IF(ev_charging_network_usage_!$I3529&lt;=30,"Medium","High"))</f>
        <v>High</v>
      </c>
      <c r="O3529" s="6" t="str">
        <f t="shared" si="225"/>
        <v>Medium Satisfaction</v>
      </c>
      <c r="P3529" s="6" t="str">
        <f>IF(ev_charging_network_usage_!$H3529&lt;30,"Short Charging",IF(ev_charging_network_usage_!$H3529&lt;=60,"Medium Charging","Long Charging"))</f>
        <v>Medium Charging</v>
      </c>
      <c r="Q3529" s="6">
        <f t="shared" si="224"/>
        <v>2</v>
      </c>
      <c r="R3529" s="30">
        <f t="shared" si="222"/>
        <v>0.35486111111111113</v>
      </c>
      <c r="S3529" s="28">
        <f t="shared" si="223"/>
        <v>45287</v>
      </c>
      <c r="T3529" s="28"/>
    </row>
    <row r="3530" spans="1:20" ht="13.2" x14ac:dyDescent="0.25">
      <c r="A3530" s="7" t="s">
        <v>7765</v>
      </c>
      <c r="B3530" s="7" t="s">
        <v>59</v>
      </c>
      <c r="C3530" s="7" t="s">
        <v>30</v>
      </c>
      <c r="D3530" s="7" t="s">
        <v>31</v>
      </c>
      <c r="E3530" s="7" t="s">
        <v>17</v>
      </c>
      <c r="F3530" s="7" t="s">
        <v>7766</v>
      </c>
      <c r="G3530" s="7" t="s">
        <v>7767</v>
      </c>
      <c r="H3530" s="7">
        <v>43</v>
      </c>
      <c r="I3530" s="7">
        <v>57.91</v>
      </c>
      <c r="J3530" s="7">
        <v>8</v>
      </c>
      <c r="K3530" s="7">
        <v>463.28</v>
      </c>
      <c r="L3530" s="7" t="s">
        <v>23</v>
      </c>
      <c r="M3530" s="9">
        <v>4</v>
      </c>
      <c r="N3530" s="6" t="str">
        <f>IF(ev_charging_network_usage_!$I3530&lt;=10,"Low",IF(ev_charging_network_usage_!$I3530&lt;=30,"Medium","High"))</f>
        <v>High</v>
      </c>
      <c r="O3530" s="6" t="str">
        <f t="shared" si="225"/>
        <v>Medium Satisfaction</v>
      </c>
      <c r="P3530" s="6" t="str">
        <f>IF(ev_charging_network_usage_!$H3530&lt;30,"Short Charging",IF(ev_charging_network_usage_!$H3530&lt;=60,"Medium Charging","Long Charging"))</f>
        <v>Medium Charging</v>
      </c>
      <c r="Q3530" s="6">
        <f t="shared" si="224"/>
        <v>2</v>
      </c>
      <c r="R3530" s="30">
        <f t="shared" si="222"/>
        <v>0.68680555555555556</v>
      </c>
      <c r="S3530" s="28">
        <f t="shared" si="223"/>
        <v>45196</v>
      </c>
      <c r="T3530" s="28"/>
    </row>
    <row r="3531" spans="1:20" ht="13.2" x14ac:dyDescent="0.25">
      <c r="A3531" s="3" t="s">
        <v>7768</v>
      </c>
      <c r="B3531" s="3" t="s">
        <v>48</v>
      </c>
      <c r="C3531" s="3" t="s">
        <v>30</v>
      </c>
      <c r="D3531" s="3" t="s">
        <v>16</v>
      </c>
      <c r="E3531" s="3" t="s">
        <v>17</v>
      </c>
      <c r="F3531" s="4">
        <v>45418.223611111112</v>
      </c>
      <c r="G3531" s="4">
        <v>45418.305555555555</v>
      </c>
      <c r="H3531" s="3">
        <v>118</v>
      </c>
      <c r="I3531" s="3">
        <v>10.98</v>
      </c>
      <c r="J3531" s="3">
        <v>15</v>
      </c>
      <c r="K3531" s="3">
        <v>164.7</v>
      </c>
      <c r="L3531" s="3" t="s">
        <v>27</v>
      </c>
      <c r="M3531" s="5">
        <v>1</v>
      </c>
      <c r="N3531" s="6" t="str">
        <f>IF(ev_charging_network_usage_!$I3531&lt;=10,"Low",IF(ev_charging_network_usage_!$I3531&lt;=30,"Medium","High"))</f>
        <v>Medium</v>
      </c>
      <c r="O3531" s="6" t="str">
        <f t="shared" si="225"/>
        <v>Low Satisfaction</v>
      </c>
      <c r="P3531" s="6" t="str">
        <f>IF(ev_charging_network_usage_!$H3531&lt;30,"Short Charging",IF(ev_charging_network_usage_!$H3531&lt;=60,"Medium Charging","Long Charging"))</f>
        <v>Long Charging</v>
      </c>
      <c r="Q3531" s="6">
        <f t="shared" si="224"/>
        <v>2</v>
      </c>
      <c r="R3531" s="30">
        <f t="shared" si="222"/>
        <v>0.22361111111111112</v>
      </c>
      <c r="S3531" s="28">
        <f t="shared" si="223"/>
        <v>45418</v>
      </c>
      <c r="T3531" s="28"/>
    </row>
    <row r="3532" spans="1:20" ht="13.2" x14ac:dyDescent="0.25">
      <c r="A3532" s="7" t="s">
        <v>7769</v>
      </c>
      <c r="B3532" s="7" t="s">
        <v>14</v>
      </c>
      <c r="C3532" s="7" t="s">
        <v>21</v>
      </c>
      <c r="D3532" s="7" t="s">
        <v>34</v>
      </c>
      <c r="E3532" s="7" t="s">
        <v>17</v>
      </c>
      <c r="F3532" s="7" t="s">
        <v>7770</v>
      </c>
      <c r="G3532" s="7" t="s">
        <v>7771</v>
      </c>
      <c r="H3532" s="7">
        <v>21</v>
      </c>
      <c r="I3532" s="7">
        <v>2.14</v>
      </c>
      <c r="J3532" s="7">
        <v>8</v>
      </c>
      <c r="K3532" s="7">
        <v>17.12</v>
      </c>
      <c r="L3532" s="7" t="s">
        <v>23</v>
      </c>
      <c r="M3532" s="9">
        <v>4</v>
      </c>
      <c r="N3532" s="6" t="str">
        <f>IF(ev_charging_network_usage_!$I3532&lt;=10,"Low",IF(ev_charging_network_usage_!$I3532&lt;=30,"Medium","High"))</f>
        <v>Low</v>
      </c>
      <c r="O3532" s="6" t="str">
        <f t="shared" si="225"/>
        <v>Medium Satisfaction</v>
      </c>
      <c r="P3532" s="6" t="str">
        <f>IF(ev_charging_network_usage_!$H3532&lt;30,"Short Charging",IF(ev_charging_network_usage_!$H3532&lt;=60,"Medium Charging","Long Charging"))</f>
        <v>Short Charging</v>
      </c>
      <c r="Q3532" s="6">
        <f t="shared" si="224"/>
        <v>1</v>
      </c>
      <c r="R3532" s="30">
        <f t="shared" si="222"/>
        <v>1.5277777777777777E-2</v>
      </c>
      <c r="S3532" s="28">
        <f t="shared" si="223"/>
        <v>44998</v>
      </c>
      <c r="T3532" s="28"/>
    </row>
    <row r="3533" spans="1:20" ht="13.2" x14ac:dyDescent="0.25">
      <c r="A3533" s="3" t="s">
        <v>7772</v>
      </c>
      <c r="B3533" s="3" t="s">
        <v>55</v>
      </c>
      <c r="C3533" s="3" t="s">
        <v>21</v>
      </c>
      <c r="D3533" s="3" t="s">
        <v>34</v>
      </c>
      <c r="E3533" s="3" t="s">
        <v>35</v>
      </c>
      <c r="F3533" s="3" t="s">
        <v>7773</v>
      </c>
      <c r="G3533" s="3" t="s">
        <v>7774</v>
      </c>
      <c r="H3533" s="3">
        <v>45</v>
      </c>
      <c r="I3533" s="3">
        <v>37.11</v>
      </c>
      <c r="J3533" s="3">
        <v>15</v>
      </c>
      <c r="K3533" s="3">
        <v>556.65</v>
      </c>
      <c r="L3533" s="3" t="s">
        <v>18</v>
      </c>
      <c r="M3533" s="5">
        <v>2</v>
      </c>
      <c r="N3533" s="6" t="str">
        <f>IF(ev_charging_network_usage_!$I3533&lt;=10,"Low",IF(ev_charging_network_usage_!$I3533&lt;=30,"Medium","High"))</f>
        <v>High</v>
      </c>
      <c r="O3533" s="6" t="str">
        <f t="shared" si="225"/>
        <v>Low Satisfaction</v>
      </c>
      <c r="P3533" s="6" t="str">
        <f>IF(ev_charging_network_usage_!$H3533&lt;30,"Short Charging",IF(ev_charging_network_usage_!$H3533&lt;=60,"Medium Charging","Long Charging"))</f>
        <v>Medium Charging</v>
      </c>
      <c r="Q3533" s="6">
        <f t="shared" si="224"/>
        <v>1</v>
      </c>
      <c r="R3533" s="30">
        <f t="shared" si="222"/>
        <v>0.39027777777777778</v>
      </c>
      <c r="S3533" s="28">
        <f t="shared" si="223"/>
        <v>45274</v>
      </c>
      <c r="T3533" s="28"/>
    </row>
    <row r="3534" spans="1:20" ht="13.2" x14ac:dyDescent="0.25">
      <c r="A3534" s="7" t="s">
        <v>7775</v>
      </c>
      <c r="B3534" s="7" t="s">
        <v>78</v>
      </c>
      <c r="C3534" s="7" t="s">
        <v>30</v>
      </c>
      <c r="D3534" s="7" t="s">
        <v>31</v>
      </c>
      <c r="E3534" s="7" t="s">
        <v>17</v>
      </c>
      <c r="F3534" s="7" t="s">
        <v>7776</v>
      </c>
      <c r="G3534" s="7" t="s">
        <v>7777</v>
      </c>
      <c r="H3534" s="7">
        <v>102</v>
      </c>
      <c r="I3534" s="7">
        <v>3.61</v>
      </c>
      <c r="J3534" s="7">
        <v>10</v>
      </c>
      <c r="K3534" s="7">
        <v>36.1</v>
      </c>
      <c r="L3534" s="7" t="s">
        <v>27</v>
      </c>
      <c r="M3534" s="9">
        <v>5</v>
      </c>
      <c r="N3534" s="6" t="str">
        <f>IF(ev_charging_network_usage_!$I3534&lt;=10,"Low",IF(ev_charging_network_usage_!$I3534&lt;=30,"Medium","High"))</f>
        <v>Low</v>
      </c>
      <c r="O3534" s="6" t="str">
        <f t="shared" si="225"/>
        <v>High Satisfaction</v>
      </c>
      <c r="P3534" s="6" t="str">
        <f>IF(ev_charging_network_usage_!$H3534&lt;30,"Short Charging",IF(ev_charging_network_usage_!$H3534&lt;=60,"Medium Charging","Long Charging"))</f>
        <v>Long Charging</v>
      </c>
      <c r="Q3534" s="6">
        <f t="shared" si="224"/>
        <v>2</v>
      </c>
      <c r="R3534" s="30">
        <f t="shared" si="222"/>
        <v>7.4999999999999997E-2</v>
      </c>
      <c r="S3534" s="28">
        <f t="shared" si="223"/>
        <v>45345</v>
      </c>
      <c r="T3534" s="28"/>
    </row>
    <row r="3535" spans="1:20" ht="13.2" x14ac:dyDescent="0.25">
      <c r="A3535" s="3" t="s">
        <v>7778</v>
      </c>
      <c r="B3535" s="3" t="s">
        <v>29</v>
      </c>
      <c r="C3535" s="3" t="s">
        <v>15</v>
      </c>
      <c r="D3535" s="3" t="s">
        <v>16</v>
      </c>
      <c r="E3535" s="3" t="s">
        <v>35</v>
      </c>
      <c r="F3535" s="3" t="s">
        <v>7779</v>
      </c>
      <c r="G3535" s="3" t="s">
        <v>7780</v>
      </c>
      <c r="H3535" s="3">
        <v>79</v>
      </c>
      <c r="I3535" s="3">
        <v>51.22</v>
      </c>
      <c r="J3535" s="3">
        <v>15</v>
      </c>
      <c r="K3535" s="3">
        <v>768.3</v>
      </c>
      <c r="L3535" s="3" t="s">
        <v>38</v>
      </c>
      <c r="M3535" s="5">
        <v>5</v>
      </c>
      <c r="N3535" s="6" t="str">
        <f>IF(ev_charging_network_usage_!$I3535&lt;=10,"Low",IF(ev_charging_network_usage_!$I3535&lt;=30,"Medium","High"))</f>
        <v>High</v>
      </c>
      <c r="O3535" s="6" t="str">
        <f t="shared" si="225"/>
        <v>High Satisfaction</v>
      </c>
      <c r="P3535" s="6" t="str">
        <f>IF(ev_charging_network_usage_!$H3535&lt;30,"Short Charging",IF(ev_charging_network_usage_!$H3535&lt;=60,"Medium Charging","Long Charging"))</f>
        <v>Long Charging</v>
      </c>
      <c r="Q3535" s="6">
        <f t="shared" si="224"/>
        <v>3</v>
      </c>
      <c r="R3535" s="30">
        <f t="shared" si="222"/>
        <v>0.85624999999999996</v>
      </c>
      <c r="S3535" s="28">
        <f t="shared" si="223"/>
        <v>45595</v>
      </c>
      <c r="T3535" s="28"/>
    </row>
    <row r="3536" spans="1:20" ht="13.2" x14ac:dyDescent="0.25">
      <c r="A3536" s="7" t="s">
        <v>7781</v>
      </c>
      <c r="B3536" s="7" t="s">
        <v>59</v>
      </c>
      <c r="C3536" s="7" t="s">
        <v>15</v>
      </c>
      <c r="D3536" s="7" t="s">
        <v>31</v>
      </c>
      <c r="E3536" s="7" t="s">
        <v>35</v>
      </c>
      <c r="F3536" s="7" t="s">
        <v>7782</v>
      </c>
      <c r="G3536" s="7" t="s">
        <v>7783</v>
      </c>
      <c r="H3536" s="7">
        <v>13</v>
      </c>
      <c r="I3536" s="7">
        <v>51.35</v>
      </c>
      <c r="J3536" s="7">
        <v>12</v>
      </c>
      <c r="K3536" s="7">
        <v>616.20000000000005</v>
      </c>
      <c r="L3536" s="7" t="s">
        <v>27</v>
      </c>
      <c r="M3536" s="9">
        <v>4</v>
      </c>
      <c r="N3536" s="6" t="str">
        <f>IF(ev_charging_network_usage_!$I3536&lt;=10,"Low",IF(ev_charging_network_usage_!$I3536&lt;=30,"Medium","High"))</f>
        <v>High</v>
      </c>
      <c r="O3536" s="6" t="str">
        <f t="shared" si="225"/>
        <v>Medium Satisfaction</v>
      </c>
      <c r="P3536" s="6" t="str">
        <f>IF(ev_charging_network_usage_!$H3536&lt;30,"Short Charging",IF(ev_charging_network_usage_!$H3536&lt;=60,"Medium Charging","Long Charging"))</f>
        <v>Short Charging</v>
      </c>
      <c r="Q3536" s="6">
        <f t="shared" si="224"/>
        <v>3</v>
      </c>
      <c r="R3536" s="30">
        <f t="shared" si="222"/>
        <v>0.26597222222222222</v>
      </c>
      <c r="S3536" s="28">
        <f t="shared" si="223"/>
        <v>45016</v>
      </c>
      <c r="T3536" s="28"/>
    </row>
    <row r="3537" spans="1:20" ht="13.2" x14ac:dyDescent="0.25">
      <c r="A3537" s="3" t="s">
        <v>7784</v>
      </c>
      <c r="B3537" s="3" t="s">
        <v>55</v>
      </c>
      <c r="C3537" s="3" t="s">
        <v>15</v>
      </c>
      <c r="D3537" s="3" t="s">
        <v>34</v>
      </c>
      <c r="E3537" s="3" t="s">
        <v>17</v>
      </c>
      <c r="F3537" s="4">
        <v>44969.81527777778</v>
      </c>
      <c r="G3537" s="4">
        <v>44969.873611111114</v>
      </c>
      <c r="H3537" s="3">
        <v>84</v>
      </c>
      <c r="I3537" s="3">
        <v>45.97</v>
      </c>
      <c r="J3537" s="3">
        <v>12</v>
      </c>
      <c r="K3537" s="3">
        <v>551.64</v>
      </c>
      <c r="L3537" s="3" t="s">
        <v>23</v>
      </c>
      <c r="M3537" s="5">
        <v>4</v>
      </c>
      <c r="N3537" s="6" t="str">
        <f>IF(ev_charging_network_usage_!$I3537&lt;=10,"Low",IF(ev_charging_network_usage_!$I3537&lt;=30,"Medium","High"))</f>
        <v>High</v>
      </c>
      <c r="O3537" s="6" t="str">
        <f t="shared" si="225"/>
        <v>Medium Satisfaction</v>
      </c>
      <c r="P3537" s="6" t="str">
        <f>IF(ev_charging_network_usage_!$H3537&lt;30,"Short Charging",IF(ev_charging_network_usage_!$H3537&lt;=60,"Medium Charging","Long Charging"))</f>
        <v>Long Charging</v>
      </c>
      <c r="Q3537" s="6">
        <f t="shared" si="224"/>
        <v>3</v>
      </c>
      <c r="R3537" s="30">
        <f t="shared" si="222"/>
        <v>0.81527777777777777</v>
      </c>
      <c r="S3537" s="28">
        <f t="shared" si="223"/>
        <v>44969</v>
      </c>
      <c r="T3537" s="28"/>
    </row>
    <row r="3538" spans="1:20" ht="13.2" x14ac:dyDescent="0.25">
      <c r="A3538" s="7" t="s">
        <v>7785</v>
      </c>
      <c r="B3538" s="7" t="s">
        <v>14</v>
      </c>
      <c r="C3538" s="7" t="s">
        <v>30</v>
      </c>
      <c r="D3538" s="7" t="s">
        <v>16</v>
      </c>
      <c r="E3538" s="7" t="s">
        <v>35</v>
      </c>
      <c r="F3538" s="8">
        <v>45542.762499999997</v>
      </c>
      <c r="G3538" s="8">
        <v>45542.831250000003</v>
      </c>
      <c r="H3538" s="7">
        <v>99</v>
      </c>
      <c r="I3538" s="7">
        <v>33.58</v>
      </c>
      <c r="J3538" s="7">
        <v>8</v>
      </c>
      <c r="K3538" s="7">
        <v>268.64</v>
      </c>
      <c r="L3538" s="7" t="s">
        <v>38</v>
      </c>
      <c r="M3538" s="9">
        <v>2</v>
      </c>
      <c r="N3538" s="6" t="str">
        <f>IF(ev_charging_network_usage_!$I3538&lt;=10,"Low",IF(ev_charging_network_usage_!$I3538&lt;=30,"Medium","High"))</f>
        <v>High</v>
      </c>
      <c r="O3538" s="6" t="str">
        <f t="shared" si="225"/>
        <v>Low Satisfaction</v>
      </c>
      <c r="P3538" s="6" t="str">
        <f>IF(ev_charging_network_usage_!$H3538&lt;30,"Short Charging",IF(ev_charging_network_usage_!$H3538&lt;=60,"Medium Charging","Long Charging"))</f>
        <v>Long Charging</v>
      </c>
      <c r="Q3538" s="6">
        <f t="shared" si="224"/>
        <v>2</v>
      </c>
      <c r="R3538" s="30">
        <f t="shared" si="222"/>
        <v>0.76249999999999996</v>
      </c>
      <c r="S3538" s="28">
        <f t="shared" si="223"/>
        <v>45542</v>
      </c>
      <c r="T3538" s="28"/>
    </row>
    <row r="3539" spans="1:20" ht="13.2" x14ac:dyDescent="0.25">
      <c r="A3539" s="3" t="s">
        <v>7786</v>
      </c>
      <c r="B3539" s="3" t="s">
        <v>14</v>
      </c>
      <c r="C3539" s="3" t="s">
        <v>30</v>
      </c>
      <c r="D3539" s="3" t="s">
        <v>22</v>
      </c>
      <c r="E3539" s="3" t="s">
        <v>35</v>
      </c>
      <c r="F3539" s="3" t="s">
        <v>7787</v>
      </c>
      <c r="G3539" s="3" t="s">
        <v>7788</v>
      </c>
      <c r="H3539" s="3">
        <v>110</v>
      </c>
      <c r="I3539" s="3">
        <v>2.73</v>
      </c>
      <c r="J3539" s="3">
        <v>12</v>
      </c>
      <c r="K3539" s="3">
        <v>32.76</v>
      </c>
      <c r="L3539" s="3" t="s">
        <v>23</v>
      </c>
      <c r="M3539" s="5">
        <v>1</v>
      </c>
      <c r="N3539" s="6" t="str">
        <f>IF(ev_charging_network_usage_!$I3539&lt;=10,"Low",IF(ev_charging_network_usage_!$I3539&lt;=30,"Medium","High"))</f>
        <v>Low</v>
      </c>
      <c r="O3539" s="6" t="str">
        <f t="shared" si="225"/>
        <v>Low Satisfaction</v>
      </c>
      <c r="P3539" s="6" t="str">
        <f>IF(ev_charging_network_usage_!$H3539&lt;30,"Short Charging",IF(ev_charging_network_usage_!$H3539&lt;=60,"Medium Charging","Long Charging"))</f>
        <v>Long Charging</v>
      </c>
      <c r="Q3539" s="6">
        <f t="shared" si="224"/>
        <v>2</v>
      </c>
      <c r="R3539" s="30">
        <f t="shared" si="222"/>
        <v>0.83611111111111114</v>
      </c>
      <c r="S3539" s="28">
        <f t="shared" si="223"/>
        <v>45260</v>
      </c>
      <c r="T3539" s="28"/>
    </row>
    <row r="3540" spans="1:20" ht="13.2" x14ac:dyDescent="0.25">
      <c r="A3540" s="7" t="s">
        <v>7789</v>
      </c>
      <c r="B3540" s="7" t="s">
        <v>43</v>
      </c>
      <c r="C3540" s="7" t="s">
        <v>15</v>
      </c>
      <c r="D3540" s="7" t="s">
        <v>16</v>
      </c>
      <c r="E3540" s="7" t="s">
        <v>17</v>
      </c>
      <c r="F3540" s="8">
        <v>44931.963194444441</v>
      </c>
      <c r="G3540" s="8">
        <v>44962.025000000001</v>
      </c>
      <c r="H3540" s="7">
        <v>89</v>
      </c>
      <c r="I3540" s="7">
        <v>8.64</v>
      </c>
      <c r="J3540" s="7">
        <v>10</v>
      </c>
      <c r="K3540" s="7">
        <v>86.4</v>
      </c>
      <c r="L3540" s="7" t="s">
        <v>18</v>
      </c>
      <c r="M3540" s="9">
        <v>3</v>
      </c>
      <c r="N3540" s="6" t="str">
        <f>IF(ev_charging_network_usage_!$I3540&lt;=10,"Low",IF(ev_charging_network_usage_!$I3540&lt;=30,"Medium","High"))</f>
        <v>Low</v>
      </c>
      <c r="O3540" s="6" t="str">
        <f t="shared" si="225"/>
        <v>Medium Satisfaction</v>
      </c>
      <c r="P3540" s="6" t="str">
        <f>IF(ev_charging_network_usage_!$H3540&lt;30,"Short Charging",IF(ev_charging_network_usage_!$H3540&lt;=60,"Medium Charging","Long Charging"))</f>
        <v>Long Charging</v>
      </c>
      <c r="Q3540" s="6">
        <f t="shared" si="224"/>
        <v>3</v>
      </c>
      <c r="R3540" s="30">
        <f t="shared" si="222"/>
        <v>0.96319444444444446</v>
      </c>
      <c r="S3540" s="28">
        <f t="shared" si="223"/>
        <v>44931</v>
      </c>
      <c r="T3540" s="28"/>
    </row>
    <row r="3541" spans="1:20" ht="13.2" x14ac:dyDescent="0.25">
      <c r="A3541" s="3" t="s">
        <v>7790</v>
      </c>
      <c r="B3541" s="3" t="s">
        <v>59</v>
      </c>
      <c r="C3541" s="3" t="s">
        <v>21</v>
      </c>
      <c r="D3541" s="3" t="s">
        <v>22</v>
      </c>
      <c r="E3541" s="3" t="s">
        <v>35</v>
      </c>
      <c r="F3541" s="4">
        <v>45020.959027777775</v>
      </c>
      <c r="G3541" s="4">
        <v>45050.023611111108</v>
      </c>
      <c r="H3541" s="3">
        <v>93</v>
      </c>
      <c r="I3541" s="3">
        <v>56.62</v>
      </c>
      <c r="J3541" s="3">
        <v>10</v>
      </c>
      <c r="K3541" s="3">
        <v>566.20000000000005</v>
      </c>
      <c r="L3541" s="3" t="s">
        <v>23</v>
      </c>
      <c r="M3541" s="5">
        <v>5</v>
      </c>
      <c r="N3541" s="6" t="str">
        <f>IF(ev_charging_network_usage_!$I3541&lt;=10,"Low",IF(ev_charging_network_usage_!$I3541&lt;=30,"Medium","High"))</f>
        <v>High</v>
      </c>
      <c r="O3541" s="6" t="str">
        <f t="shared" si="225"/>
        <v>High Satisfaction</v>
      </c>
      <c r="P3541" s="6" t="str">
        <f>IF(ev_charging_network_usage_!$H3541&lt;30,"Short Charging",IF(ev_charging_network_usage_!$H3541&lt;=60,"Medium Charging","Long Charging"))</f>
        <v>Long Charging</v>
      </c>
      <c r="Q3541" s="6">
        <f t="shared" si="224"/>
        <v>1</v>
      </c>
      <c r="R3541" s="30">
        <f t="shared" si="222"/>
        <v>0.95902777777777781</v>
      </c>
      <c r="S3541" s="28">
        <f t="shared" si="223"/>
        <v>45020</v>
      </c>
      <c r="T3541" s="28"/>
    </row>
    <row r="3542" spans="1:20" ht="13.2" x14ac:dyDescent="0.25">
      <c r="A3542" s="7" t="s">
        <v>7791</v>
      </c>
      <c r="B3542" s="7" t="s">
        <v>59</v>
      </c>
      <c r="C3542" s="7" t="s">
        <v>30</v>
      </c>
      <c r="D3542" s="7" t="s">
        <v>34</v>
      </c>
      <c r="E3542" s="7" t="s">
        <v>35</v>
      </c>
      <c r="F3542" s="8">
        <v>45078.241666666669</v>
      </c>
      <c r="G3542" s="8">
        <v>45078.29791666667</v>
      </c>
      <c r="H3542" s="7">
        <v>81</v>
      </c>
      <c r="I3542" s="7">
        <v>43.46</v>
      </c>
      <c r="J3542" s="7">
        <v>15</v>
      </c>
      <c r="K3542" s="7">
        <v>651.9</v>
      </c>
      <c r="L3542" s="7" t="s">
        <v>27</v>
      </c>
      <c r="M3542" s="9">
        <v>2</v>
      </c>
      <c r="N3542" s="6" t="str">
        <f>IF(ev_charging_network_usage_!$I3542&lt;=10,"Low",IF(ev_charging_network_usage_!$I3542&lt;=30,"Medium","High"))</f>
        <v>High</v>
      </c>
      <c r="O3542" s="6" t="str">
        <f t="shared" si="225"/>
        <v>Low Satisfaction</v>
      </c>
      <c r="P3542" s="6" t="str">
        <f>IF(ev_charging_network_usage_!$H3542&lt;30,"Short Charging",IF(ev_charging_network_usage_!$H3542&lt;=60,"Medium Charging","Long Charging"))</f>
        <v>Long Charging</v>
      </c>
      <c r="Q3542" s="6">
        <f t="shared" si="224"/>
        <v>2</v>
      </c>
      <c r="R3542" s="30">
        <f t="shared" si="222"/>
        <v>0.24166666666666667</v>
      </c>
      <c r="S3542" s="28">
        <f t="shared" si="223"/>
        <v>45078</v>
      </c>
      <c r="T3542" s="28"/>
    </row>
    <row r="3543" spans="1:20" ht="13.2" x14ac:dyDescent="0.25">
      <c r="A3543" s="3" t="s">
        <v>7792</v>
      </c>
      <c r="B3543" s="3" t="s">
        <v>20</v>
      </c>
      <c r="C3543" s="3" t="s">
        <v>21</v>
      </c>
      <c r="D3543" s="3" t="s">
        <v>16</v>
      </c>
      <c r="E3543" s="3" t="s">
        <v>35</v>
      </c>
      <c r="F3543" s="3" t="s">
        <v>7793</v>
      </c>
      <c r="G3543" s="3" t="s">
        <v>7794</v>
      </c>
      <c r="H3543" s="3">
        <v>115</v>
      </c>
      <c r="I3543" s="3">
        <v>25.33</v>
      </c>
      <c r="J3543" s="3">
        <v>10</v>
      </c>
      <c r="K3543" s="3">
        <v>253.3</v>
      </c>
      <c r="L3543" s="3" t="s">
        <v>27</v>
      </c>
      <c r="M3543" s="5">
        <v>2</v>
      </c>
      <c r="N3543" s="6" t="str">
        <f>IF(ev_charging_network_usage_!$I3543&lt;=10,"Low",IF(ev_charging_network_usage_!$I3543&lt;=30,"Medium","High"))</f>
        <v>Medium</v>
      </c>
      <c r="O3543" s="6" t="str">
        <f t="shared" si="225"/>
        <v>Low Satisfaction</v>
      </c>
      <c r="P3543" s="6" t="str">
        <f>IF(ev_charging_network_usage_!$H3543&lt;30,"Short Charging",IF(ev_charging_network_usage_!$H3543&lt;=60,"Medium Charging","Long Charging"))</f>
        <v>Long Charging</v>
      </c>
      <c r="Q3543" s="6">
        <f t="shared" si="224"/>
        <v>1</v>
      </c>
      <c r="R3543" s="30">
        <f t="shared" si="222"/>
        <v>0.23680555555555555</v>
      </c>
      <c r="S3543" s="28">
        <f t="shared" si="223"/>
        <v>44984</v>
      </c>
      <c r="T3543" s="28"/>
    </row>
    <row r="3544" spans="1:20" ht="13.2" x14ac:dyDescent="0.25">
      <c r="A3544" s="7" t="s">
        <v>7795</v>
      </c>
      <c r="B3544" s="7" t="s">
        <v>59</v>
      </c>
      <c r="C3544" s="7" t="s">
        <v>21</v>
      </c>
      <c r="D3544" s="7" t="s">
        <v>22</v>
      </c>
      <c r="E3544" s="7" t="s">
        <v>17</v>
      </c>
      <c r="F3544" s="8">
        <v>45567.60833333333</v>
      </c>
      <c r="G3544" s="8">
        <v>45567.658333333333</v>
      </c>
      <c r="H3544" s="7">
        <v>72</v>
      </c>
      <c r="I3544" s="7">
        <v>58.66</v>
      </c>
      <c r="J3544" s="7">
        <v>12</v>
      </c>
      <c r="K3544" s="7">
        <v>703.92</v>
      </c>
      <c r="L3544" s="7" t="s">
        <v>18</v>
      </c>
      <c r="M3544" s="9">
        <v>4</v>
      </c>
      <c r="N3544" s="6" t="str">
        <f>IF(ev_charging_network_usage_!$I3544&lt;=10,"Low",IF(ev_charging_network_usage_!$I3544&lt;=30,"Medium","High"))</f>
        <v>High</v>
      </c>
      <c r="O3544" s="6" t="str">
        <f t="shared" si="225"/>
        <v>Medium Satisfaction</v>
      </c>
      <c r="P3544" s="6" t="str">
        <f>IF(ev_charging_network_usage_!$H3544&lt;30,"Short Charging",IF(ev_charging_network_usage_!$H3544&lt;=60,"Medium Charging","Long Charging"))</f>
        <v>Long Charging</v>
      </c>
      <c r="Q3544" s="6">
        <f t="shared" si="224"/>
        <v>1</v>
      </c>
      <c r="R3544" s="30">
        <f t="shared" si="222"/>
        <v>0.60833333333333328</v>
      </c>
      <c r="S3544" s="28">
        <f t="shared" si="223"/>
        <v>45567</v>
      </c>
      <c r="T3544" s="28"/>
    </row>
    <row r="3545" spans="1:20" ht="13.2" x14ac:dyDescent="0.25">
      <c r="A3545" s="3" t="s">
        <v>7796</v>
      </c>
      <c r="B3545" s="3" t="s">
        <v>59</v>
      </c>
      <c r="C3545" s="3" t="s">
        <v>15</v>
      </c>
      <c r="D3545" s="3" t="s">
        <v>22</v>
      </c>
      <c r="E3545" s="3" t="s">
        <v>35</v>
      </c>
      <c r="F3545" s="4">
        <v>45571.461805555555</v>
      </c>
      <c r="G3545" s="4">
        <v>45571.529166666667</v>
      </c>
      <c r="H3545" s="3">
        <v>97</v>
      </c>
      <c r="I3545" s="3">
        <v>8.5500000000000007</v>
      </c>
      <c r="J3545" s="3">
        <v>10</v>
      </c>
      <c r="K3545" s="3">
        <v>85.5</v>
      </c>
      <c r="L3545" s="3" t="s">
        <v>23</v>
      </c>
      <c r="M3545" s="5">
        <v>1</v>
      </c>
      <c r="N3545" s="6" t="str">
        <f>IF(ev_charging_network_usage_!$I3545&lt;=10,"Low",IF(ev_charging_network_usage_!$I3545&lt;=30,"Medium","High"))</f>
        <v>Low</v>
      </c>
      <c r="O3545" s="6" t="str">
        <f t="shared" si="225"/>
        <v>Low Satisfaction</v>
      </c>
      <c r="P3545" s="6" t="str">
        <f>IF(ev_charging_network_usage_!$H3545&lt;30,"Short Charging",IF(ev_charging_network_usage_!$H3545&lt;=60,"Medium Charging","Long Charging"))</f>
        <v>Long Charging</v>
      </c>
      <c r="Q3545" s="6">
        <f t="shared" si="224"/>
        <v>3</v>
      </c>
      <c r="R3545" s="30">
        <f t="shared" si="222"/>
        <v>0.46180555555555558</v>
      </c>
      <c r="S3545" s="28">
        <f t="shared" si="223"/>
        <v>45571</v>
      </c>
      <c r="T3545" s="28"/>
    </row>
    <row r="3546" spans="1:20" ht="13.2" x14ac:dyDescent="0.25">
      <c r="A3546" s="7" t="s">
        <v>7797</v>
      </c>
      <c r="B3546" s="7" t="s">
        <v>29</v>
      </c>
      <c r="C3546" s="7" t="s">
        <v>21</v>
      </c>
      <c r="D3546" s="7" t="s">
        <v>16</v>
      </c>
      <c r="E3546" s="7" t="s">
        <v>35</v>
      </c>
      <c r="F3546" s="8">
        <v>45294.572916666664</v>
      </c>
      <c r="G3546" s="8">
        <v>45294.604166666664</v>
      </c>
      <c r="H3546" s="7">
        <v>45</v>
      </c>
      <c r="I3546" s="7">
        <v>15.06</v>
      </c>
      <c r="J3546" s="7">
        <v>15</v>
      </c>
      <c r="K3546" s="7">
        <v>225.9</v>
      </c>
      <c r="L3546" s="7" t="s">
        <v>27</v>
      </c>
      <c r="M3546" s="9">
        <v>3</v>
      </c>
      <c r="N3546" s="6" t="str">
        <f>IF(ev_charging_network_usage_!$I3546&lt;=10,"Low",IF(ev_charging_network_usage_!$I3546&lt;=30,"Medium","High"))</f>
        <v>Medium</v>
      </c>
      <c r="O3546" s="6" t="str">
        <f t="shared" si="225"/>
        <v>Medium Satisfaction</v>
      </c>
      <c r="P3546" s="6" t="str">
        <f>IF(ev_charging_network_usage_!$H3546&lt;30,"Short Charging",IF(ev_charging_network_usage_!$H3546&lt;=60,"Medium Charging","Long Charging"))</f>
        <v>Medium Charging</v>
      </c>
      <c r="Q3546" s="6">
        <f t="shared" si="224"/>
        <v>1</v>
      </c>
      <c r="R3546" s="30">
        <f t="shared" si="222"/>
        <v>0.57291666666666663</v>
      </c>
      <c r="S3546" s="28">
        <f t="shared" si="223"/>
        <v>45294</v>
      </c>
      <c r="T3546" s="28"/>
    </row>
    <row r="3547" spans="1:20" ht="13.2" x14ac:dyDescent="0.25">
      <c r="A3547" s="3" t="s">
        <v>7798</v>
      </c>
      <c r="B3547" s="3" t="s">
        <v>55</v>
      </c>
      <c r="C3547" s="3" t="s">
        <v>30</v>
      </c>
      <c r="D3547" s="3" t="s">
        <v>22</v>
      </c>
      <c r="E3547" s="3" t="s">
        <v>35</v>
      </c>
      <c r="F3547" s="3" t="s">
        <v>755</v>
      </c>
      <c r="G3547" s="3" t="s">
        <v>7799</v>
      </c>
      <c r="H3547" s="3">
        <v>114</v>
      </c>
      <c r="I3547" s="3">
        <v>11.52</v>
      </c>
      <c r="J3547" s="3">
        <v>8</v>
      </c>
      <c r="K3547" s="3">
        <v>92.16</v>
      </c>
      <c r="L3547" s="3" t="s">
        <v>18</v>
      </c>
      <c r="M3547" s="5">
        <v>3</v>
      </c>
      <c r="N3547" s="6" t="str">
        <f>IF(ev_charging_network_usage_!$I3547&lt;=10,"Low",IF(ev_charging_network_usage_!$I3547&lt;=30,"Medium","High"))</f>
        <v>Medium</v>
      </c>
      <c r="O3547" s="6" t="str">
        <f t="shared" si="225"/>
        <v>Medium Satisfaction</v>
      </c>
      <c r="P3547" s="6" t="str">
        <f>IF(ev_charging_network_usage_!$H3547&lt;30,"Short Charging",IF(ev_charging_network_usage_!$H3547&lt;=60,"Medium Charging","Long Charging"))</f>
        <v>Long Charging</v>
      </c>
      <c r="Q3547" s="6">
        <f t="shared" si="224"/>
        <v>2</v>
      </c>
      <c r="R3547" s="30">
        <f t="shared" si="222"/>
        <v>2.2916666666666665E-2</v>
      </c>
      <c r="S3547" s="28">
        <f t="shared" si="223"/>
        <v>45557</v>
      </c>
      <c r="T3547" s="28"/>
    </row>
    <row r="3548" spans="1:20" ht="13.2" x14ac:dyDescent="0.25">
      <c r="A3548" s="7" t="s">
        <v>7800</v>
      </c>
      <c r="B3548" s="7" t="s">
        <v>48</v>
      </c>
      <c r="C3548" s="7" t="s">
        <v>15</v>
      </c>
      <c r="D3548" s="7" t="s">
        <v>16</v>
      </c>
      <c r="E3548" s="7" t="s">
        <v>35</v>
      </c>
      <c r="F3548" s="7" t="s">
        <v>7801</v>
      </c>
      <c r="G3548" s="7" t="s">
        <v>7802</v>
      </c>
      <c r="H3548" s="7">
        <v>82</v>
      </c>
      <c r="I3548" s="7">
        <v>5.91</v>
      </c>
      <c r="J3548" s="7">
        <v>12</v>
      </c>
      <c r="K3548" s="7">
        <v>70.92</v>
      </c>
      <c r="L3548" s="7" t="s">
        <v>23</v>
      </c>
      <c r="M3548" s="9">
        <v>3</v>
      </c>
      <c r="N3548" s="6" t="str">
        <f>IF(ev_charging_network_usage_!$I3548&lt;=10,"Low",IF(ev_charging_network_usage_!$I3548&lt;=30,"Medium","High"))</f>
        <v>Low</v>
      </c>
      <c r="O3548" s="6" t="str">
        <f t="shared" si="225"/>
        <v>Medium Satisfaction</v>
      </c>
      <c r="P3548" s="6" t="str">
        <f>IF(ev_charging_network_usage_!$H3548&lt;30,"Short Charging",IF(ev_charging_network_usage_!$H3548&lt;=60,"Medium Charging","Long Charging"))</f>
        <v>Long Charging</v>
      </c>
      <c r="Q3548" s="6">
        <f t="shared" si="224"/>
        <v>3</v>
      </c>
      <c r="R3548" s="30">
        <f t="shared" si="222"/>
        <v>0.3840277777777778</v>
      </c>
      <c r="S3548" s="28">
        <f t="shared" si="223"/>
        <v>44977</v>
      </c>
      <c r="T3548" s="28"/>
    </row>
    <row r="3549" spans="1:20" ht="13.2" x14ac:dyDescent="0.25">
      <c r="A3549" s="3" t="s">
        <v>7803</v>
      </c>
      <c r="B3549" s="3" t="s">
        <v>14</v>
      </c>
      <c r="C3549" s="3" t="s">
        <v>15</v>
      </c>
      <c r="D3549" s="3" t="s">
        <v>22</v>
      </c>
      <c r="E3549" s="3" t="s">
        <v>17</v>
      </c>
      <c r="F3549" s="3" t="s">
        <v>7804</v>
      </c>
      <c r="G3549" s="3" t="s">
        <v>7805</v>
      </c>
      <c r="H3549" s="3">
        <v>98</v>
      </c>
      <c r="I3549" s="3">
        <v>55.47</v>
      </c>
      <c r="J3549" s="3">
        <v>10</v>
      </c>
      <c r="K3549" s="3">
        <v>554.70000000000005</v>
      </c>
      <c r="L3549" s="3" t="s">
        <v>23</v>
      </c>
      <c r="M3549" s="5">
        <v>5</v>
      </c>
      <c r="N3549" s="6" t="str">
        <f>IF(ev_charging_network_usage_!$I3549&lt;=10,"Low",IF(ev_charging_network_usage_!$I3549&lt;=30,"Medium","High"))</f>
        <v>High</v>
      </c>
      <c r="O3549" s="6" t="str">
        <f t="shared" si="225"/>
        <v>High Satisfaction</v>
      </c>
      <c r="P3549" s="6" t="str">
        <f>IF(ev_charging_network_usage_!$H3549&lt;30,"Short Charging",IF(ev_charging_network_usage_!$H3549&lt;=60,"Medium Charging","Long Charging"))</f>
        <v>Long Charging</v>
      </c>
      <c r="Q3549" s="6">
        <f t="shared" si="224"/>
        <v>3</v>
      </c>
      <c r="R3549" s="30">
        <f t="shared" si="222"/>
        <v>0.98333333333333328</v>
      </c>
      <c r="S3549" s="28">
        <f t="shared" si="223"/>
        <v>45245</v>
      </c>
      <c r="T3549" s="28"/>
    </row>
    <row r="3550" spans="1:20" ht="13.2" x14ac:dyDescent="0.25">
      <c r="A3550" s="7" t="s">
        <v>7806</v>
      </c>
      <c r="B3550" s="7" t="s">
        <v>43</v>
      </c>
      <c r="C3550" s="7" t="s">
        <v>21</v>
      </c>
      <c r="D3550" s="7" t="s">
        <v>34</v>
      </c>
      <c r="E3550" s="7" t="s">
        <v>35</v>
      </c>
      <c r="F3550" s="7" t="s">
        <v>7807</v>
      </c>
      <c r="G3550" s="7" t="s">
        <v>7808</v>
      </c>
      <c r="H3550" s="7">
        <v>31</v>
      </c>
      <c r="I3550" s="7">
        <v>33.479999999999997</v>
      </c>
      <c r="J3550" s="7">
        <v>12</v>
      </c>
      <c r="K3550" s="7">
        <v>401.76</v>
      </c>
      <c r="L3550" s="7" t="s">
        <v>18</v>
      </c>
      <c r="M3550" s="9">
        <v>1</v>
      </c>
      <c r="N3550" s="6" t="str">
        <f>IF(ev_charging_network_usage_!$I3550&lt;=10,"Low",IF(ev_charging_network_usage_!$I3550&lt;=30,"Medium","High"))</f>
        <v>High</v>
      </c>
      <c r="O3550" s="6" t="str">
        <f t="shared" si="225"/>
        <v>Low Satisfaction</v>
      </c>
      <c r="P3550" s="6" t="str">
        <f>IF(ev_charging_network_usage_!$H3550&lt;30,"Short Charging",IF(ev_charging_network_usage_!$H3550&lt;=60,"Medium Charging","Long Charging"))</f>
        <v>Medium Charging</v>
      </c>
      <c r="Q3550" s="6">
        <f t="shared" si="224"/>
        <v>1</v>
      </c>
      <c r="R3550" s="30">
        <f t="shared" si="222"/>
        <v>0.33750000000000002</v>
      </c>
      <c r="S3550" s="28">
        <f t="shared" si="223"/>
        <v>45006</v>
      </c>
      <c r="T3550" s="28"/>
    </row>
    <row r="3551" spans="1:20" ht="13.2" x14ac:dyDescent="0.25">
      <c r="A3551" s="3" t="s">
        <v>7809</v>
      </c>
      <c r="B3551" s="3" t="s">
        <v>29</v>
      </c>
      <c r="C3551" s="3" t="s">
        <v>15</v>
      </c>
      <c r="D3551" s="3" t="s">
        <v>31</v>
      </c>
      <c r="E3551" s="3" t="s">
        <v>17</v>
      </c>
      <c r="F3551" s="3" t="s">
        <v>7810</v>
      </c>
      <c r="G3551" s="3" t="s">
        <v>7811</v>
      </c>
      <c r="H3551" s="3">
        <v>87</v>
      </c>
      <c r="I3551" s="3">
        <v>34.24</v>
      </c>
      <c r="J3551" s="3">
        <v>15</v>
      </c>
      <c r="K3551" s="3">
        <v>513.6</v>
      </c>
      <c r="L3551" s="3" t="s">
        <v>38</v>
      </c>
      <c r="M3551" s="5">
        <v>1</v>
      </c>
      <c r="N3551" s="6" t="str">
        <f>IF(ev_charging_network_usage_!$I3551&lt;=10,"Low",IF(ev_charging_network_usage_!$I3551&lt;=30,"Medium","High"))</f>
        <v>High</v>
      </c>
      <c r="O3551" s="6" t="str">
        <f t="shared" si="225"/>
        <v>Low Satisfaction</v>
      </c>
      <c r="P3551" s="6" t="str">
        <f>IF(ev_charging_network_usage_!$H3551&lt;30,"Short Charging",IF(ev_charging_network_usage_!$H3551&lt;=60,"Medium Charging","Long Charging"))</f>
        <v>Long Charging</v>
      </c>
      <c r="Q3551" s="6">
        <f t="shared" si="224"/>
        <v>3</v>
      </c>
      <c r="R3551" s="30">
        <f t="shared" si="222"/>
        <v>0.31388888888888888</v>
      </c>
      <c r="S3551" s="28">
        <f t="shared" si="223"/>
        <v>45339</v>
      </c>
      <c r="T3551" s="28"/>
    </row>
    <row r="3552" spans="1:20" ht="13.2" x14ac:dyDescent="0.25">
      <c r="A3552" s="7" t="s">
        <v>7812</v>
      </c>
      <c r="B3552" s="7" t="s">
        <v>48</v>
      </c>
      <c r="C3552" s="7" t="s">
        <v>21</v>
      </c>
      <c r="D3552" s="7" t="s">
        <v>16</v>
      </c>
      <c r="E3552" s="7" t="s">
        <v>17</v>
      </c>
      <c r="F3552" s="7" t="s">
        <v>7813</v>
      </c>
      <c r="G3552" s="7" t="s">
        <v>7814</v>
      </c>
      <c r="H3552" s="7">
        <v>63</v>
      </c>
      <c r="I3552" s="7">
        <v>36.799999999999997</v>
      </c>
      <c r="J3552" s="7">
        <v>15</v>
      </c>
      <c r="K3552" s="7">
        <v>552</v>
      </c>
      <c r="L3552" s="7" t="s">
        <v>18</v>
      </c>
      <c r="M3552" s="9">
        <v>5</v>
      </c>
      <c r="N3552" s="6" t="str">
        <f>IF(ev_charging_network_usage_!$I3552&lt;=10,"Low",IF(ev_charging_network_usage_!$I3552&lt;=30,"Medium","High"))</f>
        <v>High</v>
      </c>
      <c r="O3552" s="6" t="str">
        <f t="shared" si="225"/>
        <v>High Satisfaction</v>
      </c>
      <c r="P3552" s="6" t="str">
        <f>IF(ev_charging_network_usage_!$H3552&lt;30,"Short Charging",IF(ev_charging_network_usage_!$H3552&lt;=60,"Medium Charging","Long Charging"))</f>
        <v>Long Charging</v>
      </c>
      <c r="Q3552" s="6">
        <f t="shared" si="224"/>
        <v>1</v>
      </c>
      <c r="R3552" s="30">
        <f t="shared" si="222"/>
        <v>0.68472222222222223</v>
      </c>
      <c r="S3552" s="28">
        <f t="shared" si="223"/>
        <v>45151</v>
      </c>
      <c r="T3552" s="28"/>
    </row>
    <row r="3553" spans="1:20" ht="13.2" x14ac:dyDescent="0.25">
      <c r="A3553" s="3" t="s">
        <v>7815</v>
      </c>
      <c r="B3553" s="3" t="s">
        <v>43</v>
      </c>
      <c r="C3553" s="3" t="s">
        <v>30</v>
      </c>
      <c r="D3553" s="3" t="s">
        <v>34</v>
      </c>
      <c r="E3553" s="3" t="s">
        <v>17</v>
      </c>
      <c r="F3553" s="4">
        <v>45329.35</v>
      </c>
      <c r="G3553" s="4">
        <v>45329.418749999997</v>
      </c>
      <c r="H3553" s="3">
        <v>99</v>
      </c>
      <c r="I3553" s="3">
        <v>17.239999999999998</v>
      </c>
      <c r="J3553" s="3">
        <v>15</v>
      </c>
      <c r="K3553" s="3">
        <v>258.60000000000002</v>
      </c>
      <c r="L3553" s="3" t="s">
        <v>27</v>
      </c>
      <c r="M3553" s="5">
        <v>2</v>
      </c>
      <c r="N3553" s="6" t="str">
        <f>IF(ev_charging_network_usage_!$I3553&lt;=10,"Low",IF(ev_charging_network_usage_!$I3553&lt;=30,"Medium","High"))</f>
        <v>Medium</v>
      </c>
      <c r="O3553" s="6" t="str">
        <f t="shared" si="225"/>
        <v>Low Satisfaction</v>
      </c>
      <c r="P3553" s="6" t="str">
        <f>IF(ev_charging_network_usage_!$H3553&lt;30,"Short Charging",IF(ev_charging_network_usage_!$H3553&lt;=60,"Medium Charging","Long Charging"))</f>
        <v>Long Charging</v>
      </c>
      <c r="Q3553" s="6">
        <f t="shared" si="224"/>
        <v>2</v>
      </c>
      <c r="R3553" s="30">
        <f t="shared" si="222"/>
        <v>0.35</v>
      </c>
      <c r="S3553" s="28">
        <f t="shared" si="223"/>
        <v>45329</v>
      </c>
      <c r="T3553" s="28"/>
    </row>
    <row r="3554" spans="1:20" ht="13.2" x14ac:dyDescent="0.25">
      <c r="A3554" s="7" t="s">
        <v>7816</v>
      </c>
      <c r="B3554" s="7" t="s">
        <v>14</v>
      </c>
      <c r="C3554" s="7" t="s">
        <v>21</v>
      </c>
      <c r="D3554" s="7" t="s">
        <v>34</v>
      </c>
      <c r="E3554" s="7" t="s">
        <v>35</v>
      </c>
      <c r="F3554" s="7" t="s">
        <v>7817</v>
      </c>
      <c r="G3554" s="7" t="s">
        <v>7818</v>
      </c>
      <c r="H3554" s="7">
        <v>53</v>
      </c>
      <c r="I3554" s="7">
        <v>18.28</v>
      </c>
      <c r="J3554" s="7">
        <v>12</v>
      </c>
      <c r="K3554" s="7">
        <v>219.36</v>
      </c>
      <c r="L3554" s="7" t="s">
        <v>18</v>
      </c>
      <c r="M3554" s="9">
        <v>5</v>
      </c>
      <c r="N3554" s="6" t="str">
        <f>IF(ev_charging_network_usage_!$I3554&lt;=10,"Low",IF(ev_charging_network_usage_!$I3554&lt;=30,"Medium","High"))</f>
        <v>Medium</v>
      </c>
      <c r="O3554" s="6" t="str">
        <f t="shared" si="225"/>
        <v>High Satisfaction</v>
      </c>
      <c r="P3554" s="6" t="str">
        <f>IF(ev_charging_network_usage_!$H3554&lt;30,"Short Charging",IF(ev_charging_network_usage_!$H3554&lt;=60,"Medium Charging","Long Charging"))</f>
        <v>Medium Charging</v>
      </c>
      <c r="Q3554" s="6">
        <f t="shared" si="224"/>
        <v>1</v>
      </c>
      <c r="R3554" s="30">
        <f t="shared" si="222"/>
        <v>0.32430555555555557</v>
      </c>
      <c r="S3554" s="28">
        <f t="shared" si="223"/>
        <v>45588</v>
      </c>
      <c r="T3554" s="28"/>
    </row>
    <row r="3555" spans="1:20" ht="13.2" x14ac:dyDescent="0.25">
      <c r="A3555" s="3" t="s">
        <v>7819</v>
      </c>
      <c r="B3555" s="3" t="s">
        <v>20</v>
      </c>
      <c r="C3555" s="3" t="s">
        <v>21</v>
      </c>
      <c r="D3555" s="3" t="s">
        <v>34</v>
      </c>
      <c r="E3555" s="3" t="s">
        <v>35</v>
      </c>
      <c r="F3555" s="4">
        <v>45393.370833333334</v>
      </c>
      <c r="G3555" s="4">
        <v>45393.395138888889</v>
      </c>
      <c r="H3555" s="3">
        <v>35</v>
      </c>
      <c r="I3555" s="3">
        <v>35.82</v>
      </c>
      <c r="J3555" s="3">
        <v>8</v>
      </c>
      <c r="K3555" s="3">
        <v>286.56</v>
      </c>
      <c r="L3555" s="3" t="s">
        <v>38</v>
      </c>
      <c r="M3555" s="5">
        <v>2</v>
      </c>
      <c r="N3555" s="6" t="str">
        <f>IF(ev_charging_network_usage_!$I3555&lt;=10,"Low",IF(ev_charging_network_usage_!$I3555&lt;=30,"Medium","High"))</f>
        <v>High</v>
      </c>
      <c r="O3555" s="6" t="str">
        <f t="shared" si="225"/>
        <v>Low Satisfaction</v>
      </c>
      <c r="P3555" s="6" t="str">
        <f>IF(ev_charging_network_usage_!$H3555&lt;30,"Short Charging",IF(ev_charging_network_usage_!$H3555&lt;=60,"Medium Charging","Long Charging"))</f>
        <v>Medium Charging</v>
      </c>
      <c r="Q3555" s="6">
        <f t="shared" si="224"/>
        <v>1</v>
      </c>
      <c r="R3555" s="30">
        <f t="shared" si="222"/>
        <v>0.37083333333333335</v>
      </c>
      <c r="S3555" s="28">
        <f t="shared" si="223"/>
        <v>45393</v>
      </c>
      <c r="T3555" s="28"/>
    </row>
    <row r="3556" spans="1:20" ht="13.2" x14ac:dyDescent="0.25">
      <c r="A3556" s="7" t="s">
        <v>7820</v>
      </c>
      <c r="B3556" s="7" t="s">
        <v>14</v>
      </c>
      <c r="C3556" s="7" t="s">
        <v>21</v>
      </c>
      <c r="D3556" s="7" t="s">
        <v>16</v>
      </c>
      <c r="E3556" s="7" t="s">
        <v>35</v>
      </c>
      <c r="F3556" s="7" t="s">
        <v>7821</v>
      </c>
      <c r="G3556" s="7" t="s">
        <v>7822</v>
      </c>
      <c r="H3556" s="7">
        <v>33</v>
      </c>
      <c r="I3556" s="7">
        <v>11.35</v>
      </c>
      <c r="J3556" s="7">
        <v>12</v>
      </c>
      <c r="K3556" s="7">
        <v>136.19999999999999</v>
      </c>
      <c r="L3556" s="7" t="s">
        <v>38</v>
      </c>
      <c r="M3556" s="9">
        <v>2</v>
      </c>
      <c r="N3556" s="6" t="str">
        <f>IF(ev_charging_network_usage_!$I3556&lt;=10,"Low",IF(ev_charging_network_usage_!$I3556&lt;=30,"Medium","High"))</f>
        <v>Medium</v>
      </c>
      <c r="O3556" s="6" t="str">
        <f t="shared" si="225"/>
        <v>Low Satisfaction</v>
      </c>
      <c r="P3556" s="6" t="str">
        <f>IF(ev_charging_network_usage_!$H3556&lt;30,"Short Charging",IF(ev_charging_network_usage_!$H3556&lt;=60,"Medium Charging","Long Charging"))</f>
        <v>Medium Charging</v>
      </c>
      <c r="Q3556" s="6">
        <f t="shared" si="224"/>
        <v>1</v>
      </c>
      <c r="R3556" s="30">
        <f t="shared" si="222"/>
        <v>0.5541666666666667</v>
      </c>
      <c r="S3556" s="28">
        <f t="shared" si="223"/>
        <v>45561</v>
      </c>
      <c r="T3556" s="28"/>
    </row>
    <row r="3557" spans="1:20" ht="13.2" x14ac:dyDescent="0.25">
      <c r="A3557" s="3" t="s">
        <v>7823</v>
      </c>
      <c r="B3557" s="3" t="s">
        <v>20</v>
      </c>
      <c r="C3557" s="3" t="s">
        <v>15</v>
      </c>
      <c r="D3557" s="3" t="s">
        <v>31</v>
      </c>
      <c r="E3557" s="3" t="s">
        <v>17</v>
      </c>
      <c r="F3557" s="3" t="s">
        <v>7824</v>
      </c>
      <c r="G3557" s="3" t="s">
        <v>7825</v>
      </c>
      <c r="H3557" s="3">
        <v>73</v>
      </c>
      <c r="I3557" s="3">
        <v>21.75</v>
      </c>
      <c r="J3557" s="3">
        <v>8</v>
      </c>
      <c r="K3557" s="3">
        <v>174</v>
      </c>
      <c r="L3557" s="3" t="s">
        <v>38</v>
      </c>
      <c r="M3557" s="5">
        <v>2</v>
      </c>
      <c r="N3557" s="6" t="str">
        <f>IF(ev_charging_network_usage_!$I3557&lt;=10,"Low",IF(ev_charging_network_usage_!$I3557&lt;=30,"Medium","High"))</f>
        <v>Medium</v>
      </c>
      <c r="O3557" s="6" t="str">
        <f t="shared" si="225"/>
        <v>Low Satisfaction</v>
      </c>
      <c r="P3557" s="6" t="str">
        <f>IF(ev_charging_network_usage_!$H3557&lt;30,"Short Charging",IF(ev_charging_network_usage_!$H3557&lt;=60,"Medium Charging","Long Charging"))</f>
        <v>Long Charging</v>
      </c>
      <c r="Q3557" s="6">
        <f t="shared" si="224"/>
        <v>3</v>
      </c>
      <c r="R3557" s="30">
        <f t="shared" si="222"/>
        <v>0.95277777777777772</v>
      </c>
      <c r="S3557" s="28">
        <f t="shared" si="223"/>
        <v>45225</v>
      </c>
      <c r="T3557" s="28"/>
    </row>
    <row r="3558" spans="1:20" ht="13.2" x14ac:dyDescent="0.25">
      <c r="A3558" s="7" t="s">
        <v>7826</v>
      </c>
      <c r="B3558" s="7" t="s">
        <v>29</v>
      </c>
      <c r="C3558" s="7" t="s">
        <v>21</v>
      </c>
      <c r="D3558" s="7" t="s">
        <v>34</v>
      </c>
      <c r="E3558" s="7" t="s">
        <v>17</v>
      </c>
      <c r="F3558" s="8">
        <v>44931.322222222225</v>
      </c>
      <c r="G3558" s="8">
        <v>44931.353472222225</v>
      </c>
      <c r="H3558" s="7">
        <v>45</v>
      </c>
      <c r="I3558" s="7">
        <v>22.44</v>
      </c>
      <c r="J3558" s="7">
        <v>10</v>
      </c>
      <c r="K3558" s="7">
        <v>224.4</v>
      </c>
      <c r="L3558" s="7" t="s">
        <v>38</v>
      </c>
      <c r="M3558" s="9">
        <v>2</v>
      </c>
      <c r="N3558" s="6" t="str">
        <f>IF(ev_charging_network_usage_!$I3558&lt;=10,"Low",IF(ev_charging_network_usage_!$I3558&lt;=30,"Medium","High"))</f>
        <v>Medium</v>
      </c>
      <c r="O3558" s="6" t="str">
        <f t="shared" si="225"/>
        <v>Low Satisfaction</v>
      </c>
      <c r="P3558" s="6" t="str">
        <f>IF(ev_charging_network_usage_!$H3558&lt;30,"Short Charging",IF(ev_charging_network_usage_!$H3558&lt;=60,"Medium Charging","Long Charging"))</f>
        <v>Medium Charging</v>
      </c>
      <c r="Q3558" s="6">
        <f t="shared" si="224"/>
        <v>1</v>
      </c>
      <c r="R3558" s="30">
        <f t="shared" si="222"/>
        <v>0.32222222222222224</v>
      </c>
      <c r="S3558" s="28">
        <f t="shared" si="223"/>
        <v>44931</v>
      </c>
      <c r="T3558" s="28"/>
    </row>
    <row r="3559" spans="1:20" ht="13.2" x14ac:dyDescent="0.25">
      <c r="A3559" s="3" t="s">
        <v>7827</v>
      </c>
      <c r="B3559" s="3" t="s">
        <v>55</v>
      </c>
      <c r="C3559" s="3" t="s">
        <v>15</v>
      </c>
      <c r="D3559" s="3" t="s">
        <v>16</v>
      </c>
      <c r="E3559" s="3" t="s">
        <v>35</v>
      </c>
      <c r="F3559" s="4">
        <v>44931.962500000001</v>
      </c>
      <c r="G3559" s="4">
        <v>44962.021527777775</v>
      </c>
      <c r="H3559" s="3">
        <v>85</v>
      </c>
      <c r="I3559" s="3">
        <v>47.21</v>
      </c>
      <c r="J3559" s="3">
        <v>15</v>
      </c>
      <c r="K3559" s="3">
        <v>708.15</v>
      </c>
      <c r="L3559" s="3" t="s">
        <v>23</v>
      </c>
      <c r="M3559" s="5">
        <v>4</v>
      </c>
      <c r="N3559" s="6" t="str">
        <f>IF(ev_charging_network_usage_!$I3559&lt;=10,"Low",IF(ev_charging_network_usage_!$I3559&lt;=30,"Medium","High"))</f>
        <v>High</v>
      </c>
      <c r="O3559" s="6" t="str">
        <f t="shared" si="225"/>
        <v>Medium Satisfaction</v>
      </c>
      <c r="P3559" s="6" t="str">
        <f>IF(ev_charging_network_usage_!$H3559&lt;30,"Short Charging",IF(ev_charging_network_usage_!$H3559&lt;=60,"Medium Charging","Long Charging"))</f>
        <v>Long Charging</v>
      </c>
      <c r="Q3559" s="6">
        <f t="shared" si="224"/>
        <v>3</v>
      </c>
      <c r="R3559" s="30">
        <f t="shared" si="222"/>
        <v>0.96250000000000002</v>
      </c>
      <c r="S3559" s="28">
        <f t="shared" si="223"/>
        <v>44931</v>
      </c>
      <c r="T3559" s="28"/>
    </row>
    <row r="3560" spans="1:20" ht="13.2" x14ac:dyDescent="0.25">
      <c r="A3560" s="7" t="s">
        <v>7828</v>
      </c>
      <c r="B3560" s="7" t="s">
        <v>14</v>
      </c>
      <c r="C3560" s="7" t="s">
        <v>15</v>
      </c>
      <c r="D3560" s="7" t="s">
        <v>16</v>
      </c>
      <c r="E3560" s="7" t="s">
        <v>17</v>
      </c>
      <c r="F3560" s="7" t="s">
        <v>7829</v>
      </c>
      <c r="G3560" s="7" t="s">
        <v>7830</v>
      </c>
      <c r="H3560" s="7">
        <v>60</v>
      </c>
      <c r="I3560" s="7">
        <v>14.73</v>
      </c>
      <c r="J3560" s="7">
        <v>12</v>
      </c>
      <c r="K3560" s="7">
        <v>176.76</v>
      </c>
      <c r="L3560" s="7" t="s">
        <v>18</v>
      </c>
      <c r="M3560" s="9">
        <v>2</v>
      </c>
      <c r="N3560" s="6" t="str">
        <f>IF(ev_charging_network_usage_!$I3560&lt;=10,"Low",IF(ev_charging_network_usage_!$I3560&lt;=30,"Medium","High"))</f>
        <v>Medium</v>
      </c>
      <c r="O3560" s="6" t="str">
        <f t="shared" si="225"/>
        <v>Low Satisfaction</v>
      </c>
      <c r="P3560" s="6" t="str">
        <f>IF(ev_charging_network_usage_!$H3560&lt;30,"Short Charging",IF(ev_charging_network_usage_!$H3560&lt;=60,"Medium Charging","Long Charging"))</f>
        <v>Medium Charging</v>
      </c>
      <c r="Q3560" s="6">
        <f t="shared" si="224"/>
        <v>3</v>
      </c>
      <c r="R3560" s="30">
        <f t="shared" si="222"/>
        <v>0.99305555555555558</v>
      </c>
      <c r="S3560" s="28">
        <f t="shared" si="223"/>
        <v>45166</v>
      </c>
      <c r="T3560" s="28"/>
    </row>
    <row r="3561" spans="1:20" ht="13.2" x14ac:dyDescent="0.25">
      <c r="A3561" s="3" t="s">
        <v>7831</v>
      </c>
      <c r="B3561" s="3" t="s">
        <v>29</v>
      </c>
      <c r="C3561" s="3" t="s">
        <v>15</v>
      </c>
      <c r="D3561" s="3" t="s">
        <v>16</v>
      </c>
      <c r="E3561" s="3" t="s">
        <v>17</v>
      </c>
      <c r="F3561" s="4">
        <v>45203.915277777778</v>
      </c>
      <c r="G3561" s="4">
        <v>45203.969444444447</v>
      </c>
      <c r="H3561" s="3">
        <v>78</v>
      </c>
      <c r="I3561" s="3">
        <v>7.42</v>
      </c>
      <c r="J3561" s="3">
        <v>15</v>
      </c>
      <c r="K3561" s="3">
        <v>111.3</v>
      </c>
      <c r="L3561" s="3" t="s">
        <v>23</v>
      </c>
      <c r="M3561" s="5">
        <v>2</v>
      </c>
      <c r="N3561" s="6" t="str">
        <f>IF(ev_charging_network_usage_!$I3561&lt;=10,"Low",IF(ev_charging_network_usage_!$I3561&lt;=30,"Medium","High"))</f>
        <v>Low</v>
      </c>
      <c r="O3561" s="6" t="str">
        <f t="shared" si="225"/>
        <v>Low Satisfaction</v>
      </c>
      <c r="P3561" s="6" t="str">
        <f>IF(ev_charging_network_usage_!$H3561&lt;30,"Short Charging",IF(ev_charging_network_usage_!$H3561&lt;=60,"Medium Charging","Long Charging"))</f>
        <v>Long Charging</v>
      </c>
      <c r="Q3561" s="6">
        <f t="shared" si="224"/>
        <v>3</v>
      </c>
      <c r="R3561" s="30">
        <f t="shared" si="222"/>
        <v>0.91527777777777775</v>
      </c>
      <c r="S3561" s="28">
        <f t="shared" si="223"/>
        <v>45203</v>
      </c>
      <c r="T3561" s="28"/>
    </row>
    <row r="3562" spans="1:20" ht="13.2" x14ac:dyDescent="0.25">
      <c r="A3562" s="7" t="s">
        <v>7832</v>
      </c>
      <c r="B3562" s="7" t="s">
        <v>43</v>
      </c>
      <c r="C3562" s="7" t="s">
        <v>21</v>
      </c>
      <c r="D3562" s="7" t="s">
        <v>22</v>
      </c>
      <c r="E3562" s="7" t="s">
        <v>35</v>
      </c>
      <c r="F3562" s="7" t="s">
        <v>7833</v>
      </c>
      <c r="G3562" s="7" t="s">
        <v>7834</v>
      </c>
      <c r="H3562" s="7">
        <v>101</v>
      </c>
      <c r="I3562" s="7">
        <v>6.91</v>
      </c>
      <c r="J3562" s="7">
        <v>8</v>
      </c>
      <c r="K3562" s="7">
        <v>55.28</v>
      </c>
      <c r="L3562" s="7" t="s">
        <v>27</v>
      </c>
      <c r="M3562" s="9">
        <v>4</v>
      </c>
      <c r="N3562" s="6" t="str">
        <f>IF(ev_charging_network_usage_!$I3562&lt;=10,"Low",IF(ev_charging_network_usage_!$I3562&lt;=30,"Medium","High"))</f>
        <v>Low</v>
      </c>
      <c r="O3562" s="6" t="str">
        <f t="shared" si="225"/>
        <v>Medium Satisfaction</v>
      </c>
      <c r="P3562" s="6" t="str">
        <f>IF(ev_charging_network_usage_!$H3562&lt;30,"Short Charging",IF(ev_charging_network_usage_!$H3562&lt;=60,"Medium Charging","Long Charging"))</f>
        <v>Long Charging</v>
      </c>
      <c r="Q3562" s="6">
        <f t="shared" si="224"/>
        <v>1</v>
      </c>
      <c r="R3562" s="30">
        <f t="shared" si="222"/>
        <v>0.38680555555555557</v>
      </c>
      <c r="S3562" s="28">
        <f t="shared" si="223"/>
        <v>45107</v>
      </c>
      <c r="T3562" s="28"/>
    </row>
    <row r="3563" spans="1:20" ht="13.2" x14ac:dyDescent="0.25">
      <c r="A3563" s="3" t="s">
        <v>7835</v>
      </c>
      <c r="B3563" s="3" t="s">
        <v>20</v>
      </c>
      <c r="C3563" s="3" t="s">
        <v>15</v>
      </c>
      <c r="D3563" s="3" t="s">
        <v>22</v>
      </c>
      <c r="E3563" s="3" t="s">
        <v>35</v>
      </c>
      <c r="F3563" s="10">
        <v>45271.94027777778</v>
      </c>
      <c r="G3563" s="10">
        <v>45271.959027777775</v>
      </c>
      <c r="H3563" s="3">
        <v>27</v>
      </c>
      <c r="I3563" s="3">
        <v>31.61</v>
      </c>
      <c r="J3563" s="3">
        <v>15</v>
      </c>
      <c r="K3563" s="3">
        <v>474.15</v>
      </c>
      <c r="L3563" s="3" t="s">
        <v>38</v>
      </c>
      <c r="M3563" s="5">
        <v>3</v>
      </c>
      <c r="N3563" s="6" t="str">
        <f>IF(ev_charging_network_usage_!$I3563&lt;=10,"Low",IF(ev_charging_network_usage_!$I3563&lt;=30,"Medium","High"))</f>
        <v>High</v>
      </c>
      <c r="O3563" s="6" t="str">
        <f t="shared" si="225"/>
        <v>Medium Satisfaction</v>
      </c>
      <c r="P3563" s="6" t="str">
        <f>IF(ev_charging_network_usage_!$H3563&lt;30,"Short Charging",IF(ev_charging_network_usage_!$H3563&lt;=60,"Medium Charging","Long Charging"))</f>
        <v>Short Charging</v>
      </c>
      <c r="Q3563" s="6">
        <f t="shared" si="224"/>
        <v>3</v>
      </c>
      <c r="R3563" s="30">
        <f t="shared" si="222"/>
        <v>0.94027777777777777</v>
      </c>
      <c r="S3563" s="28">
        <f t="shared" si="223"/>
        <v>45271</v>
      </c>
      <c r="T3563" s="28"/>
    </row>
    <row r="3564" spans="1:20" ht="13.2" x14ac:dyDescent="0.25">
      <c r="A3564" s="7" t="s">
        <v>7836</v>
      </c>
      <c r="B3564" s="7" t="s">
        <v>29</v>
      </c>
      <c r="C3564" s="7" t="s">
        <v>15</v>
      </c>
      <c r="D3564" s="7" t="s">
        <v>16</v>
      </c>
      <c r="E3564" s="7" t="s">
        <v>17</v>
      </c>
      <c r="F3564" s="7" t="s">
        <v>7837</v>
      </c>
      <c r="G3564" s="7" t="s">
        <v>7838</v>
      </c>
      <c r="H3564" s="7">
        <v>81</v>
      </c>
      <c r="I3564" s="7">
        <v>28.75</v>
      </c>
      <c r="J3564" s="7">
        <v>8</v>
      </c>
      <c r="K3564" s="7">
        <v>230</v>
      </c>
      <c r="L3564" s="7" t="s">
        <v>23</v>
      </c>
      <c r="M3564" s="9">
        <v>1</v>
      </c>
      <c r="N3564" s="6" t="str">
        <f>IF(ev_charging_network_usage_!$I3564&lt;=10,"Low",IF(ev_charging_network_usage_!$I3564&lt;=30,"Medium","High"))</f>
        <v>Medium</v>
      </c>
      <c r="O3564" s="6" t="str">
        <f t="shared" si="225"/>
        <v>Low Satisfaction</v>
      </c>
      <c r="P3564" s="6" t="str">
        <f>IF(ev_charging_network_usage_!$H3564&lt;30,"Short Charging",IF(ev_charging_network_usage_!$H3564&lt;=60,"Medium Charging","Long Charging"))</f>
        <v>Long Charging</v>
      </c>
      <c r="Q3564" s="6">
        <f t="shared" si="224"/>
        <v>3</v>
      </c>
      <c r="R3564" s="30">
        <f t="shared" si="222"/>
        <v>0.67013888888888884</v>
      </c>
      <c r="S3564" s="28">
        <f t="shared" si="223"/>
        <v>45317</v>
      </c>
      <c r="T3564" s="28"/>
    </row>
    <row r="3565" spans="1:20" ht="13.2" x14ac:dyDescent="0.25">
      <c r="A3565" s="3" t="s">
        <v>7839</v>
      </c>
      <c r="B3565" s="3" t="s">
        <v>43</v>
      </c>
      <c r="C3565" s="3" t="s">
        <v>30</v>
      </c>
      <c r="D3565" s="3" t="s">
        <v>16</v>
      </c>
      <c r="E3565" s="3" t="s">
        <v>17</v>
      </c>
      <c r="F3565" s="3" t="s">
        <v>7840</v>
      </c>
      <c r="G3565" s="3" t="s">
        <v>7841</v>
      </c>
      <c r="H3565" s="3">
        <v>57</v>
      </c>
      <c r="I3565" s="3">
        <v>55.7</v>
      </c>
      <c r="J3565" s="3">
        <v>8</v>
      </c>
      <c r="K3565" s="3">
        <v>445.6</v>
      </c>
      <c r="L3565" s="3" t="s">
        <v>27</v>
      </c>
      <c r="M3565" s="5">
        <v>2</v>
      </c>
      <c r="N3565" s="6" t="str">
        <f>IF(ev_charging_network_usage_!$I3565&lt;=10,"Low",IF(ev_charging_network_usage_!$I3565&lt;=30,"Medium","High"))</f>
        <v>High</v>
      </c>
      <c r="O3565" s="6" t="str">
        <f t="shared" si="225"/>
        <v>Low Satisfaction</v>
      </c>
      <c r="P3565" s="6" t="str">
        <f>IF(ev_charging_network_usage_!$H3565&lt;30,"Short Charging",IF(ev_charging_network_usage_!$H3565&lt;=60,"Medium Charging","Long Charging"))</f>
        <v>Medium Charging</v>
      </c>
      <c r="Q3565" s="6">
        <f t="shared" si="224"/>
        <v>2</v>
      </c>
      <c r="R3565" s="30">
        <f t="shared" si="222"/>
        <v>0.51944444444444449</v>
      </c>
      <c r="S3565" s="28">
        <f t="shared" si="223"/>
        <v>45128</v>
      </c>
      <c r="T3565" s="28"/>
    </row>
    <row r="3566" spans="1:20" ht="13.2" x14ac:dyDescent="0.25">
      <c r="A3566" s="7" t="s">
        <v>7842</v>
      </c>
      <c r="B3566" s="7" t="s">
        <v>29</v>
      </c>
      <c r="C3566" s="7" t="s">
        <v>30</v>
      </c>
      <c r="D3566" s="7" t="s">
        <v>34</v>
      </c>
      <c r="E3566" s="7" t="s">
        <v>35</v>
      </c>
      <c r="F3566" s="7" t="s">
        <v>7843</v>
      </c>
      <c r="G3566" s="7" t="s">
        <v>7844</v>
      </c>
      <c r="H3566" s="7">
        <v>29</v>
      </c>
      <c r="I3566" s="7">
        <v>36.090000000000003</v>
      </c>
      <c r="J3566" s="7">
        <v>8</v>
      </c>
      <c r="K3566" s="7">
        <v>288.72000000000003</v>
      </c>
      <c r="L3566" s="7" t="s">
        <v>27</v>
      </c>
      <c r="M3566" s="9">
        <v>1</v>
      </c>
      <c r="N3566" s="6" t="str">
        <f>IF(ev_charging_network_usage_!$I3566&lt;=10,"Low",IF(ev_charging_network_usage_!$I3566&lt;=30,"Medium","High"))</f>
        <v>High</v>
      </c>
      <c r="O3566" s="6" t="str">
        <f t="shared" si="225"/>
        <v>Low Satisfaction</v>
      </c>
      <c r="P3566" s="6" t="str">
        <f>IF(ev_charging_network_usage_!$H3566&lt;30,"Short Charging",IF(ev_charging_network_usage_!$H3566&lt;=60,"Medium Charging","Long Charging"))</f>
        <v>Short Charging</v>
      </c>
      <c r="Q3566" s="6">
        <f t="shared" si="224"/>
        <v>2</v>
      </c>
      <c r="R3566" s="30">
        <f t="shared" si="222"/>
        <v>0.52847222222222223</v>
      </c>
      <c r="S3566" s="28">
        <f t="shared" si="223"/>
        <v>45372</v>
      </c>
      <c r="T3566" s="28"/>
    </row>
    <row r="3567" spans="1:20" ht="13.2" x14ac:dyDescent="0.25">
      <c r="A3567" s="3" t="s">
        <v>7845</v>
      </c>
      <c r="B3567" s="3" t="s">
        <v>55</v>
      </c>
      <c r="C3567" s="3" t="s">
        <v>30</v>
      </c>
      <c r="D3567" s="3" t="s">
        <v>22</v>
      </c>
      <c r="E3567" s="3" t="s">
        <v>17</v>
      </c>
      <c r="F3567" s="3" t="s">
        <v>7846</v>
      </c>
      <c r="G3567" s="3" t="s">
        <v>7847</v>
      </c>
      <c r="H3567" s="3">
        <v>116</v>
      </c>
      <c r="I3567" s="3">
        <v>41.92</v>
      </c>
      <c r="J3567" s="3">
        <v>10</v>
      </c>
      <c r="K3567" s="3">
        <v>419.2</v>
      </c>
      <c r="L3567" s="3" t="s">
        <v>23</v>
      </c>
      <c r="M3567" s="5">
        <v>1</v>
      </c>
      <c r="N3567" s="6" t="str">
        <f>IF(ev_charging_network_usage_!$I3567&lt;=10,"Low",IF(ev_charging_network_usage_!$I3567&lt;=30,"Medium","High"))</f>
        <v>High</v>
      </c>
      <c r="O3567" s="6" t="str">
        <f t="shared" si="225"/>
        <v>Low Satisfaction</v>
      </c>
      <c r="P3567" s="6" t="str">
        <f>IF(ev_charging_network_usage_!$H3567&lt;30,"Short Charging",IF(ev_charging_network_usage_!$H3567&lt;=60,"Medium Charging","Long Charging"))</f>
        <v>Long Charging</v>
      </c>
      <c r="Q3567" s="6">
        <f t="shared" si="224"/>
        <v>2</v>
      </c>
      <c r="R3567" s="30">
        <f t="shared" si="222"/>
        <v>0.89444444444444449</v>
      </c>
      <c r="S3567" s="28">
        <f t="shared" si="223"/>
        <v>45132</v>
      </c>
      <c r="T3567" s="28"/>
    </row>
    <row r="3568" spans="1:20" ht="13.2" x14ac:dyDescent="0.25">
      <c r="A3568" s="7" t="s">
        <v>7848</v>
      </c>
      <c r="B3568" s="7" t="s">
        <v>78</v>
      </c>
      <c r="C3568" s="7" t="s">
        <v>15</v>
      </c>
      <c r="D3568" s="7" t="s">
        <v>34</v>
      </c>
      <c r="E3568" s="7" t="s">
        <v>17</v>
      </c>
      <c r="F3568" s="7" t="s">
        <v>7849</v>
      </c>
      <c r="G3568" s="7" t="s">
        <v>7850</v>
      </c>
      <c r="H3568" s="7">
        <v>77</v>
      </c>
      <c r="I3568" s="7">
        <v>45.95</v>
      </c>
      <c r="J3568" s="7">
        <v>12</v>
      </c>
      <c r="K3568" s="7">
        <v>551.4</v>
      </c>
      <c r="L3568" s="7" t="s">
        <v>38</v>
      </c>
      <c r="M3568" s="9">
        <v>3</v>
      </c>
      <c r="N3568" s="6" t="str">
        <f>IF(ev_charging_network_usage_!$I3568&lt;=10,"Low",IF(ev_charging_network_usage_!$I3568&lt;=30,"Medium","High"))</f>
        <v>High</v>
      </c>
      <c r="O3568" s="6" t="str">
        <f t="shared" si="225"/>
        <v>Medium Satisfaction</v>
      </c>
      <c r="P3568" s="6" t="str">
        <f>IF(ev_charging_network_usage_!$H3568&lt;30,"Short Charging",IF(ev_charging_network_usage_!$H3568&lt;=60,"Medium Charging","Long Charging"))</f>
        <v>Long Charging</v>
      </c>
      <c r="Q3568" s="6">
        <f t="shared" si="224"/>
        <v>3</v>
      </c>
      <c r="R3568" s="30">
        <f t="shared" si="222"/>
        <v>0.86736111111111114</v>
      </c>
      <c r="S3568" s="28">
        <f t="shared" si="223"/>
        <v>45038</v>
      </c>
      <c r="T3568" s="28"/>
    </row>
    <row r="3569" spans="1:20" ht="13.2" x14ac:dyDescent="0.25">
      <c r="A3569" s="3" t="s">
        <v>7851</v>
      </c>
      <c r="B3569" s="3" t="s">
        <v>29</v>
      </c>
      <c r="C3569" s="3" t="s">
        <v>21</v>
      </c>
      <c r="D3569" s="3" t="s">
        <v>34</v>
      </c>
      <c r="E3569" s="3" t="s">
        <v>17</v>
      </c>
      <c r="F3569" s="3" t="s">
        <v>7852</v>
      </c>
      <c r="G3569" s="3" t="s">
        <v>7853</v>
      </c>
      <c r="H3569" s="3">
        <v>38</v>
      </c>
      <c r="I3569" s="3">
        <v>14.98</v>
      </c>
      <c r="J3569" s="3">
        <v>15</v>
      </c>
      <c r="K3569" s="3">
        <v>224.7</v>
      </c>
      <c r="L3569" s="3" t="s">
        <v>18</v>
      </c>
      <c r="M3569" s="5">
        <v>2</v>
      </c>
      <c r="N3569" s="6" t="str">
        <f>IF(ev_charging_network_usage_!$I3569&lt;=10,"Low",IF(ev_charging_network_usage_!$I3569&lt;=30,"Medium","High"))</f>
        <v>Medium</v>
      </c>
      <c r="O3569" s="6" t="str">
        <f t="shared" si="225"/>
        <v>Low Satisfaction</v>
      </c>
      <c r="P3569" s="6" t="str">
        <f>IF(ev_charging_network_usage_!$H3569&lt;30,"Short Charging",IF(ev_charging_network_usage_!$H3569&lt;=60,"Medium Charging","Long Charging"))</f>
        <v>Medium Charging</v>
      </c>
      <c r="Q3569" s="6">
        <f t="shared" si="224"/>
        <v>1</v>
      </c>
      <c r="R3569" s="30">
        <f t="shared" si="222"/>
        <v>0.31874999999999998</v>
      </c>
      <c r="S3569" s="28">
        <f t="shared" si="223"/>
        <v>45461</v>
      </c>
      <c r="T3569" s="28"/>
    </row>
    <row r="3570" spans="1:20" ht="13.2" x14ac:dyDescent="0.25">
      <c r="A3570" s="7" t="s">
        <v>7854</v>
      </c>
      <c r="B3570" s="7" t="s">
        <v>78</v>
      </c>
      <c r="C3570" s="7" t="s">
        <v>30</v>
      </c>
      <c r="D3570" s="7" t="s">
        <v>16</v>
      </c>
      <c r="E3570" s="7" t="s">
        <v>35</v>
      </c>
      <c r="F3570" s="7" t="s">
        <v>7855</v>
      </c>
      <c r="G3570" s="7" t="s">
        <v>7856</v>
      </c>
      <c r="H3570" s="7">
        <v>58</v>
      </c>
      <c r="I3570" s="7">
        <v>2.19</v>
      </c>
      <c r="J3570" s="7">
        <v>12</v>
      </c>
      <c r="K3570" s="7">
        <v>26.28</v>
      </c>
      <c r="L3570" s="7" t="s">
        <v>38</v>
      </c>
      <c r="M3570" s="9">
        <v>1</v>
      </c>
      <c r="N3570" s="6" t="str">
        <f>IF(ev_charging_network_usage_!$I3570&lt;=10,"Low",IF(ev_charging_network_usage_!$I3570&lt;=30,"Medium","High"))</f>
        <v>Low</v>
      </c>
      <c r="O3570" s="6" t="str">
        <f t="shared" si="225"/>
        <v>Low Satisfaction</v>
      </c>
      <c r="P3570" s="6" t="str">
        <f>IF(ev_charging_network_usage_!$H3570&lt;30,"Short Charging",IF(ev_charging_network_usage_!$H3570&lt;=60,"Medium Charging","Long Charging"))</f>
        <v>Medium Charging</v>
      </c>
      <c r="Q3570" s="6">
        <f t="shared" si="224"/>
        <v>2</v>
      </c>
      <c r="R3570" s="30">
        <f t="shared" si="222"/>
        <v>0.4236111111111111</v>
      </c>
      <c r="S3570" s="28">
        <f t="shared" si="223"/>
        <v>44978</v>
      </c>
      <c r="T3570" s="28"/>
    </row>
    <row r="3571" spans="1:20" ht="13.2" x14ac:dyDescent="0.25">
      <c r="A3571" s="3" t="s">
        <v>7857</v>
      </c>
      <c r="B3571" s="3" t="s">
        <v>43</v>
      </c>
      <c r="C3571" s="3" t="s">
        <v>15</v>
      </c>
      <c r="D3571" s="3" t="s">
        <v>22</v>
      </c>
      <c r="E3571" s="3" t="s">
        <v>35</v>
      </c>
      <c r="F3571" s="3" t="s">
        <v>7858</v>
      </c>
      <c r="G3571" s="3" t="s">
        <v>7859</v>
      </c>
      <c r="H3571" s="3">
        <v>81</v>
      </c>
      <c r="I3571" s="3">
        <v>12.64</v>
      </c>
      <c r="J3571" s="3">
        <v>8</v>
      </c>
      <c r="K3571" s="3">
        <v>101.12</v>
      </c>
      <c r="L3571" s="3" t="s">
        <v>27</v>
      </c>
      <c r="M3571" s="5">
        <v>1</v>
      </c>
      <c r="N3571" s="6" t="str">
        <f>IF(ev_charging_network_usage_!$I3571&lt;=10,"Low",IF(ev_charging_network_usage_!$I3571&lt;=30,"Medium","High"))</f>
        <v>Medium</v>
      </c>
      <c r="O3571" s="6" t="str">
        <f t="shared" si="225"/>
        <v>Low Satisfaction</v>
      </c>
      <c r="P3571" s="6" t="str">
        <f>IF(ev_charging_network_usage_!$H3571&lt;30,"Short Charging",IF(ev_charging_network_usage_!$H3571&lt;=60,"Medium Charging","Long Charging"))</f>
        <v>Long Charging</v>
      </c>
      <c r="Q3571" s="6">
        <f t="shared" si="224"/>
        <v>3</v>
      </c>
      <c r="R3571" s="30">
        <f t="shared" si="222"/>
        <v>8.3333333333333332E-3</v>
      </c>
      <c r="S3571" s="28">
        <f t="shared" si="223"/>
        <v>44985</v>
      </c>
      <c r="T3571" s="28"/>
    </row>
    <row r="3572" spans="1:20" ht="13.2" x14ac:dyDescent="0.25">
      <c r="A3572" s="7" t="s">
        <v>7860</v>
      </c>
      <c r="B3572" s="7" t="s">
        <v>43</v>
      </c>
      <c r="C3572" s="7" t="s">
        <v>21</v>
      </c>
      <c r="D3572" s="7" t="s">
        <v>31</v>
      </c>
      <c r="E3572" s="7" t="s">
        <v>17</v>
      </c>
      <c r="F3572" s="7" t="s">
        <v>7861</v>
      </c>
      <c r="G3572" s="7" t="s">
        <v>7862</v>
      </c>
      <c r="H3572" s="7">
        <v>34</v>
      </c>
      <c r="I3572" s="7">
        <v>58.41</v>
      </c>
      <c r="J3572" s="7">
        <v>15</v>
      </c>
      <c r="K3572" s="7">
        <v>876.15</v>
      </c>
      <c r="L3572" s="7" t="s">
        <v>23</v>
      </c>
      <c r="M3572" s="9">
        <v>3</v>
      </c>
      <c r="N3572" s="6" t="str">
        <f>IF(ev_charging_network_usage_!$I3572&lt;=10,"Low",IF(ev_charging_network_usage_!$I3572&lt;=30,"Medium","High"))</f>
        <v>High</v>
      </c>
      <c r="O3572" s="6" t="str">
        <f t="shared" si="225"/>
        <v>Medium Satisfaction</v>
      </c>
      <c r="P3572" s="6" t="str">
        <f>IF(ev_charging_network_usage_!$H3572&lt;30,"Short Charging",IF(ev_charging_network_usage_!$H3572&lt;=60,"Medium Charging","Long Charging"))</f>
        <v>Medium Charging</v>
      </c>
      <c r="Q3572" s="6">
        <f t="shared" si="224"/>
        <v>1</v>
      </c>
      <c r="R3572" s="30">
        <f t="shared" si="222"/>
        <v>0.51527777777777772</v>
      </c>
      <c r="S3572" s="28">
        <f t="shared" si="223"/>
        <v>44998</v>
      </c>
      <c r="T3572" s="28"/>
    </row>
    <row r="3573" spans="1:20" ht="13.2" x14ac:dyDescent="0.25">
      <c r="A3573" s="3" t="s">
        <v>7863</v>
      </c>
      <c r="B3573" s="3" t="s">
        <v>78</v>
      </c>
      <c r="C3573" s="3" t="s">
        <v>30</v>
      </c>
      <c r="D3573" s="3" t="s">
        <v>31</v>
      </c>
      <c r="E3573" s="3" t="s">
        <v>35</v>
      </c>
      <c r="F3573" s="4">
        <v>45327.69027777778</v>
      </c>
      <c r="G3573" s="4">
        <v>45327.7</v>
      </c>
      <c r="H3573" s="3">
        <v>14</v>
      </c>
      <c r="I3573" s="3">
        <v>46.03</v>
      </c>
      <c r="J3573" s="3">
        <v>8</v>
      </c>
      <c r="K3573" s="3">
        <v>368.24</v>
      </c>
      <c r="L3573" s="3" t="s">
        <v>23</v>
      </c>
      <c r="M3573" s="5">
        <v>4</v>
      </c>
      <c r="N3573" s="6" t="str">
        <f>IF(ev_charging_network_usage_!$I3573&lt;=10,"Low",IF(ev_charging_network_usage_!$I3573&lt;=30,"Medium","High"))</f>
        <v>High</v>
      </c>
      <c r="O3573" s="6" t="str">
        <f t="shared" si="225"/>
        <v>Medium Satisfaction</v>
      </c>
      <c r="P3573" s="6" t="str">
        <f>IF(ev_charging_network_usage_!$H3573&lt;30,"Short Charging",IF(ev_charging_network_usage_!$H3573&lt;=60,"Medium Charging","Long Charging"))</f>
        <v>Short Charging</v>
      </c>
      <c r="Q3573" s="6">
        <f t="shared" si="224"/>
        <v>2</v>
      </c>
      <c r="R3573" s="30">
        <f t="shared" si="222"/>
        <v>0.69027777777777777</v>
      </c>
      <c r="S3573" s="28">
        <f t="shared" si="223"/>
        <v>45327</v>
      </c>
      <c r="T3573" s="28"/>
    </row>
    <row r="3574" spans="1:20" ht="13.2" x14ac:dyDescent="0.25">
      <c r="A3574" s="7" t="s">
        <v>7864</v>
      </c>
      <c r="B3574" s="7" t="s">
        <v>20</v>
      </c>
      <c r="C3574" s="7" t="s">
        <v>30</v>
      </c>
      <c r="D3574" s="7" t="s">
        <v>31</v>
      </c>
      <c r="E3574" s="7" t="s">
        <v>35</v>
      </c>
      <c r="F3574" s="8">
        <v>45231.025694444441</v>
      </c>
      <c r="G3574" s="8">
        <v>45231.090277777781</v>
      </c>
      <c r="H3574" s="7">
        <v>93</v>
      </c>
      <c r="I3574" s="7">
        <v>3.76</v>
      </c>
      <c r="J3574" s="7">
        <v>8</v>
      </c>
      <c r="K3574" s="7">
        <v>30.08</v>
      </c>
      <c r="L3574" s="7" t="s">
        <v>18</v>
      </c>
      <c r="M3574" s="9">
        <v>4</v>
      </c>
      <c r="N3574" s="6" t="str">
        <f>IF(ev_charging_network_usage_!$I3574&lt;=10,"Low",IF(ev_charging_network_usage_!$I3574&lt;=30,"Medium","High"))</f>
        <v>Low</v>
      </c>
      <c r="O3574" s="6" t="str">
        <f t="shared" si="225"/>
        <v>Medium Satisfaction</v>
      </c>
      <c r="P3574" s="6" t="str">
        <f>IF(ev_charging_network_usage_!$H3574&lt;30,"Short Charging",IF(ev_charging_network_usage_!$H3574&lt;=60,"Medium Charging","Long Charging"))</f>
        <v>Long Charging</v>
      </c>
      <c r="Q3574" s="6">
        <f t="shared" si="224"/>
        <v>2</v>
      </c>
      <c r="R3574" s="30">
        <f t="shared" si="222"/>
        <v>2.5694444444444443E-2</v>
      </c>
      <c r="S3574" s="28">
        <f t="shared" si="223"/>
        <v>45231</v>
      </c>
      <c r="T3574" s="28"/>
    </row>
    <row r="3575" spans="1:20" ht="13.2" x14ac:dyDescent="0.25">
      <c r="A3575" s="3" t="s">
        <v>7865</v>
      </c>
      <c r="B3575" s="3" t="s">
        <v>29</v>
      </c>
      <c r="C3575" s="3" t="s">
        <v>21</v>
      </c>
      <c r="D3575" s="3" t="s">
        <v>16</v>
      </c>
      <c r="E3575" s="3" t="s">
        <v>35</v>
      </c>
      <c r="F3575" s="4">
        <v>45057.822916666664</v>
      </c>
      <c r="G3575" s="4">
        <v>45057.882638888892</v>
      </c>
      <c r="H3575" s="3">
        <v>86</v>
      </c>
      <c r="I3575" s="3">
        <v>52.01</v>
      </c>
      <c r="J3575" s="3">
        <v>12</v>
      </c>
      <c r="K3575" s="3">
        <v>624.12</v>
      </c>
      <c r="L3575" s="3" t="s">
        <v>18</v>
      </c>
      <c r="M3575" s="5">
        <v>3</v>
      </c>
      <c r="N3575" s="6" t="str">
        <f>IF(ev_charging_network_usage_!$I3575&lt;=10,"Low",IF(ev_charging_network_usage_!$I3575&lt;=30,"Medium","High"))</f>
        <v>High</v>
      </c>
      <c r="O3575" s="6" t="str">
        <f t="shared" si="225"/>
        <v>Medium Satisfaction</v>
      </c>
      <c r="P3575" s="6" t="str">
        <f>IF(ev_charging_network_usage_!$H3575&lt;30,"Short Charging",IF(ev_charging_network_usage_!$H3575&lt;=60,"Medium Charging","Long Charging"))</f>
        <v>Long Charging</v>
      </c>
      <c r="Q3575" s="6">
        <f t="shared" si="224"/>
        <v>1</v>
      </c>
      <c r="R3575" s="30">
        <f t="shared" si="222"/>
        <v>0.82291666666666663</v>
      </c>
      <c r="S3575" s="28">
        <f t="shared" si="223"/>
        <v>45057</v>
      </c>
      <c r="T3575" s="28"/>
    </row>
    <row r="3576" spans="1:20" ht="13.2" x14ac:dyDescent="0.25">
      <c r="A3576" s="7" t="s">
        <v>7866</v>
      </c>
      <c r="B3576" s="7" t="s">
        <v>43</v>
      </c>
      <c r="C3576" s="7" t="s">
        <v>30</v>
      </c>
      <c r="D3576" s="7" t="s">
        <v>31</v>
      </c>
      <c r="E3576" s="7" t="s">
        <v>35</v>
      </c>
      <c r="F3576" s="7" t="s">
        <v>7867</v>
      </c>
      <c r="G3576" s="7" t="s">
        <v>7868</v>
      </c>
      <c r="H3576" s="7">
        <v>116</v>
      </c>
      <c r="I3576" s="7">
        <v>27.9</v>
      </c>
      <c r="J3576" s="7">
        <v>12</v>
      </c>
      <c r="K3576" s="7">
        <v>334.8</v>
      </c>
      <c r="L3576" s="7" t="s">
        <v>27</v>
      </c>
      <c r="M3576" s="9">
        <v>4</v>
      </c>
      <c r="N3576" s="6" t="str">
        <f>IF(ev_charging_network_usage_!$I3576&lt;=10,"Low",IF(ev_charging_network_usage_!$I3576&lt;=30,"Medium","High"))</f>
        <v>Medium</v>
      </c>
      <c r="O3576" s="6" t="str">
        <f t="shared" si="225"/>
        <v>Medium Satisfaction</v>
      </c>
      <c r="P3576" s="6" t="str">
        <f>IF(ev_charging_network_usage_!$H3576&lt;30,"Short Charging",IF(ev_charging_network_usage_!$H3576&lt;=60,"Medium Charging","Long Charging"))</f>
        <v>Long Charging</v>
      </c>
      <c r="Q3576" s="6">
        <f t="shared" si="224"/>
        <v>2</v>
      </c>
      <c r="R3576" s="30">
        <f t="shared" si="222"/>
        <v>0.50347222222222221</v>
      </c>
      <c r="S3576" s="28">
        <f t="shared" si="223"/>
        <v>45579</v>
      </c>
      <c r="T3576" s="28"/>
    </row>
    <row r="3577" spans="1:20" ht="13.2" x14ac:dyDescent="0.25">
      <c r="A3577" s="3" t="s">
        <v>7869</v>
      </c>
      <c r="B3577" s="3" t="s">
        <v>55</v>
      </c>
      <c r="C3577" s="3" t="s">
        <v>21</v>
      </c>
      <c r="D3577" s="3" t="s">
        <v>34</v>
      </c>
      <c r="E3577" s="3" t="s">
        <v>17</v>
      </c>
      <c r="F3577" s="4">
        <v>45235.757638888892</v>
      </c>
      <c r="G3577" s="4">
        <v>45235.82916666667</v>
      </c>
      <c r="H3577" s="3">
        <v>103</v>
      </c>
      <c r="I3577" s="3">
        <v>35.71</v>
      </c>
      <c r="J3577" s="3">
        <v>12</v>
      </c>
      <c r="K3577" s="3">
        <v>428.52</v>
      </c>
      <c r="L3577" s="3" t="s">
        <v>23</v>
      </c>
      <c r="M3577" s="5">
        <v>1</v>
      </c>
      <c r="N3577" s="6" t="str">
        <f>IF(ev_charging_network_usage_!$I3577&lt;=10,"Low",IF(ev_charging_network_usage_!$I3577&lt;=30,"Medium","High"))</f>
        <v>High</v>
      </c>
      <c r="O3577" s="6" t="str">
        <f t="shared" si="225"/>
        <v>Low Satisfaction</v>
      </c>
      <c r="P3577" s="6" t="str">
        <f>IF(ev_charging_network_usage_!$H3577&lt;30,"Short Charging",IF(ev_charging_network_usage_!$H3577&lt;=60,"Medium Charging","Long Charging"))</f>
        <v>Long Charging</v>
      </c>
      <c r="Q3577" s="6">
        <f t="shared" si="224"/>
        <v>1</v>
      </c>
      <c r="R3577" s="30">
        <f t="shared" si="222"/>
        <v>0.75763888888888886</v>
      </c>
      <c r="S3577" s="28">
        <f t="shared" si="223"/>
        <v>45235</v>
      </c>
      <c r="T3577" s="28"/>
    </row>
    <row r="3578" spans="1:20" ht="13.2" x14ac:dyDescent="0.25">
      <c r="A3578" s="7" t="s">
        <v>7870</v>
      </c>
      <c r="B3578" s="7" t="s">
        <v>59</v>
      </c>
      <c r="C3578" s="7" t="s">
        <v>15</v>
      </c>
      <c r="D3578" s="7" t="s">
        <v>16</v>
      </c>
      <c r="E3578" s="7" t="s">
        <v>35</v>
      </c>
      <c r="F3578" s="7" t="s">
        <v>7871</v>
      </c>
      <c r="G3578" s="7" t="s">
        <v>7872</v>
      </c>
      <c r="H3578" s="7">
        <v>102</v>
      </c>
      <c r="I3578" s="7">
        <v>7.84</v>
      </c>
      <c r="J3578" s="7">
        <v>8</v>
      </c>
      <c r="K3578" s="7">
        <v>62.72</v>
      </c>
      <c r="L3578" s="7" t="s">
        <v>27</v>
      </c>
      <c r="M3578" s="9">
        <v>2</v>
      </c>
      <c r="N3578" s="6" t="str">
        <f>IF(ev_charging_network_usage_!$I3578&lt;=10,"Low",IF(ev_charging_network_usage_!$I3578&lt;=30,"Medium","High"))</f>
        <v>Low</v>
      </c>
      <c r="O3578" s="6" t="str">
        <f t="shared" si="225"/>
        <v>Low Satisfaction</v>
      </c>
      <c r="P3578" s="6" t="str">
        <f>IF(ev_charging_network_usage_!$H3578&lt;30,"Short Charging",IF(ev_charging_network_usage_!$H3578&lt;=60,"Medium Charging","Long Charging"))</f>
        <v>Long Charging</v>
      </c>
      <c r="Q3578" s="6">
        <f t="shared" si="224"/>
        <v>3</v>
      </c>
      <c r="R3578" s="30">
        <f t="shared" si="222"/>
        <v>0.73472222222222228</v>
      </c>
      <c r="S3578" s="28">
        <f t="shared" si="223"/>
        <v>45015</v>
      </c>
      <c r="T3578" s="28"/>
    </row>
    <row r="3579" spans="1:20" ht="13.2" x14ac:dyDescent="0.25">
      <c r="A3579" s="3" t="s">
        <v>7873</v>
      </c>
      <c r="B3579" s="3" t="s">
        <v>48</v>
      </c>
      <c r="C3579" s="3" t="s">
        <v>15</v>
      </c>
      <c r="D3579" s="3" t="s">
        <v>31</v>
      </c>
      <c r="E3579" s="3" t="s">
        <v>35</v>
      </c>
      <c r="F3579" s="4">
        <v>45567.402777777781</v>
      </c>
      <c r="G3579" s="4">
        <v>45567.455555555556</v>
      </c>
      <c r="H3579" s="3">
        <v>76</v>
      </c>
      <c r="I3579" s="3">
        <v>2.5099999999999998</v>
      </c>
      <c r="J3579" s="3">
        <v>8</v>
      </c>
      <c r="K3579" s="3">
        <v>20.079999999999998</v>
      </c>
      <c r="L3579" s="3" t="s">
        <v>27</v>
      </c>
      <c r="M3579" s="5">
        <v>2</v>
      </c>
      <c r="N3579" s="6" t="str">
        <f>IF(ev_charging_network_usage_!$I3579&lt;=10,"Low",IF(ev_charging_network_usage_!$I3579&lt;=30,"Medium","High"))</f>
        <v>Low</v>
      </c>
      <c r="O3579" s="6" t="str">
        <f t="shared" si="225"/>
        <v>Low Satisfaction</v>
      </c>
      <c r="P3579" s="6" t="str">
        <f>IF(ev_charging_network_usage_!$H3579&lt;30,"Short Charging",IF(ev_charging_network_usage_!$H3579&lt;=60,"Medium Charging","Long Charging"))</f>
        <v>Long Charging</v>
      </c>
      <c r="Q3579" s="6">
        <f t="shared" si="224"/>
        <v>3</v>
      </c>
      <c r="R3579" s="30">
        <f t="shared" si="222"/>
        <v>0.40277777777777779</v>
      </c>
      <c r="S3579" s="28">
        <f t="shared" si="223"/>
        <v>45567</v>
      </c>
      <c r="T3579" s="28"/>
    </row>
    <row r="3580" spans="1:20" ht="13.2" x14ac:dyDescent="0.25">
      <c r="A3580" s="7" t="s">
        <v>7874</v>
      </c>
      <c r="B3580" s="7" t="s">
        <v>43</v>
      </c>
      <c r="C3580" s="7" t="s">
        <v>21</v>
      </c>
      <c r="D3580" s="7" t="s">
        <v>34</v>
      </c>
      <c r="E3580" s="7" t="s">
        <v>35</v>
      </c>
      <c r="F3580" s="7" t="s">
        <v>7875</v>
      </c>
      <c r="G3580" s="7" t="s">
        <v>7876</v>
      </c>
      <c r="H3580" s="7">
        <v>51</v>
      </c>
      <c r="I3580" s="7">
        <v>35.869999999999997</v>
      </c>
      <c r="J3580" s="7">
        <v>8</v>
      </c>
      <c r="K3580" s="7">
        <v>286.95999999999998</v>
      </c>
      <c r="L3580" s="7" t="s">
        <v>18</v>
      </c>
      <c r="M3580" s="9">
        <v>3</v>
      </c>
      <c r="N3580" s="6" t="str">
        <f>IF(ev_charging_network_usage_!$I3580&lt;=10,"Low",IF(ev_charging_network_usage_!$I3580&lt;=30,"Medium","High"))</f>
        <v>High</v>
      </c>
      <c r="O3580" s="6" t="str">
        <f t="shared" si="225"/>
        <v>Medium Satisfaction</v>
      </c>
      <c r="P3580" s="6" t="str">
        <f>IF(ev_charging_network_usage_!$H3580&lt;30,"Short Charging",IF(ev_charging_network_usage_!$H3580&lt;=60,"Medium Charging","Long Charging"))</f>
        <v>Medium Charging</v>
      </c>
      <c r="Q3580" s="6">
        <f t="shared" si="224"/>
        <v>1</v>
      </c>
      <c r="R3580" s="30">
        <f t="shared" si="222"/>
        <v>0.43402777777777779</v>
      </c>
      <c r="S3580" s="28">
        <f t="shared" si="223"/>
        <v>45578</v>
      </c>
      <c r="T3580" s="28"/>
    </row>
    <row r="3581" spans="1:20" ht="13.2" x14ac:dyDescent="0.25">
      <c r="A3581" s="3" t="s">
        <v>7877</v>
      </c>
      <c r="B3581" s="3" t="s">
        <v>48</v>
      </c>
      <c r="C3581" s="3" t="s">
        <v>21</v>
      </c>
      <c r="D3581" s="3" t="s">
        <v>16</v>
      </c>
      <c r="E3581" s="3" t="s">
        <v>17</v>
      </c>
      <c r="F3581" s="3" t="s">
        <v>7878</v>
      </c>
      <c r="G3581" s="3" t="s">
        <v>7879</v>
      </c>
      <c r="H3581" s="3">
        <v>59</v>
      </c>
      <c r="I3581" s="3">
        <v>11.35</v>
      </c>
      <c r="J3581" s="3">
        <v>12</v>
      </c>
      <c r="K3581" s="3">
        <v>136.19999999999999</v>
      </c>
      <c r="L3581" s="3" t="s">
        <v>38</v>
      </c>
      <c r="M3581" s="5">
        <v>2</v>
      </c>
      <c r="N3581" s="6" t="str">
        <f>IF(ev_charging_network_usage_!$I3581&lt;=10,"Low",IF(ev_charging_network_usage_!$I3581&lt;=30,"Medium","High"))</f>
        <v>Medium</v>
      </c>
      <c r="O3581" s="6" t="str">
        <f t="shared" si="225"/>
        <v>Low Satisfaction</v>
      </c>
      <c r="P3581" s="6" t="str">
        <f>IF(ev_charging_network_usage_!$H3581&lt;30,"Short Charging",IF(ev_charging_network_usage_!$H3581&lt;=60,"Medium Charging","Long Charging"))</f>
        <v>Medium Charging</v>
      </c>
      <c r="Q3581" s="6">
        <f t="shared" si="224"/>
        <v>1</v>
      </c>
      <c r="R3581" s="30">
        <f t="shared" si="222"/>
        <v>0.93611111111111112</v>
      </c>
      <c r="S3581" s="28">
        <f t="shared" si="223"/>
        <v>45318</v>
      </c>
      <c r="T3581" s="28"/>
    </row>
    <row r="3582" spans="1:20" ht="13.2" x14ac:dyDescent="0.25">
      <c r="A3582" s="7" t="s">
        <v>7880</v>
      </c>
      <c r="B3582" s="7" t="s">
        <v>20</v>
      </c>
      <c r="C3582" s="7" t="s">
        <v>21</v>
      </c>
      <c r="D3582" s="7" t="s">
        <v>34</v>
      </c>
      <c r="E3582" s="7" t="s">
        <v>17</v>
      </c>
      <c r="F3582" s="7" t="s">
        <v>7881</v>
      </c>
      <c r="G3582" s="7" t="s">
        <v>7882</v>
      </c>
      <c r="H3582" s="7">
        <v>67</v>
      </c>
      <c r="I3582" s="7">
        <v>46.26</v>
      </c>
      <c r="J3582" s="7">
        <v>10</v>
      </c>
      <c r="K3582" s="7">
        <v>462.6</v>
      </c>
      <c r="L3582" s="7" t="s">
        <v>18</v>
      </c>
      <c r="M3582" s="9">
        <v>1</v>
      </c>
      <c r="N3582" s="6" t="str">
        <f>IF(ev_charging_network_usage_!$I3582&lt;=10,"Low",IF(ev_charging_network_usage_!$I3582&lt;=30,"Medium","High"))</f>
        <v>High</v>
      </c>
      <c r="O3582" s="6" t="str">
        <f t="shared" si="225"/>
        <v>Low Satisfaction</v>
      </c>
      <c r="P3582" s="6" t="str">
        <f>IF(ev_charging_network_usage_!$H3582&lt;30,"Short Charging",IF(ev_charging_network_usage_!$H3582&lt;=60,"Medium Charging","Long Charging"))</f>
        <v>Long Charging</v>
      </c>
      <c r="Q3582" s="6">
        <f t="shared" si="224"/>
        <v>1</v>
      </c>
      <c r="R3582" s="30">
        <f t="shared" si="222"/>
        <v>0.27638888888888891</v>
      </c>
      <c r="S3582" s="28">
        <f t="shared" si="223"/>
        <v>45223</v>
      </c>
      <c r="T3582" s="28"/>
    </row>
    <row r="3583" spans="1:20" ht="13.2" x14ac:dyDescent="0.25">
      <c r="A3583" s="3" t="s">
        <v>7883</v>
      </c>
      <c r="B3583" s="3" t="s">
        <v>29</v>
      </c>
      <c r="C3583" s="3" t="s">
        <v>21</v>
      </c>
      <c r="D3583" s="3" t="s">
        <v>34</v>
      </c>
      <c r="E3583" s="3" t="s">
        <v>17</v>
      </c>
      <c r="F3583" s="4">
        <v>45149.960416666669</v>
      </c>
      <c r="G3583" s="4">
        <v>45180.009722222225</v>
      </c>
      <c r="H3583" s="3">
        <v>71</v>
      </c>
      <c r="I3583" s="3">
        <v>38.81</v>
      </c>
      <c r="J3583" s="3">
        <v>8</v>
      </c>
      <c r="K3583" s="3">
        <v>310.48</v>
      </c>
      <c r="L3583" s="3" t="s">
        <v>18</v>
      </c>
      <c r="M3583" s="5">
        <v>3</v>
      </c>
      <c r="N3583" s="6" t="str">
        <f>IF(ev_charging_network_usage_!$I3583&lt;=10,"Low",IF(ev_charging_network_usage_!$I3583&lt;=30,"Medium","High"))</f>
        <v>High</v>
      </c>
      <c r="O3583" s="6" t="str">
        <f t="shared" si="225"/>
        <v>Medium Satisfaction</v>
      </c>
      <c r="P3583" s="6" t="str">
        <f>IF(ev_charging_network_usage_!$H3583&lt;30,"Short Charging",IF(ev_charging_network_usage_!$H3583&lt;=60,"Medium Charging","Long Charging"))</f>
        <v>Long Charging</v>
      </c>
      <c r="Q3583" s="6">
        <f t="shared" si="224"/>
        <v>1</v>
      </c>
      <c r="R3583" s="30">
        <f t="shared" si="222"/>
        <v>0.9604166666666667</v>
      </c>
      <c r="S3583" s="28">
        <f t="shared" si="223"/>
        <v>45149</v>
      </c>
      <c r="T3583" s="28"/>
    </row>
    <row r="3584" spans="1:20" ht="13.2" x14ac:dyDescent="0.25">
      <c r="A3584" s="7" t="s">
        <v>7884</v>
      </c>
      <c r="B3584" s="7" t="s">
        <v>55</v>
      </c>
      <c r="C3584" s="7" t="s">
        <v>15</v>
      </c>
      <c r="D3584" s="7" t="s">
        <v>16</v>
      </c>
      <c r="E3584" s="7" t="s">
        <v>17</v>
      </c>
      <c r="F3584" s="8">
        <v>45201.988194444442</v>
      </c>
      <c r="G3584" s="8">
        <v>45232.032638888886</v>
      </c>
      <c r="H3584" s="7">
        <v>64</v>
      </c>
      <c r="I3584" s="7">
        <v>54.47</v>
      </c>
      <c r="J3584" s="7">
        <v>10</v>
      </c>
      <c r="K3584" s="7">
        <v>544.70000000000005</v>
      </c>
      <c r="L3584" s="7" t="s">
        <v>18</v>
      </c>
      <c r="M3584" s="9">
        <v>2</v>
      </c>
      <c r="N3584" s="6" t="str">
        <f>IF(ev_charging_network_usage_!$I3584&lt;=10,"Low",IF(ev_charging_network_usage_!$I3584&lt;=30,"Medium","High"))</f>
        <v>High</v>
      </c>
      <c r="O3584" s="6" t="str">
        <f t="shared" si="225"/>
        <v>Low Satisfaction</v>
      </c>
      <c r="P3584" s="6" t="str">
        <f>IF(ev_charging_network_usage_!$H3584&lt;30,"Short Charging",IF(ev_charging_network_usage_!$H3584&lt;=60,"Medium Charging","Long Charging"))</f>
        <v>Long Charging</v>
      </c>
      <c r="Q3584" s="6">
        <f t="shared" si="224"/>
        <v>3</v>
      </c>
      <c r="R3584" s="30">
        <f t="shared" si="222"/>
        <v>0.98819444444444449</v>
      </c>
      <c r="S3584" s="28">
        <f t="shared" si="223"/>
        <v>45201</v>
      </c>
      <c r="T3584" s="28"/>
    </row>
    <row r="3585" spans="1:20" ht="13.2" x14ac:dyDescent="0.25">
      <c r="A3585" s="3" t="s">
        <v>7885</v>
      </c>
      <c r="B3585" s="3" t="s">
        <v>55</v>
      </c>
      <c r="C3585" s="3" t="s">
        <v>15</v>
      </c>
      <c r="D3585" s="3" t="s">
        <v>31</v>
      </c>
      <c r="E3585" s="3" t="s">
        <v>17</v>
      </c>
      <c r="F3585" s="4">
        <v>45452.611805555556</v>
      </c>
      <c r="G3585" s="4">
        <v>45452.635416666664</v>
      </c>
      <c r="H3585" s="3">
        <v>34</v>
      </c>
      <c r="I3585" s="3">
        <v>12.72</v>
      </c>
      <c r="J3585" s="3">
        <v>10</v>
      </c>
      <c r="K3585" s="3">
        <v>127.2</v>
      </c>
      <c r="L3585" s="3" t="s">
        <v>23</v>
      </c>
      <c r="M3585" s="5">
        <v>5</v>
      </c>
      <c r="N3585" s="6" t="str">
        <f>IF(ev_charging_network_usage_!$I3585&lt;=10,"Low",IF(ev_charging_network_usage_!$I3585&lt;=30,"Medium","High"))</f>
        <v>Medium</v>
      </c>
      <c r="O3585" s="6" t="str">
        <f t="shared" si="225"/>
        <v>High Satisfaction</v>
      </c>
      <c r="P3585" s="6" t="str">
        <f>IF(ev_charging_network_usage_!$H3585&lt;30,"Short Charging",IF(ev_charging_network_usage_!$H3585&lt;=60,"Medium Charging","Long Charging"))</f>
        <v>Medium Charging</v>
      </c>
      <c r="Q3585" s="6">
        <f t="shared" si="224"/>
        <v>3</v>
      </c>
      <c r="R3585" s="30">
        <f t="shared" si="222"/>
        <v>0.6118055555555556</v>
      </c>
      <c r="S3585" s="28">
        <f t="shared" si="223"/>
        <v>45452</v>
      </c>
      <c r="T3585" s="28"/>
    </row>
    <row r="3586" spans="1:20" ht="13.2" x14ac:dyDescent="0.25">
      <c r="A3586" s="7" t="s">
        <v>7886</v>
      </c>
      <c r="B3586" s="7" t="s">
        <v>29</v>
      </c>
      <c r="C3586" s="7" t="s">
        <v>30</v>
      </c>
      <c r="D3586" s="7" t="s">
        <v>16</v>
      </c>
      <c r="E3586" s="7" t="s">
        <v>35</v>
      </c>
      <c r="F3586" s="8">
        <v>45329.70208333333</v>
      </c>
      <c r="G3586" s="8">
        <v>45329.744444444441</v>
      </c>
      <c r="H3586" s="7">
        <v>61</v>
      </c>
      <c r="I3586" s="7">
        <v>34.380000000000003</v>
      </c>
      <c r="J3586" s="7">
        <v>10</v>
      </c>
      <c r="K3586" s="7">
        <v>343.8</v>
      </c>
      <c r="L3586" s="7" t="s">
        <v>23</v>
      </c>
      <c r="M3586" s="9">
        <v>5</v>
      </c>
      <c r="N3586" s="6" t="str">
        <f>IF(ev_charging_network_usage_!$I3586&lt;=10,"Low",IF(ev_charging_network_usage_!$I3586&lt;=30,"Medium","High"))</f>
        <v>High</v>
      </c>
      <c r="O3586" s="6" t="str">
        <f t="shared" si="225"/>
        <v>High Satisfaction</v>
      </c>
      <c r="P3586" s="6" t="str">
        <f>IF(ev_charging_network_usage_!$H3586&lt;30,"Short Charging",IF(ev_charging_network_usage_!$H3586&lt;=60,"Medium Charging","Long Charging"))</f>
        <v>Long Charging</v>
      </c>
      <c r="Q3586" s="6">
        <f t="shared" si="224"/>
        <v>2</v>
      </c>
      <c r="R3586" s="30">
        <f t="shared" ref="R3586:R3649" si="226">TIME(HOUR(F3586),MINUTE(F3586),SECOND(F3586))</f>
        <v>0.70208333333333328</v>
      </c>
      <c r="S3586" s="28">
        <f t="shared" ref="S3586:S3649" si="227">DATE(YEAR(F3586),MONTH(F3586),DAY(F3586))</f>
        <v>45329</v>
      </c>
      <c r="T3586" s="28"/>
    </row>
    <row r="3587" spans="1:20" ht="13.2" x14ac:dyDescent="0.25">
      <c r="A3587" s="3" t="s">
        <v>7887</v>
      </c>
      <c r="B3587" s="3" t="s">
        <v>14</v>
      </c>
      <c r="C3587" s="3" t="s">
        <v>21</v>
      </c>
      <c r="D3587" s="3" t="s">
        <v>31</v>
      </c>
      <c r="E3587" s="3" t="s">
        <v>35</v>
      </c>
      <c r="F3587" s="4">
        <v>45297.318055555559</v>
      </c>
      <c r="G3587" s="4">
        <v>45297.362500000003</v>
      </c>
      <c r="H3587" s="3">
        <v>64</v>
      </c>
      <c r="I3587" s="3">
        <v>28.3</v>
      </c>
      <c r="J3587" s="3">
        <v>10</v>
      </c>
      <c r="K3587" s="3">
        <v>283</v>
      </c>
      <c r="L3587" s="3" t="s">
        <v>23</v>
      </c>
      <c r="M3587" s="5">
        <v>2</v>
      </c>
      <c r="N3587" s="6" t="str">
        <f>IF(ev_charging_network_usage_!$I3587&lt;=10,"Low",IF(ev_charging_network_usage_!$I3587&lt;=30,"Medium","High"))</f>
        <v>Medium</v>
      </c>
      <c r="O3587" s="6" t="str">
        <f t="shared" si="225"/>
        <v>Low Satisfaction</v>
      </c>
      <c r="P3587" s="6" t="str">
        <f>IF(ev_charging_network_usage_!$H3587&lt;30,"Short Charging",IF(ev_charging_network_usage_!$H3587&lt;=60,"Medium Charging","Long Charging"))</f>
        <v>Long Charging</v>
      </c>
      <c r="Q3587" s="6">
        <f t="shared" ref="Q3587:Q3650" si="228">IF(C3587="Fast Charger",1,IF(C3587="Standard Charger",2,IF(C3587="Super Fast Charger",3,"")))</f>
        <v>1</v>
      </c>
      <c r="R3587" s="30">
        <f t="shared" si="226"/>
        <v>0.31805555555555554</v>
      </c>
      <c r="S3587" s="28">
        <f t="shared" si="227"/>
        <v>45297</v>
      </c>
      <c r="T3587" s="28"/>
    </row>
    <row r="3588" spans="1:20" ht="13.2" x14ac:dyDescent="0.25">
      <c r="A3588" s="7" t="s">
        <v>7888</v>
      </c>
      <c r="B3588" s="7" t="s">
        <v>29</v>
      </c>
      <c r="C3588" s="7" t="s">
        <v>30</v>
      </c>
      <c r="D3588" s="7" t="s">
        <v>16</v>
      </c>
      <c r="E3588" s="7" t="s">
        <v>35</v>
      </c>
      <c r="F3588" s="7" t="s">
        <v>7889</v>
      </c>
      <c r="G3588" s="7" t="s">
        <v>7890</v>
      </c>
      <c r="H3588" s="7">
        <v>83</v>
      </c>
      <c r="I3588" s="7">
        <v>52.26</v>
      </c>
      <c r="J3588" s="7">
        <v>10</v>
      </c>
      <c r="K3588" s="7">
        <v>522.6</v>
      </c>
      <c r="L3588" s="7" t="s">
        <v>27</v>
      </c>
      <c r="M3588" s="9">
        <v>1</v>
      </c>
      <c r="N3588" s="6" t="str">
        <f>IF(ev_charging_network_usage_!$I3588&lt;=10,"Low",IF(ev_charging_network_usage_!$I3588&lt;=30,"Medium","High"))</f>
        <v>High</v>
      </c>
      <c r="O3588" s="6" t="str">
        <f t="shared" ref="O3588:O3651" si="229">IF(M3588&lt;=2,"Low Satisfaction",IF(M3588&lt;=4,"Medium Satisfaction","High Satisfaction"))</f>
        <v>Low Satisfaction</v>
      </c>
      <c r="P3588" s="6" t="str">
        <f>IF(ev_charging_network_usage_!$H3588&lt;30,"Short Charging",IF(ev_charging_network_usage_!$H3588&lt;=60,"Medium Charging","Long Charging"))</f>
        <v>Long Charging</v>
      </c>
      <c r="Q3588" s="6">
        <f t="shared" si="228"/>
        <v>2</v>
      </c>
      <c r="R3588" s="30">
        <f t="shared" si="226"/>
        <v>0.79722222222222228</v>
      </c>
      <c r="S3588" s="28">
        <f t="shared" si="227"/>
        <v>45562</v>
      </c>
      <c r="T3588" s="28"/>
    </row>
    <row r="3589" spans="1:20" ht="13.2" x14ac:dyDescent="0.25">
      <c r="A3589" s="3" t="s">
        <v>7891</v>
      </c>
      <c r="B3589" s="3" t="s">
        <v>55</v>
      </c>
      <c r="C3589" s="3" t="s">
        <v>21</v>
      </c>
      <c r="D3589" s="3" t="s">
        <v>16</v>
      </c>
      <c r="E3589" s="3" t="s">
        <v>17</v>
      </c>
      <c r="F3589" s="3" t="s">
        <v>7892</v>
      </c>
      <c r="G3589" s="3" t="s">
        <v>7893</v>
      </c>
      <c r="H3589" s="3">
        <v>89</v>
      </c>
      <c r="I3589" s="3">
        <v>54.18</v>
      </c>
      <c r="J3589" s="3">
        <v>8</v>
      </c>
      <c r="K3589" s="3">
        <v>433.44</v>
      </c>
      <c r="L3589" s="3" t="s">
        <v>38</v>
      </c>
      <c r="M3589" s="5">
        <v>3</v>
      </c>
      <c r="N3589" s="6" t="str">
        <f>IF(ev_charging_network_usage_!$I3589&lt;=10,"Low",IF(ev_charging_network_usage_!$I3589&lt;=30,"Medium","High"))</f>
        <v>High</v>
      </c>
      <c r="O3589" s="6" t="str">
        <f t="shared" si="229"/>
        <v>Medium Satisfaction</v>
      </c>
      <c r="P3589" s="6" t="str">
        <f>IF(ev_charging_network_usage_!$H3589&lt;30,"Short Charging",IF(ev_charging_network_usage_!$H3589&lt;=60,"Medium Charging","Long Charging"))</f>
        <v>Long Charging</v>
      </c>
      <c r="Q3589" s="6">
        <f t="shared" si="228"/>
        <v>1</v>
      </c>
      <c r="R3589" s="30">
        <f t="shared" si="226"/>
        <v>0.65555555555555556</v>
      </c>
      <c r="S3589" s="28">
        <f t="shared" si="227"/>
        <v>45290</v>
      </c>
      <c r="T3589" s="28"/>
    </row>
    <row r="3590" spans="1:20" ht="13.2" x14ac:dyDescent="0.25">
      <c r="A3590" s="7" t="s">
        <v>7894</v>
      </c>
      <c r="B3590" s="7" t="s">
        <v>29</v>
      </c>
      <c r="C3590" s="7" t="s">
        <v>30</v>
      </c>
      <c r="D3590" s="7" t="s">
        <v>34</v>
      </c>
      <c r="E3590" s="7" t="s">
        <v>35</v>
      </c>
      <c r="F3590" s="11">
        <v>45636.536805555559</v>
      </c>
      <c r="G3590" s="11">
        <v>45636.615972222222</v>
      </c>
      <c r="H3590" s="7">
        <v>114</v>
      </c>
      <c r="I3590" s="7">
        <v>10.83</v>
      </c>
      <c r="J3590" s="7">
        <v>15</v>
      </c>
      <c r="K3590" s="7">
        <v>162.44999999999999</v>
      </c>
      <c r="L3590" s="7" t="s">
        <v>23</v>
      </c>
      <c r="M3590" s="9">
        <v>3</v>
      </c>
      <c r="N3590" s="6" t="str">
        <f>IF(ev_charging_network_usage_!$I3590&lt;=10,"Low",IF(ev_charging_network_usage_!$I3590&lt;=30,"Medium","High"))</f>
        <v>Medium</v>
      </c>
      <c r="O3590" s="6" t="str">
        <f t="shared" si="229"/>
        <v>Medium Satisfaction</v>
      </c>
      <c r="P3590" s="6" t="str">
        <f>IF(ev_charging_network_usage_!$H3590&lt;30,"Short Charging",IF(ev_charging_network_usage_!$H3590&lt;=60,"Medium Charging","Long Charging"))</f>
        <v>Long Charging</v>
      </c>
      <c r="Q3590" s="6">
        <f t="shared" si="228"/>
        <v>2</v>
      </c>
      <c r="R3590" s="30">
        <f t="shared" si="226"/>
        <v>0.53680555555555554</v>
      </c>
      <c r="S3590" s="28">
        <f t="shared" si="227"/>
        <v>45636</v>
      </c>
      <c r="T3590" s="28"/>
    </row>
    <row r="3591" spans="1:20" ht="13.2" x14ac:dyDescent="0.25">
      <c r="A3591" s="3" t="s">
        <v>7895</v>
      </c>
      <c r="B3591" s="3" t="s">
        <v>43</v>
      </c>
      <c r="C3591" s="3" t="s">
        <v>30</v>
      </c>
      <c r="D3591" s="3" t="s">
        <v>31</v>
      </c>
      <c r="E3591" s="3" t="s">
        <v>17</v>
      </c>
      <c r="F3591" s="4">
        <v>45537.183333333334</v>
      </c>
      <c r="G3591" s="4">
        <v>45537.231944444444</v>
      </c>
      <c r="H3591" s="3">
        <v>70</v>
      </c>
      <c r="I3591" s="3">
        <v>14.73</v>
      </c>
      <c r="J3591" s="3">
        <v>10</v>
      </c>
      <c r="K3591" s="3">
        <v>147.30000000000001</v>
      </c>
      <c r="L3591" s="3" t="s">
        <v>38</v>
      </c>
      <c r="M3591" s="5">
        <v>2</v>
      </c>
      <c r="N3591" s="6" t="str">
        <f>IF(ev_charging_network_usage_!$I3591&lt;=10,"Low",IF(ev_charging_network_usage_!$I3591&lt;=30,"Medium","High"))</f>
        <v>Medium</v>
      </c>
      <c r="O3591" s="6" t="str">
        <f t="shared" si="229"/>
        <v>Low Satisfaction</v>
      </c>
      <c r="P3591" s="6" t="str">
        <f>IF(ev_charging_network_usage_!$H3591&lt;30,"Short Charging",IF(ev_charging_network_usage_!$H3591&lt;=60,"Medium Charging","Long Charging"))</f>
        <v>Long Charging</v>
      </c>
      <c r="Q3591" s="6">
        <f t="shared" si="228"/>
        <v>2</v>
      </c>
      <c r="R3591" s="30">
        <f t="shared" si="226"/>
        <v>0.18333333333333332</v>
      </c>
      <c r="S3591" s="28">
        <f t="shared" si="227"/>
        <v>45537</v>
      </c>
      <c r="T3591" s="28"/>
    </row>
    <row r="3592" spans="1:20" ht="13.2" x14ac:dyDescent="0.25">
      <c r="A3592" s="7" t="s">
        <v>7896</v>
      </c>
      <c r="B3592" s="7" t="s">
        <v>20</v>
      </c>
      <c r="C3592" s="7" t="s">
        <v>21</v>
      </c>
      <c r="D3592" s="7" t="s">
        <v>22</v>
      </c>
      <c r="E3592" s="7" t="s">
        <v>17</v>
      </c>
      <c r="F3592" s="8">
        <v>44934.761111111111</v>
      </c>
      <c r="G3592" s="8">
        <v>44934.777083333334</v>
      </c>
      <c r="H3592" s="7">
        <v>23</v>
      </c>
      <c r="I3592" s="7">
        <v>49.3</v>
      </c>
      <c r="J3592" s="7">
        <v>8</v>
      </c>
      <c r="K3592" s="7">
        <v>394.4</v>
      </c>
      <c r="L3592" s="7" t="s">
        <v>38</v>
      </c>
      <c r="M3592" s="9">
        <v>3</v>
      </c>
      <c r="N3592" s="6" t="str">
        <f>IF(ev_charging_network_usage_!$I3592&lt;=10,"Low",IF(ev_charging_network_usage_!$I3592&lt;=30,"Medium","High"))</f>
        <v>High</v>
      </c>
      <c r="O3592" s="6" t="str">
        <f t="shared" si="229"/>
        <v>Medium Satisfaction</v>
      </c>
      <c r="P3592" s="6" t="str">
        <f>IF(ev_charging_network_usage_!$H3592&lt;30,"Short Charging",IF(ev_charging_network_usage_!$H3592&lt;=60,"Medium Charging","Long Charging"))</f>
        <v>Short Charging</v>
      </c>
      <c r="Q3592" s="6">
        <f t="shared" si="228"/>
        <v>1</v>
      </c>
      <c r="R3592" s="30">
        <f t="shared" si="226"/>
        <v>0.76111111111111107</v>
      </c>
      <c r="S3592" s="28">
        <f t="shared" si="227"/>
        <v>44934</v>
      </c>
      <c r="T3592" s="28"/>
    </row>
    <row r="3593" spans="1:20" ht="13.2" x14ac:dyDescent="0.25">
      <c r="A3593" s="3" t="s">
        <v>7897</v>
      </c>
      <c r="B3593" s="3" t="s">
        <v>14</v>
      </c>
      <c r="C3593" s="3" t="s">
        <v>21</v>
      </c>
      <c r="D3593" s="3" t="s">
        <v>31</v>
      </c>
      <c r="E3593" s="3" t="s">
        <v>17</v>
      </c>
      <c r="F3593" s="3" t="s">
        <v>7898</v>
      </c>
      <c r="G3593" s="3" t="s">
        <v>7899</v>
      </c>
      <c r="H3593" s="3">
        <v>70</v>
      </c>
      <c r="I3593" s="3">
        <v>8.17</v>
      </c>
      <c r="J3593" s="3">
        <v>10</v>
      </c>
      <c r="K3593" s="3">
        <v>81.7</v>
      </c>
      <c r="L3593" s="3" t="s">
        <v>18</v>
      </c>
      <c r="M3593" s="5">
        <v>4</v>
      </c>
      <c r="N3593" s="6" t="str">
        <f>IF(ev_charging_network_usage_!$I3593&lt;=10,"Low",IF(ev_charging_network_usage_!$I3593&lt;=30,"Medium","High"))</f>
        <v>Low</v>
      </c>
      <c r="O3593" s="6" t="str">
        <f t="shared" si="229"/>
        <v>Medium Satisfaction</v>
      </c>
      <c r="P3593" s="6" t="str">
        <f>IF(ev_charging_network_usage_!$H3593&lt;30,"Short Charging",IF(ev_charging_network_usage_!$H3593&lt;=60,"Medium Charging","Long Charging"))</f>
        <v>Long Charging</v>
      </c>
      <c r="Q3593" s="6">
        <f t="shared" si="228"/>
        <v>1</v>
      </c>
      <c r="R3593" s="30">
        <f t="shared" si="226"/>
        <v>0.18402777777777779</v>
      </c>
      <c r="S3593" s="28">
        <f t="shared" si="227"/>
        <v>45551</v>
      </c>
      <c r="T3593" s="28"/>
    </row>
    <row r="3594" spans="1:20" ht="13.2" x14ac:dyDescent="0.25">
      <c r="A3594" s="7" t="s">
        <v>7900</v>
      </c>
      <c r="B3594" s="7" t="s">
        <v>55</v>
      </c>
      <c r="C3594" s="7" t="s">
        <v>15</v>
      </c>
      <c r="D3594" s="7" t="s">
        <v>22</v>
      </c>
      <c r="E3594" s="7" t="s">
        <v>17</v>
      </c>
      <c r="F3594" s="7" t="s">
        <v>7901</v>
      </c>
      <c r="G3594" s="7" t="s">
        <v>7902</v>
      </c>
      <c r="H3594" s="7">
        <v>99</v>
      </c>
      <c r="I3594" s="7">
        <v>25.01</v>
      </c>
      <c r="J3594" s="7">
        <v>10</v>
      </c>
      <c r="K3594" s="7">
        <v>250.1</v>
      </c>
      <c r="L3594" s="7" t="s">
        <v>23</v>
      </c>
      <c r="M3594" s="9">
        <v>3</v>
      </c>
      <c r="N3594" s="6" t="str">
        <f>IF(ev_charging_network_usage_!$I3594&lt;=10,"Low",IF(ev_charging_network_usage_!$I3594&lt;=30,"Medium","High"))</f>
        <v>Medium</v>
      </c>
      <c r="O3594" s="6" t="str">
        <f t="shared" si="229"/>
        <v>Medium Satisfaction</v>
      </c>
      <c r="P3594" s="6" t="str">
        <f>IF(ev_charging_network_usage_!$H3594&lt;30,"Short Charging",IF(ev_charging_network_usage_!$H3594&lt;=60,"Medium Charging","Long Charging"))</f>
        <v>Long Charging</v>
      </c>
      <c r="Q3594" s="6">
        <f t="shared" si="228"/>
        <v>3</v>
      </c>
      <c r="R3594" s="30">
        <f t="shared" si="226"/>
        <v>0.71736111111111112</v>
      </c>
      <c r="S3594" s="28">
        <f t="shared" si="227"/>
        <v>45441</v>
      </c>
      <c r="T3594" s="28"/>
    </row>
    <row r="3595" spans="1:20" ht="13.2" x14ac:dyDescent="0.25">
      <c r="A3595" s="3" t="s">
        <v>7903</v>
      </c>
      <c r="B3595" s="3" t="s">
        <v>48</v>
      </c>
      <c r="C3595" s="3" t="s">
        <v>21</v>
      </c>
      <c r="D3595" s="3" t="s">
        <v>34</v>
      </c>
      <c r="E3595" s="3" t="s">
        <v>35</v>
      </c>
      <c r="F3595" s="3" t="s">
        <v>7904</v>
      </c>
      <c r="G3595" s="3" t="s">
        <v>7905</v>
      </c>
      <c r="H3595" s="3">
        <v>97</v>
      </c>
      <c r="I3595" s="3">
        <v>40.39</v>
      </c>
      <c r="J3595" s="3">
        <v>10</v>
      </c>
      <c r="K3595" s="3">
        <v>403.9</v>
      </c>
      <c r="L3595" s="3" t="s">
        <v>38</v>
      </c>
      <c r="M3595" s="5">
        <v>2</v>
      </c>
      <c r="N3595" s="6" t="str">
        <f>IF(ev_charging_network_usage_!$I3595&lt;=10,"Low",IF(ev_charging_network_usage_!$I3595&lt;=30,"Medium","High"))</f>
        <v>High</v>
      </c>
      <c r="O3595" s="6" t="str">
        <f t="shared" si="229"/>
        <v>Low Satisfaction</v>
      </c>
      <c r="P3595" s="6" t="str">
        <f>IF(ev_charging_network_usage_!$H3595&lt;30,"Short Charging",IF(ev_charging_network_usage_!$H3595&lt;=60,"Medium Charging","Long Charging"))</f>
        <v>Long Charging</v>
      </c>
      <c r="Q3595" s="6">
        <f t="shared" si="228"/>
        <v>1</v>
      </c>
      <c r="R3595" s="30">
        <f t="shared" si="226"/>
        <v>0.7944444444444444</v>
      </c>
      <c r="S3595" s="28">
        <f t="shared" si="227"/>
        <v>45549</v>
      </c>
      <c r="T3595" s="28"/>
    </row>
    <row r="3596" spans="1:20" ht="13.2" x14ac:dyDescent="0.25">
      <c r="A3596" s="7" t="s">
        <v>7906</v>
      </c>
      <c r="B3596" s="7" t="s">
        <v>29</v>
      </c>
      <c r="C3596" s="7" t="s">
        <v>15</v>
      </c>
      <c r="D3596" s="7" t="s">
        <v>16</v>
      </c>
      <c r="E3596" s="7" t="s">
        <v>17</v>
      </c>
      <c r="F3596" s="7" t="s">
        <v>7907</v>
      </c>
      <c r="G3596" s="7" t="s">
        <v>7908</v>
      </c>
      <c r="H3596" s="7">
        <v>113</v>
      </c>
      <c r="I3596" s="7">
        <v>36.340000000000003</v>
      </c>
      <c r="J3596" s="7">
        <v>8</v>
      </c>
      <c r="K3596" s="7">
        <v>290.72000000000003</v>
      </c>
      <c r="L3596" s="7" t="s">
        <v>18</v>
      </c>
      <c r="M3596" s="9">
        <v>5</v>
      </c>
      <c r="N3596" s="6" t="str">
        <f>IF(ev_charging_network_usage_!$I3596&lt;=10,"Low",IF(ev_charging_network_usage_!$I3596&lt;=30,"Medium","High"))</f>
        <v>High</v>
      </c>
      <c r="O3596" s="6" t="str">
        <f t="shared" si="229"/>
        <v>High Satisfaction</v>
      </c>
      <c r="P3596" s="6" t="str">
        <f>IF(ev_charging_network_usage_!$H3596&lt;30,"Short Charging",IF(ev_charging_network_usage_!$H3596&lt;=60,"Medium Charging","Long Charging"))</f>
        <v>Long Charging</v>
      </c>
      <c r="Q3596" s="6">
        <f t="shared" si="228"/>
        <v>3</v>
      </c>
      <c r="R3596" s="30">
        <f t="shared" si="226"/>
        <v>0.61527777777777781</v>
      </c>
      <c r="S3596" s="28">
        <f t="shared" si="227"/>
        <v>45529</v>
      </c>
      <c r="T3596" s="28"/>
    </row>
    <row r="3597" spans="1:20" ht="13.2" x14ac:dyDescent="0.25">
      <c r="A3597" s="3" t="s">
        <v>7909</v>
      </c>
      <c r="B3597" s="3" t="s">
        <v>55</v>
      </c>
      <c r="C3597" s="3" t="s">
        <v>21</v>
      </c>
      <c r="D3597" s="3" t="s">
        <v>16</v>
      </c>
      <c r="E3597" s="3" t="s">
        <v>35</v>
      </c>
      <c r="F3597" s="3" t="s">
        <v>7910</v>
      </c>
      <c r="G3597" s="3" t="s">
        <v>7911</v>
      </c>
      <c r="H3597" s="3">
        <v>102</v>
      </c>
      <c r="I3597" s="3">
        <v>14.81</v>
      </c>
      <c r="J3597" s="3">
        <v>12</v>
      </c>
      <c r="K3597" s="3">
        <v>177.72</v>
      </c>
      <c r="L3597" s="3" t="s">
        <v>38</v>
      </c>
      <c r="M3597" s="5">
        <v>4</v>
      </c>
      <c r="N3597" s="6" t="str">
        <f>IF(ev_charging_network_usage_!$I3597&lt;=10,"Low",IF(ev_charging_network_usage_!$I3597&lt;=30,"Medium","High"))</f>
        <v>Medium</v>
      </c>
      <c r="O3597" s="6" t="str">
        <f t="shared" si="229"/>
        <v>Medium Satisfaction</v>
      </c>
      <c r="P3597" s="6" t="str">
        <f>IF(ev_charging_network_usage_!$H3597&lt;30,"Short Charging",IF(ev_charging_network_usage_!$H3597&lt;=60,"Medium Charging","Long Charging"))</f>
        <v>Long Charging</v>
      </c>
      <c r="Q3597" s="6">
        <f t="shared" si="228"/>
        <v>1</v>
      </c>
      <c r="R3597" s="30">
        <f t="shared" si="226"/>
        <v>0.2</v>
      </c>
      <c r="S3597" s="28">
        <f t="shared" si="227"/>
        <v>45395</v>
      </c>
      <c r="T3597" s="28"/>
    </row>
    <row r="3598" spans="1:20" ht="13.2" x14ac:dyDescent="0.25">
      <c r="A3598" s="7" t="s">
        <v>7912</v>
      </c>
      <c r="B3598" s="7" t="s">
        <v>48</v>
      </c>
      <c r="C3598" s="7" t="s">
        <v>21</v>
      </c>
      <c r="D3598" s="7" t="s">
        <v>31</v>
      </c>
      <c r="E3598" s="7" t="s">
        <v>17</v>
      </c>
      <c r="F3598" s="7" t="s">
        <v>7913</v>
      </c>
      <c r="G3598" s="7" t="s">
        <v>7914</v>
      </c>
      <c r="H3598" s="7">
        <v>47</v>
      </c>
      <c r="I3598" s="7">
        <v>35.82</v>
      </c>
      <c r="J3598" s="7">
        <v>8</v>
      </c>
      <c r="K3598" s="7">
        <v>286.56</v>
      </c>
      <c r="L3598" s="7" t="s">
        <v>18</v>
      </c>
      <c r="M3598" s="9">
        <v>4</v>
      </c>
      <c r="N3598" s="6" t="str">
        <f>IF(ev_charging_network_usage_!$I3598&lt;=10,"Low",IF(ev_charging_network_usage_!$I3598&lt;=30,"Medium","High"))</f>
        <v>High</v>
      </c>
      <c r="O3598" s="6" t="str">
        <f t="shared" si="229"/>
        <v>Medium Satisfaction</v>
      </c>
      <c r="P3598" s="6" t="str">
        <f>IF(ev_charging_network_usage_!$H3598&lt;30,"Short Charging",IF(ev_charging_network_usage_!$H3598&lt;=60,"Medium Charging","Long Charging"))</f>
        <v>Medium Charging</v>
      </c>
      <c r="Q3598" s="6">
        <f t="shared" si="228"/>
        <v>1</v>
      </c>
      <c r="R3598" s="30">
        <f t="shared" si="226"/>
        <v>0.59652777777777777</v>
      </c>
      <c r="S3598" s="28">
        <f t="shared" si="227"/>
        <v>45364</v>
      </c>
      <c r="T3598" s="28"/>
    </row>
    <row r="3599" spans="1:20" ht="13.2" x14ac:dyDescent="0.25">
      <c r="A3599" s="3" t="s">
        <v>7915</v>
      </c>
      <c r="B3599" s="3" t="s">
        <v>14</v>
      </c>
      <c r="C3599" s="3" t="s">
        <v>30</v>
      </c>
      <c r="D3599" s="3" t="s">
        <v>34</v>
      </c>
      <c r="E3599" s="3" t="s">
        <v>17</v>
      </c>
      <c r="F3599" s="4">
        <v>45149.775694444441</v>
      </c>
      <c r="G3599" s="4">
        <v>45149.823611111111</v>
      </c>
      <c r="H3599" s="3">
        <v>69</v>
      </c>
      <c r="I3599" s="3">
        <v>22.57</v>
      </c>
      <c r="J3599" s="3">
        <v>12</v>
      </c>
      <c r="K3599" s="3">
        <v>270.83999999999997</v>
      </c>
      <c r="L3599" s="3" t="s">
        <v>27</v>
      </c>
      <c r="M3599" s="5">
        <v>1</v>
      </c>
      <c r="N3599" s="6" t="str">
        <f>IF(ev_charging_network_usage_!$I3599&lt;=10,"Low",IF(ev_charging_network_usage_!$I3599&lt;=30,"Medium","High"))</f>
        <v>Medium</v>
      </c>
      <c r="O3599" s="6" t="str">
        <f t="shared" si="229"/>
        <v>Low Satisfaction</v>
      </c>
      <c r="P3599" s="6" t="str">
        <f>IF(ev_charging_network_usage_!$H3599&lt;30,"Short Charging",IF(ev_charging_network_usage_!$H3599&lt;=60,"Medium Charging","Long Charging"))</f>
        <v>Long Charging</v>
      </c>
      <c r="Q3599" s="6">
        <f t="shared" si="228"/>
        <v>2</v>
      </c>
      <c r="R3599" s="30">
        <f t="shared" si="226"/>
        <v>0.77569444444444446</v>
      </c>
      <c r="S3599" s="28">
        <f t="shared" si="227"/>
        <v>45149</v>
      </c>
      <c r="T3599" s="28"/>
    </row>
    <row r="3600" spans="1:20" ht="13.2" x14ac:dyDescent="0.25">
      <c r="A3600" s="7" t="s">
        <v>7916</v>
      </c>
      <c r="B3600" s="7" t="s">
        <v>78</v>
      </c>
      <c r="C3600" s="7" t="s">
        <v>30</v>
      </c>
      <c r="D3600" s="7" t="s">
        <v>22</v>
      </c>
      <c r="E3600" s="7" t="s">
        <v>35</v>
      </c>
      <c r="F3600" s="8">
        <v>45265.402083333334</v>
      </c>
      <c r="G3600" s="8">
        <v>45265.466666666667</v>
      </c>
      <c r="H3600" s="7">
        <v>93</v>
      </c>
      <c r="I3600" s="7">
        <v>59.41</v>
      </c>
      <c r="J3600" s="7">
        <v>12</v>
      </c>
      <c r="K3600" s="7">
        <v>712.92</v>
      </c>
      <c r="L3600" s="7" t="s">
        <v>27</v>
      </c>
      <c r="M3600" s="9">
        <v>2</v>
      </c>
      <c r="N3600" s="6" t="str">
        <f>IF(ev_charging_network_usage_!$I3600&lt;=10,"Low",IF(ev_charging_network_usage_!$I3600&lt;=30,"Medium","High"))</f>
        <v>High</v>
      </c>
      <c r="O3600" s="6" t="str">
        <f t="shared" si="229"/>
        <v>Low Satisfaction</v>
      </c>
      <c r="P3600" s="6" t="str">
        <f>IF(ev_charging_network_usage_!$H3600&lt;30,"Short Charging",IF(ev_charging_network_usage_!$H3600&lt;=60,"Medium Charging","Long Charging"))</f>
        <v>Long Charging</v>
      </c>
      <c r="Q3600" s="6">
        <f t="shared" si="228"/>
        <v>2</v>
      </c>
      <c r="R3600" s="30">
        <f t="shared" si="226"/>
        <v>0.40208333333333335</v>
      </c>
      <c r="S3600" s="28">
        <f t="shared" si="227"/>
        <v>45265</v>
      </c>
      <c r="T3600" s="28"/>
    </row>
    <row r="3601" spans="1:20" ht="13.2" x14ac:dyDescent="0.25">
      <c r="A3601" s="3" t="s">
        <v>7917</v>
      </c>
      <c r="B3601" s="3" t="s">
        <v>20</v>
      </c>
      <c r="C3601" s="3" t="s">
        <v>30</v>
      </c>
      <c r="D3601" s="3" t="s">
        <v>22</v>
      </c>
      <c r="E3601" s="3" t="s">
        <v>35</v>
      </c>
      <c r="F3601" s="4">
        <v>44996.989583333336</v>
      </c>
      <c r="G3601" s="4">
        <v>45027.010416666664</v>
      </c>
      <c r="H3601" s="3">
        <v>30</v>
      </c>
      <c r="I3601" s="3">
        <v>35.72</v>
      </c>
      <c r="J3601" s="3">
        <v>8</v>
      </c>
      <c r="K3601" s="3">
        <v>285.76</v>
      </c>
      <c r="L3601" s="3" t="s">
        <v>23</v>
      </c>
      <c r="M3601" s="5">
        <v>3</v>
      </c>
      <c r="N3601" s="6" t="str">
        <f>IF(ev_charging_network_usage_!$I3601&lt;=10,"Low",IF(ev_charging_network_usage_!$I3601&lt;=30,"Medium","High"))</f>
        <v>High</v>
      </c>
      <c r="O3601" s="6" t="str">
        <f t="shared" si="229"/>
        <v>Medium Satisfaction</v>
      </c>
      <c r="P3601" s="6" t="str">
        <f>IF(ev_charging_network_usage_!$H3601&lt;30,"Short Charging",IF(ev_charging_network_usage_!$H3601&lt;=60,"Medium Charging","Long Charging"))</f>
        <v>Medium Charging</v>
      </c>
      <c r="Q3601" s="6">
        <f t="shared" si="228"/>
        <v>2</v>
      </c>
      <c r="R3601" s="30">
        <f t="shared" si="226"/>
        <v>0.98958333333333337</v>
      </c>
      <c r="S3601" s="28">
        <f t="shared" si="227"/>
        <v>44996</v>
      </c>
      <c r="T3601" s="28"/>
    </row>
    <row r="3602" spans="1:20" ht="13.2" x14ac:dyDescent="0.25">
      <c r="A3602" s="7" t="s">
        <v>7918</v>
      </c>
      <c r="B3602" s="7" t="s">
        <v>55</v>
      </c>
      <c r="C3602" s="7" t="s">
        <v>21</v>
      </c>
      <c r="D3602" s="7" t="s">
        <v>22</v>
      </c>
      <c r="E3602" s="7" t="s">
        <v>17</v>
      </c>
      <c r="F3602" s="8">
        <v>44967.05972222222</v>
      </c>
      <c r="G3602" s="8">
        <v>44967.095138888886</v>
      </c>
      <c r="H3602" s="7">
        <v>51</v>
      </c>
      <c r="I3602" s="7">
        <v>51.5</v>
      </c>
      <c r="J3602" s="7">
        <v>15</v>
      </c>
      <c r="K3602" s="7">
        <v>772.5</v>
      </c>
      <c r="L3602" s="7" t="s">
        <v>18</v>
      </c>
      <c r="M3602" s="9">
        <v>2</v>
      </c>
      <c r="N3602" s="6" t="str">
        <f>IF(ev_charging_network_usage_!$I3602&lt;=10,"Low",IF(ev_charging_network_usage_!$I3602&lt;=30,"Medium","High"))</f>
        <v>High</v>
      </c>
      <c r="O3602" s="6" t="str">
        <f t="shared" si="229"/>
        <v>Low Satisfaction</v>
      </c>
      <c r="P3602" s="6" t="str">
        <f>IF(ev_charging_network_usage_!$H3602&lt;30,"Short Charging",IF(ev_charging_network_usage_!$H3602&lt;=60,"Medium Charging","Long Charging"))</f>
        <v>Medium Charging</v>
      </c>
      <c r="Q3602" s="6">
        <f t="shared" si="228"/>
        <v>1</v>
      </c>
      <c r="R3602" s="30">
        <f t="shared" si="226"/>
        <v>5.9722222222222225E-2</v>
      </c>
      <c r="S3602" s="28">
        <f t="shared" si="227"/>
        <v>44967</v>
      </c>
      <c r="T3602" s="28"/>
    </row>
    <row r="3603" spans="1:20" ht="13.2" x14ac:dyDescent="0.25">
      <c r="A3603" s="3" t="s">
        <v>7919</v>
      </c>
      <c r="B3603" s="3" t="s">
        <v>48</v>
      </c>
      <c r="C3603" s="3" t="s">
        <v>15</v>
      </c>
      <c r="D3603" s="3" t="s">
        <v>34</v>
      </c>
      <c r="E3603" s="3" t="s">
        <v>35</v>
      </c>
      <c r="F3603" s="10">
        <v>45210.990972222222</v>
      </c>
      <c r="G3603" s="10">
        <v>45241.064583333333</v>
      </c>
      <c r="H3603" s="3">
        <v>106</v>
      </c>
      <c r="I3603" s="3">
        <v>56.36</v>
      </c>
      <c r="J3603" s="3">
        <v>8</v>
      </c>
      <c r="K3603" s="3">
        <v>450.88</v>
      </c>
      <c r="L3603" s="3" t="s">
        <v>27</v>
      </c>
      <c r="M3603" s="5">
        <v>2</v>
      </c>
      <c r="N3603" s="6" t="str">
        <f>IF(ev_charging_network_usage_!$I3603&lt;=10,"Low",IF(ev_charging_network_usage_!$I3603&lt;=30,"Medium","High"))</f>
        <v>High</v>
      </c>
      <c r="O3603" s="6" t="str">
        <f t="shared" si="229"/>
        <v>Low Satisfaction</v>
      </c>
      <c r="P3603" s="6" t="str">
        <f>IF(ev_charging_network_usage_!$H3603&lt;30,"Short Charging",IF(ev_charging_network_usage_!$H3603&lt;=60,"Medium Charging","Long Charging"))</f>
        <v>Long Charging</v>
      </c>
      <c r="Q3603" s="6">
        <f t="shared" si="228"/>
        <v>3</v>
      </c>
      <c r="R3603" s="30">
        <f t="shared" si="226"/>
        <v>0.99097222222222225</v>
      </c>
      <c r="S3603" s="28">
        <f t="shared" si="227"/>
        <v>45210</v>
      </c>
      <c r="T3603" s="28"/>
    </row>
    <row r="3604" spans="1:20" ht="13.2" x14ac:dyDescent="0.25">
      <c r="A3604" s="7" t="s">
        <v>7920</v>
      </c>
      <c r="B3604" s="7" t="s">
        <v>48</v>
      </c>
      <c r="C3604" s="7" t="s">
        <v>15</v>
      </c>
      <c r="D3604" s="7" t="s">
        <v>16</v>
      </c>
      <c r="E3604" s="7" t="s">
        <v>17</v>
      </c>
      <c r="F3604" s="8">
        <v>45178.679166666669</v>
      </c>
      <c r="G3604" s="8">
        <v>45178.689583333333</v>
      </c>
      <c r="H3604" s="7">
        <v>15</v>
      </c>
      <c r="I3604" s="7">
        <v>28.11</v>
      </c>
      <c r="J3604" s="7">
        <v>15</v>
      </c>
      <c r="K3604" s="7">
        <v>421.65</v>
      </c>
      <c r="L3604" s="7" t="s">
        <v>18</v>
      </c>
      <c r="M3604" s="9">
        <v>3</v>
      </c>
      <c r="N3604" s="6" t="str">
        <f>IF(ev_charging_network_usage_!$I3604&lt;=10,"Low",IF(ev_charging_network_usage_!$I3604&lt;=30,"Medium","High"))</f>
        <v>Medium</v>
      </c>
      <c r="O3604" s="6" t="str">
        <f t="shared" si="229"/>
        <v>Medium Satisfaction</v>
      </c>
      <c r="P3604" s="6" t="str">
        <f>IF(ev_charging_network_usage_!$H3604&lt;30,"Short Charging",IF(ev_charging_network_usage_!$H3604&lt;=60,"Medium Charging","Long Charging"))</f>
        <v>Short Charging</v>
      </c>
      <c r="Q3604" s="6">
        <f t="shared" si="228"/>
        <v>3</v>
      </c>
      <c r="R3604" s="30">
        <f t="shared" si="226"/>
        <v>0.6791666666666667</v>
      </c>
      <c r="S3604" s="28">
        <f t="shared" si="227"/>
        <v>45178</v>
      </c>
      <c r="T3604" s="28"/>
    </row>
    <row r="3605" spans="1:20" ht="13.2" x14ac:dyDescent="0.25">
      <c r="A3605" s="3" t="s">
        <v>7921</v>
      </c>
      <c r="B3605" s="3" t="s">
        <v>78</v>
      </c>
      <c r="C3605" s="3" t="s">
        <v>30</v>
      </c>
      <c r="D3605" s="3" t="s">
        <v>16</v>
      </c>
      <c r="E3605" s="3" t="s">
        <v>35</v>
      </c>
      <c r="F3605" s="4">
        <v>45634.740972222222</v>
      </c>
      <c r="G3605" s="4">
        <v>45634.756249999999</v>
      </c>
      <c r="H3605" s="3">
        <v>22</v>
      </c>
      <c r="I3605" s="3">
        <v>25.59</v>
      </c>
      <c r="J3605" s="3">
        <v>12</v>
      </c>
      <c r="K3605" s="3">
        <v>307.08</v>
      </c>
      <c r="L3605" s="3" t="s">
        <v>38</v>
      </c>
      <c r="M3605" s="5">
        <v>2</v>
      </c>
      <c r="N3605" s="6" t="str">
        <f>IF(ev_charging_network_usage_!$I3605&lt;=10,"Low",IF(ev_charging_network_usage_!$I3605&lt;=30,"Medium","High"))</f>
        <v>Medium</v>
      </c>
      <c r="O3605" s="6" t="str">
        <f t="shared" si="229"/>
        <v>Low Satisfaction</v>
      </c>
      <c r="P3605" s="6" t="str">
        <f>IF(ev_charging_network_usage_!$H3605&lt;30,"Short Charging",IF(ev_charging_network_usage_!$H3605&lt;=60,"Medium Charging","Long Charging"))</f>
        <v>Short Charging</v>
      </c>
      <c r="Q3605" s="6">
        <f t="shared" si="228"/>
        <v>2</v>
      </c>
      <c r="R3605" s="30">
        <f t="shared" si="226"/>
        <v>0.74097222222222225</v>
      </c>
      <c r="S3605" s="28">
        <f t="shared" si="227"/>
        <v>45634</v>
      </c>
      <c r="T3605" s="28"/>
    </row>
    <row r="3606" spans="1:20" ht="13.2" x14ac:dyDescent="0.25">
      <c r="A3606" s="7" t="s">
        <v>7922</v>
      </c>
      <c r="B3606" s="7" t="s">
        <v>55</v>
      </c>
      <c r="C3606" s="7" t="s">
        <v>30</v>
      </c>
      <c r="D3606" s="7" t="s">
        <v>31</v>
      </c>
      <c r="E3606" s="7" t="s">
        <v>35</v>
      </c>
      <c r="F3606" s="8">
        <v>45513.790277777778</v>
      </c>
      <c r="G3606" s="8">
        <v>45513.871527777781</v>
      </c>
      <c r="H3606" s="7">
        <v>117</v>
      </c>
      <c r="I3606" s="7">
        <v>2.87</v>
      </c>
      <c r="J3606" s="7">
        <v>12</v>
      </c>
      <c r="K3606" s="7">
        <v>34.44</v>
      </c>
      <c r="L3606" s="7" t="s">
        <v>38</v>
      </c>
      <c r="M3606" s="9">
        <v>5</v>
      </c>
      <c r="N3606" s="6" t="str">
        <f>IF(ev_charging_network_usage_!$I3606&lt;=10,"Low",IF(ev_charging_network_usage_!$I3606&lt;=30,"Medium","High"))</f>
        <v>Low</v>
      </c>
      <c r="O3606" s="6" t="str">
        <f t="shared" si="229"/>
        <v>High Satisfaction</v>
      </c>
      <c r="P3606" s="6" t="str">
        <f>IF(ev_charging_network_usage_!$H3606&lt;30,"Short Charging",IF(ev_charging_network_usage_!$H3606&lt;=60,"Medium Charging","Long Charging"))</f>
        <v>Long Charging</v>
      </c>
      <c r="Q3606" s="6">
        <f t="shared" si="228"/>
        <v>2</v>
      </c>
      <c r="R3606" s="30">
        <f t="shared" si="226"/>
        <v>0.79027777777777775</v>
      </c>
      <c r="S3606" s="28">
        <f t="shared" si="227"/>
        <v>45513</v>
      </c>
      <c r="T3606" s="28"/>
    </row>
    <row r="3607" spans="1:20" ht="13.2" x14ac:dyDescent="0.25">
      <c r="A3607" s="3" t="s">
        <v>7923</v>
      </c>
      <c r="B3607" s="3" t="s">
        <v>59</v>
      </c>
      <c r="C3607" s="3" t="s">
        <v>30</v>
      </c>
      <c r="D3607" s="3" t="s">
        <v>34</v>
      </c>
      <c r="E3607" s="3" t="s">
        <v>35</v>
      </c>
      <c r="F3607" s="3" t="s">
        <v>7924</v>
      </c>
      <c r="G3607" s="3" t="s">
        <v>7925</v>
      </c>
      <c r="H3607" s="3">
        <v>118</v>
      </c>
      <c r="I3607" s="3">
        <v>10.86</v>
      </c>
      <c r="J3607" s="3">
        <v>12</v>
      </c>
      <c r="K3607" s="3">
        <v>130.32</v>
      </c>
      <c r="L3607" s="3" t="s">
        <v>38</v>
      </c>
      <c r="M3607" s="5">
        <v>2</v>
      </c>
      <c r="N3607" s="6" t="str">
        <f>IF(ev_charging_network_usage_!$I3607&lt;=10,"Low",IF(ev_charging_network_usage_!$I3607&lt;=30,"Medium","High"))</f>
        <v>Medium</v>
      </c>
      <c r="O3607" s="6" t="str">
        <f t="shared" si="229"/>
        <v>Low Satisfaction</v>
      </c>
      <c r="P3607" s="6" t="str">
        <f>IF(ev_charging_network_usage_!$H3607&lt;30,"Short Charging",IF(ev_charging_network_usage_!$H3607&lt;=60,"Medium Charging","Long Charging"))</f>
        <v>Long Charging</v>
      </c>
      <c r="Q3607" s="6">
        <f t="shared" si="228"/>
        <v>2</v>
      </c>
      <c r="R3607" s="30">
        <f t="shared" si="226"/>
        <v>0.44166666666666665</v>
      </c>
      <c r="S3607" s="28">
        <f t="shared" si="227"/>
        <v>45309</v>
      </c>
      <c r="T3607" s="28"/>
    </row>
    <row r="3608" spans="1:20" ht="13.2" x14ac:dyDescent="0.25">
      <c r="A3608" s="7" t="s">
        <v>7926</v>
      </c>
      <c r="B3608" s="7" t="s">
        <v>14</v>
      </c>
      <c r="C3608" s="7" t="s">
        <v>30</v>
      </c>
      <c r="D3608" s="7" t="s">
        <v>16</v>
      </c>
      <c r="E3608" s="7" t="s">
        <v>17</v>
      </c>
      <c r="F3608" s="8">
        <v>45481.924305555556</v>
      </c>
      <c r="G3608" s="8">
        <v>45481.984722222223</v>
      </c>
      <c r="H3608" s="7">
        <v>87</v>
      </c>
      <c r="I3608" s="7">
        <v>27.49</v>
      </c>
      <c r="J3608" s="7">
        <v>12</v>
      </c>
      <c r="K3608" s="7">
        <v>329.88</v>
      </c>
      <c r="L3608" s="7" t="s">
        <v>27</v>
      </c>
      <c r="M3608" s="9">
        <v>5</v>
      </c>
      <c r="N3608" s="6" t="str">
        <f>IF(ev_charging_network_usage_!$I3608&lt;=10,"Low",IF(ev_charging_network_usage_!$I3608&lt;=30,"Medium","High"))</f>
        <v>Medium</v>
      </c>
      <c r="O3608" s="6" t="str">
        <f t="shared" si="229"/>
        <v>High Satisfaction</v>
      </c>
      <c r="P3608" s="6" t="str">
        <f>IF(ev_charging_network_usage_!$H3608&lt;30,"Short Charging",IF(ev_charging_network_usage_!$H3608&lt;=60,"Medium Charging","Long Charging"))</f>
        <v>Long Charging</v>
      </c>
      <c r="Q3608" s="6">
        <f t="shared" si="228"/>
        <v>2</v>
      </c>
      <c r="R3608" s="30">
        <f t="shared" si="226"/>
        <v>0.9243055555555556</v>
      </c>
      <c r="S3608" s="28">
        <f t="shared" si="227"/>
        <v>45481</v>
      </c>
      <c r="T3608" s="28"/>
    </row>
    <row r="3609" spans="1:20" ht="13.2" x14ac:dyDescent="0.25">
      <c r="A3609" s="3" t="s">
        <v>7927</v>
      </c>
      <c r="B3609" s="3" t="s">
        <v>48</v>
      </c>
      <c r="C3609" s="3" t="s">
        <v>15</v>
      </c>
      <c r="D3609" s="3" t="s">
        <v>16</v>
      </c>
      <c r="E3609" s="3" t="s">
        <v>35</v>
      </c>
      <c r="F3609" s="4">
        <v>45148.595138888886</v>
      </c>
      <c r="G3609" s="4">
        <v>45148.650694444441</v>
      </c>
      <c r="H3609" s="3">
        <v>80</v>
      </c>
      <c r="I3609" s="3">
        <v>10.99</v>
      </c>
      <c r="J3609" s="3">
        <v>12</v>
      </c>
      <c r="K3609" s="3">
        <v>131.88</v>
      </c>
      <c r="L3609" s="3" t="s">
        <v>27</v>
      </c>
      <c r="M3609" s="5">
        <v>5</v>
      </c>
      <c r="N3609" s="6" t="str">
        <f>IF(ev_charging_network_usage_!$I3609&lt;=10,"Low",IF(ev_charging_network_usage_!$I3609&lt;=30,"Medium","High"))</f>
        <v>Medium</v>
      </c>
      <c r="O3609" s="6" t="str">
        <f t="shared" si="229"/>
        <v>High Satisfaction</v>
      </c>
      <c r="P3609" s="6" t="str">
        <f>IF(ev_charging_network_usage_!$H3609&lt;30,"Short Charging",IF(ev_charging_network_usage_!$H3609&lt;=60,"Medium Charging","Long Charging"))</f>
        <v>Long Charging</v>
      </c>
      <c r="Q3609" s="6">
        <f t="shared" si="228"/>
        <v>3</v>
      </c>
      <c r="R3609" s="30">
        <f t="shared" si="226"/>
        <v>0.59513888888888888</v>
      </c>
      <c r="S3609" s="28">
        <f t="shared" si="227"/>
        <v>45148</v>
      </c>
      <c r="T3609" s="28"/>
    </row>
    <row r="3610" spans="1:20" ht="13.2" x14ac:dyDescent="0.25">
      <c r="A3610" s="7" t="s">
        <v>7928</v>
      </c>
      <c r="B3610" s="7" t="s">
        <v>78</v>
      </c>
      <c r="C3610" s="7" t="s">
        <v>15</v>
      </c>
      <c r="D3610" s="7" t="s">
        <v>34</v>
      </c>
      <c r="E3610" s="7" t="s">
        <v>17</v>
      </c>
      <c r="F3610" s="7" t="s">
        <v>7929</v>
      </c>
      <c r="G3610" s="7" t="s">
        <v>7930</v>
      </c>
      <c r="H3610" s="7">
        <v>33</v>
      </c>
      <c r="I3610" s="7">
        <v>56.94</v>
      </c>
      <c r="J3610" s="7">
        <v>10</v>
      </c>
      <c r="K3610" s="7">
        <v>569.4</v>
      </c>
      <c r="L3610" s="7" t="s">
        <v>27</v>
      </c>
      <c r="M3610" s="9">
        <v>2</v>
      </c>
      <c r="N3610" s="6" t="str">
        <f>IF(ev_charging_network_usage_!$I3610&lt;=10,"Low",IF(ev_charging_network_usage_!$I3610&lt;=30,"Medium","High"))</f>
        <v>High</v>
      </c>
      <c r="O3610" s="6" t="str">
        <f t="shared" si="229"/>
        <v>Low Satisfaction</v>
      </c>
      <c r="P3610" s="6" t="str">
        <f>IF(ev_charging_network_usage_!$H3610&lt;30,"Short Charging",IF(ev_charging_network_usage_!$H3610&lt;=60,"Medium Charging","Long Charging"))</f>
        <v>Medium Charging</v>
      </c>
      <c r="Q3610" s="6">
        <f t="shared" si="228"/>
        <v>3</v>
      </c>
      <c r="R3610" s="30">
        <f t="shared" si="226"/>
        <v>6.9444444444444447E-4</v>
      </c>
      <c r="S3610" s="28">
        <f t="shared" si="227"/>
        <v>45104</v>
      </c>
      <c r="T3610" s="28"/>
    </row>
    <row r="3611" spans="1:20" ht="13.2" x14ac:dyDescent="0.25">
      <c r="A3611" s="3" t="s">
        <v>7931</v>
      </c>
      <c r="B3611" s="3" t="s">
        <v>29</v>
      </c>
      <c r="C3611" s="3" t="s">
        <v>15</v>
      </c>
      <c r="D3611" s="3" t="s">
        <v>22</v>
      </c>
      <c r="E3611" s="3" t="s">
        <v>17</v>
      </c>
      <c r="F3611" s="4">
        <v>45478.405555555553</v>
      </c>
      <c r="G3611" s="4">
        <v>45478.461805555555</v>
      </c>
      <c r="H3611" s="3">
        <v>81</v>
      </c>
      <c r="I3611" s="3">
        <v>56.18</v>
      </c>
      <c r="J3611" s="3">
        <v>15</v>
      </c>
      <c r="K3611" s="3">
        <v>842.7</v>
      </c>
      <c r="L3611" s="3" t="s">
        <v>38</v>
      </c>
      <c r="M3611" s="5">
        <v>4</v>
      </c>
      <c r="N3611" s="6" t="str">
        <f>IF(ev_charging_network_usage_!$I3611&lt;=10,"Low",IF(ev_charging_network_usage_!$I3611&lt;=30,"Medium","High"))</f>
        <v>High</v>
      </c>
      <c r="O3611" s="6" t="str">
        <f t="shared" si="229"/>
        <v>Medium Satisfaction</v>
      </c>
      <c r="P3611" s="6" t="str">
        <f>IF(ev_charging_network_usage_!$H3611&lt;30,"Short Charging",IF(ev_charging_network_usage_!$H3611&lt;=60,"Medium Charging","Long Charging"))</f>
        <v>Long Charging</v>
      </c>
      <c r="Q3611" s="6">
        <f t="shared" si="228"/>
        <v>3</v>
      </c>
      <c r="R3611" s="30">
        <f t="shared" si="226"/>
        <v>0.40555555555555556</v>
      </c>
      <c r="S3611" s="28">
        <f t="shared" si="227"/>
        <v>45478</v>
      </c>
      <c r="T3611" s="28"/>
    </row>
    <row r="3612" spans="1:20" ht="13.2" x14ac:dyDescent="0.25">
      <c r="A3612" s="7" t="s">
        <v>7932</v>
      </c>
      <c r="B3612" s="7" t="s">
        <v>43</v>
      </c>
      <c r="C3612" s="7" t="s">
        <v>15</v>
      </c>
      <c r="D3612" s="7" t="s">
        <v>34</v>
      </c>
      <c r="E3612" s="7" t="s">
        <v>17</v>
      </c>
      <c r="F3612" s="8">
        <v>45292.71597222222</v>
      </c>
      <c r="G3612" s="8">
        <v>45292.791666666664</v>
      </c>
      <c r="H3612" s="7">
        <v>109</v>
      </c>
      <c r="I3612" s="7">
        <v>6.73</v>
      </c>
      <c r="J3612" s="7">
        <v>15</v>
      </c>
      <c r="K3612" s="7">
        <v>100.95</v>
      </c>
      <c r="L3612" s="7" t="s">
        <v>23</v>
      </c>
      <c r="M3612" s="9">
        <v>1</v>
      </c>
      <c r="N3612" s="6" t="str">
        <f>IF(ev_charging_network_usage_!$I3612&lt;=10,"Low",IF(ev_charging_network_usage_!$I3612&lt;=30,"Medium","High"))</f>
        <v>Low</v>
      </c>
      <c r="O3612" s="6" t="str">
        <f t="shared" si="229"/>
        <v>Low Satisfaction</v>
      </c>
      <c r="P3612" s="6" t="str">
        <f>IF(ev_charging_network_usage_!$H3612&lt;30,"Short Charging",IF(ev_charging_network_usage_!$H3612&lt;=60,"Medium Charging","Long Charging"))</f>
        <v>Long Charging</v>
      </c>
      <c r="Q3612" s="6">
        <f t="shared" si="228"/>
        <v>3</v>
      </c>
      <c r="R3612" s="30">
        <f t="shared" si="226"/>
        <v>0.71597222222222223</v>
      </c>
      <c r="S3612" s="28">
        <f t="shared" si="227"/>
        <v>45292</v>
      </c>
      <c r="T3612" s="28"/>
    </row>
    <row r="3613" spans="1:20" ht="13.2" x14ac:dyDescent="0.25">
      <c r="A3613" s="3" t="s">
        <v>7933</v>
      </c>
      <c r="B3613" s="3" t="s">
        <v>20</v>
      </c>
      <c r="C3613" s="3" t="s">
        <v>30</v>
      </c>
      <c r="D3613" s="3" t="s">
        <v>22</v>
      </c>
      <c r="E3613" s="3" t="s">
        <v>35</v>
      </c>
      <c r="F3613" s="3" t="s">
        <v>7934</v>
      </c>
      <c r="G3613" s="3" t="s">
        <v>7935</v>
      </c>
      <c r="H3613" s="3">
        <v>83</v>
      </c>
      <c r="I3613" s="3">
        <v>27.39</v>
      </c>
      <c r="J3613" s="3">
        <v>12</v>
      </c>
      <c r="K3613" s="3">
        <v>328.68</v>
      </c>
      <c r="L3613" s="3" t="s">
        <v>18</v>
      </c>
      <c r="M3613" s="5">
        <v>1</v>
      </c>
      <c r="N3613" s="6" t="str">
        <f>IF(ev_charging_network_usage_!$I3613&lt;=10,"Low",IF(ev_charging_network_usage_!$I3613&lt;=30,"Medium","High"))</f>
        <v>Medium</v>
      </c>
      <c r="O3613" s="6" t="str">
        <f t="shared" si="229"/>
        <v>Low Satisfaction</v>
      </c>
      <c r="P3613" s="6" t="str">
        <f>IF(ev_charging_network_usage_!$H3613&lt;30,"Short Charging",IF(ev_charging_network_usage_!$H3613&lt;=60,"Medium Charging","Long Charging"))</f>
        <v>Long Charging</v>
      </c>
      <c r="Q3613" s="6">
        <f t="shared" si="228"/>
        <v>2</v>
      </c>
      <c r="R3613" s="30">
        <f t="shared" si="226"/>
        <v>2.2222222222222223E-2</v>
      </c>
      <c r="S3613" s="28">
        <f t="shared" si="227"/>
        <v>45134</v>
      </c>
      <c r="T3613" s="28"/>
    </row>
    <row r="3614" spans="1:20" ht="13.2" x14ac:dyDescent="0.25">
      <c r="A3614" s="7" t="s">
        <v>7936</v>
      </c>
      <c r="B3614" s="7" t="s">
        <v>78</v>
      </c>
      <c r="C3614" s="7" t="s">
        <v>30</v>
      </c>
      <c r="D3614" s="7" t="s">
        <v>34</v>
      </c>
      <c r="E3614" s="7" t="s">
        <v>17</v>
      </c>
      <c r="F3614" s="7" t="s">
        <v>7937</v>
      </c>
      <c r="G3614" s="7" t="s">
        <v>7938</v>
      </c>
      <c r="H3614" s="7">
        <v>10</v>
      </c>
      <c r="I3614" s="7">
        <v>48.66</v>
      </c>
      <c r="J3614" s="7">
        <v>15</v>
      </c>
      <c r="K3614" s="7">
        <v>729.9</v>
      </c>
      <c r="L3614" s="7" t="s">
        <v>23</v>
      </c>
      <c r="M3614" s="9">
        <v>4</v>
      </c>
      <c r="N3614" s="6" t="str">
        <f>IF(ev_charging_network_usage_!$I3614&lt;=10,"Low",IF(ev_charging_network_usage_!$I3614&lt;=30,"Medium","High"))</f>
        <v>High</v>
      </c>
      <c r="O3614" s="6" t="str">
        <f t="shared" si="229"/>
        <v>Medium Satisfaction</v>
      </c>
      <c r="P3614" s="6" t="str">
        <f>IF(ev_charging_network_usage_!$H3614&lt;30,"Short Charging",IF(ev_charging_network_usage_!$H3614&lt;=60,"Medium Charging","Long Charging"))</f>
        <v>Short Charging</v>
      </c>
      <c r="Q3614" s="6">
        <f t="shared" si="228"/>
        <v>2</v>
      </c>
      <c r="R3614" s="30">
        <f t="shared" si="226"/>
        <v>0.41319444444444442</v>
      </c>
      <c r="S3614" s="28">
        <f t="shared" si="227"/>
        <v>44957</v>
      </c>
      <c r="T3614" s="28"/>
    </row>
    <row r="3615" spans="1:20" ht="13.2" x14ac:dyDescent="0.25">
      <c r="A3615" s="3" t="s">
        <v>7939</v>
      </c>
      <c r="B3615" s="3" t="s">
        <v>59</v>
      </c>
      <c r="C3615" s="3" t="s">
        <v>21</v>
      </c>
      <c r="D3615" s="3" t="s">
        <v>31</v>
      </c>
      <c r="E3615" s="3" t="s">
        <v>17</v>
      </c>
      <c r="F3615" s="3" t="s">
        <v>7940</v>
      </c>
      <c r="G3615" s="3" t="s">
        <v>7941</v>
      </c>
      <c r="H3615" s="3">
        <v>30</v>
      </c>
      <c r="I3615" s="3">
        <v>41.96</v>
      </c>
      <c r="J3615" s="3">
        <v>10</v>
      </c>
      <c r="K3615" s="3">
        <v>419.6</v>
      </c>
      <c r="L3615" s="3" t="s">
        <v>38</v>
      </c>
      <c r="M3615" s="5">
        <v>3</v>
      </c>
      <c r="N3615" s="6" t="str">
        <f>IF(ev_charging_network_usage_!$I3615&lt;=10,"Low",IF(ev_charging_network_usage_!$I3615&lt;=30,"Medium","High"))</f>
        <v>High</v>
      </c>
      <c r="O3615" s="6" t="str">
        <f t="shared" si="229"/>
        <v>Medium Satisfaction</v>
      </c>
      <c r="P3615" s="6" t="str">
        <f>IF(ev_charging_network_usage_!$H3615&lt;30,"Short Charging",IF(ev_charging_network_usage_!$H3615&lt;=60,"Medium Charging","Long Charging"))</f>
        <v>Medium Charging</v>
      </c>
      <c r="Q3615" s="6">
        <f t="shared" si="228"/>
        <v>1</v>
      </c>
      <c r="R3615" s="30">
        <f t="shared" si="226"/>
        <v>0.16458333333333333</v>
      </c>
      <c r="S3615" s="28">
        <f t="shared" si="227"/>
        <v>45551</v>
      </c>
      <c r="T3615" s="28"/>
    </row>
    <row r="3616" spans="1:20" ht="13.2" x14ac:dyDescent="0.25">
      <c r="A3616" s="7" t="s">
        <v>7942</v>
      </c>
      <c r="B3616" s="7" t="s">
        <v>59</v>
      </c>
      <c r="C3616" s="7" t="s">
        <v>30</v>
      </c>
      <c r="D3616" s="7" t="s">
        <v>34</v>
      </c>
      <c r="E3616" s="7" t="s">
        <v>35</v>
      </c>
      <c r="F3616" s="8">
        <v>44992.420138888891</v>
      </c>
      <c r="G3616" s="8">
        <v>44992.440972222219</v>
      </c>
      <c r="H3616" s="7">
        <v>30</v>
      </c>
      <c r="I3616" s="7">
        <v>36.68</v>
      </c>
      <c r="J3616" s="7">
        <v>10</v>
      </c>
      <c r="K3616" s="7">
        <v>366.8</v>
      </c>
      <c r="L3616" s="7" t="s">
        <v>18</v>
      </c>
      <c r="M3616" s="9">
        <v>3</v>
      </c>
      <c r="N3616" s="6" t="str">
        <f>IF(ev_charging_network_usage_!$I3616&lt;=10,"Low",IF(ev_charging_network_usage_!$I3616&lt;=30,"Medium","High"))</f>
        <v>High</v>
      </c>
      <c r="O3616" s="6" t="str">
        <f t="shared" si="229"/>
        <v>Medium Satisfaction</v>
      </c>
      <c r="P3616" s="6" t="str">
        <f>IF(ev_charging_network_usage_!$H3616&lt;30,"Short Charging",IF(ev_charging_network_usage_!$H3616&lt;=60,"Medium Charging","Long Charging"))</f>
        <v>Medium Charging</v>
      </c>
      <c r="Q3616" s="6">
        <f t="shared" si="228"/>
        <v>2</v>
      </c>
      <c r="R3616" s="30">
        <f t="shared" si="226"/>
        <v>0.4201388888888889</v>
      </c>
      <c r="S3616" s="28">
        <f t="shared" si="227"/>
        <v>44992</v>
      </c>
      <c r="T3616" s="28"/>
    </row>
    <row r="3617" spans="1:20" ht="13.2" x14ac:dyDescent="0.25">
      <c r="A3617" s="3" t="s">
        <v>7943</v>
      </c>
      <c r="B3617" s="3" t="s">
        <v>43</v>
      </c>
      <c r="C3617" s="3" t="s">
        <v>15</v>
      </c>
      <c r="D3617" s="3" t="s">
        <v>16</v>
      </c>
      <c r="E3617" s="3" t="s">
        <v>17</v>
      </c>
      <c r="F3617" s="3" t="s">
        <v>7944</v>
      </c>
      <c r="G3617" s="3" t="s">
        <v>7945</v>
      </c>
      <c r="H3617" s="3">
        <v>24</v>
      </c>
      <c r="I3617" s="3">
        <v>52.22</v>
      </c>
      <c r="J3617" s="3">
        <v>12</v>
      </c>
      <c r="K3617" s="3">
        <v>626.64</v>
      </c>
      <c r="L3617" s="3" t="s">
        <v>27</v>
      </c>
      <c r="M3617" s="5">
        <v>1</v>
      </c>
      <c r="N3617" s="6" t="str">
        <f>IF(ev_charging_network_usage_!$I3617&lt;=10,"Low",IF(ev_charging_network_usage_!$I3617&lt;=30,"Medium","High"))</f>
        <v>High</v>
      </c>
      <c r="O3617" s="6" t="str">
        <f t="shared" si="229"/>
        <v>Low Satisfaction</v>
      </c>
      <c r="P3617" s="6" t="str">
        <f>IF(ev_charging_network_usage_!$H3617&lt;30,"Short Charging",IF(ev_charging_network_usage_!$H3617&lt;=60,"Medium Charging","Long Charging"))</f>
        <v>Short Charging</v>
      </c>
      <c r="Q3617" s="6">
        <f t="shared" si="228"/>
        <v>3</v>
      </c>
      <c r="R3617" s="30">
        <f t="shared" si="226"/>
        <v>0.29166666666666669</v>
      </c>
      <c r="S3617" s="28">
        <f t="shared" si="227"/>
        <v>45285</v>
      </c>
      <c r="T3617" s="28"/>
    </row>
    <row r="3618" spans="1:20" ht="13.2" x14ac:dyDescent="0.25">
      <c r="A3618" s="7" t="s">
        <v>7946</v>
      </c>
      <c r="B3618" s="7" t="s">
        <v>55</v>
      </c>
      <c r="C3618" s="7" t="s">
        <v>15</v>
      </c>
      <c r="D3618" s="7" t="s">
        <v>16</v>
      </c>
      <c r="E3618" s="7" t="s">
        <v>17</v>
      </c>
      <c r="F3618" s="7" t="s">
        <v>7947</v>
      </c>
      <c r="G3618" s="7" t="s">
        <v>7948</v>
      </c>
      <c r="H3618" s="7">
        <v>61</v>
      </c>
      <c r="I3618" s="7">
        <v>39.39</v>
      </c>
      <c r="J3618" s="7">
        <v>10</v>
      </c>
      <c r="K3618" s="7">
        <v>393.9</v>
      </c>
      <c r="L3618" s="7" t="s">
        <v>27</v>
      </c>
      <c r="M3618" s="9">
        <v>2</v>
      </c>
      <c r="N3618" s="6" t="str">
        <f>IF(ev_charging_network_usage_!$I3618&lt;=10,"Low",IF(ev_charging_network_usage_!$I3618&lt;=30,"Medium","High"))</f>
        <v>High</v>
      </c>
      <c r="O3618" s="6" t="str">
        <f t="shared" si="229"/>
        <v>Low Satisfaction</v>
      </c>
      <c r="P3618" s="6" t="str">
        <f>IF(ev_charging_network_usage_!$H3618&lt;30,"Short Charging",IF(ev_charging_network_usage_!$H3618&lt;=60,"Medium Charging","Long Charging"))</f>
        <v>Long Charging</v>
      </c>
      <c r="Q3618" s="6">
        <f t="shared" si="228"/>
        <v>3</v>
      </c>
      <c r="R3618" s="30">
        <f t="shared" si="226"/>
        <v>0.64236111111111116</v>
      </c>
      <c r="S3618" s="28">
        <f t="shared" si="227"/>
        <v>45039</v>
      </c>
      <c r="T3618" s="28"/>
    </row>
    <row r="3619" spans="1:20" ht="13.2" x14ac:dyDescent="0.25">
      <c r="A3619" s="3" t="s">
        <v>7949</v>
      </c>
      <c r="B3619" s="3" t="s">
        <v>59</v>
      </c>
      <c r="C3619" s="3" t="s">
        <v>21</v>
      </c>
      <c r="D3619" s="3" t="s">
        <v>34</v>
      </c>
      <c r="E3619" s="3" t="s">
        <v>17</v>
      </c>
      <c r="F3619" s="10">
        <v>45209.194444444445</v>
      </c>
      <c r="G3619" s="10">
        <v>45209.255555555559</v>
      </c>
      <c r="H3619" s="3">
        <v>88</v>
      </c>
      <c r="I3619" s="3">
        <v>32.299999999999997</v>
      </c>
      <c r="J3619" s="3">
        <v>15</v>
      </c>
      <c r="K3619" s="3">
        <v>484.5</v>
      </c>
      <c r="L3619" s="3" t="s">
        <v>18</v>
      </c>
      <c r="M3619" s="5">
        <v>1</v>
      </c>
      <c r="N3619" s="6" t="str">
        <f>IF(ev_charging_network_usage_!$I3619&lt;=10,"Low",IF(ev_charging_network_usage_!$I3619&lt;=30,"Medium","High"))</f>
        <v>High</v>
      </c>
      <c r="O3619" s="6" t="str">
        <f t="shared" si="229"/>
        <v>Low Satisfaction</v>
      </c>
      <c r="P3619" s="6" t="str">
        <f>IF(ev_charging_network_usage_!$H3619&lt;30,"Short Charging",IF(ev_charging_network_usage_!$H3619&lt;=60,"Medium Charging","Long Charging"))</f>
        <v>Long Charging</v>
      </c>
      <c r="Q3619" s="6">
        <f t="shared" si="228"/>
        <v>1</v>
      </c>
      <c r="R3619" s="30">
        <f t="shared" si="226"/>
        <v>0.19444444444444445</v>
      </c>
      <c r="S3619" s="28">
        <f t="shared" si="227"/>
        <v>45209</v>
      </c>
      <c r="T3619" s="28"/>
    </row>
    <row r="3620" spans="1:20" ht="13.2" x14ac:dyDescent="0.25">
      <c r="A3620" s="7" t="s">
        <v>7950</v>
      </c>
      <c r="B3620" s="7" t="s">
        <v>43</v>
      </c>
      <c r="C3620" s="7" t="s">
        <v>15</v>
      </c>
      <c r="D3620" s="7" t="s">
        <v>34</v>
      </c>
      <c r="E3620" s="7" t="s">
        <v>17</v>
      </c>
      <c r="F3620" s="7" t="s">
        <v>7951</v>
      </c>
      <c r="G3620" s="7" t="s">
        <v>7952</v>
      </c>
      <c r="H3620" s="7">
        <v>15</v>
      </c>
      <c r="I3620" s="7">
        <v>19.43</v>
      </c>
      <c r="J3620" s="7">
        <v>12</v>
      </c>
      <c r="K3620" s="7">
        <v>233.16</v>
      </c>
      <c r="L3620" s="7" t="s">
        <v>23</v>
      </c>
      <c r="M3620" s="9">
        <v>2</v>
      </c>
      <c r="N3620" s="6" t="str">
        <f>IF(ev_charging_network_usage_!$I3620&lt;=10,"Low",IF(ev_charging_network_usage_!$I3620&lt;=30,"Medium","High"))</f>
        <v>Medium</v>
      </c>
      <c r="O3620" s="6" t="str">
        <f t="shared" si="229"/>
        <v>Low Satisfaction</v>
      </c>
      <c r="P3620" s="6" t="str">
        <f>IF(ev_charging_network_usage_!$H3620&lt;30,"Short Charging",IF(ev_charging_network_usage_!$H3620&lt;=60,"Medium Charging","Long Charging"))</f>
        <v>Short Charging</v>
      </c>
      <c r="Q3620" s="6">
        <f t="shared" si="228"/>
        <v>3</v>
      </c>
      <c r="R3620" s="30">
        <f t="shared" si="226"/>
        <v>0.46388888888888891</v>
      </c>
      <c r="S3620" s="28">
        <f t="shared" si="227"/>
        <v>44948</v>
      </c>
      <c r="T3620" s="28"/>
    </row>
    <row r="3621" spans="1:20" ht="13.2" x14ac:dyDescent="0.25">
      <c r="A3621" s="3" t="s">
        <v>7953</v>
      </c>
      <c r="B3621" s="3" t="s">
        <v>43</v>
      </c>
      <c r="C3621" s="3" t="s">
        <v>15</v>
      </c>
      <c r="D3621" s="3" t="s">
        <v>22</v>
      </c>
      <c r="E3621" s="3" t="s">
        <v>35</v>
      </c>
      <c r="F3621" s="3" t="s">
        <v>7954</v>
      </c>
      <c r="G3621" s="3" t="s">
        <v>7955</v>
      </c>
      <c r="H3621" s="3">
        <v>66</v>
      </c>
      <c r="I3621" s="3">
        <v>50.81</v>
      </c>
      <c r="J3621" s="3">
        <v>12</v>
      </c>
      <c r="K3621" s="3">
        <v>609.72</v>
      </c>
      <c r="L3621" s="3" t="s">
        <v>27</v>
      </c>
      <c r="M3621" s="5">
        <v>3</v>
      </c>
      <c r="N3621" s="6" t="str">
        <f>IF(ev_charging_network_usage_!$I3621&lt;=10,"Low",IF(ev_charging_network_usage_!$I3621&lt;=30,"Medium","High"))</f>
        <v>High</v>
      </c>
      <c r="O3621" s="6" t="str">
        <f t="shared" si="229"/>
        <v>Medium Satisfaction</v>
      </c>
      <c r="P3621" s="6" t="str">
        <f>IF(ev_charging_network_usage_!$H3621&lt;30,"Short Charging",IF(ev_charging_network_usage_!$H3621&lt;=60,"Medium Charging","Long Charging"))</f>
        <v>Long Charging</v>
      </c>
      <c r="Q3621" s="6">
        <f t="shared" si="228"/>
        <v>3</v>
      </c>
      <c r="R3621" s="30">
        <f t="shared" si="226"/>
        <v>0.27291666666666664</v>
      </c>
      <c r="S3621" s="28">
        <f t="shared" si="227"/>
        <v>45364</v>
      </c>
      <c r="T3621" s="28"/>
    </row>
    <row r="3622" spans="1:20" ht="13.2" x14ac:dyDescent="0.25">
      <c r="A3622" s="7" t="s">
        <v>7956</v>
      </c>
      <c r="B3622" s="7" t="s">
        <v>29</v>
      </c>
      <c r="C3622" s="7" t="s">
        <v>30</v>
      </c>
      <c r="D3622" s="7" t="s">
        <v>31</v>
      </c>
      <c r="E3622" s="7" t="s">
        <v>17</v>
      </c>
      <c r="F3622" s="8">
        <v>45507.06527777778</v>
      </c>
      <c r="G3622" s="8">
        <v>45507.140972222223</v>
      </c>
      <c r="H3622" s="7">
        <v>109</v>
      </c>
      <c r="I3622" s="7">
        <v>7.43</v>
      </c>
      <c r="J3622" s="7">
        <v>8</v>
      </c>
      <c r="K3622" s="7">
        <v>59.44</v>
      </c>
      <c r="L3622" s="7" t="s">
        <v>23</v>
      </c>
      <c r="M3622" s="9">
        <v>2</v>
      </c>
      <c r="N3622" s="6" t="str">
        <f>IF(ev_charging_network_usage_!$I3622&lt;=10,"Low",IF(ev_charging_network_usage_!$I3622&lt;=30,"Medium","High"))</f>
        <v>Low</v>
      </c>
      <c r="O3622" s="6" t="str">
        <f t="shared" si="229"/>
        <v>Low Satisfaction</v>
      </c>
      <c r="P3622" s="6" t="str">
        <f>IF(ev_charging_network_usage_!$H3622&lt;30,"Short Charging",IF(ev_charging_network_usage_!$H3622&lt;=60,"Medium Charging","Long Charging"))</f>
        <v>Long Charging</v>
      </c>
      <c r="Q3622" s="6">
        <f t="shared" si="228"/>
        <v>2</v>
      </c>
      <c r="R3622" s="30">
        <f t="shared" si="226"/>
        <v>6.5277777777777782E-2</v>
      </c>
      <c r="S3622" s="28">
        <f t="shared" si="227"/>
        <v>45507</v>
      </c>
      <c r="T3622" s="28"/>
    </row>
    <row r="3623" spans="1:20" ht="13.2" x14ac:dyDescent="0.25">
      <c r="A3623" s="3" t="s">
        <v>7957</v>
      </c>
      <c r="B3623" s="3" t="s">
        <v>59</v>
      </c>
      <c r="C3623" s="3" t="s">
        <v>15</v>
      </c>
      <c r="D3623" s="3" t="s">
        <v>22</v>
      </c>
      <c r="E3623" s="3" t="s">
        <v>35</v>
      </c>
      <c r="F3623" s="4">
        <v>45332.384722222225</v>
      </c>
      <c r="G3623" s="4">
        <v>45332.461805555555</v>
      </c>
      <c r="H3623" s="3">
        <v>111</v>
      </c>
      <c r="I3623" s="3">
        <v>12.02</v>
      </c>
      <c r="J3623" s="3">
        <v>12</v>
      </c>
      <c r="K3623" s="3">
        <v>144.24</v>
      </c>
      <c r="L3623" s="3" t="s">
        <v>23</v>
      </c>
      <c r="M3623" s="5">
        <v>1</v>
      </c>
      <c r="N3623" s="6" t="str">
        <f>IF(ev_charging_network_usage_!$I3623&lt;=10,"Low",IF(ev_charging_network_usage_!$I3623&lt;=30,"Medium","High"))</f>
        <v>Medium</v>
      </c>
      <c r="O3623" s="6" t="str">
        <f t="shared" si="229"/>
        <v>Low Satisfaction</v>
      </c>
      <c r="P3623" s="6" t="str">
        <f>IF(ev_charging_network_usage_!$H3623&lt;30,"Short Charging",IF(ev_charging_network_usage_!$H3623&lt;=60,"Medium Charging","Long Charging"))</f>
        <v>Long Charging</v>
      </c>
      <c r="Q3623" s="6">
        <f t="shared" si="228"/>
        <v>3</v>
      </c>
      <c r="R3623" s="30">
        <f t="shared" si="226"/>
        <v>0.38472222222222224</v>
      </c>
      <c r="S3623" s="28">
        <f t="shared" si="227"/>
        <v>45332</v>
      </c>
      <c r="T3623" s="28"/>
    </row>
    <row r="3624" spans="1:20" ht="13.2" x14ac:dyDescent="0.25">
      <c r="A3624" s="7" t="s">
        <v>7958</v>
      </c>
      <c r="B3624" s="7" t="s">
        <v>14</v>
      </c>
      <c r="C3624" s="7" t="s">
        <v>30</v>
      </c>
      <c r="D3624" s="7" t="s">
        <v>31</v>
      </c>
      <c r="E3624" s="7" t="s">
        <v>17</v>
      </c>
      <c r="F3624" s="7" t="s">
        <v>7959</v>
      </c>
      <c r="G3624" s="7" t="s">
        <v>7960</v>
      </c>
      <c r="H3624" s="7">
        <v>24</v>
      </c>
      <c r="I3624" s="7">
        <v>40.31</v>
      </c>
      <c r="J3624" s="7">
        <v>12</v>
      </c>
      <c r="K3624" s="7">
        <v>483.72</v>
      </c>
      <c r="L3624" s="7" t="s">
        <v>23</v>
      </c>
      <c r="M3624" s="9">
        <v>4</v>
      </c>
      <c r="N3624" s="6" t="str">
        <f>IF(ev_charging_network_usage_!$I3624&lt;=10,"Low",IF(ev_charging_network_usage_!$I3624&lt;=30,"Medium","High"))</f>
        <v>High</v>
      </c>
      <c r="O3624" s="6" t="str">
        <f t="shared" si="229"/>
        <v>Medium Satisfaction</v>
      </c>
      <c r="P3624" s="6" t="str">
        <f>IF(ev_charging_network_usage_!$H3624&lt;30,"Short Charging",IF(ev_charging_network_usage_!$H3624&lt;=60,"Medium Charging","Long Charging"))</f>
        <v>Short Charging</v>
      </c>
      <c r="Q3624" s="6">
        <f t="shared" si="228"/>
        <v>2</v>
      </c>
      <c r="R3624" s="30">
        <f t="shared" si="226"/>
        <v>0.33750000000000002</v>
      </c>
      <c r="S3624" s="28">
        <f t="shared" si="227"/>
        <v>45367</v>
      </c>
      <c r="T3624" s="28"/>
    </row>
    <row r="3625" spans="1:20" ht="13.2" x14ac:dyDescent="0.25">
      <c r="A3625" s="3" t="s">
        <v>7961</v>
      </c>
      <c r="B3625" s="3" t="s">
        <v>78</v>
      </c>
      <c r="C3625" s="3" t="s">
        <v>30</v>
      </c>
      <c r="D3625" s="3" t="s">
        <v>34</v>
      </c>
      <c r="E3625" s="3" t="s">
        <v>17</v>
      </c>
      <c r="F3625" s="3" t="s">
        <v>7962</v>
      </c>
      <c r="G3625" s="3" t="s">
        <v>7963</v>
      </c>
      <c r="H3625" s="3">
        <v>80</v>
      </c>
      <c r="I3625" s="3">
        <v>56.03</v>
      </c>
      <c r="J3625" s="3">
        <v>8</v>
      </c>
      <c r="K3625" s="3">
        <v>448.24</v>
      </c>
      <c r="L3625" s="3" t="s">
        <v>27</v>
      </c>
      <c r="M3625" s="5">
        <v>4</v>
      </c>
      <c r="N3625" s="6" t="str">
        <f>IF(ev_charging_network_usage_!$I3625&lt;=10,"Low",IF(ev_charging_network_usage_!$I3625&lt;=30,"Medium","High"))</f>
        <v>High</v>
      </c>
      <c r="O3625" s="6" t="str">
        <f t="shared" si="229"/>
        <v>Medium Satisfaction</v>
      </c>
      <c r="P3625" s="6" t="str">
        <f>IF(ev_charging_network_usage_!$H3625&lt;30,"Short Charging",IF(ev_charging_network_usage_!$H3625&lt;=60,"Medium Charging","Long Charging"))</f>
        <v>Long Charging</v>
      </c>
      <c r="Q3625" s="6">
        <f t="shared" si="228"/>
        <v>2</v>
      </c>
      <c r="R3625" s="30">
        <f t="shared" si="226"/>
        <v>8.4027777777777785E-2</v>
      </c>
      <c r="S3625" s="28">
        <f t="shared" si="227"/>
        <v>45305</v>
      </c>
      <c r="T3625" s="28"/>
    </row>
    <row r="3626" spans="1:20" ht="13.2" x14ac:dyDescent="0.25">
      <c r="A3626" s="7" t="s">
        <v>7964</v>
      </c>
      <c r="B3626" s="7" t="s">
        <v>29</v>
      </c>
      <c r="C3626" s="7" t="s">
        <v>30</v>
      </c>
      <c r="D3626" s="7" t="s">
        <v>31</v>
      </c>
      <c r="E3626" s="7" t="s">
        <v>17</v>
      </c>
      <c r="F3626" s="8">
        <v>45476.07708333333</v>
      </c>
      <c r="G3626" s="8">
        <v>45476.106249999997</v>
      </c>
      <c r="H3626" s="7">
        <v>42</v>
      </c>
      <c r="I3626" s="7">
        <v>37.82</v>
      </c>
      <c r="J3626" s="7">
        <v>8</v>
      </c>
      <c r="K3626" s="7">
        <v>302.56</v>
      </c>
      <c r="L3626" s="7" t="s">
        <v>27</v>
      </c>
      <c r="M3626" s="9">
        <v>3</v>
      </c>
      <c r="N3626" s="6" t="str">
        <f>IF(ev_charging_network_usage_!$I3626&lt;=10,"Low",IF(ev_charging_network_usage_!$I3626&lt;=30,"Medium","High"))</f>
        <v>High</v>
      </c>
      <c r="O3626" s="6" t="str">
        <f t="shared" si="229"/>
        <v>Medium Satisfaction</v>
      </c>
      <c r="P3626" s="6" t="str">
        <f>IF(ev_charging_network_usage_!$H3626&lt;30,"Short Charging",IF(ev_charging_network_usage_!$H3626&lt;=60,"Medium Charging","Long Charging"))</f>
        <v>Medium Charging</v>
      </c>
      <c r="Q3626" s="6">
        <f t="shared" si="228"/>
        <v>2</v>
      </c>
      <c r="R3626" s="30">
        <f t="shared" si="226"/>
        <v>7.7083333333333337E-2</v>
      </c>
      <c r="S3626" s="28">
        <f t="shared" si="227"/>
        <v>45476</v>
      </c>
      <c r="T3626" s="28"/>
    </row>
    <row r="3627" spans="1:20" ht="13.2" x14ac:dyDescent="0.25">
      <c r="A3627" s="3" t="s">
        <v>7965</v>
      </c>
      <c r="B3627" s="3" t="s">
        <v>48</v>
      </c>
      <c r="C3627" s="3" t="s">
        <v>30</v>
      </c>
      <c r="D3627" s="3" t="s">
        <v>31</v>
      </c>
      <c r="E3627" s="3" t="s">
        <v>35</v>
      </c>
      <c r="F3627" s="3" t="s">
        <v>7966</v>
      </c>
      <c r="G3627" s="3" t="s">
        <v>7967</v>
      </c>
      <c r="H3627" s="3">
        <v>52</v>
      </c>
      <c r="I3627" s="3">
        <v>51.73</v>
      </c>
      <c r="J3627" s="3">
        <v>15</v>
      </c>
      <c r="K3627" s="3">
        <v>775.95</v>
      </c>
      <c r="L3627" s="3" t="s">
        <v>18</v>
      </c>
      <c r="M3627" s="5">
        <v>1</v>
      </c>
      <c r="N3627" s="6" t="str">
        <f>IF(ev_charging_network_usage_!$I3627&lt;=10,"Low",IF(ev_charging_network_usage_!$I3627&lt;=30,"Medium","High"))</f>
        <v>High</v>
      </c>
      <c r="O3627" s="6" t="str">
        <f t="shared" si="229"/>
        <v>Low Satisfaction</v>
      </c>
      <c r="P3627" s="6" t="str">
        <f>IF(ev_charging_network_usage_!$H3627&lt;30,"Short Charging",IF(ev_charging_network_usage_!$H3627&lt;=60,"Medium Charging","Long Charging"))</f>
        <v>Medium Charging</v>
      </c>
      <c r="Q3627" s="6">
        <f t="shared" si="228"/>
        <v>2</v>
      </c>
      <c r="R3627" s="30">
        <f t="shared" si="226"/>
        <v>0.70972222222222225</v>
      </c>
      <c r="S3627" s="28">
        <f t="shared" si="227"/>
        <v>45309</v>
      </c>
      <c r="T3627" s="28"/>
    </row>
    <row r="3628" spans="1:20" ht="13.2" x14ac:dyDescent="0.25">
      <c r="A3628" s="7" t="s">
        <v>7968</v>
      </c>
      <c r="B3628" s="7" t="s">
        <v>43</v>
      </c>
      <c r="C3628" s="7" t="s">
        <v>15</v>
      </c>
      <c r="D3628" s="7" t="s">
        <v>16</v>
      </c>
      <c r="E3628" s="7" t="s">
        <v>35</v>
      </c>
      <c r="F3628" s="8">
        <v>45050.088194444441</v>
      </c>
      <c r="G3628" s="8">
        <v>45050.109027777777</v>
      </c>
      <c r="H3628" s="7">
        <v>30</v>
      </c>
      <c r="I3628" s="7">
        <v>49.61</v>
      </c>
      <c r="J3628" s="7">
        <v>8</v>
      </c>
      <c r="K3628" s="7">
        <v>396.88</v>
      </c>
      <c r="L3628" s="7" t="s">
        <v>38</v>
      </c>
      <c r="M3628" s="9">
        <v>3</v>
      </c>
      <c r="N3628" s="6" t="str">
        <f>IF(ev_charging_network_usage_!$I3628&lt;=10,"Low",IF(ev_charging_network_usage_!$I3628&lt;=30,"Medium","High"))</f>
        <v>High</v>
      </c>
      <c r="O3628" s="6" t="str">
        <f t="shared" si="229"/>
        <v>Medium Satisfaction</v>
      </c>
      <c r="P3628" s="6" t="str">
        <f>IF(ev_charging_network_usage_!$H3628&lt;30,"Short Charging",IF(ev_charging_network_usage_!$H3628&lt;=60,"Medium Charging","Long Charging"))</f>
        <v>Medium Charging</v>
      </c>
      <c r="Q3628" s="6">
        <f t="shared" si="228"/>
        <v>3</v>
      </c>
      <c r="R3628" s="30">
        <f t="shared" si="226"/>
        <v>8.819444444444445E-2</v>
      </c>
      <c r="S3628" s="28">
        <f t="shared" si="227"/>
        <v>45050</v>
      </c>
      <c r="T3628" s="28"/>
    </row>
    <row r="3629" spans="1:20" ht="13.2" x14ac:dyDescent="0.25">
      <c r="A3629" s="3" t="s">
        <v>7969</v>
      </c>
      <c r="B3629" s="3" t="s">
        <v>55</v>
      </c>
      <c r="C3629" s="3" t="s">
        <v>30</v>
      </c>
      <c r="D3629" s="3" t="s">
        <v>34</v>
      </c>
      <c r="E3629" s="3" t="s">
        <v>17</v>
      </c>
      <c r="F3629" s="4">
        <v>45627.918749999997</v>
      </c>
      <c r="G3629" s="4">
        <v>45627.995138888888</v>
      </c>
      <c r="H3629" s="3">
        <v>110</v>
      </c>
      <c r="I3629" s="3">
        <v>37.049999999999997</v>
      </c>
      <c r="J3629" s="3">
        <v>12</v>
      </c>
      <c r="K3629" s="3">
        <v>444.6</v>
      </c>
      <c r="L3629" s="3" t="s">
        <v>18</v>
      </c>
      <c r="M3629" s="5">
        <v>1</v>
      </c>
      <c r="N3629" s="6" t="str">
        <f>IF(ev_charging_network_usage_!$I3629&lt;=10,"Low",IF(ev_charging_network_usage_!$I3629&lt;=30,"Medium","High"))</f>
        <v>High</v>
      </c>
      <c r="O3629" s="6" t="str">
        <f t="shared" si="229"/>
        <v>Low Satisfaction</v>
      </c>
      <c r="P3629" s="6" t="str">
        <f>IF(ev_charging_network_usage_!$H3629&lt;30,"Short Charging",IF(ev_charging_network_usage_!$H3629&lt;=60,"Medium Charging","Long Charging"))</f>
        <v>Long Charging</v>
      </c>
      <c r="Q3629" s="6">
        <f t="shared" si="228"/>
        <v>2</v>
      </c>
      <c r="R3629" s="30">
        <f t="shared" si="226"/>
        <v>0.91874999999999996</v>
      </c>
      <c r="S3629" s="28">
        <f t="shared" si="227"/>
        <v>45627</v>
      </c>
      <c r="T3629" s="28"/>
    </row>
    <row r="3630" spans="1:20" ht="13.2" x14ac:dyDescent="0.25">
      <c r="A3630" s="7" t="s">
        <v>7970</v>
      </c>
      <c r="B3630" s="7" t="s">
        <v>78</v>
      </c>
      <c r="C3630" s="7" t="s">
        <v>15</v>
      </c>
      <c r="D3630" s="7" t="s">
        <v>31</v>
      </c>
      <c r="E3630" s="7" t="s">
        <v>17</v>
      </c>
      <c r="F3630" s="7" t="s">
        <v>7971</v>
      </c>
      <c r="G3630" s="7" t="s">
        <v>7972</v>
      </c>
      <c r="H3630" s="7">
        <v>32</v>
      </c>
      <c r="I3630" s="7">
        <v>20.5</v>
      </c>
      <c r="J3630" s="7">
        <v>10</v>
      </c>
      <c r="K3630" s="7">
        <v>205</v>
      </c>
      <c r="L3630" s="7" t="s">
        <v>38</v>
      </c>
      <c r="M3630" s="9">
        <v>5</v>
      </c>
      <c r="N3630" s="6" t="str">
        <f>IF(ev_charging_network_usage_!$I3630&lt;=10,"Low",IF(ev_charging_network_usage_!$I3630&lt;=30,"Medium","High"))</f>
        <v>Medium</v>
      </c>
      <c r="O3630" s="6" t="str">
        <f t="shared" si="229"/>
        <v>High Satisfaction</v>
      </c>
      <c r="P3630" s="6" t="str">
        <f>IF(ev_charging_network_usage_!$H3630&lt;30,"Short Charging",IF(ev_charging_network_usage_!$H3630&lt;=60,"Medium Charging","Long Charging"))</f>
        <v>Medium Charging</v>
      </c>
      <c r="Q3630" s="6">
        <f t="shared" si="228"/>
        <v>3</v>
      </c>
      <c r="R3630" s="30">
        <f t="shared" si="226"/>
        <v>0.84027777777777779</v>
      </c>
      <c r="S3630" s="28">
        <f t="shared" si="227"/>
        <v>45322</v>
      </c>
      <c r="T3630" s="28"/>
    </row>
    <row r="3631" spans="1:20" ht="13.2" x14ac:dyDescent="0.25">
      <c r="A3631" s="3" t="s">
        <v>7973</v>
      </c>
      <c r="B3631" s="3" t="s">
        <v>43</v>
      </c>
      <c r="C3631" s="3" t="s">
        <v>30</v>
      </c>
      <c r="D3631" s="3" t="s">
        <v>22</v>
      </c>
      <c r="E3631" s="3" t="s">
        <v>35</v>
      </c>
      <c r="F3631" s="4">
        <v>45139.804166666669</v>
      </c>
      <c r="G3631" s="4">
        <v>45139.824999999997</v>
      </c>
      <c r="H3631" s="3">
        <v>30</v>
      </c>
      <c r="I3631" s="3">
        <v>29.46</v>
      </c>
      <c r="J3631" s="3">
        <v>8</v>
      </c>
      <c r="K3631" s="3">
        <v>235.68</v>
      </c>
      <c r="L3631" s="3" t="s">
        <v>18</v>
      </c>
      <c r="M3631" s="5">
        <v>4</v>
      </c>
      <c r="N3631" s="6" t="str">
        <f>IF(ev_charging_network_usage_!$I3631&lt;=10,"Low",IF(ev_charging_network_usage_!$I3631&lt;=30,"Medium","High"))</f>
        <v>Medium</v>
      </c>
      <c r="O3631" s="6" t="str">
        <f t="shared" si="229"/>
        <v>Medium Satisfaction</v>
      </c>
      <c r="P3631" s="6" t="str">
        <f>IF(ev_charging_network_usage_!$H3631&lt;30,"Short Charging",IF(ev_charging_network_usage_!$H3631&lt;=60,"Medium Charging","Long Charging"))</f>
        <v>Medium Charging</v>
      </c>
      <c r="Q3631" s="6">
        <f t="shared" si="228"/>
        <v>2</v>
      </c>
      <c r="R3631" s="30">
        <f t="shared" si="226"/>
        <v>0.8041666666666667</v>
      </c>
      <c r="S3631" s="28">
        <f t="shared" si="227"/>
        <v>45139</v>
      </c>
      <c r="T3631" s="28"/>
    </row>
    <row r="3632" spans="1:20" ht="13.2" x14ac:dyDescent="0.25">
      <c r="A3632" s="7" t="s">
        <v>7974</v>
      </c>
      <c r="B3632" s="7" t="s">
        <v>59</v>
      </c>
      <c r="C3632" s="7" t="s">
        <v>30</v>
      </c>
      <c r="D3632" s="7" t="s">
        <v>22</v>
      </c>
      <c r="E3632" s="7" t="s">
        <v>17</v>
      </c>
      <c r="F3632" s="8">
        <v>45027.751388888886</v>
      </c>
      <c r="G3632" s="8">
        <v>45027.760416666664</v>
      </c>
      <c r="H3632" s="7">
        <v>13</v>
      </c>
      <c r="I3632" s="7">
        <v>7.6</v>
      </c>
      <c r="J3632" s="7">
        <v>8</v>
      </c>
      <c r="K3632" s="7">
        <v>60.8</v>
      </c>
      <c r="L3632" s="7" t="s">
        <v>23</v>
      </c>
      <c r="M3632" s="9">
        <v>1</v>
      </c>
      <c r="N3632" s="6" t="str">
        <f>IF(ev_charging_network_usage_!$I3632&lt;=10,"Low",IF(ev_charging_network_usage_!$I3632&lt;=30,"Medium","High"))</f>
        <v>Low</v>
      </c>
      <c r="O3632" s="6" t="str">
        <f t="shared" si="229"/>
        <v>Low Satisfaction</v>
      </c>
      <c r="P3632" s="6" t="str">
        <f>IF(ev_charging_network_usage_!$H3632&lt;30,"Short Charging",IF(ev_charging_network_usage_!$H3632&lt;=60,"Medium Charging","Long Charging"))</f>
        <v>Short Charging</v>
      </c>
      <c r="Q3632" s="6">
        <f t="shared" si="228"/>
        <v>2</v>
      </c>
      <c r="R3632" s="30">
        <f t="shared" si="226"/>
        <v>0.75138888888888888</v>
      </c>
      <c r="S3632" s="28">
        <f t="shared" si="227"/>
        <v>45027</v>
      </c>
      <c r="T3632" s="28"/>
    </row>
    <row r="3633" spans="1:20" ht="13.2" x14ac:dyDescent="0.25">
      <c r="A3633" s="3" t="s">
        <v>7975</v>
      </c>
      <c r="B3633" s="3" t="s">
        <v>78</v>
      </c>
      <c r="C3633" s="3" t="s">
        <v>21</v>
      </c>
      <c r="D3633" s="3" t="s">
        <v>34</v>
      </c>
      <c r="E3633" s="3" t="s">
        <v>17</v>
      </c>
      <c r="F3633" s="3" t="s">
        <v>7976</v>
      </c>
      <c r="G3633" s="3" t="s">
        <v>7977</v>
      </c>
      <c r="H3633" s="3">
        <v>57</v>
      </c>
      <c r="I3633" s="3">
        <v>31.72</v>
      </c>
      <c r="J3633" s="3">
        <v>15</v>
      </c>
      <c r="K3633" s="3">
        <v>475.8</v>
      </c>
      <c r="L3633" s="3" t="s">
        <v>27</v>
      </c>
      <c r="M3633" s="5">
        <v>1</v>
      </c>
      <c r="N3633" s="6" t="str">
        <f>IF(ev_charging_network_usage_!$I3633&lt;=10,"Low",IF(ev_charging_network_usage_!$I3633&lt;=30,"Medium","High"))</f>
        <v>High</v>
      </c>
      <c r="O3633" s="6" t="str">
        <f t="shared" si="229"/>
        <v>Low Satisfaction</v>
      </c>
      <c r="P3633" s="6" t="str">
        <f>IF(ev_charging_network_usage_!$H3633&lt;30,"Short Charging",IF(ev_charging_network_usage_!$H3633&lt;=60,"Medium Charging","Long Charging"))</f>
        <v>Medium Charging</v>
      </c>
      <c r="Q3633" s="6">
        <f t="shared" si="228"/>
        <v>1</v>
      </c>
      <c r="R3633" s="30">
        <f t="shared" si="226"/>
        <v>0.78749999999999998</v>
      </c>
      <c r="S3633" s="28">
        <f t="shared" si="227"/>
        <v>44983</v>
      </c>
      <c r="T3633" s="28"/>
    </row>
    <row r="3634" spans="1:20" ht="13.2" x14ac:dyDescent="0.25">
      <c r="A3634" s="7" t="s">
        <v>7978</v>
      </c>
      <c r="B3634" s="7" t="s">
        <v>78</v>
      </c>
      <c r="C3634" s="7" t="s">
        <v>15</v>
      </c>
      <c r="D3634" s="7" t="s">
        <v>34</v>
      </c>
      <c r="E3634" s="7" t="s">
        <v>35</v>
      </c>
      <c r="F3634" s="8">
        <v>45140.042361111111</v>
      </c>
      <c r="G3634" s="8">
        <v>45140.067361111112</v>
      </c>
      <c r="H3634" s="7">
        <v>36</v>
      </c>
      <c r="I3634" s="7">
        <v>14.26</v>
      </c>
      <c r="J3634" s="7">
        <v>15</v>
      </c>
      <c r="K3634" s="7">
        <v>213.9</v>
      </c>
      <c r="L3634" s="7" t="s">
        <v>27</v>
      </c>
      <c r="M3634" s="9">
        <v>3</v>
      </c>
      <c r="N3634" s="6" t="str">
        <f>IF(ev_charging_network_usage_!$I3634&lt;=10,"Low",IF(ev_charging_network_usage_!$I3634&lt;=30,"Medium","High"))</f>
        <v>Medium</v>
      </c>
      <c r="O3634" s="6" t="str">
        <f t="shared" si="229"/>
        <v>Medium Satisfaction</v>
      </c>
      <c r="P3634" s="6" t="str">
        <f>IF(ev_charging_network_usage_!$H3634&lt;30,"Short Charging",IF(ev_charging_network_usage_!$H3634&lt;=60,"Medium Charging","Long Charging"))</f>
        <v>Medium Charging</v>
      </c>
      <c r="Q3634" s="6">
        <f t="shared" si="228"/>
        <v>3</v>
      </c>
      <c r="R3634" s="30">
        <f t="shared" si="226"/>
        <v>4.2361111111111113E-2</v>
      </c>
      <c r="S3634" s="28">
        <f t="shared" si="227"/>
        <v>45140</v>
      </c>
      <c r="T3634" s="28"/>
    </row>
    <row r="3635" spans="1:20" ht="13.2" x14ac:dyDescent="0.25">
      <c r="A3635" s="3" t="s">
        <v>7979</v>
      </c>
      <c r="B3635" s="3" t="s">
        <v>55</v>
      </c>
      <c r="C3635" s="3" t="s">
        <v>30</v>
      </c>
      <c r="D3635" s="3" t="s">
        <v>16</v>
      </c>
      <c r="E3635" s="3" t="s">
        <v>17</v>
      </c>
      <c r="F3635" s="4">
        <v>45360.692361111112</v>
      </c>
      <c r="G3635" s="4">
        <v>45360.722916666666</v>
      </c>
      <c r="H3635" s="3">
        <v>44</v>
      </c>
      <c r="I3635" s="3">
        <v>46.1</v>
      </c>
      <c r="J3635" s="3">
        <v>10</v>
      </c>
      <c r="K3635" s="3">
        <v>461</v>
      </c>
      <c r="L3635" s="3" t="s">
        <v>23</v>
      </c>
      <c r="M3635" s="5">
        <v>5</v>
      </c>
      <c r="N3635" s="6" t="str">
        <f>IF(ev_charging_network_usage_!$I3635&lt;=10,"Low",IF(ev_charging_network_usage_!$I3635&lt;=30,"Medium","High"))</f>
        <v>High</v>
      </c>
      <c r="O3635" s="6" t="str">
        <f t="shared" si="229"/>
        <v>High Satisfaction</v>
      </c>
      <c r="P3635" s="6" t="str">
        <f>IF(ev_charging_network_usage_!$H3635&lt;30,"Short Charging",IF(ev_charging_network_usage_!$H3635&lt;=60,"Medium Charging","Long Charging"))</f>
        <v>Medium Charging</v>
      </c>
      <c r="Q3635" s="6">
        <f t="shared" si="228"/>
        <v>2</v>
      </c>
      <c r="R3635" s="30">
        <f t="shared" si="226"/>
        <v>0.69236111111111109</v>
      </c>
      <c r="S3635" s="28">
        <f t="shared" si="227"/>
        <v>45360</v>
      </c>
      <c r="T3635" s="28"/>
    </row>
    <row r="3636" spans="1:20" ht="13.2" x14ac:dyDescent="0.25">
      <c r="A3636" s="7" t="s">
        <v>7980</v>
      </c>
      <c r="B3636" s="7" t="s">
        <v>55</v>
      </c>
      <c r="C3636" s="7" t="s">
        <v>30</v>
      </c>
      <c r="D3636" s="7" t="s">
        <v>34</v>
      </c>
      <c r="E3636" s="7" t="s">
        <v>17</v>
      </c>
      <c r="F3636" s="8">
        <v>45574.948611111111</v>
      </c>
      <c r="G3636" s="8">
        <v>45605.001388888886</v>
      </c>
      <c r="H3636" s="7">
        <v>76</v>
      </c>
      <c r="I3636" s="7">
        <v>54.46</v>
      </c>
      <c r="J3636" s="7">
        <v>8</v>
      </c>
      <c r="K3636" s="7">
        <v>435.68</v>
      </c>
      <c r="L3636" s="7" t="s">
        <v>18</v>
      </c>
      <c r="M3636" s="9">
        <v>5</v>
      </c>
      <c r="N3636" s="6" t="str">
        <f>IF(ev_charging_network_usage_!$I3636&lt;=10,"Low",IF(ev_charging_network_usage_!$I3636&lt;=30,"Medium","High"))</f>
        <v>High</v>
      </c>
      <c r="O3636" s="6" t="str">
        <f t="shared" si="229"/>
        <v>High Satisfaction</v>
      </c>
      <c r="P3636" s="6" t="str">
        <f>IF(ev_charging_network_usage_!$H3636&lt;30,"Short Charging",IF(ev_charging_network_usage_!$H3636&lt;=60,"Medium Charging","Long Charging"))</f>
        <v>Long Charging</v>
      </c>
      <c r="Q3636" s="6">
        <f t="shared" si="228"/>
        <v>2</v>
      </c>
      <c r="R3636" s="30">
        <f t="shared" si="226"/>
        <v>0.94861111111111107</v>
      </c>
      <c r="S3636" s="28">
        <f t="shared" si="227"/>
        <v>45574</v>
      </c>
      <c r="T3636" s="28"/>
    </row>
    <row r="3637" spans="1:20" ht="13.2" x14ac:dyDescent="0.25">
      <c r="A3637" s="3" t="s">
        <v>7981</v>
      </c>
      <c r="B3637" s="3" t="s">
        <v>20</v>
      </c>
      <c r="C3637" s="3" t="s">
        <v>30</v>
      </c>
      <c r="D3637" s="3" t="s">
        <v>31</v>
      </c>
      <c r="E3637" s="3" t="s">
        <v>35</v>
      </c>
      <c r="F3637" s="3" t="s">
        <v>7982</v>
      </c>
      <c r="G3637" s="3" t="s">
        <v>7983</v>
      </c>
      <c r="H3637" s="3">
        <v>117</v>
      </c>
      <c r="I3637" s="3">
        <v>39.869999999999997</v>
      </c>
      <c r="J3637" s="3">
        <v>15</v>
      </c>
      <c r="K3637" s="3">
        <v>598.04999999999995</v>
      </c>
      <c r="L3637" s="3" t="s">
        <v>38</v>
      </c>
      <c r="M3637" s="5">
        <v>3</v>
      </c>
      <c r="N3637" s="6" t="str">
        <f>IF(ev_charging_network_usage_!$I3637&lt;=10,"Low",IF(ev_charging_network_usage_!$I3637&lt;=30,"Medium","High"))</f>
        <v>High</v>
      </c>
      <c r="O3637" s="6" t="str">
        <f t="shared" si="229"/>
        <v>Medium Satisfaction</v>
      </c>
      <c r="P3637" s="6" t="str">
        <f>IF(ev_charging_network_usage_!$H3637&lt;30,"Short Charging",IF(ev_charging_network_usage_!$H3637&lt;=60,"Medium Charging","Long Charging"))</f>
        <v>Long Charging</v>
      </c>
      <c r="Q3637" s="6">
        <f t="shared" si="228"/>
        <v>2</v>
      </c>
      <c r="R3637" s="30">
        <f t="shared" si="226"/>
        <v>0.74791666666666667</v>
      </c>
      <c r="S3637" s="28">
        <f t="shared" si="227"/>
        <v>45215</v>
      </c>
      <c r="T3637" s="28"/>
    </row>
    <row r="3638" spans="1:20" ht="13.2" x14ac:dyDescent="0.25">
      <c r="A3638" s="7" t="s">
        <v>7984</v>
      </c>
      <c r="B3638" s="7" t="s">
        <v>55</v>
      </c>
      <c r="C3638" s="7" t="s">
        <v>21</v>
      </c>
      <c r="D3638" s="7" t="s">
        <v>22</v>
      </c>
      <c r="E3638" s="7" t="s">
        <v>35</v>
      </c>
      <c r="F3638" s="8">
        <v>45450.6875</v>
      </c>
      <c r="G3638" s="8">
        <v>45450.710416666669</v>
      </c>
      <c r="H3638" s="7">
        <v>33</v>
      </c>
      <c r="I3638" s="7">
        <v>14.84</v>
      </c>
      <c r="J3638" s="7">
        <v>10</v>
      </c>
      <c r="K3638" s="7">
        <v>148.4</v>
      </c>
      <c r="L3638" s="7" t="s">
        <v>23</v>
      </c>
      <c r="M3638" s="9">
        <v>3</v>
      </c>
      <c r="N3638" s="6" t="str">
        <f>IF(ev_charging_network_usage_!$I3638&lt;=10,"Low",IF(ev_charging_network_usage_!$I3638&lt;=30,"Medium","High"))</f>
        <v>Medium</v>
      </c>
      <c r="O3638" s="6" t="str">
        <f t="shared" si="229"/>
        <v>Medium Satisfaction</v>
      </c>
      <c r="P3638" s="6" t="str">
        <f>IF(ev_charging_network_usage_!$H3638&lt;30,"Short Charging",IF(ev_charging_network_usage_!$H3638&lt;=60,"Medium Charging","Long Charging"))</f>
        <v>Medium Charging</v>
      </c>
      <c r="Q3638" s="6">
        <f t="shared" si="228"/>
        <v>1</v>
      </c>
      <c r="R3638" s="30">
        <f t="shared" si="226"/>
        <v>0.6875</v>
      </c>
      <c r="S3638" s="28">
        <f t="shared" si="227"/>
        <v>45450</v>
      </c>
      <c r="T3638" s="28"/>
    </row>
    <row r="3639" spans="1:20" ht="13.2" x14ac:dyDescent="0.25">
      <c r="A3639" s="3" t="s">
        <v>7985</v>
      </c>
      <c r="B3639" s="3" t="s">
        <v>14</v>
      </c>
      <c r="C3639" s="3" t="s">
        <v>30</v>
      </c>
      <c r="D3639" s="3" t="s">
        <v>34</v>
      </c>
      <c r="E3639" s="3" t="s">
        <v>35</v>
      </c>
      <c r="F3639" s="4">
        <v>45116.683333333334</v>
      </c>
      <c r="G3639" s="4">
        <v>45116.736805555556</v>
      </c>
      <c r="H3639" s="3">
        <v>77</v>
      </c>
      <c r="I3639" s="3">
        <v>40.270000000000003</v>
      </c>
      <c r="J3639" s="3">
        <v>15</v>
      </c>
      <c r="K3639" s="3">
        <v>604.04999999999995</v>
      </c>
      <c r="L3639" s="3" t="s">
        <v>27</v>
      </c>
      <c r="M3639" s="5">
        <v>1</v>
      </c>
      <c r="N3639" s="6" t="str">
        <f>IF(ev_charging_network_usage_!$I3639&lt;=10,"Low",IF(ev_charging_network_usage_!$I3639&lt;=30,"Medium","High"))</f>
        <v>High</v>
      </c>
      <c r="O3639" s="6" t="str">
        <f t="shared" si="229"/>
        <v>Low Satisfaction</v>
      </c>
      <c r="P3639" s="6" t="str">
        <f>IF(ev_charging_network_usage_!$H3639&lt;30,"Short Charging",IF(ev_charging_network_usage_!$H3639&lt;=60,"Medium Charging","Long Charging"))</f>
        <v>Long Charging</v>
      </c>
      <c r="Q3639" s="6">
        <f t="shared" si="228"/>
        <v>2</v>
      </c>
      <c r="R3639" s="30">
        <f t="shared" si="226"/>
        <v>0.68333333333333335</v>
      </c>
      <c r="S3639" s="28">
        <f t="shared" si="227"/>
        <v>45116</v>
      </c>
      <c r="T3639" s="28"/>
    </row>
    <row r="3640" spans="1:20" ht="13.2" x14ac:dyDescent="0.25">
      <c r="A3640" s="7" t="s">
        <v>7986</v>
      </c>
      <c r="B3640" s="7" t="s">
        <v>78</v>
      </c>
      <c r="C3640" s="7" t="s">
        <v>30</v>
      </c>
      <c r="D3640" s="7" t="s">
        <v>22</v>
      </c>
      <c r="E3640" s="7" t="s">
        <v>35</v>
      </c>
      <c r="F3640" s="7" t="s">
        <v>7987</v>
      </c>
      <c r="G3640" s="7" t="s">
        <v>7988</v>
      </c>
      <c r="H3640" s="7">
        <v>69</v>
      </c>
      <c r="I3640" s="7">
        <v>48.88</v>
      </c>
      <c r="J3640" s="7">
        <v>12</v>
      </c>
      <c r="K3640" s="7">
        <v>586.55999999999995</v>
      </c>
      <c r="L3640" s="7" t="s">
        <v>38</v>
      </c>
      <c r="M3640" s="9">
        <v>3</v>
      </c>
      <c r="N3640" s="6" t="str">
        <f>IF(ev_charging_network_usage_!$I3640&lt;=10,"Low",IF(ev_charging_network_usage_!$I3640&lt;=30,"Medium","High"))</f>
        <v>High</v>
      </c>
      <c r="O3640" s="6" t="str">
        <f t="shared" si="229"/>
        <v>Medium Satisfaction</v>
      </c>
      <c r="P3640" s="6" t="str">
        <f>IF(ev_charging_network_usage_!$H3640&lt;30,"Short Charging",IF(ev_charging_network_usage_!$H3640&lt;=60,"Medium Charging","Long Charging"))</f>
        <v>Long Charging</v>
      </c>
      <c r="Q3640" s="6">
        <f t="shared" si="228"/>
        <v>2</v>
      </c>
      <c r="R3640" s="30">
        <f t="shared" si="226"/>
        <v>0.34305555555555556</v>
      </c>
      <c r="S3640" s="28">
        <f t="shared" si="227"/>
        <v>44978</v>
      </c>
      <c r="T3640" s="28"/>
    </row>
    <row r="3641" spans="1:20" ht="13.2" x14ac:dyDescent="0.25">
      <c r="A3641" s="3" t="s">
        <v>7989</v>
      </c>
      <c r="B3641" s="3" t="s">
        <v>78</v>
      </c>
      <c r="C3641" s="3" t="s">
        <v>15</v>
      </c>
      <c r="D3641" s="3" t="s">
        <v>34</v>
      </c>
      <c r="E3641" s="3" t="s">
        <v>17</v>
      </c>
      <c r="F3641" s="3" t="s">
        <v>7990</v>
      </c>
      <c r="G3641" s="3" t="s">
        <v>7991</v>
      </c>
      <c r="H3641" s="3">
        <v>97</v>
      </c>
      <c r="I3641" s="3">
        <v>8.8000000000000007</v>
      </c>
      <c r="J3641" s="3">
        <v>10</v>
      </c>
      <c r="K3641" s="3">
        <v>88</v>
      </c>
      <c r="L3641" s="3" t="s">
        <v>23</v>
      </c>
      <c r="M3641" s="5">
        <v>5</v>
      </c>
      <c r="N3641" s="6" t="str">
        <f>IF(ev_charging_network_usage_!$I3641&lt;=10,"Low",IF(ev_charging_network_usage_!$I3641&lt;=30,"Medium","High"))</f>
        <v>Low</v>
      </c>
      <c r="O3641" s="6" t="str">
        <f t="shared" si="229"/>
        <v>High Satisfaction</v>
      </c>
      <c r="P3641" s="6" t="str">
        <f>IF(ev_charging_network_usage_!$H3641&lt;30,"Short Charging",IF(ev_charging_network_usage_!$H3641&lt;=60,"Medium Charging","Long Charging"))</f>
        <v>Long Charging</v>
      </c>
      <c r="Q3641" s="6">
        <f t="shared" si="228"/>
        <v>3</v>
      </c>
      <c r="R3641" s="30">
        <f t="shared" si="226"/>
        <v>0.62083333333333335</v>
      </c>
      <c r="S3641" s="28">
        <f t="shared" si="227"/>
        <v>45007</v>
      </c>
      <c r="T3641" s="28"/>
    </row>
    <row r="3642" spans="1:20" ht="13.2" x14ac:dyDescent="0.25">
      <c r="A3642" s="7" t="s">
        <v>7992</v>
      </c>
      <c r="B3642" s="7" t="s">
        <v>55</v>
      </c>
      <c r="C3642" s="7" t="s">
        <v>30</v>
      </c>
      <c r="D3642" s="7" t="s">
        <v>34</v>
      </c>
      <c r="E3642" s="7" t="s">
        <v>35</v>
      </c>
      <c r="F3642" s="7" t="s">
        <v>7993</v>
      </c>
      <c r="G3642" s="7" t="s">
        <v>7994</v>
      </c>
      <c r="H3642" s="7">
        <v>34</v>
      </c>
      <c r="I3642" s="7">
        <v>16.87</v>
      </c>
      <c r="J3642" s="7">
        <v>15</v>
      </c>
      <c r="K3642" s="7">
        <v>253.05</v>
      </c>
      <c r="L3642" s="7" t="s">
        <v>38</v>
      </c>
      <c r="M3642" s="9">
        <v>4</v>
      </c>
      <c r="N3642" s="6" t="str">
        <f>IF(ev_charging_network_usage_!$I3642&lt;=10,"Low",IF(ev_charging_network_usage_!$I3642&lt;=30,"Medium","High"))</f>
        <v>Medium</v>
      </c>
      <c r="O3642" s="6" t="str">
        <f t="shared" si="229"/>
        <v>Medium Satisfaction</v>
      </c>
      <c r="P3642" s="6" t="str">
        <f>IF(ev_charging_network_usage_!$H3642&lt;30,"Short Charging",IF(ev_charging_network_usage_!$H3642&lt;=60,"Medium Charging","Long Charging"))</f>
        <v>Medium Charging</v>
      </c>
      <c r="Q3642" s="6">
        <f t="shared" si="228"/>
        <v>2</v>
      </c>
      <c r="R3642" s="30">
        <f t="shared" si="226"/>
        <v>0.8354166666666667</v>
      </c>
      <c r="S3642" s="28">
        <f t="shared" si="227"/>
        <v>45061</v>
      </c>
      <c r="T3642" s="28"/>
    </row>
    <row r="3643" spans="1:20" ht="13.2" x14ac:dyDescent="0.25">
      <c r="A3643" s="3" t="s">
        <v>7995</v>
      </c>
      <c r="B3643" s="3" t="s">
        <v>48</v>
      </c>
      <c r="C3643" s="3" t="s">
        <v>30</v>
      </c>
      <c r="D3643" s="3" t="s">
        <v>31</v>
      </c>
      <c r="E3643" s="3" t="s">
        <v>17</v>
      </c>
      <c r="F3643" s="3" t="s">
        <v>7996</v>
      </c>
      <c r="G3643" s="3" t="s">
        <v>7997</v>
      </c>
      <c r="H3643" s="3">
        <v>27</v>
      </c>
      <c r="I3643" s="3">
        <v>4.4800000000000004</v>
      </c>
      <c r="J3643" s="3">
        <v>10</v>
      </c>
      <c r="K3643" s="3">
        <v>44.8</v>
      </c>
      <c r="L3643" s="3" t="s">
        <v>18</v>
      </c>
      <c r="M3643" s="5">
        <v>3</v>
      </c>
      <c r="N3643" s="6" t="str">
        <f>IF(ev_charging_network_usage_!$I3643&lt;=10,"Low",IF(ev_charging_network_usage_!$I3643&lt;=30,"Medium","High"))</f>
        <v>Low</v>
      </c>
      <c r="O3643" s="6" t="str">
        <f t="shared" si="229"/>
        <v>Medium Satisfaction</v>
      </c>
      <c r="P3643" s="6" t="str">
        <f>IF(ev_charging_network_usage_!$H3643&lt;30,"Short Charging",IF(ev_charging_network_usage_!$H3643&lt;=60,"Medium Charging","Long Charging"))</f>
        <v>Short Charging</v>
      </c>
      <c r="Q3643" s="6">
        <f t="shared" si="228"/>
        <v>2</v>
      </c>
      <c r="R3643" s="30">
        <f t="shared" si="226"/>
        <v>0.90277777777777779</v>
      </c>
      <c r="S3643" s="28">
        <f t="shared" si="227"/>
        <v>45340</v>
      </c>
      <c r="T3643" s="28"/>
    </row>
    <row r="3644" spans="1:20" ht="13.2" x14ac:dyDescent="0.25">
      <c r="A3644" s="7" t="s">
        <v>7998</v>
      </c>
      <c r="B3644" s="7" t="s">
        <v>48</v>
      </c>
      <c r="C3644" s="7" t="s">
        <v>21</v>
      </c>
      <c r="D3644" s="7" t="s">
        <v>34</v>
      </c>
      <c r="E3644" s="7" t="s">
        <v>17</v>
      </c>
      <c r="F3644" s="8">
        <v>45602.709722222222</v>
      </c>
      <c r="G3644" s="8">
        <v>45602.772916666669</v>
      </c>
      <c r="H3644" s="7">
        <v>91</v>
      </c>
      <c r="I3644" s="7">
        <v>18.239999999999998</v>
      </c>
      <c r="J3644" s="7">
        <v>12</v>
      </c>
      <c r="K3644" s="7">
        <v>218.88</v>
      </c>
      <c r="L3644" s="7" t="s">
        <v>23</v>
      </c>
      <c r="M3644" s="9">
        <v>4</v>
      </c>
      <c r="N3644" s="6" t="str">
        <f>IF(ev_charging_network_usage_!$I3644&lt;=10,"Low",IF(ev_charging_network_usage_!$I3644&lt;=30,"Medium","High"))</f>
        <v>Medium</v>
      </c>
      <c r="O3644" s="6" t="str">
        <f t="shared" si="229"/>
        <v>Medium Satisfaction</v>
      </c>
      <c r="P3644" s="6" t="str">
        <f>IF(ev_charging_network_usage_!$H3644&lt;30,"Short Charging",IF(ev_charging_network_usage_!$H3644&lt;=60,"Medium Charging","Long Charging"))</f>
        <v>Long Charging</v>
      </c>
      <c r="Q3644" s="6">
        <f t="shared" si="228"/>
        <v>1</v>
      </c>
      <c r="R3644" s="30">
        <f t="shared" si="226"/>
        <v>0.70972222222222225</v>
      </c>
      <c r="S3644" s="28">
        <f t="shared" si="227"/>
        <v>45602</v>
      </c>
      <c r="T3644" s="28"/>
    </row>
    <row r="3645" spans="1:20" ht="13.2" x14ac:dyDescent="0.25">
      <c r="A3645" s="3" t="s">
        <v>7999</v>
      </c>
      <c r="B3645" s="3" t="s">
        <v>78</v>
      </c>
      <c r="C3645" s="3" t="s">
        <v>30</v>
      </c>
      <c r="D3645" s="3" t="s">
        <v>31</v>
      </c>
      <c r="E3645" s="3" t="s">
        <v>35</v>
      </c>
      <c r="F3645" s="3" t="s">
        <v>8000</v>
      </c>
      <c r="G3645" s="3" t="s">
        <v>8001</v>
      </c>
      <c r="H3645" s="3">
        <v>84</v>
      </c>
      <c r="I3645" s="3">
        <v>4.58</v>
      </c>
      <c r="J3645" s="3">
        <v>8</v>
      </c>
      <c r="K3645" s="3">
        <v>36.64</v>
      </c>
      <c r="L3645" s="3" t="s">
        <v>38</v>
      </c>
      <c r="M3645" s="5">
        <v>1</v>
      </c>
      <c r="N3645" s="6" t="str">
        <f>IF(ev_charging_network_usage_!$I3645&lt;=10,"Low",IF(ev_charging_network_usage_!$I3645&lt;=30,"Medium","High"))</f>
        <v>Low</v>
      </c>
      <c r="O3645" s="6" t="str">
        <f t="shared" si="229"/>
        <v>Low Satisfaction</v>
      </c>
      <c r="P3645" s="6" t="str">
        <f>IF(ev_charging_network_usage_!$H3645&lt;30,"Short Charging",IF(ev_charging_network_usage_!$H3645&lt;=60,"Medium Charging","Long Charging"))</f>
        <v>Long Charging</v>
      </c>
      <c r="Q3645" s="6">
        <f t="shared" si="228"/>
        <v>2</v>
      </c>
      <c r="R3645" s="30">
        <f t="shared" si="226"/>
        <v>0.1076388888888889</v>
      </c>
      <c r="S3645" s="28">
        <f t="shared" si="227"/>
        <v>45015</v>
      </c>
      <c r="T3645" s="28"/>
    </row>
    <row r="3646" spans="1:20" ht="13.2" x14ac:dyDescent="0.25">
      <c r="A3646" s="7" t="s">
        <v>8002</v>
      </c>
      <c r="B3646" s="7" t="s">
        <v>55</v>
      </c>
      <c r="C3646" s="7" t="s">
        <v>30</v>
      </c>
      <c r="D3646" s="7" t="s">
        <v>16</v>
      </c>
      <c r="E3646" s="7" t="s">
        <v>35</v>
      </c>
      <c r="F3646" s="7" t="s">
        <v>8003</v>
      </c>
      <c r="G3646" s="7" t="s">
        <v>8004</v>
      </c>
      <c r="H3646" s="7">
        <v>31</v>
      </c>
      <c r="I3646" s="7">
        <v>25.59</v>
      </c>
      <c r="J3646" s="7">
        <v>8</v>
      </c>
      <c r="K3646" s="7">
        <v>204.72</v>
      </c>
      <c r="L3646" s="7" t="s">
        <v>18</v>
      </c>
      <c r="M3646" s="9">
        <v>1</v>
      </c>
      <c r="N3646" s="6" t="str">
        <f>IF(ev_charging_network_usage_!$I3646&lt;=10,"Low",IF(ev_charging_network_usage_!$I3646&lt;=30,"Medium","High"))</f>
        <v>Medium</v>
      </c>
      <c r="O3646" s="6" t="str">
        <f t="shared" si="229"/>
        <v>Low Satisfaction</v>
      </c>
      <c r="P3646" s="6" t="str">
        <f>IF(ev_charging_network_usage_!$H3646&lt;30,"Short Charging",IF(ev_charging_network_usage_!$H3646&lt;=60,"Medium Charging","Long Charging"))</f>
        <v>Medium Charging</v>
      </c>
      <c r="Q3646" s="6">
        <f t="shared" si="228"/>
        <v>2</v>
      </c>
      <c r="R3646" s="30">
        <f t="shared" si="226"/>
        <v>2.6388888888888889E-2</v>
      </c>
      <c r="S3646" s="28">
        <f t="shared" si="227"/>
        <v>45247</v>
      </c>
      <c r="T3646" s="28"/>
    </row>
    <row r="3647" spans="1:20" ht="13.2" x14ac:dyDescent="0.25">
      <c r="A3647" s="3" t="s">
        <v>8005</v>
      </c>
      <c r="B3647" s="3" t="s">
        <v>20</v>
      </c>
      <c r="C3647" s="3" t="s">
        <v>21</v>
      </c>
      <c r="D3647" s="3" t="s">
        <v>22</v>
      </c>
      <c r="E3647" s="3" t="s">
        <v>17</v>
      </c>
      <c r="F3647" s="4">
        <v>45081.238194444442</v>
      </c>
      <c r="G3647" s="4">
        <v>45081.277777777781</v>
      </c>
      <c r="H3647" s="3">
        <v>57</v>
      </c>
      <c r="I3647" s="3">
        <v>28.03</v>
      </c>
      <c r="J3647" s="3">
        <v>12</v>
      </c>
      <c r="K3647" s="3">
        <v>336.36</v>
      </c>
      <c r="L3647" s="3" t="s">
        <v>27</v>
      </c>
      <c r="M3647" s="5">
        <v>5</v>
      </c>
      <c r="N3647" s="6" t="str">
        <f>IF(ev_charging_network_usage_!$I3647&lt;=10,"Low",IF(ev_charging_network_usage_!$I3647&lt;=30,"Medium","High"))</f>
        <v>Medium</v>
      </c>
      <c r="O3647" s="6" t="str">
        <f t="shared" si="229"/>
        <v>High Satisfaction</v>
      </c>
      <c r="P3647" s="6" t="str">
        <f>IF(ev_charging_network_usage_!$H3647&lt;30,"Short Charging",IF(ev_charging_network_usage_!$H3647&lt;=60,"Medium Charging","Long Charging"))</f>
        <v>Medium Charging</v>
      </c>
      <c r="Q3647" s="6">
        <f t="shared" si="228"/>
        <v>1</v>
      </c>
      <c r="R3647" s="30">
        <f t="shared" si="226"/>
        <v>0.23819444444444443</v>
      </c>
      <c r="S3647" s="28">
        <f t="shared" si="227"/>
        <v>45081</v>
      </c>
      <c r="T3647" s="28"/>
    </row>
    <row r="3648" spans="1:20" ht="13.2" x14ac:dyDescent="0.25">
      <c r="A3648" s="7" t="s">
        <v>8006</v>
      </c>
      <c r="B3648" s="7" t="s">
        <v>20</v>
      </c>
      <c r="C3648" s="7" t="s">
        <v>15</v>
      </c>
      <c r="D3648" s="7" t="s">
        <v>34</v>
      </c>
      <c r="E3648" s="7" t="s">
        <v>35</v>
      </c>
      <c r="F3648" s="8">
        <v>45205.848611111112</v>
      </c>
      <c r="G3648" s="8">
        <v>45205.890277777777</v>
      </c>
      <c r="H3648" s="7">
        <v>60</v>
      </c>
      <c r="I3648" s="7">
        <v>16.87</v>
      </c>
      <c r="J3648" s="7">
        <v>10</v>
      </c>
      <c r="K3648" s="7">
        <v>168.7</v>
      </c>
      <c r="L3648" s="7" t="s">
        <v>18</v>
      </c>
      <c r="M3648" s="9">
        <v>2</v>
      </c>
      <c r="N3648" s="6" t="str">
        <f>IF(ev_charging_network_usage_!$I3648&lt;=10,"Low",IF(ev_charging_network_usage_!$I3648&lt;=30,"Medium","High"))</f>
        <v>Medium</v>
      </c>
      <c r="O3648" s="6" t="str">
        <f t="shared" si="229"/>
        <v>Low Satisfaction</v>
      </c>
      <c r="P3648" s="6" t="str">
        <f>IF(ev_charging_network_usage_!$H3648&lt;30,"Short Charging",IF(ev_charging_network_usage_!$H3648&lt;=60,"Medium Charging","Long Charging"))</f>
        <v>Medium Charging</v>
      </c>
      <c r="Q3648" s="6">
        <f t="shared" si="228"/>
        <v>3</v>
      </c>
      <c r="R3648" s="30">
        <f t="shared" si="226"/>
        <v>0.84861111111111109</v>
      </c>
      <c r="S3648" s="28">
        <f t="shared" si="227"/>
        <v>45205</v>
      </c>
      <c r="T3648" s="28"/>
    </row>
    <row r="3649" spans="1:20" ht="13.2" x14ac:dyDescent="0.25">
      <c r="A3649" s="3" t="s">
        <v>8007</v>
      </c>
      <c r="B3649" s="3" t="s">
        <v>20</v>
      </c>
      <c r="C3649" s="3" t="s">
        <v>21</v>
      </c>
      <c r="D3649" s="3" t="s">
        <v>31</v>
      </c>
      <c r="E3649" s="3" t="s">
        <v>17</v>
      </c>
      <c r="F3649" s="4">
        <v>45362.450694444444</v>
      </c>
      <c r="G3649" s="4">
        <v>45362.47152777778</v>
      </c>
      <c r="H3649" s="3">
        <v>30</v>
      </c>
      <c r="I3649" s="3">
        <v>13.03</v>
      </c>
      <c r="J3649" s="3">
        <v>12</v>
      </c>
      <c r="K3649" s="3">
        <v>156.36000000000001</v>
      </c>
      <c r="L3649" s="3" t="s">
        <v>18</v>
      </c>
      <c r="M3649" s="5">
        <v>3</v>
      </c>
      <c r="N3649" s="6" t="str">
        <f>IF(ev_charging_network_usage_!$I3649&lt;=10,"Low",IF(ev_charging_network_usage_!$I3649&lt;=30,"Medium","High"))</f>
        <v>Medium</v>
      </c>
      <c r="O3649" s="6" t="str">
        <f t="shared" si="229"/>
        <v>Medium Satisfaction</v>
      </c>
      <c r="P3649" s="6" t="str">
        <f>IF(ev_charging_network_usage_!$H3649&lt;30,"Short Charging",IF(ev_charging_network_usage_!$H3649&lt;=60,"Medium Charging","Long Charging"))</f>
        <v>Medium Charging</v>
      </c>
      <c r="Q3649" s="6">
        <f t="shared" si="228"/>
        <v>1</v>
      </c>
      <c r="R3649" s="30">
        <f t="shared" si="226"/>
        <v>0.45069444444444445</v>
      </c>
      <c r="S3649" s="28">
        <f t="shared" si="227"/>
        <v>45362</v>
      </c>
      <c r="T3649" s="28"/>
    </row>
    <row r="3650" spans="1:20" ht="13.2" x14ac:dyDescent="0.25">
      <c r="A3650" s="7" t="s">
        <v>8008</v>
      </c>
      <c r="B3650" s="7" t="s">
        <v>55</v>
      </c>
      <c r="C3650" s="7" t="s">
        <v>30</v>
      </c>
      <c r="D3650" s="7" t="s">
        <v>16</v>
      </c>
      <c r="E3650" s="7" t="s">
        <v>17</v>
      </c>
      <c r="F3650" s="7" t="s">
        <v>8009</v>
      </c>
      <c r="G3650" s="7" t="s">
        <v>8010</v>
      </c>
      <c r="H3650" s="7">
        <v>92</v>
      </c>
      <c r="I3650" s="7">
        <v>35.71</v>
      </c>
      <c r="J3650" s="7">
        <v>8</v>
      </c>
      <c r="K3650" s="7">
        <v>285.68</v>
      </c>
      <c r="L3650" s="7" t="s">
        <v>18</v>
      </c>
      <c r="M3650" s="9">
        <v>2</v>
      </c>
      <c r="N3650" s="6" t="str">
        <f>IF(ev_charging_network_usage_!$I3650&lt;=10,"Low",IF(ev_charging_network_usage_!$I3650&lt;=30,"Medium","High"))</f>
        <v>High</v>
      </c>
      <c r="O3650" s="6" t="str">
        <f t="shared" si="229"/>
        <v>Low Satisfaction</v>
      </c>
      <c r="P3650" s="6" t="str">
        <f>IF(ev_charging_network_usage_!$H3650&lt;30,"Short Charging",IF(ev_charging_network_usage_!$H3650&lt;=60,"Medium Charging","Long Charging"))</f>
        <v>Long Charging</v>
      </c>
      <c r="Q3650" s="6">
        <f t="shared" si="228"/>
        <v>2</v>
      </c>
      <c r="R3650" s="30">
        <f t="shared" ref="R3650:R3713" si="230">TIME(HOUR(F3650),MINUTE(F3650),SECOND(F3650))</f>
        <v>0.69861111111111107</v>
      </c>
      <c r="S3650" s="28">
        <f t="shared" ref="S3650:S3713" si="231">DATE(YEAR(F3650),MONTH(F3650),DAY(F3650))</f>
        <v>45217</v>
      </c>
      <c r="T3650" s="28"/>
    </row>
    <row r="3651" spans="1:20" ht="13.2" x14ac:dyDescent="0.25">
      <c r="A3651" s="3" t="s">
        <v>8011</v>
      </c>
      <c r="B3651" s="3" t="s">
        <v>59</v>
      </c>
      <c r="C3651" s="3" t="s">
        <v>21</v>
      </c>
      <c r="D3651" s="3" t="s">
        <v>22</v>
      </c>
      <c r="E3651" s="3" t="s">
        <v>35</v>
      </c>
      <c r="F3651" s="3" t="s">
        <v>8012</v>
      </c>
      <c r="G3651" s="3" t="s">
        <v>8013</v>
      </c>
      <c r="H3651" s="3">
        <v>30</v>
      </c>
      <c r="I3651" s="3">
        <v>9.99</v>
      </c>
      <c r="J3651" s="3">
        <v>15</v>
      </c>
      <c r="K3651" s="3">
        <v>149.85</v>
      </c>
      <c r="L3651" s="3" t="s">
        <v>18</v>
      </c>
      <c r="M3651" s="5">
        <v>5</v>
      </c>
      <c r="N3651" s="6" t="str">
        <f>IF(ev_charging_network_usage_!$I3651&lt;=10,"Low",IF(ev_charging_network_usage_!$I3651&lt;=30,"Medium","High"))</f>
        <v>Low</v>
      </c>
      <c r="O3651" s="6" t="str">
        <f t="shared" si="229"/>
        <v>High Satisfaction</v>
      </c>
      <c r="P3651" s="6" t="str">
        <f>IF(ev_charging_network_usage_!$H3651&lt;30,"Short Charging",IF(ev_charging_network_usage_!$H3651&lt;=60,"Medium Charging","Long Charging"))</f>
        <v>Medium Charging</v>
      </c>
      <c r="Q3651" s="6">
        <f t="shared" ref="Q3651:Q3714" si="232">IF(C3651="Fast Charger",1,IF(C3651="Standard Charger",2,IF(C3651="Super Fast Charger",3,"")))</f>
        <v>1</v>
      </c>
      <c r="R3651" s="30">
        <f t="shared" si="230"/>
        <v>0.1388888888888889</v>
      </c>
      <c r="S3651" s="28">
        <f t="shared" si="231"/>
        <v>45218</v>
      </c>
      <c r="T3651" s="28"/>
    </row>
    <row r="3652" spans="1:20" ht="13.2" x14ac:dyDescent="0.25">
      <c r="A3652" s="7" t="s">
        <v>8014</v>
      </c>
      <c r="B3652" s="7" t="s">
        <v>55</v>
      </c>
      <c r="C3652" s="7" t="s">
        <v>30</v>
      </c>
      <c r="D3652" s="7" t="s">
        <v>16</v>
      </c>
      <c r="E3652" s="7" t="s">
        <v>35</v>
      </c>
      <c r="F3652" s="8">
        <v>45478.279861111114</v>
      </c>
      <c r="G3652" s="8">
        <v>45478.359027777777</v>
      </c>
      <c r="H3652" s="7">
        <v>114</v>
      </c>
      <c r="I3652" s="7">
        <v>42.47</v>
      </c>
      <c r="J3652" s="7">
        <v>10</v>
      </c>
      <c r="K3652" s="7">
        <v>424.7</v>
      </c>
      <c r="L3652" s="7" t="s">
        <v>27</v>
      </c>
      <c r="M3652" s="9">
        <v>2</v>
      </c>
      <c r="N3652" s="6" t="str">
        <f>IF(ev_charging_network_usage_!$I3652&lt;=10,"Low",IF(ev_charging_network_usage_!$I3652&lt;=30,"Medium","High"))</f>
        <v>High</v>
      </c>
      <c r="O3652" s="6" t="str">
        <f t="shared" ref="O3652:O3715" si="233">IF(M3652&lt;=2,"Low Satisfaction",IF(M3652&lt;=4,"Medium Satisfaction","High Satisfaction"))</f>
        <v>Low Satisfaction</v>
      </c>
      <c r="P3652" s="6" t="str">
        <f>IF(ev_charging_network_usage_!$H3652&lt;30,"Short Charging",IF(ev_charging_network_usage_!$H3652&lt;=60,"Medium Charging","Long Charging"))</f>
        <v>Long Charging</v>
      </c>
      <c r="Q3652" s="6">
        <f t="shared" si="232"/>
        <v>2</v>
      </c>
      <c r="R3652" s="30">
        <f t="shared" si="230"/>
        <v>0.27986111111111112</v>
      </c>
      <c r="S3652" s="28">
        <f t="shared" si="231"/>
        <v>45478</v>
      </c>
      <c r="T3652" s="28"/>
    </row>
    <row r="3653" spans="1:20" ht="13.2" x14ac:dyDescent="0.25">
      <c r="A3653" s="3" t="s">
        <v>8015</v>
      </c>
      <c r="B3653" s="3" t="s">
        <v>20</v>
      </c>
      <c r="C3653" s="3" t="s">
        <v>15</v>
      </c>
      <c r="D3653" s="3" t="s">
        <v>34</v>
      </c>
      <c r="E3653" s="3" t="s">
        <v>35</v>
      </c>
      <c r="F3653" s="4">
        <v>45414.704861111109</v>
      </c>
      <c r="G3653" s="4">
        <v>45414.749305555553</v>
      </c>
      <c r="H3653" s="3">
        <v>64</v>
      </c>
      <c r="I3653" s="3">
        <v>15.33</v>
      </c>
      <c r="J3653" s="3">
        <v>10</v>
      </c>
      <c r="K3653" s="3">
        <v>153.30000000000001</v>
      </c>
      <c r="L3653" s="3" t="s">
        <v>38</v>
      </c>
      <c r="M3653" s="5">
        <v>2</v>
      </c>
      <c r="N3653" s="6" t="str">
        <f>IF(ev_charging_network_usage_!$I3653&lt;=10,"Low",IF(ev_charging_network_usage_!$I3653&lt;=30,"Medium","High"))</f>
        <v>Medium</v>
      </c>
      <c r="O3653" s="6" t="str">
        <f t="shared" si="233"/>
        <v>Low Satisfaction</v>
      </c>
      <c r="P3653" s="6" t="str">
        <f>IF(ev_charging_network_usage_!$H3653&lt;30,"Short Charging",IF(ev_charging_network_usage_!$H3653&lt;=60,"Medium Charging","Long Charging"))</f>
        <v>Long Charging</v>
      </c>
      <c r="Q3653" s="6">
        <f t="shared" si="232"/>
        <v>3</v>
      </c>
      <c r="R3653" s="30">
        <f t="shared" si="230"/>
        <v>0.70486111111111116</v>
      </c>
      <c r="S3653" s="28">
        <f t="shared" si="231"/>
        <v>45414</v>
      </c>
      <c r="T3653" s="28"/>
    </row>
    <row r="3654" spans="1:20" ht="13.2" x14ac:dyDescent="0.25">
      <c r="A3654" s="7" t="s">
        <v>8016</v>
      </c>
      <c r="B3654" s="7" t="s">
        <v>55</v>
      </c>
      <c r="C3654" s="7" t="s">
        <v>30</v>
      </c>
      <c r="D3654" s="7" t="s">
        <v>16</v>
      </c>
      <c r="E3654" s="7" t="s">
        <v>17</v>
      </c>
      <c r="F3654" s="8">
        <v>44930.619444444441</v>
      </c>
      <c r="G3654" s="8">
        <v>44930.636111111111</v>
      </c>
      <c r="H3654" s="7">
        <v>24</v>
      </c>
      <c r="I3654" s="7">
        <v>2.71</v>
      </c>
      <c r="J3654" s="7">
        <v>15</v>
      </c>
      <c r="K3654" s="7">
        <v>40.65</v>
      </c>
      <c r="L3654" s="7" t="s">
        <v>27</v>
      </c>
      <c r="M3654" s="9">
        <v>2</v>
      </c>
      <c r="N3654" s="6" t="str">
        <f>IF(ev_charging_network_usage_!$I3654&lt;=10,"Low",IF(ev_charging_network_usage_!$I3654&lt;=30,"Medium","High"))</f>
        <v>Low</v>
      </c>
      <c r="O3654" s="6" t="str">
        <f t="shared" si="233"/>
        <v>Low Satisfaction</v>
      </c>
      <c r="P3654" s="6" t="str">
        <f>IF(ev_charging_network_usage_!$H3654&lt;30,"Short Charging",IF(ev_charging_network_usage_!$H3654&lt;=60,"Medium Charging","Long Charging"))</f>
        <v>Short Charging</v>
      </c>
      <c r="Q3654" s="6">
        <f t="shared" si="232"/>
        <v>2</v>
      </c>
      <c r="R3654" s="30">
        <f t="shared" si="230"/>
        <v>0.61944444444444446</v>
      </c>
      <c r="S3654" s="28">
        <f t="shared" si="231"/>
        <v>44930</v>
      </c>
      <c r="T3654" s="28"/>
    </row>
    <row r="3655" spans="1:20" ht="13.2" x14ac:dyDescent="0.25">
      <c r="A3655" s="3" t="s">
        <v>8017</v>
      </c>
      <c r="B3655" s="3" t="s">
        <v>55</v>
      </c>
      <c r="C3655" s="3" t="s">
        <v>21</v>
      </c>
      <c r="D3655" s="3" t="s">
        <v>22</v>
      </c>
      <c r="E3655" s="3" t="s">
        <v>35</v>
      </c>
      <c r="F3655" s="3" t="s">
        <v>8018</v>
      </c>
      <c r="G3655" s="3" t="s">
        <v>8019</v>
      </c>
      <c r="H3655" s="3">
        <v>104</v>
      </c>
      <c r="I3655" s="3">
        <v>19.850000000000001</v>
      </c>
      <c r="J3655" s="3">
        <v>15</v>
      </c>
      <c r="K3655" s="3">
        <v>297.75</v>
      </c>
      <c r="L3655" s="3" t="s">
        <v>27</v>
      </c>
      <c r="M3655" s="5">
        <v>3</v>
      </c>
      <c r="N3655" s="6" t="str">
        <f>IF(ev_charging_network_usage_!$I3655&lt;=10,"Low",IF(ev_charging_network_usage_!$I3655&lt;=30,"Medium","High"))</f>
        <v>Medium</v>
      </c>
      <c r="O3655" s="6" t="str">
        <f t="shared" si="233"/>
        <v>Medium Satisfaction</v>
      </c>
      <c r="P3655" s="6" t="str">
        <f>IF(ev_charging_network_usage_!$H3655&lt;30,"Short Charging",IF(ev_charging_network_usage_!$H3655&lt;=60,"Medium Charging","Long Charging"))</f>
        <v>Long Charging</v>
      </c>
      <c r="Q3655" s="6">
        <f t="shared" si="232"/>
        <v>1</v>
      </c>
      <c r="R3655" s="30">
        <f t="shared" si="230"/>
        <v>0.81736111111111109</v>
      </c>
      <c r="S3655" s="28">
        <f t="shared" si="231"/>
        <v>45138</v>
      </c>
      <c r="T3655" s="28"/>
    </row>
    <row r="3656" spans="1:20" ht="13.2" x14ac:dyDescent="0.25">
      <c r="A3656" s="7" t="s">
        <v>8020</v>
      </c>
      <c r="B3656" s="7" t="s">
        <v>48</v>
      </c>
      <c r="C3656" s="7" t="s">
        <v>21</v>
      </c>
      <c r="D3656" s="7" t="s">
        <v>34</v>
      </c>
      <c r="E3656" s="7" t="s">
        <v>35</v>
      </c>
      <c r="F3656" s="7" t="s">
        <v>8021</v>
      </c>
      <c r="G3656" s="7" t="s">
        <v>8022</v>
      </c>
      <c r="H3656" s="7">
        <v>44</v>
      </c>
      <c r="I3656" s="7">
        <v>32.39</v>
      </c>
      <c r="J3656" s="7">
        <v>15</v>
      </c>
      <c r="K3656" s="7">
        <v>485.85</v>
      </c>
      <c r="L3656" s="7" t="s">
        <v>38</v>
      </c>
      <c r="M3656" s="9">
        <v>3</v>
      </c>
      <c r="N3656" s="6" t="str">
        <f>IF(ev_charging_network_usage_!$I3656&lt;=10,"Low",IF(ev_charging_network_usage_!$I3656&lt;=30,"Medium","High"))</f>
        <v>High</v>
      </c>
      <c r="O3656" s="6" t="str">
        <f t="shared" si="233"/>
        <v>Medium Satisfaction</v>
      </c>
      <c r="P3656" s="6" t="str">
        <f>IF(ev_charging_network_usage_!$H3656&lt;30,"Short Charging",IF(ev_charging_network_usage_!$H3656&lt;=60,"Medium Charging","Long Charging"))</f>
        <v>Medium Charging</v>
      </c>
      <c r="Q3656" s="6">
        <f t="shared" si="232"/>
        <v>1</v>
      </c>
      <c r="R3656" s="30">
        <f t="shared" si="230"/>
        <v>0.18194444444444444</v>
      </c>
      <c r="S3656" s="28">
        <f t="shared" si="231"/>
        <v>45222</v>
      </c>
      <c r="T3656" s="28"/>
    </row>
    <row r="3657" spans="1:20" ht="13.2" x14ac:dyDescent="0.25">
      <c r="A3657" s="3" t="s">
        <v>8023</v>
      </c>
      <c r="B3657" s="3" t="s">
        <v>48</v>
      </c>
      <c r="C3657" s="3" t="s">
        <v>21</v>
      </c>
      <c r="D3657" s="3" t="s">
        <v>31</v>
      </c>
      <c r="E3657" s="3" t="s">
        <v>17</v>
      </c>
      <c r="F3657" s="4">
        <v>45598.57916666667</v>
      </c>
      <c r="G3657" s="4">
        <v>45598.588888888888</v>
      </c>
      <c r="H3657" s="3">
        <v>14</v>
      </c>
      <c r="I3657" s="3">
        <v>35</v>
      </c>
      <c r="J3657" s="3">
        <v>10</v>
      </c>
      <c r="K3657" s="3">
        <v>350</v>
      </c>
      <c r="L3657" s="3" t="s">
        <v>18</v>
      </c>
      <c r="M3657" s="5">
        <v>4</v>
      </c>
      <c r="N3657" s="6" t="str">
        <f>IF(ev_charging_network_usage_!$I3657&lt;=10,"Low",IF(ev_charging_network_usage_!$I3657&lt;=30,"Medium","High"))</f>
        <v>High</v>
      </c>
      <c r="O3657" s="6" t="str">
        <f t="shared" si="233"/>
        <v>Medium Satisfaction</v>
      </c>
      <c r="P3657" s="6" t="str">
        <f>IF(ev_charging_network_usage_!$H3657&lt;30,"Short Charging",IF(ev_charging_network_usage_!$H3657&lt;=60,"Medium Charging","Long Charging"))</f>
        <v>Short Charging</v>
      </c>
      <c r="Q3657" s="6">
        <f t="shared" si="232"/>
        <v>1</v>
      </c>
      <c r="R3657" s="30">
        <f t="shared" si="230"/>
        <v>0.57916666666666672</v>
      </c>
      <c r="S3657" s="28">
        <f t="shared" si="231"/>
        <v>45598</v>
      </c>
      <c r="T3657" s="28"/>
    </row>
    <row r="3658" spans="1:20" ht="13.2" x14ac:dyDescent="0.25">
      <c r="A3658" s="7" t="s">
        <v>8024</v>
      </c>
      <c r="B3658" s="7" t="s">
        <v>59</v>
      </c>
      <c r="C3658" s="7" t="s">
        <v>15</v>
      </c>
      <c r="D3658" s="7" t="s">
        <v>16</v>
      </c>
      <c r="E3658" s="7" t="s">
        <v>35</v>
      </c>
      <c r="F3658" s="8">
        <v>45331.193055555559</v>
      </c>
      <c r="G3658" s="8">
        <v>45331.239583333336</v>
      </c>
      <c r="H3658" s="7">
        <v>67</v>
      </c>
      <c r="I3658" s="7">
        <v>32.78</v>
      </c>
      <c r="J3658" s="7">
        <v>10</v>
      </c>
      <c r="K3658" s="7">
        <v>327.8</v>
      </c>
      <c r="L3658" s="7" t="s">
        <v>23</v>
      </c>
      <c r="M3658" s="9">
        <v>3</v>
      </c>
      <c r="N3658" s="6" t="str">
        <f>IF(ev_charging_network_usage_!$I3658&lt;=10,"Low",IF(ev_charging_network_usage_!$I3658&lt;=30,"Medium","High"))</f>
        <v>High</v>
      </c>
      <c r="O3658" s="6" t="str">
        <f t="shared" si="233"/>
        <v>Medium Satisfaction</v>
      </c>
      <c r="P3658" s="6" t="str">
        <f>IF(ev_charging_network_usage_!$H3658&lt;30,"Short Charging",IF(ev_charging_network_usage_!$H3658&lt;=60,"Medium Charging","Long Charging"))</f>
        <v>Long Charging</v>
      </c>
      <c r="Q3658" s="6">
        <f t="shared" si="232"/>
        <v>3</v>
      </c>
      <c r="R3658" s="30">
        <f t="shared" si="230"/>
        <v>0.19305555555555556</v>
      </c>
      <c r="S3658" s="28">
        <f t="shared" si="231"/>
        <v>45331</v>
      </c>
      <c r="T3658" s="28"/>
    </row>
    <row r="3659" spans="1:20" ht="13.2" x14ac:dyDescent="0.25">
      <c r="A3659" s="3" t="s">
        <v>8025</v>
      </c>
      <c r="B3659" s="3" t="s">
        <v>78</v>
      </c>
      <c r="C3659" s="3" t="s">
        <v>15</v>
      </c>
      <c r="D3659" s="3" t="s">
        <v>31</v>
      </c>
      <c r="E3659" s="3" t="s">
        <v>17</v>
      </c>
      <c r="F3659" s="3" t="s">
        <v>8026</v>
      </c>
      <c r="G3659" s="3" t="s">
        <v>8027</v>
      </c>
      <c r="H3659" s="3">
        <v>97</v>
      </c>
      <c r="I3659" s="3">
        <v>41.33</v>
      </c>
      <c r="J3659" s="3">
        <v>10</v>
      </c>
      <c r="K3659" s="3">
        <v>413.3</v>
      </c>
      <c r="L3659" s="3" t="s">
        <v>38</v>
      </c>
      <c r="M3659" s="5">
        <v>5</v>
      </c>
      <c r="N3659" s="6" t="str">
        <f>IF(ev_charging_network_usage_!$I3659&lt;=10,"Low",IF(ev_charging_network_usage_!$I3659&lt;=30,"Medium","High"))</f>
        <v>High</v>
      </c>
      <c r="O3659" s="6" t="str">
        <f t="shared" si="233"/>
        <v>High Satisfaction</v>
      </c>
      <c r="P3659" s="6" t="str">
        <f>IF(ev_charging_network_usage_!$H3659&lt;30,"Short Charging",IF(ev_charging_network_usage_!$H3659&lt;=60,"Medium Charging","Long Charging"))</f>
        <v>Long Charging</v>
      </c>
      <c r="Q3659" s="6">
        <f t="shared" si="232"/>
        <v>3</v>
      </c>
      <c r="R3659" s="30">
        <f t="shared" si="230"/>
        <v>0.34097222222222223</v>
      </c>
      <c r="S3659" s="28">
        <f t="shared" si="231"/>
        <v>45624</v>
      </c>
      <c r="T3659" s="28"/>
    </row>
    <row r="3660" spans="1:20" ht="13.2" x14ac:dyDescent="0.25">
      <c r="A3660" s="7" t="s">
        <v>8028</v>
      </c>
      <c r="B3660" s="7" t="s">
        <v>55</v>
      </c>
      <c r="C3660" s="7" t="s">
        <v>15</v>
      </c>
      <c r="D3660" s="7" t="s">
        <v>31</v>
      </c>
      <c r="E3660" s="7" t="s">
        <v>17</v>
      </c>
      <c r="F3660" s="7" t="s">
        <v>8029</v>
      </c>
      <c r="G3660" s="7" t="s">
        <v>8030</v>
      </c>
      <c r="H3660" s="7">
        <v>103</v>
      </c>
      <c r="I3660" s="7">
        <v>32.369999999999997</v>
      </c>
      <c r="J3660" s="7">
        <v>15</v>
      </c>
      <c r="K3660" s="7">
        <v>485.55</v>
      </c>
      <c r="L3660" s="7" t="s">
        <v>38</v>
      </c>
      <c r="M3660" s="9">
        <v>1</v>
      </c>
      <c r="N3660" s="6" t="str">
        <f>IF(ev_charging_network_usage_!$I3660&lt;=10,"Low",IF(ev_charging_network_usage_!$I3660&lt;=30,"Medium","High"))</f>
        <v>High</v>
      </c>
      <c r="O3660" s="6" t="str">
        <f t="shared" si="233"/>
        <v>Low Satisfaction</v>
      </c>
      <c r="P3660" s="6" t="str">
        <f>IF(ev_charging_network_usage_!$H3660&lt;30,"Short Charging",IF(ev_charging_network_usage_!$H3660&lt;=60,"Medium Charging","Long Charging"))</f>
        <v>Long Charging</v>
      </c>
      <c r="Q3660" s="6">
        <f t="shared" si="232"/>
        <v>3</v>
      </c>
      <c r="R3660" s="30">
        <f t="shared" si="230"/>
        <v>0.26805555555555555</v>
      </c>
      <c r="S3660" s="28">
        <f t="shared" si="231"/>
        <v>45464</v>
      </c>
      <c r="T3660" s="28"/>
    </row>
    <row r="3661" spans="1:20" ht="13.2" x14ac:dyDescent="0.25">
      <c r="A3661" s="3" t="s">
        <v>8031</v>
      </c>
      <c r="B3661" s="3" t="s">
        <v>14</v>
      </c>
      <c r="C3661" s="3" t="s">
        <v>21</v>
      </c>
      <c r="D3661" s="3" t="s">
        <v>16</v>
      </c>
      <c r="E3661" s="3" t="s">
        <v>17</v>
      </c>
      <c r="F3661" s="4">
        <v>45421.09652777778</v>
      </c>
      <c r="G3661" s="4">
        <v>45421.109027777777</v>
      </c>
      <c r="H3661" s="3">
        <v>18</v>
      </c>
      <c r="I3661" s="3">
        <v>34.159999999999997</v>
      </c>
      <c r="J3661" s="3">
        <v>8</v>
      </c>
      <c r="K3661" s="3">
        <v>273.27999999999997</v>
      </c>
      <c r="L3661" s="3" t="s">
        <v>23</v>
      </c>
      <c r="M3661" s="5">
        <v>5</v>
      </c>
      <c r="N3661" s="6" t="str">
        <f>IF(ev_charging_network_usage_!$I3661&lt;=10,"Low",IF(ev_charging_network_usage_!$I3661&lt;=30,"Medium","High"))</f>
        <v>High</v>
      </c>
      <c r="O3661" s="6" t="str">
        <f t="shared" si="233"/>
        <v>High Satisfaction</v>
      </c>
      <c r="P3661" s="6" t="str">
        <f>IF(ev_charging_network_usage_!$H3661&lt;30,"Short Charging",IF(ev_charging_network_usage_!$H3661&lt;=60,"Medium Charging","Long Charging"))</f>
        <v>Short Charging</v>
      </c>
      <c r="Q3661" s="6">
        <f t="shared" si="232"/>
        <v>1</v>
      </c>
      <c r="R3661" s="30">
        <f t="shared" si="230"/>
        <v>9.6527777777777782E-2</v>
      </c>
      <c r="S3661" s="28">
        <f t="shared" si="231"/>
        <v>45421</v>
      </c>
      <c r="T3661" s="28"/>
    </row>
    <row r="3662" spans="1:20" ht="13.2" x14ac:dyDescent="0.25">
      <c r="A3662" s="7" t="s">
        <v>8032</v>
      </c>
      <c r="B3662" s="7" t="s">
        <v>59</v>
      </c>
      <c r="C3662" s="7" t="s">
        <v>21</v>
      </c>
      <c r="D3662" s="7" t="s">
        <v>22</v>
      </c>
      <c r="E3662" s="7" t="s">
        <v>17</v>
      </c>
      <c r="F3662" s="7" t="s">
        <v>8033</v>
      </c>
      <c r="G3662" s="7" t="s">
        <v>8034</v>
      </c>
      <c r="H3662" s="7">
        <v>44</v>
      </c>
      <c r="I3662" s="7">
        <v>21.73</v>
      </c>
      <c r="J3662" s="7">
        <v>15</v>
      </c>
      <c r="K3662" s="7">
        <v>325.95</v>
      </c>
      <c r="L3662" s="7" t="s">
        <v>23</v>
      </c>
      <c r="M3662" s="9">
        <v>3</v>
      </c>
      <c r="N3662" s="6" t="str">
        <f>IF(ev_charging_network_usage_!$I3662&lt;=10,"Low",IF(ev_charging_network_usage_!$I3662&lt;=30,"Medium","High"))</f>
        <v>Medium</v>
      </c>
      <c r="O3662" s="6" t="str">
        <f t="shared" si="233"/>
        <v>Medium Satisfaction</v>
      </c>
      <c r="P3662" s="6" t="str">
        <f>IF(ev_charging_network_usage_!$H3662&lt;30,"Short Charging",IF(ev_charging_network_usage_!$H3662&lt;=60,"Medium Charging","Long Charging"))</f>
        <v>Medium Charging</v>
      </c>
      <c r="Q3662" s="6">
        <f t="shared" si="232"/>
        <v>1</v>
      </c>
      <c r="R3662" s="30">
        <f t="shared" si="230"/>
        <v>0.45277777777777778</v>
      </c>
      <c r="S3662" s="28">
        <f t="shared" si="231"/>
        <v>45350</v>
      </c>
      <c r="T3662" s="28"/>
    </row>
    <row r="3663" spans="1:20" ht="13.2" x14ac:dyDescent="0.25">
      <c r="A3663" s="3" t="s">
        <v>8035</v>
      </c>
      <c r="B3663" s="3" t="s">
        <v>29</v>
      </c>
      <c r="C3663" s="3" t="s">
        <v>15</v>
      </c>
      <c r="D3663" s="3" t="s">
        <v>31</v>
      </c>
      <c r="E3663" s="3" t="s">
        <v>35</v>
      </c>
      <c r="F3663" s="3" t="s">
        <v>8036</v>
      </c>
      <c r="G3663" s="3" t="s">
        <v>8037</v>
      </c>
      <c r="H3663" s="3">
        <v>118</v>
      </c>
      <c r="I3663" s="3">
        <v>27.38</v>
      </c>
      <c r="J3663" s="3">
        <v>15</v>
      </c>
      <c r="K3663" s="3">
        <v>410.7</v>
      </c>
      <c r="L3663" s="3" t="s">
        <v>27</v>
      </c>
      <c r="M3663" s="5">
        <v>3</v>
      </c>
      <c r="N3663" s="6" t="str">
        <f>IF(ev_charging_network_usage_!$I3663&lt;=10,"Low",IF(ev_charging_network_usage_!$I3663&lt;=30,"Medium","High"))</f>
        <v>Medium</v>
      </c>
      <c r="O3663" s="6" t="str">
        <f t="shared" si="233"/>
        <v>Medium Satisfaction</v>
      </c>
      <c r="P3663" s="6" t="str">
        <f>IF(ev_charging_network_usage_!$H3663&lt;30,"Short Charging",IF(ev_charging_network_usage_!$H3663&lt;=60,"Medium Charging","Long Charging"))</f>
        <v>Long Charging</v>
      </c>
      <c r="Q3663" s="6">
        <f t="shared" si="232"/>
        <v>3</v>
      </c>
      <c r="R3663" s="30">
        <f t="shared" si="230"/>
        <v>0.23402777777777778</v>
      </c>
      <c r="S3663" s="28">
        <f t="shared" si="231"/>
        <v>45218</v>
      </c>
      <c r="T3663" s="28"/>
    </row>
    <row r="3664" spans="1:20" ht="13.2" x14ac:dyDescent="0.25">
      <c r="A3664" s="7" t="s">
        <v>8038</v>
      </c>
      <c r="B3664" s="7" t="s">
        <v>48</v>
      </c>
      <c r="C3664" s="7" t="s">
        <v>30</v>
      </c>
      <c r="D3664" s="7" t="s">
        <v>34</v>
      </c>
      <c r="E3664" s="7" t="s">
        <v>35</v>
      </c>
      <c r="F3664" s="8">
        <v>45389.242361111108</v>
      </c>
      <c r="G3664" s="8">
        <v>45389.256249999999</v>
      </c>
      <c r="H3664" s="7">
        <v>20</v>
      </c>
      <c r="I3664" s="7">
        <v>13.51</v>
      </c>
      <c r="J3664" s="7">
        <v>12</v>
      </c>
      <c r="K3664" s="7">
        <v>162.12</v>
      </c>
      <c r="L3664" s="7" t="s">
        <v>23</v>
      </c>
      <c r="M3664" s="9">
        <v>5</v>
      </c>
      <c r="N3664" s="6" t="str">
        <f>IF(ev_charging_network_usage_!$I3664&lt;=10,"Low",IF(ev_charging_network_usage_!$I3664&lt;=30,"Medium","High"))</f>
        <v>Medium</v>
      </c>
      <c r="O3664" s="6" t="str">
        <f t="shared" si="233"/>
        <v>High Satisfaction</v>
      </c>
      <c r="P3664" s="6" t="str">
        <f>IF(ev_charging_network_usage_!$H3664&lt;30,"Short Charging",IF(ev_charging_network_usage_!$H3664&lt;=60,"Medium Charging","Long Charging"))</f>
        <v>Short Charging</v>
      </c>
      <c r="Q3664" s="6">
        <f t="shared" si="232"/>
        <v>2</v>
      </c>
      <c r="R3664" s="30">
        <f t="shared" si="230"/>
        <v>0.24236111111111111</v>
      </c>
      <c r="S3664" s="28">
        <f t="shared" si="231"/>
        <v>45389</v>
      </c>
      <c r="T3664" s="28"/>
    </row>
    <row r="3665" spans="1:20" ht="13.2" x14ac:dyDescent="0.25">
      <c r="A3665" s="3" t="s">
        <v>8039</v>
      </c>
      <c r="B3665" s="3" t="s">
        <v>59</v>
      </c>
      <c r="C3665" s="3" t="s">
        <v>15</v>
      </c>
      <c r="D3665" s="3" t="s">
        <v>34</v>
      </c>
      <c r="E3665" s="3" t="s">
        <v>35</v>
      </c>
      <c r="F3665" s="3" t="s">
        <v>8040</v>
      </c>
      <c r="G3665" s="3" t="s">
        <v>8041</v>
      </c>
      <c r="H3665" s="3">
        <v>89</v>
      </c>
      <c r="I3665" s="3">
        <v>15.06</v>
      </c>
      <c r="J3665" s="3">
        <v>15</v>
      </c>
      <c r="K3665" s="3">
        <v>225.9</v>
      </c>
      <c r="L3665" s="3" t="s">
        <v>23</v>
      </c>
      <c r="M3665" s="5">
        <v>5</v>
      </c>
      <c r="N3665" s="6" t="str">
        <f>IF(ev_charging_network_usage_!$I3665&lt;=10,"Low",IF(ev_charging_network_usage_!$I3665&lt;=30,"Medium","High"))</f>
        <v>Medium</v>
      </c>
      <c r="O3665" s="6" t="str">
        <f t="shared" si="233"/>
        <v>High Satisfaction</v>
      </c>
      <c r="P3665" s="6" t="str">
        <f>IF(ev_charging_network_usage_!$H3665&lt;30,"Short Charging",IF(ev_charging_network_usage_!$H3665&lt;=60,"Medium Charging","Long Charging"))</f>
        <v>Long Charging</v>
      </c>
      <c r="Q3665" s="6">
        <f t="shared" si="232"/>
        <v>3</v>
      </c>
      <c r="R3665" s="30">
        <f t="shared" si="230"/>
        <v>0.26805555555555555</v>
      </c>
      <c r="S3665" s="28">
        <f t="shared" si="231"/>
        <v>45379</v>
      </c>
      <c r="T3665" s="28"/>
    </row>
    <row r="3666" spans="1:20" ht="13.2" x14ac:dyDescent="0.25">
      <c r="A3666" s="7" t="s">
        <v>8042</v>
      </c>
      <c r="B3666" s="7" t="s">
        <v>14</v>
      </c>
      <c r="C3666" s="7" t="s">
        <v>15</v>
      </c>
      <c r="D3666" s="7" t="s">
        <v>34</v>
      </c>
      <c r="E3666" s="7" t="s">
        <v>35</v>
      </c>
      <c r="F3666" s="8">
        <v>45141.223611111112</v>
      </c>
      <c r="G3666" s="8">
        <v>45141.243055555555</v>
      </c>
      <c r="H3666" s="7">
        <v>28</v>
      </c>
      <c r="I3666" s="7">
        <v>31.59</v>
      </c>
      <c r="J3666" s="7">
        <v>10</v>
      </c>
      <c r="K3666" s="7">
        <v>315.89999999999998</v>
      </c>
      <c r="L3666" s="7" t="s">
        <v>27</v>
      </c>
      <c r="M3666" s="9">
        <v>3</v>
      </c>
      <c r="N3666" s="6" t="str">
        <f>IF(ev_charging_network_usage_!$I3666&lt;=10,"Low",IF(ev_charging_network_usage_!$I3666&lt;=30,"Medium","High"))</f>
        <v>High</v>
      </c>
      <c r="O3666" s="6" t="str">
        <f t="shared" si="233"/>
        <v>Medium Satisfaction</v>
      </c>
      <c r="P3666" s="6" t="str">
        <f>IF(ev_charging_network_usage_!$H3666&lt;30,"Short Charging",IF(ev_charging_network_usage_!$H3666&lt;=60,"Medium Charging","Long Charging"))</f>
        <v>Short Charging</v>
      </c>
      <c r="Q3666" s="6">
        <f t="shared" si="232"/>
        <v>3</v>
      </c>
      <c r="R3666" s="30">
        <f t="shared" si="230"/>
        <v>0.22361111111111112</v>
      </c>
      <c r="S3666" s="28">
        <f t="shared" si="231"/>
        <v>45141</v>
      </c>
      <c r="T3666" s="28"/>
    </row>
    <row r="3667" spans="1:20" ht="13.2" x14ac:dyDescent="0.25">
      <c r="A3667" s="3" t="s">
        <v>8043</v>
      </c>
      <c r="B3667" s="3" t="s">
        <v>48</v>
      </c>
      <c r="C3667" s="3" t="s">
        <v>15</v>
      </c>
      <c r="D3667" s="3" t="s">
        <v>34</v>
      </c>
      <c r="E3667" s="3" t="s">
        <v>35</v>
      </c>
      <c r="F3667" s="3" t="s">
        <v>8044</v>
      </c>
      <c r="G3667" s="3" t="s">
        <v>8045</v>
      </c>
      <c r="H3667" s="3">
        <v>85</v>
      </c>
      <c r="I3667" s="3">
        <v>25.56</v>
      </c>
      <c r="J3667" s="3">
        <v>8</v>
      </c>
      <c r="K3667" s="3">
        <v>204.48</v>
      </c>
      <c r="L3667" s="3" t="s">
        <v>23</v>
      </c>
      <c r="M3667" s="5">
        <v>5</v>
      </c>
      <c r="N3667" s="6" t="str">
        <f>IF(ev_charging_network_usage_!$I3667&lt;=10,"Low",IF(ev_charging_network_usage_!$I3667&lt;=30,"Medium","High"))</f>
        <v>Medium</v>
      </c>
      <c r="O3667" s="6" t="str">
        <f t="shared" si="233"/>
        <v>High Satisfaction</v>
      </c>
      <c r="P3667" s="6" t="str">
        <f>IF(ev_charging_network_usage_!$H3667&lt;30,"Short Charging",IF(ev_charging_network_usage_!$H3667&lt;=60,"Medium Charging","Long Charging"))</f>
        <v>Long Charging</v>
      </c>
      <c r="Q3667" s="6">
        <f t="shared" si="232"/>
        <v>3</v>
      </c>
      <c r="R3667" s="30">
        <f t="shared" si="230"/>
        <v>9.6527777777777782E-2</v>
      </c>
      <c r="S3667" s="28">
        <f t="shared" si="231"/>
        <v>45589</v>
      </c>
      <c r="T3667" s="28"/>
    </row>
    <row r="3668" spans="1:20" ht="13.2" x14ac:dyDescent="0.25">
      <c r="A3668" s="7" t="s">
        <v>8046</v>
      </c>
      <c r="B3668" s="7" t="s">
        <v>20</v>
      </c>
      <c r="C3668" s="7" t="s">
        <v>21</v>
      </c>
      <c r="D3668" s="7" t="s">
        <v>31</v>
      </c>
      <c r="E3668" s="7" t="s">
        <v>35</v>
      </c>
      <c r="F3668" s="8">
        <v>45385.82708333333</v>
      </c>
      <c r="G3668" s="8">
        <v>45385.908333333333</v>
      </c>
      <c r="H3668" s="7">
        <v>117</v>
      </c>
      <c r="I3668" s="7">
        <v>39.39</v>
      </c>
      <c r="J3668" s="7">
        <v>12</v>
      </c>
      <c r="K3668" s="7">
        <v>472.68</v>
      </c>
      <c r="L3668" s="7" t="s">
        <v>38</v>
      </c>
      <c r="M3668" s="9">
        <v>5</v>
      </c>
      <c r="N3668" s="6" t="str">
        <f>IF(ev_charging_network_usage_!$I3668&lt;=10,"Low",IF(ev_charging_network_usage_!$I3668&lt;=30,"Medium","High"))</f>
        <v>High</v>
      </c>
      <c r="O3668" s="6" t="str">
        <f t="shared" si="233"/>
        <v>High Satisfaction</v>
      </c>
      <c r="P3668" s="6" t="str">
        <f>IF(ev_charging_network_usage_!$H3668&lt;30,"Short Charging",IF(ev_charging_network_usage_!$H3668&lt;=60,"Medium Charging","Long Charging"))</f>
        <v>Long Charging</v>
      </c>
      <c r="Q3668" s="6">
        <f t="shared" si="232"/>
        <v>1</v>
      </c>
      <c r="R3668" s="30">
        <f t="shared" si="230"/>
        <v>0.82708333333333328</v>
      </c>
      <c r="S3668" s="28">
        <f t="shared" si="231"/>
        <v>45385</v>
      </c>
      <c r="T3668" s="28"/>
    </row>
    <row r="3669" spans="1:20" ht="13.2" x14ac:dyDescent="0.25">
      <c r="A3669" s="3" t="s">
        <v>8047</v>
      </c>
      <c r="B3669" s="3" t="s">
        <v>29</v>
      </c>
      <c r="C3669" s="3" t="s">
        <v>30</v>
      </c>
      <c r="D3669" s="3" t="s">
        <v>31</v>
      </c>
      <c r="E3669" s="3" t="s">
        <v>35</v>
      </c>
      <c r="F3669" s="3" t="s">
        <v>8048</v>
      </c>
      <c r="G3669" s="3" t="s">
        <v>8049</v>
      </c>
      <c r="H3669" s="3">
        <v>17</v>
      </c>
      <c r="I3669" s="3">
        <v>21.77</v>
      </c>
      <c r="J3669" s="3">
        <v>15</v>
      </c>
      <c r="K3669" s="3">
        <v>326.55</v>
      </c>
      <c r="L3669" s="3" t="s">
        <v>23</v>
      </c>
      <c r="M3669" s="5">
        <v>4</v>
      </c>
      <c r="N3669" s="6" t="str">
        <f>IF(ev_charging_network_usage_!$I3669&lt;=10,"Low",IF(ev_charging_network_usage_!$I3669&lt;=30,"Medium","High"))</f>
        <v>Medium</v>
      </c>
      <c r="O3669" s="6" t="str">
        <f t="shared" si="233"/>
        <v>Medium Satisfaction</v>
      </c>
      <c r="P3669" s="6" t="str">
        <f>IF(ev_charging_network_usage_!$H3669&lt;30,"Short Charging",IF(ev_charging_network_usage_!$H3669&lt;=60,"Medium Charging","Long Charging"))</f>
        <v>Short Charging</v>
      </c>
      <c r="Q3669" s="6">
        <f t="shared" si="232"/>
        <v>2</v>
      </c>
      <c r="R3669" s="30">
        <f t="shared" si="230"/>
        <v>0.75069444444444444</v>
      </c>
      <c r="S3669" s="28">
        <f t="shared" si="231"/>
        <v>45318</v>
      </c>
      <c r="T3669" s="28"/>
    </row>
    <row r="3670" spans="1:20" ht="13.2" x14ac:dyDescent="0.25">
      <c r="A3670" s="7" t="s">
        <v>8050</v>
      </c>
      <c r="B3670" s="7" t="s">
        <v>14</v>
      </c>
      <c r="C3670" s="7" t="s">
        <v>30</v>
      </c>
      <c r="D3670" s="7" t="s">
        <v>31</v>
      </c>
      <c r="E3670" s="7" t="s">
        <v>17</v>
      </c>
      <c r="F3670" s="7" t="s">
        <v>8051</v>
      </c>
      <c r="G3670" s="7" t="s">
        <v>8052</v>
      </c>
      <c r="H3670" s="7">
        <v>15</v>
      </c>
      <c r="I3670" s="7">
        <v>56.93</v>
      </c>
      <c r="J3670" s="7">
        <v>10</v>
      </c>
      <c r="K3670" s="7">
        <v>569.29999999999995</v>
      </c>
      <c r="L3670" s="7" t="s">
        <v>38</v>
      </c>
      <c r="M3670" s="9">
        <v>4</v>
      </c>
      <c r="N3670" s="6" t="str">
        <f>IF(ev_charging_network_usage_!$I3670&lt;=10,"Low",IF(ev_charging_network_usage_!$I3670&lt;=30,"Medium","High"))</f>
        <v>High</v>
      </c>
      <c r="O3670" s="6" t="str">
        <f t="shared" si="233"/>
        <v>Medium Satisfaction</v>
      </c>
      <c r="P3670" s="6" t="str">
        <f>IF(ev_charging_network_usage_!$H3670&lt;30,"Short Charging",IF(ev_charging_network_usage_!$H3670&lt;=60,"Medium Charging","Long Charging"))</f>
        <v>Short Charging</v>
      </c>
      <c r="Q3670" s="6">
        <f t="shared" si="232"/>
        <v>2</v>
      </c>
      <c r="R3670" s="30">
        <f t="shared" si="230"/>
        <v>0.22708333333333333</v>
      </c>
      <c r="S3670" s="28">
        <f t="shared" si="231"/>
        <v>45291</v>
      </c>
      <c r="T3670" s="28"/>
    </row>
    <row r="3671" spans="1:20" ht="13.2" x14ac:dyDescent="0.25">
      <c r="A3671" s="3" t="s">
        <v>8053</v>
      </c>
      <c r="B3671" s="3" t="s">
        <v>20</v>
      </c>
      <c r="C3671" s="3" t="s">
        <v>21</v>
      </c>
      <c r="D3671" s="3" t="s">
        <v>16</v>
      </c>
      <c r="E3671" s="3" t="s">
        <v>17</v>
      </c>
      <c r="F3671" s="3" t="s">
        <v>8054</v>
      </c>
      <c r="G3671" s="3" t="s">
        <v>8055</v>
      </c>
      <c r="H3671" s="3">
        <v>26</v>
      </c>
      <c r="I3671" s="3">
        <v>43.78</v>
      </c>
      <c r="J3671" s="3">
        <v>12</v>
      </c>
      <c r="K3671" s="3">
        <v>525.36</v>
      </c>
      <c r="L3671" s="3" t="s">
        <v>27</v>
      </c>
      <c r="M3671" s="5">
        <v>4</v>
      </c>
      <c r="N3671" s="6" t="str">
        <f>IF(ev_charging_network_usage_!$I3671&lt;=10,"Low",IF(ev_charging_network_usage_!$I3671&lt;=30,"Medium","High"))</f>
        <v>High</v>
      </c>
      <c r="O3671" s="6" t="str">
        <f t="shared" si="233"/>
        <v>Medium Satisfaction</v>
      </c>
      <c r="P3671" s="6" t="str">
        <f>IF(ev_charging_network_usage_!$H3671&lt;30,"Short Charging",IF(ev_charging_network_usage_!$H3671&lt;=60,"Medium Charging","Long Charging"))</f>
        <v>Short Charging</v>
      </c>
      <c r="Q3671" s="6">
        <f t="shared" si="232"/>
        <v>1</v>
      </c>
      <c r="R3671" s="30">
        <f t="shared" si="230"/>
        <v>0.27638888888888891</v>
      </c>
      <c r="S3671" s="28">
        <f t="shared" si="231"/>
        <v>45155</v>
      </c>
      <c r="T3671" s="28"/>
    </row>
    <row r="3672" spans="1:20" ht="13.2" x14ac:dyDescent="0.25">
      <c r="A3672" s="7" t="s">
        <v>8056</v>
      </c>
      <c r="B3672" s="7" t="s">
        <v>78</v>
      </c>
      <c r="C3672" s="7" t="s">
        <v>15</v>
      </c>
      <c r="D3672" s="7" t="s">
        <v>34</v>
      </c>
      <c r="E3672" s="7" t="s">
        <v>35</v>
      </c>
      <c r="F3672" s="7" t="s">
        <v>8057</v>
      </c>
      <c r="G3672" s="7" t="s">
        <v>8058</v>
      </c>
      <c r="H3672" s="7">
        <v>115</v>
      </c>
      <c r="I3672" s="7">
        <v>3.05</v>
      </c>
      <c r="J3672" s="7">
        <v>15</v>
      </c>
      <c r="K3672" s="7">
        <v>45.75</v>
      </c>
      <c r="L3672" s="7" t="s">
        <v>27</v>
      </c>
      <c r="M3672" s="9">
        <v>2</v>
      </c>
      <c r="N3672" s="6" t="str">
        <f>IF(ev_charging_network_usage_!$I3672&lt;=10,"Low",IF(ev_charging_network_usage_!$I3672&lt;=30,"Medium","High"))</f>
        <v>Low</v>
      </c>
      <c r="O3672" s="6" t="str">
        <f t="shared" si="233"/>
        <v>Low Satisfaction</v>
      </c>
      <c r="P3672" s="6" t="str">
        <f>IF(ev_charging_network_usage_!$H3672&lt;30,"Short Charging",IF(ev_charging_network_usage_!$H3672&lt;=60,"Medium Charging","Long Charging"))</f>
        <v>Long Charging</v>
      </c>
      <c r="Q3672" s="6">
        <f t="shared" si="232"/>
        <v>3</v>
      </c>
      <c r="R3672" s="30">
        <f t="shared" si="230"/>
        <v>0.67222222222222228</v>
      </c>
      <c r="S3672" s="28">
        <f t="shared" si="231"/>
        <v>45403</v>
      </c>
      <c r="T3672" s="28"/>
    </row>
    <row r="3673" spans="1:20" ht="13.2" x14ac:dyDescent="0.25">
      <c r="A3673" s="3" t="s">
        <v>8059</v>
      </c>
      <c r="B3673" s="3" t="s">
        <v>20</v>
      </c>
      <c r="C3673" s="3" t="s">
        <v>21</v>
      </c>
      <c r="D3673" s="3" t="s">
        <v>16</v>
      </c>
      <c r="E3673" s="3" t="s">
        <v>35</v>
      </c>
      <c r="F3673" s="3" t="s">
        <v>8060</v>
      </c>
      <c r="G3673" s="3" t="s">
        <v>8061</v>
      </c>
      <c r="H3673" s="3">
        <v>95</v>
      </c>
      <c r="I3673" s="3">
        <v>41.44</v>
      </c>
      <c r="J3673" s="3">
        <v>10</v>
      </c>
      <c r="K3673" s="3">
        <v>414.4</v>
      </c>
      <c r="L3673" s="3" t="s">
        <v>18</v>
      </c>
      <c r="M3673" s="5">
        <v>2</v>
      </c>
      <c r="N3673" s="6" t="str">
        <f>IF(ev_charging_network_usage_!$I3673&lt;=10,"Low",IF(ev_charging_network_usage_!$I3673&lt;=30,"Medium","High"))</f>
        <v>High</v>
      </c>
      <c r="O3673" s="6" t="str">
        <f t="shared" si="233"/>
        <v>Low Satisfaction</v>
      </c>
      <c r="P3673" s="6" t="str">
        <f>IF(ev_charging_network_usage_!$H3673&lt;30,"Short Charging",IF(ev_charging_network_usage_!$H3673&lt;=60,"Medium Charging","Long Charging"))</f>
        <v>Long Charging</v>
      </c>
      <c r="Q3673" s="6">
        <f t="shared" si="232"/>
        <v>1</v>
      </c>
      <c r="R3673" s="30">
        <f t="shared" si="230"/>
        <v>0.73333333333333328</v>
      </c>
      <c r="S3673" s="28">
        <f t="shared" si="231"/>
        <v>45594</v>
      </c>
      <c r="T3673" s="28"/>
    </row>
    <row r="3674" spans="1:20" ht="13.2" x14ac:dyDescent="0.25">
      <c r="A3674" s="7" t="s">
        <v>8062</v>
      </c>
      <c r="B3674" s="7" t="s">
        <v>43</v>
      </c>
      <c r="C3674" s="7" t="s">
        <v>30</v>
      </c>
      <c r="D3674" s="7" t="s">
        <v>34</v>
      </c>
      <c r="E3674" s="7" t="s">
        <v>17</v>
      </c>
      <c r="F3674" s="8">
        <v>44986.998611111114</v>
      </c>
      <c r="G3674" s="8">
        <v>45017.026388888888</v>
      </c>
      <c r="H3674" s="7">
        <v>40</v>
      </c>
      <c r="I3674" s="7">
        <v>40.25</v>
      </c>
      <c r="J3674" s="7">
        <v>10</v>
      </c>
      <c r="K3674" s="7">
        <v>402.5</v>
      </c>
      <c r="L3674" s="7" t="s">
        <v>38</v>
      </c>
      <c r="M3674" s="9">
        <v>3</v>
      </c>
      <c r="N3674" s="6" t="str">
        <f>IF(ev_charging_network_usage_!$I3674&lt;=10,"Low",IF(ev_charging_network_usage_!$I3674&lt;=30,"Medium","High"))</f>
        <v>High</v>
      </c>
      <c r="O3674" s="6" t="str">
        <f t="shared" si="233"/>
        <v>Medium Satisfaction</v>
      </c>
      <c r="P3674" s="6" t="str">
        <f>IF(ev_charging_network_usage_!$H3674&lt;30,"Short Charging",IF(ev_charging_network_usage_!$H3674&lt;=60,"Medium Charging","Long Charging"))</f>
        <v>Medium Charging</v>
      </c>
      <c r="Q3674" s="6">
        <f t="shared" si="232"/>
        <v>2</v>
      </c>
      <c r="R3674" s="30">
        <f t="shared" si="230"/>
        <v>0.99861111111111112</v>
      </c>
      <c r="S3674" s="28">
        <f t="shared" si="231"/>
        <v>44986</v>
      </c>
      <c r="T3674" s="28"/>
    </row>
    <row r="3675" spans="1:20" ht="13.2" x14ac:dyDescent="0.25">
      <c r="A3675" s="3" t="s">
        <v>8063</v>
      </c>
      <c r="B3675" s="3" t="s">
        <v>20</v>
      </c>
      <c r="C3675" s="3" t="s">
        <v>21</v>
      </c>
      <c r="D3675" s="3" t="s">
        <v>34</v>
      </c>
      <c r="E3675" s="3" t="s">
        <v>17</v>
      </c>
      <c r="F3675" s="3" t="s">
        <v>8064</v>
      </c>
      <c r="G3675" s="3" t="s">
        <v>8065</v>
      </c>
      <c r="H3675" s="3">
        <v>26</v>
      </c>
      <c r="I3675" s="3">
        <v>24.88</v>
      </c>
      <c r="J3675" s="3">
        <v>10</v>
      </c>
      <c r="K3675" s="3">
        <v>248.8</v>
      </c>
      <c r="L3675" s="3" t="s">
        <v>18</v>
      </c>
      <c r="M3675" s="5">
        <v>5</v>
      </c>
      <c r="N3675" s="6" t="str">
        <f>IF(ev_charging_network_usage_!$I3675&lt;=10,"Low",IF(ev_charging_network_usage_!$I3675&lt;=30,"Medium","High"))</f>
        <v>Medium</v>
      </c>
      <c r="O3675" s="6" t="str">
        <f t="shared" si="233"/>
        <v>High Satisfaction</v>
      </c>
      <c r="P3675" s="6" t="str">
        <f>IF(ev_charging_network_usage_!$H3675&lt;30,"Short Charging",IF(ev_charging_network_usage_!$H3675&lt;=60,"Medium Charging","Long Charging"))</f>
        <v>Short Charging</v>
      </c>
      <c r="Q3675" s="6">
        <f t="shared" si="232"/>
        <v>1</v>
      </c>
      <c r="R3675" s="30">
        <f t="shared" si="230"/>
        <v>0.22638888888888889</v>
      </c>
      <c r="S3675" s="28">
        <f t="shared" si="231"/>
        <v>45344</v>
      </c>
      <c r="T3675" s="28"/>
    </row>
    <row r="3676" spans="1:20" ht="13.2" x14ac:dyDescent="0.25">
      <c r="A3676" s="7" t="s">
        <v>8066</v>
      </c>
      <c r="B3676" s="7" t="s">
        <v>14</v>
      </c>
      <c r="C3676" s="7" t="s">
        <v>21</v>
      </c>
      <c r="D3676" s="7" t="s">
        <v>22</v>
      </c>
      <c r="E3676" s="7" t="s">
        <v>17</v>
      </c>
      <c r="F3676" s="8">
        <v>45634.738888888889</v>
      </c>
      <c r="G3676" s="8">
        <v>45634.811805555553</v>
      </c>
      <c r="H3676" s="7">
        <v>105</v>
      </c>
      <c r="I3676" s="7">
        <v>35.659999999999997</v>
      </c>
      <c r="J3676" s="7">
        <v>12</v>
      </c>
      <c r="K3676" s="7">
        <v>427.92</v>
      </c>
      <c r="L3676" s="7" t="s">
        <v>23</v>
      </c>
      <c r="M3676" s="9">
        <v>4</v>
      </c>
      <c r="N3676" s="6" t="str">
        <f>IF(ev_charging_network_usage_!$I3676&lt;=10,"Low",IF(ev_charging_network_usage_!$I3676&lt;=30,"Medium","High"))</f>
        <v>High</v>
      </c>
      <c r="O3676" s="6" t="str">
        <f t="shared" si="233"/>
        <v>Medium Satisfaction</v>
      </c>
      <c r="P3676" s="6" t="str">
        <f>IF(ev_charging_network_usage_!$H3676&lt;30,"Short Charging",IF(ev_charging_network_usage_!$H3676&lt;=60,"Medium Charging","Long Charging"))</f>
        <v>Long Charging</v>
      </c>
      <c r="Q3676" s="6">
        <f t="shared" si="232"/>
        <v>1</v>
      </c>
      <c r="R3676" s="30">
        <f t="shared" si="230"/>
        <v>0.73888888888888893</v>
      </c>
      <c r="S3676" s="28">
        <f t="shared" si="231"/>
        <v>45634</v>
      </c>
      <c r="T3676" s="28"/>
    </row>
    <row r="3677" spans="1:20" ht="13.2" x14ac:dyDescent="0.25">
      <c r="A3677" s="3" t="s">
        <v>8067</v>
      </c>
      <c r="B3677" s="3" t="s">
        <v>48</v>
      </c>
      <c r="C3677" s="3" t="s">
        <v>15</v>
      </c>
      <c r="D3677" s="3" t="s">
        <v>34</v>
      </c>
      <c r="E3677" s="3" t="s">
        <v>35</v>
      </c>
      <c r="F3677" s="3" t="s">
        <v>8068</v>
      </c>
      <c r="G3677" s="3" t="s">
        <v>8069</v>
      </c>
      <c r="H3677" s="3">
        <v>107</v>
      </c>
      <c r="I3677" s="3">
        <v>48.33</v>
      </c>
      <c r="J3677" s="3">
        <v>15</v>
      </c>
      <c r="K3677" s="3">
        <v>724.95</v>
      </c>
      <c r="L3677" s="3" t="s">
        <v>27</v>
      </c>
      <c r="M3677" s="5">
        <v>5</v>
      </c>
      <c r="N3677" s="6" t="str">
        <f>IF(ev_charging_network_usage_!$I3677&lt;=10,"Low",IF(ev_charging_network_usage_!$I3677&lt;=30,"Medium","High"))</f>
        <v>High</v>
      </c>
      <c r="O3677" s="6" t="str">
        <f t="shared" si="233"/>
        <v>High Satisfaction</v>
      </c>
      <c r="P3677" s="6" t="str">
        <f>IF(ev_charging_network_usage_!$H3677&lt;30,"Short Charging",IF(ev_charging_network_usage_!$H3677&lt;=60,"Medium Charging","Long Charging"))</f>
        <v>Long Charging</v>
      </c>
      <c r="Q3677" s="6">
        <f t="shared" si="232"/>
        <v>3</v>
      </c>
      <c r="R3677" s="30">
        <f t="shared" si="230"/>
        <v>0.63680555555555551</v>
      </c>
      <c r="S3677" s="28">
        <f t="shared" si="231"/>
        <v>45006</v>
      </c>
      <c r="T3677" s="28"/>
    </row>
    <row r="3678" spans="1:20" ht="13.2" x14ac:dyDescent="0.25">
      <c r="A3678" s="7" t="s">
        <v>8070</v>
      </c>
      <c r="B3678" s="7" t="s">
        <v>20</v>
      </c>
      <c r="C3678" s="7" t="s">
        <v>21</v>
      </c>
      <c r="D3678" s="7" t="s">
        <v>31</v>
      </c>
      <c r="E3678" s="7" t="s">
        <v>35</v>
      </c>
      <c r="F3678" s="7" t="s">
        <v>8071</v>
      </c>
      <c r="G3678" s="7" t="s">
        <v>8072</v>
      </c>
      <c r="H3678" s="7">
        <v>56</v>
      </c>
      <c r="I3678" s="7">
        <v>22.65</v>
      </c>
      <c r="J3678" s="7">
        <v>12</v>
      </c>
      <c r="K3678" s="7">
        <v>271.8</v>
      </c>
      <c r="L3678" s="7" t="s">
        <v>23</v>
      </c>
      <c r="M3678" s="9">
        <v>3</v>
      </c>
      <c r="N3678" s="6" t="str">
        <f>IF(ev_charging_network_usage_!$I3678&lt;=10,"Low",IF(ev_charging_network_usage_!$I3678&lt;=30,"Medium","High"))</f>
        <v>Medium</v>
      </c>
      <c r="O3678" s="6" t="str">
        <f t="shared" si="233"/>
        <v>Medium Satisfaction</v>
      </c>
      <c r="P3678" s="6" t="str">
        <f>IF(ev_charging_network_usage_!$H3678&lt;30,"Short Charging",IF(ev_charging_network_usage_!$H3678&lt;=60,"Medium Charging","Long Charging"))</f>
        <v>Medium Charging</v>
      </c>
      <c r="Q3678" s="6">
        <f t="shared" si="232"/>
        <v>1</v>
      </c>
      <c r="R3678" s="30">
        <f t="shared" si="230"/>
        <v>0.68958333333333333</v>
      </c>
      <c r="S3678" s="28">
        <f t="shared" si="231"/>
        <v>44950</v>
      </c>
      <c r="T3678" s="28"/>
    </row>
    <row r="3679" spans="1:20" ht="13.2" x14ac:dyDescent="0.25">
      <c r="A3679" s="3" t="s">
        <v>8073</v>
      </c>
      <c r="B3679" s="3" t="s">
        <v>55</v>
      </c>
      <c r="C3679" s="3" t="s">
        <v>15</v>
      </c>
      <c r="D3679" s="3" t="s">
        <v>16</v>
      </c>
      <c r="E3679" s="3" t="s">
        <v>17</v>
      </c>
      <c r="F3679" s="3" t="s">
        <v>8074</v>
      </c>
      <c r="G3679" s="3" t="s">
        <v>8075</v>
      </c>
      <c r="H3679" s="3">
        <v>91</v>
      </c>
      <c r="I3679" s="3">
        <v>8.19</v>
      </c>
      <c r="J3679" s="3">
        <v>12</v>
      </c>
      <c r="K3679" s="3">
        <v>98.28</v>
      </c>
      <c r="L3679" s="3" t="s">
        <v>18</v>
      </c>
      <c r="M3679" s="5">
        <v>5</v>
      </c>
      <c r="N3679" s="6" t="str">
        <f>IF(ev_charging_network_usage_!$I3679&lt;=10,"Low",IF(ev_charging_network_usage_!$I3679&lt;=30,"Medium","High"))</f>
        <v>Low</v>
      </c>
      <c r="O3679" s="6" t="str">
        <f t="shared" si="233"/>
        <v>High Satisfaction</v>
      </c>
      <c r="P3679" s="6" t="str">
        <f>IF(ev_charging_network_usage_!$H3679&lt;30,"Short Charging",IF(ev_charging_network_usage_!$H3679&lt;=60,"Medium Charging","Long Charging"))</f>
        <v>Long Charging</v>
      </c>
      <c r="Q3679" s="6">
        <f t="shared" si="232"/>
        <v>3</v>
      </c>
      <c r="R3679" s="30">
        <f t="shared" si="230"/>
        <v>0.99444444444444446</v>
      </c>
      <c r="S3679" s="28">
        <f t="shared" si="231"/>
        <v>44972</v>
      </c>
      <c r="T3679" s="28"/>
    </row>
    <row r="3680" spans="1:20" ht="13.2" x14ac:dyDescent="0.25">
      <c r="A3680" s="7" t="s">
        <v>8076</v>
      </c>
      <c r="B3680" s="7" t="s">
        <v>14</v>
      </c>
      <c r="C3680" s="7" t="s">
        <v>21</v>
      </c>
      <c r="D3680" s="7" t="s">
        <v>31</v>
      </c>
      <c r="E3680" s="7" t="s">
        <v>35</v>
      </c>
      <c r="F3680" s="7" t="s">
        <v>8077</v>
      </c>
      <c r="G3680" s="7" t="s">
        <v>8078</v>
      </c>
      <c r="H3680" s="7">
        <v>110</v>
      </c>
      <c r="I3680" s="7">
        <v>46.44</v>
      </c>
      <c r="J3680" s="7">
        <v>10</v>
      </c>
      <c r="K3680" s="7">
        <v>464.4</v>
      </c>
      <c r="L3680" s="7" t="s">
        <v>38</v>
      </c>
      <c r="M3680" s="9">
        <v>4</v>
      </c>
      <c r="N3680" s="6" t="str">
        <f>IF(ev_charging_network_usage_!$I3680&lt;=10,"Low",IF(ev_charging_network_usage_!$I3680&lt;=30,"Medium","High"))</f>
        <v>High</v>
      </c>
      <c r="O3680" s="6" t="str">
        <f t="shared" si="233"/>
        <v>Medium Satisfaction</v>
      </c>
      <c r="P3680" s="6" t="str">
        <f>IF(ev_charging_network_usage_!$H3680&lt;30,"Short Charging",IF(ev_charging_network_usage_!$H3680&lt;=60,"Medium Charging","Long Charging"))</f>
        <v>Long Charging</v>
      </c>
      <c r="Q3680" s="6">
        <f t="shared" si="232"/>
        <v>1</v>
      </c>
      <c r="R3680" s="30">
        <f t="shared" si="230"/>
        <v>0.30486111111111114</v>
      </c>
      <c r="S3680" s="28">
        <f t="shared" si="231"/>
        <v>45588</v>
      </c>
      <c r="T3680" s="28"/>
    </row>
    <row r="3681" spans="1:20" ht="13.2" x14ac:dyDescent="0.25">
      <c r="A3681" s="3" t="s">
        <v>8079</v>
      </c>
      <c r="B3681" s="3" t="s">
        <v>14</v>
      </c>
      <c r="C3681" s="3" t="s">
        <v>21</v>
      </c>
      <c r="D3681" s="3" t="s">
        <v>34</v>
      </c>
      <c r="E3681" s="3" t="s">
        <v>35</v>
      </c>
      <c r="F3681" s="3" t="s">
        <v>8080</v>
      </c>
      <c r="G3681" s="3" t="s">
        <v>8081</v>
      </c>
      <c r="H3681" s="3">
        <v>112</v>
      </c>
      <c r="I3681" s="3">
        <v>6.44</v>
      </c>
      <c r="J3681" s="3">
        <v>10</v>
      </c>
      <c r="K3681" s="3">
        <v>64.400000000000006</v>
      </c>
      <c r="L3681" s="3" t="s">
        <v>38</v>
      </c>
      <c r="M3681" s="5">
        <v>3</v>
      </c>
      <c r="N3681" s="6" t="str">
        <f>IF(ev_charging_network_usage_!$I3681&lt;=10,"Low",IF(ev_charging_network_usage_!$I3681&lt;=30,"Medium","High"))</f>
        <v>Low</v>
      </c>
      <c r="O3681" s="6" t="str">
        <f t="shared" si="233"/>
        <v>Medium Satisfaction</v>
      </c>
      <c r="P3681" s="6" t="str">
        <f>IF(ev_charging_network_usage_!$H3681&lt;30,"Short Charging",IF(ev_charging_network_usage_!$H3681&lt;=60,"Medium Charging","Long Charging"))</f>
        <v>Long Charging</v>
      </c>
      <c r="Q3681" s="6">
        <f t="shared" si="232"/>
        <v>1</v>
      </c>
      <c r="R3681" s="30">
        <f t="shared" si="230"/>
        <v>6.2500000000000003E-3</v>
      </c>
      <c r="S3681" s="28">
        <f t="shared" si="231"/>
        <v>45064</v>
      </c>
      <c r="T3681" s="28"/>
    </row>
    <row r="3682" spans="1:20" ht="13.2" x14ac:dyDescent="0.25">
      <c r="A3682" s="7" t="s">
        <v>8082</v>
      </c>
      <c r="B3682" s="7" t="s">
        <v>29</v>
      </c>
      <c r="C3682" s="7" t="s">
        <v>21</v>
      </c>
      <c r="D3682" s="7" t="s">
        <v>34</v>
      </c>
      <c r="E3682" s="7" t="s">
        <v>35</v>
      </c>
      <c r="F3682" s="7" t="s">
        <v>8083</v>
      </c>
      <c r="G3682" s="7" t="s">
        <v>8084</v>
      </c>
      <c r="H3682" s="7">
        <v>86</v>
      </c>
      <c r="I3682" s="7">
        <v>47.91</v>
      </c>
      <c r="J3682" s="7">
        <v>12</v>
      </c>
      <c r="K3682" s="7">
        <v>574.91999999999996</v>
      </c>
      <c r="L3682" s="7" t="s">
        <v>23</v>
      </c>
      <c r="M3682" s="9">
        <v>4</v>
      </c>
      <c r="N3682" s="6" t="str">
        <f>IF(ev_charging_network_usage_!$I3682&lt;=10,"Low",IF(ev_charging_network_usage_!$I3682&lt;=30,"Medium","High"))</f>
        <v>High</v>
      </c>
      <c r="O3682" s="6" t="str">
        <f t="shared" si="233"/>
        <v>Medium Satisfaction</v>
      </c>
      <c r="P3682" s="6" t="str">
        <f>IF(ev_charging_network_usage_!$H3682&lt;30,"Short Charging",IF(ev_charging_network_usage_!$H3682&lt;=60,"Medium Charging","Long Charging"))</f>
        <v>Long Charging</v>
      </c>
      <c r="Q3682" s="6">
        <f t="shared" si="232"/>
        <v>1</v>
      </c>
      <c r="R3682" s="30">
        <f t="shared" si="230"/>
        <v>0.96944444444444444</v>
      </c>
      <c r="S3682" s="28">
        <f t="shared" si="231"/>
        <v>45098</v>
      </c>
      <c r="T3682" s="28"/>
    </row>
    <row r="3683" spans="1:20" ht="13.2" x14ac:dyDescent="0.25">
      <c r="A3683" s="3" t="s">
        <v>8085</v>
      </c>
      <c r="B3683" s="3" t="s">
        <v>48</v>
      </c>
      <c r="C3683" s="3" t="s">
        <v>15</v>
      </c>
      <c r="D3683" s="3" t="s">
        <v>22</v>
      </c>
      <c r="E3683" s="3" t="s">
        <v>35</v>
      </c>
      <c r="F3683" s="3" t="s">
        <v>8086</v>
      </c>
      <c r="G3683" s="3" t="s">
        <v>8087</v>
      </c>
      <c r="H3683" s="3">
        <v>99</v>
      </c>
      <c r="I3683" s="3">
        <v>49.95</v>
      </c>
      <c r="J3683" s="3">
        <v>10</v>
      </c>
      <c r="K3683" s="3">
        <v>499.5</v>
      </c>
      <c r="L3683" s="3" t="s">
        <v>23</v>
      </c>
      <c r="M3683" s="5">
        <v>5</v>
      </c>
      <c r="N3683" s="6" t="str">
        <f>IF(ev_charging_network_usage_!$I3683&lt;=10,"Low",IF(ev_charging_network_usage_!$I3683&lt;=30,"Medium","High"))</f>
        <v>High</v>
      </c>
      <c r="O3683" s="6" t="str">
        <f t="shared" si="233"/>
        <v>High Satisfaction</v>
      </c>
      <c r="P3683" s="6" t="str">
        <f>IF(ev_charging_network_usage_!$H3683&lt;30,"Short Charging",IF(ev_charging_network_usage_!$H3683&lt;=60,"Medium Charging","Long Charging"))</f>
        <v>Long Charging</v>
      </c>
      <c r="Q3683" s="6">
        <f t="shared" si="232"/>
        <v>3</v>
      </c>
      <c r="R3683" s="30">
        <f t="shared" si="230"/>
        <v>0.73888888888888893</v>
      </c>
      <c r="S3683" s="28">
        <f t="shared" si="231"/>
        <v>45623</v>
      </c>
      <c r="T3683" s="28"/>
    </row>
    <row r="3684" spans="1:20" ht="13.2" x14ac:dyDescent="0.25">
      <c r="A3684" s="7" t="s">
        <v>8088</v>
      </c>
      <c r="B3684" s="7" t="s">
        <v>59</v>
      </c>
      <c r="C3684" s="7" t="s">
        <v>30</v>
      </c>
      <c r="D3684" s="7" t="s">
        <v>22</v>
      </c>
      <c r="E3684" s="7" t="s">
        <v>17</v>
      </c>
      <c r="F3684" s="8">
        <v>45205.037499999999</v>
      </c>
      <c r="G3684" s="8">
        <v>45205.073611111111</v>
      </c>
      <c r="H3684" s="7">
        <v>52</v>
      </c>
      <c r="I3684" s="7">
        <v>21.71</v>
      </c>
      <c r="J3684" s="7">
        <v>10</v>
      </c>
      <c r="K3684" s="7">
        <v>217.1</v>
      </c>
      <c r="L3684" s="7" t="s">
        <v>18</v>
      </c>
      <c r="M3684" s="9">
        <v>4</v>
      </c>
      <c r="N3684" s="6" t="str">
        <f>IF(ev_charging_network_usage_!$I3684&lt;=10,"Low",IF(ev_charging_network_usage_!$I3684&lt;=30,"Medium","High"))</f>
        <v>Medium</v>
      </c>
      <c r="O3684" s="6" t="str">
        <f t="shared" si="233"/>
        <v>Medium Satisfaction</v>
      </c>
      <c r="P3684" s="6" t="str">
        <f>IF(ev_charging_network_usage_!$H3684&lt;30,"Short Charging",IF(ev_charging_network_usage_!$H3684&lt;=60,"Medium Charging","Long Charging"))</f>
        <v>Medium Charging</v>
      </c>
      <c r="Q3684" s="6">
        <f t="shared" si="232"/>
        <v>2</v>
      </c>
      <c r="R3684" s="30">
        <f t="shared" si="230"/>
        <v>3.7499999999999999E-2</v>
      </c>
      <c r="S3684" s="28">
        <f t="shared" si="231"/>
        <v>45205</v>
      </c>
      <c r="T3684" s="28"/>
    </row>
    <row r="3685" spans="1:20" ht="13.2" x14ac:dyDescent="0.25">
      <c r="A3685" s="3" t="s">
        <v>8089</v>
      </c>
      <c r="B3685" s="3" t="s">
        <v>43</v>
      </c>
      <c r="C3685" s="3" t="s">
        <v>15</v>
      </c>
      <c r="D3685" s="3" t="s">
        <v>34</v>
      </c>
      <c r="E3685" s="3" t="s">
        <v>17</v>
      </c>
      <c r="F3685" s="3" t="s">
        <v>8090</v>
      </c>
      <c r="G3685" s="3" t="s">
        <v>8091</v>
      </c>
      <c r="H3685" s="3">
        <v>62</v>
      </c>
      <c r="I3685" s="3">
        <v>47.2</v>
      </c>
      <c r="J3685" s="3">
        <v>12</v>
      </c>
      <c r="K3685" s="3">
        <v>566.4</v>
      </c>
      <c r="L3685" s="3" t="s">
        <v>23</v>
      </c>
      <c r="M3685" s="5">
        <v>2</v>
      </c>
      <c r="N3685" s="6" t="str">
        <f>IF(ev_charging_network_usage_!$I3685&lt;=10,"Low",IF(ev_charging_network_usage_!$I3685&lt;=30,"Medium","High"))</f>
        <v>High</v>
      </c>
      <c r="O3685" s="6" t="str">
        <f t="shared" si="233"/>
        <v>Low Satisfaction</v>
      </c>
      <c r="P3685" s="6" t="str">
        <f>IF(ev_charging_network_usage_!$H3685&lt;30,"Short Charging",IF(ev_charging_network_usage_!$H3685&lt;=60,"Medium Charging","Long Charging"))</f>
        <v>Long Charging</v>
      </c>
      <c r="Q3685" s="6">
        <f t="shared" si="232"/>
        <v>3</v>
      </c>
      <c r="R3685" s="30">
        <f t="shared" si="230"/>
        <v>0.71388888888888891</v>
      </c>
      <c r="S3685" s="28">
        <f t="shared" si="231"/>
        <v>45436</v>
      </c>
      <c r="T3685" s="28"/>
    </row>
    <row r="3686" spans="1:20" ht="13.2" x14ac:dyDescent="0.25">
      <c r="A3686" s="7" t="s">
        <v>8092</v>
      </c>
      <c r="B3686" s="7" t="s">
        <v>59</v>
      </c>
      <c r="C3686" s="7" t="s">
        <v>21</v>
      </c>
      <c r="D3686" s="7" t="s">
        <v>34</v>
      </c>
      <c r="E3686" s="7" t="s">
        <v>17</v>
      </c>
      <c r="F3686" s="7" t="s">
        <v>8093</v>
      </c>
      <c r="G3686" s="7" t="s">
        <v>8094</v>
      </c>
      <c r="H3686" s="7">
        <v>44</v>
      </c>
      <c r="I3686" s="7">
        <v>44.88</v>
      </c>
      <c r="J3686" s="7">
        <v>10</v>
      </c>
      <c r="K3686" s="7">
        <v>448.8</v>
      </c>
      <c r="L3686" s="7" t="s">
        <v>23</v>
      </c>
      <c r="M3686" s="9">
        <v>3</v>
      </c>
      <c r="N3686" s="6" t="str">
        <f>IF(ev_charging_network_usage_!$I3686&lt;=10,"Low",IF(ev_charging_network_usage_!$I3686&lt;=30,"Medium","High"))</f>
        <v>High</v>
      </c>
      <c r="O3686" s="6" t="str">
        <f t="shared" si="233"/>
        <v>Medium Satisfaction</v>
      </c>
      <c r="P3686" s="6" t="str">
        <f>IF(ev_charging_network_usage_!$H3686&lt;30,"Short Charging",IF(ev_charging_network_usage_!$H3686&lt;=60,"Medium Charging","Long Charging"))</f>
        <v>Medium Charging</v>
      </c>
      <c r="Q3686" s="6">
        <f t="shared" si="232"/>
        <v>1</v>
      </c>
      <c r="R3686" s="30">
        <f t="shared" si="230"/>
        <v>0.33263888888888887</v>
      </c>
      <c r="S3686" s="28">
        <f t="shared" si="231"/>
        <v>45521</v>
      </c>
      <c r="T3686" s="28"/>
    </row>
    <row r="3687" spans="1:20" ht="13.2" x14ac:dyDescent="0.25">
      <c r="A3687" s="3" t="s">
        <v>8095</v>
      </c>
      <c r="B3687" s="3" t="s">
        <v>78</v>
      </c>
      <c r="C3687" s="3" t="s">
        <v>30</v>
      </c>
      <c r="D3687" s="3" t="s">
        <v>34</v>
      </c>
      <c r="E3687" s="3" t="s">
        <v>17</v>
      </c>
      <c r="F3687" s="4">
        <v>44960.600694444445</v>
      </c>
      <c r="G3687" s="4">
        <v>44960.669444444444</v>
      </c>
      <c r="H3687" s="3">
        <v>99</v>
      </c>
      <c r="I3687" s="3">
        <v>18.239999999999998</v>
      </c>
      <c r="J3687" s="3">
        <v>15</v>
      </c>
      <c r="K3687" s="3">
        <v>273.60000000000002</v>
      </c>
      <c r="L3687" s="3" t="s">
        <v>27</v>
      </c>
      <c r="M3687" s="5">
        <v>5</v>
      </c>
      <c r="N3687" s="6" t="str">
        <f>IF(ev_charging_network_usage_!$I3687&lt;=10,"Low",IF(ev_charging_network_usage_!$I3687&lt;=30,"Medium","High"))</f>
        <v>Medium</v>
      </c>
      <c r="O3687" s="6" t="str">
        <f t="shared" si="233"/>
        <v>High Satisfaction</v>
      </c>
      <c r="P3687" s="6" t="str">
        <f>IF(ev_charging_network_usage_!$H3687&lt;30,"Short Charging",IF(ev_charging_network_usage_!$H3687&lt;=60,"Medium Charging","Long Charging"))</f>
        <v>Long Charging</v>
      </c>
      <c r="Q3687" s="6">
        <f t="shared" si="232"/>
        <v>2</v>
      </c>
      <c r="R3687" s="30">
        <f t="shared" si="230"/>
        <v>0.60069444444444442</v>
      </c>
      <c r="S3687" s="28">
        <f t="shared" si="231"/>
        <v>44960</v>
      </c>
      <c r="T3687" s="28"/>
    </row>
    <row r="3688" spans="1:20" ht="13.2" x14ac:dyDescent="0.25">
      <c r="A3688" s="7" t="s">
        <v>8096</v>
      </c>
      <c r="B3688" s="7" t="s">
        <v>14</v>
      </c>
      <c r="C3688" s="7" t="s">
        <v>15</v>
      </c>
      <c r="D3688" s="7" t="s">
        <v>22</v>
      </c>
      <c r="E3688" s="7" t="s">
        <v>17</v>
      </c>
      <c r="F3688" s="8">
        <v>45055.556944444441</v>
      </c>
      <c r="G3688" s="8">
        <v>45055.591666666667</v>
      </c>
      <c r="H3688" s="7">
        <v>50</v>
      </c>
      <c r="I3688" s="7">
        <v>55.88</v>
      </c>
      <c r="J3688" s="7">
        <v>10</v>
      </c>
      <c r="K3688" s="7">
        <v>558.79999999999995</v>
      </c>
      <c r="L3688" s="7" t="s">
        <v>27</v>
      </c>
      <c r="M3688" s="9">
        <v>5</v>
      </c>
      <c r="N3688" s="6" t="str">
        <f>IF(ev_charging_network_usage_!$I3688&lt;=10,"Low",IF(ev_charging_network_usage_!$I3688&lt;=30,"Medium","High"))</f>
        <v>High</v>
      </c>
      <c r="O3688" s="6" t="str">
        <f t="shared" si="233"/>
        <v>High Satisfaction</v>
      </c>
      <c r="P3688" s="6" t="str">
        <f>IF(ev_charging_network_usage_!$H3688&lt;30,"Short Charging",IF(ev_charging_network_usage_!$H3688&lt;=60,"Medium Charging","Long Charging"))</f>
        <v>Medium Charging</v>
      </c>
      <c r="Q3688" s="6">
        <f t="shared" si="232"/>
        <v>3</v>
      </c>
      <c r="R3688" s="30">
        <f t="shared" si="230"/>
        <v>0.55694444444444446</v>
      </c>
      <c r="S3688" s="28">
        <f t="shared" si="231"/>
        <v>45055</v>
      </c>
      <c r="T3688" s="28"/>
    </row>
    <row r="3689" spans="1:20" ht="13.2" x14ac:dyDescent="0.25">
      <c r="A3689" s="3" t="s">
        <v>8097</v>
      </c>
      <c r="B3689" s="3" t="s">
        <v>20</v>
      </c>
      <c r="C3689" s="3" t="s">
        <v>21</v>
      </c>
      <c r="D3689" s="3" t="s">
        <v>34</v>
      </c>
      <c r="E3689" s="3" t="s">
        <v>17</v>
      </c>
      <c r="F3689" s="10">
        <v>45211.722222222219</v>
      </c>
      <c r="G3689" s="10">
        <v>45211.729166666664</v>
      </c>
      <c r="H3689" s="3">
        <v>10</v>
      </c>
      <c r="I3689" s="3">
        <v>46.74</v>
      </c>
      <c r="J3689" s="3">
        <v>8</v>
      </c>
      <c r="K3689" s="3">
        <v>373.92</v>
      </c>
      <c r="L3689" s="3" t="s">
        <v>23</v>
      </c>
      <c r="M3689" s="5">
        <v>4</v>
      </c>
      <c r="N3689" s="6" t="str">
        <f>IF(ev_charging_network_usage_!$I3689&lt;=10,"Low",IF(ev_charging_network_usage_!$I3689&lt;=30,"Medium","High"))</f>
        <v>High</v>
      </c>
      <c r="O3689" s="6" t="str">
        <f t="shared" si="233"/>
        <v>Medium Satisfaction</v>
      </c>
      <c r="P3689" s="6" t="str">
        <f>IF(ev_charging_network_usage_!$H3689&lt;30,"Short Charging",IF(ev_charging_network_usage_!$H3689&lt;=60,"Medium Charging","Long Charging"))</f>
        <v>Short Charging</v>
      </c>
      <c r="Q3689" s="6">
        <f t="shared" si="232"/>
        <v>1</v>
      </c>
      <c r="R3689" s="30">
        <f t="shared" si="230"/>
        <v>0.72222222222222221</v>
      </c>
      <c r="S3689" s="28">
        <f t="shared" si="231"/>
        <v>45211</v>
      </c>
      <c r="T3689" s="28"/>
    </row>
    <row r="3690" spans="1:20" ht="13.2" x14ac:dyDescent="0.25">
      <c r="A3690" s="7" t="s">
        <v>8098</v>
      </c>
      <c r="B3690" s="7" t="s">
        <v>43</v>
      </c>
      <c r="C3690" s="7" t="s">
        <v>21</v>
      </c>
      <c r="D3690" s="7" t="s">
        <v>16</v>
      </c>
      <c r="E3690" s="7" t="s">
        <v>35</v>
      </c>
      <c r="F3690" s="7" t="s">
        <v>8099</v>
      </c>
      <c r="G3690" s="7" t="s">
        <v>8100</v>
      </c>
      <c r="H3690" s="7">
        <v>112</v>
      </c>
      <c r="I3690" s="7">
        <v>19.510000000000002</v>
      </c>
      <c r="J3690" s="7">
        <v>10</v>
      </c>
      <c r="K3690" s="7">
        <v>195.1</v>
      </c>
      <c r="L3690" s="7" t="s">
        <v>23</v>
      </c>
      <c r="M3690" s="9">
        <v>3</v>
      </c>
      <c r="N3690" s="6" t="str">
        <f>IF(ev_charging_network_usage_!$I3690&lt;=10,"Low",IF(ev_charging_network_usage_!$I3690&lt;=30,"Medium","High"))</f>
        <v>Medium</v>
      </c>
      <c r="O3690" s="6" t="str">
        <f t="shared" si="233"/>
        <v>Medium Satisfaction</v>
      </c>
      <c r="P3690" s="6" t="str">
        <f>IF(ev_charging_network_usage_!$H3690&lt;30,"Short Charging",IF(ev_charging_network_usage_!$H3690&lt;=60,"Medium Charging","Long Charging"))</f>
        <v>Long Charging</v>
      </c>
      <c r="Q3690" s="6">
        <f t="shared" si="232"/>
        <v>1</v>
      </c>
      <c r="R3690" s="30">
        <f t="shared" si="230"/>
        <v>0.10208333333333333</v>
      </c>
      <c r="S3690" s="28">
        <f t="shared" si="231"/>
        <v>45364</v>
      </c>
      <c r="T3690" s="28"/>
    </row>
    <row r="3691" spans="1:20" ht="13.2" x14ac:dyDescent="0.25">
      <c r="A3691" s="3" t="s">
        <v>8101</v>
      </c>
      <c r="B3691" s="3" t="s">
        <v>48</v>
      </c>
      <c r="C3691" s="3" t="s">
        <v>30</v>
      </c>
      <c r="D3691" s="3" t="s">
        <v>16</v>
      </c>
      <c r="E3691" s="3" t="s">
        <v>17</v>
      </c>
      <c r="F3691" s="3" t="s">
        <v>8102</v>
      </c>
      <c r="G3691" s="3" t="s">
        <v>8103</v>
      </c>
      <c r="H3691" s="3">
        <v>23</v>
      </c>
      <c r="I3691" s="3">
        <v>41.61</v>
      </c>
      <c r="J3691" s="3">
        <v>15</v>
      </c>
      <c r="K3691" s="3">
        <v>624.15</v>
      </c>
      <c r="L3691" s="3" t="s">
        <v>38</v>
      </c>
      <c r="M3691" s="5">
        <v>5</v>
      </c>
      <c r="N3691" s="6" t="str">
        <f>IF(ev_charging_network_usage_!$I3691&lt;=10,"Low",IF(ev_charging_network_usage_!$I3691&lt;=30,"Medium","High"))</f>
        <v>High</v>
      </c>
      <c r="O3691" s="6" t="str">
        <f t="shared" si="233"/>
        <v>High Satisfaction</v>
      </c>
      <c r="P3691" s="6" t="str">
        <f>IF(ev_charging_network_usage_!$H3691&lt;30,"Short Charging",IF(ev_charging_network_usage_!$H3691&lt;=60,"Medium Charging","Long Charging"))</f>
        <v>Short Charging</v>
      </c>
      <c r="Q3691" s="6">
        <f t="shared" si="232"/>
        <v>2</v>
      </c>
      <c r="R3691" s="30">
        <f t="shared" si="230"/>
        <v>0.88541666666666663</v>
      </c>
      <c r="S3691" s="28">
        <f t="shared" si="231"/>
        <v>45617</v>
      </c>
      <c r="T3691" s="28"/>
    </row>
    <row r="3692" spans="1:20" ht="13.2" x14ac:dyDescent="0.25">
      <c r="A3692" s="7" t="s">
        <v>8104</v>
      </c>
      <c r="B3692" s="7" t="s">
        <v>78</v>
      </c>
      <c r="C3692" s="7" t="s">
        <v>30</v>
      </c>
      <c r="D3692" s="7" t="s">
        <v>31</v>
      </c>
      <c r="E3692" s="7" t="s">
        <v>17</v>
      </c>
      <c r="F3692" s="7" t="s">
        <v>8105</v>
      </c>
      <c r="G3692" s="7" t="s">
        <v>8106</v>
      </c>
      <c r="H3692" s="7">
        <v>62</v>
      </c>
      <c r="I3692" s="7">
        <v>37.04</v>
      </c>
      <c r="J3692" s="7">
        <v>10</v>
      </c>
      <c r="K3692" s="7">
        <v>370.4</v>
      </c>
      <c r="L3692" s="7" t="s">
        <v>23</v>
      </c>
      <c r="M3692" s="9">
        <v>4</v>
      </c>
      <c r="N3692" s="6" t="str">
        <f>IF(ev_charging_network_usage_!$I3692&lt;=10,"Low",IF(ev_charging_network_usage_!$I3692&lt;=30,"Medium","High"))</f>
        <v>High</v>
      </c>
      <c r="O3692" s="6" t="str">
        <f t="shared" si="233"/>
        <v>Medium Satisfaction</v>
      </c>
      <c r="P3692" s="6" t="str">
        <f>IF(ev_charging_network_usage_!$H3692&lt;30,"Short Charging",IF(ev_charging_network_usage_!$H3692&lt;=60,"Medium Charging","Long Charging"))</f>
        <v>Long Charging</v>
      </c>
      <c r="Q3692" s="6">
        <f t="shared" si="232"/>
        <v>2</v>
      </c>
      <c r="R3692" s="30">
        <f t="shared" si="230"/>
        <v>0.3298611111111111</v>
      </c>
      <c r="S3692" s="28">
        <f t="shared" si="231"/>
        <v>45288</v>
      </c>
      <c r="T3692" s="28"/>
    </row>
    <row r="3693" spans="1:20" ht="13.2" x14ac:dyDescent="0.25">
      <c r="A3693" s="3" t="s">
        <v>8107</v>
      </c>
      <c r="B3693" s="3" t="s">
        <v>14</v>
      </c>
      <c r="C3693" s="3" t="s">
        <v>21</v>
      </c>
      <c r="D3693" s="3" t="s">
        <v>34</v>
      </c>
      <c r="E3693" s="3" t="s">
        <v>35</v>
      </c>
      <c r="F3693" s="3" t="s">
        <v>8108</v>
      </c>
      <c r="G3693" s="3" t="s">
        <v>8109</v>
      </c>
      <c r="H3693" s="3">
        <v>69</v>
      </c>
      <c r="I3693" s="3">
        <v>55.61</v>
      </c>
      <c r="J3693" s="3">
        <v>10</v>
      </c>
      <c r="K3693" s="3">
        <v>556.1</v>
      </c>
      <c r="L3693" s="3" t="s">
        <v>18</v>
      </c>
      <c r="M3693" s="5">
        <v>2</v>
      </c>
      <c r="N3693" s="6" t="str">
        <f>IF(ev_charging_network_usage_!$I3693&lt;=10,"Low",IF(ev_charging_network_usage_!$I3693&lt;=30,"Medium","High"))</f>
        <v>High</v>
      </c>
      <c r="O3693" s="6" t="str">
        <f t="shared" si="233"/>
        <v>Low Satisfaction</v>
      </c>
      <c r="P3693" s="6" t="str">
        <f>IF(ev_charging_network_usage_!$H3693&lt;30,"Short Charging",IF(ev_charging_network_usage_!$H3693&lt;=60,"Medium Charging","Long Charging"))</f>
        <v>Long Charging</v>
      </c>
      <c r="Q3693" s="6">
        <f t="shared" si="232"/>
        <v>1</v>
      </c>
      <c r="R3693" s="30">
        <f t="shared" si="230"/>
        <v>0.84444444444444444</v>
      </c>
      <c r="S3693" s="28">
        <f t="shared" si="231"/>
        <v>45225</v>
      </c>
      <c r="T3693" s="28"/>
    </row>
    <row r="3694" spans="1:20" ht="13.2" x14ac:dyDescent="0.25">
      <c r="A3694" s="7" t="s">
        <v>8110</v>
      </c>
      <c r="B3694" s="7" t="s">
        <v>14</v>
      </c>
      <c r="C3694" s="7" t="s">
        <v>21</v>
      </c>
      <c r="D3694" s="7" t="s">
        <v>34</v>
      </c>
      <c r="E3694" s="7" t="s">
        <v>17</v>
      </c>
      <c r="F3694" s="7" t="s">
        <v>8111</v>
      </c>
      <c r="G3694" s="7" t="s">
        <v>8112</v>
      </c>
      <c r="H3694" s="7">
        <v>20</v>
      </c>
      <c r="I3694" s="7">
        <v>45.53</v>
      </c>
      <c r="J3694" s="7">
        <v>12</v>
      </c>
      <c r="K3694" s="7">
        <v>546.36</v>
      </c>
      <c r="L3694" s="7" t="s">
        <v>23</v>
      </c>
      <c r="M3694" s="9">
        <v>4</v>
      </c>
      <c r="N3694" s="6" t="str">
        <f>IF(ev_charging_network_usage_!$I3694&lt;=10,"Low",IF(ev_charging_network_usage_!$I3694&lt;=30,"Medium","High"))</f>
        <v>High</v>
      </c>
      <c r="O3694" s="6" t="str">
        <f t="shared" si="233"/>
        <v>Medium Satisfaction</v>
      </c>
      <c r="P3694" s="6" t="str">
        <f>IF(ev_charging_network_usage_!$H3694&lt;30,"Short Charging",IF(ev_charging_network_usage_!$H3694&lt;=60,"Medium Charging","Long Charging"))</f>
        <v>Short Charging</v>
      </c>
      <c r="Q3694" s="6">
        <f t="shared" si="232"/>
        <v>1</v>
      </c>
      <c r="R3694" s="30">
        <f t="shared" si="230"/>
        <v>0.60277777777777775</v>
      </c>
      <c r="S3694" s="28">
        <f t="shared" si="231"/>
        <v>45468</v>
      </c>
      <c r="T3694" s="28"/>
    </row>
    <row r="3695" spans="1:20" ht="13.2" x14ac:dyDescent="0.25">
      <c r="A3695" s="3" t="s">
        <v>8113</v>
      </c>
      <c r="B3695" s="3" t="s">
        <v>29</v>
      </c>
      <c r="C3695" s="3" t="s">
        <v>30</v>
      </c>
      <c r="D3695" s="3" t="s">
        <v>22</v>
      </c>
      <c r="E3695" s="3" t="s">
        <v>35</v>
      </c>
      <c r="F3695" s="3" t="s">
        <v>8114</v>
      </c>
      <c r="G3695" s="3" t="s">
        <v>8115</v>
      </c>
      <c r="H3695" s="3">
        <v>86</v>
      </c>
      <c r="I3695" s="3">
        <v>49.29</v>
      </c>
      <c r="J3695" s="3">
        <v>10</v>
      </c>
      <c r="K3695" s="3">
        <v>492.9</v>
      </c>
      <c r="L3695" s="3" t="s">
        <v>18</v>
      </c>
      <c r="M3695" s="5">
        <v>5</v>
      </c>
      <c r="N3695" s="6" t="str">
        <f>IF(ev_charging_network_usage_!$I3695&lt;=10,"Low",IF(ev_charging_network_usage_!$I3695&lt;=30,"Medium","High"))</f>
        <v>High</v>
      </c>
      <c r="O3695" s="6" t="str">
        <f t="shared" si="233"/>
        <v>High Satisfaction</v>
      </c>
      <c r="P3695" s="6" t="str">
        <f>IF(ev_charging_network_usage_!$H3695&lt;30,"Short Charging",IF(ev_charging_network_usage_!$H3695&lt;=60,"Medium Charging","Long Charging"))</f>
        <v>Long Charging</v>
      </c>
      <c r="Q3695" s="6">
        <f t="shared" si="232"/>
        <v>2</v>
      </c>
      <c r="R3695" s="30">
        <f t="shared" si="230"/>
        <v>0.79513888888888884</v>
      </c>
      <c r="S3695" s="28">
        <f t="shared" si="231"/>
        <v>45550</v>
      </c>
      <c r="T3695" s="28"/>
    </row>
    <row r="3696" spans="1:20" ht="13.2" x14ac:dyDescent="0.25">
      <c r="A3696" s="7" t="s">
        <v>8116</v>
      </c>
      <c r="B3696" s="7" t="s">
        <v>29</v>
      </c>
      <c r="C3696" s="7" t="s">
        <v>30</v>
      </c>
      <c r="D3696" s="7" t="s">
        <v>22</v>
      </c>
      <c r="E3696" s="7" t="s">
        <v>17</v>
      </c>
      <c r="F3696" s="7" t="s">
        <v>8117</v>
      </c>
      <c r="G3696" s="7" t="s">
        <v>8118</v>
      </c>
      <c r="H3696" s="7">
        <v>93</v>
      </c>
      <c r="I3696" s="7">
        <v>52.99</v>
      </c>
      <c r="J3696" s="7">
        <v>15</v>
      </c>
      <c r="K3696" s="7">
        <v>794.85</v>
      </c>
      <c r="L3696" s="7" t="s">
        <v>27</v>
      </c>
      <c r="M3696" s="9">
        <v>5</v>
      </c>
      <c r="N3696" s="6" t="str">
        <f>IF(ev_charging_network_usage_!$I3696&lt;=10,"Low",IF(ev_charging_network_usage_!$I3696&lt;=30,"Medium","High"))</f>
        <v>High</v>
      </c>
      <c r="O3696" s="6" t="str">
        <f t="shared" si="233"/>
        <v>High Satisfaction</v>
      </c>
      <c r="P3696" s="6" t="str">
        <f>IF(ev_charging_network_usage_!$H3696&lt;30,"Short Charging",IF(ev_charging_network_usage_!$H3696&lt;=60,"Medium Charging","Long Charging"))</f>
        <v>Long Charging</v>
      </c>
      <c r="Q3696" s="6">
        <f t="shared" si="232"/>
        <v>2</v>
      </c>
      <c r="R3696" s="30">
        <f t="shared" si="230"/>
        <v>0.46944444444444444</v>
      </c>
      <c r="S3696" s="28">
        <f t="shared" si="231"/>
        <v>45071</v>
      </c>
      <c r="T3696" s="28"/>
    </row>
    <row r="3697" spans="1:20" ht="13.2" x14ac:dyDescent="0.25">
      <c r="A3697" s="3" t="s">
        <v>8119</v>
      </c>
      <c r="B3697" s="3" t="s">
        <v>55</v>
      </c>
      <c r="C3697" s="3" t="s">
        <v>30</v>
      </c>
      <c r="D3697" s="3" t="s">
        <v>16</v>
      </c>
      <c r="E3697" s="3" t="s">
        <v>17</v>
      </c>
      <c r="F3697" s="4">
        <v>45572.484027777777</v>
      </c>
      <c r="G3697" s="4">
        <v>45572.554861111108</v>
      </c>
      <c r="H3697" s="3">
        <v>102</v>
      </c>
      <c r="I3697" s="3">
        <v>36.94</v>
      </c>
      <c r="J3697" s="3">
        <v>8</v>
      </c>
      <c r="K3697" s="3">
        <v>295.52</v>
      </c>
      <c r="L3697" s="3" t="s">
        <v>23</v>
      </c>
      <c r="M3697" s="5">
        <v>4</v>
      </c>
      <c r="N3697" s="6" t="str">
        <f>IF(ev_charging_network_usage_!$I3697&lt;=10,"Low",IF(ev_charging_network_usage_!$I3697&lt;=30,"Medium","High"))</f>
        <v>High</v>
      </c>
      <c r="O3697" s="6" t="str">
        <f t="shared" si="233"/>
        <v>Medium Satisfaction</v>
      </c>
      <c r="P3697" s="6" t="str">
        <f>IF(ev_charging_network_usage_!$H3697&lt;30,"Short Charging",IF(ev_charging_network_usage_!$H3697&lt;=60,"Medium Charging","Long Charging"))</f>
        <v>Long Charging</v>
      </c>
      <c r="Q3697" s="6">
        <f t="shared" si="232"/>
        <v>2</v>
      </c>
      <c r="R3697" s="30">
        <f t="shared" si="230"/>
        <v>0.48402777777777778</v>
      </c>
      <c r="S3697" s="28">
        <f t="shared" si="231"/>
        <v>45572</v>
      </c>
      <c r="T3697" s="28"/>
    </row>
    <row r="3698" spans="1:20" ht="13.2" x14ac:dyDescent="0.25">
      <c r="A3698" s="7" t="s">
        <v>8120</v>
      </c>
      <c r="B3698" s="7" t="s">
        <v>29</v>
      </c>
      <c r="C3698" s="7" t="s">
        <v>30</v>
      </c>
      <c r="D3698" s="7" t="s">
        <v>22</v>
      </c>
      <c r="E3698" s="7" t="s">
        <v>17</v>
      </c>
      <c r="F3698" s="7" t="s">
        <v>8121</v>
      </c>
      <c r="G3698" s="7" t="s">
        <v>8122</v>
      </c>
      <c r="H3698" s="7">
        <v>28</v>
      </c>
      <c r="I3698" s="7">
        <v>38.44</v>
      </c>
      <c r="J3698" s="7">
        <v>8</v>
      </c>
      <c r="K3698" s="7">
        <v>307.52</v>
      </c>
      <c r="L3698" s="7" t="s">
        <v>18</v>
      </c>
      <c r="M3698" s="9">
        <v>2</v>
      </c>
      <c r="N3698" s="6" t="str">
        <f>IF(ev_charging_network_usage_!$I3698&lt;=10,"Low",IF(ev_charging_network_usage_!$I3698&lt;=30,"Medium","High"))</f>
        <v>High</v>
      </c>
      <c r="O3698" s="6" t="str">
        <f t="shared" si="233"/>
        <v>Low Satisfaction</v>
      </c>
      <c r="P3698" s="6" t="str">
        <f>IF(ev_charging_network_usage_!$H3698&lt;30,"Short Charging",IF(ev_charging_network_usage_!$H3698&lt;=60,"Medium Charging","Long Charging"))</f>
        <v>Short Charging</v>
      </c>
      <c r="Q3698" s="6">
        <f t="shared" si="232"/>
        <v>2</v>
      </c>
      <c r="R3698" s="30">
        <f t="shared" si="230"/>
        <v>0.96111111111111114</v>
      </c>
      <c r="S3698" s="28">
        <f t="shared" si="231"/>
        <v>45532</v>
      </c>
      <c r="T3698" s="28"/>
    </row>
    <row r="3699" spans="1:20" ht="13.2" x14ac:dyDescent="0.25">
      <c r="A3699" s="3" t="s">
        <v>8123</v>
      </c>
      <c r="B3699" s="3" t="s">
        <v>20</v>
      </c>
      <c r="C3699" s="3" t="s">
        <v>21</v>
      </c>
      <c r="D3699" s="3" t="s">
        <v>22</v>
      </c>
      <c r="E3699" s="3" t="s">
        <v>17</v>
      </c>
      <c r="F3699" s="3" t="s">
        <v>8124</v>
      </c>
      <c r="G3699" s="3" t="s">
        <v>8125</v>
      </c>
      <c r="H3699" s="3">
        <v>100</v>
      </c>
      <c r="I3699" s="3">
        <v>55.18</v>
      </c>
      <c r="J3699" s="3">
        <v>8</v>
      </c>
      <c r="K3699" s="3">
        <v>441.44</v>
      </c>
      <c r="L3699" s="3" t="s">
        <v>18</v>
      </c>
      <c r="M3699" s="5">
        <v>5</v>
      </c>
      <c r="N3699" s="6" t="str">
        <f>IF(ev_charging_network_usage_!$I3699&lt;=10,"Low",IF(ev_charging_network_usage_!$I3699&lt;=30,"Medium","High"))</f>
        <v>High</v>
      </c>
      <c r="O3699" s="6" t="str">
        <f t="shared" si="233"/>
        <v>High Satisfaction</v>
      </c>
      <c r="P3699" s="6" t="str">
        <f>IF(ev_charging_network_usage_!$H3699&lt;30,"Short Charging",IF(ev_charging_network_usage_!$H3699&lt;=60,"Medium Charging","Long Charging"))</f>
        <v>Long Charging</v>
      </c>
      <c r="Q3699" s="6">
        <f t="shared" si="232"/>
        <v>1</v>
      </c>
      <c r="R3699" s="30">
        <f t="shared" si="230"/>
        <v>0.33958333333333335</v>
      </c>
      <c r="S3699" s="28">
        <f t="shared" si="231"/>
        <v>45412</v>
      </c>
      <c r="T3699" s="28"/>
    </row>
    <row r="3700" spans="1:20" ht="13.2" x14ac:dyDescent="0.25">
      <c r="A3700" s="7" t="s">
        <v>8126</v>
      </c>
      <c r="B3700" s="7" t="s">
        <v>48</v>
      </c>
      <c r="C3700" s="7" t="s">
        <v>30</v>
      </c>
      <c r="D3700" s="7" t="s">
        <v>34</v>
      </c>
      <c r="E3700" s="7" t="s">
        <v>35</v>
      </c>
      <c r="F3700" s="7" t="s">
        <v>8127</v>
      </c>
      <c r="G3700" s="7" t="s">
        <v>8128</v>
      </c>
      <c r="H3700" s="7">
        <v>111</v>
      </c>
      <c r="I3700" s="7">
        <v>11.14</v>
      </c>
      <c r="J3700" s="7">
        <v>8</v>
      </c>
      <c r="K3700" s="7">
        <v>89.12</v>
      </c>
      <c r="L3700" s="7" t="s">
        <v>27</v>
      </c>
      <c r="M3700" s="9">
        <v>1</v>
      </c>
      <c r="N3700" s="6" t="str">
        <f>IF(ev_charging_network_usage_!$I3700&lt;=10,"Low",IF(ev_charging_network_usage_!$I3700&lt;=30,"Medium","High"))</f>
        <v>Medium</v>
      </c>
      <c r="O3700" s="6" t="str">
        <f t="shared" si="233"/>
        <v>Low Satisfaction</v>
      </c>
      <c r="P3700" s="6" t="str">
        <f>IF(ev_charging_network_usage_!$H3700&lt;30,"Short Charging",IF(ev_charging_network_usage_!$H3700&lt;=60,"Medium Charging","Long Charging"))</f>
        <v>Long Charging</v>
      </c>
      <c r="Q3700" s="6">
        <f t="shared" si="232"/>
        <v>2</v>
      </c>
      <c r="R3700" s="30">
        <f t="shared" si="230"/>
        <v>0.85624999999999996</v>
      </c>
      <c r="S3700" s="28">
        <f t="shared" si="231"/>
        <v>45095</v>
      </c>
      <c r="T3700" s="28"/>
    </row>
    <row r="3701" spans="1:20" ht="13.2" x14ac:dyDescent="0.25">
      <c r="A3701" s="3" t="s">
        <v>8129</v>
      </c>
      <c r="B3701" s="3" t="s">
        <v>20</v>
      </c>
      <c r="C3701" s="3" t="s">
        <v>30</v>
      </c>
      <c r="D3701" s="3" t="s">
        <v>22</v>
      </c>
      <c r="E3701" s="3" t="s">
        <v>35</v>
      </c>
      <c r="F3701" s="3" t="s">
        <v>8130</v>
      </c>
      <c r="G3701" s="3" t="s">
        <v>8131</v>
      </c>
      <c r="H3701" s="3">
        <v>30</v>
      </c>
      <c r="I3701" s="3">
        <v>51.25</v>
      </c>
      <c r="J3701" s="3">
        <v>15</v>
      </c>
      <c r="K3701" s="3">
        <v>768.75</v>
      </c>
      <c r="L3701" s="3" t="s">
        <v>27</v>
      </c>
      <c r="M3701" s="5">
        <v>3</v>
      </c>
      <c r="N3701" s="6" t="str">
        <f>IF(ev_charging_network_usage_!$I3701&lt;=10,"Low",IF(ev_charging_network_usage_!$I3701&lt;=30,"Medium","High"))</f>
        <v>High</v>
      </c>
      <c r="O3701" s="6" t="str">
        <f t="shared" si="233"/>
        <v>Medium Satisfaction</v>
      </c>
      <c r="P3701" s="6" t="str">
        <f>IF(ev_charging_network_usage_!$H3701&lt;30,"Short Charging",IF(ev_charging_network_usage_!$H3701&lt;=60,"Medium Charging","Long Charging"))</f>
        <v>Medium Charging</v>
      </c>
      <c r="Q3701" s="6">
        <f t="shared" si="232"/>
        <v>2</v>
      </c>
      <c r="R3701" s="30">
        <f t="shared" si="230"/>
        <v>0.97916666666666663</v>
      </c>
      <c r="S3701" s="28">
        <f t="shared" si="231"/>
        <v>45486</v>
      </c>
      <c r="T3701" s="28"/>
    </row>
    <row r="3702" spans="1:20" ht="13.2" x14ac:dyDescent="0.25">
      <c r="A3702" s="7" t="s">
        <v>8132</v>
      </c>
      <c r="B3702" s="7" t="s">
        <v>20</v>
      </c>
      <c r="C3702" s="7" t="s">
        <v>15</v>
      </c>
      <c r="D3702" s="7" t="s">
        <v>22</v>
      </c>
      <c r="E3702" s="7" t="s">
        <v>35</v>
      </c>
      <c r="F3702" s="7" t="s">
        <v>8133</v>
      </c>
      <c r="G3702" s="7" t="s">
        <v>8134</v>
      </c>
      <c r="H3702" s="7">
        <v>47</v>
      </c>
      <c r="I3702" s="7">
        <v>15.6</v>
      </c>
      <c r="J3702" s="7">
        <v>10</v>
      </c>
      <c r="K3702" s="7">
        <v>156</v>
      </c>
      <c r="L3702" s="7" t="s">
        <v>18</v>
      </c>
      <c r="M3702" s="9">
        <v>2</v>
      </c>
      <c r="N3702" s="6" t="str">
        <f>IF(ev_charging_network_usage_!$I3702&lt;=10,"Low",IF(ev_charging_network_usage_!$I3702&lt;=30,"Medium","High"))</f>
        <v>Medium</v>
      </c>
      <c r="O3702" s="6" t="str">
        <f t="shared" si="233"/>
        <v>Low Satisfaction</v>
      </c>
      <c r="P3702" s="6" t="str">
        <f>IF(ev_charging_network_usage_!$H3702&lt;30,"Short Charging",IF(ev_charging_network_usage_!$H3702&lt;=60,"Medium Charging","Long Charging"))</f>
        <v>Medium Charging</v>
      </c>
      <c r="Q3702" s="6">
        <f t="shared" si="232"/>
        <v>3</v>
      </c>
      <c r="R3702" s="30">
        <f t="shared" si="230"/>
        <v>0.75</v>
      </c>
      <c r="S3702" s="28">
        <f t="shared" si="231"/>
        <v>45624</v>
      </c>
      <c r="T3702" s="28"/>
    </row>
    <row r="3703" spans="1:20" ht="13.2" x14ac:dyDescent="0.25">
      <c r="A3703" s="3" t="s">
        <v>8135</v>
      </c>
      <c r="B3703" s="3" t="s">
        <v>29</v>
      </c>
      <c r="C3703" s="3" t="s">
        <v>21</v>
      </c>
      <c r="D3703" s="3" t="s">
        <v>31</v>
      </c>
      <c r="E3703" s="3" t="s">
        <v>17</v>
      </c>
      <c r="F3703" s="3" t="s">
        <v>8136</v>
      </c>
      <c r="G3703" s="3" t="s">
        <v>8137</v>
      </c>
      <c r="H3703" s="3">
        <v>101</v>
      </c>
      <c r="I3703" s="3">
        <v>40.31</v>
      </c>
      <c r="J3703" s="3">
        <v>10</v>
      </c>
      <c r="K3703" s="3">
        <v>403.1</v>
      </c>
      <c r="L3703" s="3" t="s">
        <v>18</v>
      </c>
      <c r="M3703" s="5">
        <v>2</v>
      </c>
      <c r="N3703" s="6" t="str">
        <f>IF(ev_charging_network_usage_!$I3703&lt;=10,"Low",IF(ev_charging_network_usage_!$I3703&lt;=30,"Medium","High"))</f>
        <v>High</v>
      </c>
      <c r="O3703" s="6" t="str">
        <f t="shared" si="233"/>
        <v>Low Satisfaction</v>
      </c>
      <c r="P3703" s="6" t="str">
        <f>IF(ev_charging_network_usage_!$H3703&lt;30,"Short Charging",IF(ev_charging_network_usage_!$H3703&lt;=60,"Medium Charging","Long Charging"))</f>
        <v>Long Charging</v>
      </c>
      <c r="Q3703" s="6">
        <f t="shared" si="232"/>
        <v>1</v>
      </c>
      <c r="R3703" s="30">
        <f t="shared" si="230"/>
        <v>0.39027777777777778</v>
      </c>
      <c r="S3703" s="28">
        <f t="shared" si="231"/>
        <v>45010</v>
      </c>
      <c r="T3703" s="28"/>
    </row>
    <row r="3704" spans="1:20" ht="13.2" x14ac:dyDescent="0.25">
      <c r="A3704" s="7" t="s">
        <v>8138</v>
      </c>
      <c r="B3704" s="7" t="s">
        <v>59</v>
      </c>
      <c r="C3704" s="7" t="s">
        <v>30</v>
      </c>
      <c r="D3704" s="7" t="s">
        <v>22</v>
      </c>
      <c r="E3704" s="7" t="s">
        <v>35</v>
      </c>
      <c r="F3704" s="7" t="s">
        <v>8139</v>
      </c>
      <c r="G3704" s="7" t="s">
        <v>8140</v>
      </c>
      <c r="H3704" s="7">
        <v>16</v>
      </c>
      <c r="I3704" s="7">
        <v>23.45</v>
      </c>
      <c r="J3704" s="7">
        <v>10</v>
      </c>
      <c r="K3704" s="7">
        <v>234.5</v>
      </c>
      <c r="L3704" s="7" t="s">
        <v>23</v>
      </c>
      <c r="M3704" s="9">
        <v>5</v>
      </c>
      <c r="N3704" s="6" t="str">
        <f>IF(ev_charging_network_usage_!$I3704&lt;=10,"Low",IF(ev_charging_network_usage_!$I3704&lt;=30,"Medium","High"))</f>
        <v>Medium</v>
      </c>
      <c r="O3704" s="6" t="str">
        <f t="shared" si="233"/>
        <v>High Satisfaction</v>
      </c>
      <c r="P3704" s="6" t="str">
        <f>IF(ev_charging_network_usage_!$H3704&lt;30,"Short Charging",IF(ev_charging_network_usage_!$H3704&lt;=60,"Medium Charging","Long Charging"))</f>
        <v>Short Charging</v>
      </c>
      <c r="Q3704" s="6">
        <f t="shared" si="232"/>
        <v>2</v>
      </c>
      <c r="R3704" s="30">
        <f t="shared" si="230"/>
        <v>0.30069444444444443</v>
      </c>
      <c r="S3704" s="28">
        <f t="shared" si="231"/>
        <v>45104</v>
      </c>
      <c r="T3704" s="28"/>
    </row>
    <row r="3705" spans="1:20" ht="13.2" x14ac:dyDescent="0.25">
      <c r="A3705" s="3" t="s">
        <v>8141</v>
      </c>
      <c r="B3705" s="3" t="s">
        <v>43</v>
      </c>
      <c r="C3705" s="3" t="s">
        <v>15</v>
      </c>
      <c r="D3705" s="3" t="s">
        <v>34</v>
      </c>
      <c r="E3705" s="3" t="s">
        <v>17</v>
      </c>
      <c r="F3705" s="3" t="s">
        <v>8142</v>
      </c>
      <c r="G3705" s="3" t="s">
        <v>8143</v>
      </c>
      <c r="H3705" s="3">
        <v>111</v>
      </c>
      <c r="I3705" s="3">
        <v>32.76</v>
      </c>
      <c r="J3705" s="3">
        <v>10</v>
      </c>
      <c r="K3705" s="3">
        <v>327.60000000000002</v>
      </c>
      <c r="L3705" s="3" t="s">
        <v>27</v>
      </c>
      <c r="M3705" s="5">
        <v>5</v>
      </c>
      <c r="N3705" s="6" t="str">
        <f>IF(ev_charging_network_usage_!$I3705&lt;=10,"Low",IF(ev_charging_network_usage_!$I3705&lt;=30,"Medium","High"))</f>
        <v>High</v>
      </c>
      <c r="O3705" s="6" t="str">
        <f t="shared" si="233"/>
        <v>High Satisfaction</v>
      </c>
      <c r="P3705" s="6" t="str">
        <f>IF(ev_charging_network_usage_!$H3705&lt;30,"Short Charging",IF(ev_charging_network_usage_!$H3705&lt;=60,"Medium Charging","Long Charging"))</f>
        <v>Long Charging</v>
      </c>
      <c r="Q3705" s="6">
        <f t="shared" si="232"/>
        <v>3</v>
      </c>
      <c r="R3705" s="30">
        <f t="shared" si="230"/>
        <v>0.22569444444444445</v>
      </c>
      <c r="S3705" s="28">
        <f t="shared" si="231"/>
        <v>45007</v>
      </c>
      <c r="T3705" s="28"/>
    </row>
    <row r="3706" spans="1:20" ht="13.2" x14ac:dyDescent="0.25">
      <c r="A3706" s="7" t="s">
        <v>8144</v>
      </c>
      <c r="B3706" s="7" t="s">
        <v>43</v>
      </c>
      <c r="C3706" s="7" t="s">
        <v>21</v>
      </c>
      <c r="D3706" s="7" t="s">
        <v>31</v>
      </c>
      <c r="E3706" s="7" t="s">
        <v>17</v>
      </c>
      <c r="F3706" s="7" t="s">
        <v>8145</v>
      </c>
      <c r="G3706" s="7" t="s">
        <v>8146</v>
      </c>
      <c r="H3706" s="7">
        <v>12</v>
      </c>
      <c r="I3706" s="7">
        <v>30.33</v>
      </c>
      <c r="J3706" s="7">
        <v>15</v>
      </c>
      <c r="K3706" s="7">
        <v>454.95</v>
      </c>
      <c r="L3706" s="7" t="s">
        <v>27</v>
      </c>
      <c r="M3706" s="9">
        <v>3</v>
      </c>
      <c r="N3706" s="6" t="str">
        <f>IF(ev_charging_network_usage_!$I3706&lt;=10,"Low",IF(ev_charging_network_usage_!$I3706&lt;=30,"Medium","High"))</f>
        <v>High</v>
      </c>
      <c r="O3706" s="6" t="str">
        <f t="shared" si="233"/>
        <v>Medium Satisfaction</v>
      </c>
      <c r="P3706" s="6" t="str">
        <f>IF(ev_charging_network_usage_!$H3706&lt;30,"Short Charging",IF(ev_charging_network_usage_!$H3706&lt;=60,"Medium Charging","Long Charging"))</f>
        <v>Short Charging</v>
      </c>
      <c r="Q3706" s="6">
        <f t="shared" si="232"/>
        <v>1</v>
      </c>
      <c r="R3706" s="30">
        <f t="shared" si="230"/>
        <v>0.68402777777777779</v>
      </c>
      <c r="S3706" s="28">
        <f t="shared" si="231"/>
        <v>44952</v>
      </c>
      <c r="T3706" s="28"/>
    </row>
    <row r="3707" spans="1:20" ht="13.2" x14ac:dyDescent="0.25">
      <c r="A3707" s="3" t="s">
        <v>8147</v>
      </c>
      <c r="B3707" s="3" t="s">
        <v>20</v>
      </c>
      <c r="C3707" s="3" t="s">
        <v>15</v>
      </c>
      <c r="D3707" s="3" t="s">
        <v>34</v>
      </c>
      <c r="E3707" s="3" t="s">
        <v>35</v>
      </c>
      <c r="F3707" s="3" t="s">
        <v>8148</v>
      </c>
      <c r="G3707" s="3" t="s">
        <v>8149</v>
      </c>
      <c r="H3707" s="3">
        <v>108</v>
      </c>
      <c r="I3707" s="3">
        <v>42.86</v>
      </c>
      <c r="J3707" s="3">
        <v>12</v>
      </c>
      <c r="K3707" s="3">
        <v>514.32000000000005</v>
      </c>
      <c r="L3707" s="3" t="s">
        <v>38</v>
      </c>
      <c r="M3707" s="5">
        <v>1</v>
      </c>
      <c r="N3707" s="6" t="str">
        <f>IF(ev_charging_network_usage_!$I3707&lt;=10,"Low",IF(ev_charging_network_usage_!$I3707&lt;=30,"Medium","High"))</f>
        <v>High</v>
      </c>
      <c r="O3707" s="6" t="str">
        <f t="shared" si="233"/>
        <v>Low Satisfaction</v>
      </c>
      <c r="P3707" s="6" t="str">
        <f>IF(ev_charging_network_usage_!$H3707&lt;30,"Short Charging",IF(ev_charging_network_usage_!$H3707&lt;=60,"Medium Charging","Long Charging"))</f>
        <v>Long Charging</v>
      </c>
      <c r="Q3707" s="6">
        <f t="shared" si="232"/>
        <v>3</v>
      </c>
      <c r="R3707" s="30">
        <f t="shared" si="230"/>
        <v>0.22152777777777777</v>
      </c>
      <c r="S3707" s="28">
        <f t="shared" si="231"/>
        <v>44975</v>
      </c>
      <c r="T3707" s="28"/>
    </row>
    <row r="3708" spans="1:20" ht="13.2" x14ac:dyDescent="0.25">
      <c r="A3708" s="7" t="s">
        <v>8150</v>
      </c>
      <c r="B3708" s="7" t="s">
        <v>14</v>
      </c>
      <c r="C3708" s="7" t="s">
        <v>21</v>
      </c>
      <c r="D3708" s="7" t="s">
        <v>16</v>
      </c>
      <c r="E3708" s="7" t="s">
        <v>35</v>
      </c>
      <c r="F3708" s="7" t="s">
        <v>8151</v>
      </c>
      <c r="G3708" s="7" t="s">
        <v>8152</v>
      </c>
      <c r="H3708" s="7">
        <v>117</v>
      </c>
      <c r="I3708" s="7">
        <v>15.11</v>
      </c>
      <c r="J3708" s="7">
        <v>8</v>
      </c>
      <c r="K3708" s="7">
        <v>120.88</v>
      </c>
      <c r="L3708" s="7" t="s">
        <v>38</v>
      </c>
      <c r="M3708" s="9">
        <v>1</v>
      </c>
      <c r="N3708" s="6" t="str">
        <f>IF(ev_charging_network_usage_!$I3708&lt;=10,"Low",IF(ev_charging_network_usage_!$I3708&lt;=30,"Medium","High"))</f>
        <v>Medium</v>
      </c>
      <c r="O3708" s="6" t="str">
        <f t="shared" si="233"/>
        <v>Low Satisfaction</v>
      </c>
      <c r="P3708" s="6" t="str">
        <f>IF(ev_charging_network_usage_!$H3708&lt;30,"Short Charging",IF(ev_charging_network_usage_!$H3708&lt;=60,"Medium Charging","Long Charging"))</f>
        <v>Long Charging</v>
      </c>
      <c r="Q3708" s="6">
        <f t="shared" si="232"/>
        <v>1</v>
      </c>
      <c r="R3708" s="30">
        <f t="shared" si="230"/>
        <v>0.97430555555555554</v>
      </c>
      <c r="S3708" s="28">
        <f t="shared" si="231"/>
        <v>45365</v>
      </c>
      <c r="T3708" s="28"/>
    </row>
    <row r="3709" spans="1:20" ht="13.2" x14ac:dyDescent="0.25">
      <c r="A3709" s="3" t="s">
        <v>8153</v>
      </c>
      <c r="B3709" s="3" t="s">
        <v>59</v>
      </c>
      <c r="C3709" s="3" t="s">
        <v>21</v>
      </c>
      <c r="D3709" s="3" t="s">
        <v>31</v>
      </c>
      <c r="E3709" s="3" t="s">
        <v>17</v>
      </c>
      <c r="F3709" s="4">
        <v>45022.3125</v>
      </c>
      <c r="G3709" s="4">
        <v>45022.320138888892</v>
      </c>
      <c r="H3709" s="3">
        <v>11</v>
      </c>
      <c r="I3709" s="3">
        <v>11.3</v>
      </c>
      <c r="J3709" s="3">
        <v>12</v>
      </c>
      <c r="K3709" s="3">
        <v>135.6</v>
      </c>
      <c r="L3709" s="3" t="s">
        <v>23</v>
      </c>
      <c r="M3709" s="5">
        <v>2</v>
      </c>
      <c r="N3709" s="6" t="str">
        <f>IF(ev_charging_network_usage_!$I3709&lt;=10,"Low",IF(ev_charging_network_usage_!$I3709&lt;=30,"Medium","High"))</f>
        <v>Medium</v>
      </c>
      <c r="O3709" s="6" t="str">
        <f t="shared" si="233"/>
        <v>Low Satisfaction</v>
      </c>
      <c r="P3709" s="6" t="str">
        <f>IF(ev_charging_network_usage_!$H3709&lt;30,"Short Charging",IF(ev_charging_network_usage_!$H3709&lt;=60,"Medium Charging","Long Charging"))</f>
        <v>Short Charging</v>
      </c>
      <c r="Q3709" s="6">
        <f t="shared" si="232"/>
        <v>1</v>
      </c>
      <c r="R3709" s="30">
        <f t="shared" si="230"/>
        <v>0.3125</v>
      </c>
      <c r="S3709" s="28">
        <f t="shared" si="231"/>
        <v>45022</v>
      </c>
      <c r="T3709" s="28"/>
    </row>
    <row r="3710" spans="1:20" ht="13.2" x14ac:dyDescent="0.25">
      <c r="A3710" s="7" t="s">
        <v>8154</v>
      </c>
      <c r="B3710" s="7" t="s">
        <v>14</v>
      </c>
      <c r="C3710" s="7" t="s">
        <v>15</v>
      </c>
      <c r="D3710" s="7" t="s">
        <v>16</v>
      </c>
      <c r="E3710" s="7" t="s">
        <v>35</v>
      </c>
      <c r="F3710" s="11">
        <v>45210.285416666666</v>
      </c>
      <c r="G3710" s="11">
        <v>45210.309027777781</v>
      </c>
      <c r="H3710" s="7">
        <v>34</v>
      </c>
      <c r="I3710" s="7">
        <v>4.62</v>
      </c>
      <c r="J3710" s="7">
        <v>8</v>
      </c>
      <c r="K3710" s="7">
        <v>36.96</v>
      </c>
      <c r="L3710" s="7" t="s">
        <v>27</v>
      </c>
      <c r="M3710" s="9">
        <v>1</v>
      </c>
      <c r="N3710" s="6" t="str">
        <f>IF(ev_charging_network_usage_!$I3710&lt;=10,"Low",IF(ev_charging_network_usage_!$I3710&lt;=30,"Medium","High"))</f>
        <v>Low</v>
      </c>
      <c r="O3710" s="6" t="str">
        <f t="shared" si="233"/>
        <v>Low Satisfaction</v>
      </c>
      <c r="P3710" s="6" t="str">
        <f>IF(ev_charging_network_usage_!$H3710&lt;30,"Short Charging",IF(ev_charging_network_usage_!$H3710&lt;=60,"Medium Charging","Long Charging"))</f>
        <v>Medium Charging</v>
      </c>
      <c r="Q3710" s="6">
        <f t="shared" si="232"/>
        <v>3</v>
      </c>
      <c r="R3710" s="30">
        <f t="shared" si="230"/>
        <v>0.28541666666666665</v>
      </c>
      <c r="S3710" s="28">
        <f t="shared" si="231"/>
        <v>45210</v>
      </c>
      <c r="T3710" s="28"/>
    </row>
    <row r="3711" spans="1:20" ht="13.2" x14ac:dyDescent="0.25">
      <c r="A3711" s="3" t="s">
        <v>8155</v>
      </c>
      <c r="B3711" s="3" t="s">
        <v>78</v>
      </c>
      <c r="C3711" s="3" t="s">
        <v>15</v>
      </c>
      <c r="D3711" s="3" t="s">
        <v>34</v>
      </c>
      <c r="E3711" s="3" t="s">
        <v>35</v>
      </c>
      <c r="F3711" s="3" t="s">
        <v>8156</v>
      </c>
      <c r="G3711" s="3" t="s">
        <v>8157</v>
      </c>
      <c r="H3711" s="3">
        <v>26</v>
      </c>
      <c r="I3711" s="3">
        <v>18.940000000000001</v>
      </c>
      <c r="J3711" s="3">
        <v>8</v>
      </c>
      <c r="K3711" s="3">
        <v>151.52000000000001</v>
      </c>
      <c r="L3711" s="3" t="s">
        <v>18</v>
      </c>
      <c r="M3711" s="5">
        <v>1</v>
      </c>
      <c r="N3711" s="6" t="str">
        <f>IF(ev_charging_network_usage_!$I3711&lt;=10,"Low",IF(ev_charging_network_usage_!$I3711&lt;=30,"Medium","High"))</f>
        <v>Medium</v>
      </c>
      <c r="O3711" s="6" t="str">
        <f t="shared" si="233"/>
        <v>Low Satisfaction</v>
      </c>
      <c r="P3711" s="6" t="str">
        <f>IF(ev_charging_network_usage_!$H3711&lt;30,"Short Charging",IF(ev_charging_network_usage_!$H3711&lt;=60,"Medium Charging","Long Charging"))</f>
        <v>Short Charging</v>
      </c>
      <c r="Q3711" s="6">
        <f t="shared" si="232"/>
        <v>3</v>
      </c>
      <c r="R3711" s="30">
        <f t="shared" si="230"/>
        <v>0.25624999999999998</v>
      </c>
      <c r="S3711" s="28">
        <f t="shared" si="231"/>
        <v>45124</v>
      </c>
      <c r="T3711" s="28"/>
    </row>
    <row r="3712" spans="1:20" ht="13.2" x14ac:dyDescent="0.25">
      <c r="A3712" s="7" t="s">
        <v>8158</v>
      </c>
      <c r="B3712" s="7" t="s">
        <v>78</v>
      </c>
      <c r="C3712" s="7" t="s">
        <v>21</v>
      </c>
      <c r="D3712" s="7" t="s">
        <v>31</v>
      </c>
      <c r="E3712" s="7" t="s">
        <v>17</v>
      </c>
      <c r="F3712" s="7" t="s">
        <v>8159</v>
      </c>
      <c r="G3712" s="7" t="s">
        <v>8160</v>
      </c>
      <c r="H3712" s="7">
        <v>77</v>
      </c>
      <c r="I3712" s="7">
        <v>17.22</v>
      </c>
      <c r="J3712" s="7">
        <v>10</v>
      </c>
      <c r="K3712" s="7">
        <v>172.2</v>
      </c>
      <c r="L3712" s="7" t="s">
        <v>38</v>
      </c>
      <c r="M3712" s="9">
        <v>3</v>
      </c>
      <c r="N3712" s="6" t="str">
        <f>IF(ev_charging_network_usage_!$I3712&lt;=10,"Low",IF(ev_charging_network_usage_!$I3712&lt;=30,"Medium","High"))</f>
        <v>Medium</v>
      </c>
      <c r="O3712" s="6" t="str">
        <f t="shared" si="233"/>
        <v>Medium Satisfaction</v>
      </c>
      <c r="P3712" s="6" t="str">
        <f>IF(ev_charging_network_usage_!$H3712&lt;30,"Short Charging",IF(ev_charging_network_usage_!$H3712&lt;=60,"Medium Charging","Long Charging"))</f>
        <v>Long Charging</v>
      </c>
      <c r="Q3712" s="6">
        <f t="shared" si="232"/>
        <v>1</v>
      </c>
      <c r="R3712" s="30">
        <f t="shared" si="230"/>
        <v>3.1944444444444442E-2</v>
      </c>
      <c r="S3712" s="28">
        <f t="shared" si="231"/>
        <v>44950</v>
      </c>
      <c r="T3712" s="28"/>
    </row>
    <row r="3713" spans="1:20" ht="13.2" x14ac:dyDescent="0.25">
      <c r="A3713" s="3" t="s">
        <v>8161</v>
      </c>
      <c r="B3713" s="3" t="s">
        <v>43</v>
      </c>
      <c r="C3713" s="3" t="s">
        <v>15</v>
      </c>
      <c r="D3713" s="3" t="s">
        <v>34</v>
      </c>
      <c r="E3713" s="3" t="s">
        <v>17</v>
      </c>
      <c r="F3713" s="3" t="s">
        <v>8162</v>
      </c>
      <c r="G3713" s="3" t="s">
        <v>8163</v>
      </c>
      <c r="H3713" s="3">
        <v>116</v>
      </c>
      <c r="I3713" s="3">
        <v>5.89</v>
      </c>
      <c r="J3713" s="3">
        <v>10</v>
      </c>
      <c r="K3713" s="3">
        <v>58.9</v>
      </c>
      <c r="L3713" s="3" t="s">
        <v>18</v>
      </c>
      <c r="M3713" s="5">
        <v>4</v>
      </c>
      <c r="N3713" s="6" t="str">
        <f>IF(ev_charging_network_usage_!$I3713&lt;=10,"Low",IF(ev_charging_network_usage_!$I3713&lt;=30,"Medium","High"))</f>
        <v>Low</v>
      </c>
      <c r="O3713" s="6" t="str">
        <f t="shared" si="233"/>
        <v>Medium Satisfaction</v>
      </c>
      <c r="P3713" s="6" t="str">
        <f>IF(ev_charging_network_usage_!$H3713&lt;30,"Short Charging",IF(ev_charging_network_usage_!$H3713&lt;=60,"Medium Charging","Long Charging"))</f>
        <v>Long Charging</v>
      </c>
      <c r="Q3713" s="6">
        <f t="shared" si="232"/>
        <v>3</v>
      </c>
      <c r="R3713" s="30">
        <f t="shared" si="230"/>
        <v>0.2986111111111111</v>
      </c>
      <c r="S3713" s="28">
        <f t="shared" si="231"/>
        <v>45091</v>
      </c>
      <c r="T3713" s="28"/>
    </row>
    <row r="3714" spans="1:20" ht="13.2" x14ac:dyDescent="0.25">
      <c r="A3714" s="7" t="s">
        <v>8164</v>
      </c>
      <c r="B3714" s="7" t="s">
        <v>48</v>
      </c>
      <c r="C3714" s="7" t="s">
        <v>21</v>
      </c>
      <c r="D3714" s="7" t="s">
        <v>22</v>
      </c>
      <c r="E3714" s="7" t="s">
        <v>17</v>
      </c>
      <c r="F3714" s="7" t="s">
        <v>8165</v>
      </c>
      <c r="G3714" s="7" t="s">
        <v>8166</v>
      </c>
      <c r="H3714" s="7">
        <v>112</v>
      </c>
      <c r="I3714" s="7">
        <v>34.53</v>
      </c>
      <c r="J3714" s="7">
        <v>12</v>
      </c>
      <c r="K3714" s="7">
        <v>414.36</v>
      </c>
      <c r="L3714" s="7" t="s">
        <v>38</v>
      </c>
      <c r="M3714" s="9">
        <v>2</v>
      </c>
      <c r="N3714" s="6" t="str">
        <f>IF(ev_charging_network_usage_!$I3714&lt;=10,"Low",IF(ev_charging_network_usage_!$I3714&lt;=30,"Medium","High"))</f>
        <v>High</v>
      </c>
      <c r="O3714" s="6" t="str">
        <f t="shared" si="233"/>
        <v>Low Satisfaction</v>
      </c>
      <c r="P3714" s="6" t="str">
        <f>IF(ev_charging_network_usage_!$H3714&lt;30,"Short Charging",IF(ev_charging_network_usage_!$H3714&lt;=60,"Medium Charging","Long Charging"))</f>
        <v>Long Charging</v>
      </c>
      <c r="Q3714" s="6">
        <f t="shared" si="232"/>
        <v>1</v>
      </c>
      <c r="R3714" s="30">
        <f t="shared" ref="R3714:R3777" si="234">TIME(HOUR(F3714),MINUTE(F3714),SECOND(F3714))</f>
        <v>0.90902777777777777</v>
      </c>
      <c r="S3714" s="28">
        <f t="shared" ref="S3714:S3777" si="235">DATE(YEAR(F3714),MONTH(F3714),DAY(F3714))</f>
        <v>45069</v>
      </c>
      <c r="T3714" s="28"/>
    </row>
    <row r="3715" spans="1:20" ht="13.2" x14ac:dyDescent="0.25">
      <c r="A3715" s="3" t="s">
        <v>8167</v>
      </c>
      <c r="B3715" s="3" t="s">
        <v>78</v>
      </c>
      <c r="C3715" s="3" t="s">
        <v>30</v>
      </c>
      <c r="D3715" s="3" t="s">
        <v>22</v>
      </c>
      <c r="E3715" s="3" t="s">
        <v>17</v>
      </c>
      <c r="F3715" s="4">
        <v>45448.34097222222</v>
      </c>
      <c r="G3715" s="4">
        <v>45448.40625</v>
      </c>
      <c r="H3715" s="3">
        <v>94</v>
      </c>
      <c r="I3715" s="3">
        <v>28.99</v>
      </c>
      <c r="J3715" s="3">
        <v>12</v>
      </c>
      <c r="K3715" s="3">
        <v>347.88</v>
      </c>
      <c r="L3715" s="3" t="s">
        <v>18</v>
      </c>
      <c r="M3715" s="5">
        <v>3</v>
      </c>
      <c r="N3715" s="6" t="str">
        <f>IF(ev_charging_network_usage_!$I3715&lt;=10,"Low",IF(ev_charging_network_usage_!$I3715&lt;=30,"Medium","High"))</f>
        <v>Medium</v>
      </c>
      <c r="O3715" s="6" t="str">
        <f t="shared" si="233"/>
        <v>Medium Satisfaction</v>
      </c>
      <c r="P3715" s="6" t="str">
        <f>IF(ev_charging_network_usage_!$H3715&lt;30,"Short Charging",IF(ev_charging_network_usage_!$H3715&lt;=60,"Medium Charging","Long Charging"))</f>
        <v>Long Charging</v>
      </c>
      <c r="Q3715" s="6">
        <f t="shared" ref="Q3715:Q3778" si="236">IF(C3715="Fast Charger",1,IF(C3715="Standard Charger",2,IF(C3715="Super Fast Charger",3,"")))</f>
        <v>2</v>
      </c>
      <c r="R3715" s="30">
        <f t="shared" si="234"/>
        <v>0.34097222222222223</v>
      </c>
      <c r="S3715" s="28">
        <f t="shared" si="235"/>
        <v>45448</v>
      </c>
      <c r="T3715" s="28"/>
    </row>
    <row r="3716" spans="1:20" ht="13.2" x14ac:dyDescent="0.25">
      <c r="A3716" s="7" t="s">
        <v>8168</v>
      </c>
      <c r="B3716" s="7" t="s">
        <v>20</v>
      </c>
      <c r="C3716" s="7" t="s">
        <v>30</v>
      </c>
      <c r="D3716" s="7" t="s">
        <v>34</v>
      </c>
      <c r="E3716" s="7" t="s">
        <v>17</v>
      </c>
      <c r="F3716" s="7" t="s">
        <v>8169</v>
      </c>
      <c r="G3716" s="7" t="s">
        <v>8170</v>
      </c>
      <c r="H3716" s="7">
        <v>13</v>
      </c>
      <c r="I3716" s="7">
        <v>53.48</v>
      </c>
      <c r="J3716" s="7">
        <v>10</v>
      </c>
      <c r="K3716" s="7">
        <v>534.79999999999995</v>
      </c>
      <c r="L3716" s="7" t="s">
        <v>18</v>
      </c>
      <c r="M3716" s="9">
        <v>4</v>
      </c>
      <c r="N3716" s="6" t="str">
        <f>IF(ev_charging_network_usage_!$I3716&lt;=10,"Low",IF(ev_charging_network_usage_!$I3716&lt;=30,"Medium","High"))</f>
        <v>High</v>
      </c>
      <c r="O3716" s="6" t="str">
        <f t="shared" ref="O3716:O3779" si="237">IF(M3716&lt;=2,"Low Satisfaction",IF(M3716&lt;=4,"Medium Satisfaction","High Satisfaction"))</f>
        <v>Medium Satisfaction</v>
      </c>
      <c r="P3716" s="6" t="str">
        <f>IF(ev_charging_network_usage_!$H3716&lt;30,"Short Charging",IF(ev_charging_network_usage_!$H3716&lt;=60,"Medium Charging","Long Charging"))</f>
        <v>Short Charging</v>
      </c>
      <c r="Q3716" s="6">
        <f t="shared" si="236"/>
        <v>2</v>
      </c>
      <c r="R3716" s="30">
        <f t="shared" si="234"/>
        <v>6.5972222222222224E-2</v>
      </c>
      <c r="S3716" s="28">
        <f t="shared" si="235"/>
        <v>45535</v>
      </c>
      <c r="T3716" s="28"/>
    </row>
    <row r="3717" spans="1:20" ht="13.2" x14ac:dyDescent="0.25">
      <c r="A3717" s="3" t="s">
        <v>8171</v>
      </c>
      <c r="B3717" s="3" t="s">
        <v>43</v>
      </c>
      <c r="C3717" s="3" t="s">
        <v>30</v>
      </c>
      <c r="D3717" s="3" t="s">
        <v>34</v>
      </c>
      <c r="E3717" s="3" t="s">
        <v>17</v>
      </c>
      <c r="F3717" s="3" t="s">
        <v>8172</v>
      </c>
      <c r="G3717" s="3" t="s">
        <v>8173</v>
      </c>
      <c r="H3717" s="3">
        <v>82</v>
      </c>
      <c r="I3717" s="3">
        <v>31.92</v>
      </c>
      <c r="J3717" s="3">
        <v>12</v>
      </c>
      <c r="K3717" s="3">
        <v>383.04</v>
      </c>
      <c r="L3717" s="3" t="s">
        <v>27</v>
      </c>
      <c r="M3717" s="5">
        <v>1</v>
      </c>
      <c r="N3717" s="6" t="str">
        <f>IF(ev_charging_network_usage_!$I3717&lt;=10,"Low",IF(ev_charging_network_usage_!$I3717&lt;=30,"Medium","High"))</f>
        <v>High</v>
      </c>
      <c r="O3717" s="6" t="str">
        <f t="shared" si="237"/>
        <v>Low Satisfaction</v>
      </c>
      <c r="P3717" s="6" t="str">
        <f>IF(ev_charging_network_usage_!$H3717&lt;30,"Short Charging",IF(ev_charging_network_usage_!$H3717&lt;=60,"Medium Charging","Long Charging"))</f>
        <v>Long Charging</v>
      </c>
      <c r="Q3717" s="6">
        <f t="shared" si="236"/>
        <v>2</v>
      </c>
      <c r="R3717" s="30">
        <f t="shared" si="234"/>
        <v>0.91527777777777775</v>
      </c>
      <c r="S3717" s="28">
        <f t="shared" si="235"/>
        <v>45501</v>
      </c>
      <c r="T3717" s="28"/>
    </row>
    <row r="3718" spans="1:20" ht="13.2" x14ac:dyDescent="0.25">
      <c r="A3718" s="7" t="s">
        <v>8174</v>
      </c>
      <c r="B3718" s="7" t="s">
        <v>14</v>
      </c>
      <c r="C3718" s="7" t="s">
        <v>15</v>
      </c>
      <c r="D3718" s="7" t="s">
        <v>34</v>
      </c>
      <c r="E3718" s="7" t="s">
        <v>17</v>
      </c>
      <c r="F3718" s="7" t="s">
        <v>8175</v>
      </c>
      <c r="G3718" s="7" t="s">
        <v>8176</v>
      </c>
      <c r="H3718" s="7">
        <v>71</v>
      </c>
      <c r="I3718" s="7">
        <v>35.36</v>
      </c>
      <c r="J3718" s="7">
        <v>12</v>
      </c>
      <c r="K3718" s="7">
        <v>424.32</v>
      </c>
      <c r="L3718" s="7" t="s">
        <v>18</v>
      </c>
      <c r="M3718" s="9">
        <v>5</v>
      </c>
      <c r="N3718" s="6" t="str">
        <f>IF(ev_charging_network_usage_!$I3718&lt;=10,"Low",IF(ev_charging_network_usage_!$I3718&lt;=30,"Medium","High"))</f>
        <v>High</v>
      </c>
      <c r="O3718" s="6" t="str">
        <f t="shared" si="237"/>
        <v>High Satisfaction</v>
      </c>
      <c r="P3718" s="6" t="str">
        <f>IF(ev_charging_network_usage_!$H3718&lt;30,"Short Charging",IF(ev_charging_network_usage_!$H3718&lt;=60,"Medium Charging","Long Charging"))</f>
        <v>Long Charging</v>
      </c>
      <c r="Q3718" s="6">
        <f t="shared" si="236"/>
        <v>3</v>
      </c>
      <c r="R3718" s="30">
        <f t="shared" si="234"/>
        <v>0.40486111111111112</v>
      </c>
      <c r="S3718" s="28">
        <f t="shared" si="235"/>
        <v>45406</v>
      </c>
      <c r="T3718" s="28"/>
    </row>
    <row r="3719" spans="1:20" ht="13.2" x14ac:dyDescent="0.25">
      <c r="A3719" s="3" t="s">
        <v>8177</v>
      </c>
      <c r="B3719" s="3" t="s">
        <v>20</v>
      </c>
      <c r="C3719" s="3" t="s">
        <v>21</v>
      </c>
      <c r="D3719" s="3" t="s">
        <v>22</v>
      </c>
      <c r="E3719" s="3" t="s">
        <v>35</v>
      </c>
      <c r="F3719" s="3" t="s">
        <v>8178</v>
      </c>
      <c r="G3719" s="3" t="s">
        <v>8179</v>
      </c>
      <c r="H3719" s="3">
        <v>30</v>
      </c>
      <c r="I3719" s="3">
        <v>48.77</v>
      </c>
      <c r="J3719" s="3">
        <v>10</v>
      </c>
      <c r="K3719" s="3">
        <v>487.7</v>
      </c>
      <c r="L3719" s="3" t="s">
        <v>27</v>
      </c>
      <c r="M3719" s="5">
        <v>2</v>
      </c>
      <c r="N3719" s="6" t="str">
        <f>IF(ev_charging_network_usage_!$I3719&lt;=10,"Low",IF(ev_charging_network_usage_!$I3719&lt;=30,"Medium","High"))</f>
        <v>High</v>
      </c>
      <c r="O3719" s="6" t="str">
        <f t="shared" si="237"/>
        <v>Low Satisfaction</v>
      </c>
      <c r="P3719" s="6" t="str">
        <f>IF(ev_charging_network_usage_!$H3719&lt;30,"Short Charging",IF(ev_charging_network_usage_!$H3719&lt;=60,"Medium Charging","Long Charging"))</f>
        <v>Medium Charging</v>
      </c>
      <c r="Q3719" s="6">
        <f t="shared" si="236"/>
        <v>1</v>
      </c>
      <c r="R3719" s="30">
        <f t="shared" si="234"/>
        <v>0.88680555555555551</v>
      </c>
      <c r="S3719" s="28">
        <f t="shared" si="235"/>
        <v>45491</v>
      </c>
      <c r="T3719" s="28"/>
    </row>
    <row r="3720" spans="1:20" ht="13.2" x14ac:dyDescent="0.25">
      <c r="A3720" s="7" t="s">
        <v>8180</v>
      </c>
      <c r="B3720" s="7" t="s">
        <v>55</v>
      </c>
      <c r="C3720" s="7" t="s">
        <v>30</v>
      </c>
      <c r="D3720" s="7" t="s">
        <v>34</v>
      </c>
      <c r="E3720" s="7" t="s">
        <v>17</v>
      </c>
      <c r="F3720" s="8">
        <v>45267.46875</v>
      </c>
      <c r="G3720" s="8">
        <v>45267.529861111114</v>
      </c>
      <c r="H3720" s="7">
        <v>88</v>
      </c>
      <c r="I3720" s="7">
        <v>41.81</v>
      </c>
      <c r="J3720" s="7">
        <v>8</v>
      </c>
      <c r="K3720" s="7">
        <v>334.48</v>
      </c>
      <c r="L3720" s="7" t="s">
        <v>27</v>
      </c>
      <c r="M3720" s="9">
        <v>1</v>
      </c>
      <c r="N3720" s="6" t="str">
        <f>IF(ev_charging_network_usage_!$I3720&lt;=10,"Low",IF(ev_charging_network_usage_!$I3720&lt;=30,"Medium","High"))</f>
        <v>High</v>
      </c>
      <c r="O3720" s="6" t="str">
        <f t="shared" si="237"/>
        <v>Low Satisfaction</v>
      </c>
      <c r="P3720" s="6" t="str">
        <f>IF(ev_charging_network_usage_!$H3720&lt;30,"Short Charging",IF(ev_charging_network_usage_!$H3720&lt;=60,"Medium Charging","Long Charging"))</f>
        <v>Long Charging</v>
      </c>
      <c r="Q3720" s="6">
        <f t="shared" si="236"/>
        <v>2</v>
      </c>
      <c r="R3720" s="30">
        <f t="shared" si="234"/>
        <v>0.46875</v>
      </c>
      <c r="S3720" s="28">
        <f t="shared" si="235"/>
        <v>45267</v>
      </c>
      <c r="T3720" s="28"/>
    </row>
    <row r="3721" spans="1:20" ht="13.2" x14ac:dyDescent="0.25">
      <c r="A3721" s="3" t="s">
        <v>8181</v>
      </c>
      <c r="B3721" s="3" t="s">
        <v>48</v>
      </c>
      <c r="C3721" s="3" t="s">
        <v>21</v>
      </c>
      <c r="D3721" s="3" t="s">
        <v>16</v>
      </c>
      <c r="E3721" s="3" t="s">
        <v>35</v>
      </c>
      <c r="F3721" s="3" t="s">
        <v>8182</v>
      </c>
      <c r="G3721" s="3" t="s">
        <v>8183</v>
      </c>
      <c r="H3721" s="3">
        <v>106</v>
      </c>
      <c r="I3721" s="3">
        <v>43.49</v>
      </c>
      <c r="J3721" s="3">
        <v>8</v>
      </c>
      <c r="K3721" s="3">
        <v>347.92</v>
      </c>
      <c r="L3721" s="3" t="s">
        <v>18</v>
      </c>
      <c r="M3721" s="5">
        <v>3</v>
      </c>
      <c r="N3721" s="6" t="str">
        <f>IF(ev_charging_network_usage_!$I3721&lt;=10,"Low",IF(ev_charging_network_usage_!$I3721&lt;=30,"Medium","High"))</f>
        <v>High</v>
      </c>
      <c r="O3721" s="6" t="str">
        <f t="shared" si="237"/>
        <v>Medium Satisfaction</v>
      </c>
      <c r="P3721" s="6" t="str">
        <f>IF(ev_charging_network_usage_!$H3721&lt;30,"Short Charging",IF(ev_charging_network_usage_!$H3721&lt;=60,"Medium Charging","Long Charging"))</f>
        <v>Long Charging</v>
      </c>
      <c r="Q3721" s="6">
        <f t="shared" si="236"/>
        <v>1</v>
      </c>
      <c r="R3721" s="30">
        <f t="shared" si="234"/>
        <v>0.92291666666666672</v>
      </c>
      <c r="S3721" s="28">
        <f t="shared" si="235"/>
        <v>45425</v>
      </c>
      <c r="T3721" s="28"/>
    </row>
    <row r="3722" spans="1:20" ht="13.2" x14ac:dyDescent="0.25">
      <c r="A3722" s="7" t="s">
        <v>8184</v>
      </c>
      <c r="B3722" s="7" t="s">
        <v>14</v>
      </c>
      <c r="C3722" s="7" t="s">
        <v>30</v>
      </c>
      <c r="D3722" s="7" t="s">
        <v>16</v>
      </c>
      <c r="E3722" s="7" t="s">
        <v>35</v>
      </c>
      <c r="F3722" s="8">
        <v>45236.851388888892</v>
      </c>
      <c r="G3722" s="8">
        <v>45236.88958333333</v>
      </c>
      <c r="H3722" s="7">
        <v>55</v>
      </c>
      <c r="I3722" s="7">
        <v>59.18</v>
      </c>
      <c r="J3722" s="7">
        <v>15</v>
      </c>
      <c r="K3722" s="7">
        <v>887.7</v>
      </c>
      <c r="L3722" s="7" t="s">
        <v>38</v>
      </c>
      <c r="M3722" s="9">
        <v>4</v>
      </c>
      <c r="N3722" s="6" t="str">
        <f>IF(ev_charging_network_usage_!$I3722&lt;=10,"Low",IF(ev_charging_network_usage_!$I3722&lt;=30,"Medium","High"))</f>
        <v>High</v>
      </c>
      <c r="O3722" s="6" t="str">
        <f t="shared" si="237"/>
        <v>Medium Satisfaction</v>
      </c>
      <c r="P3722" s="6" t="str">
        <f>IF(ev_charging_network_usage_!$H3722&lt;30,"Short Charging",IF(ev_charging_network_usage_!$H3722&lt;=60,"Medium Charging","Long Charging"))</f>
        <v>Medium Charging</v>
      </c>
      <c r="Q3722" s="6">
        <f t="shared" si="236"/>
        <v>2</v>
      </c>
      <c r="R3722" s="30">
        <f t="shared" si="234"/>
        <v>0.85138888888888886</v>
      </c>
      <c r="S3722" s="28">
        <f t="shared" si="235"/>
        <v>45236</v>
      </c>
      <c r="T3722" s="28"/>
    </row>
    <row r="3723" spans="1:20" ht="13.2" x14ac:dyDescent="0.25">
      <c r="A3723" s="3" t="s">
        <v>8185</v>
      </c>
      <c r="B3723" s="3" t="s">
        <v>29</v>
      </c>
      <c r="C3723" s="3" t="s">
        <v>15</v>
      </c>
      <c r="D3723" s="3" t="s">
        <v>34</v>
      </c>
      <c r="E3723" s="3" t="s">
        <v>17</v>
      </c>
      <c r="F3723" s="3" t="s">
        <v>8186</v>
      </c>
      <c r="G3723" s="3" t="s">
        <v>8187</v>
      </c>
      <c r="H3723" s="3">
        <v>102</v>
      </c>
      <c r="I3723" s="3">
        <v>9.08</v>
      </c>
      <c r="J3723" s="3">
        <v>15</v>
      </c>
      <c r="K3723" s="3">
        <v>136.19999999999999</v>
      </c>
      <c r="L3723" s="3" t="s">
        <v>23</v>
      </c>
      <c r="M3723" s="5">
        <v>4</v>
      </c>
      <c r="N3723" s="6" t="str">
        <f>IF(ev_charging_network_usage_!$I3723&lt;=10,"Low",IF(ev_charging_network_usage_!$I3723&lt;=30,"Medium","High"))</f>
        <v>Low</v>
      </c>
      <c r="O3723" s="6" t="str">
        <f t="shared" si="237"/>
        <v>Medium Satisfaction</v>
      </c>
      <c r="P3723" s="6" t="str">
        <f>IF(ev_charging_network_usage_!$H3723&lt;30,"Short Charging",IF(ev_charging_network_usage_!$H3723&lt;=60,"Medium Charging","Long Charging"))</f>
        <v>Long Charging</v>
      </c>
      <c r="Q3723" s="6">
        <f t="shared" si="236"/>
        <v>3</v>
      </c>
      <c r="R3723" s="30">
        <f t="shared" si="234"/>
        <v>0.17916666666666667</v>
      </c>
      <c r="S3723" s="28">
        <f t="shared" si="235"/>
        <v>45461</v>
      </c>
      <c r="T3723" s="28"/>
    </row>
    <row r="3724" spans="1:20" ht="13.2" x14ac:dyDescent="0.25">
      <c r="A3724" s="7" t="s">
        <v>8188</v>
      </c>
      <c r="B3724" s="7" t="s">
        <v>78</v>
      </c>
      <c r="C3724" s="7" t="s">
        <v>15</v>
      </c>
      <c r="D3724" s="7" t="s">
        <v>16</v>
      </c>
      <c r="E3724" s="7" t="s">
        <v>35</v>
      </c>
      <c r="F3724" s="7" t="s">
        <v>8189</v>
      </c>
      <c r="G3724" s="7" t="s">
        <v>8190</v>
      </c>
      <c r="H3724" s="7">
        <v>113</v>
      </c>
      <c r="I3724" s="7">
        <v>40.369999999999997</v>
      </c>
      <c r="J3724" s="7">
        <v>15</v>
      </c>
      <c r="K3724" s="7">
        <v>605.54999999999995</v>
      </c>
      <c r="L3724" s="7" t="s">
        <v>27</v>
      </c>
      <c r="M3724" s="9">
        <v>5</v>
      </c>
      <c r="N3724" s="6" t="str">
        <f>IF(ev_charging_network_usage_!$I3724&lt;=10,"Low",IF(ev_charging_network_usage_!$I3724&lt;=30,"Medium","High"))</f>
        <v>High</v>
      </c>
      <c r="O3724" s="6" t="str">
        <f t="shared" si="237"/>
        <v>High Satisfaction</v>
      </c>
      <c r="P3724" s="6" t="str">
        <f>IF(ev_charging_network_usage_!$H3724&lt;30,"Short Charging",IF(ev_charging_network_usage_!$H3724&lt;=60,"Medium Charging","Long Charging"))</f>
        <v>Long Charging</v>
      </c>
      <c r="Q3724" s="6">
        <f t="shared" si="236"/>
        <v>3</v>
      </c>
      <c r="R3724" s="30">
        <f t="shared" si="234"/>
        <v>0.43541666666666667</v>
      </c>
      <c r="S3724" s="28">
        <f t="shared" si="235"/>
        <v>45036</v>
      </c>
      <c r="T3724" s="28"/>
    </row>
    <row r="3725" spans="1:20" ht="13.2" x14ac:dyDescent="0.25">
      <c r="A3725" s="3" t="s">
        <v>8191</v>
      </c>
      <c r="B3725" s="3" t="s">
        <v>59</v>
      </c>
      <c r="C3725" s="3" t="s">
        <v>15</v>
      </c>
      <c r="D3725" s="3" t="s">
        <v>34</v>
      </c>
      <c r="E3725" s="3" t="s">
        <v>17</v>
      </c>
      <c r="F3725" s="4">
        <v>45266.23333333333</v>
      </c>
      <c r="G3725" s="4">
        <v>45266.250694444447</v>
      </c>
      <c r="H3725" s="3">
        <v>25</v>
      </c>
      <c r="I3725" s="3">
        <v>48.54</v>
      </c>
      <c r="J3725" s="3">
        <v>12</v>
      </c>
      <c r="K3725" s="3">
        <v>582.48</v>
      </c>
      <c r="L3725" s="3" t="s">
        <v>27</v>
      </c>
      <c r="M3725" s="5">
        <v>2</v>
      </c>
      <c r="N3725" s="6" t="str">
        <f>IF(ev_charging_network_usage_!$I3725&lt;=10,"Low",IF(ev_charging_network_usage_!$I3725&lt;=30,"Medium","High"))</f>
        <v>High</v>
      </c>
      <c r="O3725" s="6" t="str">
        <f t="shared" si="237"/>
        <v>Low Satisfaction</v>
      </c>
      <c r="P3725" s="6" t="str">
        <f>IF(ev_charging_network_usage_!$H3725&lt;30,"Short Charging",IF(ev_charging_network_usage_!$H3725&lt;=60,"Medium Charging","Long Charging"))</f>
        <v>Short Charging</v>
      </c>
      <c r="Q3725" s="6">
        <f t="shared" si="236"/>
        <v>3</v>
      </c>
      <c r="R3725" s="30">
        <f t="shared" si="234"/>
        <v>0.23333333333333334</v>
      </c>
      <c r="S3725" s="28">
        <f t="shared" si="235"/>
        <v>45266</v>
      </c>
      <c r="T3725" s="28"/>
    </row>
    <row r="3726" spans="1:20" ht="13.2" x14ac:dyDescent="0.25">
      <c r="A3726" s="7" t="s">
        <v>8192</v>
      </c>
      <c r="B3726" s="7" t="s">
        <v>29</v>
      </c>
      <c r="C3726" s="7" t="s">
        <v>15</v>
      </c>
      <c r="D3726" s="7" t="s">
        <v>34</v>
      </c>
      <c r="E3726" s="7" t="s">
        <v>35</v>
      </c>
      <c r="F3726" s="7" t="s">
        <v>8193</v>
      </c>
      <c r="G3726" s="7" t="s">
        <v>8194</v>
      </c>
      <c r="H3726" s="7">
        <v>115</v>
      </c>
      <c r="I3726" s="7">
        <v>37.590000000000003</v>
      </c>
      <c r="J3726" s="7">
        <v>15</v>
      </c>
      <c r="K3726" s="7">
        <v>563.85</v>
      </c>
      <c r="L3726" s="7" t="s">
        <v>38</v>
      </c>
      <c r="M3726" s="9">
        <v>2</v>
      </c>
      <c r="N3726" s="6" t="str">
        <f>IF(ev_charging_network_usage_!$I3726&lt;=10,"Low",IF(ev_charging_network_usage_!$I3726&lt;=30,"Medium","High"))</f>
        <v>High</v>
      </c>
      <c r="O3726" s="6" t="str">
        <f t="shared" si="237"/>
        <v>Low Satisfaction</v>
      </c>
      <c r="P3726" s="6" t="str">
        <f>IF(ev_charging_network_usage_!$H3726&lt;30,"Short Charging",IF(ev_charging_network_usage_!$H3726&lt;=60,"Medium Charging","Long Charging"))</f>
        <v>Long Charging</v>
      </c>
      <c r="Q3726" s="6">
        <f t="shared" si="236"/>
        <v>3</v>
      </c>
      <c r="R3726" s="30">
        <f t="shared" si="234"/>
        <v>0.62986111111111109</v>
      </c>
      <c r="S3726" s="28">
        <f t="shared" si="235"/>
        <v>45563</v>
      </c>
      <c r="T3726" s="28"/>
    </row>
    <row r="3727" spans="1:20" ht="13.2" x14ac:dyDescent="0.25">
      <c r="A3727" s="3" t="s">
        <v>8195</v>
      </c>
      <c r="B3727" s="3" t="s">
        <v>20</v>
      </c>
      <c r="C3727" s="3" t="s">
        <v>15</v>
      </c>
      <c r="D3727" s="3" t="s">
        <v>16</v>
      </c>
      <c r="E3727" s="3" t="s">
        <v>35</v>
      </c>
      <c r="F3727" s="4">
        <v>44992.681250000001</v>
      </c>
      <c r="G3727" s="4">
        <v>44992.743750000001</v>
      </c>
      <c r="H3727" s="3">
        <v>90</v>
      </c>
      <c r="I3727" s="3">
        <v>42.76</v>
      </c>
      <c r="J3727" s="3">
        <v>12</v>
      </c>
      <c r="K3727" s="3">
        <v>513.12</v>
      </c>
      <c r="L3727" s="3" t="s">
        <v>18</v>
      </c>
      <c r="M3727" s="5">
        <v>3</v>
      </c>
      <c r="N3727" s="6" t="str">
        <f>IF(ev_charging_network_usage_!$I3727&lt;=10,"Low",IF(ev_charging_network_usage_!$I3727&lt;=30,"Medium","High"))</f>
        <v>High</v>
      </c>
      <c r="O3727" s="6" t="str">
        <f t="shared" si="237"/>
        <v>Medium Satisfaction</v>
      </c>
      <c r="P3727" s="6" t="str">
        <f>IF(ev_charging_network_usage_!$H3727&lt;30,"Short Charging",IF(ev_charging_network_usage_!$H3727&lt;=60,"Medium Charging","Long Charging"))</f>
        <v>Long Charging</v>
      </c>
      <c r="Q3727" s="6">
        <f t="shared" si="236"/>
        <v>3</v>
      </c>
      <c r="R3727" s="30">
        <f t="shared" si="234"/>
        <v>0.68125000000000002</v>
      </c>
      <c r="S3727" s="28">
        <f t="shared" si="235"/>
        <v>44992</v>
      </c>
      <c r="T3727" s="28"/>
    </row>
    <row r="3728" spans="1:20" ht="13.2" x14ac:dyDescent="0.25">
      <c r="A3728" s="7" t="s">
        <v>8196</v>
      </c>
      <c r="B3728" s="7" t="s">
        <v>48</v>
      </c>
      <c r="C3728" s="7" t="s">
        <v>21</v>
      </c>
      <c r="D3728" s="7" t="s">
        <v>31</v>
      </c>
      <c r="E3728" s="7" t="s">
        <v>17</v>
      </c>
      <c r="F3728" s="8">
        <v>45263.070138888892</v>
      </c>
      <c r="G3728" s="8">
        <v>45263.136111111111</v>
      </c>
      <c r="H3728" s="7">
        <v>95</v>
      </c>
      <c r="I3728" s="7">
        <v>33.01</v>
      </c>
      <c r="J3728" s="7">
        <v>15</v>
      </c>
      <c r="K3728" s="7">
        <v>495.15</v>
      </c>
      <c r="L3728" s="7" t="s">
        <v>38</v>
      </c>
      <c r="M3728" s="9">
        <v>3</v>
      </c>
      <c r="N3728" s="6" t="str">
        <f>IF(ev_charging_network_usage_!$I3728&lt;=10,"Low",IF(ev_charging_network_usage_!$I3728&lt;=30,"Medium","High"))</f>
        <v>High</v>
      </c>
      <c r="O3728" s="6" t="str">
        <f t="shared" si="237"/>
        <v>Medium Satisfaction</v>
      </c>
      <c r="P3728" s="6" t="str">
        <f>IF(ev_charging_network_usage_!$H3728&lt;30,"Short Charging",IF(ev_charging_network_usage_!$H3728&lt;=60,"Medium Charging","Long Charging"))</f>
        <v>Long Charging</v>
      </c>
      <c r="Q3728" s="6">
        <f t="shared" si="236"/>
        <v>1</v>
      </c>
      <c r="R3728" s="30">
        <f t="shared" si="234"/>
        <v>7.013888888888889E-2</v>
      </c>
      <c r="S3728" s="28">
        <f t="shared" si="235"/>
        <v>45263</v>
      </c>
      <c r="T3728" s="28"/>
    </row>
    <row r="3729" spans="1:20" ht="13.2" x14ac:dyDescent="0.25">
      <c r="A3729" s="3" t="s">
        <v>8197</v>
      </c>
      <c r="B3729" s="3" t="s">
        <v>14</v>
      </c>
      <c r="C3729" s="3" t="s">
        <v>21</v>
      </c>
      <c r="D3729" s="3" t="s">
        <v>34</v>
      </c>
      <c r="E3729" s="3" t="s">
        <v>17</v>
      </c>
      <c r="F3729" s="3" t="s">
        <v>8198</v>
      </c>
      <c r="G3729" s="3" t="s">
        <v>8199</v>
      </c>
      <c r="H3729" s="3">
        <v>34</v>
      </c>
      <c r="I3729" s="3">
        <v>5.01</v>
      </c>
      <c r="J3729" s="3">
        <v>10</v>
      </c>
      <c r="K3729" s="3">
        <v>50.1</v>
      </c>
      <c r="L3729" s="3" t="s">
        <v>23</v>
      </c>
      <c r="M3729" s="5">
        <v>4</v>
      </c>
      <c r="N3729" s="6" t="str">
        <f>IF(ev_charging_network_usage_!$I3729&lt;=10,"Low",IF(ev_charging_network_usage_!$I3729&lt;=30,"Medium","High"))</f>
        <v>Low</v>
      </c>
      <c r="O3729" s="6" t="str">
        <f t="shared" si="237"/>
        <v>Medium Satisfaction</v>
      </c>
      <c r="P3729" s="6" t="str">
        <f>IF(ev_charging_network_usage_!$H3729&lt;30,"Short Charging",IF(ev_charging_network_usage_!$H3729&lt;=60,"Medium Charging","Long Charging"))</f>
        <v>Medium Charging</v>
      </c>
      <c r="Q3729" s="6">
        <f t="shared" si="236"/>
        <v>1</v>
      </c>
      <c r="R3729" s="30">
        <f t="shared" si="234"/>
        <v>0.40763888888888888</v>
      </c>
      <c r="S3729" s="28">
        <f t="shared" si="235"/>
        <v>45101</v>
      </c>
      <c r="T3729" s="28"/>
    </row>
    <row r="3730" spans="1:20" ht="13.2" x14ac:dyDescent="0.25">
      <c r="A3730" s="7" t="s">
        <v>8200</v>
      </c>
      <c r="B3730" s="7" t="s">
        <v>59</v>
      </c>
      <c r="C3730" s="7" t="s">
        <v>21</v>
      </c>
      <c r="D3730" s="7" t="s">
        <v>22</v>
      </c>
      <c r="E3730" s="7" t="s">
        <v>17</v>
      </c>
      <c r="F3730" s="11">
        <v>45606.620833333334</v>
      </c>
      <c r="G3730" s="11">
        <v>45606.631249999999</v>
      </c>
      <c r="H3730" s="7">
        <v>15</v>
      </c>
      <c r="I3730" s="7">
        <v>12.8</v>
      </c>
      <c r="J3730" s="7">
        <v>15</v>
      </c>
      <c r="K3730" s="7">
        <v>192</v>
      </c>
      <c r="L3730" s="7" t="s">
        <v>27</v>
      </c>
      <c r="M3730" s="9">
        <v>5</v>
      </c>
      <c r="N3730" s="6" t="str">
        <f>IF(ev_charging_network_usage_!$I3730&lt;=10,"Low",IF(ev_charging_network_usage_!$I3730&lt;=30,"Medium","High"))</f>
        <v>Medium</v>
      </c>
      <c r="O3730" s="6" t="str">
        <f t="shared" si="237"/>
        <v>High Satisfaction</v>
      </c>
      <c r="P3730" s="6" t="str">
        <f>IF(ev_charging_network_usage_!$H3730&lt;30,"Short Charging",IF(ev_charging_network_usage_!$H3730&lt;=60,"Medium Charging","Long Charging"))</f>
        <v>Short Charging</v>
      </c>
      <c r="Q3730" s="6">
        <f t="shared" si="236"/>
        <v>1</v>
      </c>
      <c r="R3730" s="30">
        <f t="shared" si="234"/>
        <v>0.62083333333333335</v>
      </c>
      <c r="S3730" s="28">
        <f t="shared" si="235"/>
        <v>45606</v>
      </c>
      <c r="T3730" s="28"/>
    </row>
    <row r="3731" spans="1:20" ht="13.2" x14ac:dyDescent="0.25">
      <c r="A3731" s="3" t="s">
        <v>8201</v>
      </c>
      <c r="B3731" s="3" t="s">
        <v>48</v>
      </c>
      <c r="C3731" s="3" t="s">
        <v>21</v>
      </c>
      <c r="D3731" s="3" t="s">
        <v>16</v>
      </c>
      <c r="E3731" s="3" t="s">
        <v>17</v>
      </c>
      <c r="F3731" s="4">
        <v>45482.106944444444</v>
      </c>
      <c r="G3731" s="4">
        <v>45482.13958333333</v>
      </c>
      <c r="H3731" s="3">
        <v>47</v>
      </c>
      <c r="I3731" s="3">
        <v>8.8699999999999992</v>
      </c>
      <c r="J3731" s="3">
        <v>10</v>
      </c>
      <c r="K3731" s="3">
        <v>88.7</v>
      </c>
      <c r="L3731" s="3" t="s">
        <v>23</v>
      </c>
      <c r="M3731" s="5">
        <v>5</v>
      </c>
      <c r="N3731" s="6" t="str">
        <f>IF(ev_charging_network_usage_!$I3731&lt;=10,"Low",IF(ev_charging_network_usage_!$I3731&lt;=30,"Medium","High"))</f>
        <v>Low</v>
      </c>
      <c r="O3731" s="6" t="str">
        <f t="shared" si="237"/>
        <v>High Satisfaction</v>
      </c>
      <c r="P3731" s="6" t="str">
        <f>IF(ev_charging_network_usage_!$H3731&lt;30,"Short Charging",IF(ev_charging_network_usage_!$H3731&lt;=60,"Medium Charging","Long Charging"))</f>
        <v>Medium Charging</v>
      </c>
      <c r="Q3731" s="6">
        <f t="shared" si="236"/>
        <v>1</v>
      </c>
      <c r="R3731" s="30">
        <f t="shared" si="234"/>
        <v>0.10694444444444444</v>
      </c>
      <c r="S3731" s="28">
        <f t="shared" si="235"/>
        <v>45482</v>
      </c>
      <c r="T3731" s="28"/>
    </row>
    <row r="3732" spans="1:20" ht="13.2" x14ac:dyDescent="0.25">
      <c r="A3732" s="7" t="s">
        <v>8202</v>
      </c>
      <c r="B3732" s="7" t="s">
        <v>29</v>
      </c>
      <c r="C3732" s="7" t="s">
        <v>15</v>
      </c>
      <c r="D3732" s="7" t="s">
        <v>31</v>
      </c>
      <c r="E3732" s="7" t="s">
        <v>35</v>
      </c>
      <c r="F3732" s="7" t="s">
        <v>8203</v>
      </c>
      <c r="G3732" s="7" t="s">
        <v>8204</v>
      </c>
      <c r="H3732" s="7">
        <v>29</v>
      </c>
      <c r="I3732" s="7">
        <v>11.71</v>
      </c>
      <c r="J3732" s="7">
        <v>10</v>
      </c>
      <c r="K3732" s="7">
        <v>117.1</v>
      </c>
      <c r="L3732" s="7" t="s">
        <v>27</v>
      </c>
      <c r="M3732" s="9">
        <v>2</v>
      </c>
      <c r="N3732" s="6" t="str">
        <f>IF(ev_charging_network_usage_!$I3732&lt;=10,"Low",IF(ev_charging_network_usage_!$I3732&lt;=30,"Medium","High"))</f>
        <v>Medium</v>
      </c>
      <c r="O3732" s="6" t="str">
        <f t="shared" si="237"/>
        <v>Low Satisfaction</v>
      </c>
      <c r="P3732" s="6" t="str">
        <f>IF(ev_charging_network_usage_!$H3732&lt;30,"Short Charging",IF(ev_charging_network_usage_!$H3732&lt;=60,"Medium Charging","Long Charging"))</f>
        <v>Short Charging</v>
      </c>
      <c r="Q3732" s="6">
        <f t="shared" si="236"/>
        <v>3</v>
      </c>
      <c r="R3732" s="30">
        <f t="shared" si="234"/>
        <v>0.47499999999999998</v>
      </c>
      <c r="S3732" s="28">
        <f t="shared" si="235"/>
        <v>45199</v>
      </c>
      <c r="T3732" s="28"/>
    </row>
    <row r="3733" spans="1:20" ht="13.2" x14ac:dyDescent="0.25">
      <c r="A3733" s="3" t="s">
        <v>8205</v>
      </c>
      <c r="B3733" s="3" t="s">
        <v>59</v>
      </c>
      <c r="C3733" s="3" t="s">
        <v>15</v>
      </c>
      <c r="D3733" s="3" t="s">
        <v>31</v>
      </c>
      <c r="E3733" s="3" t="s">
        <v>35</v>
      </c>
      <c r="F3733" s="3" t="s">
        <v>8206</v>
      </c>
      <c r="G3733" s="3" t="s">
        <v>8207</v>
      </c>
      <c r="H3733" s="3">
        <v>53</v>
      </c>
      <c r="I3733" s="3">
        <v>50.18</v>
      </c>
      <c r="J3733" s="3">
        <v>15</v>
      </c>
      <c r="K3733" s="3">
        <v>752.7</v>
      </c>
      <c r="L3733" s="3" t="s">
        <v>38</v>
      </c>
      <c r="M3733" s="5">
        <v>1</v>
      </c>
      <c r="N3733" s="6" t="str">
        <f>IF(ev_charging_network_usage_!$I3733&lt;=10,"Low",IF(ev_charging_network_usage_!$I3733&lt;=30,"Medium","High"))</f>
        <v>High</v>
      </c>
      <c r="O3733" s="6" t="str">
        <f t="shared" si="237"/>
        <v>Low Satisfaction</v>
      </c>
      <c r="P3733" s="6" t="str">
        <f>IF(ev_charging_network_usage_!$H3733&lt;30,"Short Charging",IF(ev_charging_network_usage_!$H3733&lt;=60,"Medium Charging","Long Charging"))</f>
        <v>Medium Charging</v>
      </c>
      <c r="Q3733" s="6">
        <f t="shared" si="236"/>
        <v>3</v>
      </c>
      <c r="R3733" s="30">
        <f t="shared" si="234"/>
        <v>0.7104166666666667</v>
      </c>
      <c r="S3733" s="28">
        <f t="shared" si="235"/>
        <v>45061</v>
      </c>
      <c r="T3733" s="28"/>
    </row>
    <row r="3734" spans="1:20" ht="13.2" x14ac:dyDescent="0.25">
      <c r="A3734" s="7" t="s">
        <v>8208</v>
      </c>
      <c r="B3734" s="7" t="s">
        <v>14</v>
      </c>
      <c r="C3734" s="7" t="s">
        <v>15</v>
      </c>
      <c r="D3734" s="7" t="s">
        <v>34</v>
      </c>
      <c r="E3734" s="7" t="s">
        <v>35</v>
      </c>
      <c r="F3734" s="7" t="s">
        <v>8209</v>
      </c>
      <c r="G3734" s="7" t="s">
        <v>8210</v>
      </c>
      <c r="H3734" s="7">
        <v>11</v>
      </c>
      <c r="I3734" s="7">
        <v>43.83</v>
      </c>
      <c r="J3734" s="7">
        <v>8</v>
      </c>
      <c r="K3734" s="7">
        <v>350.64</v>
      </c>
      <c r="L3734" s="7" t="s">
        <v>18</v>
      </c>
      <c r="M3734" s="9">
        <v>5</v>
      </c>
      <c r="N3734" s="6" t="str">
        <f>IF(ev_charging_network_usage_!$I3734&lt;=10,"Low",IF(ev_charging_network_usage_!$I3734&lt;=30,"Medium","High"))</f>
        <v>High</v>
      </c>
      <c r="O3734" s="6" t="str">
        <f t="shared" si="237"/>
        <v>High Satisfaction</v>
      </c>
      <c r="P3734" s="6" t="str">
        <f>IF(ev_charging_network_usage_!$H3734&lt;30,"Short Charging",IF(ev_charging_network_usage_!$H3734&lt;=60,"Medium Charging","Long Charging"))</f>
        <v>Short Charging</v>
      </c>
      <c r="Q3734" s="6">
        <f t="shared" si="236"/>
        <v>3</v>
      </c>
      <c r="R3734" s="30">
        <f t="shared" si="234"/>
        <v>0.98888888888888893</v>
      </c>
      <c r="S3734" s="28">
        <f t="shared" si="235"/>
        <v>45469</v>
      </c>
      <c r="T3734" s="28"/>
    </row>
    <row r="3735" spans="1:20" ht="13.2" x14ac:dyDescent="0.25">
      <c r="A3735" s="3" t="s">
        <v>8211</v>
      </c>
      <c r="B3735" s="3" t="s">
        <v>78</v>
      </c>
      <c r="C3735" s="3" t="s">
        <v>15</v>
      </c>
      <c r="D3735" s="3" t="s">
        <v>31</v>
      </c>
      <c r="E3735" s="3" t="s">
        <v>35</v>
      </c>
      <c r="F3735" s="3" t="s">
        <v>8212</v>
      </c>
      <c r="G3735" s="3" t="s">
        <v>8213</v>
      </c>
      <c r="H3735" s="3">
        <v>19</v>
      </c>
      <c r="I3735" s="3">
        <v>50.22</v>
      </c>
      <c r="J3735" s="3">
        <v>15</v>
      </c>
      <c r="K3735" s="3">
        <v>753.3</v>
      </c>
      <c r="L3735" s="3" t="s">
        <v>38</v>
      </c>
      <c r="M3735" s="5">
        <v>3</v>
      </c>
      <c r="N3735" s="6" t="str">
        <f>IF(ev_charging_network_usage_!$I3735&lt;=10,"Low",IF(ev_charging_network_usage_!$I3735&lt;=30,"Medium","High"))</f>
        <v>High</v>
      </c>
      <c r="O3735" s="6" t="str">
        <f t="shared" si="237"/>
        <v>Medium Satisfaction</v>
      </c>
      <c r="P3735" s="6" t="str">
        <f>IF(ev_charging_network_usage_!$H3735&lt;30,"Short Charging",IF(ev_charging_network_usage_!$H3735&lt;=60,"Medium Charging","Long Charging"))</f>
        <v>Short Charging</v>
      </c>
      <c r="Q3735" s="6">
        <f t="shared" si="236"/>
        <v>3</v>
      </c>
      <c r="R3735" s="30">
        <f t="shared" si="234"/>
        <v>0.77013888888888893</v>
      </c>
      <c r="S3735" s="28">
        <f t="shared" si="235"/>
        <v>45273</v>
      </c>
      <c r="T3735" s="28"/>
    </row>
    <row r="3736" spans="1:20" ht="13.2" x14ac:dyDescent="0.25">
      <c r="A3736" s="7" t="s">
        <v>8214</v>
      </c>
      <c r="B3736" s="7" t="s">
        <v>48</v>
      </c>
      <c r="C3736" s="7" t="s">
        <v>30</v>
      </c>
      <c r="D3736" s="7" t="s">
        <v>34</v>
      </c>
      <c r="E3736" s="7" t="s">
        <v>17</v>
      </c>
      <c r="F3736" s="7" t="s">
        <v>8215</v>
      </c>
      <c r="G3736" s="7" t="s">
        <v>8216</v>
      </c>
      <c r="H3736" s="7">
        <v>82</v>
      </c>
      <c r="I3736" s="7">
        <v>41.81</v>
      </c>
      <c r="J3736" s="7">
        <v>8</v>
      </c>
      <c r="K3736" s="7">
        <v>334.48</v>
      </c>
      <c r="L3736" s="7" t="s">
        <v>23</v>
      </c>
      <c r="M3736" s="9">
        <v>5</v>
      </c>
      <c r="N3736" s="6" t="str">
        <f>IF(ev_charging_network_usage_!$I3736&lt;=10,"Low",IF(ev_charging_network_usage_!$I3736&lt;=30,"Medium","High"))</f>
        <v>High</v>
      </c>
      <c r="O3736" s="6" t="str">
        <f t="shared" si="237"/>
        <v>High Satisfaction</v>
      </c>
      <c r="P3736" s="6" t="str">
        <f>IF(ev_charging_network_usage_!$H3736&lt;30,"Short Charging",IF(ev_charging_network_usage_!$H3736&lt;=60,"Medium Charging","Long Charging"))</f>
        <v>Long Charging</v>
      </c>
      <c r="Q3736" s="6">
        <f t="shared" si="236"/>
        <v>2</v>
      </c>
      <c r="R3736" s="30">
        <f t="shared" si="234"/>
        <v>8.7499999999999994E-2</v>
      </c>
      <c r="S3736" s="28">
        <f t="shared" si="235"/>
        <v>45130</v>
      </c>
      <c r="T3736" s="28"/>
    </row>
    <row r="3737" spans="1:20" ht="13.2" x14ac:dyDescent="0.25">
      <c r="A3737" s="3" t="s">
        <v>8217</v>
      </c>
      <c r="B3737" s="3" t="s">
        <v>29</v>
      </c>
      <c r="C3737" s="3" t="s">
        <v>30</v>
      </c>
      <c r="D3737" s="3" t="s">
        <v>31</v>
      </c>
      <c r="E3737" s="3" t="s">
        <v>35</v>
      </c>
      <c r="F3737" s="4">
        <v>45028.819444444445</v>
      </c>
      <c r="G3737" s="4">
        <v>45028.897222222222</v>
      </c>
      <c r="H3737" s="3">
        <v>112</v>
      </c>
      <c r="I3737" s="3">
        <v>51.72</v>
      </c>
      <c r="J3737" s="3">
        <v>12</v>
      </c>
      <c r="K3737" s="3">
        <v>620.64</v>
      </c>
      <c r="L3737" s="3" t="s">
        <v>23</v>
      </c>
      <c r="M3737" s="5">
        <v>4</v>
      </c>
      <c r="N3737" s="6" t="str">
        <f>IF(ev_charging_network_usage_!$I3737&lt;=10,"Low",IF(ev_charging_network_usage_!$I3737&lt;=30,"Medium","High"))</f>
        <v>High</v>
      </c>
      <c r="O3737" s="6" t="str">
        <f t="shared" si="237"/>
        <v>Medium Satisfaction</v>
      </c>
      <c r="P3737" s="6" t="str">
        <f>IF(ev_charging_network_usage_!$H3737&lt;30,"Short Charging",IF(ev_charging_network_usage_!$H3737&lt;=60,"Medium Charging","Long Charging"))</f>
        <v>Long Charging</v>
      </c>
      <c r="Q3737" s="6">
        <f t="shared" si="236"/>
        <v>2</v>
      </c>
      <c r="R3737" s="30">
        <f t="shared" si="234"/>
        <v>0.81944444444444442</v>
      </c>
      <c r="S3737" s="28">
        <f t="shared" si="235"/>
        <v>45028</v>
      </c>
      <c r="T3737" s="28"/>
    </row>
    <row r="3738" spans="1:20" ht="13.2" x14ac:dyDescent="0.25">
      <c r="A3738" s="7" t="s">
        <v>8218</v>
      </c>
      <c r="B3738" s="7" t="s">
        <v>29</v>
      </c>
      <c r="C3738" s="7" t="s">
        <v>21</v>
      </c>
      <c r="D3738" s="7" t="s">
        <v>22</v>
      </c>
      <c r="E3738" s="7" t="s">
        <v>17</v>
      </c>
      <c r="F3738" s="7" t="s">
        <v>8219</v>
      </c>
      <c r="G3738" s="7" t="s">
        <v>8220</v>
      </c>
      <c r="H3738" s="7">
        <v>75</v>
      </c>
      <c r="I3738" s="7">
        <v>31.6</v>
      </c>
      <c r="J3738" s="7">
        <v>8</v>
      </c>
      <c r="K3738" s="7">
        <v>252.8</v>
      </c>
      <c r="L3738" s="7" t="s">
        <v>23</v>
      </c>
      <c r="M3738" s="9">
        <v>3</v>
      </c>
      <c r="N3738" s="6" t="str">
        <f>IF(ev_charging_network_usage_!$I3738&lt;=10,"Low",IF(ev_charging_network_usage_!$I3738&lt;=30,"Medium","High"))</f>
        <v>High</v>
      </c>
      <c r="O3738" s="6" t="str">
        <f t="shared" si="237"/>
        <v>Medium Satisfaction</v>
      </c>
      <c r="P3738" s="6" t="str">
        <f>IF(ev_charging_network_usage_!$H3738&lt;30,"Short Charging",IF(ev_charging_network_usage_!$H3738&lt;=60,"Medium Charging","Long Charging"))</f>
        <v>Long Charging</v>
      </c>
      <c r="Q3738" s="6">
        <f t="shared" si="236"/>
        <v>1</v>
      </c>
      <c r="R3738" s="30">
        <f t="shared" si="234"/>
        <v>0.70625000000000004</v>
      </c>
      <c r="S3738" s="28">
        <f t="shared" si="235"/>
        <v>45160</v>
      </c>
      <c r="T3738" s="28"/>
    </row>
    <row r="3739" spans="1:20" ht="13.2" x14ac:dyDescent="0.25">
      <c r="A3739" s="3" t="s">
        <v>8221</v>
      </c>
      <c r="B3739" s="3" t="s">
        <v>43</v>
      </c>
      <c r="C3739" s="3" t="s">
        <v>30</v>
      </c>
      <c r="D3739" s="3" t="s">
        <v>22</v>
      </c>
      <c r="E3739" s="3" t="s">
        <v>35</v>
      </c>
      <c r="F3739" s="3" t="s">
        <v>8222</v>
      </c>
      <c r="G3739" s="3" t="s">
        <v>8223</v>
      </c>
      <c r="H3739" s="3">
        <v>26</v>
      </c>
      <c r="I3739" s="3">
        <v>9.64</v>
      </c>
      <c r="J3739" s="3">
        <v>12</v>
      </c>
      <c r="K3739" s="3">
        <v>115.68</v>
      </c>
      <c r="L3739" s="3" t="s">
        <v>23</v>
      </c>
      <c r="M3739" s="5">
        <v>3</v>
      </c>
      <c r="N3739" s="6" t="str">
        <f>IF(ev_charging_network_usage_!$I3739&lt;=10,"Low",IF(ev_charging_network_usage_!$I3739&lt;=30,"Medium","High"))</f>
        <v>Low</v>
      </c>
      <c r="O3739" s="6" t="str">
        <f t="shared" si="237"/>
        <v>Medium Satisfaction</v>
      </c>
      <c r="P3739" s="6" t="str">
        <f>IF(ev_charging_network_usage_!$H3739&lt;30,"Short Charging",IF(ev_charging_network_usage_!$H3739&lt;=60,"Medium Charging","Long Charging"))</f>
        <v>Short Charging</v>
      </c>
      <c r="Q3739" s="6">
        <f t="shared" si="236"/>
        <v>2</v>
      </c>
      <c r="R3739" s="30">
        <f t="shared" si="234"/>
        <v>0.86458333333333337</v>
      </c>
      <c r="S3739" s="28">
        <f t="shared" si="235"/>
        <v>45060</v>
      </c>
      <c r="T3739" s="28"/>
    </row>
    <row r="3740" spans="1:20" ht="13.2" x14ac:dyDescent="0.25">
      <c r="A3740" s="7" t="s">
        <v>8224</v>
      </c>
      <c r="B3740" s="7" t="s">
        <v>14</v>
      </c>
      <c r="C3740" s="7" t="s">
        <v>21</v>
      </c>
      <c r="D3740" s="7" t="s">
        <v>31</v>
      </c>
      <c r="E3740" s="7" t="s">
        <v>35</v>
      </c>
      <c r="F3740" s="7" t="s">
        <v>8225</v>
      </c>
      <c r="G3740" s="7" t="s">
        <v>8226</v>
      </c>
      <c r="H3740" s="7">
        <v>57</v>
      </c>
      <c r="I3740" s="7">
        <v>19.27</v>
      </c>
      <c r="J3740" s="7">
        <v>12</v>
      </c>
      <c r="K3740" s="7">
        <v>231.24</v>
      </c>
      <c r="L3740" s="7" t="s">
        <v>18</v>
      </c>
      <c r="M3740" s="9">
        <v>1</v>
      </c>
      <c r="N3740" s="6" t="str">
        <f>IF(ev_charging_network_usage_!$I3740&lt;=10,"Low",IF(ev_charging_network_usage_!$I3740&lt;=30,"Medium","High"))</f>
        <v>Medium</v>
      </c>
      <c r="O3740" s="6" t="str">
        <f t="shared" si="237"/>
        <v>Low Satisfaction</v>
      </c>
      <c r="P3740" s="6" t="str">
        <f>IF(ev_charging_network_usage_!$H3740&lt;30,"Short Charging",IF(ev_charging_network_usage_!$H3740&lt;=60,"Medium Charging","Long Charging"))</f>
        <v>Medium Charging</v>
      </c>
      <c r="Q3740" s="6">
        <f t="shared" si="236"/>
        <v>1</v>
      </c>
      <c r="R3740" s="30">
        <f t="shared" si="234"/>
        <v>0.3659722222222222</v>
      </c>
      <c r="S3740" s="28">
        <f t="shared" si="235"/>
        <v>45589</v>
      </c>
      <c r="T3740" s="28"/>
    </row>
    <row r="3741" spans="1:20" ht="13.2" x14ac:dyDescent="0.25">
      <c r="A3741" s="3" t="s">
        <v>8227</v>
      </c>
      <c r="B3741" s="3" t="s">
        <v>14</v>
      </c>
      <c r="C3741" s="3" t="s">
        <v>21</v>
      </c>
      <c r="D3741" s="3" t="s">
        <v>22</v>
      </c>
      <c r="E3741" s="3" t="s">
        <v>17</v>
      </c>
      <c r="F3741" s="4">
        <v>44968.751388888886</v>
      </c>
      <c r="G3741" s="4">
        <v>44968.79583333333</v>
      </c>
      <c r="H3741" s="3">
        <v>64</v>
      </c>
      <c r="I3741" s="3">
        <v>6.78</v>
      </c>
      <c r="J3741" s="3">
        <v>12</v>
      </c>
      <c r="K3741" s="3">
        <v>81.36</v>
      </c>
      <c r="L3741" s="3" t="s">
        <v>23</v>
      </c>
      <c r="M3741" s="5">
        <v>2</v>
      </c>
      <c r="N3741" s="6" t="str">
        <f>IF(ev_charging_network_usage_!$I3741&lt;=10,"Low",IF(ev_charging_network_usage_!$I3741&lt;=30,"Medium","High"))</f>
        <v>Low</v>
      </c>
      <c r="O3741" s="6" t="str">
        <f t="shared" si="237"/>
        <v>Low Satisfaction</v>
      </c>
      <c r="P3741" s="6" t="str">
        <f>IF(ev_charging_network_usage_!$H3741&lt;30,"Short Charging",IF(ev_charging_network_usage_!$H3741&lt;=60,"Medium Charging","Long Charging"))</f>
        <v>Long Charging</v>
      </c>
      <c r="Q3741" s="6">
        <f t="shared" si="236"/>
        <v>1</v>
      </c>
      <c r="R3741" s="30">
        <f t="shared" si="234"/>
        <v>0.75138888888888888</v>
      </c>
      <c r="S3741" s="28">
        <f t="shared" si="235"/>
        <v>44968</v>
      </c>
      <c r="T3741" s="28"/>
    </row>
    <row r="3742" spans="1:20" ht="13.2" x14ac:dyDescent="0.25">
      <c r="A3742" s="7" t="s">
        <v>8228</v>
      </c>
      <c r="B3742" s="7" t="s">
        <v>29</v>
      </c>
      <c r="C3742" s="7" t="s">
        <v>21</v>
      </c>
      <c r="D3742" s="7" t="s">
        <v>31</v>
      </c>
      <c r="E3742" s="7" t="s">
        <v>17</v>
      </c>
      <c r="F3742" s="7" t="s">
        <v>8229</v>
      </c>
      <c r="G3742" s="7" t="s">
        <v>8230</v>
      </c>
      <c r="H3742" s="7">
        <v>22</v>
      </c>
      <c r="I3742" s="7">
        <v>15.79</v>
      </c>
      <c r="J3742" s="7">
        <v>8</v>
      </c>
      <c r="K3742" s="7">
        <v>126.32</v>
      </c>
      <c r="L3742" s="7" t="s">
        <v>38</v>
      </c>
      <c r="M3742" s="9">
        <v>5</v>
      </c>
      <c r="N3742" s="6" t="str">
        <f>IF(ev_charging_network_usage_!$I3742&lt;=10,"Low",IF(ev_charging_network_usage_!$I3742&lt;=30,"Medium","High"))</f>
        <v>Medium</v>
      </c>
      <c r="O3742" s="6" t="str">
        <f t="shared" si="237"/>
        <v>High Satisfaction</v>
      </c>
      <c r="P3742" s="6" t="str">
        <f>IF(ev_charging_network_usage_!$H3742&lt;30,"Short Charging",IF(ev_charging_network_usage_!$H3742&lt;=60,"Medium Charging","Long Charging"))</f>
        <v>Short Charging</v>
      </c>
      <c r="Q3742" s="6">
        <f t="shared" si="236"/>
        <v>1</v>
      </c>
      <c r="R3742" s="30">
        <f t="shared" si="234"/>
        <v>0.17222222222222222</v>
      </c>
      <c r="S3742" s="28">
        <f t="shared" si="235"/>
        <v>45256</v>
      </c>
      <c r="T3742" s="28"/>
    </row>
    <row r="3743" spans="1:20" ht="13.2" x14ac:dyDescent="0.25">
      <c r="A3743" s="3" t="s">
        <v>8231</v>
      </c>
      <c r="B3743" s="3" t="s">
        <v>14</v>
      </c>
      <c r="C3743" s="3" t="s">
        <v>21</v>
      </c>
      <c r="D3743" s="3" t="s">
        <v>16</v>
      </c>
      <c r="E3743" s="3" t="s">
        <v>17</v>
      </c>
      <c r="F3743" s="3" t="s">
        <v>8232</v>
      </c>
      <c r="G3743" s="3" t="s">
        <v>8233</v>
      </c>
      <c r="H3743" s="3">
        <v>114</v>
      </c>
      <c r="I3743" s="3">
        <v>54.07</v>
      </c>
      <c r="J3743" s="3">
        <v>8</v>
      </c>
      <c r="K3743" s="3">
        <v>432.56</v>
      </c>
      <c r="L3743" s="3" t="s">
        <v>38</v>
      </c>
      <c r="M3743" s="5">
        <v>4</v>
      </c>
      <c r="N3743" s="6" t="str">
        <f>IF(ev_charging_network_usage_!$I3743&lt;=10,"Low",IF(ev_charging_network_usage_!$I3743&lt;=30,"Medium","High"))</f>
        <v>High</v>
      </c>
      <c r="O3743" s="6" t="str">
        <f t="shared" si="237"/>
        <v>Medium Satisfaction</v>
      </c>
      <c r="P3743" s="6" t="str">
        <f>IF(ev_charging_network_usage_!$H3743&lt;30,"Short Charging",IF(ev_charging_network_usage_!$H3743&lt;=60,"Medium Charging","Long Charging"))</f>
        <v>Long Charging</v>
      </c>
      <c r="Q3743" s="6">
        <f t="shared" si="236"/>
        <v>1</v>
      </c>
      <c r="R3743" s="30">
        <f t="shared" si="234"/>
        <v>5.1388888888888887E-2</v>
      </c>
      <c r="S3743" s="28">
        <f t="shared" si="235"/>
        <v>45063</v>
      </c>
      <c r="T3743" s="28"/>
    </row>
    <row r="3744" spans="1:20" ht="13.2" x14ac:dyDescent="0.25">
      <c r="A3744" s="7" t="s">
        <v>8234</v>
      </c>
      <c r="B3744" s="7" t="s">
        <v>20</v>
      </c>
      <c r="C3744" s="7" t="s">
        <v>15</v>
      </c>
      <c r="D3744" s="7" t="s">
        <v>16</v>
      </c>
      <c r="E3744" s="7" t="s">
        <v>35</v>
      </c>
      <c r="F3744" s="8">
        <v>45602.712500000001</v>
      </c>
      <c r="G3744" s="8">
        <v>45602.768750000003</v>
      </c>
      <c r="H3744" s="7">
        <v>81</v>
      </c>
      <c r="I3744" s="7">
        <v>13.18</v>
      </c>
      <c r="J3744" s="7">
        <v>8</v>
      </c>
      <c r="K3744" s="7">
        <v>105.44</v>
      </c>
      <c r="L3744" s="7" t="s">
        <v>38</v>
      </c>
      <c r="M3744" s="9">
        <v>1</v>
      </c>
      <c r="N3744" s="6" t="str">
        <f>IF(ev_charging_network_usage_!$I3744&lt;=10,"Low",IF(ev_charging_network_usage_!$I3744&lt;=30,"Medium","High"))</f>
        <v>Medium</v>
      </c>
      <c r="O3744" s="6" t="str">
        <f t="shared" si="237"/>
        <v>Low Satisfaction</v>
      </c>
      <c r="P3744" s="6" t="str">
        <f>IF(ev_charging_network_usage_!$H3744&lt;30,"Short Charging",IF(ev_charging_network_usage_!$H3744&lt;=60,"Medium Charging","Long Charging"))</f>
        <v>Long Charging</v>
      </c>
      <c r="Q3744" s="6">
        <f t="shared" si="236"/>
        <v>3</v>
      </c>
      <c r="R3744" s="30">
        <f t="shared" si="234"/>
        <v>0.71250000000000002</v>
      </c>
      <c r="S3744" s="28">
        <f t="shared" si="235"/>
        <v>45602</v>
      </c>
      <c r="T3744" s="28"/>
    </row>
    <row r="3745" spans="1:20" ht="13.2" x14ac:dyDescent="0.25">
      <c r="A3745" s="3" t="s">
        <v>8235</v>
      </c>
      <c r="B3745" s="3" t="s">
        <v>29</v>
      </c>
      <c r="C3745" s="3" t="s">
        <v>21</v>
      </c>
      <c r="D3745" s="3" t="s">
        <v>22</v>
      </c>
      <c r="E3745" s="3" t="s">
        <v>17</v>
      </c>
      <c r="F3745" s="3" t="s">
        <v>8236</v>
      </c>
      <c r="G3745" s="3" t="s">
        <v>8237</v>
      </c>
      <c r="H3745" s="3">
        <v>17</v>
      </c>
      <c r="I3745" s="3">
        <v>18.28</v>
      </c>
      <c r="J3745" s="3">
        <v>15</v>
      </c>
      <c r="K3745" s="3">
        <v>274.2</v>
      </c>
      <c r="L3745" s="3" t="s">
        <v>27</v>
      </c>
      <c r="M3745" s="5">
        <v>4</v>
      </c>
      <c r="N3745" s="6" t="str">
        <f>IF(ev_charging_network_usage_!$I3745&lt;=10,"Low",IF(ev_charging_network_usage_!$I3745&lt;=30,"Medium","High"))</f>
        <v>Medium</v>
      </c>
      <c r="O3745" s="6" t="str">
        <f t="shared" si="237"/>
        <v>Medium Satisfaction</v>
      </c>
      <c r="P3745" s="6" t="str">
        <f>IF(ev_charging_network_usage_!$H3745&lt;30,"Short Charging",IF(ev_charging_network_usage_!$H3745&lt;=60,"Medium Charging","Long Charging"))</f>
        <v>Short Charging</v>
      </c>
      <c r="Q3745" s="6">
        <f t="shared" si="236"/>
        <v>1</v>
      </c>
      <c r="R3745" s="30">
        <f t="shared" si="234"/>
        <v>8.819444444444445E-2</v>
      </c>
      <c r="S3745" s="28">
        <f t="shared" si="235"/>
        <v>45337</v>
      </c>
      <c r="T3745" s="28"/>
    </row>
    <row r="3746" spans="1:20" ht="13.2" x14ac:dyDescent="0.25">
      <c r="A3746" s="7" t="s">
        <v>8238</v>
      </c>
      <c r="B3746" s="7" t="s">
        <v>55</v>
      </c>
      <c r="C3746" s="7" t="s">
        <v>15</v>
      </c>
      <c r="D3746" s="7" t="s">
        <v>34</v>
      </c>
      <c r="E3746" s="7" t="s">
        <v>35</v>
      </c>
      <c r="F3746" s="8">
        <v>45478.88958333333</v>
      </c>
      <c r="G3746" s="8">
        <v>45478.951388888891</v>
      </c>
      <c r="H3746" s="7">
        <v>89</v>
      </c>
      <c r="I3746" s="7">
        <v>10.11</v>
      </c>
      <c r="J3746" s="7">
        <v>12</v>
      </c>
      <c r="K3746" s="7">
        <v>121.32</v>
      </c>
      <c r="L3746" s="7" t="s">
        <v>18</v>
      </c>
      <c r="M3746" s="9">
        <v>2</v>
      </c>
      <c r="N3746" s="6" t="str">
        <f>IF(ev_charging_network_usage_!$I3746&lt;=10,"Low",IF(ev_charging_network_usage_!$I3746&lt;=30,"Medium","High"))</f>
        <v>Medium</v>
      </c>
      <c r="O3746" s="6" t="str">
        <f t="shared" si="237"/>
        <v>Low Satisfaction</v>
      </c>
      <c r="P3746" s="6" t="str">
        <f>IF(ev_charging_network_usage_!$H3746&lt;30,"Short Charging",IF(ev_charging_network_usage_!$H3746&lt;=60,"Medium Charging","Long Charging"))</f>
        <v>Long Charging</v>
      </c>
      <c r="Q3746" s="6">
        <f t="shared" si="236"/>
        <v>3</v>
      </c>
      <c r="R3746" s="30">
        <f t="shared" si="234"/>
        <v>0.88958333333333328</v>
      </c>
      <c r="S3746" s="28">
        <f t="shared" si="235"/>
        <v>45478</v>
      </c>
      <c r="T3746" s="28"/>
    </row>
    <row r="3747" spans="1:20" ht="13.2" x14ac:dyDescent="0.25">
      <c r="A3747" s="3" t="s">
        <v>8239</v>
      </c>
      <c r="B3747" s="3" t="s">
        <v>55</v>
      </c>
      <c r="C3747" s="3" t="s">
        <v>15</v>
      </c>
      <c r="D3747" s="3" t="s">
        <v>34</v>
      </c>
      <c r="E3747" s="3" t="s">
        <v>35</v>
      </c>
      <c r="F3747" s="4">
        <v>44968.961111111108</v>
      </c>
      <c r="G3747" s="4">
        <v>44968.990972222222</v>
      </c>
      <c r="H3747" s="3">
        <v>43</v>
      </c>
      <c r="I3747" s="3">
        <v>55.54</v>
      </c>
      <c r="J3747" s="3">
        <v>12</v>
      </c>
      <c r="K3747" s="3">
        <v>666.48</v>
      </c>
      <c r="L3747" s="3" t="s">
        <v>23</v>
      </c>
      <c r="M3747" s="5">
        <v>2</v>
      </c>
      <c r="N3747" s="6" t="str">
        <f>IF(ev_charging_network_usage_!$I3747&lt;=10,"Low",IF(ev_charging_network_usage_!$I3747&lt;=30,"Medium","High"))</f>
        <v>High</v>
      </c>
      <c r="O3747" s="6" t="str">
        <f t="shared" si="237"/>
        <v>Low Satisfaction</v>
      </c>
      <c r="P3747" s="6" t="str">
        <f>IF(ev_charging_network_usage_!$H3747&lt;30,"Short Charging",IF(ev_charging_network_usage_!$H3747&lt;=60,"Medium Charging","Long Charging"))</f>
        <v>Medium Charging</v>
      </c>
      <c r="Q3747" s="6">
        <f t="shared" si="236"/>
        <v>3</v>
      </c>
      <c r="R3747" s="30">
        <f t="shared" si="234"/>
        <v>0.96111111111111114</v>
      </c>
      <c r="S3747" s="28">
        <f t="shared" si="235"/>
        <v>44968</v>
      </c>
      <c r="T3747" s="28"/>
    </row>
    <row r="3748" spans="1:20" ht="13.2" x14ac:dyDescent="0.25">
      <c r="A3748" s="7" t="s">
        <v>8240</v>
      </c>
      <c r="B3748" s="7" t="s">
        <v>55</v>
      </c>
      <c r="C3748" s="7" t="s">
        <v>15</v>
      </c>
      <c r="D3748" s="7" t="s">
        <v>34</v>
      </c>
      <c r="E3748" s="7" t="s">
        <v>35</v>
      </c>
      <c r="F3748" s="8">
        <v>45476.952777777777</v>
      </c>
      <c r="G3748" s="8">
        <v>45507.02847222222</v>
      </c>
      <c r="H3748" s="7">
        <v>109</v>
      </c>
      <c r="I3748" s="7">
        <v>22.72</v>
      </c>
      <c r="J3748" s="7">
        <v>10</v>
      </c>
      <c r="K3748" s="7">
        <v>227.2</v>
      </c>
      <c r="L3748" s="7" t="s">
        <v>27</v>
      </c>
      <c r="M3748" s="9">
        <v>4</v>
      </c>
      <c r="N3748" s="6" t="str">
        <f>IF(ev_charging_network_usage_!$I3748&lt;=10,"Low",IF(ev_charging_network_usage_!$I3748&lt;=30,"Medium","High"))</f>
        <v>Medium</v>
      </c>
      <c r="O3748" s="6" t="str">
        <f t="shared" si="237"/>
        <v>Medium Satisfaction</v>
      </c>
      <c r="P3748" s="6" t="str">
        <f>IF(ev_charging_network_usage_!$H3748&lt;30,"Short Charging",IF(ev_charging_network_usage_!$H3748&lt;=60,"Medium Charging","Long Charging"))</f>
        <v>Long Charging</v>
      </c>
      <c r="Q3748" s="6">
        <f t="shared" si="236"/>
        <v>3</v>
      </c>
      <c r="R3748" s="30">
        <f t="shared" si="234"/>
        <v>0.95277777777777772</v>
      </c>
      <c r="S3748" s="28">
        <f t="shared" si="235"/>
        <v>45476</v>
      </c>
      <c r="T3748" s="28"/>
    </row>
    <row r="3749" spans="1:20" ht="13.2" x14ac:dyDescent="0.25">
      <c r="A3749" s="3" t="s">
        <v>8241</v>
      </c>
      <c r="B3749" s="3" t="s">
        <v>43</v>
      </c>
      <c r="C3749" s="3" t="s">
        <v>30</v>
      </c>
      <c r="D3749" s="3" t="s">
        <v>31</v>
      </c>
      <c r="E3749" s="3" t="s">
        <v>17</v>
      </c>
      <c r="F3749" s="3" t="s">
        <v>8242</v>
      </c>
      <c r="G3749" s="3" t="s">
        <v>8243</v>
      </c>
      <c r="H3749" s="3">
        <v>108</v>
      </c>
      <c r="I3749" s="3">
        <v>20.34</v>
      </c>
      <c r="J3749" s="3">
        <v>12</v>
      </c>
      <c r="K3749" s="3">
        <v>244.08</v>
      </c>
      <c r="L3749" s="3" t="s">
        <v>18</v>
      </c>
      <c r="M3749" s="5">
        <v>2</v>
      </c>
      <c r="N3749" s="6" t="str">
        <f>IF(ev_charging_network_usage_!$I3749&lt;=10,"Low",IF(ev_charging_network_usage_!$I3749&lt;=30,"Medium","High"))</f>
        <v>Medium</v>
      </c>
      <c r="O3749" s="6" t="str">
        <f t="shared" si="237"/>
        <v>Low Satisfaction</v>
      </c>
      <c r="P3749" s="6" t="str">
        <f>IF(ev_charging_network_usage_!$H3749&lt;30,"Short Charging",IF(ev_charging_network_usage_!$H3749&lt;=60,"Medium Charging","Long Charging"))</f>
        <v>Long Charging</v>
      </c>
      <c r="Q3749" s="6">
        <f t="shared" si="236"/>
        <v>2</v>
      </c>
      <c r="R3749" s="30">
        <f t="shared" si="234"/>
        <v>0.40277777777777779</v>
      </c>
      <c r="S3749" s="28">
        <f t="shared" si="235"/>
        <v>45431</v>
      </c>
      <c r="T3749" s="28"/>
    </row>
    <row r="3750" spans="1:20" ht="13.2" x14ac:dyDescent="0.25">
      <c r="A3750" s="7" t="s">
        <v>8244</v>
      </c>
      <c r="B3750" s="7" t="s">
        <v>14</v>
      </c>
      <c r="C3750" s="7" t="s">
        <v>15</v>
      </c>
      <c r="D3750" s="7" t="s">
        <v>34</v>
      </c>
      <c r="E3750" s="7" t="s">
        <v>35</v>
      </c>
      <c r="F3750" s="8">
        <v>45330.88958333333</v>
      </c>
      <c r="G3750" s="8">
        <v>45330.925694444442</v>
      </c>
      <c r="H3750" s="7">
        <v>52</v>
      </c>
      <c r="I3750" s="7">
        <v>18.600000000000001</v>
      </c>
      <c r="J3750" s="7">
        <v>15</v>
      </c>
      <c r="K3750" s="7">
        <v>279</v>
      </c>
      <c r="L3750" s="7" t="s">
        <v>23</v>
      </c>
      <c r="M3750" s="9">
        <v>2</v>
      </c>
      <c r="N3750" s="6" t="str">
        <f>IF(ev_charging_network_usage_!$I3750&lt;=10,"Low",IF(ev_charging_network_usage_!$I3750&lt;=30,"Medium","High"))</f>
        <v>Medium</v>
      </c>
      <c r="O3750" s="6" t="str">
        <f t="shared" si="237"/>
        <v>Low Satisfaction</v>
      </c>
      <c r="P3750" s="6" t="str">
        <f>IF(ev_charging_network_usage_!$H3750&lt;30,"Short Charging",IF(ev_charging_network_usage_!$H3750&lt;=60,"Medium Charging","Long Charging"))</f>
        <v>Medium Charging</v>
      </c>
      <c r="Q3750" s="6">
        <f t="shared" si="236"/>
        <v>3</v>
      </c>
      <c r="R3750" s="30">
        <f t="shared" si="234"/>
        <v>0.88958333333333328</v>
      </c>
      <c r="S3750" s="28">
        <f t="shared" si="235"/>
        <v>45330</v>
      </c>
      <c r="T3750" s="28"/>
    </row>
    <row r="3751" spans="1:20" ht="13.2" x14ac:dyDescent="0.25">
      <c r="A3751" s="3" t="s">
        <v>8245</v>
      </c>
      <c r="B3751" s="3" t="s">
        <v>55</v>
      </c>
      <c r="C3751" s="3" t="s">
        <v>30</v>
      </c>
      <c r="D3751" s="3" t="s">
        <v>31</v>
      </c>
      <c r="E3751" s="3" t="s">
        <v>35</v>
      </c>
      <c r="F3751" s="3" t="s">
        <v>8246</v>
      </c>
      <c r="G3751" s="3" t="s">
        <v>8247</v>
      </c>
      <c r="H3751" s="3">
        <v>46</v>
      </c>
      <c r="I3751" s="3">
        <v>7.28</v>
      </c>
      <c r="J3751" s="3">
        <v>10</v>
      </c>
      <c r="K3751" s="3">
        <v>72.8</v>
      </c>
      <c r="L3751" s="3" t="s">
        <v>27</v>
      </c>
      <c r="M3751" s="5">
        <v>2</v>
      </c>
      <c r="N3751" s="6" t="str">
        <f>IF(ev_charging_network_usage_!$I3751&lt;=10,"Low",IF(ev_charging_network_usage_!$I3751&lt;=30,"Medium","High"))</f>
        <v>Low</v>
      </c>
      <c r="O3751" s="6" t="str">
        <f t="shared" si="237"/>
        <v>Low Satisfaction</v>
      </c>
      <c r="P3751" s="6" t="str">
        <f>IF(ev_charging_network_usage_!$H3751&lt;30,"Short Charging",IF(ev_charging_network_usage_!$H3751&lt;=60,"Medium Charging","Long Charging"))</f>
        <v>Medium Charging</v>
      </c>
      <c r="Q3751" s="6">
        <f t="shared" si="236"/>
        <v>2</v>
      </c>
      <c r="R3751" s="30">
        <f t="shared" si="234"/>
        <v>0.63541666666666663</v>
      </c>
      <c r="S3751" s="28">
        <f t="shared" si="235"/>
        <v>45345</v>
      </c>
      <c r="T3751" s="28"/>
    </row>
    <row r="3752" spans="1:20" ht="13.2" x14ac:dyDescent="0.25">
      <c r="A3752" s="7" t="s">
        <v>8248</v>
      </c>
      <c r="B3752" s="7" t="s">
        <v>20</v>
      </c>
      <c r="C3752" s="7" t="s">
        <v>21</v>
      </c>
      <c r="D3752" s="7" t="s">
        <v>31</v>
      </c>
      <c r="E3752" s="7" t="s">
        <v>17</v>
      </c>
      <c r="F3752" s="7" t="s">
        <v>8249</v>
      </c>
      <c r="G3752" s="7" t="s">
        <v>8250</v>
      </c>
      <c r="H3752" s="7">
        <v>76</v>
      </c>
      <c r="I3752" s="7">
        <v>29.46</v>
      </c>
      <c r="J3752" s="7">
        <v>12</v>
      </c>
      <c r="K3752" s="7">
        <v>353.52</v>
      </c>
      <c r="L3752" s="7" t="s">
        <v>38</v>
      </c>
      <c r="M3752" s="9">
        <v>3</v>
      </c>
      <c r="N3752" s="6" t="str">
        <f>IF(ev_charging_network_usage_!$I3752&lt;=10,"Low",IF(ev_charging_network_usage_!$I3752&lt;=30,"Medium","High"))</f>
        <v>Medium</v>
      </c>
      <c r="O3752" s="6" t="str">
        <f t="shared" si="237"/>
        <v>Medium Satisfaction</v>
      </c>
      <c r="P3752" s="6" t="str">
        <f>IF(ev_charging_network_usage_!$H3752&lt;30,"Short Charging",IF(ev_charging_network_usage_!$H3752&lt;=60,"Medium Charging","Long Charging"))</f>
        <v>Long Charging</v>
      </c>
      <c r="Q3752" s="6">
        <f t="shared" si="236"/>
        <v>1</v>
      </c>
      <c r="R3752" s="30">
        <f t="shared" si="234"/>
        <v>0.26944444444444443</v>
      </c>
      <c r="S3752" s="28">
        <f t="shared" si="235"/>
        <v>45526</v>
      </c>
      <c r="T3752" s="28"/>
    </row>
    <row r="3753" spans="1:20" ht="13.2" x14ac:dyDescent="0.25">
      <c r="A3753" s="3" t="s">
        <v>8251</v>
      </c>
      <c r="B3753" s="3" t="s">
        <v>14</v>
      </c>
      <c r="C3753" s="3" t="s">
        <v>21</v>
      </c>
      <c r="D3753" s="3" t="s">
        <v>31</v>
      </c>
      <c r="E3753" s="3" t="s">
        <v>35</v>
      </c>
      <c r="F3753" s="3" t="s">
        <v>8252</v>
      </c>
      <c r="G3753" s="3" t="s">
        <v>8253</v>
      </c>
      <c r="H3753" s="3">
        <v>84</v>
      </c>
      <c r="I3753" s="3">
        <v>43.99</v>
      </c>
      <c r="J3753" s="3">
        <v>15</v>
      </c>
      <c r="K3753" s="3">
        <v>659.85</v>
      </c>
      <c r="L3753" s="3" t="s">
        <v>27</v>
      </c>
      <c r="M3753" s="5">
        <v>3</v>
      </c>
      <c r="N3753" s="6" t="str">
        <f>IF(ev_charging_network_usage_!$I3753&lt;=10,"Low",IF(ev_charging_network_usage_!$I3753&lt;=30,"Medium","High"))</f>
        <v>High</v>
      </c>
      <c r="O3753" s="6" t="str">
        <f t="shared" si="237"/>
        <v>Medium Satisfaction</v>
      </c>
      <c r="P3753" s="6" t="str">
        <f>IF(ev_charging_network_usage_!$H3753&lt;30,"Short Charging",IF(ev_charging_network_usage_!$H3753&lt;=60,"Medium Charging","Long Charging"))</f>
        <v>Long Charging</v>
      </c>
      <c r="Q3753" s="6">
        <f t="shared" si="236"/>
        <v>1</v>
      </c>
      <c r="R3753" s="30">
        <f t="shared" si="234"/>
        <v>0.85416666666666663</v>
      </c>
      <c r="S3753" s="28">
        <f t="shared" si="235"/>
        <v>45495</v>
      </c>
      <c r="T3753" s="28"/>
    </row>
    <row r="3754" spans="1:20" ht="13.2" x14ac:dyDescent="0.25">
      <c r="A3754" s="7" t="s">
        <v>8254</v>
      </c>
      <c r="B3754" s="7" t="s">
        <v>59</v>
      </c>
      <c r="C3754" s="7" t="s">
        <v>15</v>
      </c>
      <c r="D3754" s="7" t="s">
        <v>34</v>
      </c>
      <c r="E3754" s="7" t="s">
        <v>35</v>
      </c>
      <c r="F3754" s="8">
        <v>45021.308333333334</v>
      </c>
      <c r="G3754" s="8">
        <v>45021.35</v>
      </c>
      <c r="H3754" s="7">
        <v>60</v>
      </c>
      <c r="I3754" s="7">
        <v>41</v>
      </c>
      <c r="J3754" s="7">
        <v>12</v>
      </c>
      <c r="K3754" s="7">
        <v>492</v>
      </c>
      <c r="L3754" s="7" t="s">
        <v>38</v>
      </c>
      <c r="M3754" s="9">
        <v>5</v>
      </c>
      <c r="N3754" s="6" t="str">
        <f>IF(ev_charging_network_usage_!$I3754&lt;=10,"Low",IF(ev_charging_network_usage_!$I3754&lt;=30,"Medium","High"))</f>
        <v>High</v>
      </c>
      <c r="O3754" s="6" t="str">
        <f t="shared" si="237"/>
        <v>High Satisfaction</v>
      </c>
      <c r="P3754" s="6" t="str">
        <f>IF(ev_charging_network_usage_!$H3754&lt;30,"Short Charging",IF(ev_charging_network_usage_!$H3754&lt;=60,"Medium Charging","Long Charging"))</f>
        <v>Medium Charging</v>
      </c>
      <c r="Q3754" s="6">
        <f t="shared" si="236"/>
        <v>3</v>
      </c>
      <c r="R3754" s="30">
        <f t="shared" si="234"/>
        <v>0.30833333333333335</v>
      </c>
      <c r="S3754" s="28">
        <f t="shared" si="235"/>
        <v>45021</v>
      </c>
      <c r="T3754" s="28"/>
    </row>
    <row r="3755" spans="1:20" ht="13.2" x14ac:dyDescent="0.25">
      <c r="A3755" s="3" t="s">
        <v>8255</v>
      </c>
      <c r="B3755" s="3" t="s">
        <v>14</v>
      </c>
      <c r="C3755" s="3" t="s">
        <v>30</v>
      </c>
      <c r="D3755" s="3" t="s">
        <v>16</v>
      </c>
      <c r="E3755" s="3" t="s">
        <v>17</v>
      </c>
      <c r="F3755" s="3" t="s">
        <v>8256</v>
      </c>
      <c r="G3755" s="3" t="s">
        <v>8257</v>
      </c>
      <c r="H3755" s="3">
        <v>31</v>
      </c>
      <c r="I3755" s="3">
        <v>36.24</v>
      </c>
      <c r="J3755" s="3">
        <v>15</v>
      </c>
      <c r="K3755" s="3">
        <v>543.6</v>
      </c>
      <c r="L3755" s="3" t="s">
        <v>27</v>
      </c>
      <c r="M3755" s="5">
        <v>3</v>
      </c>
      <c r="N3755" s="6" t="str">
        <f>IF(ev_charging_network_usage_!$I3755&lt;=10,"Low",IF(ev_charging_network_usage_!$I3755&lt;=30,"Medium","High"))</f>
        <v>High</v>
      </c>
      <c r="O3755" s="6" t="str">
        <f t="shared" si="237"/>
        <v>Medium Satisfaction</v>
      </c>
      <c r="P3755" s="6" t="str">
        <f>IF(ev_charging_network_usage_!$H3755&lt;30,"Short Charging",IF(ev_charging_network_usage_!$H3755&lt;=60,"Medium Charging","Long Charging"))</f>
        <v>Medium Charging</v>
      </c>
      <c r="Q3755" s="6">
        <f t="shared" si="236"/>
        <v>2</v>
      </c>
      <c r="R3755" s="30">
        <f t="shared" si="234"/>
        <v>0.875</v>
      </c>
      <c r="S3755" s="28">
        <f t="shared" si="235"/>
        <v>45230</v>
      </c>
      <c r="T3755" s="28"/>
    </row>
    <row r="3756" spans="1:20" ht="13.2" x14ac:dyDescent="0.25">
      <c r="A3756" s="7" t="s">
        <v>8258</v>
      </c>
      <c r="B3756" s="7" t="s">
        <v>20</v>
      </c>
      <c r="C3756" s="7" t="s">
        <v>21</v>
      </c>
      <c r="D3756" s="7" t="s">
        <v>34</v>
      </c>
      <c r="E3756" s="7" t="s">
        <v>35</v>
      </c>
      <c r="F3756" s="11">
        <v>45637.265972222223</v>
      </c>
      <c r="G3756" s="11">
        <v>45637.322916666664</v>
      </c>
      <c r="H3756" s="7">
        <v>82</v>
      </c>
      <c r="I3756" s="7">
        <v>51.15</v>
      </c>
      <c r="J3756" s="7">
        <v>15</v>
      </c>
      <c r="K3756" s="7">
        <v>767.25</v>
      </c>
      <c r="L3756" s="7" t="s">
        <v>38</v>
      </c>
      <c r="M3756" s="9">
        <v>2</v>
      </c>
      <c r="N3756" s="6" t="str">
        <f>IF(ev_charging_network_usage_!$I3756&lt;=10,"Low",IF(ev_charging_network_usage_!$I3756&lt;=30,"Medium","High"))</f>
        <v>High</v>
      </c>
      <c r="O3756" s="6" t="str">
        <f t="shared" si="237"/>
        <v>Low Satisfaction</v>
      </c>
      <c r="P3756" s="6" t="str">
        <f>IF(ev_charging_network_usage_!$H3756&lt;30,"Short Charging",IF(ev_charging_network_usage_!$H3756&lt;=60,"Medium Charging","Long Charging"))</f>
        <v>Long Charging</v>
      </c>
      <c r="Q3756" s="6">
        <f t="shared" si="236"/>
        <v>1</v>
      </c>
      <c r="R3756" s="30">
        <f t="shared" si="234"/>
        <v>0.26597222222222222</v>
      </c>
      <c r="S3756" s="28">
        <f t="shared" si="235"/>
        <v>45637</v>
      </c>
      <c r="T3756" s="28"/>
    </row>
    <row r="3757" spans="1:20" ht="13.2" x14ac:dyDescent="0.25">
      <c r="A3757" s="3" t="s">
        <v>8259</v>
      </c>
      <c r="B3757" s="3" t="s">
        <v>59</v>
      </c>
      <c r="C3757" s="3" t="s">
        <v>21</v>
      </c>
      <c r="D3757" s="3" t="s">
        <v>31</v>
      </c>
      <c r="E3757" s="3" t="s">
        <v>35</v>
      </c>
      <c r="F3757" s="3" t="s">
        <v>8260</v>
      </c>
      <c r="G3757" s="3" t="s">
        <v>8261</v>
      </c>
      <c r="H3757" s="3">
        <v>88</v>
      </c>
      <c r="I3757" s="3">
        <v>32.729999999999997</v>
      </c>
      <c r="J3757" s="3">
        <v>10</v>
      </c>
      <c r="K3757" s="3">
        <v>327.3</v>
      </c>
      <c r="L3757" s="3" t="s">
        <v>27</v>
      </c>
      <c r="M3757" s="5">
        <v>5</v>
      </c>
      <c r="N3757" s="6" t="str">
        <f>IF(ev_charging_network_usage_!$I3757&lt;=10,"Low",IF(ev_charging_network_usage_!$I3757&lt;=30,"Medium","High"))</f>
        <v>High</v>
      </c>
      <c r="O3757" s="6" t="str">
        <f t="shared" si="237"/>
        <v>High Satisfaction</v>
      </c>
      <c r="P3757" s="6" t="str">
        <f>IF(ev_charging_network_usage_!$H3757&lt;30,"Short Charging",IF(ev_charging_network_usage_!$H3757&lt;=60,"Medium Charging","Long Charging"))</f>
        <v>Long Charging</v>
      </c>
      <c r="Q3757" s="6">
        <f t="shared" si="236"/>
        <v>1</v>
      </c>
      <c r="R3757" s="30">
        <f t="shared" si="234"/>
        <v>0.10625</v>
      </c>
      <c r="S3757" s="28">
        <f t="shared" si="235"/>
        <v>45098</v>
      </c>
      <c r="T3757" s="28"/>
    </row>
    <row r="3758" spans="1:20" ht="13.2" x14ac:dyDescent="0.25">
      <c r="A3758" s="7" t="s">
        <v>8262</v>
      </c>
      <c r="B3758" s="7" t="s">
        <v>48</v>
      </c>
      <c r="C3758" s="7" t="s">
        <v>30</v>
      </c>
      <c r="D3758" s="7" t="s">
        <v>34</v>
      </c>
      <c r="E3758" s="7" t="s">
        <v>35</v>
      </c>
      <c r="F3758" s="7" t="s">
        <v>8263</v>
      </c>
      <c r="G3758" s="7" t="s">
        <v>8264</v>
      </c>
      <c r="H3758" s="7">
        <v>19</v>
      </c>
      <c r="I3758" s="7">
        <v>12.7</v>
      </c>
      <c r="J3758" s="7">
        <v>12</v>
      </c>
      <c r="K3758" s="7">
        <v>152.4</v>
      </c>
      <c r="L3758" s="7" t="s">
        <v>18</v>
      </c>
      <c r="M3758" s="9">
        <v>2</v>
      </c>
      <c r="N3758" s="6" t="str">
        <f>IF(ev_charging_network_usage_!$I3758&lt;=10,"Low",IF(ev_charging_network_usage_!$I3758&lt;=30,"Medium","High"))</f>
        <v>Medium</v>
      </c>
      <c r="O3758" s="6" t="str">
        <f t="shared" si="237"/>
        <v>Low Satisfaction</v>
      </c>
      <c r="P3758" s="6" t="str">
        <f>IF(ev_charging_network_usage_!$H3758&lt;30,"Short Charging",IF(ev_charging_network_usage_!$H3758&lt;=60,"Medium Charging","Long Charging"))</f>
        <v>Short Charging</v>
      </c>
      <c r="Q3758" s="6">
        <f t="shared" si="236"/>
        <v>2</v>
      </c>
      <c r="R3758" s="30">
        <f t="shared" si="234"/>
        <v>4.027777777777778E-2</v>
      </c>
      <c r="S3758" s="28">
        <f t="shared" si="235"/>
        <v>45586</v>
      </c>
      <c r="T3758" s="28"/>
    </row>
    <row r="3759" spans="1:20" ht="13.2" x14ac:dyDescent="0.25">
      <c r="A3759" s="3" t="s">
        <v>8265</v>
      </c>
      <c r="B3759" s="3" t="s">
        <v>14</v>
      </c>
      <c r="C3759" s="3" t="s">
        <v>15</v>
      </c>
      <c r="D3759" s="3" t="s">
        <v>22</v>
      </c>
      <c r="E3759" s="3" t="s">
        <v>17</v>
      </c>
      <c r="F3759" s="4">
        <v>44929.009027777778</v>
      </c>
      <c r="G3759" s="4">
        <v>44929.027777777781</v>
      </c>
      <c r="H3759" s="3">
        <v>27</v>
      </c>
      <c r="I3759" s="3">
        <v>46.24</v>
      </c>
      <c r="J3759" s="3">
        <v>12</v>
      </c>
      <c r="K3759" s="3">
        <v>554.88</v>
      </c>
      <c r="L3759" s="3" t="s">
        <v>18</v>
      </c>
      <c r="M3759" s="5">
        <v>2</v>
      </c>
      <c r="N3759" s="6" t="str">
        <f>IF(ev_charging_network_usage_!$I3759&lt;=10,"Low",IF(ev_charging_network_usage_!$I3759&lt;=30,"Medium","High"))</f>
        <v>High</v>
      </c>
      <c r="O3759" s="6" t="str">
        <f t="shared" si="237"/>
        <v>Low Satisfaction</v>
      </c>
      <c r="P3759" s="6" t="str">
        <f>IF(ev_charging_network_usage_!$H3759&lt;30,"Short Charging",IF(ev_charging_network_usage_!$H3759&lt;=60,"Medium Charging","Long Charging"))</f>
        <v>Short Charging</v>
      </c>
      <c r="Q3759" s="6">
        <f t="shared" si="236"/>
        <v>3</v>
      </c>
      <c r="R3759" s="30">
        <f t="shared" si="234"/>
        <v>9.0277777777777769E-3</v>
      </c>
      <c r="S3759" s="28">
        <f t="shared" si="235"/>
        <v>44929</v>
      </c>
      <c r="T3759" s="28"/>
    </row>
    <row r="3760" spans="1:20" ht="13.2" x14ac:dyDescent="0.25">
      <c r="A3760" s="7" t="s">
        <v>8266</v>
      </c>
      <c r="B3760" s="7" t="s">
        <v>48</v>
      </c>
      <c r="C3760" s="7" t="s">
        <v>21</v>
      </c>
      <c r="D3760" s="7" t="s">
        <v>16</v>
      </c>
      <c r="E3760" s="7" t="s">
        <v>35</v>
      </c>
      <c r="F3760" s="7" t="s">
        <v>8267</v>
      </c>
      <c r="G3760" s="7" t="s">
        <v>8268</v>
      </c>
      <c r="H3760" s="7">
        <v>18</v>
      </c>
      <c r="I3760" s="7">
        <v>59.15</v>
      </c>
      <c r="J3760" s="7">
        <v>10</v>
      </c>
      <c r="K3760" s="7">
        <v>591.5</v>
      </c>
      <c r="L3760" s="7" t="s">
        <v>38</v>
      </c>
      <c r="M3760" s="9">
        <v>3</v>
      </c>
      <c r="N3760" s="6" t="str">
        <f>IF(ev_charging_network_usage_!$I3760&lt;=10,"Low",IF(ev_charging_network_usage_!$I3760&lt;=30,"Medium","High"))</f>
        <v>High</v>
      </c>
      <c r="O3760" s="6" t="str">
        <f t="shared" si="237"/>
        <v>Medium Satisfaction</v>
      </c>
      <c r="P3760" s="6" t="str">
        <f>IF(ev_charging_network_usage_!$H3760&lt;30,"Short Charging",IF(ev_charging_network_usage_!$H3760&lt;=60,"Medium Charging","Long Charging"))</f>
        <v>Short Charging</v>
      </c>
      <c r="Q3760" s="6">
        <f t="shared" si="236"/>
        <v>1</v>
      </c>
      <c r="R3760" s="30">
        <f t="shared" si="234"/>
        <v>0.96944444444444444</v>
      </c>
      <c r="S3760" s="28">
        <f t="shared" si="235"/>
        <v>45244</v>
      </c>
      <c r="T3760" s="28"/>
    </row>
    <row r="3761" spans="1:20" ht="13.2" x14ac:dyDescent="0.25">
      <c r="A3761" s="3" t="s">
        <v>8269</v>
      </c>
      <c r="B3761" s="3" t="s">
        <v>29</v>
      </c>
      <c r="C3761" s="3" t="s">
        <v>30</v>
      </c>
      <c r="D3761" s="3" t="s">
        <v>22</v>
      </c>
      <c r="E3761" s="3" t="s">
        <v>17</v>
      </c>
      <c r="F3761" s="4">
        <v>44936.865277777775</v>
      </c>
      <c r="G3761" s="4">
        <v>44936.92291666667</v>
      </c>
      <c r="H3761" s="3">
        <v>83</v>
      </c>
      <c r="I3761" s="3">
        <v>20.309999999999999</v>
      </c>
      <c r="J3761" s="3">
        <v>8</v>
      </c>
      <c r="K3761" s="3">
        <v>162.47999999999999</v>
      </c>
      <c r="L3761" s="3" t="s">
        <v>23</v>
      </c>
      <c r="M3761" s="5">
        <v>1</v>
      </c>
      <c r="N3761" s="6" t="str">
        <f>IF(ev_charging_network_usage_!$I3761&lt;=10,"Low",IF(ev_charging_network_usage_!$I3761&lt;=30,"Medium","High"))</f>
        <v>Medium</v>
      </c>
      <c r="O3761" s="6" t="str">
        <f t="shared" si="237"/>
        <v>Low Satisfaction</v>
      </c>
      <c r="P3761" s="6" t="str">
        <f>IF(ev_charging_network_usage_!$H3761&lt;30,"Short Charging",IF(ev_charging_network_usage_!$H3761&lt;=60,"Medium Charging","Long Charging"))</f>
        <v>Long Charging</v>
      </c>
      <c r="Q3761" s="6">
        <f t="shared" si="236"/>
        <v>2</v>
      </c>
      <c r="R3761" s="30">
        <f t="shared" si="234"/>
        <v>0.86527777777777781</v>
      </c>
      <c r="S3761" s="28">
        <f t="shared" si="235"/>
        <v>44936</v>
      </c>
      <c r="T3761" s="28"/>
    </row>
    <row r="3762" spans="1:20" ht="13.2" x14ac:dyDescent="0.25">
      <c r="A3762" s="7" t="s">
        <v>8270</v>
      </c>
      <c r="B3762" s="7" t="s">
        <v>43</v>
      </c>
      <c r="C3762" s="7" t="s">
        <v>30</v>
      </c>
      <c r="D3762" s="7" t="s">
        <v>22</v>
      </c>
      <c r="E3762" s="7" t="s">
        <v>17</v>
      </c>
      <c r="F3762" s="7" t="s">
        <v>8271</v>
      </c>
      <c r="G3762" s="7" t="s">
        <v>8272</v>
      </c>
      <c r="H3762" s="7">
        <v>93</v>
      </c>
      <c r="I3762" s="7">
        <v>26.72</v>
      </c>
      <c r="J3762" s="7">
        <v>10</v>
      </c>
      <c r="K3762" s="7">
        <v>267.2</v>
      </c>
      <c r="L3762" s="7" t="s">
        <v>23</v>
      </c>
      <c r="M3762" s="9">
        <v>1</v>
      </c>
      <c r="N3762" s="6" t="str">
        <f>IF(ev_charging_network_usage_!$I3762&lt;=10,"Low",IF(ev_charging_network_usage_!$I3762&lt;=30,"Medium","High"))</f>
        <v>Medium</v>
      </c>
      <c r="O3762" s="6" t="str">
        <f t="shared" si="237"/>
        <v>Low Satisfaction</v>
      </c>
      <c r="P3762" s="6" t="str">
        <f>IF(ev_charging_network_usage_!$H3762&lt;30,"Short Charging",IF(ev_charging_network_usage_!$H3762&lt;=60,"Medium Charging","Long Charging"))</f>
        <v>Long Charging</v>
      </c>
      <c r="Q3762" s="6">
        <f t="shared" si="236"/>
        <v>2</v>
      </c>
      <c r="R3762" s="30">
        <f t="shared" si="234"/>
        <v>0.57777777777777772</v>
      </c>
      <c r="S3762" s="28">
        <f t="shared" si="235"/>
        <v>45517</v>
      </c>
      <c r="T3762" s="28"/>
    </row>
    <row r="3763" spans="1:20" ht="13.2" x14ac:dyDescent="0.25">
      <c r="A3763" s="3" t="s">
        <v>8273</v>
      </c>
      <c r="B3763" s="3" t="s">
        <v>59</v>
      </c>
      <c r="C3763" s="3" t="s">
        <v>21</v>
      </c>
      <c r="D3763" s="3" t="s">
        <v>22</v>
      </c>
      <c r="E3763" s="3" t="s">
        <v>17</v>
      </c>
      <c r="F3763" s="3" t="s">
        <v>8274</v>
      </c>
      <c r="G3763" s="3" t="s">
        <v>8275</v>
      </c>
      <c r="H3763" s="3">
        <v>78</v>
      </c>
      <c r="I3763" s="3">
        <v>13.06</v>
      </c>
      <c r="J3763" s="3">
        <v>15</v>
      </c>
      <c r="K3763" s="3">
        <v>195.9</v>
      </c>
      <c r="L3763" s="3" t="s">
        <v>27</v>
      </c>
      <c r="M3763" s="5">
        <v>3</v>
      </c>
      <c r="N3763" s="6" t="str">
        <f>IF(ev_charging_network_usage_!$I3763&lt;=10,"Low",IF(ev_charging_network_usage_!$I3763&lt;=30,"Medium","High"))</f>
        <v>Medium</v>
      </c>
      <c r="O3763" s="6" t="str">
        <f t="shared" si="237"/>
        <v>Medium Satisfaction</v>
      </c>
      <c r="P3763" s="6" t="str">
        <f>IF(ev_charging_network_usage_!$H3763&lt;30,"Short Charging",IF(ev_charging_network_usage_!$H3763&lt;=60,"Medium Charging","Long Charging"))</f>
        <v>Long Charging</v>
      </c>
      <c r="Q3763" s="6">
        <f t="shared" si="236"/>
        <v>1</v>
      </c>
      <c r="R3763" s="30">
        <f t="shared" si="234"/>
        <v>0.66180555555555554</v>
      </c>
      <c r="S3763" s="28">
        <f t="shared" si="235"/>
        <v>45095</v>
      </c>
      <c r="T3763" s="28"/>
    </row>
    <row r="3764" spans="1:20" ht="13.2" x14ac:dyDescent="0.25">
      <c r="A3764" s="7" t="s">
        <v>8276</v>
      </c>
      <c r="B3764" s="7" t="s">
        <v>20</v>
      </c>
      <c r="C3764" s="7" t="s">
        <v>21</v>
      </c>
      <c r="D3764" s="7" t="s">
        <v>31</v>
      </c>
      <c r="E3764" s="7" t="s">
        <v>35</v>
      </c>
      <c r="F3764" s="7" t="s">
        <v>8277</v>
      </c>
      <c r="G3764" s="7" t="s">
        <v>8278</v>
      </c>
      <c r="H3764" s="7">
        <v>65</v>
      </c>
      <c r="I3764" s="7">
        <v>57.13</v>
      </c>
      <c r="J3764" s="7">
        <v>8</v>
      </c>
      <c r="K3764" s="7">
        <v>457.04</v>
      </c>
      <c r="L3764" s="7" t="s">
        <v>27</v>
      </c>
      <c r="M3764" s="9">
        <v>2</v>
      </c>
      <c r="N3764" s="6" t="str">
        <f>IF(ev_charging_network_usage_!$I3764&lt;=10,"Low",IF(ev_charging_network_usage_!$I3764&lt;=30,"Medium","High"))</f>
        <v>High</v>
      </c>
      <c r="O3764" s="6" t="str">
        <f t="shared" si="237"/>
        <v>Low Satisfaction</v>
      </c>
      <c r="P3764" s="6" t="str">
        <f>IF(ev_charging_network_usage_!$H3764&lt;30,"Short Charging",IF(ev_charging_network_usage_!$H3764&lt;=60,"Medium Charging","Long Charging"))</f>
        <v>Long Charging</v>
      </c>
      <c r="Q3764" s="6">
        <f t="shared" si="236"/>
        <v>1</v>
      </c>
      <c r="R3764" s="30">
        <f t="shared" si="234"/>
        <v>0.72152777777777777</v>
      </c>
      <c r="S3764" s="28">
        <f t="shared" si="235"/>
        <v>45198</v>
      </c>
      <c r="T3764" s="28"/>
    </row>
    <row r="3765" spans="1:20" ht="13.2" x14ac:dyDescent="0.25">
      <c r="A3765" s="3" t="s">
        <v>8279</v>
      </c>
      <c r="B3765" s="3" t="s">
        <v>29</v>
      </c>
      <c r="C3765" s="3" t="s">
        <v>30</v>
      </c>
      <c r="D3765" s="3" t="s">
        <v>16</v>
      </c>
      <c r="E3765" s="3" t="s">
        <v>17</v>
      </c>
      <c r="F3765" s="3" t="s">
        <v>8280</v>
      </c>
      <c r="G3765" s="3" t="s">
        <v>8281</v>
      </c>
      <c r="H3765" s="3">
        <v>78</v>
      </c>
      <c r="I3765" s="3">
        <v>55.33</v>
      </c>
      <c r="J3765" s="3">
        <v>12</v>
      </c>
      <c r="K3765" s="3">
        <v>663.96</v>
      </c>
      <c r="L3765" s="3" t="s">
        <v>27</v>
      </c>
      <c r="M3765" s="5">
        <v>5</v>
      </c>
      <c r="N3765" s="6" t="str">
        <f>IF(ev_charging_network_usage_!$I3765&lt;=10,"Low",IF(ev_charging_network_usage_!$I3765&lt;=30,"Medium","High"))</f>
        <v>High</v>
      </c>
      <c r="O3765" s="6" t="str">
        <f t="shared" si="237"/>
        <v>High Satisfaction</v>
      </c>
      <c r="P3765" s="6" t="str">
        <f>IF(ev_charging_network_usage_!$H3765&lt;30,"Short Charging",IF(ev_charging_network_usage_!$H3765&lt;=60,"Medium Charging","Long Charging"))</f>
        <v>Long Charging</v>
      </c>
      <c r="Q3765" s="6">
        <f t="shared" si="236"/>
        <v>2</v>
      </c>
      <c r="R3765" s="30">
        <f t="shared" si="234"/>
        <v>0.97361111111111109</v>
      </c>
      <c r="S3765" s="28">
        <f t="shared" si="235"/>
        <v>45409</v>
      </c>
      <c r="T3765" s="28"/>
    </row>
    <row r="3766" spans="1:20" ht="13.2" x14ac:dyDescent="0.25">
      <c r="A3766" s="7" t="s">
        <v>8282</v>
      </c>
      <c r="B3766" s="7" t="s">
        <v>14</v>
      </c>
      <c r="C3766" s="7" t="s">
        <v>30</v>
      </c>
      <c r="D3766" s="7" t="s">
        <v>22</v>
      </c>
      <c r="E3766" s="7" t="s">
        <v>17</v>
      </c>
      <c r="F3766" s="8">
        <v>45537.05</v>
      </c>
      <c r="G3766" s="8">
        <v>45537.084722222222</v>
      </c>
      <c r="H3766" s="7">
        <v>50</v>
      </c>
      <c r="I3766" s="7">
        <v>39.74</v>
      </c>
      <c r="J3766" s="7">
        <v>12</v>
      </c>
      <c r="K3766" s="7">
        <v>476.88</v>
      </c>
      <c r="L3766" s="7" t="s">
        <v>18</v>
      </c>
      <c r="M3766" s="9">
        <v>3</v>
      </c>
      <c r="N3766" s="6" t="str">
        <f>IF(ev_charging_network_usage_!$I3766&lt;=10,"Low",IF(ev_charging_network_usage_!$I3766&lt;=30,"Medium","High"))</f>
        <v>High</v>
      </c>
      <c r="O3766" s="6" t="str">
        <f t="shared" si="237"/>
        <v>Medium Satisfaction</v>
      </c>
      <c r="P3766" s="6" t="str">
        <f>IF(ev_charging_network_usage_!$H3766&lt;30,"Short Charging",IF(ev_charging_network_usage_!$H3766&lt;=60,"Medium Charging","Long Charging"))</f>
        <v>Medium Charging</v>
      </c>
      <c r="Q3766" s="6">
        <f t="shared" si="236"/>
        <v>2</v>
      </c>
      <c r="R3766" s="30">
        <f t="shared" si="234"/>
        <v>0.05</v>
      </c>
      <c r="S3766" s="28">
        <f t="shared" si="235"/>
        <v>45537</v>
      </c>
      <c r="T3766" s="28"/>
    </row>
    <row r="3767" spans="1:20" ht="13.2" x14ac:dyDescent="0.25">
      <c r="A3767" s="3" t="s">
        <v>8283</v>
      </c>
      <c r="B3767" s="3" t="s">
        <v>55</v>
      </c>
      <c r="C3767" s="3" t="s">
        <v>30</v>
      </c>
      <c r="D3767" s="3" t="s">
        <v>34</v>
      </c>
      <c r="E3767" s="3" t="s">
        <v>35</v>
      </c>
      <c r="F3767" s="4">
        <v>45362.168055555558</v>
      </c>
      <c r="G3767" s="4">
        <v>45362.244444444441</v>
      </c>
      <c r="H3767" s="3">
        <v>110</v>
      </c>
      <c r="I3767" s="3">
        <v>8.19</v>
      </c>
      <c r="J3767" s="3">
        <v>10</v>
      </c>
      <c r="K3767" s="3">
        <v>81.900000000000006</v>
      </c>
      <c r="L3767" s="3" t="s">
        <v>27</v>
      </c>
      <c r="M3767" s="5">
        <v>2</v>
      </c>
      <c r="N3767" s="6" t="str">
        <f>IF(ev_charging_network_usage_!$I3767&lt;=10,"Low",IF(ev_charging_network_usage_!$I3767&lt;=30,"Medium","High"))</f>
        <v>Low</v>
      </c>
      <c r="O3767" s="6" t="str">
        <f t="shared" si="237"/>
        <v>Low Satisfaction</v>
      </c>
      <c r="P3767" s="6" t="str">
        <f>IF(ev_charging_network_usage_!$H3767&lt;30,"Short Charging",IF(ev_charging_network_usage_!$H3767&lt;=60,"Medium Charging","Long Charging"))</f>
        <v>Long Charging</v>
      </c>
      <c r="Q3767" s="6">
        <f t="shared" si="236"/>
        <v>2</v>
      </c>
      <c r="R3767" s="30">
        <f t="shared" si="234"/>
        <v>0.16805555555555557</v>
      </c>
      <c r="S3767" s="28">
        <f t="shared" si="235"/>
        <v>45362</v>
      </c>
      <c r="T3767" s="28"/>
    </row>
    <row r="3768" spans="1:20" ht="13.2" x14ac:dyDescent="0.25">
      <c r="A3768" s="7" t="s">
        <v>8284</v>
      </c>
      <c r="B3768" s="7" t="s">
        <v>14</v>
      </c>
      <c r="C3768" s="7" t="s">
        <v>30</v>
      </c>
      <c r="D3768" s="7" t="s">
        <v>31</v>
      </c>
      <c r="E3768" s="7" t="s">
        <v>17</v>
      </c>
      <c r="F3768" s="7" t="s">
        <v>8285</v>
      </c>
      <c r="G3768" s="7" t="s">
        <v>8286</v>
      </c>
      <c r="H3768" s="7">
        <v>41</v>
      </c>
      <c r="I3768" s="7">
        <v>9.06</v>
      </c>
      <c r="J3768" s="7">
        <v>8</v>
      </c>
      <c r="K3768" s="7">
        <v>72.48</v>
      </c>
      <c r="L3768" s="7" t="s">
        <v>38</v>
      </c>
      <c r="M3768" s="9">
        <v>5</v>
      </c>
      <c r="N3768" s="6" t="str">
        <f>IF(ev_charging_network_usage_!$I3768&lt;=10,"Low",IF(ev_charging_network_usage_!$I3768&lt;=30,"Medium","High"))</f>
        <v>Low</v>
      </c>
      <c r="O3768" s="6" t="str">
        <f t="shared" si="237"/>
        <v>High Satisfaction</v>
      </c>
      <c r="P3768" s="6" t="str">
        <f>IF(ev_charging_network_usage_!$H3768&lt;30,"Short Charging",IF(ev_charging_network_usage_!$H3768&lt;=60,"Medium Charging","Long Charging"))</f>
        <v>Medium Charging</v>
      </c>
      <c r="Q3768" s="6">
        <f t="shared" si="236"/>
        <v>2</v>
      </c>
      <c r="R3768" s="30">
        <f t="shared" si="234"/>
        <v>0.77916666666666667</v>
      </c>
      <c r="S3768" s="28">
        <f t="shared" si="235"/>
        <v>45071</v>
      </c>
      <c r="T3768" s="28"/>
    </row>
    <row r="3769" spans="1:20" ht="13.2" x14ac:dyDescent="0.25">
      <c r="A3769" s="3" t="s">
        <v>8287</v>
      </c>
      <c r="B3769" s="3" t="s">
        <v>48</v>
      </c>
      <c r="C3769" s="3" t="s">
        <v>15</v>
      </c>
      <c r="D3769" s="3" t="s">
        <v>22</v>
      </c>
      <c r="E3769" s="3" t="s">
        <v>17</v>
      </c>
      <c r="F3769" s="3" t="s">
        <v>8288</v>
      </c>
      <c r="G3769" s="3" t="s">
        <v>8289</v>
      </c>
      <c r="H3769" s="3">
        <v>41</v>
      </c>
      <c r="I3769" s="3">
        <v>6.49</v>
      </c>
      <c r="J3769" s="3">
        <v>15</v>
      </c>
      <c r="K3769" s="3">
        <v>97.35</v>
      </c>
      <c r="L3769" s="3" t="s">
        <v>27</v>
      </c>
      <c r="M3769" s="5">
        <v>4</v>
      </c>
      <c r="N3769" s="6" t="str">
        <f>IF(ev_charging_network_usage_!$I3769&lt;=10,"Low",IF(ev_charging_network_usage_!$I3769&lt;=30,"Medium","High"))</f>
        <v>Low</v>
      </c>
      <c r="O3769" s="6" t="str">
        <f t="shared" si="237"/>
        <v>Medium Satisfaction</v>
      </c>
      <c r="P3769" s="6" t="str">
        <f>IF(ev_charging_network_usage_!$H3769&lt;30,"Short Charging",IF(ev_charging_network_usage_!$H3769&lt;=60,"Medium Charging","Long Charging"))</f>
        <v>Medium Charging</v>
      </c>
      <c r="Q3769" s="6">
        <f t="shared" si="236"/>
        <v>3</v>
      </c>
      <c r="R3769" s="30">
        <f t="shared" si="234"/>
        <v>0.87152777777777779</v>
      </c>
      <c r="S3769" s="28">
        <f t="shared" si="235"/>
        <v>45136</v>
      </c>
      <c r="T3769" s="28"/>
    </row>
    <row r="3770" spans="1:20" ht="13.2" x14ac:dyDescent="0.25">
      <c r="A3770" s="7" t="s">
        <v>8290</v>
      </c>
      <c r="B3770" s="7" t="s">
        <v>14</v>
      </c>
      <c r="C3770" s="7" t="s">
        <v>15</v>
      </c>
      <c r="D3770" s="7" t="s">
        <v>22</v>
      </c>
      <c r="E3770" s="7" t="s">
        <v>17</v>
      </c>
      <c r="F3770" s="7" t="s">
        <v>8291</v>
      </c>
      <c r="G3770" s="7" t="s">
        <v>8292</v>
      </c>
      <c r="H3770" s="7">
        <v>53</v>
      </c>
      <c r="I3770" s="7">
        <v>49.92</v>
      </c>
      <c r="J3770" s="7">
        <v>15</v>
      </c>
      <c r="K3770" s="7">
        <v>748.8</v>
      </c>
      <c r="L3770" s="7" t="s">
        <v>23</v>
      </c>
      <c r="M3770" s="9">
        <v>4</v>
      </c>
      <c r="N3770" s="6" t="str">
        <f>IF(ev_charging_network_usage_!$I3770&lt;=10,"Low",IF(ev_charging_network_usage_!$I3770&lt;=30,"Medium","High"))</f>
        <v>High</v>
      </c>
      <c r="O3770" s="6" t="str">
        <f t="shared" si="237"/>
        <v>Medium Satisfaction</v>
      </c>
      <c r="P3770" s="6" t="str">
        <f>IF(ev_charging_network_usage_!$H3770&lt;30,"Short Charging",IF(ev_charging_network_usage_!$H3770&lt;=60,"Medium Charging","Long Charging"))</f>
        <v>Medium Charging</v>
      </c>
      <c r="Q3770" s="6">
        <f t="shared" si="236"/>
        <v>3</v>
      </c>
      <c r="R3770" s="30">
        <f t="shared" si="234"/>
        <v>0.33888888888888891</v>
      </c>
      <c r="S3770" s="28">
        <f t="shared" si="235"/>
        <v>45404</v>
      </c>
      <c r="T3770" s="28"/>
    </row>
    <row r="3771" spans="1:20" ht="13.2" x14ac:dyDescent="0.25">
      <c r="A3771" s="3" t="s">
        <v>8293</v>
      </c>
      <c r="B3771" s="3" t="s">
        <v>43</v>
      </c>
      <c r="C3771" s="3" t="s">
        <v>15</v>
      </c>
      <c r="D3771" s="3" t="s">
        <v>16</v>
      </c>
      <c r="E3771" s="3" t="s">
        <v>17</v>
      </c>
      <c r="F3771" s="3" t="s">
        <v>8294</v>
      </c>
      <c r="G3771" s="3" t="s">
        <v>8295</v>
      </c>
      <c r="H3771" s="3">
        <v>50</v>
      </c>
      <c r="I3771" s="3">
        <v>9.84</v>
      </c>
      <c r="J3771" s="3">
        <v>10</v>
      </c>
      <c r="K3771" s="3">
        <v>98.4</v>
      </c>
      <c r="L3771" s="3" t="s">
        <v>18</v>
      </c>
      <c r="M3771" s="5">
        <v>3</v>
      </c>
      <c r="N3771" s="6" t="str">
        <f>IF(ev_charging_network_usage_!$I3771&lt;=10,"Low",IF(ev_charging_network_usage_!$I3771&lt;=30,"Medium","High"))</f>
        <v>Low</v>
      </c>
      <c r="O3771" s="6" t="str">
        <f t="shared" si="237"/>
        <v>Medium Satisfaction</v>
      </c>
      <c r="P3771" s="6" t="str">
        <f>IF(ev_charging_network_usage_!$H3771&lt;30,"Short Charging",IF(ev_charging_network_usage_!$H3771&lt;=60,"Medium Charging","Long Charging"))</f>
        <v>Medium Charging</v>
      </c>
      <c r="Q3771" s="6">
        <f t="shared" si="236"/>
        <v>3</v>
      </c>
      <c r="R3771" s="30">
        <f t="shared" si="234"/>
        <v>0.54097222222222219</v>
      </c>
      <c r="S3771" s="28">
        <f t="shared" si="235"/>
        <v>45260</v>
      </c>
      <c r="T3771" s="28"/>
    </row>
    <row r="3772" spans="1:20" ht="13.2" x14ac:dyDescent="0.25">
      <c r="A3772" s="7" t="s">
        <v>8296</v>
      </c>
      <c r="B3772" s="7" t="s">
        <v>55</v>
      </c>
      <c r="C3772" s="7" t="s">
        <v>15</v>
      </c>
      <c r="D3772" s="7" t="s">
        <v>22</v>
      </c>
      <c r="E3772" s="7" t="s">
        <v>17</v>
      </c>
      <c r="F3772" s="7" t="s">
        <v>8297</v>
      </c>
      <c r="G3772" s="7" t="s">
        <v>8298</v>
      </c>
      <c r="H3772" s="7">
        <v>27</v>
      </c>
      <c r="I3772" s="7">
        <v>27.37</v>
      </c>
      <c r="J3772" s="7">
        <v>10</v>
      </c>
      <c r="K3772" s="7">
        <v>273.7</v>
      </c>
      <c r="L3772" s="7" t="s">
        <v>18</v>
      </c>
      <c r="M3772" s="9">
        <v>3</v>
      </c>
      <c r="N3772" s="6" t="str">
        <f>IF(ev_charging_network_usage_!$I3772&lt;=10,"Low",IF(ev_charging_network_usage_!$I3772&lt;=30,"Medium","High"))</f>
        <v>Medium</v>
      </c>
      <c r="O3772" s="6" t="str">
        <f t="shared" si="237"/>
        <v>Medium Satisfaction</v>
      </c>
      <c r="P3772" s="6" t="str">
        <f>IF(ev_charging_network_usage_!$H3772&lt;30,"Short Charging",IF(ev_charging_network_usage_!$H3772&lt;=60,"Medium Charging","Long Charging"))</f>
        <v>Short Charging</v>
      </c>
      <c r="Q3772" s="6">
        <f t="shared" si="236"/>
        <v>3</v>
      </c>
      <c r="R3772" s="30">
        <f t="shared" si="234"/>
        <v>0.51041666666666663</v>
      </c>
      <c r="S3772" s="28">
        <f t="shared" si="235"/>
        <v>45564</v>
      </c>
      <c r="T3772" s="28"/>
    </row>
    <row r="3773" spans="1:20" ht="13.2" x14ac:dyDescent="0.25">
      <c r="A3773" s="3" t="s">
        <v>8299</v>
      </c>
      <c r="B3773" s="3" t="s">
        <v>14</v>
      </c>
      <c r="C3773" s="3" t="s">
        <v>21</v>
      </c>
      <c r="D3773" s="3" t="s">
        <v>34</v>
      </c>
      <c r="E3773" s="3" t="s">
        <v>35</v>
      </c>
      <c r="F3773" s="4">
        <v>45482.738194444442</v>
      </c>
      <c r="G3773" s="4">
        <v>45482.772222222222</v>
      </c>
      <c r="H3773" s="3">
        <v>49</v>
      </c>
      <c r="I3773" s="3">
        <v>17.100000000000001</v>
      </c>
      <c r="J3773" s="3">
        <v>8</v>
      </c>
      <c r="K3773" s="3">
        <v>136.80000000000001</v>
      </c>
      <c r="L3773" s="3" t="s">
        <v>38</v>
      </c>
      <c r="M3773" s="5">
        <v>5</v>
      </c>
      <c r="N3773" s="6" t="str">
        <f>IF(ev_charging_network_usage_!$I3773&lt;=10,"Low",IF(ev_charging_network_usage_!$I3773&lt;=30,"Medium","High"))</f>
        <v>Medium</v>
      </c>
      <c r="O3773" s="6" t="str">
        <f t="shared" si="237"/>
        <v>High Satisfaction</v>
      </c>
      <c r="P3773" s="6" t="str">
        <f>IF(ev_charging_network_usage_!$H3773&lt;30,"Short Charging",IF(ev_charging_network_usage_!$H3773&lt;=60,"Medium Charging","Long Charging"))</f>
        <v>Medium Charging</v>
      </c>
      <c r="Q3773" s="6">
        <f t="shared" si="236"/>
        <v>1</v>
      </c>
      <c r="R3773" s="30">
        <f t="shared" si="234"/>
        <v>0.73819444444444449</v>
      </c>
      <c r="S3773" s="28">
        <f t="shared" si="235"/>
        <v>45482</v>
      </c>
      <c r="T3773" s="28"/>
    </row>
    <row r="3774" spans="1:20" ht="13.2" x14ac:dyDescent="0.25">
      <c r="A3774" s="7" t="s">
        <v>8300</v>
      </c>
      <c r="B3774" s="7" t="s">
        <v>14</v>
      </c>
      <c r="C3774" s="7" t="s">
        <v>15</v>
      </c>
      <c r="D3774" s="7" t="s">
        <v>22</v>
      </c>
      <c r="E3774" s="7" t="s">
        <v>35</v>
      </c>
      <c r="F3774" s="7" t="s">
        <v>8301</v>
      </c>
      <c r="G3774" s="7" t="s">
        <v>8302</v>
      </c>
      <c r="H3774" s="7">
        <v>64</v>
      </c>
      <c r="I3774" s="7">
        <v>22.7</v>
      </c>
      <c r="J3774" s="7">
        <v>12</v>
      </c>
      <c r="K3774" s="7">
        <v>272.39999999999998</v>
      </c>
      <c r="L3774" s="7" t="s">
        <v>18</v>
      </c>
      <c r="M3774" s="9">
        <v>4</v>
      </c>
      <c r="N3774" s="6" t="str">
        <f>IF(ev_charging_network_usage_!$I3774&lt;=10,"Low",IF(ev_charging_network_usage_!$I3774&lt;=30,"Medium","High"))</f>
        <v>Medium</v>
      </c>
      <c r="O3774" s="6" t="str">
        <f t="shared" si="237"/>
        <v>Medium Satisfaction</v>
      </c>
      <c r="P3774" s="6" t="str">
        <f>IF(ev_charging_network_usage_!$H3774&lt;30,"Short Charging",IF(ev_charging_network_usage_!$H3774&lt;=60,"Medium Charging","Long Charging"))</f>
        <v>Long Charging</v>
      </c>
      <c r="Q3774" s="6">
        <f t="shared" si="236"/>
        <v>3</v>
      </c>
      <c r="R3774" s="30">
        <f t="shared" si="234"/>
        <v>0.34444444444444444</v>
      </c>
      <c r="S3774" s="28">
        <f t="shared" si="235"/>
        <v>44947</v>
      </c>
      <c r="T3774" s="28"/>
    </row>
    <row r="3775" spans="1:20" ht="13.2" x14ac:dyDescent="0.25">
      <c r="A3775" s="3" t="s">
        <v>8303</v>
      </c>
      <c r="B3775" s="3" t="s">
        <v>48</v>
      </c>
      <c r="C3775" s="3" t="s">
        <v>30</v>
      </c>
      <c r="D3775" s="3" t="s">
        <v>16</v>
      </c>
      <c r="E3775" s="3" t="s">
        <v>35</v>
      </c>
      <c r="F3775" s="3" t="s">
        <v>8304</v>
      </c>
      <c r="G3775" s="3" t="s">
        <v>8305</v>
      </c>
      <c r="H3775" s="3">
        <v>10</v>
      </c>
      <c r="I3775" s="3">
        <v>50.01</v>
      </c>
      <c r="J3775" s="3">
        <v>8</v>
      </c>
      <c r="K3775" s="3">
        <v>400.08</v>
      </c>
      <c r="L3775" s="3" t="s">
        <v>27</v>
      </c>
      <c r="M3775" s="5">
        <v>3</v>
      </c>
      <c r="N3775" s="6" t="str">
        <f>IF(ev_charging_network_usage_!$I3775&lt;=10,"Low",IF(ev_charging_network_usage_!$I3775&lt;=30,"Medium","High"))</f>
        <v>High</v>
      </c>
      <c r="O3775" s="6" t="str">
        <f t="shared" si="237"/>
        <v>Medium Satisfaction</v>
      </c>
      <c r="P3775" s="6" t="str">
        <f>IF(ev_charging_network_usage_!$H3775&lt;30,"Short Charging",IF(ev_charging_network_usage_!$H3775&lt;=60,"Medium Charging","Long Charging"))</f>
        <v>Short Charging</v>
      </c>
      <c r="Q3775" s="6">
        <f t="shared" si="236"/>
        <v>2</v>
      </c>
      <c r="R3775" s="30">
        <f t="shared" si="234"/>
        <v>0.79791666666666672</v>
      </c>
      <c r="S3775" s="28">
        <f t="shared" si="235"/>
        <v>45596</v>
      </c>
      <c r="T3775" s="28"/>
    </row>
    <row r="3776" spans="1:20" ht="13.2" x14ac:dyDescent="0.25">
      <c r="A3776" s="7" t="s">
        <v>8306</v>
      </c>
      <c r="B3776" s="7" t="s">
        <v>59</v>
      </c>
      <c r="C3776" s="7" t="s">
        <v>21</v>
      </c>
      <c r="D3776" s="7" t="s">
        <v>16</v>
      </c>
      <c r="E3776" s="7" t="s">
        <v>17</v>
      </c>
      <c r="F3776" s="7" t="s">
        <v>8307</v>
      </c>
      <c r="G3776" s="7" t="s">
        <v>8308</v>
      </c>
      <c r="H3776" s="7">
        <v>51</v>
      </c>
      <c r="I3776" s="7">
        <v>30.56</v>
      </c>
      <c r="J3776" s="7">
        <v>12</v>
      </c>
      <c r="K3776" s="7">
        <v>366.72</v>
      </c>
      <c r="L3776" s="7" t="s">
        <v>38</v>
      </c>
      <c r="M3776" s="9">
        <v>1</v>
      </c>
      <c r="N3776" s="6" t="str">
        <f>IF(ev_charging_network_usage_!$I3776&lt;=10,"Low",IF(ev_charging_network_usage_!$I3776&lt;=30,"Medium","High"))</f>
        <v>High</v>
      </c>
      <c r="O3776" s="6" t="str">
        <f t="shared" si="237"/>
        <v>Low Satisfaction</v>
      </c>
      <c r="P3776" s="6" t="str">
        <f>IF(ev_charging_network_usage_!$H3776&lt;30,"Short Charging",IF(ev_charging_network_usage_!$H3776&lt;=60,"Medium Charging","Long Charging"))</f>
        <v>Medium Charging</v>
      </c>
      <c r="Q3776" s="6">
        <f t="shared" si="236"/>
        <v>1</v>
      </c>
      <c r="R3776" s="30">
        <f t="shared" si="234"/>
        <v>0.25208333333333333</v>
      </c>
      <c r="S3776" s="28">
        <f t="shared" si="235"/>
        <v>45212</v>
      </c>
      <c r="T3776" s="28"/>
    </row>
    <row r="3777" spans="1:20" ht="13.2" x14ac:dyDescent="0.25">
      <c r="A3777" s="3" t="s">
        <v>8309</v>
      </c>
      <c r="B3777" s="3" t="s">
        <v>14</v>
      </c>
      <c r="C3777" s="3" t="s">
        <v>21</v>
      </c>
      <c r="D3777" s="3" t="s">
        <v>22</v>
      </c>
      <c r="E3777" s="3" t="s">
        <v>17</v>
      </c>
      <c r="F3777" s="3" t="s">
        <v>8310</v>
      </c>
      <c r="G3777" s="4">
        <v>44929.029861111114</v>
      </c>
      <c r="H3777" s="3">
        <v>119</v>
      </c>
      <c r="I3777" s="3">
        <v>26.76</v>
      </c>
      <c r="J3777" s="3">
        <v>8</v>
      </c>
      <c r="K3777" s="3">
        <v>214.08</v>
      </c>
      <c r="L3777" s="3" t="s">
        <v>18</v>
      </c>
      <c r="M3777" s="5">
        <v>2</v>
      </c>
      <c r="N3777" s="6" t="str">
        <f>IF(ev_charging_network_usage_!$I3777&lt;=10,"Low",IF(ev_charging_network_usage_!$I3777&lt;=30,"Medium","High"))</f>
        <v>Medium</v>
      </c>
      <c r="O3777" s="6" t="str">
        <f t="shared" si="237"/>
        <v>Low Satisfaction</v>
      </c>
      <c r="P3777" s="6" t="str">
        <f>IF(ev_charging_network_usage_!$H3777&lt;30,"Short Charging",IF(ev_charging_network_usage_!$H3777&lt;=60,"Medium Charging","Long Charging"))</f>
        <v>Long Charging</v>
      </c>
      <c r="Q3777" s="6">
        <f t="shared" si="236"/>
        <v>1</v>
      </c>
      <c r="R3777" s="30">
        <f t="shared" si="234"/>
        <v>0.94722222222222219</v>
      </c>
      <c r="S3777" s="28">
        <f t="shared" si="235"/>
        <v>44985</v>
      </c>
      <c r="T3777" s="28"/>
    </row>
    <row r="3778" spans="1:20" ht="13.2" x14ac:dyDescent="0.25">
      <c r="A3778" s="7" t="s">
        <v>8311</v>
      </c>
      <c r="B3778" s="7" t="s">
        <v>48</v>
      </c>
      <c r="C3778" s="7" t="s">
        <v>15</v>
      </c>
      <c r="D3778" s="7" t="s">
        <v>22</v>
      </c>
      <c r="E3778" s="7" t="s">
        <v>35</v>
      </c>
      <c r="F3778" s="7" t="s">
        <v>8312</v>
      </c>
      <c r="G3778" s="7" t="s">
        <v>8313</v>
      </c>
      <c r="H3778" s="7">
        <v>112</v>
      </c>
      <c r="I3778" s="7">
        <v>39.69</v>
      </c>
      <c r="J3778" s="7">
        <v>15</v>
      </c>
      <c r="K3778" s="7">
        <v>595.35</v>
      </c>
      <c r="L3778" s="7" t="s">
        <v>38</v>
      </c>
      <c r="M3778" s="9">
        <v>5</v>
      </c>
      <c r="N3778" s="6" t="str">
        <f>IF(ev_charging_network_usage_!$I3778&lt;=10,"Low",IF(ev_charging_network_usage_!$I3778&lt;=30,"Medium","High"))</f>
        <v>High</v>
      </c>
      <c r="O3778" s="6" t="str">
        <f t="shared" si="237"/>
        <v>High Satisfaction</v>
      </c>
      <c r="P3778" s="6" t="str">
        <f>IF(ev_charging_network_usage_!$H3778&lt;30,"Short Charging",IF(ev_charging_network_usage_!$H3778&lt;=60,"Medium Charging","Long Charging"))</f>
        <v>Long Charging</v>
      </c>
      <c r="Q3778" s="6">
        <f t="shared" si="236"/>
        <v>3</v>
      </c>
      <c r="R3778" s="30">
        <f t="shared" ref="R3778:R3841" si="238">TIME(HOUR(F3778),MINUTE(F3778),SECOND(F3778))</f>
        <v>0.99513888888888891</v>
      </c>
      <c r="S3778" s="28">
        <f t="shared" ref="S3778:S3841" si="239">DATE(YEAR(F3778),MONTH(F3778),DAY(F3778))</f>
        <v>45347</v>
      </c>
      <c r="T3778" s="28"/>
    </row>
    <row r="3779" spans="1:20" ht="13.2" x14ac:dyDescent="0.25">
      <c r="A3779" s="3" t="s">
        <v>8314</v>
      </c>
      <c r="B3779" s="3" t="s">
        <v>43</v>
      </c>
      <c r="C3779" s="3" t="s">
        <v>15</v>
      </c>
      <c r="D3779" s="3" t="s">
        <v>34</v>
      </c>
      <c r="E3779" s="3" t="s">
        <v>17</v>
      </c>
      <c r="F3779" s="4">
        <v>45173.963194444441</v>
      </c>
      <c r="G3779" s="4">
        <v>45173.98541666667</v>
      </c>
      <c r="H3779" s="3">
        <v>32</v>
      </c>
      <c r="I3779" s="3">
        <v>49.45</v>
      </c>
      <c r="J3779" s="3">
        <v>15</v>
      </c>
      <c r="K3779" s="3">
        <v>741.75</v>
      </c>
      <c r="L3779" s="3" t="s">
        <v>18</v>
      </c>
      <c r="M3779" s="5">
        <v>3</v>
      </c>
      <c r="N3779" s="6" t="str">
        <f>IF(ev_charging_network_usage_!$I3779&lt;=10,"Low",IF(ev_charging_network_usage_!$I3779&lt;=30,"Medium","High"))</f>
        <v>High</v>
      </c>
      <c r="O3779" s="6" t="str">
        <f t="shared" si="237"/>
        <v>Medium Satisfaction</v>
      </c>
      <c r="P3779" s="6" t="str">
        <f>IF(ev_charging_network_usage_!$H3779&lt;30,"Short Charging",IF(ev_charging_network_usage_!$H3779&lt;=60,"Medium Charging","Long Charging"))</f>
        <v>Medium Charging</v>
      </c>
      <c r="Q3779" s="6">
        <f t="shared" ref="Q3779:Q3842" si="240">IF(C3779="Fast Charger",1,IF(C3779="Standard Charger",2,IF(C3779="Super Fast Charger",3,"")))</f>
        <v>3</v>
      </c>
      <c r="R3779" s="30">
        <f t="shared" si="238"/>
        <v>0.96319444444444446</v>
      </c>
      <c r="S3779" s="28">
        <f t="shared" si="239"/>
        <v>45173</v>
      </c>
      <c r="T3779" s="28"/>
    </row>
    <row r="3780" spans="1:20" ht="13.2" x14ac:dyDescent="0.25">
      <c r="A3780" s="7" t="s">
        <v>8315</v>
      </c>
      <c r="B3780" s="7" t="s">
        <v>43</v>
      </c>
      <c r="C3780" s="7" t="s">
        <v>15</v>
      </c>
      <c r="D3780" s="7" t="s">
        <v>16</v>
      </c>
      <c r="E3780" s="7" t="s">
        <v>17</v>
      </c>
      <c r="F3780" s="7" t="s">
        <v>8316</v>
      </c>
      <c r="G3780" s="7" t="s">
        <v>8317</v>
      </c>
      <c r="H3780" s="7">
        <v>83</v>
      </c>
      <c r="I3780" s="7">
        <v>38.590000000000003</v>
      </c>
      <c r="J3780" s="7">
        <v>8</v>
      </c>
      <c r="K3780" s="7">
        <v>308.72000000000003</v>
      </c>
      <c r="L3780" s="7" t="s">
        <v>27</v>
      </c>
      <c r="M3780" s="9">
        <v>4</v>
      </c>
      <c r="N3780" s="6" t="str">
        <f>IF(ev_charging_network_usage_!$I3780&lt;=10,"Low",IF(ev_charging_network_usage_!$I3780&lt;=30,"Medium","High"))</f>
        <v>High</v>
      </c>
      <c r="O3780" s="6" t="str">
        <f t="shared" ref="O3780:O3843" si="241">IF(M3780&lt;=2,"Low Satisfaction",IF(M3780&lt;=4,"Medium Satisfaction","High Satisfaction"))</f>
        <v>Medium Satisfaction</v>
      </c>
      <c r="P3780" s="6" t="str">
        <f>IF(ev_charging_network_usage_!$H3780&lt;30,"Short Charging",IF(ev_charging_network_usage_!$H3780&lt;=60,"Medium Charging","Long Charging"))</f>
        <v>Long Charging</v>
      </c>
      <c r="Q3780" s="6">
        <f t="shared" si="240"/>
        <v>3</v>
      </c>
      <c r="R3780" s="30">
        <f t="shared" si="238"/>
        <v>0.19444444444444445</v>
      </c>
      <c r="S3780" s="28">
        <f t="shared" si="239"/>
        <v>45194</v>
      </c>
      <c r="T3780" s="28"/>
    </row>
    <row r="3781" spans="1:20" ht="13.2" x14ac:dyDescent="0.25">
      <c r="A3781" s="3" t="s">
        <v>8318</v>
      </c>
      <c r="B3781" s="3" t="s">
        <v>78</v>
      </c>
      <c r="C3781" s="3" t="s">
        <v>21</v>
      </c>
      <c r="D3781" s="3" t="s">
        <v>31</v>
      </c>
      <c r="E3781" s="3" t="s">
        <v>17</v>
      </c>
      <c r="F3781" s="4">
        <v>45266.155555555553</v>
      </c>
      <c r="G3781" s="4">
        <v>45266.216666666667</v>
      </c>
      <c r="H3781" s="3">
        <v>88</v>
      </c>
      <c r="I3781" s="3">
        <v>54.15</v>
      </c>
      <c r="J3781" s="3">
        <v>10</v>
      </c>
      <c r="K3781" s="3">
        <v>541.5</v>
      </c>
      <c r="L3781" s="3" t="s">
        <v>38</v>
      </c>
      <c r="M3781" s="5">
        <v>1</v>
      </c>
      <c r="N3781" s="6" t="str">
        <f>IF(ev_charging_network_usage_!$I3781&lt;=10,"Low",IF(ev_charging_network_usage_!$I3781&lt;=30,"Medium","High"))</f>
        <v>High</v>
      </c>
      <c r="O3781" s="6" t="str">
        <f t="shared" si="241"/>
        <v>Low Satisfaction</v>
      </c>
      <c r="P3781" s="6" t="str">
        <f>IF(ev_charging_network_usage_!$H3781&lt;30,"Short Charging",IF(ev_charging_network_usage_!$H3781&lt;=60,"Medium Charging","Long Charging"))</f>
        <v>Long Charging</v>
      </c>
      <c r="Q3781" s="6">
        <f t="shared" si="240"/>
        <v>1</v>
      </c>
      <c r="R3781" s="30">
        <f t="shared" si="238"/>
        <v>0.15555555555555556</v>
      </c>
      <c r="S3781" s="28">
        <f t="shared" si="239"/>
        <v>45266</v>
      </c>
      <c r="T3781" s="28"/>
    </row>
    <row r="3782" spans="1:20" ht="13.2" x14ac:dyDescent="0.25">
      <c r="A3782" s="7" t="s">
        <v>8319</v>
      </c>
      <c r="B3782" s="7" t="s">
        <v>43</v>
      </c>
      <c r="C3782" s="7" t="s">
        <v>21</v>
      </c>
      <c r="D3782" s="7" t="s">
        <v>22</v>
      </c>
      <c r="E3782" s="7" t="s">
        <v>35</v>
      </c>
      <c r="F3782" s="8">
        <v>45141.671527777777</v>
      </c>
      <c r="G3782" s="8">
        <v>45141.724305555559</v>
      </c>
      <c r="H3782" s="7">
        <v>76</v>
      </c>
      <c r="I3782" s="7">
        <v>7.25</v>
      </c>
      <c r="J3782" s="7">
        <v>8</v>
      </c>
      <c r="K3782" s="7">
        <v>58</v>
      </c>
      <c r="L3782" s="7" t="s">
        <v>23</v>
      </c>
      <c r="M3782" s="9">
        <v>4</v>
      </c>
      <c r="N3782" s="6" t="str">
        <f>IF(ev_charging_network_usage_!$I3782&lt;=10,"Low",IF(ev_charging_network_usage_!$I3782&lt;=30,"Medium","High"))</f>
        <v>Low</v>
      </c>
      <c r="O3782" s="6" t="str">
        <f t="shared" si="241"/>
        <v>Medium Satisfaction</v>
      </c>
      <c r="P3782" s="6" t="str">
        <f>IF(ev_charging_network_usage_!$H3782&lt;30,"Short Charging",IF(ev_charging_network_usage_!$H3782&lt;=60,"Medium Charging","Long Charging"))</f>
        <v>Long Charging</v>
      </c>
      <c r="Q3782" s="6">
        <f t="shared" si="240"/>
        <v>1</v>
      </c>
      <c r="R3782" s="30">
        <f t="shared" si="238"/>
        <v>0.67152777777777772</v>
      </c>
      <c r="S3782" s="28">
        <f t="shared" si="239"/>
        <v>45141</v>
      </c>
      <c r="T3782" s="28"/>
    </row>
    <row r="3783" spans="1:20" ht="13.2" x14ac:dyDescent="0.25">
      <c r="A3783" s="3" t="s">
        <v>8320</v>
      </c>
      <c r="B3783" s="3" t="s">
        <v>14</v>
      </c>
      <c r="C3783" s="3" t="s">
        <v>30</v>
      </c>
      <c r="D3783" s="3" t="s">
        <v>22</v>
      </c>
      <c r="E3783" s="3" t="s">
        <v>35</v>
      </c>
      <c r="F3783" s="3" t="s">
        <v>8321</v>
      </c>
      <c r="G3783" s="3" t="s">
        <v>8322</v>
      </c>
      <c r="H3783" s="3">
        <v>97</v>
      </c>
      <c r="I3783" s="3">
        <v>22.39</v>
      </c>
      <c r="J3783" s="3">
        <v>12</v>
      </c>
      <c r="K3783" s="3">
        <v>268.68</v>
      </c>
      <c r="L3783" s="3" t="s">
        <v>27</v>
      </c>
      <c r="M3783" s="5">
        <v>5</v>
      </c>
      <c r="N3783" s="6" t="str">
        <f>IF(ev_charging_network_usage_!$I3783&lt;=10,"Low",IF(ev_charging_network_usage_!$I3783&lt;=30,"Medium","High"))</f>
        <v>Medium</v>
      </c>
      <c r="O3783" s="6" t="str">
        <f t="shared" si="241"/>
        <v>High Satisfaction</v>
      </c>
      <c r="P3783" s="6" t="str">
        <f>IF(ev_charging_network_usage_!$H3783&lt;30,"Short Charging",IF(ev_charging_network_usage_!$H3783&lt;=60,"Medium Charging","Long Charging"))</f>
        <v>Long Charging</v>
      </c>
      <c r="Q3783" s="6">
        <f t="shared" si="240"/>
        <v>2</v>
      </c>
      <c r="R3783" s="30">
        <f t="shared" si="238"/>
        <v>0.45069444444444445</v>
      </c>
      <c r="S3783" s="28">
        <f t="shared" si="239"/>
        <v>44973</v>
      </c>
      <c r="T3783" s="28"/>
    </row>
    <row r="3784" spans="1:20" ht="13.2" x14ac:dyDescent="0.25">
      <c r="A3784" s="7" t="s">
        <v>8323</v>
      </c>
      <c r="B3784" s="7" t="s">
        <v>29</v>
      </c>
      <c r="C3784" s="7" t="s">
        <v>30</v>
      </c>
      <c r="D3784" s="7" t="s">
        <v>16</v>
      </c>
      <c r="E3784" s="7" t="s">
        <v>17</v>
      </c>
      <c r="F3784" s="7" t="s">
        <v>8324</v>
      </c>
      <c r="G3784" s="7" t="s">
        <v>8325</v>
      </c>
      <c r="H3784" s="7">
        <v>110</v>
      </c>
      <c r="I3784" s="7">
        <v>56.14</v>
      </c>
      <c r="J3784" s="7">
        <v>10</v>
      </c>
      <c r="K3784" s="7">
        <v>561.4</v>
      </c>
      <c r="L3784" s="7" t="s">
        <v>38</v>
      </c>
      <c r="M3784" s="9">
        <v>1</v>
      </c>
      <c r="N3784" s="6" t="str">
        <f>IF(ev_charging_network_usage_!$I3784&lt;=10,"Low",IF(ev_charging_network_usage_!$I3784&lt;=30,"Medium","High"))</f>
        <v>High</v>
      </c>
      <c r="O3784" s="6" t="str">
        <f t="shared" si="241"/>
        <v>Low Satisfaction</v>
      </c>
      <c r="P3784" s="6" t="str">
        <f>IF(ev_charging_network_usage_!$H3784&lt;30,"Short Charging",IF(ev_charging_network_usage_!$H3784&lt;=60,"Medium Charging","Long Charging"))</f>
        <v>Long Charging</v>
      </c>
      <c r="Q3784" s="6">
        <f t="shared" si="240"/>
        <v>2</v>
      </c>
      <c r="R3784" s="30">
        <f t="shared" si="238"/>
        <v>0.27152777777777776</v>
      </c>
      <c r="S3784" s="28">
        <f t="shared" si="239"/>
        <v>45432</v>
      </c>
      <c r="T3784" s="28"/>
    </row>
    <row r="3785" spans="1:20" ht="13.2" x14ac:dyDescent="0.25">
      <c r="A3785" s="3" t="s">
        <v>8326</v>
      </c>
      <c r="B3785" s="3" t="s">
        <v>78</v>
      </c>
      <c r="C3785" s="3" t="s">
        <v>21</v>
      </c>
      <c r="D3785" s="3" t="s">
        <v>31</v>
      </c>
      <c r="E3785" s="3" t="s">
        <v>35</v>
      </c>
      <c r="F3785" s="3" t="s">
        <v>8327</v>
      </c>
      <c r="G3785" s="3" t="s">
        <v>8328</v>
      </c>
      <c r="H3785" s="3">
        <v>34</v>
      </c>
      <c r="I3785" s="3">
        <v>59.24</v>
      </c>
      <c r="J3785" s="3">
        <v>10</v>
      </c>
      <c r="K3785" s="3">
        <v>592.4</v>
      </c>
      <c r="L3785" s="3" t="s">
        <v>23</v>
      </c>
      <c r="M3785" s="5">
        <v>2</v>
      </c>
      <c r="N3785" s="6" t="str">
        <f>IF(ev_charging_network_usage_!$I3785&lt;=10,"Low",IF(ev_charging_network_usage_!$I3785&lt;=30,"Medium","High"))</f>
        <v>High</v>
      </c>
      <c r="O3785" s="6" t="str">
        <f t="shared" si="241"/>
        <v>Low Satisfaction</v>
      </c>
      <c r="P3785" s="6" t="str">
        <f>IF(ev_charging_network_usage_!$H3785&lt;30,"Short Charging",IF(ev_charging_network_usage_!$H3785&lt;=60,"Medium Charging","Long Charging"))</f>
        <v>Medium Charging</v>
      </c>
      <c r="Q3785" s="6">
        <f t="shared" si="240"/>
        <v>1</v>
      </c>
      <c r="R3785" s="30">
        <f t="shared" si="238"/>
        <v>0.13541666666666666</v>
      </c>
      <c r="S3785" s="28">
        <f t="shared" si="239"/>
        <v>45495</v>
      </c>
      <c r="T3785" s="28"/>
    </row>
    <row r="3786" spans="1:20" ht="13.2" x14ac:dyDescent="0.25">
      <c r="A3786" s="7" t="s">
        <v>8329</v>
      </c>
      <c r="B3786" s="7" t="s">
        <v>29</v>
      </c>
      <c r="C3786" s="7" t="s">
        <v>30</v>
      </c>
      <c r="D3786" s="7" t="s">
        <v>31</v>
      </c>
      <c r="E3786" s="7" t="s">
        <v>35</v>
      </c>
      <c r="F3786" s="8">
        <v>45453.424305555556</v>
      </c>
      <c r="G3786" s="8">
        <v>45453.444444444445</v>
      </c>
      <c r="H3786" s="7">
        <v>29</v>
      </c>
      <c r="I3786" s="7">
        <v>18.53</v>
      </c>
      <c r="J3786" s="7">
        <v>15</v>
      </c>
      <c r="K3786" s="7">
        <v>277.95</v>
      </c>
      <c r="L3786" s="7" t="s">
        <v>38</v>
      </c>
      <c r="M3786" s="9">
        <v>4</v>
      </c>
      <c r="N3786" s="6" t="str">
        <f>IF(ev_charging_network_usage_!$I3786&lt;=10,"Low",IF(ev_charging_network_usage_!$I3786&lt;=30,"Medium","High"))</f>
        <v>Medium</v>
      </c>
      <c r="O3786" s="6" t="str">
        <f t="shared" si="241"/>
        <v>Medium Satisfaction</v>
      </c>
      <c r="P3786" s="6" t="str">
        <f>IF(ev_charging_network_usage_!$H3786&lt;30,"Short Charging",IF(ev_charging_network_usage_!$H3786&lt;=60,"Medium Charging","Long Charging"))</f>
        <v>Short Charging</v>
      </c>
      <c r="Q3786" s="6">
        <f t="shared" si="240"/>
        <v>2</v>
      </c>
      <c r="R3786" s="30">
        <f t="shared" si="238"/>
        <v>0.42430555555555555</v>
      </c>
      <c r="S3786" s="28">
        <f t="shared" si="239"/>
        <v>45453</v>
      </c>
      <c r="T3786" s="28"/>
    </row>
    <row r="3787" spans="1:20" ht="13.2" x14ac:dyDescent="0.25">
      <c r="A3787" s="3" t="s">
        <v>8330</v>
      </c>
      <c r="B3787" s="3" t="s">
        <v>29</v>
      </c>
      <c r="C3787" s="3" t="s">
        <v>15</v>
      </c>
      <c r="D3787" s="3" t="s">
        <v>16</v>
      </c>
      <c r="E3787" s="3" t="s">
        <v>17</v>
      </c>
      <c r="F3787" s="3" t="s">
        <v>8331</v>
      </c>
      <c r="G3787" s="3" t="s">
        <v>8332</v>
      </c>
      <c r="H3787" s="3">
        <v>98</v>
      </c>
      <c r="I3787" s="3">
        <v>17.309999999999999</v>
      </c>
      <c r="J3787" s="3">
        <v>10</v>
      </c>
      <c r="K3787" s="3">
        <v>173.1</v>
      </c>
      <c r="L3787" s="3" t="s">
        <v>27</v>
      </c>
      <c r="M3787" s="5">
        <v>5</v>
      </c>
      <c r="N3787" s="6" t="str">
        <f>IF(ev_charging_network_usage_!$I3787&lt;=10,"Low",IF(ev_charging_network_usage_!$I3787&lt;=30,"Medium","High"))</f>
        <v>Medium</v>
      </c>
      <c r="O3787" s="6" t="str">
        <f t="shared" si="241"/>
        <v>High Satisfaction</v>
      </c>
      <c r="P3787" s="6" t="str">
        <f>IF(ev_charging_network_usage_!$H3787&lt;30,"Short Charging",IF(ev_charging_network_usage_!$H3787&lt;=60,"Medium Charging","Long Charging"))</f>
        <v>Long Charging</v>
      </c>
      <c r="Q3787" s="6">
        <f t="shared" si="240"/>
        <v>3</v>
      </c>
      <c r="R3787" s="30">
        <f t="shared" si="238"/>
        <v>0.9291666666666667</v>
      </c>
      <c r="S3787" s="28">
        <f t="shared" si="239"/>
        <v>44945</v>
      </c>
      <c r="T3787" s="28"/>
    </row>
    <row r="3788" spans="1:20" ht="13.2" x14ac:dyDescent="0.25">
      <c r="A3788" s="7" t="s">
        <v>8333</v>
      </c>
      <c r="B3788" s="7" t="s">
        <v>78</v>
      </c>
      <c r="C3788" s="7" t="s">
        <v>21</v>
      </c>
      <c r="D3788" s="7" t="s">
        <v>34</v>
      </c>
      <c r="E3788" s="7" t="s">
        <v>17</v>
      </c>
      <c r="F3788" s="7" t="s">
        <v>8334</v>
      </c>
      <c r="G3788" s="7" t="s">
        <v>8335</v>
      </c>
      <c r="H3788" s="7">
        <v>39</v>
      </c>
      <c r="I3788" s="7">
        <v>46.03</v>
      </c>
      <c r="J3788" s="7">
        <v>12</v>
      </c>
      <c r="K3788" s="7">
        <v>552.36</v>
      </c>
      <c r="L3788" s="7" t="s">
        <v>23</v>
      </c>
      <c r="M3788" s="9">
        <v>3</v>
      </c>
      <c r="N3788" s="6" t="str">
        <f>IF(ev_charging_network_usage_!$I3788&lt;=10,"Low",IF(ev_charging_network_usage_!$I3788&lt;=30,"Medium","High"))</f>
        <v>High</v>
      </c>
      <c r="O3788" s="6" t="str">
        <f t="shared" si="241"/>
        <v>Medium Satisfaction</v>
      </c>
      <c r="P3788" s="6" t="str">
        <f>IF(ev_charging_network_usage_!$H3788&lt;30,"Short Charging",IF(ev_charging_network_usage_!$H3788&lt;=60,"Medium Charging","Long Charging"))</f>
        <v>Medium Charging</v>
      </c>
      <c r="Q3788" s="6">
        <f t="shared" si="240"/>
        <v>1</v>
      </c>
      <c r="R3788" s="30">
        <f t="shared" si="238"/>
        <v>0.5708333333333333</v>
      </c>
      <c r="S3788" s="28">
        <f t="shared" si="239"/>
        <v>45281</v>
      </c>
      <c r="T3788" s="28"/>
    </row>
    <row r="3789" spans="1:20" ht="13.2" x14ac:dyDescent="0.25">
      <c r="A3789" s="3" t="s">
        <v>8336</v>
      </c>
      <c r="B3789" s="3" t="s">
        <v>78</v>
      </c>
      <c r="C3789" s="3" t="s">
        <v>30</v>
      </c>
      <c r="D3789" s="3" t="s">
        <v>31</v>
      </c>
      <c r="E3789" s="3" t="s">
        <v>35</v>
      </c>
      <c r="F3789" s="3" t="s">
        <v>8337</v>
      </c>
      <c r="G3789" s="3" t="s">
        <v>8338</v>
      </c>
      <c r="H3789" s="3">
        <v>10</v>
      </c>
      <c r="I3789" s="3">
        <v>15.04</v>
      </c>
      <c r="J3789" s="3">
        <v>10</v>
      </c>
      <c r="K3789" s="3">
        <v>150.4</v>
      </c>
      <c r="L3789" s="3" t="s">
        <v>38</v>
      </c>
      <c r="M3789" s="5">
        <v>2</v>
      </c>
      <c r="N3789" s="6" t="str">
        <f>IF(ev_charging_network_usage_!$I3789&lt;=10,"Low",IF(ev_charging_network_usage_!$I3789&lt;=30,"Medium","High"))</f>
        <v>Medium</v>
      </c>
      <c r="O3789" s="6" t="str">
        <f t="shared" si="241"/>
        <v>Low Satisfaction</v>
      </c>
      <c r="P3789" s="6" t="str">
        <f>IF(ev_charging_network_usage_!$H3789&lt;30,"Short Charging",IF(ev_charging_network_usage_!$H3789&lt;=60,"Medium Charging","Long Charging"))</f>
        <v>Short Charging</v>
      </c>
      <c r="Q3789" s="6">
        <f t="shared" si="240"/>
        <v>2</v>
      </c>
      <c r="R3789" s="30">
        <f t="shared" si="238"/>
        <v>0.12361111111111112</v>
      </c>
      <c r="S3789" s="28">
        <f t="shared" si="239"/>
        <v>45583</v>
      </c>
      <c r="T3789" s="28"/>
    </row>
    <row r="3790" spans="1:20" ht="13.2" x14ac:dyDescent="0.25">
      <c r="A3790" s="7" t="s">
        <v>8339</v>
      </c>
      <c r="B3790" s="7" t="s">
        <v>20</v>
      </c>
      <c r="C3790" s="7" t="s">
        <v>30</v>
      </c>
      <c r="D3790" s="7" t="s">
        <v>22</v>
      </c>
      <c r="E3790" s="7" t="s">
        <v>17</v>
      </c>
      <c r="F3790" s="7" t="s">
        <v>8340</v>
      </c>
      <c r="G3790" s="7" t="s">
        <v>8341</v>
      </c>
      <c r="H3790" s="7">
        <v>101</v>
      </c>
      <c r="I3790" s="7">
        <v>21.59</v>
      </c>
      <c r="J3790" s="7">
        <v>15</v>
      </c>
      <c r="K3790" s="7">
        <v>323.85000000000002</v>
      </c>
      <c r="L3790" s="7" t="s">
        <v>18</v>
      </c>
      <c r="M3790" s="9">
        <v>4</v>
      </c>
      <c r="N3790" s="6" t="str">
        <f>IF(ev_charging_network_usage_!$I3790&lt;=10,"Low",IF(ev_charging_network_usage_!$I3790&lt;=30,"Medium","High"))</f>
        <v>Medium</v>
      </c>
      <c r="O3790" s="6" t="str">
        <f t="shared" si="241"/>
        <v>Medium Satisfaction</v>
      </c>
      <c r="P3790" s="6" t="str">
        <f>IF(ev_charging_network_usage_!$H3790&lt;30,"Short Charging",IF(ev_charging_network_usage_!$H3790&lt;=60,"Medium Charging","Long Charging"))</f>
        <v>Long Charging</v>
      </c>
      <c r="Q3790" s="6">
        <f t="shared" si="240"/>
        <v>2</v>
      </c>
      <c r="R3790" s="30">
        <f t="shared" si="238"/>
        <v>0.47291666666666665</v>
      </c>
      <c r="S3790" s="28">
        <f t="shared" si="239"/>
        <v>45229</v>
      </c>
      <c r="T3790" s="28"/>
    </row>
    <row r="3791" spans="1:20" ht="13.2" x14ac:dyDescent="0.25">
      <c r="A3791" s="3" t="s">
        <v>8342</v>
      </c>
      <c r="B3791" s="3" t="s">
        <v>14</v>
      </c>
      <c r="C3791" s="3" t="s">
        <v>21</v>
      </c>
      <c r="D3791" s="3" t="s">
        <v>22</v>
      </c>
      <c r="E3791" s="3" t="s">
        <v>35</v>
      </c>
      <c r="F3791" s="3" t="s">
        <v>8343</v>
      </c>
      <c r="G3791" s="3" t="s">
        <v>8344</v>
      </c>
      <c r="H3791" s="3">
        <v>90</v>
      </c>
      <c r="I3791" s="3">
        <v>51.41</v>
      </c>
      <c r="J3791" s="3">
        <v>8</v>
      </c>
      <c r="K3791" s="3">
        <v>411.28</v>
      </c>
      <c r="L3791" s="3" t="s">
        <v>38</v>
      </c>
      <c r="M3791" s="5">
        <v>2</v>
      </c>
      <c r="N3791" s="6" t="str">
        <f>IF(ev_charging_network_usage_!$I3791&lt;=10,"Low",IF(ev_charging_network_usage_!$I3791&lt;=30,"Medium","High"))</f>
        <v>High</v>
      </c>
      <c r="O3791" s="6" t="str">
        <f t="shared" si="241"/>
        <v>Low Satisfaction</v>
      </c>
      <c r="P3791" s="6" t="str">
        <f>IF(ev_charging_network_usage_!$H3791&lt;30,"Short Charging",IF(ev_charging_network_usage_!$H3791&lt;=60,"Medium Charging","Long Charging"))</f>
        <v>Long Charging</v>
      </c>
      <c r="Q3791" s="6">
        <f t="shared" si="240"/>
        <v>1</v>
      </c>
      <c r="R3791" s="30">
        <f t="shared" si="238"/>
        <v>0.23125000000000001</v>
      </c>
      <c r="S3791" s="28">
        <f t="shared" si="239"/>
        <v>44982</v>
      </c>
      <c r="T3791" s="28"/>
    </row>
    <row r="3792" spans="1:20" ht="13.2" x14ac:dyDescent="0.25">
      <c r="A3792" s="7" t="s">
        <v>8345</v>
      </c>
      <c r="B3792" s="7" t="s">
        <v>55</v>
      </c>
      <c r="C3792" s="7" t="s">
        <v>30</v>
      </c>
      <c r="D3792" s="7" t="s">
        <v>22</v>
      </c>
      <c r="E3792" s="7" t="s">
        <v>35</v>
      </c>
      <c r="F3792" s="7" t="s">
        <v>8346</v>
      </c>
      <c r="G3792" s="7" t="s">
        <v>8347</v>
      </c>
      <c r="H3792" s="7">
        <v>116</v>
      </c>
      <c r="I3792" s="7">
        <v>29.02</v>
      </c>
      <c r="J3792" s="7">
        <v>8</v>
      </c>
      <c r="K3792" s="7">
        <v>232.16</v>
      </c>
      <c r="L3792" s="7" t="s">
        <v>27</v>
      </c>
      <c r="M3792" s="9">
        <v>5</v>
      </c>
      <c r="N3792" s="6" t="str">
        <f>IF(ev_charging_network_usage_!$I3792&lt;=10,"Low",IF(ev_charging_network_usage_!$I3792&lt;=30,"Medium","High"))</f>
        <v>Medium</v>
      </c>
      <c r="O3792" s="6" t="str">
        <f t="shared" si="241"/>
        <v>High Satisfaction</v>
      </c>
      <c r="P3792" s="6" t="str">
        <f>IF(ev_charging_network_usage_!$H3792&lt;30,"Short Charging",IF(ev_charging_network_usage_!$H3792&lt;=60,"Medium Charging","Long Charging"))</f>
        <v>Long Charging</v>
      </c>
      <c r="Q3792" s="6">
        <f t="shared" si="240"/>
        <v>2</v>
      </c>
      <c r="R3792" s="30">
        <f t="shared" si="238"/>
        <v>0.3972222222222222</v>
      </c>
      <c r="S3792" s="28">
        <f t="shared" si="239"/>
        <v>45395</v>
      </c>
      <c r="T3792" s="28"/>
    </row>
    <row r="3793" spans="1:20" ht="13.2" x14ac:dyDescent="0.25">
      <c r="A3793" s="3" t="s">
        <v>8348</v>
      </c>
      <c r="B3793" s="3" t="s">
        <v>20</v>
      </c>
      <c r="C3793" s="3" t="s">
        <v>30</v>
      </c>
      <c r="D3793" s="3" t="s">
        <v>31</v>
      </c>
      <c r="E3793" s="3" t="s">
        <v>35</v>
      </c>
      <c r="F3793" s="3" t="s">
        <v>8349</v>
      </c>
      <c r="G3793" s="3" t="s">
        <v>8350</v>
      </c>
      <c r="H3793" s="3">
        <v>23</v>
      </c>
      <c r="I3793" s="3">
        <v>29.33</v>
      </c>
      <c r="J3793" s="3">
        <v>8</v>
      </c>
      <c r="K3793" s="3">
        <v>234.64</v>
      </c>
      <c r="L3793" s="3" t="s">
        <v>38</v>
      </c>
      <c r="M3793" s="5">
        <v>5</v>
      </c>
      <c r="N3793" s="6" t="str">
        <f>IF(ev_charging_network_usage_!$I3793&lt;=10,"Low",IF(ev_charging_network_usage_!$I3793&lt;=30,"Medium","High"))</f>
        <v>Medium</v>
      </c>
      <c r="O3793" s="6" t="str">
        <f t="shared" si="241"/>
        <v>High Satisfaction</v>
      </c>
      <c r="P3793" s="6" t="str">
        <f>IF(ev_charging_network_usage_!$H3793&lt;30,"Short Charging",IF(ev_charging_network_usage_!$H3793&lt;=60,"Medium Charging","Long Charging"))</f>
        <v>Short Charging</v>
      </c>
      <c r="Q3793" s="6">
        <f t="shared" si="240"/>
        <v>2</v>
      </c>
      <c r="R3793" s="30">
        <f t="shared" si="238"/>
        <v>0.32083333333333336</v>
      </c>
      <c r="S3793" s="28">
        <f t="shared" si="239"/>
        <v>44985</v>
      </c>
      <c r="T3793" s="28"/>
    </row>
    <row r="3794" spans="1:20" ht="13.2" x14ac:dyDescent="0.25">
      <c r="A3794" s="7" t="s">
        <v>8351</v>
      </c>
      <c r="B3794" s="7" t="s">
        <v>20</v>
      </c>
      <c r="C3794" s="7" t="s">
        <v>21</v>
      </c>
      <c r="D3794" s="7" t="s">
        <v>22</v>
      </c>
      <c r="E3794" s="7" t="s">
        <v>35</v>
      </c>
      <c r="F3794" s="7" t="s">
        <v>8352</v>
      </c>
      <c r="G3794" s="7" t="s">
        <v>8353</v>
      </c>
      <c r="H3794" s="7">
        <v>95</v>
      </c>
      <c r="I3794" s="7">
        <v>6.02</v>
      </c>
      <c r="J3794" s="7">
        <v>12</v>
      </c>
      <c r="K3794" s="7">
        <v>72.239999999999995</v>
      </c>
      <c r="L3794" s="7" t="s">
        <v>38</v>
      </c>
      <c r="M3794" s="9">
        <v>5</v>
      </c>
      <c r="N3794" s="6" t="str">
        <f>IF(ev_charging_network_usage_!$I3794&lt;=10,"Low",IF(ev_charging_network_usage_!$I3794&lt;=30,"Medium","High"))</f>
        <v>Low</v>
      </c>
      <c r="O3794" s="6" t="str">
        <f t="shared" si="241"/>
        <v>High Satisfaction</v>
      </c>
      <c r="P3794" s="6" t="str">
        <f>IF(ev_charging_network_usage_!$H3794&lt;30,"Short Charging",IF(ev_charging_network_usage_!$H3794&lt;=60,"Medium Charging","Long Charging"))</f>
        <v>Long Charging</v>
      </c>
      <c r="Q3794" s="6">
        <f t="shared" si="240"/>
        <v>1</v>
      </c>
      <c r="R3794" s="30">
        <f t="shared" si="238"/>
        <v>0.19722222222222222</v>
      </c>
      <c r="S3794" s="28">
        <f t="shared" si="239"/>
        <v>45217</v>
      </c>
      <c r="T3794" s="28"/>
    </row>
    <row r="3795" spans="1:20" ht="13.2" x14ac:dyDescent="0.25">
      <c r="A3795" s="3" t="s">
        <v>8354</v>
      </c>
      <c r="B3795" s="3" t="s">
        <v>48</v>
      </c>
      <c r="C3795" s="3" t="s">
        <v>30</v>
      </c>
      <c r="D3795" s="3" t="s">
        <v>16</v>
      </c>
      <c r="E3795" s="3" t="s">
        <v>35</v>
      </c>
      <c r="F3795" s="3" t="s">
        <v>8355</v>
      </c>
      <c r="G3795" s="3" t="s">
        <v>8356</v>
      </c>
      <c r="H3795" s="3">
        <v>75</v>
      </c>
      <c r="I3795" s="3">
        <v>4.46</v>
      </c>
      <c r="J3795" s="3">
        <v>10</v>
      </c>
      <c r="K3795" s="3">
        <v>44.6</v>
      </c>
      <c r="L3795" s="3" t="s">
        <v>38</v>
      </c>
      <c r="M3795" s="5">
        <v>3</v>
      </c>
      <c r="N3795" s="6" t="str">
        <f>IF(ev_charging_network_usage_!$I3795&lt;=10,"Low",IF(ev_charging_network_usage_!$I3795&lt;=30,"Medium","High"))</f>
        <v>Low</v>
      </c>
      <c r="O3795" s="6" t="str">
        <f t="shared" si="241"/>
        <v>Medium Satisfaction</v>
      </c>
      <c r="P3795" s="6" t="str">
        <f>IF(ev_charging_network_usage_!$H3795&lt;30,"Short Charging",IF(ev_charging_network_usage_!$H3795&lt;=60,"Medium Charging","Long Charging"))</f>
        <v>Long Charging</v>
      </c>
      <c r="Q3795" s="6">
        <f t="shared" si="240"/>
        <v>2</v>
      </c>
      <c r="R3795" s="30">
        <f t="shared" si="238"/>
        <v>0.28055555555555556</v>
      </c>
      <c r="S3795" s="28">
        <f t="shared" si="239"/>
        <v>45619</v>
      </c>
      <c r="T3795" s="28"/>
    </row>
    <row r="3796" spans="1:20" ht="13.2" x14ac:dyDescent="0.25">
      <c r="A3796" s="7" t="s">
        <v>8357</v>
      </c>
      <c r="B3796" s="7" t="s">
        <v>43</v>
      </c>
      <c r="C3796" s="7" t="s">
        <v>30</v>
      </c>
      <c r="D3796" s="7" t="s">
        <v>31</v>
      </c>
      <c r="E3796" s="7" t="s">
        <v>17</v>
      </c>
      <c r="F3796" s="8">
        <v>45057.484027777777</v>
      </c>
      <c r="G3796" s="8">
        <v>45057.560416666667</v>
      </c>
      <c r="H3796" s="7">
        <v>110</v>
      </c>
      <c r="I3796" s="7">
        <v>37.950000000000003</v>
      </c>
      <c r="J3796" s="7">
        <v>12</v>
      </c>
      <c r="K3796" s="7">
        <v>455.4</v>
      </c>
      <c r="L3796" s="7" t="s">
        <v>23</v>
      </c>
      <c r="M3796" s="9">
        <v>2</v>
      </c>
      <c r="N3796" s="6" t="str">
        <f>IF(ev_charging_network_usage_!$I3796&lt;=10,"Low",IF(ev_charging_network_usage_!$I3796&lt;=30,"Medium","High"))</f>
        <v>High</v>
      </c>
      <c r="O3796" s="6" t="str">
        <f t="shared" si="241"/>
        <v>Low Satisfaction</v>
      </c>
      <c r="P3796" s="6" t="str">
        <f>IF(ev_charging_network_usage_!$H3796&lt;30,"Short Charging",IF(ev_charging_network_usage_!$H3796&lt;=60,"Medium Charging","Long Charging"))</f>
        <v>Long Charging</v>
      </c>
      <c r="Q3796" s="6">
        <f t="shared" si="240"/>
        <v>2</v>
      </c>
      <c r="R3796" s="30">
        <f t="shared" si="238"/>
        <v>0.48402777777777778</v>
      </c>
      <c r="S3796" s="28">
        <f t="shared" si="239"/>
        <v>45057</v>
      </c>
      <c r="T3796" s="28"/>
    </row>
    <row r="3797" spans="1:20" ht="13.2" x14ac:dyDescent="0.25">
      <c r="A3797" s="3" t="s">
        <v>8358</v>
      </c>
      <c r="B3797" s="3" t="s">
        <v>14</v>
      </c>
      <c r="C3797" s="3" t="s">
        <v>30</v>
      </c>
      <c r="D3797" s="3" t="s">
        <v>22</v>
      </c>
      <c r="E3797" s="3" t="s">
        <v>17</v>
      </c>
      <c r="F3797" s="3" t="s">
        <v>8359</v>
      </c>
      <c r="G3797" s="3" t="s">
        <v>8360</v>
      </c>
      <c r="H3797" s="3">
        <v>65</v>
      </c>
      <c r="I3797" s="3">
        <v>25.21</v>
      </c>
      <c r="J3797" s="3">
        <v>10</v>
      </c>
      <c r="K3797" s="3">
        <v>252.1</v>
      </c>
      <c r="L3797" s="3" t="s">
        <v>27</v>
      </c>
      <c r="M3797" s="5">
        <v>4</v>
      </c>
      <c r="N3797" s="6" t="str">
        <f>IF(ev_charging_network_usage_!$I3797&lt;=10,"Low",IF(ev_charging_network_usage_!$I3797&lt;=30,"Medium","High"))</f>
        <v>Medium</v>
      </c>
      <c r="O3797" s="6" t="str">
        <f t="shared" si="241"/>
        <v>Medium Satisfaction</v>
      </c>
      <c r="P3797" s="6" t="str">
        <f>IF(ev_charging_network_usage_!$H3797&lt;30,"Short Charging",IF(ev_charging_network_usage_!$H3797&lt;=60,"Medium Charging","Long Charging"))</f>
        <v>Long Charging</v>
      </c>
      <c r="Q3797" s="6">
        <f t="shared" si="240"/>
        <v>2</v>
      </c>
      <c r="R3797" s="30">
        <f t="shared" si="238"/>
        <v>0.68263888888888891</v>
      </c>
      <c r="S3797" s="28">
        <f t="shared" si="239"/>
        <v>45457</v>
      </c>
      <c r="T3797" s="28"/>
    </row>
    <row r="3798" spans="1:20" ht="13.2" x14ac:dyDescent="0.25">
      <c r="A3798" s="7" t="s">
        <v>8361</v>
      </c>
      <c r="B3798" s="7" t="s">
        <v>20</v>
      </c>
      <c r="C3798" s="7" t="s">
        <v>30</v>
      </c>
      <c r="D3798" s="7" t="s">
        <v>31</v>
      </c>
      <c r="E3798" s="7" t="s">
        <v>35</v>
      </c>
      <c r="F3798" s="8">
        <v>45324.081944444442</v>
      </c>
      <c r="G3798" s="8">
        <v>45324.136805555558</v>
      </c>
      <c r="H3798" s="7">
        <v>79</v>
      </c>
      <c r="I3798" s="7">
        <v>38.79</v>
      </c>
      <c r="J3798" s="7">
        <v>8</v>
      </c>
      <c r="K3798" s="7">
        <v>310.32</v>
      </c>
      <c r="L3798" s="7" t="s">
        <v>38</v>
      </c>
      <c r="M3798" s="9">
        <v>1</v>
      </c>
      <c r="N3798" s="6" t="str">
        <f>IF(ev_charging_network_usage_!$I3798&lt;=10,"Low",IF(ev_charging_network_usage_!$I3798&lt;=30,"Medium","High"))</f>
        <v>High</v>
      </c>
      <c r="O3798" s="6" t="str">
        <f t="shared" si="241"/>
        <v>Low Satisfaction</v>
      </c>
      <c r="P3798" s="6" t="str">
        <f>IF(ev_charging_network_usage_!$H3798&lt;30,"Short Charging",IF(ev_charging_network_usage_!$H3798&lt;=60,"Medium Charging","Long Charging"))</f>
        <v>Long Charging</v>
      </c>
      <c r="Q3798" s="6">
        <f t="shared" si="240"/>
        <v>2</v>
      </c>
      <c r="R3798" s="30">
        <f t="shared" si="238"/>
        <v>8.1944444444444445E-2</v>
      </c>
      <c r="S3798" s="28">
        <f t="shared" si="239"/>
        <v>45324</v>
      </c>
      <c r="T3798" s="28"/>
    </row>
    <row r="3799" spans="1:20" ht="13.2" x14ac:dyDescent="0.25">
      <c r="A3799" s="3" t="s">
        <v>8362</v>
      </c>
      <c r="B3799" s="3" t="s">
        <v>48</v>
      </c>
      <c r="C3799" s="3" t="s">
        <v>15</v>
      </c>
      <c r="D3799" s="3" t="s">
        <v>16</v>
      </c>
      <c r="E3799" s="3" t="s">
        <v>17</v>
      </c>
      <c r="F3799" s="3" t="s">
        <v>8363</v>
      </c>
      <c r="G3799" s="3" t="s">
        <v>8364</v>
      </c>
      <c r="H3799" s="3">
        <v>62</v>
      </c>
      <c r="I3799" s="3">
        <v>35.54</v>
      </c>
      <c r="J3799" s="3">
        <v>15</v>
      </c>
      <c r="K3799" s="3">
        <v>533.1</v>
      </c>
      <c r="L3799" s="3" t="s">
        <v>27</v>
      </c>
      <c r="M3799" s="5">
        <v>1</v>
      </c>
      <c r="N3799" s="6" t="str">
        <f>IF(ev_charging_network_usage_!$I3799&lt;=10,"Low",IF(ev_charging_network_usage_!$I3799&lt;=30,"Medium","High"))</f>
        <v>High</v>
      </c>
      <c r="O3799" s="6" t="str">
        <f t="shared" si="241"/>
        <v>Low Satisfaction</v>
      </c>
      <c r="P3799" s="6" t="str">
        <f>IF(ev_charging_network_usage_!$H3799&lt;30,"Short Charging",IF(ev_charging_network_usage_!$H3799&lt;=60,"Medium Charging","Long Charging"))</f>
        <v>Long Charging</v>
      </c>
      <c r="Q3799" s="6">
        <f t="shared" si="240"/>
        <v>3</v>
      </c>
      <c r="R3799" s="30">
        <f t="shared" si="238"/>
        <v>6.805555555555555E-2</v>
      </c>
      <c r="S3799" s="28">
        <f t="shared" si="239"/>
        <v>45430</v>
      </c>
      <c r="T3799" s="28"/>
    </row>
    <row r="3800" spans="1:20" ht="13.2" x14ac:dyDescent="0.25">
      <c r="A3800" s="7" t="s">
        <v>8365</v>
      </c>
      <c r="B3800" s="7" t="s">
        <v>43</v>
      </c>
      <c r="C3800" s="7" t="s">
        <v>15</v>
      </c>
      <c r="D3800" s="7" t="s">
        <v>31</v>
      </c>
      <c r="E3800" s="7" t="s">
        <v>35</v>
      </c>
      <c r="F3800" s="7" t="s">
        <v>8366</v>
      </c>
      <c r="G3800" s="7" t="s">
        <v>8367</v>
      </c>
      <c r="H3800" s="7">
        <v>68</v>
      </c>
      <c r="I3800" s="7">
        <v>39.22</v>
      </c>
      <c r="J3800" s="7">
        <v>10</v>
      </c>
      <c r="K3800" s="7">
        <v>392.2</v>
      </c>
      <c r="L3800" s="7" t="s">
        <v>27</v>
      </c>
      <c r="M3800" s="9">
        <v>3</v>
      </c>
      <c r="N3800" s="6" t="str">
        <f>IF(ev_charging_network_usage_!$I3800&lt;=10,"Low",IF(ev_charging_network_usage_!$I3800&lt;=30,"Medium","High"))</f>
        <v>High</v>
      </c>
      <c r="O3800" s="6" t="str">
        <f t="shared" si="241"/>
        <v>Medium Satisfaction</v>
      </c>
      <c r="P3800" s="6" t="str">
        <f>IF(ev_charging_network_usage_!$H3800&lt;30,"Short Charging",IF(ev_charging_network_usage_!$H3800&lt;=60,"Medium Charging","Long Charging"))</f>
        <v>Long Charging</v>
      </c>
      <c r="Q3800" s="6">
        <f t="shared" si="240"/>
        <v>3</v>
      </c>
      <c r="R3800" s="30">
        <f t="shared" si="238"/>
        <v>0.54652777777777772</v>
      </c>
      <c r="S3800" s="28">
        <f t="shared" si="239"/>
        <v>44945</v>
      </c>
      <c r="T3800" s="28"/>
    </row>
    <row r="3801" spans="1:20" ht="13.2" x14ac:dyDescent="0.25">
      <c r="A3801" s="3" t="s">
        <v>8368</v>
      </c>
      <c r="B3801" s="3" t="s">
        <v>78</v>
      </c>
      <c r="C3801" s="3" t="s">
        <v>15</v>
      </c>
      <c r="D3801" s="3" t="s">
        <v>31</v>
      </c>
      <c r="E3801" s="3" t="s">
        <v>35</v>
      </c>
      <c r="F3801" s="3" t="s">
        <v>8369</v>
      </c>
      <c r="G3801" s="3" t="s">
        <v>8370</v>
      </c>
      <c r="H3801" s="3">
        <v>95</v>
      </c>
      <c r="I3801" s="3">
        <v>48.25</v>
      </c>
      <c r="J3801" s="3">
        <v>8</v>
      </c>
      <c r="K3801" s="3">
        <v>386</v>
      </c>
      <c r="L3801" s="3" t="s">
        <v>38</v>
      </c>
      <c r="M3801" s="5">
        <v>3</v>
      </c>
      <c r="N3801" s="6" t="str">
        <f>IF(ev_charging_network_usage_!$I3801&lt;=10,"Low",IF(ev_charging_network_usage_!$I3801&lt;=30,"Medium","High"))</f>
        <v>High</v>
      </c>
      <c r="O3801" s="6" t="str">
        <f t="shared" si="241"/>
        <v>Medium Satisfaction</v>
      </c>
      <c r="P3801" s="6" t="str">
        <f>IF(ev_charging_network_usage_!$H3801&lt;30,"Short Charging",IF(ev_charging_network_usage_!$H3801&lt;=60,"Medium Charging","Long Charging"))</f>
        <v>Long Charging</v>
      </c>
      <c r="Q3801" s="6">
        <f t="shared" si="240"/>
        <v>3</v>
      </c>
      <c r="R3801" s="30">
        <f t="shared" si="238"/>
        <v>0.27847222222222223</v>
      </c>
      <c r="S3801" s="28">
        <f t="shared" si="239"/>
        <v>45069</v>
      </c>
      <c r="T3801" s="28"/>
    </row>
    <row r="3802" spans="1:20" ht="13.2" x14ac:dyDescent="0.25">
      <c r="A3802" s="7" t="s">
        <v>8371</v>
      </c>
      <c r="B3802" s="7" t="s">
        <v>20</v>
      </c>
      <c r="C3802" s="7" t="s">
        <v>21</v>
      </c>
      <c r="D3802" s="7" t="s">
        <v>22</v>
      </c>
      <c r="E3802" s="7" t="s">
        <v>17</v>
      </c>
      <c r="F3802" s="7" t="s">
        <v>8372</v>
      </c>
      <c r="G3802" s="7" t="s">
        <v>8373</v>
      </c>
      <c r="H3802" s="7">
        <v>35</v>
      </c>
      <c r="I3802" s="7">
        <v>48.16</v>
      </c>
      <c r="J3802" s="7">
        <v>10</v>
      </c>
      <c r="K3802" s="7">
        <v>481.6</v>
      </c>
      <c r="L3802" s="7" t="s">
        <v>38</v>
      </c>
      <c r="M3802" s="9">
        <v>1</v>
      </c>
      <c r="N3802" s="6" t="str">
        <f>IF(ev_charging_network_usage_!$I3802&lt;=10,"Low",IF(ev_charging_network_usage_!$I3802&lt;=30,"Medium","High"))</f>
        <v>High</v>
      </c>
      <c r="O3802" s="6" t="str">
        <f t="shared" si="241"/>
        <v>Low Satisfaction</v>
      </c>
      <c r="P3802" s="6" t="str">
        <f>IF(ev_charging_network_usage_!$H3802&lt;30,"Short Charging",IF(ev_charging_network_usage_!$H3802&lt;=60,"Medium Charging","Long Charging"))</f>
        <v>Medium Charging</v>
      </c>
      <c r="Q3802" s="6">
        <f t="shared" si="240"/>
        <v>1</v>
      </c>
      <c r="R3802" s="30">
        <f t="shared" si="238"/>
        <v>0.71388888888888891</v>
      </c>
      <c r="S3802" s="28">
        <f t="shared" si="239"/>
        <v>45584</v>
      </c>
      <c r="T3802" s="28"/>
    </row>
    <row r="3803" spans="1:20" ht="13.2" x14ac:dyDescent="0.25">
      <c r="A3803" s="3" t="s">
        <v>8374</v>
      </c>
      <c r="B3803" s="3" t="s">
        <v>14</v>
      </c>
      <c r="C3803" s="3" t="s">
        <v>15</v>
      </c>
      <c r="D3803" s="3" t="s">
        <v>31</v>
      </c>
      <c r="E3803" s="3" t="s">
        <v>35</v>
      </c>
      <c r="F3803" s="3" t="s">
        <v>8375</v>
      </c>
      <c r="G3803" s="3" t="s">
        <v>8376</v>
      </c>
      <c r="H3803" s="3">
        <v>38</v>
      </c>
      <c r="I3803" s="3">
        <v>12.56</v>
      </c>
      <c r="J3803" s="3">
        <v>15</v>
      </c>
      <c r="K3803" s="3">
        <v>188.4</v>
      </c>
      <c r="L3803" s="3" t="s">
        <v>27</v>
      </c>
      <c r="M3803" s="5">
        <v>3</v>
      </c>
      <c r="N3803" s="6" t="str">
        <f>IF(ev_charging_network_usage_!$I3803&lt;=10,"Low",IF(ev_charging_network_usage_!$I3803&lt;=30,"Medium","High"))</f>
        <v>Medium</v>
      </c>
      <c r="O3803" s="6" t="str">
        <f t="shared" si="241"/>
        <v>Medium Satisfaction</v>
      </c>
      <c r="P3803" s="6" t="str">
        <f>IF(ev_charging_network_usage_!$H3803&lt;30,"Short Charging",IF(ev_charging_network_usage_!$H3803&lt;=60,"Medium Charging","Long Charging"))</f>
        <v>Medium Charging</v>
      </c>
      <c r="Q3803" s="6">
        <f t="shared" si="240"/>
        <v>3</v>
      </c>
      <c r="R3803" s="30">
        <f t="shared" si="238"/>
        <v>0.12430555555555556</v>
      </c>
      <c r="S3803" s="28">
        <f t="shared" si="239"/>
        <v>45104</v>
      </c>
      <c r="T3803" s="28"/>
    </row>
    <row r="3804" spans="1:20" ht="13.2" x14ac:dyDescent="0.25">
      <c r="A3804" s="7" t="s">
        <v>8377</v>
      </c>
      <c r="B3804" s="7" t="s">
        <v>48</v>
      </c>
      <c r="C3804" s="7" t="s">
        <v>15</v>
      </c>
      <c r="D3804" s="7" t="s">
        <v>34</v>
      </c>
      <c r="E3804" s="7" t="s">
        <v>35</v>
      </c>
      <c r="F3804" s="7" t="s">
        <v>8378</v>
      </c>
      <c r="G3804" s="7" t="s">
        <v>8379</v>
      </c>
      <c r="H3804" s="7">
        <v>72</v>
      </c>
      <c r="I3804" s="7">
        <v>39.97</v>
      </c>
      <c r="J3804" s="7">
        <v>12</v>
      </c>
      <c r="K3804" s="7">
        <v>479.64</v>
      </c>
      <c r="L3804" s="7" t="s">
        <v>18</v>
      </c>
      <c r="M3804" s="9">
        <v>1</v>
      </c>
      <c r="N3804" s="6" t="str">
        <f>IF(ev_charging_network_usage_!$I3804&lt;=10,"Low",IF(ev_charging_network_usage_!$I3804&lt;=30,"Medium","High"))</f>
        <v>High</v>
      </c>
      <c r="O3804" s="6" t="str">
        <f t="shared" si="241"/>
        <v>Low Satisfaction</v>
      </c>
      <c r="P3804" s="6" t="str">
        <f>IF(ev_charging_network_usage_!$H3804&lt;30,"Short Charging",IF(ev_charging_network_usage_!$H3804&lt;=60,"Medium Charging","Long Charging"))</f>
        <v>Long Charging</v>
      </c>
      <c r="Q3804" s="6">
        <f t="shared" si="240"/>
        <v>3</v>
      </c>
      <c r="R3804" s="30">
        <f t="shared" si="238"/>
        <v>0.98819444444444449</v>
      </c>
      <c r="S3804" s="28">
        <f t="shared" si="239"/>
        <v>45551</v>
      </c>
      <c r="T3804" s="28"/>
    </row>
    <row r="3805" spans="1:20" ht="13.2" x14ac:dyDescent="0.25">
      <c r="A3805" s="3" t="s">
        <v>8380</v>
      </c>
      <c r="B3805" s="3" t="s">
        <v>29</v>
      </c>
      <c r="C3805" s="3" t="s">
        <v>21</v>
      </c>
      <c r="D3805" s="3" t="s">
        <v>22</v>
      </c>
      <c r="E3805" s="3" t="s">
        <v>17</v>
      </c>
      <c r="F3805" s="3" t="s">
        <v>8381</v>
      </c>
      <c r="G3805" s="3" t="s">
        <v>8382</v>
      </c>
      <c r="H3805" s="3">
        <v>62</v>
      </c>
      <c r="I3805" s="3">
        <v>3.25</v>
      </c>
      <c r="J3805" s="3">
        <v>12</v>
      </c>
      <c r="K3805" s="3">
        <v>39</v>
      </c>
      <c r="L3805" s="3" t="s">
        <v>38</v>
      </c>
      <c r="M3805" s="5">
        <v>4</v>
      </c>
      <c r="N3805" s="6" t="str">
        <f>IF(ev_charging_network_usage_!$I3805&lt;=10,"Low",IF(ev_charging_network_usage_!$I3805&lt;=30,"Medium","High"))</f>
        <v>Low</v>
      </c>
      <c r="O3805" s="6" t="str">
        <f t="shared" si="241"/>
        <v>Medium Satisfaction</v>
      </c>
      <c r="P3805" s="6" t="str">
        <f>IF(ev_charging_network_usage_!$H3805&lt;30,"Short Charging",IF(ev_charging_network_usage_!$H3805&lt;=60,"Medium Charging","Long Charging"))</f>
        <v>Long Charging</v>
      </c>
      <c r="Q3805" s="6">
        <f t="shared" si="240"/>
        <v>1</v>
      </c>
      <c r="R3805" s="30">
        <f t="shared" si="238"/>
        <v>0.63680555555555551</v>
      </c>
      <c r="S3805" s="28">
        <f t="shared" si="239"/>
        <v>45464</v>
      </c>
      <c r="T3805" s="28"/>
    </row>
    <row r="3806" spans="1:20" ht="13.2" x14ac:dyDescent="0.25">
      <c r="A3806" s="7" t="s">
        <v>8383</v>
      </c>
      <c r="B3806" s="7" t="s">
        <v>55</v>
      </c>
      <c r="C3806" s="7" t="s">
        <v>21</v>
      </c>
      <c r="D3806" s="7" t="s">
        <v>34</v>
      </c>
      <c r="E3806" s="7" t="s">
        <v>17</v>
      </c>
      <c r="F3806" s="7" t="s">
        <v>8384</v>
      </c>
      <c r="G3806" s="7" t="s">
        <v>8385</v>
      </c>
      <c r="H3806" s="7">
        <v>103</v>
      </c>
      <c r="I3806" s="7">
        <v>42.48</v>
      </c>
      <c r="J3806" s="7">
        <v>15</v>
      </c>
      <c r="K3806" s="7">
        <v>637.20000000000005</v>
      </c>
      <c r="L3806" s="7" t="s">
        <v>27</v>
      </c>
      <c r="M3806" s="9">
        <v>4</v>
      </c>
      <c r="N3806" s="6" t="str">
        <f>IF(ev_charging_network_usage_!$I3806&lt;=10,"Low",IF(ev_charging_network_usage_!$I3806&lt;=30,"Medium","High"))</f>
        <v>High</v>
      </c>
      <c r="O3806" s="6" t="str">
        <f t="shared" si="241"/>
        <v>Medium Satisfaction</v>
      </c>
      <c r="P3806" s="6" t="str">
        <f>IF(ev_charging_network_usage_!$H3806&lt;30,"Short Charging",IF(ev_charging_network_usage_!$H3806&lt;=60,"Medium Charging","Long Charging"))</f>
        <v>Long Charging</v>
      </c>
      <c r="Q3806" s="6">
        <f t="shared" si="240"/>
        <v>1</v>
      </c>
      <c r="R3806" s="30">
        <f t="shared" si="238"/>
        <v>0.11666666666666667</v>
      </c>
      <c r="S3806" s="28">
        <f t="shared" si="239"/>
        <v>45194</v>
      </c>
      <c r="T3806" s="28"/>
    </row>
    <row r="3807" spans="1:20" ht="13.2" x14ac:dyDescent="0.25">
      <c r="A3807" s="3" t="s">
        <v>8386</v>
      </c>
      <c r="B3807" s="3" t="s">
        <v>29</v>
      </c>
      <c r="C3807" s="3" t="s">
        <v>21</v>
      </c>
      <c r="D3807" s="3" t="s">
        <v>34</v>
      </c>
      <c r="E3807" s="3" t="s">
        <v>17</v>
      </c>
      <c r="F3807" s="3" t="s">
        <v>8387</v>
      </c>
      <c r="G3807" s="3" t="s">
        <v>8388</v>
      </c>
      <c r="H3807" s="3">
        <v>37</v>
      </c>
      <c r="I3807" s="3">
        <v>16.29</v>
      </c>
      <c r="J3807" s="3">
        <v>12</v>
      </c>
      <c r="K3807" s="3">
        <v>195.48</v>
      </c>
      <c r="L3807" s="3" t="s">
        <v>27</v>
      </c>
      <c r="M3807" s="5">
        <v>5</v>
      </c>
      <c r="N3807" s="6" t="str">
        <f>IF(ev_charging_network_usage_!$I3807&lt;=10,"Low",IF(ev_charging_network_usage_!$I3807&lt;=30,"Medium","High"))</f>
        <v>Medium</v>
      </c>
      <c r="O3807" s="6" t="str">
        <f t="shared" si="241"/>
        <v>High Satisfaction</v>
      </c>
      <c r="P3807" s="6" t="str">
        <f>IF(ev_charging_network_usage_!$H3807&lt;30,"Short Charging",IF(ev_charging_network_usage_!$H3807&lt;=60,"Medium Charging","Long Charging"))</f>
        <v>Medium Charging</v>
      </c>
      <c r="Q3807" s="6">
        <f t="shared" si="240"/>
        <v>1</v>
      </c>
      <c r="R3807" s="30">
        <f t="shared" si="238"/>
        <v>0.41597222222222224</v>
      </c>
      <c r="S3807" s="28">
        <f t="shared" si="239"/>
        <v>44953</v>
      </c>
      <c r="T3807" s="28"/>
    </row>
    <row r="3808" spans="1:20" ht="13.2" x14ac:dyDescent="0.25">
      <c r="A3808" s="7" t="s">
        <v>8389</v>
      </c>
      <c r="B3808" s="7" t="s">
        <v>29</v>
      </c>
      <c r="C3808" s="7" t="s">
        <v>30</v>
      </c>
      <c r="D3808" s="7" t="s">
        <v>31</v>
      </c>
      <c r="E3808" s="7" t="s">
        <v>35</v>
      </c>
      <c r="F3808" s="8">
        <v>45540.95208333333</v>
      </c>
      <c r="G3808" s="8">
        <v>45570.000694444447</v>
      </c>
      <c r="H3808" s="7">
        <v>70</v>
      </c>
      <c r="I3808" s="7">
        <v>43.98</v>
      </c>
      <c r="J3808" s="7">
        <v>10</v>
      </c>
      <c r="K3808" s="7">
        <v>439.8</v>
      </c>
      <c r="L3808" s="7" t="s">
        <v>27</v>
      </c>
      <c r="M3808" s="9">
        <v>3</v>
      </c>
      <c r="N3808" s="6" t="str">
        <f>IF(ev_charging_network_usage_!$I3808&lt;=10,"Low",IF(ev_charging_network_usage_!$I3808&lt;=30,"Medium","High"))</f>
        <v>High</v>
      </c>
      <c r="O3808" s="6" t="str">
        <f t="shared" si="241"/>
        <v>Medium Satisfaction</v>
      </c>
      <c r="P3808" s="6" t="str">
        <f>IF(ev_charging_network_usage_!$H3808&lt;30,"Short Charging",IF(ev_charging_network_usage_!$H3808&lt;=60,"Medium Charging","Long Charging"))</f>
        <v>Long Charging</v>
      </c>
      <c r="Q3808" s="6">
        <f t="shared" si="240"/>
        <v>2</v>
      </c>
      <c r="R3808" s="30">
        <f t="shared" si="238"/>
        <v>0.95208333333333328</v>
      </c>
      <c r="S3808" s="28">
        <f t="shared" si="239"/>
        <v>45540</v>
      </c>
      <c r="T3808" s="28"/>
    </row>
    <row r="3809" spans="1:20" ht="13.2" x14ac:dyDescent="0.25">
      <c r="A3809" s="3" t="s">
        <v>8390</v>
      </c>
      <c r="B3809" s="3" t="s">
        <v>48</v>
      </c>
      <c r="C3809" s="3" t="s">
        <v>21</v>
      </c>
      <c r="D3809" s="3" t="s">
        <v>22</v>
      </c>
      <c r="E3809" s="3" t="s">
        <v>17</v>
      </c>
      <c r="F3809" s="4">
        <v>45089.962500000001</v>
      </c>
      <c r="G3809" s="4">
        <v>45119.00277777778</v>
      </c>
      <c r="H3809" s="3">
        <v>58</v>
      </c>
      <c r="I3809" s="3">
        <v>48.87</v>
      </c>
      <c r="J3809" s="3">
        <v>10</v>
      </c>
      <c r="K3809" s="3">
        <v>488.7</v>
      </c>
      <c r="L3809" s="3" t="s">
        <v>18</v>
      </c>
      <c r="M3809" s="5">
        <v>2</v>
      </c>
      <c r="N3809" s="6" t="str">
        <f>IF(ev_charging_network_usage_!$I3809&lt;=10,"Low",IF(ev_charging_network_usage_!$I3809&lt;=30,"Medium","High"))</f>
        <v>High</v>
      </c>
      <c r="O3809" s="6" t="str">
        <f t="shared" si="241"/>
        <v>Low Satisfaction</v>
      </c>
      <c r="P3809" s="6" t="str">
        <f>IF(ev_charging_network_usage_!$H3809&lt;30,"Short Charging",IF(ev_charging_network_usage_!$H3809&lt;=60,"Medium Charging","Long Charging"))</f>
        <v>Medium Charging</v>
      </c>
      <c r="Q3809" s="6">
        <f t="shared" si="240"/>
        <v>1</v>
      </c>
      <c r="R3809" s="30">
        <f t="shared" si="238"/>
        <v>0.96250000000000002</v>
      </c>
      <c r="S3809" s="28">
        <f t="shared" si="239"/>
        <v>45089</v>
      </c>
      <c r="T3809" s="28"/>
    </row>
    <row r="3810" spans="1:20" ht="13.2" x14ac:dyDescent="0.25">
      <c r="A3810" s="7" t="s">
        <v>8391</v>
      </c>
      <c r="B3810" s="7" t="s">
        <v>48</v>
      </c>
      <c r="C3810" s="7" t="s">
        <v>30</v>
      </c>
      <c r="D3810" s="7" t="s">
        <v>16</v>
      </c>
      <c r="E3810" s="7" t="s">
        <v>35</v>
      </c>
      <c r="F3810" s="7" t="s">
        <v>8392</v>
      </c>
      <c r="G3810" s="7" t="s">
        <v>8393</v>
      </c>
      <c r="H3810" s="7">
        <v>60</v>
      </c>
      <c r="I3810" s="7">
        <v>22.56</v>
      </c>
      <c r="J3810" s="7">
        <v>15</v>
      </c>
      <c r="K3810" s="7">
        <v>338.4</v>
      </c>
      <c r="L3810" s="7" t="s">
        <v>27</v>
      </c>
      <c r="M3810" s="9">
        <v>2</v>
      </c>
      <c r="N3810" s="6" t="str">
        <f>IF(ev_charging_network_usage_!$I3810&lt;=10,"Low",IF(ev_charging_network_usage_!$I3810&lt;=30,"Medium","High"))</f>
        <v>Medium</v>
      </c>
      <c r="O3810" s="6" t="str">
        <f t="shared" si="241"/>
        <v>Low Satisfaction</v>
      </c>
      <c r="P3810" s="6" t="str">
        <f>IF(ev_charging_network_usage_!$H3810&lt;30,"Short Charging",IF(ev_charging_network_usage_!$H3810&lt;=60,"Medium Charging","Long Charging"))</f>
        <v>Medium Charging</v>
      </c>
      <c r="Q3810" s="6">
        <f t="shared" si="240"/>
        <v>2</v>
      </c>
      <c r="R3810" s="30">
        <f t="shared" si="238"/>
        <v>0.34305555555555556</v>
      </c>
      <c r="S3810" s="28">
        <f t="shared" si="239"/>
        <v>45195</v>
      </c>
      <c r="T3810" s="28"/>
    </row>
    <row r="3811" spans="1:20" ht="13.2" x14ac:dyDescent="0.25">
      <c r="A3811" s="3" t="s">
        <v>8394</v>
      </c>
      <c r="B3811" s="3" t="s">
        <v>20</v>
      </c>
      <c r="C3811" s="3" t="s">
        <v>21</v>
      </c>
      <c r="D3811" s="3" t="s">
        <v>34</v>
      </c>
      <c r="E3811" s="3" t="s">
        <v>17</v>
      </c>
      <c r="F3811" s="3" t="s">
        <v>8395</v>
      </c>
      <c r="G3811" s="3" t="s">
        <v>8396</v>
      </c>
      <c r="H3811" s="3">
        <v>83</v>
      </c>
      <c r="I3811" s="3">
        <v>51.74</v>
      </c>
      <c r="J3811" s="3">
        <v>12</v>
      </c>
      <c r="K3811" s="3">
        <v>620.88</v>
      </c>
      <c r="L3811" s="3" t="s">
        <v>38</v>
      </c>
      <c r="M3811" s="5">
        <v>2</v>
      </c>
      <c r="N3811" s="6" t="str">
        <f>IF(ev_charging_network_usage_!$I3811&lt;=10,"Low",IF(ev_charging_network_usage_!$I3811&lt;=30,"Medium","High"))</f>
        <v>High</v>
      </c>
      <c r="O3811" s="6" t="str">
        <f t="shared" si="241"/>
        <v>Low Satisfaction</v>
      </c>
      <c r="P3811" s="6" t="str">
        <f>IF(ev_charging_network_usage_!$H3811&lt;30,"Short Charging",IF(ev_charging_network_usage_!$H3811&lt;=60,"Medium Charging","Long Charging"))</f>
        <v>Long Charging</v>
      </c>
      <c r="Q3811" s="6">
        <f t="shared" si="240"/>
        <v>1</v>
      </c>
      <c r="R3811" s="30">
        <f t="shared" si="238"/>
        <v>0.12013888888888889</v>
      </c>
      <c r="S3811" s="28">
        <f t="shared" si="239"/>
        <v>45440</v>
      </c>
      <c r="T3811" s="28"/>
    </row>
    <row r="3812" spans="1:20" ht="13.2" x14ac:dyDescent="0.25">
      <c r="A3812" s="7" t="s">
        <v>8397</v>
      </c>
      <c r="B3812" s="7" t="s">
        <v>55</v>
      </c>
      <c r="C3812" s="7" t="s">
        <v>21</v>
      </c>
      <c r="D3812" s="7" t="s">
        <v>16</v>
      </c>
      <c r="E3812" s="7" t="s">
        <v>35</v>
      </c>
      <c r="F3812" s="7" t="s">
        <v>8398</v>
      </c>
      <c r="G3812" s="7" t="s">
        <v>8399</v>
      </c>
      <c r="H3812" s="7">
        <v>56</v>
      </c>
      <c r="I3812" s="7">
        <v>21.54</v>
      </c>
      <c r="J3812" s="7">
        <v>15</v>
      </c>
      <c r="K3812" s="7">
        <v>323.10000000000002</v>
      </c>
      <c r="L3812" s="7" t="s">
        <v>23</v>
      </c>
      <c r="M3812" s="9">
        <v>3</v>
      </c>
      <c r="N3812" s="6" t="str">
        <f>IF(ev_charging_network_usage_!$I3812&lt;=10,"Low",IF(ev_charging_network_usage_!$I3812&lt;=30,"Medium","High"))</f>
        <v>Medium</v>
      </c>
      <c r="O3812" s="6" t="str">
        <f t="shared" si="241"/>
        <v>Medium Satisfaction</v>
      </c>
      <c r="P3812" s="6" t="str">
        <f>IF(ev_charging_network_usage_!$H3812&lt;30,"Short Charging",IF(ev_charging_network_usage_!$H3812&lt;=60,"Medium Charging","Long Charging"))</f>
        <v>Medium Charging</v>
      </c>
      <c r="Q3812" s="6">
        <f t="shared" si="240"/>
        <v>1</v>
      </c>
      <c r="R3812" s="30">
        <f t="shared" si="238"/>
        <v>0.48402777777777778</v>
      </c>
      <c r="S3812" s="28">
        <f t="shared" si="239"/>
        <v>44944</v>
      </c>
      <c r="T3812" s="28"/>
    </row>
    <row r="3813" spans="1:20" ht="13.2" x14ac:dyDescent="0.25">
      <c r="A3813" s="3" t="s">
        <v>8400</v>
      </c>
      <c r="B3813" s="3" t="s">
        <v>43</v>
      </c>
      <c r="C3813" s="3" t="s">
        <v>30</v>
      </c>
      <c r="D3813" s="3" t="s">
        <v>22</v>
      </c>
      <c r="E3813" s="3" t="s">
        <v>35</v>
      </c>
      <c r="F3813" s="4">
        <v>45508.382638888892</v>
      </c>
      <c r="G3813" s="4">
        <v>45508.451388888891</v>
      </c>
      <c r="H3813" s="3">
        <v>99</v>
      </c>
      <c r="I3813" s="3">
        <v>32.36</v>
      </c>
      <c r="J3813" s="3">
        <v>12</v>
      </c>
      <c r="K3813" s="3">
        <v>388.32</v>
      </c>
      <c r="L3813" s="3" t="s">
        <v>38</v>
      </c>
      <c r="M3813" s="5">
        <v>3</v>
      </c>
      <c r="N3813" s="6" t="str">
        <f>IF(ev_charging_network_usage_!$I3813&lt;=10,"Low",IF(ev_charging_network_usage_!$I3813&lt;=30,"Medium","High"))</f>
        <v>High</v>
      </c>
      <c r="O3813" s="6" t="str">
        <f t="shared" si="241"/>
        <v>Medium Satisfaction</v>
      </c>
      <c r="P3813" s="6" t="str">
        <f>IF(ev_charging_network_usage_!$H3813&lt;30,"Short Charging",IF(ev_charging_network_usage_!$H3813&lt;=60,"Medium Charging","Long Charging"))</f>
        <v>Long Charging</v>
      </c>
      <c r="Q3813" s="6">
        <f t="shared" si="240"/>
        <v>2</v>
      </c>
      <c r="R3813" s="30">
        <f t="shared" si="238"/>
        <v>0.38263888888888886</v>
      </c>
      <c r="S3813" s="28">
        <f t="shared" si="239"/>
        <v>45508</v>
      </c>
      <c r="T3813" s="28"/>
    </row>
    <row r="3814" spans="1:20" ht="13.2" x14ac:dyDescent="0.25">
      <c r="A3814" s="7" t="s">
        <v>8401</v>
      </c>
      <c r="B3814" s="7" t="s">
        <v>78</v>
      </c>
      <c r="C3814" s="7" t="s">
        <v>15</v>
      </c>
      <c r="D3814" s="7" t="s">
        <v>22</v>
      </c>
      <c r="E3814" s="7" t="s">
        <v>17</v>
      </c>
      <c r="F3814" s="7" t="s">
        <v>8402</v>
      </c>
      <c r="G3814" s="7" t="s">
        <v>8403</v>
      </c>
      <c r="H3814" s="7">
        <v>87</v>
      </c>
      <c r="I3814" s="7">
        <v>25.8</v>
      </c>
      <c r="J3814" s="7">
        <v>10</v>
      </c>
      <c r="K3814" s="7">
        <v>258</v>
      </c>
      <c r="L3814" s="7" t="s">
        <v>27</v>
      </c>
      <c r="M3814" s="9">
        <v>4</v>
      </c>
      <c r="N3814" s="6" t="str">
        <f>IF(ev_charging_network_usage_!$I3814&lt;=10,"Low",IF(ev_charging_network_usage_!$I3814&lt;=30,"Medium","High"))</f>
        <v>Medium</v>
      </c>
      <c r="O3814" s="6" t="str">
        <f t="shared" si="241"/>
        <v>Medium Satisfaction</v>
      </c>
      <c r="P3814" s="6" t="str">
        <f>IF(ev_charging_network_usage_!$H3814&lt;30,"Short Charging",IF(ev_charging_network_usage_!$H3814&lt;=60,"Medium Charging","Long Charging"))</f>
        <v>Long Charging</v>
      </c>
      <c r="Q3814" s="6">
        <f t="shared" si="240"/>
        <v>3</v>
      </c>
      <c r="R3814" s="30">
        <f t="shared" si="238"/>
        <v>0.47638888888888886</v>
      </c>
      <c r="S3814" s="28">
        <f t="shared" si="239"/>
        <v>45310</v>
      </c>
      <c r="T3814" s="28"/>
    </row>
    <row r="3815" spans="1:20" ht="13.2" x14ac:dyDescent="0.25">
      <c r="A3815" s="3" t="s">
        <v>8404</v>
      </c>
      <c r="B3815" s="3" t="s">
        <v>29</v>
      </c>
      <c r="C3815" s="3" t="s">
        <v>30</v>
      </c>
      <c r="D3815" s="3" t="s">
        <v>22</v>
      </c>
      <c r="E3815" s="3" t="s">
        <v>35</v>
      </c>
      <c r="F3815" s="3" t="s">
        <v>8405</v>
      </c>
      <c r="G3815" s="3" t="s">
        <v>8406</v>
      </c>
      <c r="H3815" s="3">
        <v>59</v>
      </c>
      <c r="I3815" s="3">
        <v>30.42</v>
      </c>
      <c r="J3815" s="3">
        <v>10</v>
      </c>
      <c r="K3815" s="3">
        <v>304.2</v>
      </c>
      <c r="L3815" s="3" t="s">
        <v>23</v>
      </c>
      <c r="M3815" s="5">
        <v>3</v>
      </c>
      <c r="N3815" s="6" t="str">
        <f>IF(ev_charging_network_usage_!$I3815&lt;=10,"Low",IF(ev_charging_network_usage_!$I3815&lt;=30,"Medium","High"))</f>
        <v>High</v>
      </c>
      <c r="O3815" s="6" t="str">
        <f t="shared" si="241"/>
        <v>Medium Satisfaction</v>
      </c>
      <c r="P3815" s="6" t="str">
        <f>IF(ev_charging_network_usage_!$H3815&lt;30,"Short Charging",IF(ev_charging_network_usage_!$H3815&lt;=60,"Medium Charging","Long Charging"))</f>
        <v>Medium Charging</v>
      </c>
      <c r="Q3815" s="6">
        <f t="shared" si="240"/>
        <v>2</v>
      </c>
      <c r="R3815" s="30">
        <f t="shared" si="238"/>
        <v>0.1701388888888889</v>
      </c>
      <c r="S3815" s="28">
        <f t="shared" si="239"/>
        <v>45249</v>
      </c>
      <c r="T3815" s="28"/>
    </row>
    <row r="3816" spans="1:20" ht="13.2" x14ac:dyDescent="0.25">
      <c r="A3816" s="7" t="s">
        <v>8407</v>
      </c>
      <c r="B3816" s="7" t="s">
        <v>59</v>
      </c>
      <c r="C3816" s="7" t="s">
        <v>15</v>
      </c>
      <c r="D3816" s="7" t="s">
        <v>31</v>
      </c>
      <c r="E3816" s="7" t="s">
        <v>17</v>
      </c>
      <c r="F3816" s="8">
        <v>45326.601388888892</v>
      </c>
      <c r="G3816" s="8">
        <v>45326.617361111108</v>
      </c>
      <c r="H3816" s="7">
        <v>23</v>
      </c>
      <c r="I3816" s="7">
        <v>53.4</v>
      </c>
      <c r="J3816" s="7">
        <v>8</v>
      </c>
      <c r="K3816" s="7">
        <v>427.2</v>
      </c>
      <c r="L3816" s="7" t="s">
        <v>27</v>
      </c>
      <c r="M3816" s="9">
        <v>3</v>
      </c>
      <c r="N3816" s="6" t="str">
        <f>IF(ev_charging_network_usage_!$I3816&lt;=10,"Low",IF(ev_charging_network_usage_!$I3816&lt;=30,"Medium","High"))</f>
        <v>High</v>
      </c>
      <c r="O3816" s="6" t="str">
        <f t="shared" si="241"/>
        <v>Medium Satisfaction</v>
      </c>
      <c r="P3816" s="6" t="str">
        <f>IF(ev_charging_network_usage_!$H3816&lt;30,"Short Charging",IF(ev_charging_network_usage_!$H3816&lt;=60,"Medium Charging","Long Charging"))</f>
        <v>Short Charging</v>
      </c>
      <c r="Q3816" s="6">
        <f t="shared" si="240"/>
        <v>3</v>
      </c>
      <c r="R3816" s="30">
        <f t="shared" si="238"/>
        <v>0.60138888888888886</v>
      </c>
      <c r="S3816" s="28">
        <f t="shared" si="239"/>
        <v>45326</v>
      </c>
      <c r="T3816" s="28"/>
    </row>
    <row r="3817" spans="1:20" ht="13.2" x14ac:dyDescent="0.25">
      <c r="A3817" s="3" t="s">
        <v>8408</v>
      </c>
      <c r="B3817" s="3" t="s">
        <v>29</v>
      </c>
      <c r="C3817" s="3" t="s">
        <v>15</v>
      </c>
      <c r="D3817" s="3" t="s">
        <v>16</v>
      </c>
      <c r="E3817" s="3" t="s">
        <v>17</v>
      </c>
      <c r="F3817" s="4">
        <v>45174.518750000003</v>
      </c>
      <c r="G3817" s="4">
        <v>45174.541666666664</v>
      </c>
      <c r="H3817" s="3">
        <v>33</v>
      </c>
      <c r="I3817" s="3">
        <v>53.05</v>
      </c>
      <c r="J3817" s="3">
        <v>8</v>
      </c>
      <c r="K3817" s="3">
        <v>424.4</v>
      </c>
      <c r="L3817" s="3" t="s">
        <v>38</v>
      </c>
      <c r="M3817" s="5">
        <v>1</v>
      </c>
      <c r="N3817" s="6" t="str">
        <f>IF(ev_charging_network_usage_!$I3817&lt;=10,"Low",IF(ev_charging_network_usage_!$I3817&lt;=30,"Medium","High"))</f>
        <v>High</v>
      </c>
      <c r="O3817" s="6" t="str">
        <f t="shared" si="241"/>
        <v>Low Satisfaction</v>
      </c>
      <c r="P3817" s="6" t="str">
        <f>IF(ev_charging_network_usage_!$H3817&lt;30,"Short Charging",IF(ev_charging_network_usage_!$H3817&lt;=60,"Medium Charging","Long Charging"))</f>
        <v>Medium Charging</v>
      </c>
      <c r="Q3817" s="6">
        <f t="shared" si="240"/>
        <v>3</v>
      </c>
      <c r="R3817" s="30">
        <f t="shared" si="238"/>
        <v>0.51875000000000004</v>
      </c>
      <c r="S3817" s="28">
        <f t="shared" si="239"/>
        <v>45174</v>
      </c>
      <c r="T3817" s="28"/>
    </row>
    <row r="3818" spans="1:20" ht="13.2" x14ac:dyDescent="0.25">
      <c r="A3818" s="7" t="s">
        <v>8409</v>
      </c>
      <c r="B3818" s="7" t="s">
        <v>20</v>
      </c>
      <c r="C3818" s="7" t="s">
        <v>21</v>
      </c>
      <c r="D3818" s="7" t="s">
        <v>16</v>
      </c>
      <c r="E3818" s="7" t="s">
        <v>17</v>
      </c>
      <c r="F3818" s="7" t="s">
        <v>8410</v>
      </c>
      <c r="G3818" s="7" t="s">
        <v>8411</v>
      </c>
      <c r="H3818" s="7">
        <v>110</v>
      </c>
      <c r="I3818" s="7">
        <v>2.14</v>
      </c>
      <c r="J3818" s="7">
        <v>12</v>
      </c>
      <c r="K3818" s="7">
        <v>25.68</v>
      </c>
      <c r="L3818" s="7" t="s">
        <v>27</v>
      </c>
      <c r="M3818" s="9">
        <v>2</v>
      </c>
      <c r="N3818" s="6" t="str">
        <f>IF(ev_charging_network_usage_!$I3818&lt;=10,"Low",IF(ev_charging_network_usage_!$I3818&lt;=30,"Medium","High"))</f>
        <v>Low</v>
      </c>
      <c r="O3818" s="6" t="str">
        <f t="shared" si="241"/>
        <v>Low Satisfaction</v>
      </c>
      <c r="P3818" s="6" t="str">
        <f>IF(ev_charging_network_usage_!$H3818&lt;30,"Short Charging",IF(ev_charging_network_usage_!$H3818&lt;=60,"Medium Charging","Long Charging"))</f>
        <v>Long Charging</v>
      </c>
      <c r="Q3818" s="6">
        <f t="shared" si="240"/>
        <v>1</v>
      </c>
      <c r="R3818" s="30">
        <f t="shared" si="238"/>
        <v>0.17847222222222223</v>
      </c>
      <c r="S3818" s="28">
        <f t="shared" si="239"/>
        <v>45227</v>
      </c>
      <c r="T3818" s="28"/>
    </row>
    <row r="3819" spans="1:20" ht="13.2" x14ac:dyDescent="0.25">
      <c r="A3819" s="3" t="s">
        <v>8412</v>
      </c>
      <c r="B3819" s="3" t="s">
        <v>55</v>
      </c>
      <c r="C3819" s="3" t="s">
        <v>15</v>
      </c>
      <c r="D3819" s="3" t="s">
        <v>22</v>
      </c>
      <c r="E3819" s="3" t="s">
        <v>17</v>
      </c>
      <c r="F3819" s="4">
        <v>45361.499305555553</v>
      </c>
      <c r="G3819" s="4">
        <v>45361.55972222222</v>
      </c>
      <c r="H3819" s="3">
        <v>87</v>
      </c>
      <c r="I3819" s="3">
        <v>18.489999999999998</v>
      </c>
      <c r="J3819" s="3">
        <v>12</v>
      </c>
      <c r="K3819" s="3">
        <v>221.88</v>
      </c>
      <c r="L3819" s="3" t="s">
        <v>18</v>
      </c>
      <c r="M3819" s="5">
        <v>1</v>
      </c>
      <c r="N3819" s="6" t="str">
        <f>IF(ev_charging_network_usage_!$I3819&lt;=10,"Low",IF(ev_charging_network_usage_!$I3819&lt;=30,"Medium","High"))</f>
        <v>Medium</v>
      </c>
      <c r="O3819" s="6" t="str">
        <f t="shared" si="241"/>
        <v>Low Satisfaction</v>
      </c>
      <c r="P3819" s="6" t="str">
        <f>IF(ev_charging_network_usage_!$H3819&lt;30,"Short Charging",IF(ev_charging_network_usage_!$H3819&lt;=60,"Medium Charging","Long Charging"))</f>
        <v>Long Charging</v>
      </c>
      <c r="Q3819" s="6">
        <f t="shared" si="240"/>
        <v>3</v>
      </c>
      <c r="R3819" s="30">
        <f t="shared" si="238"/>
        <v>0.49930555555555556</v>
      </c>
      <c r="S3819" s="28">
        <f t="shared" si="239"/>
        <v>45361</v>
      </c>
      <c r="T3819" s="28"/>
    </row>
    <row r="3820" spans="1:20" ht="13.2" x14ac:dyDescent="0.25">
      <c r="A3820" s="7" t="s">
        <v>8413</v>
      </c>
      <c r="B3820" s="7" t="s">
        <v>20</v>
      </c>
      <c r="C3820" s="7" t="s">
        <v>30</v>
      </c>
      <c r="D3820" s="7" t="s">
        <v>16</v>
      </c>
      <c r="E3820" s="7" t="s">
        <v>17</v>
      </c>
      <c r="F3820" s="7" t="s">
        <v>8414</v>
      </c>
      <c r="G3820" s="7" t="s">
        <v>8415</v>
      </c>
      <c r="H3820" s="7">
        <v>39</v>
      </c>
      <c r="I3820" s="7">
        <v>33.42</v>
      </c>
      <c r="J3820" s="7">
        <v>12</v>
      </c>
      <c r="K3820" s="7">
        <v>401.04</v>
      </c>
      <c r="L3820" s="7" t="s">
        <v>27</v>
      </c>
      <c r="M3820" s="9">
        <v>3</v>
      </c>
      <c r="N3820" s="6" t="str">
        <f>IF(ev_charging_network_usage_!$I3820&lt;=10,"Low",IF(ev_charging_network_usage_!$I3820&lt;=30,"Medium","High"))</f>
        <v>High</v>
      </c>
      <c r="O3820" s="6" t="str">
        <f t="shared" si="241"/>
        <v>Medium Satisfaction</v>
      </c>
      <c r="P3820" s="6" t="str">
        <f>IF(ev_charging_network_usage_!$H3820&lt;30,"Short Charging",IF(ev_charging_network_usage_!$H3820&lt;=60,"Medium Charging","Long Charging"))</f>
        <v>Medium Charging</v>
      </c>
      <c r="Q3820" s="6">
        <f t="shared" si="240"/>
        <v>2</v>
      </c>
      <c r="R3820" s="30">
        <f t="shared" si="238"/>
        <v>0.37638888888888888</v>
      </c>
      <c r="S3820" s="28">
        <f t="shared" si="239"/>
        <v>45310</v>
      </c>
      <c r="T3820" s="28"/>
    </row>
    <row r="3821" spans="1:20" ht="13.2" x14ac:dyDescent="0.25">
      <c r="A3821" s="3" t="s">
        <v>8416</v>
      </c>
      <c r="B3821" s="3" t="s">
        <v>55</v>
      </c>
      <c r="C3821" s="3" t="s">
        <v>21</v>
      </c>
      <c r="D3821" s="3" t="s">
        <v>31</v>
      </c>
      <c r="E3821" s="3" t="s">
        <v>35</v>
      </c>
      <c r="F3821" s="4">
        <v>45627.317361111112</v>
      </c>
      <c r="G3821" s="4">
        <v>45627.336111111108</v>
      </c>
      <c r="H3821" s="3">
        <v>27</v>
      </c>
      <c r="I3821" s="3">
        <v>18.39</v>
      </c>
      <c r="J3821" s="3">
        <v>10</v>
      </c>
      <c r="K3821" s="3">
        <v>183.9</v>
      </c>
      <c r="L3821" s="3" t="s">
        <v>27</v>
      </c>
      <c r="M3821" s="5">
        <v>1</v>
      </c>
      <c r="N3821" s="6" t="str">
        <f>IF(ev_charging_network_usage_!$I3821&lt;=10,"Low",IF(ev_charging_network_usage_!$I3821&lt;=30,"Medium","High"))</f>
        <v>Medium</v>
      </c>
      <c r="O3821" s="6" t="str">
        <f t="shared" si="241"/>
        <v>Low Satisfaction</v>
      </c>
      <c r="P3821" s="6" t="str">
        <f>IF(ev_charging_network_usage_!$H3821&lt;30,"Short Charging",IF(ev_charging_network_usage_!$H3821&lt;=60,"Medium Charging","Long Charging"))</f>
        <v>Short Charging</v>
      </c>
      <c r="Q3821" s="6">
        <f t="shared" si="240"/>
        <v>1</v>
      </c>
      <c r="R3821" s="30">
        <f t="shared" si="238"/>
        <v>0.31736111111111109</v>
      </c>
      <c r="S3821" s="28">
        <f t="shared" si="239"/>
        <v>45627</v>
      </c>
      <c r="T3821" s="28"/>
    </row>
    <row r="3822" spans="1:20" ht="13.2" x14ac:dyDescent="0.25">
      <c r="A3822" s="7" t="s">
        <v>8417</v>
      </c>
      <c r="B3822" s="7" t="s">
        <v>48</v>
      </c>
      <c r="C3822" s="7" t="s">
        <v>21</v>
      </c>
      <c r="D3822" s="7" t="s">
        <v>34</v>
      </c>
      <c r="E3822" s="7" t="s">
        <v>17</v>
      </c>
      <c r="F3822" s="7" t="s">
        <v>8418</v>
      </c>
      <c r="G3822" s="7" t="s">
        <v>8419</v>
      </c>
      <c r="H3822" s="7">
        <v>108</v>
      </c>
      <c r="I3822" s="7">
        <v>11.85</v>
      </c>
      <c r="J3822" s="7">
        <v>15</v>
      </c>
      <c r="K3822" s="7">
        <v>177.75</v>
      </c>
      <c r="L3822" s="7" t="s">
        <v>38</v>
      </c>
      <c r="M3822" s="9">
        <v>2</v>
      </c>
      <c r="N3822" s="6" t="str">
        <f>IF(ev_charging_network_usage_!$I3822&lt;=10,"Low",IF(ev_charging_network_usage_!$I3822&lt;=30,"Medium","High"))</f>
        <v>Medium</v>
      </c>
      <c r="O3822" s="6" t="str">
        <f t="shared" si="241"/>
        <v>Low Satisfaction</v>
      </c>
      <c r="P3822" s="6" t="str">
        <f>IF(ev_charging_network_usage_!$H3822&lt;30,"Short Charging",IF(ev_charging_network_usage_!$H3822&lt;=60,"Medium Charging","Long Charging"))</f>
        <v>Long Charging</v>
      </c>
      <c r="Q3822" s="6">
        <f t="shared" si="240"/>
        <v>1</v>
      </c>
      <c r="R3822" s="30">
        <f t="shared" si="238"/>
        <v>0.56319444444444444</v>
      </c>
      <c r="S3822" s="28">
        <f t="shared" si="239"/>
        <v>44999</v>
      </c>
      <c r="T3822" s="28"/>
    </row>
    <row r="3823" spans="1:20" ht="13.2" x14ac:dyDescent="0.25">
      <c r="A3823" s="3" t="s">
        <v>8420</v>
      </c>
      <c r="B3823" s="3" t="s">
        <v>29</v>
      </c>
      <c r="C3823" s="3" t="s">
        <v>15</v>
      </c>
      <c r="D3823" s="3" t="s">
        <v>34</v>
      </c>
      <c r="E3823" s="3" t="s">
        <v>35</v>
      </c>
      <c r="F3823" s="4">
        <v>45054.181250000001</v>
      </c>
      <c r="G3823" s="4">
        <v>45054.200694444444</v>
      </c>
      <c r="H3823" s="3">
        <v>28</v>
      </c>
      <c r="I3823" s="3">
        <v>40.65</v>
      </c>
      <c r="J3823" s="3">
        <v>8</v>
      </c>
      <c r="K3823" s="3">
        <v>325.2</v>
      </c>
      <c r="L3823" s="3" t="s">
        <v>23</v>
      </c>
      <c r="M3823" s="5">
        <v>3</v>
      </c>
      <c r="N3823" s="6" t="str">
        <f>IF(ev_charging_network_usage_!$I3823&lt;=10,"Low",IF(ev_charging_network_usage_!$I3823&lt;=30,"Medium","High"))</f>
        <v>High</v>
      </c>
      <c r="O3823" s="6" t="str">
        <f t="shared" si="241"/>
        <v>Medium Satisfaction</v>
      </c>
      <c r="P3823" s="6" t="str">
        <f>IF(ev_charging_network_usage_!$H3823&lt;30,"Short Charging",IF(ev_charging_network_usage_!$H3823&lt;=60,"Medium Charging","Long Charging"))</f>
        <v>Short Charging</v>
      </c>
      <c r="Q3823" s="6">
        <f t="shared" si="240"/>
        <v>3</v>
      </c>
      <c r="R3823" s="30">
        <f t="shared" si="238"/>
        <v>0.18124999999999999</v>
      </c>
      <c r="S3823" s="28">
        <f t="shared" si="239"/>
        <v>45054</v>
      </c>
      <c r="T3823" s="28"/>
    </row>
    <row r="3824" spans="1:20" ht="13.2" x14ac:dyDescent="0.25">
      <c r="A3824" s="7" t="s">
        <v>8421</v>
      </c>
      <c r="B3824" s="7" t="s">
        <v>48</v>
      </c>
      <c r="C3824" s="7" t="s">
        <v>30</v>
      </c>
      <c r="D3824" s="7" t="s">
        <v>16</v>
      </c>
      <c r="E3824" s="7" t="s">
        <v>17</v>
      </c>
      <c r="F3824" s="7" t="s">
        <v>8422</v>
      </c>
      <c r="G3824" s="7" t="s">
        <v>8423</v>
      </c>
      <c r="H3824" s="7">
        <v>112</v>
      </c>
      <c r="I3824" s="7">
        <v>9.8699999999999992</v>
      </c>
      <c r="J3824" s="7">
        <v>12</v>
      </c>
      <c r="K3824" s="7">
        <v>118.44</v>
      </c>
      <c r="L3824" s="7" t="s">
        <v>38</v>
      </c>
      <c r="M3824" s="9">
        <v>1</v>
      </c>
      <c r="N3824" s="6" t="str">
        <f>IF(ev_charging_network_usage_!$I3824&lt;=10,"Low",IF(ev_charging_network_usage_!$I3824&lt;=30,"Medium","High"))</f>
        <v>Low</v>
      </c>
      <c r="O3824" s="6" t="str">
        <f t="shared" si="241"/>
        <v>Low Satisfaction</v>
      </c>
      <c r="P3824" s="6" t="str">
        <f>IF(ev_charging_network_usage_!$H3824&lt;30,"Short Charging",IF(ev_charging_network_usage_!$H3824&lt;=60,"Medium Charging","Long Charging"))</f>
        <v>Long Charging</v>
      </c>
      <c r="Q3824" s="6">
        <f t="shared" si="240"/>
        <v>2</v>
      </c>
      <c r="R3824" s="30">
        <f t="shared" si="238"/>
        <v>0.65138888888888891</v>
      </c>
      <c r="S3824" s="28">
        <f t="shared" si="239"/>
        <v>45282</v>
      </c>
      <c r="T3824" s="28"/>
    </row>
    <row r="3825" spans="1:20" ht="13.2" x14ac:dyDescent="0.25">
      <c r="A3825" s="3" t="s">
        <v>8424</v>
      </c>
      <c r="B3825" s="3" t="s">
        <v>14</v>
      </c>
      <c r="C3825" s="3" t="s">
        <v>15</v>
      </c>
      <c r="D3825" s="3" t="s">
        <v>22</v>
      </c>
      <c r="E3825" s="3" t="s">
        <v>35</v>
      </c>
      <c r="F3825" s="3" t="s">
        <v>8425</v>
      </c>
      <c r="G3825" s="3" t="s">
        <v>8426</v>
      </c>
      <c r="H3825" s="3">
        <v>73</v>
      </c>
      <c r="I3825" s="3">
        <v>30.39</v>
      </c>
      <c r="J3825" s="3">
        <v>8</v>
      </c>
      <c r="K3825" s="3">
        <v>243.12</v>
      </c>
      <c r="L3825" s="3" t="s">
        <v>18</v>
      </c>
      <c r="M3825" s="5">
        <v>5</v>
      </c>
      <c r="N3825" s="6" t="str">
        <f>IF(ev_charging_network_usage_!$I3825&lt;=10,"Low",IF(ev_charging_network_usage_!$I3825&lt;=30,"Medium","High"))</f>
        <v>High</v>
      </c>
      <c r="O3825" s="6" t="str">
        <f t="shared" si="241"/>
        <v>High Satisfaction</v>
      </c>
      <c r="P3825" s="6" t="str">
        <f>IF(ev_charging_network_usage_!$H3825&lt;30,"Short Charging",IF(ev_charging_network_usage_!$H3825&lt;=60,"Medium Charging","Long Charging"))</f>
        <v>Long Charging</v>
      </c>
      <c r="Q3825" s="6">
        <f t="shared" si="240"/>
        <v>3</v>
      </c>
      <c r="R3825" s="30">
        <f t="shared" si="238"/>
        <v>0.26458333333333334</v>
      </c>
      <c r="S3825" s="28">
        <f t="shared" si="239"/>
        <v>45565</v>
      </c>
      <c r="T3825" s="28"/>
    </row>
    <row r="3826" spans="1:20" ht="13.2" x14ac:dyDescent="0.25">
      <c r="A3826" s="7" t="s">
        <v>8427</v>
      </c>
      <c r="B3826" s="7" t="s">
        <v>55</v>
      </c>
      <c r="C3826" s="7" t="s">
        <v>30</v>
      </c>
      <c r="D3826" s="7" t="s">
        <v>16</v>
      </c>
      <c r="E3826" s="7" t="s">
        <v>17</v>
      </c>
      <c r="F3826" s="7" t="s">
        <v>8428</v>
      </c>
      <c r="G3826" s="7" t="s">
        <v>8429</v>
      </c>
      <c r="H3826" s="7">
        <v>50</v>
      </c>
      <c r="I3826" s="7">
        <v>49.7</v>
      </c>
      <c r="J3826" s="7">
        <v>12</v>
      </c>
      <c r="K3826" s="7">
        <v>596.4</v>
      </c>
      <c r="L3826" s="7" t="s">
        <v>38</v>
      </c>
      <c r="M3826" s="9">
        <v>4</v>
      </c>
      <c r="N3826" s="6" t="str">
        <f>IF(ev_charging_network_usage_!$I3826&lt;=10,"Low",IF(ev_charging_network_usage_!$I3826&lt;=30,"Medium","High"))</f>
        <v>High</v>
      </c>
      <c r="O3826" s="6" t="str">
        <f t="shared" si="241"/>
        <v>Medium Satisfaction</v>
      </c>
      <c r="P3826" s="6" t="str">
        <f>IF(ev_charging_network_usage_!$H3826&lt;30,"Short Charging",IF(ev_charging_network_usage_!$H3826&lt;=60,"Medium Charging","Long Charging"))</f>
        <v>Medium Charging</v>
      </c>
      <c r="Q3826" s="6">
        <f t="shared" si="240"/>
        <v>2</v>
      </c>
      <c r="R3826" s="30">
        <f t="shared" si="238"/>
        <v>9.7222222222222224E-2</v>
      </c>
      <c r="S3826" s="28">
        <f t="shared" si="239"/>
        <v>45459</v>
      </c>
      <c r="T3826" s="28"/>
    </row>
    <row r="3827" spans="1:20" ht="13.2" x14ac:dyDescent="0.25">
      <c r="A3827" s="3" t="s">
        <v>8430</v>
      </c>
      <c r="B3827" s="3" t="s">
        <v>59</v>
      </c>
      <c r="C3827" s="3" t="s">
        <v>21</v>
      </c>
      <c r="D3827" s="3" t="s">
        <v>31</v>
      </c>
      <c r="E3827" s="3" t="s">
        <v>35</v>
      </c>
      <c r="F3827" s="4">
        <v>45118.636805555558</v>
      </c>
      <c r="G3827" s="4">
        <v>45118.67083333333</v>
      </c>
      <c r="H3827" s="3">
        <v>49</v>
      </c>
      <c r="I3827" s="3">
        <v>55.05</v>
      </c>
      <c r="J3827" s="3">
        <v>10</v>
      </c>
      <c r="K3827" s="3">
        <v>550.5</v>
      </c>
      <c r="L3827" s="3" t="s">
        <v>23</v>
      </c>
      <c r="M3827" s="5">
        <v>5</v>
      </c>
      <c r="N3827" s="6" t="str">
        <f>IF(ev_charging_network_usage_!$I3827&lt;=10,"Low",IF(ev_charging_network_usage_!$I3827&lt;=30,"Medium","High"))</f>
        <v>High</v>
      </c>
      <c r="O3827" s="6" t="str">
        <f t="shared" si="241"/>
        <v>High Satisfaction</v>
      </c>
      <c r="P3827" s="6" t="str">
        <f>IF(ev_charging_network_usage_!$H3827&lt;30,"Short Charging",IF(ev_charging_network_usage_!$H3827&lt;=60,"Medium Charging","Long Charging"))</f>
        <v>Medium Charging</v>
      </c>
      <c r="Q3827" s="6">
        <f t="shared" si="240"/>
        <v>1</v>
      </c>
      <c r="R3827" s="30">
        <f t="shared" si="238"/>
        <v>0.63680555555555551</v>
      </c>
      <c r="S3827" s="28">
        <f t="shared" si="239"/>
        <v>45118</v>
      </c>
      <c r="T3827" s="28"/>
    </row>
    <row r="3828" spans="1:20" ht="13.2" x14ac:dyDescent="0.25">
      <c r="A3828" s="7" t="s">
        <v>8431</v>
      </c>
      <c r="B3828" s="7" t="s">
        <v>48</v>
      </c>
      <c r="C3828" s="7" t="s">
        <v>30</v>
      </c>
      <c r="D3828" s="7" t="s">
        <v>31</v>
      </c>
      <c r="E3828" s="7" t="s">
        <v>17</v>
      </c>
      <c r="F3828" s="7" t="s">
        <v>8432</v>
      </c>
      <c r="G3828" s="7" t="s">
        <v>8433</v>
      </c>
      <c r="H3828" s="7">
        <v>108</v>
      </c>
      <c r="I3828" s="7">
        <v>57.82</v>
      </c>
      <c r="J3828" s="7">
        <v>12</v>
      </c>
      <c r="K3828" s="7">
        <v>693.84</v>
      </c>
      <c r="L3828" s="7" t="s">
        <v>38</v>
      </c>
      <c r="M3828" s="9">
        <v>3</v>
      </c>
      <c r="N3828" s="6" t="str">
        <f>IF(ev_charging_network_usage_!$I3828&lt;=10,"Low",IF(ev_charging_network_usage_!$I3828&lt;=30,"Medium","High"))</f>
        <v>High</v>
      </c>
      <c r="O3828" s="6" t="str">
        <f t="shared" si="241"/>
        <v>Medium Satisfaction</v>
      </c>
      <c r="P3828" s="6" t="str">
        <f>IF(ev_charging_network_usage_!$H3828&lt;30,"Short Charging",IF(ev_charging_network_usage_!$H3828&lt;=60,"Medium Charging","Long Charging"))</f>
        <v>Long Charging</v>
      </c>
      <c r="Q3828" s="6">
        <f t="shared" si="240"/>
        <v>2</v>
      </c>
      <c r="R3828" s="30">
        <f t="shared" si="238"/>
        <v>0.14652777777777778</v>
      </c>
      <c r="S3828" s="28">
        <f t="shared" si="239"/>
        <v>45532</v>
      </c>
      <c r="T3828" s="28"/>
    </row>
    <row r="3829" spans="1:20" ht="13.2" x14ac:dyDescent="0.25">
      <c r="A3829" s="3" t="s">
        <v>8434</v>
      </c>
      <c r="B3829" s="3" t="s">
        <v>43</v>
      </c>
      <c r="C3829" s="3" t="s">
        <v>15</v>
      </c>
      <c r="D3829" s="3" t="s">
        <v>31</v>
      </c>
      <c r="E3829" s="3" t="s">
        <v>17</v>
      </c>
      <c r="F3829" s="4">
        <v>44938.568749999999</v>
      </c>
      <c r="G3829" s="4">
        <v>44938.643750000003</v>
      </c>
      <c r="H3829" s="3">
        <v>108</v>
      </c>
      <c r="I3829" s="3">
        <v>12.46</v>
      </c>
      <c r="J3829" s="3">
        <v>15</v>
      </c>
      <c r="K3829" s="3">
        <v>186.9</v>
      </c>
      <c r="L3829" s="3" t="s">
        <v>38</v>
      </c>
      <c r="M3829" s="5">
        <v>3</v>
      </c>
      <c r="N3829" s="6" t="str">
        <f>IF(ev_charging_network_usage_!$I3829&lt;=10,"Low",IF(ev_charging_network_usage_!$I3829&lt;=30,"Medium","High"))</f>
        <v>Medium</v>
      </c>
      <c r="O3829" s="6" t="str">
        <f t="shared" si="241"/>
        <v>Medium Satisfaction</v>
      </c>
      <c r="P3829" s="6" t="str">
        <f>IF(ev_charging_network_usage_!$H3829&lt;30,"Short Charging",IF(ev_charging_network_usage_!$H3829&lt;=60,"Medium Charging","Long Charging"))</f>
        <v>Long Charging</v>
      </c>
      <c r="Q3829" s="6">
        <f t="shared" si="240"/>
        <v>3</v>
      </c>
      <c r="R3829" s="30">
        <f t="shared" si="238"/>
        <v>0.56874999999999998</v>
      </c>
      <c r="S3829" s="28">
        <f t="shared" si="239"/>
        <v>44938</v>
      </c>
      <c r="T3829" s="28"/>
    </row>
    <row r="3830" spans="1:20" ht="13.2" x14ac:dyDescent="0.25">
      <c r="A3830" s="7" t="s">
        <v>8435</v>
      </c>
      <c r="B3830" s="7" t="s">
        <v>43</v>
      </c>
      <c r="C3830" s="7" t="s">
        <v>21</v>
      </c>
      <c r="D3830" s="7" t="s">
        <v>22</v>
      </c>
      <c r="E3830" s="7" t="s">
        <v>35</v>
      </c>
      <c r="F3830" s="7" t="s">
        <v>8436</v>
      </c>
      <c r="G3830" s="7" t="s">
        <v>8437</v>
      </c>
      <c r="H3830" s="7">
        <v>52</v>
      </c>
      <c r="I3830" s="7">
        <v>10.51</v>
      </c>
      <c r="J3830" s="7">
        <v>10</v>
      </c>
      <c r="K3830" s="7">
        <v>105.1</v>
      </c>
      <c r="L3830" s="7" t="s">
        <v>38</v>
      </c>
      <c r="M3830" s="9">
        <v>5</v>
      </c>
      <c r="N3830" s="6" t="str">
        <f>IF(ev_charging_network_usage_!$I3830&lt;=10,"Low",IF(ev_charging_network_usage_!$I3830&lt;=30,"Medium","High"))</f>
        <v>Medium</v>
      </c>
      <c r="O3830" s="6" t="str">
        <f t="shared" si="241"/>
        <v>High Satisfaction</v>
      </c>
      <c r="P3830" s="6" t="str">
        <f>IF(ev_charging_network_usage_!$H3830&lt;30,"Short Charging",IF(ev_charging_network_usage_!$H3830&lt;=60,"Medium Charging","Long Charging"))</f>
        <v>Medium Charging</v>
      </c>
      <c r="Q3830" s="6">
        <f t="shared" si="240"/>
        <v>1</v>
      </c>
      <c r="R3830" s="30">
        <f t="shared" si="238"/>
        <v>0.4909722222222222</v>
      </c>
      <c r="S3830" s="28">
        <f t="shared" si="239"/>
        <v>45008</v>
      </c>
      <c r="T3830" s="28"/>
    </row>
    <row r="3831" spans="1:20" ht="13.2" x14ac:dyDescent="0.25">
      <c r="A3831" s="3" t="s">
        <v>8438</v>
      </c>
      <c r="B3831" s="3" t="s">
        <v>20</v>
      </c>
      <c r="C3831" s="3" t="s">
        <v>15</v>
      </c>
      <c r="D3831" s="3" t="s">
        <v>31</v>
      </c>
      <c r="E3831" s="3" t="s">
        <v>17</v>
      </c>
      <c r="F3831" s="3" t="s">
        <v>8439</v>
      </c>
      <c r="G3831" s="3" t="s">
        <v>8440</v>
      </c>
      <c r="H3831" s="3">
        <v>57</v>
      </c>
      <c r="I3831" s="3">
        <v>10.55</v>
      </c>
      <c r="J3831" s="3">
        <v>8</v>
      </c>
      <c r="K3831" s="3">
        <v>84.4</v>
      </c>
      <c r="L3831" s="3" t="s">
        <v>27</v>
      </c>
      <c r="M3831" s="5">
        <v>4</v>
      </c>
      <c r="N3831" s="6" t="str">
        <f>IF(ev_charging_network_usage_!$I3831&lt;=10,"Low",IF(ev_charging_network_usage_!$I3831&lt;=30,"Medium","High"))</f>
        <v>Medium</v>
      </c>
      <c r="O3831" s="6" t="str">
        <f t="shared" si="241"/>
        <v>Medium Satisfaction</v>
      </c>
      <c r="P3831" s="6" t="str">
        <f>IF(ev_charging_network_usage_!$H3831&lt;30,"Short Charging",IF(ev_charging_network_usage_!$H3831&lt;=60,"Medium Charging","Long Charging"))</f>
        <v>Medium Charging</v>
      </c>
      <c r="Q3831" s="6">
        <f t="shared" si="240"/>
        <v>3</v>
      </c>
      <c r="R3831" s="30">
        <f t="shared" si="238"/>
        <v>0.44930555555555557</v>
      </c>
      <c r="S3831" s="28">
        <f t="shared" si="239"/>
        <v>45244</v>
      </c>
      <c r="T3831" s="28"/>
    </row>
    <row r="3832" spans="1:20" ht="13.2" x14ac:dyDescent="0.25">
      <c r="A3832" s="7" t="s">
        <v>8441</v>
      </c>
      <c r="B3832" s="7" t="s">
        <v>43</v>
      </c>
      <c r="C3832" s="7" t="s">
        <v>15</v>
      </c>
      <c r="D3832" s="7" t="s">
        <v>34</v>
      </c>
      <c r="E3832" s="7" t="s">
        <v>35</v>
      </c>
      <c r="F3832" s="8">
        <v>45355.161111111112</v>
      </c>
      <c r="G3832" s="8">
        <v>45355.184027777781</v>
      </c>
      <c r="H3832" s="7">
        <v>33</v>
      </c>
      <c r="I3832" s="7">
        <v>31.04</v>
      </c>
      <c r="J3832" s="7">
        <v>15</v>
      </c>
      <c r="K3832" s="7">
        <v>465.6</v>
      </c>
      <c r="L3832" s="7" t="s">
        <v>23</v>
      </c>
      <c r="M3832" s="9">
        <v>1</v>
      </c>
      <c r="N3832" s="6" t="str">
        <f>IF(ev_charging_network_usage_!$I3832&lt;=10,"Low",IF(ev_charging_network_usage_!$I3832&lt;=30,"Medium","High"))</f>
        <v>High</v>
      </c>
      <c r="O3832" s="6" t="str">
        <f t="shared" si="241"/>
        <v>Low Satisfaction</v>
      </c>
      <c r="P3832" s="6" t="str">
        <f>IF(ev_charging_network_usage_!$H3832&lt;30,"Short Charging",IF(ev_charging_network_usage_!$H3832&lt;=60,"Medium Charging","Long Charging"))</f>
        <v>Medium Charging</v>
      </c>
      <c r="Q3832" s="6">
        <f t="shared" si="240"/>
        <v>3</v>
      </c>
      <c r="R3832" s="30">
        <f t="shared" si="238"/>
        <v>0.16111111111111112</v>
      </c>
      <c r="S3832" s="28">
        <f t="shared" si="239"/>
        <v>45355</v>
      </c>
      <c r="T3832" s="28"/>
    </row>
    <row r="3833" spans="1:20" ht="13.2" x14ac:dyDescent="0.25">
      <c r="A3833" s="3" t="s">
        <v>8442</v>
      </c>
      <c r="B3833" s="3" t="s">
        <v>29</v>
      </c>
      <c r="C3833" s="3" t="s">
        <v>15</v>
      </c>
      <c r="D3833" s="3" t="s">
        <v>22</v>
      </c>
      <c r="E3833" s="3" t="s">
        <v>17</v>
      </c>
      <c r="F3833" s="4">
        <v>45508.650694444441</v>
      </c>
      <c r="G3833" s="4">
        <v>45508.691666666666</v>
      </c>
      <c r="H3833" s="3">
        <v>59</v>
      </c>
      <c r="I3833" s="3">
        <v>6.44</v>
      </c>
      <c r="J3833" s="3">
        <v>15</v>
      </c>
      <c r="K3833" s="3">
        <v>96.6</v>
      </c>
      <c r="L3833" s="3" t="s">
        <v>18</v>
      </c>
      <c r="M3833" s="5">
        <v>1</v>
      </c>
      <c r="N3833" s="6" t="str">
        <f>IF(ev_charging_network_usage_!$I3833&lt;=10,"Low",IF(ev_charging_network_usage_!$I3833&lt;=30,"Medium","High"))</f>
        <v>Low</v>
      </c>
      <c r="O3833" s="6" t="str">
        <f t="shared" si="241"/>
        <v>Low Satisfaction</v>
      </c>
      <c r="P3833" s="6" t="str">
        <f>IF(ev_charging_network_usage_!$H3833&lt;30,"Short Charging",IF(ev_charging_network_usage_!$H3833&lt;=60,"Medium Charging","Long Charging"))</f>
        <v>Medium Charging</v>
      </c>
      <c r="Q3833" s="6">
        <f t="shared" si="240"/>
        <v>3</v>
      </c>
      <c r="R3833" s="30">
        <f t="shared" si="238"/>
        <v>0.65069444444444446</v>
      </c>
      <c r="S3833" s="28">
        <f t="shared" si="239"/>
        <v>45508</v>
      </c>
      <c r="T3833" s="28"/>
    </row>
    <row r="3834" spans="1:20" ht="13.2" x14ac:dyDescent="0.25">
      <c r="A3834" s="7" t="s">
        <v>8443</v>
      </c>
      <c r="B3834" s="7" t="s">
        <v>78</v>
      </c>
      <c r="C3834" s="7" t="s">
        <v>15</v>
      </c>
      <c r="D3834" s="7" t="s">
        <v>31</v>
      </c>
      <c r="E3834" s="7" t="s">
        <v>35</v>
      </c>
      <c r="F3834" s="8">
        <v>45544.245138888888</v>
      </c>
      <c r="G3834" s="8">
        <v>45544.320833333331</v>
      </c>
      <c r="H3834" s="7">
        <v>109</v>
      </c>
      <c r="I3834" s="7">
        <v>12.26</v>
      </c>
      <c r="J3834" s="7">
        <v>8</v>
      </c>
      <c r="K3834" s="7">
        <v>98.08</v>
      </c>
      <c r="L3834" s="7" t="s">
        <v>38</v>
      </c>
      <c r="M3834" s="9">
        <v>2</v>
      </c>
      <c r="N3834" s="6" t="str">
        <f>IF(ev_charging_network_usage_!$I3834&lt;=10,"Low",IF(ev_charging_network_usage_!$I3834&lt;=30,"Medium","High"))</f>
        <v>Medium</v>
      </c>
      <c r="O3834" s="6" t="str">
        <f t="shared" si="241"/>
        <v>Low Satisfaction</v>
      </c>
      <c r="P3834" s="6" t="str">
        <f>IF(ev_charging_network_usage_!$H3834&lt;30,"Short Charging",IF(ev_charging_network_usage_!$H3834&lt;=60,"Medium Charging","Long Charging"))</f>
        <v>Long Charging</v>
      </c>
      <c r="Q3834" s="6">
        <f t="shared" si="240"/>
        <v>3</v>
      </c>
      <c r="R3834" s="30">
        <f t="shared" si="238"/>
        <v>0.24513888888888888</v>
      </c>
      <c r="S3834" s="28">
        <f t="shared" si="239"/>
        <v>45544</v>
      </c>
      <c r="T3834" s="28"/>
    </row>
    <row r="3835" spans="1:20" ht="13.2" x14ac:dyDescent="0.25">
      <c r="A3835" s="3" t="s">
        <v>8444</v>
      </c>
      <c r="B3835" s="3" t="s">
        <v>55</v>
      </c>
      <c r="C3835" s="3" t="s">
        <v>15</v>
      </c>
      <c r="D3835" s="3" t="s">
        <v>22</v>
      </c>
      <c r="E3835" s="3" t="s">
        <v>35</v>
      </c>
      <c r="F3835" s="4">
        <v>45513.227777777778</v>
      </c>
      <c r="G3835" s="4">
        <v>45513.241666666669</v>
      </c>
      <c r="H3835" s="3">
        <v>20</v>
      </c>
      <c r="I3835" s="3">
        <v>19.61</v>
      </c>
      <c r="J3835" s="3">
        <v>10</v>
      </c>
      <c r="K3835" s="3">
        <v>196.1</v>
      </c>
      <c r="L3835" s="3" t="s">
        <v>23</v>
      </c>
      <c r="M3835" s="5">
        <v>1</v>
      </c>
      <c r="N3835" s="6" t="str">
        <f>IF(ev_charging_network_usage_!$I3835&lt;=10,"Low",IF(ev_charging_network_usage_!$I3835&lt;=30,"Medium","High"))</f>
        <v>Medium</v>
      </c>
      <c r="O3835" s="6" t="str">
        <f t="shared" si="241"/>
        <v>Low Satisfaction</v>
      </c>
      <c r="P3835" s="6" t="str">
        <f>IF(ev_charging_network_usage_!$H3835&lt;30,"Short Charging",IF(ev_charging_network_usage_!$H3835&lt;=60,"Medium Charging","Long Charging"))</f>
        <v>Short Charging</v>
      </c>
      <c r="Q3835" s="6">
        <f t="shared" si="240"/>
        <v>3</v>
      </c>
      <c r="R3835" s="30">
        <f t="shared" si="238"/>
        <v>0.22777777777777777</v>
      </c>
      <c r="S3835" s="28">
        <f t="shared" si="239"/>
        <v>45513</v>
      </c>
      <c r="T3835" s="28"/>
    </row>
    <row r="3836" spans="1:20" ht="13.2" x14ac:dyDescent="0.25">
      <c r="A3836" s="7" t="s">
        <v>8445</v>
      </c>
      <c r="B3836" s="7" t="s">
        <v>14</v>
      </c>
      <c r="C3836" s="7" t="s">
        <v>21</v>
      </c>
      <c r="D3836" s="7" t="s">
        <v>22</v>
      </c>
      <c r="E3836" s="7" t="s">
        <v>17</v>
      </c>
      <c r="F3836" s="8">
        <v>45635.43472222222</v>
      </c>
      <c r="G3836" s="8">
        <v>45635.506249999999</v>
      </c>
      <c r="H3836" s="7">
        <v>103</v>
      </c>
      <c r="I3836" s="7">
        <v>39.950000000000003</v>
      </c>
      <c r="J3836" s="7">
        <v>10</v>
      </c>
      <c r="K3836" s="7">
        <v>399.5</v>
      </c>
      <c r="L3836" s="7" t="s">
        <v>23</v>
      </c>
      <c r="M3836" s="9">
        <v>5</v>
      </c>
      <c r="N3836" s="6" t="str">
        <f>IF(ev_charging_network_usage_!$I3836&lt;=10,"Low",IF(ev_charging_network_usage_!$I3836&lt;=30,"Medium","High"))</f>
        <v>High</v>
      </c>
      <c r="O3836" s="6" t="str">
        <f t="shared" si="241"/>
        <v>High Satisfaction</v>
      </c>
      <c r="P3836" s="6" t="str">
        <f>IF(ev_charging_network_usage_!$H3836&lt;30,"Short Charging",IF(ev_charging_network_usage_!$H3836&lt;=60,"Medium Charging","Long Charging"))</f>
        <v>Long Charging</v>
      </c>
      <c r="Q3836" s="6">
        <f t="shared" si="240"/>
        <v>1</v>
      </c>
      <c r="R3836" s="30">
        <f t="shared" si="238"/>
        <v>0.43472222222222223</v>
      </c>
      <c r="S3836" s="28">
        <f t="shared" si="239"/>
        <v>45635</v>
      </c>
      <c r="T3836" s="28"/>
    </row>
    <row r="3837" spans="1:20" ht="13.2" x14ac:dyDescent="0.25">
      <c r="A3837" s="3" t="s">
        <v>8446</v>
      </c>
      <c r="B3837" s="3" t="s">
        <v>14</v>
      </c>
      <c r="C3837" s="3" t="s">
        <v>21</v>
      </c>
      <c r="D3837" s="3" t="s">
        <v>22</v>
      </c>
      <c r="E3837" s="3" t="s">
        <v>17</v>
      </c>
      <c r="F3837" s="3" t="s">
        <v>8447</v>
      </c>
      <c r="G3837" s="3" t="s">
        <v>8448</v>
      </c>
      <c r="H3837" s="3">
        <v>116</v>
      </c>
      <c r="I3837" s="3">
        <v>10.02</v>
      </c>
      <c r="J3837" s="3">
        <v>12</v>
      </c>
      <c r="K3837" s="3">
        <v>120.24</v>
      </c>
      <c r="L3837" s="3" t="s">
        <v>18</v>
      </c>
      <c r="M3837" s="5">
        <v>4</v>
      </c>
      <c r="N3837" s="6" t="str">
        <f>IF(ev_charging_network_usage_!$I3837&lt;=10,"Low",IF(ev_charging_network_usage_!$I3837&lt;=30,"Medium","High"))</f>
        <v>Medium</v>
      </c>
      <c r="O3837" s="6" t="str">
        <f t="shared" si="241"/>
        <v>Medium Satisfaction</v>
      </c>
      <c r="P3837" s="6" t="str">
        <f>IF(ev_charging_network_usage_!$H3837&lt;30,"Short Charging",IF(ev_charging_network_usage_!$H3837&lt;=60,"Medium Charging","Long Charging"))</f>
        <v>Long Charging</v>
      </c>
      <c r="Q3837" s="6">
        <f t="shared" si="240"/>
        <v>1</v>
      </c>
      <c r="R3837" s="30">
        <f t="shared" si="238"/>
        <v>0.89652777777777781</v>
      </c>
      <c r="S3837" s="28">
        <f t="shared" si="239"/>
        <v>44981</v>
      </c>
      <c r="T3837" s="28"/>
    </row>
    <row r="3838" spans="1:20" ht="13.2" x14ac:dyDescent="0.25">
      <c r="A3838" s="7" t="s">
        <v>8449</v>
      </c>
      <c r="B3838" s="7" t="s">
        <v>14</v>
      </c>
      <c r="C3838" s="7" t="s">
        <v>15</v>
      </c>
      <c r="D3838" s="7" t="s">
        <v>34</v>
      </c>
      <c r="E3838" s="7" t="s">
        <v>35</v>
      </c>
      <c r="F3838" s="7" t="s">
        <v>8450</v>
      </c>
      <c r="G3838" s="7" t="s">
        <v>8451</v>
      </c>
      <c r="H3838" s="7">
        <v>95</v>
      </c>
      <c r="I3838" s="7">
        <v>57.46</v>
      </c>
      <c r="J3838" s="7">
        <v>12</v>
      </c>
      <c r="K3838" s="7">
        <v>689.52</v>
      </c>
      <c r="L3838" s="7" t="s">
        <v>38</v>
      </c>
      <c r="M3838" s="9">
        <v>5</v>
      </c>
      <c r="N3838" s="6" t="str">
        <f>IF(ev_charging_network_usage_!$I3838&lt;=10,"Low",IF(ev_charging_network_usage_!$I3838&lt;=30,"Medium","High"))</f>
        <v>High</v>
      </c>
      <c r="O3838" s="6" t="str">
        <f t="shared" si="241"/>
        <v>High Satisfaction</v>
      </c>
      <c r="P3838" s="6" t="str">
        <f>IF(ev_charging_network_usage_!$H3838&lt;30,"Short Charging",IF(ev_charging_network_usage_!$H3838&lt;=60,"Medium Charging","Long Charging"))</f>
        <v>Long Charging</v>
      </c>
      <c r="Q3838" s="6">
        <f t="shared" si="240"/>
        <v>3</v>
      </c>
      <c r="R3838" s="30">
        <f t="shared" si="238"/>
        <v>0.78402777777777777</v>
      </c>
      <c r="S3838" s="28">
        <f t="shared" si="239"/>
        <v>45561</v>
      </c>
      <c r="T3838" s="28"/>
    </row>
    <row r="3839" spans="1:20" ht="13.2" x14ac:dyDescent="0.25">
      <c r="A3839" s="3" t="s">
        <v>8452</v>
      </c>
      <c r="B3839" s="3" t="s">
        <v>48</v>
      </c>
      <c r="C3839" s="3" t="s">
        <v>30</v>
      </c>
      <c r="D3839" s="3" t="s">
        <v>22</v>
      </c>
      <c r="E3839" s="3" t="s">
        <v>17</v>
      </c>
      <c r="F3839" s="3" t="s">
        <v>8453</v>
      </c>
      <c r="G3839" s="3" t="s">
        <v>8454</v>
      </c>
      <c r="H3839" s="3">
        <v>29</v>
      </c>
      <c r="I3839" s="3">
        <v>55.17</v>
      </c>
      <c r="J3839" s="3">
        <v>10</v>
      </c>
      <c r="K3839" s="3">
        <v>551.70000000000005</v>
      </c>
      <c r="L3839" s="3" t="s">
        <v>38</v>
      </c>
      <c r="M3839" s="5">
        <v>4</v>
      </c>
      <c r="N3839" s="6" t="str">
        <f>IF(ev_charging_network_usage_!$I3839&lt;=10,"Low",IF(ev_charging_network_usage_!$I3839&lt;=30,"Medium","High"))</f>
        <v>High</v>
      </c>
      <c r="O3839" s="6" t="str">
        <f t="shared" si="241"/>
        <v>Medium Satisfaction</v>
      </c>
      <c r="P3839" s="6" t="str">
        <f>IF(ev_charging_network_usage_!$H3839&lt;30,"Short Charging",IF(ev_charging_network_usage_!$H3839&lt;=60,"Medium Charging","Long Charging"))</f>
        <v>Short Charging</v>
      </c>
      <c r="Q3839" s="6">
        <f t="shared" si="240"/>
        <v>2</v>
      </c>
      <c r="R3839" s="30">
        <f t="shared" si="238"/>
        <v>0.63402777777777775</v>
      </c>
      <c r="S3839" s="28">
        <f t="shared" si="239"/>
        <v>45469</v>
      </c>
      <c r="T3839" s="28"/>
    </row>
    <row r="3840" spans="1:20" ht="13.2" x14ac:dyDescent="0.25">
      <c r="A3840" s="7" t="s">
        <v>8455</v>
      </c>
      <c r="B3840" s="7" t="s">
        <v>20</v>
      </c>
      <c r="C3840" s="7" t="s">
        <v>15</v>
      </c>
      <c r="D3840" s="7" t="s">
        <v>31</v>
      </c>
      <c r="E3840" s="7" t="s">
        <v>35</v>
      </c>
      <c r="F3840" s="8">
        <v>45299.86041666667</v>
      </c>
      <c r="G3840" s="8">
        <v>45299.908333333333</v>
      </c>
      <c r="H3840" s="7">
        <v>69</v>
      </c>
      <c r="I3840" s="7">
        <v>41.4</v>
      </c>
      <c r="J3840" s="7">
        <v>12</v>
      </c>
      <c r="K3840" s="7">
        <v>496.8</v>
      </c>
      <c r="L3840" s="7" t="s">
        <v>27</v>
      </c>
      <c r="M3840" s="9">
        <v>2</v>
      </c>
      <c r="N3840" s="6" t="str">
        <f>IF(ev_charging_network_usage_!$I3840&lt;=10,"Low",IF(ev_charging_network_usage_!$I3840&lt;=30,"Medium","High"))</f>
        <v>High</v>
      </c>
      <c r="O3840" s="6" t="str">
        <f t="shared" si="241"/>
        <v>Low Satisfaction</v>
      </c>
      <c r="P3840" s="6" t="str">
        <f>IF(ev_charging_network_usage_!$H3840&lt;30,"Short Charging",IF(ev_charging_network_usage_!$H3840&lt;=60,"Medium Charging","Long Charging"))</f>
        <v>Long Charging</v>
      </c>
      <c r="Q3840" s="6">
        <f t="shared" si="240"/>
        <v>3</v>
      </c>
      <c r="R3840" s="30">
        <f t="shared" si="238"/>
        <v>0.86041666666666672</v>
      </c>
      <c r="S3840" s="28">
        <f t="shared" si="239"/>
        <v>45299</v>
      </c>
      <c r="T3840" s="28"/>
    </row>
    <row r="3841" spans="1:20" ht="13.2" x14ac:dyDescent="0.25">
      <c r="A3841" s="3" t="s">
        <v>8456</v>
      </c>
      <c r="B3841" s="3" t="s">
        <v>48</v>
      </c>
      <c r="C3841" s="3" t="s">
        <v>15</v>
      </c>
      <c r="D3841" s="3" t="s">
        <v>31</v>
      </c>
      <c r="E3841" s="3" t="s">
        <v>35</v>
      </c>
      <c r="F3841" s="3" t="s">
        <v>8457</v>
      </c>
      <c r="G3841" s="3" t="s">
        <v>8458</v>
      </c>
      <c r="H3841" s="3">
        <v>71</v>
      </c>
      <c r="I3841" s="3">
        <v>14.7</v>
      </c>
      <c r="J3841" s="3">
        <v>8</v>
      </c>
      <c r="K3841" s="3">
        <v>117.6</v>
      </c>
      <c r="L3841" s="3" t="s">
        <v>27</v>
      </c>
      <c r="M3841" s="5">
        <v>4</v>
      </c>
      <c r="N3841" s="6" t="str">
        <f>IF(ev_charging_network_usage_!$I3841&lt;=10,"Low",IF(ev_charging_network_usage_!$I3841&lt;=30,"Medium","High"))</f>
        <v>Medium</v>
      </c>
      <c r="O3841" s="6" t="str">
        <f t="shared" si="241"/>
        <v>Medium Satisfaction</v>
      </c>
      <c r="P3841" s="6" t="str">
        <f>IF(ev_charging_network_usage_!$H3841&lt;30,"Short Charging",IF(ev_charging_network_usage_!$H3841&lt;=60,"Medium Charging","Long Charging"))</f>
        <v>Long Charging</v>
      </c>
      <c r="Q3841" s="6">
        <f t="shared" si="240"/>
        <v>3</v>
      </c>
      <c r="R3841" s="30">
        <f t="shared" si="238"/>
        <v>0.29166666666666669</v>
      </c>
      <c r="S3841" s="28">
        <f t="shared" si="239"/>
        <v>45382</v>
      </c>
      <c r="T3841" s="28"/>
    </row>
    <row r="3842" spans="1:20" ht="13.2" x14ac:dyDescent="0.25">
      <c r="A3842" s="7" t="s">
        <v>8459</v>
      </c>
      <c r="B3842" s="7" t="s">
        <v>59</v>
      </c>
      <c r="C3842" s="7" t="s">
        <v>15</v>
      </c>
      <c r="D3842" s="7" t="s">
        <v>34</v>
      </c>
      <c r="E3842" s="7" t="s">
        <v>17</v>
      </c>
      <c r="F3842" s="7" t="s">
        <v>4361</v>
      </c>
      <c r="G3842" s="7" t="s">
        <v>8460</v>
      </c>
      <c r="H3842" s="7">
        <v>39</v>
      </c>
      <c r="I3842" s="7">
        <v>23.73</v>
      </c>
      <c r="J3842" s="7">
        <v>8</v>
      </c>
      <c r="K3842" s="7">
        <v>189.84</v>
      </c>
      <c r="L3842" s="7" t="s">
        <v>23</v>
      </c>
      <c r="M3842" s="9">
        <v>5</v>
      </c>
      <c r="N3842" s="6" t="str">
        <f>IF(ev_charging_network_usage_!$I3842&lt;=10,"Low",IF(ev_charging_network_usage_!$I3842&lt;=30,"Medium","High"))</f>
        <v>Medium</v>
      </c>
      <c r="O3842" s="6" t="str">
        <f t="shared" si="241"/>
        <v>High Satisfaction</v>
      </c>
      <c r="P3842" s="6" t="str">
        <f>IF(ev_charging_network_usage_!$H3842&lt;30,"Short Charging",IF(ev_charging_network_usage_!$H3842&lt;=60,"Medium Charging","Long Charging"))</f>
        <v>Medium Charging</v>
      </c>
      <c r="Q3842" s="6">
        <f t="shared" si="240"/>
        <v>3</v>
      </c>
      <c r="R3842" s="30">
        <f t="shared" ref="R3842:R3905" si="242">TIME(HOUR(F3842),MINUTE(F3842),SECOND(F3842))</f>
        <v>6.9444444444444447E-4</v>
      </c>
      <c r="S3842" s="28">
        <f t="shared" ref="S3842:S3905" si="243">DATE(YEAR(F3842),MONTH(F3842),DAY(F3842))</f>
        <v>45368</v>
      </c>
      <c r="T3842" s="28"/>
    </row>
    <row r="3843" spans="1:20" ht="13.2" x14ac:dyDescent="0.25">
      <c r="A3843" s="3" t="s">
        <v>8461</v>
      </c>
      <c r="B3843" s="3" t="s">
        <v>59</v>
      </c>
      <c r="C3843" s="3" t="s">
        <v>30</v>
      </c>
      <c r="D3843" s="3" t="s">
        <v>31</v>
      </c>
      <c r="E3843" s="3" t="s">
        <v>17</v>
      </c>
      <c r="F3843" s="3" t="s">
        <v>8462</v>
      </c>
      <c r="G3843" s="3" t="s">
        <v>8463</v>
      </c>
      <c r="H3843" s="3">
        <v>61</v>
      </c>
      <c r="I3843" s="3">
        <v>13.06</v>
      </c>
      <c r="J3843" s="3">
        <v>12</v>
      </c>
      <c r="K3843" s="3">
        <v>156.72</v>
      </c>
      <c r="L3843" s="3" t="s">
        <v>23</v>
      </c>
      <c r="M3843" s="5">
        <v>3</v>
      </c>
      <c r="N3843" s="6" t="str">
        <f>IF(ev_charging_network_usage_!$I3843&lt;=10,"Low",IF(ev_charging_network_usage_!$I3843&lt;=30,"Medium","High"))</f>
        <v>Medium</v>
      </c>
      <c r="O3843" s="6" t="str">
        <f t="shared" si="241"/>
        <v>Medium Satisfaction</v>
      </c>
      <c r="P3843" s="6" t="str">
        <f>IF(ev_charging_network_usage_!$H3843&lt;30,"Short Charging",IF(ev_charging_network_usage_!$H3843&lt;=60,"Medium Charging","Long Charging"))</f>
        <v>Long Charging</v>
      </c>
      <c r="Q3843" s="6">
        <f t="shared" ref="Q3843:Q3906" si="244">IF(C3843="Fast Charger",1,IF(C3843="Standard Charger",2,IF(C3843="Super Fast Charger",3,"")))</f>
        <v>2</v>
      </c>
      <c r="R3843" s="30">
        <f t="shared" si="242"/>
        <v>0.95972222222222225</v>
      </c>
      <c r="S3843" s="28">
        <f t="shared" si="243"/>
        <v>45184</v>
      </c>
      <c r="T3843" s="28"/>
    </row>
    <row r="3844" spans="1:20" ht="13.2" x14ac:dyDescent="0.25">
      <c r="A3844" s="7" t="s">
        <v>8464</v>
      </c>
      <c r="B3844" s="7" t="s">
        <v>20</v>
      </c>
      <c r="C3844" s="7" t="s">
        <v>21</v>
      </c>
      <c r="D3844" s="7" t="s">
        <v>31</v>
      </c>
      <c r="E3844" s="7" t="s">
        <v>17</v>
      </c>
      <c r="F3844" s="7" t="s">
        <v>8465</v>
      </c>
      <c r="G3844" s="7" t="s">
        <v>8466</v>
      </c>
      <c r="H3844" s="7">
        <v>102</v>
      </c>
      <c r="I3844" s="7">
        <v>39.380000000000003</v>
      </c>
      <c r="J3844" s="7">
        <v>15</v>
      </c>
      <c r="K3844" s="7">
        <v>590.70000000000005</v>
      </c>
      <c r="L3844" s="7" t="s">
        <v>18</v>
      </c>
      <c r="M3844" s="9">
        <v>2</v>
      </c>
      <c r="N3844" s="6" t="str">
        <f>IF(ev_charging_network_usage_!$I3844&lt;=10,"Low",IF(ev_charging_network_usage_!$I3844&lt;=30,"Medium","High"))</f>
        <v>High</v>
      </c>
      <c r="O3844" s="6" t="str">
        <f t="shared" ref="O3844:O3907" si="245">IF(M3844&lt;=2,"Low Satisfaction",IF(M3844&lt;=4,"Medium Satisfaction","High Satisfaction"))</f>
        <v>Low Satisfaction</v>
      </c>
      <c r="P3844" s="6" t="str">
        <f>IF(ev_charging_network_usage_!$H3844&lt;30,"Short Charging",IF(ev_charging_network_usage_!$H3844&lt;=60,"Medium Charging","Long Charging"))</f>
        <v>Long Charging</v>
      </c>
      <c r="Q3844" s="6">
        <f t="shared" si="244"/>
        <v>1</v>
      </c>
      <c r="R3844" s="30">
        <f t="shared" si="242"/>
        <v>0.83888888888888891</v>
      </c>
      <c r="S3844" s="28">
        <f t="shared" si="243"/>
        <v>45153</v>
      </c>
      <c r="T3844" s="28"/>
    </row>
    <row r="3845" spans="1:20" ht="13.2" x14ac:dyDescent="0.25">
      <c r="A3845" s="3" t="s">
        <v>8467</v>
      </c>
      <c r="B3845" s="3" t="s">
        <v>29</v>
      </c>
      <c r="C3845" s="3" t="s">
        <v>30</v>
      </c>
      <c r="D3845" s="3" t="s">
        <v>16</v>
      </c>
      <c r="E3845" s="3" t="s">
        <v>35</v>
      </c>
      <c r="F3845" s="4">
        <v>44931.609722222223</v>
      </c>
      <c r="G3845" s="4">
        <v>44931.669444444444</v>
      </c>
      <c r="H3845" s="3">
        <v>86</v>
      </c>
      <c r="I3845" s="3">
        <v>18.23</v>
      </c>
      <c r="J3845" s="3">
        <v>8</v>
      </c>
      <c r="K3845" s="3">
        <v>145.84</v>
      </c>
      <c r="L3845" s="3" t="s">
        <v>38</v>
      </c>
      <c r="M3845" s="5">
        <v>3</v>
      </c>
      <c r="N3845" s="6" t="str">
        <f>IF(ev_charging_network_usage_!$I3845&lt;=10,"Low",IF(ev_charging_network_usage_!$I3845&lt;=30,"Medium","High"))</f>
        <v>Medium</v>
      </c>
      <c r="O3845" s="6" t="str">
        <f t="shared" si="245"/>
        <v>Medium Satisfaction</v>
      </c>
      <c r="P3845" s="6" t="str">
        <f>IF(ev_charging_network_usage_!$H3845&lt;30,"Short Charging",IF(ev_charging_network_usage_!$H3845&lt;=60,"Medium Charging","Long Charging"))</f>
        <v>Long Charging</v>
      </c>
      <c r="Q3845" s="6">
        <f t="shared" si="244"/>
        <v>2</v>
      </c>
      <c r="R3845" s="30">
        <f t="shared" si="242"/>
        <v>0.60972222222222228</v>
      </c>
      <c r="S3845" s="28">
        <f t="shared" si="243"/>
        <v>44931</v>
      </c>
      <c r="T3845" s="28"/>
    </row>
    <row r="3846" spans="1:20" ht="13.2" x14ac:dyDescent="0.25">
      <c r="A3846" s="7" t="s">
        <v>8468</v>
      </c>
      <c r="B3846" s="7" t="s">
        <v>48</v>
      </c>
      <c r="C3846" s="7" t="s">
        <v>15</v>
      </c>
      <c r="D3846" s="7" t="s">
        <v>31</v>
      </c>
      <c r="E3846" s="7" t="s">
        <v>35</v>
      </c>
      <c r="F3846" s="7" t="s">
        <v>8469</v>
      </c>
      <c r="G3846" s="7" t="s">
        <v>8470</v>
      </c>
      <c r="H3846" s="7">
        <v>37</v>
      </c>
      <c r="I3846" s="7">
        <v>32.700000000000003</v>
      </c>
      <c r="J3846" s="7">
        <v>10</v>
      </c>
      <c r="K3846" s="7">
        <v>327</v>
      </c>
      <c r="L3846" s="7" t="s">
        <v>27</v>
      </c>
      <c r="M3846" s="9">
        <v>3</v>
      </c>
      <c r="N3846" s="6" t="str">
        <f>IF(ev_charging_network_usage_!$I3846&lt;=10,"Low",IF(ev_charging_network_usage_!$I3846&lt;=30,"Medium","High"))</f>
        <v>High</v>
      </c>
      <c r="O3846" s="6" t="str">
        <f t="shared" si="245"/>
        <v>Medium Satisfaction</v>
      </c>
      <c r="P3846" s="6" t="str">
        <f>IF(ev_charging_network_usage_!$H3846&lt;30,"Short Charging",IF(ev_charging_network_usage_!$H3846&lt;=60,"Medium Charging","Long Charging"))</f>
        <v>Medium Charging</v>
      </c>
      <c r="Q3846" s="6">
        <f t="shared" si="244"/>
        <v>3</v>
      </c>
      <c r="R3846" s="30">
        <f t="shared" si="242"/>
        <v>0.66041666666666665</v>
      </c>
      <c r="S3846" s="28">
        <f t="shared" si="243"/>
        <v>45230</v>
      </c>
      <c r="T3846" s="28"/>
    </row>
    <row r="3847" spans="1:20" ht="13.2" x14ac:dyDescent="0.25">
      <c r="A3847" s="3" t="s">
        <v>8471</v>
      </c>
      <c r="B3847" s="3" t="s">
        <v>78</v>
      </c>
      <c r="C3847" s="3" t="s">
        <v>15</v>
      </c>
      <c r="D3847" s="3" t="s">
        <v>16</v>
      </c>
      <c r="E3847" s="3" t="s">
        <v>35</v>
      </c>
      <c r="F3847" s="3" t="s">
        <v>8472</v>
      </c>
      <c r="G3847" s="3" t="s">
        <v>8473</v>
      </c>
      <c r="H3847" s="3">
        <v>116</v>
      </c>
      <c r="I3847" s="3">
        <v>41.34</v>
      </c>
      <c r="J3847" s="3">
        <v>15</v>
      </c>
      <c r="K3847" s="3">
        <v>620.1</v>
      </c>
      <c r="L3847" s="3" t="s">
        <v>27</v>
      </c>
      <c r="M3847" s="5">
        <v>4</v>
      </c>
      <c r="N3847" s="6" t="str">
        <f>IF(ev_charging_network_usage_!$I3847&lt;=10,"Low",IF(ev_charging_network_usage_!$I3847&lt;=30,"Medium","High"))</f>
        <v>High</v>
      </c>
      <c r="O3847" s="6" t="str">
        <f t="shared" si="245"/>
        <v>Medium Satisfaction</v>
      </c>
      <c r="P3847" s="6" t="str">
        <f>IF(ev_charging_network_usage_!$H3847&lt;30,"Short Charging",IF(ev_charging_network_usage_!$H3847&lt;=60,"Medium Charging","Long Charging"))</f>
        <v>Long Charging</v>
      </c>
      <c r="Q3847" s="6">
        <f t="shared" si="244"/>
        <v>3</v>
      </c>
      <c r="R3847" s="30">
        <f t="shared" si="242"/>
        <v>0.83611111111111114</v>
      </c>
      <c r="S3847" s="28">
        <f t="shared" si="243"/>
        <v>45525</v>
      </c>
      <c r="T3847" s="28"/>
    </row>
    <row r="3848" spans="1:20" ht="13.2" x14ac:dyDescent="0.25">
      <c r="A3848" s="7" t="s">
        <v>8474</v>
      </c>
      <c r="B3848" s="7" t="s">
        <v>43</v>
      </c>
      <c r="C3848" s="7" t="s">
        <v>30</v>
      </c>
      <c r="D3848" s="7" t="s">
        <v>34</v>
      </c>
      <c r="E3848" s="7" t="s">
        <v>35</v>
      </c>
      <c r="F3848" s="7" t="s">
        <v>8475</v>
      </c>
      <c r="G3848" s="7" t="s">
        <v>8476</v>
      </c>
      <c r="H3848" s="7">
        <v>95</v>
      </c>
      <c r="I3848" s="7">
        <v>28.07</v>
      </c>
      <c r="J3848" s="7">
        <v>8</v>
      </c>
      <c r="K3848" s="7">
        <v>224.56</v>
      </c>
      <c r="L3848" s="7" t="s">
        <v>18</v>
      </c>
      <c r="M3848" s="9">
        <v>5</v>
      </c>
      <c r="N3848" s="6" t="str">
        <f>IF(ev_charging_network_usage_!$I3848&lt;=10,"Low",IF(ev_charging_network_usage_!$I3848&lt;=30,"Medium","High"))</f>
        <v>Medium</v>
      </c>
      <c r="O3848" s="6" t="str">
        <f t="shared" si="245"/>
        <v>High Satisfaction</v>
      </c>
      <c r="P3848" s="6" t="str">
        <f>IF(ev_charging_network_usage_!$H3848&lt;30,"Short Charging",IF(ev_charging_network_usage_!$H3848&lt;=60,"Medium Charging","Long Charging"))</f>
        <v>Long Charging</v>
      </c>
      <c r="Q3848" s="6">
        <f t="shared" si="244"/>
        <v>2</v>
      </c>
      <c r="R3848" s="30">
        <f t="shared" si="242"/>
        <v>0.11180555555555556</v>
      </c>
      <c r="S3848" s="28">
        <f t="shared" si="243"/>
        <v>45426</v>
      </c>
      <c r="T3848" s="28"/>
    </row>
    <row r="3849" spans="1:20" ht="13.2" x14ac:dyDescent="0.25">
      <c r="A3849" s="3" t="s">
        <v>8477</v>
      </c>
      <c r="B3849" s="3" t="s">
        <v>14</v>
      </c>
      <c r="C3849" s="3" t="s">
        <v>21</v>
      </c>
      <c r="D3849" s="3" t="s">
        <v>22</v>
      </c>
      <c r="E3849" s="3" t="s">
        <v>17</v>
      </c>
      <c r="F3849" s="3" t="s">
        <v>8478</v>
      </c>
      <c r="G3849" s="3" t="s">
        <v>8479</v>
      </c>
      <c r="H3849" s="3">
        <v>21</v>
      </c>
      <c r="I3849" s="3">
        <v>3.37</v>
      </c>
      <c r="J3849" s="3">
        <v>12</v>
      </c>
      <c r="K3849" s="3">
        <v>40.44</v>
      </c>
      <c r="L3849" s="3" t="s">
        <v>27</v>
      </c>
      <c r="M3849" s="5">
        <v>2</v>
      </c>
      <c r="N3849" s="6" t="str">
        <f>IF(ev_charging_network_usage_!$I3849&lt;=10,"Low",IF(ev_charging_network_usage_!$I3849&lt;=30,"Medium","High"))</f>
        <v>Low</v>
      </c>
      <c r="O3849" s="6" t="str">
        <f t="shared" si="245"/>
        <v>Low Satisfaction</v>
      </c>
      <c r="P3849" s="6" t="str">
        <f>IF(ev_charging_network_usage_!$H3849&lt;30,"Short Charging",IF(ev_charging_network_usage_!$H3849&lt;=60,"Medium Charging","Long Charging"))</f>
        <v>Short Charging</v>
      </c>
      <c r="Q3849" s="6">
        <f t="shared" si="244"/>
        <v>1</v>
      </c>
      <c r="R3849" s="30">
        <f t="shared" si="242"/>
        <v>0.88541666666666663</v>
      </c>
      <c r="S3849" s="28">
        <f t="shared" si="243"/>
        <v>44984</v>
      </c>
      <c r="T3849" s="28"/>
    </row>
    <row r="3850" spans="1:20" ht="13.2" x14ac:dyDescent="0.25">
      <c r="A3850" s="7" t="s">
        <v>8480</v>
      </c>
      <c r="B3850" s="7" t="s">
        <v>48</v>
      </c>
      <c r="C3850" s="7" t="s">
        <v>15</v>
      </c>
      <c r="D3850" s="7" t="s">
        <v>34</v>
      </c>
      <c r="E3850" s="7" t="s">
        <v>35</v>
      </c>
      <c r="F3850" s="7" t="s">
        <v>8481</v>
      </c>
      <c r="G3850" s="7" t="s">
        <v>8482</v>
      </c>
      <c r="H3850" s="7">
        <v>43</v>
      </c>
      <c r="I3850" s="7">
        <v>50.52</v>
      </c>
      <c r="J3850" s="7">
        <v>10</v>
      </c>
      <c r="K3850" s="7">
        <v>505.2</v>
      </c>
      <c r="L3850" s="7" t="s">
        <v>27</v>
      </c>
      <c r="M3850" s="9">
        <v>1</v>
      </c>
      <c r="N3850" s="6" t="str">
        <f>IF(ev_charging_network_usage_!$I3850&lt;=10,"Low",IF(ev_charging_network_usage_!$I3850&lt;=30,"Medium","High"))</f>
        <v>High</v>
      </c>
      <c r="O3850" s="6" t="str">
        <f t="shared" si="245"/>
        <v>Low Satisfaction</v>
      </c>
      <c r="P3850" s="6" t="str">
        <f>IF(ev_charging_network_usage_!$H3850&lt;30,"Short Charging",IF(ev_charging_network_usage_!$H3850&lt;=60,"Medium Charging","Long Charging"))</f>
        <v>Medium Charging</v>
      </c>
      <c r="Q3850" s="6">
        <f t="shared" si="244"/>
        <v>3</v>
      </c>
      <c r="R3850" s="30">
        <f t="shared" si="242"/>
        <v>0.64097222222222228</v>
      </c>
      <c r="S3850" s="28">
        <f t="shared" si="243"/>
        <v>45157</v>
      </c>
      <c r="T3850" s="28"/>
    </row>
    <row r="3851" spans="1:20" ht="13.2" x14ac:dyDescent="0.25">
      <c r="A3851" s="3" t="s">
        <v>8483</v>
      </c>
      <c r="B3851" s="3" t="s">
        <v>55</v>
      </c>
      <c r="C3851" s="3" t="s">
        <v>30</v>
      </c>
      <c r="D3851" s="3" t="s">
        <v>34</v>
      </c>
      <c r="E3851" s="3" t="s">
        <v>35</v>
      </c>
      <c r="F3851" s="4">
        <v>45017.686111111114</v>
      </c>
      <c r="G3851" s="4">
        <v>45017.767361111109</v>
      </c>
      <c r="H3851" s="3">
        <v>117</v>
      </c>
      <c r="I3851" s="3">
        <v>47.53</v>
      </c>
      <c r="J3851" s="3">
        <v>10</v>
      </c>
      <c r="K3851" s="3">
        <v>475.3</v>
      </c>
      <c r="L3851" s="3" t="s">
        <v>27</v>
      </c>
      <c r="M3851" s="5">
        <v>3</v>
      </c>
      <c r="N3851" s="6" t="str">
        <f>IF(ev_charging_network_usage_!$I3851&lt;=10,"Low",IF(ev_charging_network_usage_!$I3851&lt;=30,"Medium","High"))</f>
        <v>High</v>
      </c>
      <c r="O3851" s="6" t="str">
        <f t="shared" si="245"/>
        <v>Medium Satisfaction</v>
      </c>
      <c r="P3851" s="6" t="str">
        <f>IF(ev_charging_network_usage_!$H3851&lt;30,"Short Charging",IF(ev_charging_network_usage_!$H3851&lt;=60,"Medium Charging","Long Charging"))</f>
        <v>Long Charging</v>
      </c>
      <c r="Q3851" s="6">
        <f t="shared" si="244"/>
        <v>2</v>
      </c>
      <c r="R3851" s="30">
        <f t="shared" si="242"/>
        <v>0.68611111111111112</v>
      </c>
      <c r="S3851" s="28">
        <f t="shared" si="243"/>
        <v>45017</v>
      </c>
      <c r="T3851" s="28"/>
    </row>
    <row r="3852" spans="1:20" ht="13.2" x14ac:dyDescent="0.25">
      <c r="A3852" s="7" t="s">
        <v>8484</v>
      </c>
      <c r="B3852" s="7" t="s">
        <v>59</v>
      </c>
      <c r="C3852" s="7" t="s">
        <v>15</v>
      </c>
      <c r="D3852" s="7" t="s">
        <v>22</v>
      </c>
      <c r="E3852" s="7" t="s">
        <v>17</v>
      </c>
      <c r="F3852" s="7" t="s">
        <v>8485</v>
      </c>
      <c r="G3852" s="7" t="s">
        <v>8486</v>
      </c>
      <c r="H3852" s="7">
        <v>106</v>
      </c>
      <c r="I3852" s="7">
        <v>53.68</v>
      </c>
      <c r="J3852" s="7">
        <v>8</v>
      </c>
      <c r="K3852" s="7">
        <v>429.44</v>
      </c>
      <c r="L3852" s="7" t="s">
        <v>23</v>
      </c>
      <c r="M3852" s="9">
        <v>3</v>
      </c>
      <c r="N3852" s="6" t="str">
        <f>IF(ev_charging_network_usage_!$I3852&lt;=10,"Low",IF(ev_charging_network_usage_!$I3852&lt;=30,"Medium","High"))</f>
        <v>High</v>
      </c>
      <c r="O3852" s="6" t="str">
        <f t="shared" si="245"/>
        <v>Medium Satisfaction</v>
      </c>
      <c r="P3852" s="6" t="str">
        <f>IF(ev_charging_network_usage_!$H3852&lt;30,"Short Charging",IF(ev_charging_network_usage_!$H3852&lt;=60,"Medium Charging","Long Charging"))</f>
        <v>Long Charging</v>
      </c>
      <c r="Q3852" s="6">
        <f t="shared" si="244"/>
        <v>3</v>
      </c>
      <c r="R3852" s="30">
        <f t="shared" si="242"/>
        <v>0.72777777777777775</v>
      </c>
      <c r="S3852" s="28">
        <f t="shared" si="243"/>
        <v>45133</v>
      </c>
      <c r="T3852" s="28"/>
    </row>
    <row r="3853" spans="1:20" ht="13.2" x14ac:dyDescent="0.25">
      <c r="A3853" s="3" t="s">
        <v>8487</v>
      </c>
      <c r="B3853" s="3" t="s">
        <v>20</v>
      </c>
      <c r="C3853" s="3" t="s">
        <v>30</v>
      </c>
      <c r="D3853" s="3" t="s">
        <v>16</v>
      </c>
      <c r="E3853" s="3" t="s">
        <v>35</v>
      </c>
      <c r="F3853" s="3" t="s">
        <v>8488</v>
      </c>
      <c r="G3853" s="3" t="s">
        <v>8489</v>
      </c>
      <c r="H3853" s="3">
        <v>19</v>
      </c>
      <c r="I3853" s="3">
        <v>57.98</v>
      </c>
      <c r="J3853" s="3">
        <v>10</v>
      </c>
      <c r="K3853" s="3">
        <v>579.79999999999995</v>
      </c>
      <c r="L3853" s="3" t="s">
        <v>38</v>
      </c>
      <c r="M3853" s="5">
        <v>2</v>
      </c>
      <c r="N3853" s="6" t="str">
        <f>IF(ev_charging_network_usage_!$I3853&lt;=10,"Low",IF(ev_charging_network_usage_!$I3853&lt;=30,"Medium","High"))</f>
        <v>High</v>
      </c>
      <c r="O3853" s="6" t="str">
        <f t="shared" si="245"/>
        <v>Low Satisfaction</v>
      </c>
      <c r="P3853" s="6" t="str">
        <f>IF(ev_charging_network_usage_!$H3853&lt;30,"Short Charging",IF(ev_charging_network_usage_!$H3853&lt;=60,"Medium Charging","Long Charging"))</f>
        <v>Short Charging</v>
      </c>
      <c r="Q3853" s="6">
        <f t="shared" si="244"/>
        <v>2</v>
      </c>
      <c r="R3853" s="30">
        <f t="shared" si="242"/>
        <v>0.85833333333333328</v>
      </c>
      <c r="S3853" s="28">
        <f t="shared" si="243"/>
        <v>44981</v>
      </c>
      <c r="T3853" s="28"/>
    </row>
    <row r="3854" spans="1:20" ht="13.2" x14ac:dyDescent="0.25">
      <c r="A3854" s="7" t="s">
        <v>8490</v>
      </c>
      <c r="B3854" s="7" t="s">
        <v>48</v>
      </c>
      <c r="C3854" s="7" t="s">
        <v>21</v>
      </c>
      <c r="D3854" s="7" t="s">
        <v>34</v>
      </c>
      <c r="E3854" s="7" t="s">
        <v>35</v>
      </c>
      <c r="F3854" s="8">
        <v>45445.183333333334</v>
      </c>
      <c r="G3854" s="8">
        <v>45445.227083333331</v>
      </c>
      <c r="H3854" s="7">
        <v>63</v>
      </c>
      <c r="I3854" s="7">
        <v>34.24</v>
      </c>
      <c r="J3854" s="7">
        <v>12</v>
      </c>
      <c r="K3854" s="7">
        <v>410.88</v>
      </c>
      <c r="L3854" s="7" t="s">
        <v>27</v>
      </c>
      <c r="M3854" s="9">
        <v>4</v>
      </c>
      <c r="N3854" s="6" t="str">
        <f>IF(ev_charging_network_usage_!$I3854&lt;=10,"Low",IF(ev_charging_network_usage_!$I3854&lt;=30,"Medium","High"))</f>
        <v>High</v>
      </c>
      <c r="O3854" s="6" t="str">
        <f t="shared" si="245"/>
        <v>Medium Satisfaction</v>
      </c>
      <c r="P3854" s="6" t="str">
        <f>IF(ev_charging_network_usage_!$H3854&lt;30,"Short Charging",IF(ev_charging_network_usage_!$H3854&lt;=60,"Medium Charging","Long Charging"))</f>
        <v>Long Charging</v>
      </c>
      <c r="Q3854" s="6">
        <f t="shared" si="244"/>
        <v>1</v>
      </c>
      <c r="R3854" s="30">
        <f t="shared" si="242"/>
        <v>0.18333333333333332</v>
      </c>
      <c r="S3854" s="28">
        <f t="shared" si="243"/>
        <v>45445</v>
      </c>
      <c r="T3854" s="28"/>
    </row>
    <row r="3855" spans="1:20" ht="13.2" x14ac:dyDescent="0.25">
      <c r="A3855" s="3" t="s">
        <v>8491</v>
      </c>
      <c r="B3855" s="3" t="s">
        <v>78</v>
      </c>
      <c r="C3855" s="3" t="s">
        <v>30</v>
      </c>
      <c r="D3855" s="3" t="s">
        <v>16</v>
      </c>
      <c r="E3855" s="3" t="s">
        <v>17</v>
      </c>
      <c r="F3855" s="4">
        <v>45419.00277777778</v>
      </c>
      <c r="G3855" s="4">
        <v>45419.009722222225</v>
      </c>
      <c r="H3855" s="3">
        <v>10</v>
      </c>
      <c r="I3855" s="3">
        <v>12.82</v>
      </c>
      <c r="J3855" s="3">
        <v>12</v>
      </c>
      <c r="K3855" s="3">
        <v>153.84</v>
      </c>
      <c r="L3855" s="3" t="s">
        <v>38</v>
      </c>
      <c r="M3855" s="5">
        <v>1</v>
      </c>
      <c r="N3855" s="6" t="str">
        <f>IF(ev_charging_network_usage_!$I3855&lt;=10,"Low",IF(ev_charging_network_usage_!$I3855&lt;=30,"Medium","High"))</f>
        <v>Medium</v>
      </c>
      <c r="O3855" s="6" t="str">
        <f t="shared" si="245"/>
        <v>Low Satisfaction</v>
      </c>
      <c r="P3855" s="6" t="str">
        <f>IF(ev_charging_network_usage_!$H3855&lt;30,"Short Charging",IF(ev_charging_network_usage_!$H3855&lt;=60,"Medium Charging","Long Charging"))</f>
        <v>Short Charging</v>
      </c>
      <c r="Q3855" s="6">
        <f t="shared" si="244"/>
        <v>2</v>
      </c>
      <c r="R3855" s="30">
        <f t="shared" si="242"/>
        <v>2.7777777777777779E-3</v>
      </c>
      <c r="S3855" s="28">
        <f t="shared" si="243"/>
        <v>45419</v>
      </c>
      <c r="T3855" s="28"/>
    </row>
    <row r="3856" spans="1:20" ht="13.2" x14ac:dyDescent="0.25">
      <c r="A3856" s="7" t="s">
        <v>8492</v>
      </c>
      <c r="B3856" s="7" t="s">
        <v>29</v>
      </c>
      <c r="C3856" s="7" t="s">
        <v>30</v>
      </c>
      <c r="D3856" s="7" t="s">
        <v>31</v>
      </c>
      <c r="E3856" s="7" t="s">
        <v>17</v>
      </c>
      <c r="F3856" s="7" t="s">
        <v>8493</v>
      </c>
      <c r="G3856" s="7" t="s">
        <v>8494</v>
      </c>
      <c r="H3856" s="7">
        <v>103</v>
      </c>
      <c r="I3856" s="7">
        <v>38.119999999999997</v>
      </c>
      <c r="J3856" s="7">
        <v>8</v>
      </c>
      <c r="K3856" s="7">
        <v>304.95999999999998</v>
      </c>
      <c r="L3856" s="7" t="s">
        <v>23</v>
      </c>
      <c r="M3856" s="9">
        <v>3</v>
      </c>
      <c r="N3856" s="6" t="str">
        <f>IF(ev_charging_network_usage_!$I3856&lt;=10,"Low",IF(ev_charging_network_usage_!$I3856&lt;=30,"Medium","High"))</f>
        <v>High</v>
      </c>
      <c r="O3856" s="6" t="str">
        <f t="shared" si="245"/>
        <v>Medium Satisfaction</v>
      </c>
      <c r="P3856" s="6" t="str">
        <f>IF(ev_charging_network_usage_!$H3856&lt;30,"Short Charging",IF(ev_charging_network_usage_!$H3856&lt;=60,"Medium Charging","Long Charging"))</f>
        <v>Long Charging</v>
      </c>
      <c r="Q3856" s="6">
        <f t="shared" si="244"/>
        <v>2</v>
      </c>
      <c r="R3856" s="30">
        <f t="shared" si="242"/>
        <v>0.72291666666666665</v>
      </c>
      <c r="S3856" s="28">
        <f t="shared" si="243"/>
        <v>45283</v>
      </c>
      <c r="T3856" s="28"/>
    </row>
    <row r="3857" spans="1:20" ht="13.2" x14ac:dyDescent="0.25">
      <c r="A3857" s="3" t="s">
        <v>8495</v>
      </c>
      <c r="B3857" s="3" t="s">
        <v>20</v>
      </c>
      <c r="C3857" s="3" t="s">
        <v>21</v>
      </c>
      <c r="D3857" s="3" t="s">
        <v>16</v>
      </c>
      <c r="E3857" s="3" t="s">
        <v>17</v>
      </c>
      <c r="F3857" s="3" t="s">
        <v>8496</v>
      </c>
      <c r="G3857" s="3" t="s">
        <v>8497</v>
      </c>
      <c r="H3857" s="3">
        <v>96</v>
      </c>
      <c r="I3857" s="3">
        <v>9.14</v>
      </c>
      <c r="J3857" s="3">
        <v>15</v>
      </c>
      <c r="K3857" s="3">
        <v>137.1</v>
      </c>
      <c r="L3857" s="3" t="s">
        <v>38</v>
      </c>
      <c r="M3857" s="5">
        <v>5</v>
      </c>
      <c r="N3857" s="6" t="str">
        <f>IF(ev_charging_network_usage_!$I3857&lt;=10,"Low",IF(ev_charging_network_usage_!$I3857&lt;=30,"Medium","High"))</f>
        <v>Low</v>
      </c>
      <c r="O3857" s="6" t="str">
        <f t="shared" si="245"/>
        <v>High Satisfaction</v>
      </c>
      <c r="P3857" s="6" t="str">
        <f>IF(ev_charging_network_usage_!$H3857&lt;30,"Short Charging",IF(ev_charging_network_usage_!$H3857&lt;=60,"Medium Charging","Long Charging"))</f>
        <v>Long Charging</v>
      </c>
      <c r="Q3857" s="6">
        <f t="shared" si="244"/>
        <v>1</v>
      </c>
      <c r="R3857" s="30">
        <f t="shared" si="242"/>
        <v>0.1673611111111111</v>
      </c>
      <c r="S3857" s="28">
        <f t="shared" si="243"/>
        <v>45151</v>
      </c>
      <c r="T3857" s="28"/>
    </row>
    <row r="3858" spans="1:20" ht="13.2" x14ac:dyDescent="0.25">
      <c r="A3858" s="7" t="s">
        <v>8498</v>
      </c>
      <c r="B3858" s="7" t="s">
        <v>29</v>
      </c>
      <c r="C3858" s="7" t="s">
        <v>15</v>
      </c>
      <c r="D3858" s="7" t="s">
        <v>31</v>
      </c>
      <c r="E3858" s="7" t="s">
        <v>35</v>
      </c>
      <c r="F3858" s="8">
        <v>45079.503472222219</v>
      </c>
      <c r="G3858" s="8">
        <v>45079.584722222222</v>
      </c>
      <c r="H3858" s="7">
        <v>117</v>
      </c>
      <c r="I3858" s="7">
        <v>45.57</v>
      </c>
      <c r="J3858" s="7">
        <v>8</v>
      </c>
      <c r="K3858" s="7">
        <v>364.56</v>
      </c>
      <c r="L3858" s="7" t="s">
        <v>18</v>
      </c>
      <c r="M3858" s="9">
        <v>5</v>
      </c>
      <c r="N3858" s="6" t="str">
        <f>IF(ev_charging_network_usage_!$I3858&lt;=10,"Low",IF(ev_charging_network_usage_!$I3858&lt;=30,"Medium","High"))</f>
        <v>High</v>
      </c>
      <c r="O3858" s="6" t="str">
        <f t="shared" si="245"/>
        <v>High Satisfaction</v>
      </c>
      <c r="P3858" s="6" t="str">
        <f>IF(ev_charging_network_usage_!$H3858&lt;30,"Short Charging",IF(ev_charging_network_usage_!$H3858&lt;=60,"Medium Charging","Long Charging"))</f>
        <v>Long Charging</v>
      </c>
      <c r="Q3858" s="6">
        <f t="shared" si="244"/>
        <v>3</v>
      </c>
      <c r="R3858" s="30">
        <f t="shared" si="242"/>
        <v>0.50347222222222221</v>
      </c>
      <c r="S3858" s="28">
        <f t="shared" si="243"/>
        <v>45079</v>
      </c>
      <c r="T3858" s="28"/>
    </row>
    <row r="3859" spans="1:20" ht="13.2" x14ac:dyDescent="0.25">
      <c r="A3859" s="3" t="s">
        <v>8499</v>
      </c>
      <c r="B3859" s="3" t="s">
        <v>29</v>
      </c>
      <c r="C3859" s="3" t="s">
        <v>21</v>
      </c>
      <c r="D3859" s="3" t="s">
        <v>22</v>
      </c>
      <c r="E3859" s="3" t="s">
        <v>17</v>
      </c>
      <c r="F3859" s="3" t="s">
        <v>8500</v>
      </c>
      <c r="G3859" s="3" t="s">
        <v>8501</v>
      </c>
      <c r="H3859" s="3">
        <v>105</v>
      </c>
      <c r="I3859" s="3">
        <v>35.049999999999997</v>
      </c>
      <c r="J3859" s="3">
        <v>12</v>
      </c>
      <c r="K3859" s="3">
        <v>420.6</v>
      </c>
      <c r="L3859" s="3" t="s">
        <v>27</v>
      </c>
      <c r="M3859" s="5">
        <v>2</v>
      </c>
      <c r="N3859" s="6" t="str">
        <f>IF(ev_charging_network_usage_!$I3859&lt;=10,"Low",IF(ev_charging_network_usage_!$I3859&lt;=30,"Medium","High"))</f>
        <v>High</v>
      </c>
      <c r="O3859" s="6" t="str">
        <f t="shared" si="245"/>
        <v>Low Satisfaction</v>
      </c>
      <c r="P3859" s="6" t="str">
        <f>IF(ev_charging_network_usage_!$H3859&lt;30,"Short Charging",IF(ev_charging_network_usage_!$H3859&lt;=60,"Medium Charging","Long Charging"))</f>
        <v>Long Charging</v>
      </c>
      <c r="Q3859" s="6">
        <f t="shared" si="244"/>
        <v>1</v>
      </c>
      <c r="R3859" s="30">
        <f t="shared" si="242"/>
        <v>1.0416666666666666E-2</v>
      </c>
      <c r="S3859" s="28">
        <f t="shared" si="243"/>
        <v>45611</v>
      </c>
      <c r="T3859" s="28"/>
    </row>
    <row r="3860" spans="1:20" ht="13.2" x14ac:dyDescent="0.25">
      <c r="A3860" s="7" t="s">
        <v>8502</v>
      </c>
      <c r="B3860" s="7" t="s">
        <v>78</v>
      </c>
      <c r="C3860" s="7" t="s">
        <v>30</v>
      </c>
      <c r="D3860" s="7" t="s">
        <v>34</v>
      </c>
      <c r="E3860" s="7" t="s">
        <v>35</v>
      </c>
      <c r="F3860" s="8">
        <v>44964.689583333333</v>
      </c>
      <c r="G3860" s="8">
        <v>44964.748611111114</v>
      </c>
      <c r="H3860" s="7">
        <v>85</v>
      </c>
      <c r="I3860" s="7">
        <v>55.93</v>
      </c>
      <c r="J3860" s="7">
        <v>8</v>
      </c>
      <c r="K3860" s="7">
        <v>447.44</v>
      </c>
      <c r="L3860" s="7" t="s">
        <v>23</v>
      </c>
      <c r="M3860" s="9">
        <v>4</v>
      </c>
      <c r="N3860" s="6" t="str">
        <f>IF(ev_charging_network_usage_!$I3860&lt;=10,"Low",IF(ev_charging_network_usage_!$I3860&lt;=30,"Medium","High"))</f>
        <v>High</v>
      </c>
      <c r="O3860" s="6" t="str">
        <f t="shared" si="245"/>
        <v>Medium Satisfaction</v>
      </c>
      <c r="P3860" s="6" t="str">
        <f>IF(ev_charging_network_usage_!$H3860&lt;30,"Short Charging",IF(ev_charging_network_usage_!$H3860&lt;=60,"Medium Charging","Long Charging"))</f>
        <v>Long Charging</v>
      </c>
      <c r="Q3860" s="6">
        <f t="shared" si="244"/>
        <v>2</v>
      </c>
      <c r="R3860" s="30">
        <f t="shared" si="242"/>
        <v>0.68958333333333333</v>
      </c>
      <c r="S3860" s="28">
        <f t="shared" si="243"/>
        <v>44964</v>
      </c>
      <c r="T3860" s="28"/>
    </row>
    <row r="3861" spans="1:20" ht="13.2" x14ac:dyDescent="0.25">
      <c r="A3861" s="3" t="s">
        <v>8503</v>
      </c>
      <c r="B3861" s="3" t="s">
        <v>55</v>
      </c>
      <c r="C3861" s="3" t="s">
        <v>30</v>
      </c>
      <c r="D3861" s="3" t="s">
        <v>22</v>
      </c>
      <c r="E3861" s="3" t="s">
        <v>35</v>
      </c>
      <c r="F3861" s="3" t="s">
        <v>8504</v>
      </c>
      <c r="G3861" s="3" t="s">
        <v>8505</v>
      </c>
      <c r="H3861" s="3">
        <v>77</v>
      </c>
      <c r="I3861" s="3">
        <v>35.619999999999997</v>
      </c>
      <c r="J3861" s="3">
        <v>10</v>
      </c>
      <c r="K3861" s="3">
        <v>356.2</v>
      </c>
      <c r="L3861" s="3" t="s">
        <v>38</v>
      </c>
      <c r="M3861" s="5">
        <v>3</v>
      </c>
      <c r="N3861" s="6" t="str">
        <f>IF(ev_charging_network_usage_!$I3861&lt;=10,"Low",IF(ev_charging_network_usage_!$I3861&lt;=30,"Medium","High"))</f>
        <v>High</v>
      </c>
      <c r="O3861" s="6" t="str">
        <f t="shared" si="245"/>
        <v>Medium Satisfaction</v>
      </c>
      <c r="P3861" s="6" t="str">
        <f>IF(ev_charging_network_usage_!$H3861&lt;30,"Short Charging",IF(ev_charging_network_usage_!$H3861&lt;=60,"Medium Charging","Long Charging"))</f>
        <v>Long Charging</v>
      </c>
      <c r="Q3861" s="6">
        <f t="shared" si="244"/>
        <v>2</v>
      </c>
      <c r="R3861" s="30">
        <f t="shared" si="242"/>
        <v>7.0833333333333331E-2</v>
      </c>
      <c r="S3861" s="28">
        <f t="shared" si="243"/>
        <v>44957</v>
      </c>
      <c r="T3861" s="28"/>
    </row>
    <row r="3862" spans="1:20" ht="13.2" x14ac:dyDescent="0.25">
      <c r="A3862" s="7" t="s">
        <v>8506</v>
      </c>
      <c r="B3862" s="7" t="s">
        <v>55</v>
      </c>
      <c r="C3862" s="7" t="s">
        <v>30</v>
      </c>
      <c r="D3862" s="7" t="s">
        <v>16</v>
      </c>
      <c r="E3862" s="7" t="s">
        <v>35</v>
      </c>
      <c r="F3862" s="7" t="s">
        <v>8507</v>
      </c>
      <c r="G3862" s="7" t="s">
        <v>8508</v>
      </c>
      <c r="H3862" s="7">
        <v>51</v>
      </c>
      <c r="I3862" s="7">
        <v>21.55</v>
      </c>
      <c r="J3862" s="7">
        <v>8</v>
      </c>
      <c r="K3862" s="7">
        <v>172.4</v>
      </c>
      <c r="L3862" s="7" t="s">
        <v>38</v>
      </c>
      <c r="M3862" s="9">
        <v>1</v>
      </c>
      <c r="N3862" s="6" t="str">
        <f>IF(ev_charging_network_usage_!$I3862&lt;=10,"Low",IF(ev_charging_network_usage_!$I3862&lt;=30,"Medium","High"))</f>
        <v>Medium</v>
      </c>
      <c r="O3862" s="6" t="str">
        <f t="shared" si="245"/>
        <v>Low Satisfaction</v>
      </c>
      <c r="P3862" s="6" t="str">
        <f>IF(ev_charging_network_usage_!$H3862&lt;30,"Short Charging",IF(ev_charging_network_usage_!$H3862&lt;=60,"Medium Charging","Long Charging"))</f>
        <v>Medium Charging</v>
      </c>
      <c r="Q3862" s="6">
        <f t="shared" si="244"/>
        <v>2</v>
      </c>
      <c r="R3862" s="30">
        <f t="shared" si="242"/>
        <v>0.8305555555555556</v>
      </c>
      <c r="S3862" s="28">
        <f t="shared" si="243"/>
        <v>45335</v>
      </c>
      <c r="T3862" s="28"/>
    </row>
    <row r="3863" spans="1:20" ht="13.2" x14ac:dyDescent="0.25">
      <c r="A3863" s="3" t="s">
        <v>8509</v>
      </c>
      <c r="B3863" s="3" t="s">
        <v>14</v>
      </c>
      <c r="C3863" s="3" t="s">
        <v>21</v>
      </c>
      <c r="D3863" s="3" t="s">
        <v>34</v>
      </c>
      <c r="E3863" s="3" t="s">
        <v>17</v>
      </c>
      <c r="F3863" s="3" t="s">
        <v>8510</v>
      </c>
      <c r="G3863" s="3" t="s">
        <v>8511</v>
      </c>
      <c r="H3863" s="3">
        <v>35</v>
      </c>
      <c r="I3863" s="3">
        <v>26.97</v>
      </c>
      <c r="J3863" s="3">
        <v>12</v>
      </c>
      <c r="K3863" s="3">
        <v>323.64</v>
      </c>
      <c r="L3863" s="3" t="s">
        <v>27</v>
      </c>
      <c r="M3863" s="5">
        <v>5</v>
      </c>
      <c r="N3863" s="6" t="str">
        <f>IF(ev_charging_network_usage_!$I3863&lt;=10,"Low",IF(ev_charging_network_usage_!$I3863&lt;=30,"Medium","High"))</f>
        <v>Medium</v>
      </c>
      <c r="O3863" s="6" t="str">
        <f t="shared" si="245"/>
        <v>High Satisfaction</v>
      </c>
      <c r="P3863" s="6" t="str">
        <f>IF(ev_charging_network_usage_!$H3863&lt;30,"Short Charging",IF(ev_charging_network_usage_!$H3863&lt;=60,"Medium Charging","Long Charging"))</f>
        <v>Medium Charging</v>
      </c>
      <c r="Q3863" s="6">
        <f t="shared" si="244"/>
        <v>1</v>
      </c>
      <c r="R3863" s="30">
        <f t="shared" si="242"/>
        <v>0.95694444444444449</v>
      </c>
      <c r="S3863" s="28">
        <f t="shared" si="243"/>
        <v>45167</v>
      </c>
      <c r="T3863" s="28"/>
    </row>
    <row r="3864" spans="1:20" ht="13.2" x14ac:dyDescent="0.25">
      <c r="A3864" s="7" t="s">
        <v>8512</v>
      </c>
      <c r="B3864" s="7" t="s">
        <v>48</v>
      </c>
      <c r="C3864" s="7" t="s">
        <v>30</v>
      </c>
      <c r="D3864" s="7" t="s">
        <v>22</v>
      </c>
      <c r="E3864" s="7" t="s">
        <v>35</v>
      </c>
      <c r="F3864" s="7" t="s">
        <v>8513</v>
      </c>
      <c r="G3864" s="7" t="s">
        <v>8514</v>
      </c>
      <c r="H3864" s="7">
        <v>114</v>
      </c>
      <c r="I3864" s="7">
        <v>51.95</v>
      </c>
      <c r="J3864" s="7">
        <v>8</v>
      </c>
      <c r="K3864" s="7">
        <v>415.6</v>
      </c>
      <c r="L3864" s="7" t="s">
        <v>18</v>
      </c>
      <c r="M3864" s="9">
        <v>3</v>
      </c>
      <c r="N3864" s="6" t="str">
        <f>IF(ev_charging_network_usage_!$I3864&lt;=10,"Low",IF(ev_charging_network_usage_!$I3864&lt;=30,"Medium","High"))</f>
        <v>High</v>
      </c>
      <c r="O3864" s="6" t="str">
        <f t="shared" si="245"/>
        <v>Medium Satisfaction</v>
      </c>
      <c r="P3864" s="6" t="str">
        <f>IF(ev_charging_network_usage_!$H3864&lt;30,"Short Charging",IF(ev_charging_network_usage_!$H3864&lt;=60,"Medium Charging","Long Charging"))</f>
        <v>Long Charging</v>
      </c>
      <c r="Q3864" s="6">
        <f t="shared" si="244"/>
        <v>2</v>
      </c>
      <c r="R3864" s="30">
        <f t="shared" si="242"/>
        <v>0.4284722222222222</v>
      </c>
      <c r="S3864" s="28">
        <f t="shared" si="243"/>
        <v>45399</v>
      </c>
      <c r="T3864" s="28"/>
    </row>
    <row r="3865" spans="1:20" ht="13.2" x14ac:dyDescent="0.25">
      <c r="A3865" s="3" t="s">
        <v>8515</v>
      </c>
      <c r="B3865" s="3" t="s">
        <v>29</v>
      </c>
      <c r="C3865" s="3" t="s">
        <v>21</v>
      </c>
      <c r="D3865" s="3" t="s">
        <v>31</v>
      </c>
      <c r="E3865" s="3" t="s">
        <v>35</v>
      </c>
      <c r="F3865" s="3" t="s">
        <v>8516</v>
      </c>
      <c r="G3865" s="3" t="s">
        <v>8517</v>
      </c>
      <c r="H3865" s="3">
        <v>74</v>
      </c>
      <c r="I3865" s="3">
        <v>59.59</v>
      </c>
      <c r="J3865" s="3">
        <v>10</v>
      </c>
      <c r="K3865" s="3">
        <v>595.9</v>
      </c>
      <c r="L3865" s="3" t="s">
        <v>18</v>
      </c>
      <c r="M3865" s="5">
        <v>5</v>
      </c>
      <c r="N3865" s="6" t="str">
        <f>IF(ev_charging_network_usage_!$I3865&lt;=10,"Low",IF(ev_charging_network_usage_!$I3865&lt;=30,"Medium","High"))</f>
        <v>High</v>
      </c>
      <c r="O3865" s="6" t="str">
        <f t="shared" si="245"/>
        <v>High Satisfaction</v>
      </c>
      <c r="P3865" s="6" t="str">
        <f>IF(ev_charging_network_usage_!$H3865&lt;30,"Short Charging",IF(ev_charging_network_usage_!$H3865&lt;=60,"Medium Charging","Long Charging"))</f>
        <v>Long Charging</v>
      </c>
      <c r="Q3865" s="6">
        <f t="shared" si="244"/>
        <v>1</v>
      </c>
      <c r="R3865" s="30">
        <f t="shared" si="242"/>
        <v>0.10694444444444444</v>
      </c>
      <c r="S3865" s="28">
        <f t="shared" si="243"/>
        <v>45552</v>
      </c>
      <c r="T3865" s="28"/>
    </row>
    <row r="3866" spans="1:20" ht="13.2" x14ac:dyDescent="0.25">
      <c r="A3866" s="7" t="s">
        <v>8518</v>
      </c>
      <c r="B3866" s="7" t="s">
        <v>43</v>
      </c>
      <c r="C3866" s="7" t="s">
        <v>30</v>
      </c>
      <c r="D3866" s="7" t="s">
        <v>31</v>
      </c>
      <c r="E3866" s="7" t="s">
        <v>17</v>
      </c>
      <c r="F3866" s="7" t="s">
        <v>8519</v>
      </c>
      <c r="G3866" s="7" t="s">
        <v>8520</v>
      </c>
      <c r="H3866" s="7">
        <v>67</v>
      </c>
      <c r="I3866" s="7">
        <v>11.1</v>
      </c>
      <c r="J3866" s="7">
        <v>15</v>
      </c>
      <c r="K3866" s="7">
        <v>166.5</v>
      </c>
      <c r="L3866" s="7" t="s">
        <v>23</v>
      </c>
      <c r="M3866" s="9">
        <v>3</v>
      </c>
      <c r="N3866" s="6" t="str">
        <f>IF(ev_charging_network_usage_!$I3866&lt;=10,"Low",IF(ev_charging_network_usage_!$I3866&lt;=30,"Medium","High"))</f>
        <v>Medium</v>
      </c>
      <c r="O3866" s="6" t="str">
        <f t="shared" si="245"/>
        <v>Medium Satisfaction</v>
      </c>
      <c r="P3866" s="6" t="str">
        <f>IF(ev_charging_network_usage_!$H3866&lt;30,"Short Charging",IF(ev_charging_network_usage_!$H3866&lt;=60,"Medium Charging","Long Charging"))</f>
        <v>Long Charging</v>
      </c>
      <c r="Q3866" s="6">
        <f t="shared" si="244"/>
        <v>2</v>
      </c>
      <c r="R3866" s="30">
        <f t="shared" si="242"/>
        <v>0.22569444444444445</v>
      </c>
      <c r="S3866" s="28">
        <f t="shared" si="243"/>
        <v>45152</v>
      </c>
      <c r="T3866" s="28"/>
    </row>
    <row r="3867" spans="1:20" ht="13.2" x14ac:dyDescent="0.25">
      <c r="A3867" s="3" t="s">
        <v>8521</v>
      </c>
      <c r="B3867" s="3" t="s">
        <v>43</v>
      </c>
      <c r="C3867" s="3" t="s">
        <v>15</v>
      </c>
      <c r="D3867" s="3" t="s">
        <v>34</v>
      </c>
      <c r="E3867" s="3" t="s">
        <v>35</v>
      </c>
      <c r="F3867" s="3" t="s">
        <v>8522</v>
      </c>
      <c r="G3867" s="3" t="s">
        <v>8523</v>
      </c>
      <c r="H3867" s="3">
        <v>102</v>
      </c>
      <c r="I3867" s="3">
        <v>43.16</v>
      </c>
      <c r="J3867" s="3">
        <v>15</v>
      </c>
      <c r="K3867" s="3">
        <v>647.4</v>
      </c>
      <c r="L3867" s="3" t="s">
        <v>23</v>
      </c>
      <c r="M3867" s="5">
        <v>1</v>
      </c>
      <c r="N3867" s="6" t="str">
        <f>IF(ev_charging_network_usage_!$I3867&lt;=10,"Low",IF(ev_charging_network_usage_!$I3867&lt;=30,"Medium","High"))</f>
        <v>High</v>
      </c>
      <c r="O3867" s="6" t="str">
        <f t="shared" si="245"/>
        <v>Low Satisfaction</v>
      </c>
      <c r="P3867" s="6" t="str">
        <f>IF(ev_charging_network_usage_!$H3867&lt;30,"Short Charging",IF(ev_charging_network_usage_!$H3867&lt;=60,"Medium Charging","Long Charging"))</f>
        <v>Long Charging</v>
      </c>
      <c r="Q3867" s="6">
        <f t="shared" si="244"/>
        <v>3</v>
      </c>
      <c r="R3867" s="30">
        <f t="shared" si="242"/>
        <v>0.34444444444444444</v>
      </c>
      <c r="S3867" s="28">
        <f t="shared" si="243"/>
        <v>45129</v>
      </c>
      <c r="T3867" s="28"/>
    </row>
    <row r="3868" spans="1:20" ht="13.2" x14ac:dyDescent="0.25">
      <c r="A3868" s="7" t="s">
        <v>8524</v>
      </c>
      <c r="B3868" s="7" t="s">
        <v>48</v>
      </c>
      <c r="C3868" s="7" t="s">
        <v>21</v>
      </c>
      <c r="D3868" s="7" t="s">
        <v>16</v>
      </c>
      <c r="E3868" s="7" t="s">
        <v>35</v>
      </c>
      <c r="F3868" s="8">
        <v>44961.349305555559</v>
      </c>
      <c r="G3868" s="8">
        <v>44961.407638888886</v>
      </c>
      <c r="H3868" s="7">
        <v>84</v>
      </c>
      <c r="I3868" s="7">
        <v>45.39</v>
      </c>
      <c r="J3868" s="7">
        <v>8</v>
      </c>
      <c r="K3868" s="7">
        <v>363.12</v>
      </c>
      <c r="L3868" s="7" t="s">
        <v>23</v>
      </c>
      <c r="M3868" s="9">
        <v>1</v>
      </c>
      <c r="N3868" s="6" t="str">
        <f>IF(ev_charging_network_usage_!$I3868&lt;=10,"Low",IF(ev_charging_network_usage_!$I3868&lt;=30,"Medium","High"))</f>
        <v>High</v>
      </c>
      <c r="O3868" s="6" t="str">
        <f t="shared" si="245"/>
        <v>Low Satisfaction</v>
      </c>
      <c r="P3868" s="6" t="str">
        <f>IF(ev_charging_network_usage_!$H3868&lt;30,"Short Charging",IF(ev_charging_network_usage_!$H3868&lt;=60,"Medium Charging","Long Charging"))</f>
        <v>Long Charging</v>
      </c>
      <c r="Q3868" s="6">
        <f t="shared" si="244"/>
        <v>1</v>
      </c>
      <c r="R3868" s="30">
        <f t="shared" si="242"/>
        <v>0.34930555555555554</v>
      </c>
      <c r="S3868" s="28">
        <f t="shared" si="243"/>
        <v>44961</v>
      </c>
      <c r="T3868" s="28"/>
    </row>
    <row r="3869" spans="1:20" ht="13.2" x14ac:dyDescent="0.25">
      <c r="A3869" s="3" t="s">
        <v>8525</v>
      </c>
      <c r="B3869" s="3" t="s">
        <v>59</v>
      </c>
      <c r="C3869" s="3" t="s">
        <v>21</v>
      </c>
      <c r="D3869" s="3" t="s">
        <v>22</v>
      </c>
      <c r="E3869" s="3" t="s">
        <v>35</v>
      </c>
      <c r="F3869" s="3" t="s">
        <v>8526</v>
      </c>
      <c r="G3869" s="3" t="s">
        <v>8527</v>
      </c>
      <c r="H3869" s="3">
        <v>66</v>
      </c>
      <c r="I3869" s="3">
        <v>28.19</v>
      </c>
      <c r="J3869" s="3">
        <v>8</v>
      </c>
      <c r="K3869" s="3">
        <v>225.52</v>
      </c>
      <c r="L3869" s="3" t="s">
        <v>18</v>
      </c>
      <c r="M3869" s="5">
        <v>4</v>
      </c>
      <c r="N3869" s="6" t="str">
        <f>IF(ev_charging_network_usage_!$I3869&lt;=10,"Low",IF(ev_charging_network_usage_!$I3869&lt;=30,"Medium","High"))</f>
        <v>Medium</v>
      </c>
      <c r="O3869" s="6" t="str">
        <f t="shared" si="245"/>
        <v>Medium Satisfaction</v>
      </c>
      <c r="P3869" s="6" t="str">
        <f>IF(ev_charging_network_usage_!$H3869&lt;30,"Short Charging",IF(ev_charging_network_usage_!$H3869&lt;=60,"Medium Charging","Long Charging"))</f>
        <v>Long Charging</v>
      </c>
      <c r="Q3869" s="6">
        <f t="shared" si="244"/>
        <v>1</v>
      </c>
      <c r="R3869" s="30">
        <f t="shared" si="242"/>
        <v>0.1986111111111111</v>
      </c>
      <c r="S3869" s="28">
        <f t="shared" si="243"/>
        <v>45535</v>
      </c>
      <c r="T3869" s="28"/>
    </row>
    <row r="3870" spans="1:20" ht="13.2" x14ac:dyDescent="0.25">
      <c r="A3870" s="7" t="s">
        <v>8528</v>
      </c>
      <c r="B3870" s="7" t="s">
        <v>59</v>
      </c>
      <c r="C3870" s="7" t="s">
        <v>15</v>
      </c>
      <c r="D3870" s="7" t="s">
        <v>34</v>
      </c>
      <c r="E3870" s="7" t="s">
        <v>35</v>
      </c>
      <c r="F3870" s="11">
        <v>45607.280555555553</v>
      </c>
      <c r="G3870" s="11">
        <v>45607.305555555555</v>
      </c>
      <c r="H3870" s="7">
        <v>36</v>
      </c>
      <c r="I3870" s="7">
        <v>58.42</v>
      </c>
      <c r="J3870" s="7">
        <v>10</v>
      </c>
      <c r="K3870" s="7">
        <v>584.20000000000005</v>
      </c>
      <c r="L3870" s="7" t="s">
        <v>23</v>
      </c>
      <c r="M3870" s="9">
        <v>4</v>
      </c>
      <c r="N3870" s="6" t="str">
        <f>IF(ev_charging_network_usage_!$I3870&lt;=10,"Low",IF(ev_charging_network_usage_!$I3870&lt;=30,"Medium","High"))</f>
        <v>High</v>
      </c>
      <c r="O3870" s="6" t="str">
        <f t="shared" si="245"/>
        <v>Medium Satisfaction</v>
      </c>
      <c r="P3870" s="6" t="str">
        <f>IF(ev_charging_network_usage_!$H3870&lt;30,"Short Charging",IF(ev_charging_network_usage_!$H3870&lt;=60,"Medium Charging","Long Charging"))</f>
        <v>Medium Charging</v>
      </c>
      <c r="Q3870" s="6">
        <f t="shared" si="244"/>
        <v>3</v>
      </c>
      <c r="R3870" s="30">
        <f t="shared" si="242"/>
        <v>0.28055555555555556</v>
      </c>
      <c r="S3870" s="28">
        <f t="shared" si="243"/>
        <v>45607</v>
      </c>
      <c r="T3870" s="28"/>
    </row>
    <row r="3871" spans="1:20" ht="13.2" x14ac:dyDescent="0.25">
      <c r="A3871" s="3" t="s">
        <v>8529</v>
      </c>
      <c r="B3871" s="3" t="s">
        <v>29</v>
      </c>
      <c r="C3871" s="3" t="s">
        <v>15</v>
      </c>
      <c r="D3871" s="3" t="s">
        <v>34</v>
      </c>
      <c r="E3871" s="3" t="s">
        <v>35</v>
      </c>
      <c r="F3871" s="4">
        <v>45078.90902777778</v>
      </c>
      <c r="G3871" s="4">
        <v>45078.970138888886</v>
      </c>
      <c r="H3871" s="3">
        <v>88</v>
      </c>
      <c r="I3871" s="3">
        <v>23.73</v>
      </c>
      <c r="J3871" s="3">
        <v>12</v>
      </c>
      <c r="K3871" s="3">
        <v>284.76</v>
      </c>
      <c r="L3871" s="3" t="s">
        <v>23</v>
      </c>
      <c r="M3871" s="5">
        <v>2</v>
      </c>
      <c r="N3871" s="6" t="str">
        <f>IF(ev_charging_network_usage_!$I3871&lt;=10,"Low",IF(ev_charging_network_usage_!$I3871&lt;=30,"Medium","High"))</f>
        <v>Medium</v>
      </c>
      <c r="O3871" s="6" t="str">
        <f t="shared" si="245"/>
        <v>Low Satisfaction</v>
      </c>
      <c r="P3871" s="6" t="str">
        <f>IF(ev_charging_network_usage_!$H3871&lt;30,"Short Charging",IF(ev_charging_network_usage_!$H3871&lt;=60,"Medium Charging","Long Charging"))</f>
        <v>Long Charging</v>
      </c>
      <c r="Q3871" s="6">
        <f t="shared" si="244"/>
        <v>3</v>
      </c>
      <c r="R3871" s="30">
        <f t="shared" si="242"/>
        <v>0.90902777777777777</v>
      </c>
      <c r="S3871" s="28">
        <f t="shared" si="243"/>
        <v>45078</v>
      </c>
      <c r="T3871" s="28"/>
    </row>
    <row r="3872" spans="1:20" ht="13.2" x14ac:dyDescent="0.25">
      <c r="A3872" s="7" t="s">
        <v>8530</v>
      </c>
      <c r="B3872" s="7" t="s">
        <v>43</v>
      </c>
      <c r="C3872" s="7" t="s">
        <v>30</v>
      </c>
      <c r="D3872" s="7" t="s">
        <v>22</v>
      </c>
      <c r="E3872" s="7" t="s">
        <v>35</v>
      </c>
      <c r="F3872" s="8">
        <v>45515.111805555556</v>
      </c>
      <c r="G3872" s="8">
        <v>45515.143055555556</v>
      </c>
      <c r="H3872" s="7">
        <v>45</v>
      </c>
      <c r="I3872" s="7">
        <v>5.05</v>
      </c>
      <c r="J3872" s="7">
        <v>15</v>
      </c>
      <c r="K3872" s="7">
        <v>75.75</v>
      </c>
      <c r="L3872" s="7" t="s">
        <v>18</v>
      </c>
      <c r="M3872" s="9">
        <v>5</v>
      </c>
      <c r="N3872" s="6" t="str">
        <f>IF(ev_charging_network_usage_!$I3872&lt;=10,"Low",IF(ev_charging_network_usage_!$I3872&lt;=30,"Medium","High"))</f>
        <v>Low</v>
      </c>
      <c r="O3872" s="6" t="str">
        <f t="shared" si="245"/>
        <v>High Satisfaction</v>
      </c>
      <c r="P3872" s="6" t="str">
        <f>IF(ev_charging_network_usage_!$H3872&lt;30,"Short Charging",IF(ev_charging_network_usage_!$H3872&lt;=60,"Medium Charging","Long Charging"))</f>
        <v>Medium Charging</v>
      </c>
      <c r="Q3872" s="6">
        <f t="shared" si="244"/>
        <v>2</v>
      </c>
      <c r="R3872" s="30">
        <f t="shared" si="242"/>
        <v>0.11180555555555556</v>
      </c>
      <c r="S3872" s="28">
        <f t="shared" si="243"/>
        <v>45515</v>
      </c>
      <c r="T3872" s="28"/>
    </row>
    <row r="3873" spans="1:20" ht="13.2" x14ac:dyDescent="0.25">
      <c r="A3873" s="3" t="s">
        <v>8531</v>
      </c>
      <c r="B3873" s="3" t="s">
        <v>59</v>
      </c>
      <c r="C3873" s="3" t="s">
        <v>15</v>
      </c>
      <c r="D3873" s="3" t="s">
        <v>34</v>
      </c>
      <c r="E3873" s="3" t="s">
        <v>35</v>
      </c>
      <c r="F3873" s="4">
        <v>45445.32708333333</v>
      </c>
      <c r="G3873" s="4">
        <v>45445.394444444442</v>
      </c>
      <c r="H3873" s="3">
        <v>97</v>
      </c>
      <c r="I3873" s="3">
        <v>18.690000000000001</v>
      </c>
      <c r="J3873" s="3">
        <v>12</v>
      </c>
      <c r="K3873" s="3">
        <v>224.28</v>
      </c>
      <c r="L3873" s="3" t="s">
        <v>18</v>
      </c>
      <c r="M3873" s="5">
        <v>2</v>
      </c>
      <c r="N3873" s="6" t="str">
        <f>IF(ev_charging_network_usage_!$I3873&lt;=10,"Low",IF(ev_charging_network_usage_!$I3873&lt;=30,"Medium","High"))</f>
        <v>Medium</v>
      </c>
      <c r="O3873" s="6" t="str">
        <f t="shared" si="245"/>
        <v>Low Satisfaction</v>
      </c>
      <c r="P3873" s="6" t="str">
        <f>IF(ev_charging_network_usage_!$H3873&lt;30,"Short Charging",IF(ev_charging_network_usage_!$H3873&lt;=60,"Medium Charging","Long Charging"))</f>
        <v>Long Charging</v>
      </c>
      <c r="Q3873" s="6">
        <f t="shared" si="244"/>
        <v>3</v>
      </c>
      <c r="R3873" s="30">
        <f t="shared" si="242"/>
        <v>0.32708333333333334</v>
      </c>
      <c r="S3873" s="28">
        <f t="shared" si="243"/>
        <v>45445</v>
      </c>
      <c r="T3873" s="28"/>
    </row>
    <row r="3874" spans="1:20" ht="13.2" x14ac:dyDescent="0.25">
      <c r="A3874" s="7" t="s">
        <v>8532</v>
      </c>
      <c r="B3874" s="7" t="s">
        <v>59</v>
      </c>
      <c r="C3874" s="7" t="s">
        <v>15</v>
      </c>
      <c r="D3874" s="7" t="s">
        <v>16</v>
      </c>
      <c r="E3874" s="7" t="s">
        <v>17</v>
      </c>
      <c r="F3874" s="8">
        <v>45599.284722222219</v>
      </c>
      <c r="G3874" s="8">
        <v>45599.365277777775</v>
      </c>
      <c r="H3874" s="7">
        <v>116</v>
      </c>
      <c r="I3874" s="7">
        <v>7.33</v>
      </c>
      <c r="J3874" s="7">
        <v>15</v>
      </c>
      <c r="K3874" s="7">
        <v>109.95</v>
      </c>
      <c r="L3874" s="7" t="s">
        <v>23</v>
      </c>
      <c r="M3874" s="9">
        <v>2</v>
      </c>
      <c r="N3874" s="6" t="str">
        <f>IF(ev_charging_network_usage_!$I3874&lt;=10,"Low",IF(ev_charging_network_usage_!$I3874&lt;=30,"Medium","High"))</f>
        <v>Low</v>
      </c>
      <c r="O3874" s="6" t="str">
        <f t="shared" si="245"/>
        <v>Low Satisfaction</v>
      </c>
      <c r="P3874" s="6" t="str">
        <f>IF(ev_charging_network_usage_!$H3874&lt;30,"Short Charging",IF(ev_charging_network_usage_!$H3874&lt;=60,"Medium Charging","Long Charging"))</f>
        <v>Long Charging</v>
      </c>
      <c r="Q3874" s="6">
        <f t="shared" si="244"/>
        <v>3</v>
      </c>
      <c r="R3874" s="30">
        <f t="shared" si="242"/>
        <v>0.28472222222222221</v>
      </c>
      <c r="S3874" s="28">
        <f t="shared" si="243"/>
        <v>45599</v>
      </c>
      <c r="T3874" s="28"/>
    </row>
    <row r="3875" spans="1:20" ht="13.2" x14ac:dyDescent="0.25">
      <c r="A3875" s="3" t="s">
        <v>8533</v>
      </c>
      <c r="B3875" s="3" t="s">
        <v>78</v>
      </c>
      <c r="C3875" s="3" t="s">
        <v>21</v>
      </c>
      <c r="D3875" s="3" t="s">
        <v>16</v>
      </c>
      <c r="E3875" s="3" t="s">
        <v>17</v>
      </c>
      <c r="F3875" s="3" t="s">
        <v>8534</v>
      </c>
      <c r="G3875" s="3" t="s">
        <v>8535</v>
      </c>
      <c r="H3875" s="3">
        <v>63</v>
      </c>
      <c r="I3875" s="3">
        <v>14.32</v>
      </c>
      <c r="J3875" s="3">
        <v>8</v>
      </c>
      <c r="K3875" s="3">
        <v>114.56</v>
      </c>
      <c r="L3875" s="3" t="s">
        <v>27</v>
      </c>
      <c r="M3875" s="5">
        <v>2</v>
      </c>
      <c r="N3875" s="6" t="str">
        <f>IF(ev_charging_network_usage_!$I3875&lt;=10,"Low",IF(ev_charging_network_usage_!$I3875&lt;=30,"Medium","High"))</f>
        <v>Medium</v>
      </c>
      <c r="O3875" s="6" t="str">
        <f t="shared" si="245"/>
        <v>Low Satisfaction</v>
      </c>
      <c r="P3875" s="6" t="str">
        <f>IF(ev_charging_network_usage_!$H3875&lt;30,"Short Charging",IF(ev_charging_network_usage_!$H3875&lt;=60,"Medium Charging","Long Charging"))</f>
        <v>Long Charging</v>
      </c>
      <c r="Q3875" s="6">
        <f t="shared" si="244"/>
        <v>1</v>
      </c>
      <c r="R3875" s="30">
        <f t="shared" si="242"/>
        <v>0.35486111111111113</v>
      </c>
      <c r="S3875" s="28">
        <f t="shared" si="243"/>
        <v>45347</v>
      </c>
      <c r="T3875" s="28"/>
    </row>
    <row r="3876" spans="1:20" ht="13.2" x14ac:dyDescent="0.25">
      <c r="A3876" s="7" t="s">
        <v>8536</v>
      </c>
      <c r="B3876" s="7" t="s">
        <v>20</v>
      </c>
      <c r="C3876" s="7" t="s">
        <v>15</v>
      </c>
      <c r="D3876" s="7" t="s">
        <v>34</v>
      </c>
      <c r="E3876" s="7" t="s">
        <v>17</v>
      </c>
      <c r="F3876" s="11">
        <v>45607.886805555558</v>
      </c>
      <c r="G3876" s="11">
        <v>45607.928472222222</v>
      </c>
      <c r="H3876" s="7">
        <v>60</v>
      </c>
      <c r="I3876" s="7">
        <v>36.03</v>
      </c>
      <c r="J3876" s="7">
        <v>10</v>
      </c>
      <c r="K3876" s="7">
        <v>360.3</v>
      </c>
      <c r="L3876" s="7" t="s">
        <v>38</v>
      </c>
      <c r="M3876" s="9">
        <v>2</v>
      </c>
      <c r="N3876" s="6" t="str">
        <f>IF(ev_charging_network_usage_!$I3876&lt;=10,"Low",IF(ev_charging_network_usage_!$I3876&lt;=30,"Medium","High"))</f>
        <v>High</v>
      </c>
      <c r="O3876" s="6" t="str">
        <f t="shared" si="245"/>
        <v>Low Satisfaction</v>
      </c>
      <c r="P3876" s="6" t="str">
        <f>IF(ev_charging_network_usage_!$H3876&lt;30,"Short Charging",IF(ev_charging_network_usage_!$H3876&lt;=60,"Medium Charging","Long Charging"))</f>
        <v>Medium Charging</v>
      </c>
      <c r="Q3876" s="6">
        <f t="shared" si="244"/>
        <v>3</v>
      </c>
      <c r="R3876" s="30">
        <f t="shared" si="242"/>
        <v>0.88680555555555551</v>
      </c>
      <c r="S3876" s="28">
        <f t="shared" si="243"/>
        <v>45607</v>
      </c>
      <c r="T3876" s="28"/>
    </row>
    <row r="3877" spans="1:20" ht="13.2" x14ac:dyDescent="0.25">
      <c r="A3877" s="3" t="s">
        <v>8537</v>
      </c>
      <c r="B3877" s="3" t="s">
        <v>59</v>
      </c>
      <c r="C3877" s="3" t="s">
        <v>30</v>
      </c>
      <c r="D3877" s="3" t="s">
        <v>31</v>
      </c>
      <c r="E3877" s="3" t="s">
        <v>17</v>
      </c>
      <c r="F3877" s="4">
        <v>45150.59375</v>
      </c>
      <c r="G3877" s="4">
        <v>45150.632638888892</v>
      </c>
      <c r="H3877" s="3">
        <v>56</v>
      </c>
      <c r="I3877" s="3">
        <v>23.15</v>
      </c>
      <c r="J3877" s="3">
        <v>8</v>
      </c>
      <c r="K3877" s="3">
        <v>185.2</v>
      </c>
      <c r="L3877" s="3" t="s">
        <v>18</v>
      </c>
      <c r="M3877" s="5">
        <v>2</v>
      </c>
      <c r="N3877" s="6" t="str">
        <f>IF(ev_charging_network_usage_!$I3877&lt;=10,"Low",IF(ev_charging_network_usage_!$I3877&lt;=30,"Medium","High"))</f>
        <v>Medium</v>
      </c>
      <c r="O3877" s="6" t="str">
        <f t="shared" si="245"/>
        <v>Low Satisfaction</v>
      </c>
      <c r="P3877" s="6" t="str">
        <f>IF(ev_charging_network_usage_!$H3877&lt;30,"Short Charging",IF(ev_charging_network_usage_!$H3877&lt;=60,"Medium Charging","Long Charging"))</f>
        <v>Medium Charging</v>
      </c>
      <c r="Q3877" s="6">
        <f t="shared" si="244"/>
        <v>2</v>
      </c>
      <c r="R3877" s="30">
        <f t="shared" si="242"/>
        <v>0.59375</v>
      </c>
      <c r="S3877" s="28">
        <f t="shared" si="243"/>
        <v>45150</v>
      </c>
      <c r="T3877" s="28"/>
    </row>
    <row r="3878" spans="1:20" ht="13.2" x14ac:dyDescent="0.25">
      <c r="A3878" s="7" t="s">
        <v>8538</v>
      </c>
      <c r="B3878" s="7" t="s">
        <v>59</v>
      </c>
      <c r="C3878" s="7" t="s">
        <v>15</v>
      </c>
      <c r="D3878" s="7" t="s">
        <v>16</v>
      </c>
      <c r="E3878" s="7" t="s">
        <v>35</v>
      </c>
      <c r="F3878" s="8">
        <v>45390.129166666666</v>
      </c>
      <c r="G3878" s="8">
        <v>45390.143055555556</v>
      </c>
      <c r="H3878" s="7">
        <v>20</v>
      </c>
      <c r="I3878" s="7">
        <v>27.33</v>
      </c>
      <c r="J3878" s="7">
        <v>12</v>
      </c>
      <c r="K3878" s="7">
        <v>327.96</v>
      </c>
      <c r="L3878" s="7" t="s">
        <v>18</v>
      </c>
      <c r="M3878" s="9">
        <v>1</v>
      </c>
      <c r="N3878" s="6" t="str">
        <f>IF(ev_charging_network_usage_!$I3878&lt;=10,"Low",IF(ev_charging_network_usage_!$I3878&lt;=30,"Medium","High"))</f>
        <v>Medium</v>
      </c>
      <c r="O3878" s="6" t="str">
        <f t="shared" si="245"/>
        <v>Low Satisfaction</v>
      </c>
      <c r="P3878" s="6" t="str">
        <f>IF(ev_charging_network_usage_!$H3878&lt;30,"Short Charging",IF(ev_charging_network_usage_!$H3878&lt;=60,"Medium Charging","Long Charging"))</f>
        <v>Short Charging</v>
      </c>
      <c r="Q3878" s="6">
        <f t="shared" si="244"/>
        <v>3</v>
      </c>
      <c r="R3878" s="30">
        <f t="shared" si="242"/>
        <v>0.12916666666666668</v>
      </c>
      <c r="S3878" s="28">
        <f t="shared" si="243"/>
        <v>45390</v>
      </c>
      <c r="T3878" s="28"/>
    </row>
    <row r="3879" spans="1:20" ht="13.2" x14ac:dyDescent="0.25">
      <c r="A3879" s="3" t="s">
        <v>8539</v>
      </c>
      <c r="B3879" s="3" t="s">
        <v>78</v>
      </c>
      <c r="C3879" s="3" t="s">
        <v>21</v>
      </c>
      <c r="D3879" s="3" t="s">
        <v>16</v>
      </c>
      <c r="E3879" s="3" t="s">
        <v>35</v>
      </c>
      <c r="F3879" s="3" t="s">
        <v>8540</v>
      </c>
      <c r="G3879" s="3" t="s">
        <v>8541</v>
      </c>
      <c r="H3879" s="3">
        <v>97</v>
      </c>
      <c r="I3879" s="3">
        <v>29.46</v>
      </c>
      <c r="J3879" s="3">
        <v>10</v>
      </c>
      <c r="K3879" s="3">
        <v>294.60000000000002</v>
      </c>
      <c r="L3879" s="3" t="s">
        <v>23</v>
      </c>
      <c r="M3879" s="5">
        <v>1</v>
      </c>
      <c r="N3879" s="6" t="str">
        <f>IF(ev_charging_network_usage_!$I3879&lt;=10,"Low",IF(ev_charging_network_usage_!$I3879&lt;=30,"Medium","High"))</f>
        <v>Medium</v>
      </c>
      <c r="O3879" s="6" t="str">
        <f t="shared" si="245"/>
        <v>Low Satisfaction</v>
      </c>
      <c r="P3879" s="6" t="str">
        <f>IF(ev_charging_network_usage_!$H3879&lt;30,"Short Charging",IF(ev_charging_network_usage_!$H3879&lt;=60,"Medium Charging","Long Charging"))</f>
        <v>Long Charging</v>
      </c>
      <c r="Q3879" s="6">
        <f t="shared" si="244"/>
        <v>1</v>
      </c>
      <c r="R3879" s="30">
        <f t="shared" si="242"/>
        <v>0.22708333333333333</v>
      </c>
      <c r="S3879" s="28">
        <f t="shared" si="243"/>
        <v>45432</v>
      </c>
      <c r="T3879" s="28"/>
    </row>
    <row r="3880" spans="1:20" ht="13.2" x14ac:dyDescent="0.25">
      <c r="A3880" s="7" t="s">
        <v>8542</v>
      </c>
      <c r="B3880" s="7" t="s">
        <v>59</v>
      </c>
      <c r="C3880" s="7" t="s">
        <v>30</v>
      </c>
      <c r="D3880" s="7" t="s">
        <v>16</v>
      </c>
      <c r="E3880" s="7" t="s">
        <v>35</v>
      </c>
      <c r="F3880" s="7" t="s">
        <v>8543</v>
      </c>
      <c r="G3880" s="7" t="s">
        <v>8544</v>
      </c>
      <c r="H3880" s="7">
        <v>66</v>
      </c>
      <c r="I3880" s="7">
        <v>44.54</v>
      </c>
      <c r="J3880" s="7">
        <v>15</v>
      </c>
      <c r="K3880" s="7">
        <v>668.1</v>
      </c>
      <c r="L3880" s="7" t="s">
        <v>27</v>
      </c>
      <c r="M3880" s="9">
        <v>4</v>
      </c>
      <c r="N3880" s="6" t="str">
        <f>IF(ev_charging_network_usage_!$I3880&lt;=10,"Low",IF(ev_charging_network_usage_!$I3880&lt;=30,"Medium","High"))</f>
        <v>High</v>
      </c>
      <c r="O3880" s="6" t="str">
        <f t="shared" si="245"/>
        <v>Medium Satisfaction</v>
      </c>
      <c r="P3880" s="6" t="str">
        <f>IF(ev_charging_network_usage_!$H3880&lt;30,"Short Charging",IF(ev_charging_network_usage_!$H3880&lt;=60,"Medium Charging","Long Charging"))</f>
        <v>Long Charging</v>
      </c>
      <c r="Q3880" s="6">
        <f t="shared" si="244"/>
        <v>2</v>
      </c>
      <c r="R3880" s="30">
        <f t="shared" si="242"/>
        <v>0.91111111111111109</v>
      </c>
      <c r="S3880" s="28">
        <f t="shared" si="243"/>
        <v>45530</v>
      </c>
      <c r="T3880" s="28"/>
    </row>
    <row r="3881" spans="1:20" ht="13.2" x14ac:dyDescent="0.25">
      <c r="A3881" s="3" t="s">
        <v>8545</v>
      </c>
      <c r="B3881" s="3" t="s">
        <v>43</v>
      </c>
      <c r="C3881" s="3" t="s">
        <v>15</v>
      </c>
      <c r="D3881" s="3" t="s">
        <v>34</v>
      </c>
      <c r="E3881" s="3" t="s">
        <v>35</v>
      </c>
      <c r="F3881" s="4">
        <v>45451.567361111112</v>
      </c>
      <c r="G3881" s="4">
        <v>45451.637499999997</v>
      </c>
      <c r="H3881" s="3">
        <v>101</v>
      </c>
      <c r="I3881" s="3">
        <v>18.260000000000002</v>
      </c>
      <c r="J3881" s="3">
        <v>15</v>
      </c>
      <c r="K3881" s="3">
        <v>273.89999999999998</v>
      </c>
      <c r="L3881" s="3" t="s">
        <v>38</v>
      </c>
      <c r="M3881" s="5">
        <v>2</v>
      </c>
      <c r="N3881" s="6" t="str">
        <f>IF(ev_charging_network_usage_!$I3881&lt;=10,"Low",IF(ev_charging_network_usage_!$I3881&lt;=30,"Medium","High"))</f>
        <v>Medium</v>
      </c>
      <c r="O3881" s="6" t="str">
        <f t="shared" si="245"/>
        <v>Low Satisfaction</v>
      </c>
      <c r="P3881" s="6" t="str">
        <f>IF(ev_charging_network_usage_!$H3881&lt;30,"Short Charging",IF(ev_charging_network_usage_!$H3881&lt;=60,"Medium Charging","Long Charging"))</f>
        <v>Long Charging</v>
      </c>
      <c r="Q3881" s="6">
        <f t="shared" si="244"/>
        <v>3</v>
      </c>
      <c r="R3881" s="30">
        <f t="shared" si="242"/>
        <v>0.56736111111111109</v>
      </c>
      <c r="S3881" s="28">
        <f t="shared" si="243"/>
        <v>45451</v>
      </c>
      <c r="T3881" s="28"/>
    </row>
    <row r="3882" spans="1:20" ht="13.2" x14ac:dyDescent="0.25">
      <c r="A3882" s="7" t="s">
        <v>8546</v>
      </c>
      <c r="B3882" s="7" t="s">
        <v>20</v>
      </c>
      <c r="C3882" s="7" t="s">
        <v>15</v>
      </c>
      <c r="D3882" s="7" t="s">
        <v>16</v>
      </c>
      <c r="E3882" s="7" t="s">
        <v>17</v>
      </c>
      <c r="F3882" s="8">
        <v>44960.428472222222</v>
      </c>
      <c r="G3882" s="8">
        <v>44960.45</v>
      </c>
      <c r="H3882" s="7">
        <v>31</v>
      </c>
      <c r="I3882" s="7">
        <v>3.03</v>
      </c>
      <c r="J3882" s="7">
        <v>12</v>
      </c>
      <c r="K3882" s="7">
        <v>36.36</v>
      </c>
      <c r="L3882" s="7" t="s">
        <v>38</v>
      </c>
      <c r="M3882" s="9">
        <v>5</v>
      </c>
      <c r="N3882" s="6" t="str">
        <f>IF(ev_charging_network_usage_!$I3882&lt;=10,"Low",IF(ev_charging_network_usage_!$I3882&lt;=30,"Medium","High"))</f>
        <v>Low</v>
      </c>
      <c r="O3882" s="6" t="str">
        <f t="shared" si="245"/>
        <v>High Satisfaction</v>
      </c>
      <c r="P3882" s="6" t="str">
        <f>IF(ev_charging_network_usage_!$H3882&lt;30,"Short Charging",IF(ev_charging_network_usage_!$H3882&lt;=60,"Medium Charging","Long Charging"))</f>
        <v>Medium Charging</v>
      </c>
      <c r="Q3882" s="6">
        <f t="shared" si="244"/>
        <v>3</v>
      </c>
      <c r="R3882" s="30">
        <f t="shared" si="242"/>
        <v>0.4284722222222222</v>
      </c>
      <c r="S3882" s="28">
        <f t="shared" si="243"/>
        <v>44960</v>
      </c>
      <c r="T3882" s="28"/>
    </row>
    <row r="3883" spans="1:20" ht="13.2" x14ac:dyDescent="0.25">
      <c r="A3883" s="3" t="s">
        <v>8547</v>
      </c>
      <c r="B3883" s="3" t="s">
        <v>78</v>
      </c>
      <c r="C3883" s="3" t="s">
        <v>15</v>
      </c>
      <c r="D3883" s="3" t="s">
        <v>22</v>
      </c>
      <c r="E3883" s="3" t="s">
        <v>35</v>
      </c>
      <c r="F3883" s="3" t="s">
        <v>8548</v>
      </c>
      <c r="G3883" s="3" t="s">
        <v>8549</v>
      </c>
      <c r="H3883" s="3">
        <v>56</v>
      </c>
      <c r="I3883" s="3">
        <v>57.15</v>
      </c>
      <c r="J3883" s="3">
        <v>10</v>
      </c>
      <c r="K3883" s="3">
        <v>571.5</v>
      </c>
      <c r="L3883" s="3" t="s">
        <v>23</v>
      </c>
      <c r="M3883" s="5">
        <v>1</v>
      </c>
      <c r="N3883" s="6" t="str">
        <f>IF(ev_charging_network_usage_!$I3883&lt;=10,"Low",IF(ev_charging_network_usage_!$I3883&lt;=30,"Medium","High"))</f>
        <v>High</v>
      </c>
      <c r="O3883" s="6" t="str">
        <f t="shared" si="245"/>
        <v>Low Satisfaction</v>
      </c>
      <c r="P3883" s="6" t="str">
        <f>IF(ev_charging_network_usage_!$H3883&lt;30,"Short Charging",IF(ev_charging_network_usage_!$H3883&lt;=60,"Medium Charging","Long Charging"))</f>
        <v>Medium Charging</v>
      </c>
      <c r="Q3883" s="6">
        <f t="shared" si="244"/>
        <v>3</v>
      </c>
      <c r="R3883" s="30">
        <f t="shared" si="242"/>
        <v>0.1673611111111111</v>
      </c>
      <c r="S3883" s="28">
        <f t="shared" si="243"/>
        <v>45032</v>
      </c>
      <c r="T3883" s="28"/>
    </row>
    <row r="3884" spans="1:20" ht="13.2" x14ac:dyDescent="0.25">
      <c r="A3884" s="7" t="s">
        <v>8550</v>
      </c>
      <c r="B3884" s="7" t="s">
        <v>48</v>
      </c>
      <c r="C3884" s="7" t="s">
        <v>21</v>
      </c>
      <c r="D3884" s="7" t="s">
        <v>16</v>
      </c>
      <c r="E3884" s="7" t="s">
        <v>35</v>
      </c>
      <c r="F3884" s="7" t="s">
        <v>8551</v>
      </c>
      <c r="G3884" s="7" t="s">
        <v>8552</v>
      </c>
      <c r="H3884" s="7">
        <v>92</v>
      </c>
      <c r="I3884" s="7">
        <v>59.93</v>
      </c>
      <c r="J3884" s="7">
        <v>10</v>
      </c>
      <c r="K3884" s="7">
        <v>599.29999999999995</v>
      </c>
      <c r="L3884" s="7" t="s">
        <v>23</v>
      </c>
      <c r="M3884" s="9">
        <v>1</v>
      </c>
      <c r="N3884" s="6" t="str">
        <f>IF(ev_charging_network_usage_!$I3884&lt;=10,"Low",IF(ev_charging_network_usage_!$I3884&lt;=30,"Medium","High"))</f>
        <v>High</v>
      </c>
      <c r="O3884" s="6" t="str">
        <f t="shared" si="245"/>
        <v>Low Satisfaction</v>
      </c>
      <c r="P3884" s="6" t="str">
        <f>IF(ev_charging_network_usage_!$H3884&lt;30,"Short Charging",IF(ev_charging_network_usage_!$H3884&lt;=60,"Medium Charging","Long Charging"))</f>
        <v>Long Charging</v>
      </c>
      <c r="Q3884" s="6">
        <f t="shared" si="244"/>
        <v>1</v>
      </c>
      <c r="R3884" s="30">
        <f t="shared" si="242"/>
        <v>0.23333333333333334</v>
      </c>
      <c r="S3884" s="28">
        <f t="shared" si="243"/>
        <v>45091</v>
      </c>
      <c r="T3884" s="28"/>
    </row>
    <row r="3885" spans="1:20" ht="13.2" x14ac:dyDescent="0.25">
      <c r="A3885" s="3" t="s">
        <v>8553</v>
      </c>
      <c r="B3885" s="3" t="s">
        <v>14</v>
      </c>
      <c r="C3885" s="3" t="s">
        <v>30</v>
      </c>
      <c r="D3885" s="3" t="s">
        <v>22</v>
      </c>
      <c r="E3885" s="3" t="s">
        <v>35</v>
      </c>
      <c r="F3885" s="4">
        <v>44965.443749999999</v>
      </c>
      <c r="G3885" s="4">
        <v>44965.476388888892</v>
      </c>
      <c r="H3885" s="3">
        <v>47</v>
      </c>
      <c r="I3885" s="3">
        <v>2.11</v>
      </c>
      <c r="J3885" s="3">
        <v>8</v>
      </c>
      <c r="K3885" s="3">
        <v>16.88</v>
      </c>
      <c r="L3885" s="3" t="s">
        <v>27</v>
      </c>
      <c r="M3885" s="5">
        <v>5</v>
      </c>
      <c r="N3885" s="6" t="str">
        <f>IF(ev_charging_network_usage_!$I3885&lt;=10,"Low",IF(ev_charging_network_usage_!$I3885&lt;=30,"Medium","High"))</f>
        <v>Low</v>
      </c>
      <c r="O3885" s="6" t="str">
        <f t="shared" si="245"/>
        <v>High Satisfaction</v>
      </c>
      <c r="P3885" s="6" t="str">
        <f>IF(ev_charging_network_usage_!$H3885&lt;30,"Short Charging",IF(ev_charging_network_usage_!$H3885&lt;=60,"Medium Charging","Long Charging"))</f>
        <v>Medium Charging</v>
      </c>
      <c r="Q3885" s="6">
        <f t="shared" si="244"/>
        <v>2</v>
      </c>
      <c r="R3885" s="30">
        <f t="shared" si="242"/>
        <v>0.44374999999999998</v>
      </c>
      <c r="S3885" s="28">
        <f t="shared" si="243"/>
        <v>44965</v>
      </c>
      <c r="T3885" s="28"/>
    </row>
    <row r="3886" spans="1:20" ht="13.2" x14ac:dyDescent="0.25">
      <c r="A3886" s="7" t="s">
        <v>8554</v>
      </c>
      <c r="B3886" s="7" t="s">
        <v>59</v>
      </c>
      <c r="C3886" s="7" t="s">
        <v>30</v>
      </c>
      <c r="D3886" s="7" t="s">
        <v>34</v>
      </c>
      <c r="E3886" s="7" t="s">
        <v>35</v>
      </c>
      <c r="F3886" s="8">
        <v>45393.870138888888</v>
      </c>
      <c r="G3886" s="8">
        <v>45393.936111111114</v>
      </c>
      <c r="H3886" s="7">
        <v>95</v>
      </c>
      <c r="I3886" s="7">
        <v>6.55</v>
      </c>
      <c r="J3886" s="7">
        <v>12</v>
      </c>
      <c r="K3886" s="7">
        <v>78.599999999999994</v>
      </c>
      <c r="L3886" s="7" t="s">
        <v>23</v>
      </c>
      <c r="M3886" s="9">
        <v>5</v>
      </c>
      <c r="N3886" s="6" t="str">
        <f>IF(ev_charging_network_usage_!$I3886&lt;=10,"Low",IF(ev_charging_network_usage_!$I3886&lt;=30,"Medium","High"))</f>
        <v>Low</v>
      </c>
      <c r="O3886" s="6" t="str">
        <f t="shared" si="245"/>
        <v>High Satisfaction</v>
      </c>
      <c r="P3886" s="6" t="str">
        <f>IF(ev_charging_network_usage_!$H3886&lt;30,"Short Charging",IF(ev_charging_network_usage_!$H3886&lt;=60,"Medium Charging","Long Charging"))</f>
        <v>Long Charging</v>
      </c>
      <c r="Q3886" s="6">
        <f t="shared" si="244"/>
        <v>2</v>
      </c>
      <c r="R3886" s="30">
        <f t="shared" si="242"/>
        <v>0.87013888888888891</v>
      </c>
      <c r="S3886" s="28">
        <f t="shared" si="243"/>
        <v>45393</v>
      </c>
      <c r="T3886" s="28"/>
    </row>
    <row r="3887" spans="1:20" ht="13.2" x14ac:dyDescent="0.25">
      <c r="A3887" s="3" t="s">
        <v>8555</v>
      </c>
      <c r="B3887" s="3" t="s">
        <v>59</v>
      </c>
      <c r="C3887" s="3" t="s">
        <v>30</v>
      </c>
      <c r="D3887" s="3" t="s">
        <v>22</v>
      </c>
      <c r="E3887" s="3" t="s">
        <v>35</v>
      </c>
      <c r="F3887" s="4">
        <v>44995.143750000003</v>
      </c>
      <c r="G3887" s="4">
        <v>44995.193749999999</v>
      </c>
      <c r="H3887" s="3">
        <v>72</v>
      </c>
      <c r="I3887" s="3">
        <v>23.67</v>
      </c>
      <c r="J3887" s="3">
        <v>12</v>
      </c>
      <c r="K3887" s="3">
        <v>284.04000000000002</v>
      </c>
      <c r="L3887" s="3" t="s">
        <v>38</v>
      </c>
      <c r="M3887" s="5">
        <v>4</v>
      </c>
      <c r="N3887" s="6" t="str">
        <f>IF(ev_charging_network_usage_!$I3887&lt;=10,"Low",IF(ev_charging_network_usage_!$I3887&lt;=30,"Medium","High"))</f>
        <v>Medium</v>
      </c>
      <c r="O3887" s="6" t="str">
        <f t="shared" si="245"/>
        <v>Medium Satisfaction</v>
      </c>
      <c r="P3887" s="6" t="str">
        <f>IF(ev_charging_network_usage_!$H3887&lt;30,"Short Charging",IF(ev_charging_network_usage_!$H3887&lt;=60,"Medium Charging","Long Charging"))</f>
        <v>Long Charging</v>
      </c>
      <c r="Q3887" s="6">
        <f t="shared" si="244"/>
        <v>2</v>
      </c>
      <c r="R3887" s="30">
        <f t="shared" si="242"/>
        <v>0.14374999999999999</v>
      </c>
      <c r="S3887" s="28">
        <f t="shared" si="243"/>
        <v>44995</v>
      </c>
      <c r="T3887" s="28"/>
    </row>
    <row r="3888" spans="1:20" ht="13.2" x14ac:dyDescent="0.25">
      <c r="A3888" s="7" t="s">
        <v>8556</v>
      </c>
      <c r="B3888" s="7" t="s">
        <v>48</v>
      </c>
      <c r="C3888" s="7" t="s">
        <v>15</v>
      </c>
      <c r="D3888" s="7" t="s">
        <v>34</v>
      </c>
      <c r="E3888" s="7" t="s">
        <v>17</v>
      </c>
      <c r="F3888" s="8">
        <v>44937.376388888886</v>
      </c>
      <c r="G3888" s="8">
        <v>44937.388888888891</v>
      </c>
      <c r="H3888" s="7">
        <v>18</v>
      </c>
      <c r="I3888" s="7">
        <v>8.16</v>
      </c>
      <c r="J3888" s="7">
        <v>15</v>
      </c>
      <c r="K3888" s="7">
        <v>122.4</v>
      </c>
      <c r="L3888" s="7" t="s">
        <v>18</v>
      </c>
      <c r="M3888" s="9">
        <v>2</v>
      </c>
      <c r="N3888" s="6" t="str">
        <f>IF(ev_charging_network_usage_!$I3888&lt;=10,"Low",IF(ev_charging_network_usage_!$I3888&lt;=30,"Medium","High"))</f>
        <v>Low</v>
      </c>
      <c r="O3888" s="6" t="str">
        <f t="shared" si="245"/>
        <v>Low Satisfaction</v>
      </c>
      <c r="P3888" s="6" t="str">
        <f>IF(ev_charging_network_usage_!$H3888&lt;30,"Short Charging",IF(ev_charging_network_usage_!$H3888&lt;=60,"Medium Charging","Long Charging"))</f>
        <v>Short Charging</v>
      </c>
      <c r="Q3888" s="6">
        <f t="shared" si="244"/>
        <v>3</v>
      </c>
      <c r="R3888" s="30">
        <f t="shared" si="242"/>
        <v>0.37638888888888888</v>
      </c>
      <c r="S3888" s="28">
        <f t="shared" si="243"/>
        <v>44937</v>
      </c>
      <c r="T3888" s="28"/>
    </row>
    <row r="3889" spans="1:20" ht="13.2" x14ac:dyDescent="0.25">
      <c r="A3889" s="3" t="s">
        <v>8557</v>
      </c>
      <c r="B3889" s="3" t="s">
        <v>14</v>
      </c>
      <c r="C3889" s="3" t="s">
        <v>21</v>
      </c>
      <c r="D3889" s="3" t="s">
        <v>16</v>
      </c>
      <c r="E3889" s="3" t="s">
        <v>17</v>
      </c>
      <c r="F3889" s="4">
        <v>45597.998611111114</v>
      </c>
      <c r="G3889" s="4">
        <v>45627.044444444444</v>
      </c>
      <c r="H3889" s="3">
        <v>66</v>
      </c>
      <c r="I3889" s="3">
        <v>58.06</v>
      </c>
      <c r="J3889" s="3">
        <v>10</v>
      </c>
      <c r="K3889" s="3">
        <v>580.6</v>
      </c>
      <c r="L3889" s="3" t="s">
        <v>38</v>
      </c>
      <c r="M3889" s="5">
        <v>4</v>
      </c>
      <c r="N3889" s="6" t="str">
        <f>IF(ev_charging_network_usage_!$I3889&lt;=10,"Low",IF(ev_charging_network_usage_!$I3889&lt;=30,"Medium","High"))</f>
        <v>High</v>
      </c>
      <c r="O3889" s="6" t="str">
        <f t="shared" si="245"/>
        <v>Medium Satisfaction</v>
      </c>
      <c r="P3889" s="6" t="str">
        <f>IF(ev_charging_network_usage_!$H3889&lt;30,"Short Charging",IF(ev_charging_network_usage_!$H3889&lt;=60,"Medium Charging","Long Charging"))</f>
        <v>Long Charging</v>
      </c>
      <c r="Q3889" s="6">
        <f t="shared" si="244"/>
        <v>1</v>
      </c>
      <c r="R3889" s="30">
        <f t="shared" si="242"/>
        <v>0.99861111111111112</v>
      </c>
      <c r="S3889" s="28">
        <f t="shared" si="243"/>
        <v>45597</v>
      </c>
      <c r="T3889" s="28"/>
    </row>
    <row r="3890" spans="1:20" ht="13.2" x14ac:dyDescent="0.25">
      <c r="A3890" s="7" t="s">
        <v>8558</v>
      </c>
      <c r="B3890" s="7" t="s">
        <v>29</v>
      </c>
      <c r="C3890" s="7" t="s">
        <v>15</v>
      </c>
      <c r="D3890" s="7" t="s">
        <v>22</v>
      </c>
      <c r="E3890" s="7" t="s">
        <v>35</v>
      </c>
      <c r="F3890" s="7" t="s">
        <v>8559</v>
      </c>
      <c r="G3890" s="7" t="s">
        <v>8560</v>
      </c>
      <c r="H3890" s="7">
        <v>31</v>
      </c>
      <c r="I3890" s="7">
        <v>11.09</v>
      </c>
      <c r="J3890" s="7">
        <v>8</v>
      </c>
      <c r="K3890" s="7">
        <v>88.72</v>
      </c>
      <c r="L3890" s="7" t="s">
        <v>23</v>
      </c>
      <c r="M3890" s="9">
        <v>1</v>
      </c>
      <c r="N3890" s="6" t="str">
        <f>IF(ev_charging_network_usage_!$I3890&lt;=10,"Low",IF(ev_charging_network_usage_!$I3890&lt;=30,"Medium","High"))</f>
        <v>Medium</v>
      </c>
      <c r="O3890" s="6" t="str">
        <f t="shared" si="245"/>
        <v>Low Satisfaction</v>
      </c>
      <c r="P3890" s="6" t="str">
        <f>IF(ev_charging_network_usage_!$H3890&lt;30,"Short Charging",IF(ev_charging_network_usage_!$H3890&lt;=60,"Medium Charging","Long Charging"))</f>
        <v>Medium Charging</v>
      </c>
      <c r="Q3890" s="6">
        <f t="shared" si="244"/>
        <v>3</v>
      </c>
      <c r="R3890" s="30">
        <f t="shared" si="242"/>
        <v>0.27847222222222223</v>
      </c>
      <c r="S3890" s="28">
        <f t="shared" si="243"/>
        <v>45099</v>
      </c>
      <c r="T3890" s="28"/>
    </row>
    <row r="3891" spans="1:20" ht="13.2" x14ac:dyDescent="0.25">
      <c r="A3891" s="3" t="s">
        <v>8561</v>
      </c>
      <c r="B3891" s="3" t="s">
        <v>14</v>
      </c>
      <c r="C3891" s="3" t="s">
        <v>15</v>
      </c>
      <c r="D3891" s="3" t="s">
        <v>34</v>
      </c>
      <c r="E3891" s="3" t="s">
        <v>35</v>
      </c>
      <c r="F3891" s="3" t="s">
        <v>8562</v>
      </c>
      <c r="G3891" s="3" t="s">
        <v>8563</v>
      </c>
      <c r="H3891" s="3">
        <v>59</v>
      </c>
      <c r="I3891" s="3">
        <v>46.58</v>
      </c>
      <c r="J3891" s="3">
        <v>10</v>
      </c>
      <c r="K3891" s="3">
        <v>465.8</v>
      </c>
      <c r="L3891" s="3" t="s">
        <v>18</v>
      </c>
      <c r="M3891" s="5">
        <v>2</v>
      </c>
      <c r="N3891" s="6" t="str">
        <f>IF(ev_charging_network_usage_!$I3891&lt;=10,"Low",IF(ev_charging_network_usage_!$I3891&lt;=30,"Medium","High"))</f>
        <v>High</v>
      </c>
      <c r="O3891" s="6" t="str">
        <f t="shared" si="245"/>
        <v>Low Satisfaction</v>
      </c>
      <c r="P3891" s="6" t="str">
        <f>IF(ev_charging_network_usage_!$H3891&lt;30,"Short Charging",IF(ev_charging_network_usage_!$H3891&lt;=60,"Medium Charging","Long Charging"))</f>
        <v>Medium Charging</v>
      </c>
      <c r="Q3891" s="6">
        <f t="shared" si="244"/>
        <v>3</v>
      </c>
      <c r="R3891" s="30">
        <f t="shared" si="242"/>
        <v>0.55486111111111114</v>
      </c>
      <c r="S3891" s="28">
        <f t="shared" si="243"/>
        <v>45255</v>
      </c>
      <c r="T3891" s="28"/>
    </row>
    <row r="3892" spans="1:20" ht="13.2" x14ac:dyDescent="0.25">
      <c r="A3892" s="7" t="s">
        <v>8564</v>
      </c>
      <c r="B3892" s="7" t="s">
        <v>29</v>
      </c>
      <c r="C3892" s="7" t="s">
        <v>15</v>
      </c>
      <c r="D3892" s="7" t="s">
        <v>16</v>
      </c>
      <c r="E3892" s="7" t="s">
        <v>17</v>
      </c>
      <c r="F3892" s="7" t="s">
        <v>8565</v>
      </c>
      <c r="G3892" s="7" t="s">
        <v>8566</v>
      </c>
      <c r="H3892" s="7">
        <v>101</v>
      </c>
      <c r="I3892" s="7">
        <v>51.41</v>
      </c>
      <c r="J3892" s="7">
        <v>10</v>
      </c>
      <c r="K3892" s="7">
        <v>514.1</v>
      </c>
      <c r="L3892" s="7" t="s">
        <v>23</v>
      </c>
      <c r="M3892" s="9">
        <v>5</v>
      </c>
      <c r="N3892" s="6" t="str">
        <f>IF(ev_charging_network_usage_!$I3892&lt;=10,"Low",IF(ev_charging_network_usage_!$I3892&lt;=30,"Medium","High"))</f>
        <v>High</v>
      </c>
      <c r="O3892" s="6" t="str">
        <f t="shared" si="245"/>
        <v>High Satisfaction</v>
      </c>
      <c r="P3892" s="6" t="str">
        <f>IF(ev_charging_network_usage_!$H3892&lt;30,"Short Charging",IF(ev_charging_network_usage_!$H3892&lt;=60,"Medium Charging","Long Charging"))</f>
        <v>Long Charging</v>
      </c>
      <c r="Q3892" s="6">
        <f t="shared" si="244"/>
        <v>3</v>
      </c>
      <c r="R3892" s="30">
        <f t="shared" si="242"/>
        <v>0.91388888888888886</v>
      </c>
      <c r="S3892" s="28">
        <f t="shared" si="243"/>
        <v>45122</v>
      </c>
      <c r="T3892" s="28"/>
    </row>
    <row r="3893" spans="1:20" ht="13.2" x14ac:dyDescent="0.25">
      <c r="A3893" s="3" t="s">
        <v>8567</v>
      </c>
      <c r="B3893" s="3" t="s">
        <v>43</v>
      </c>
      <c r="C3893" s="3" t="s">
        <v>30</v>
      </c>
      <c r="D3893" s="3" t="s">
        <v>31</v>
      </c>
      <c r="E3893" s="3" t="s">
        <v>35</v>
      </c>
      <c r="F3893" s="3" t="s">
        <v>8568</v>
      </c>
      <c r="G3893" s="3" t="s">
        <v>8569</v>
      </c>
      <c r="H3893" s="3">
        <v>74</v>
      </c>
      <c r="I3893" s="3">
        <v>18.760000000000002</v>
      </c>
      <c r="J3893" s="3">
        <v>15</v>
      </c>
      <c r="K3893" s="3">
        <v>281.39999999999998</v>
      </c>
      <c r="L3893" s="3" t="s">
        <v>38</v>
      </c>
      <c r="M3893" s="5">
        <v>2</v>
      </c>
      <c r="N3893" s="6" t="str">
        <f>IF(ev_charging_network_usage_!$I3893&lt;=10,"Low",IF(ev_charging_network_usage_!$I3893&lt;=30,"Medium","High"))</f>
        <v>Medium</v>
      </c>
      <c r="O3893" s="6" t="str">
        <f t="shared" si="245"/>
        <v>Low Satisfaction</v>
      </c>
      <c r="P3893" s="6" t="str">
        <f>IF(ev_charging_network_usage_!$H3893&lt;30,"Short Charging",IF(ev_charging_network_usage_!$H3893&lt;=60,"Medium Charging","Long Charging"))</f>
        <v>Long Charging</v>
      </c>
      <c r="Q3893" s="6">
        <f t="shared" si="244"/>
        <v>2</v>
      </c>
      <c r="R3893" s="30">
        <f t="shared" si="242"/>
        <v>0.52986111111111112</v>
      </c>
      <c r="S3893" s="28">
        <f t="shared" si="243"/>
        <v>45195</v>
      </c>
      <c r="T3893" s="28"/>
    </row>
    <row r="3894" spans="1:20" ht="13.2" x14ac:dyDescent="0.25">
      <c r="A3894" s="7" t="s">
        <v>8570</v>
      </c>
      <c r="B3894" s="7" t="s">
        <v>48</v>
      </c>
      <c r="C3894" s="7" t="s">
        <v>21</v>
      </c>
      <c r="D3894" s="7" t="s">
        <v>34</v>
      </c>
      <c r="E3894" s="7" t="s">
        <v>17</v>
      </c>
      <c r="F3894" s="7" t="s">
        <v>8571</v>
      </c>
      <c r="G3894" s="7" t="s">
        <v>8572</v>
      </c>
      <c r="H3894" s="7">
        <v>38</v>
      </c>
      <c r="I3894" s="7">
        <v>29.26</v>
      </c>
      <c r="J3894" s="7">
        <v>15</v>
      </c>
      <c r="K3894" s="7">
        <v>438.9</v>
      </c>
      <c r="L3894" s="7" t="s">
        <v>18</v>
      </c>
      <c r="M3894" s="9">
        <v>3</v>
      </c>
      <c r="N3894" s="6" t="str">
        <f>IF(ev_charging_network_usage_!$I3894&lt;=10,"Low",IF(ev_charging_network_usage_!$I3894&lt;=30,"Medium","High"))</f>
        <v>Medium</v>
      </c>
      <c r="O3894" s="6" t="str">
        <f t="shared" si="245"/>
        <v>Medium Satisfaction</v>
      </c>
      <c r="P3894" s="6" t="str">
        <f>IF(ev_charging_network_usage_!$H3894&lt;30,"Short Charging",IF(ev_charging_network_usage_!$H3894&lt;=60,"Medium Charging","Long Charging"))</f>
        <v>Medium Charging</v>
      </c>
      <c r="Q3894" s="6">
        <f t="shared" si="244"/>
        <v>1</v>
      </c>
      <c r="R3894" s="30">
        <f t="shared" si="242"/>
        <v>0.7583333333333333</v>
      </c>
      <c r="S3894" s="28">
        <f t="shared" si="243"/>
        <v>45195</v>
      </c>
      <c r="T3894" s="28"/>
    </row>
    <row r="3895" spans="1:20" ht="13.2" x14ac:dyDescent="0.25">
      <c r="A3895" s="3" t="s">
        <v>8573</v>
      </c>
      <c r="B3895" s="3" t="s">
        <v>29</v>
      </c>
      <c r="C3895" s="3" t="s">
        <v>21</v>
      </c>
      <c r="D3895" s="3" t="s">
        <v>22</v>
      </c>
      <c r="E3895" s="3" t="s">
        <v>17</v>
      </c>
      <c r="F3895" s="3" t="s">
        <v>8574</v>
      </c>
      <c r="G3895" s="3" t="s">
        <v>8575</v>
      </c>
      <c r="H3895" s="3">
        <v>65</v>
      </c>
      <c r="I3895" s="3">
        <v>33.1</v>
      </c>
      <c r="J3895" s="3">
        <v>10</v>
      </c>
      <c r="K3895" s="3">
        <v>331</v>
      </c>
      <c r="L3895" s="3" t="s">
        <v>27</v>
      </c>
      <c r="M3895" s="5">
        <v>5</v>
      </c>
      <c r="N3895" s="6" t="str">
        <f>IF(ev_charging_network_usage_!$I3895&lt;=10,"Low",IF(ev_charging_network_usage_!$I3895&lt;=30,"Medium","High"))</f>
        <v>High</v>
      </c>
      <c r="O3895" s="6" t="str">
        <f t="shared" si="245"/>
        <v>High Satisfaction</v>
      </c>
      <c r="P3895" s="6" t="str">
        <f>IF(ev_charging_network_usage_!$H3895&lt;30,"Short Charging",IF(ev_charging_network_usage_!$H3895&lt;=60,"Medium Charging","Long Charging"))</f>
        <v>Long Charging</v>
      </c>
      <c r="Q3895" s="6">
        <f t="shared" si="244"/>
        <v>1</v>
      </c>
      <c r="R3895" s="30">
        <f t="shared" si="242"/>
        <v>0.16111111111111112</v>
      </c>
      <c r="S3895" s="28">
        <f t="shared" si="243"/>
        <v>45166</v>
      </c>
      <c r="T3895" s="28"/>
    </row>
    <row r="3896" spans="1:20" ht="13.2" x14ac:dyDescent="0.25">
      <c r="A3896" s="7" t="s">
        <v>8576</v>
      </c>
      <c r="B3896" s="7" t="s">
        <v>55</v>
      </c>
      <c r="C3896" s="7" t="s">
        <v>30</v>
      </c>
      <c r="D3896" s="7" t="s">
        <v>34</v>
      </c>
      <c r="E3896" s="7" t="s">
        <v>17</v>
      </c>
      <c r="F3896" s="7" t="s">
        <v>8577</v>
      </c>
      <c r="G3896" s="7" t="s">
        <v>8578</v>
      </c>
      <c r="H3896" s="7">
        <v>63</v>
      </c>
      <c r="I3896" s="7">
        <v>44.92</v>
      </c>
      <c r="J3896" s="7">
        <v>8</v>
      </c>
      <c r="K3896" s="7">
        <v>359.36</v>
      </c>
      <c r="L3896" s="7" t="s">
        <v>27</v>
      </c>
      <c r="M3896" s="9">
        <v>3</v>
      </c>
      <c r="N3896" s="6" t="str">
        <f>IF(ev_charging_network_usage_!$I3896&lt;=10,"Low",IF(ev_charging_network_usage_!$I3896&lt;=30,"Medium","High"))</f>
        <v>High</v>
      </c>
      <c r="O3896" s="6" t="str">
        <f t="shared" si="245"/>
        <v>Medium Satisfaction</v>
      </c>
      <c r="P3896" s="6" t="str">
        <f>IF(ev_charging_network_usage_!$H3896&lt;30,"Short Charging",IF(ev_charging_network_usage_!$H3896&lt;=60,"Medium Charging","Long Charging"))</f>
        <v>Long Charging</v>
      </c>
      <c r="Q3896" s="6">
        <f t="shared" si="244"/>
        <v>2</v>
      </c>
      <c r="R3896" s="30">
        <f t="shared" si="242"/>
        <v>0.75138888888888888</v>
      </c>
      <c r="S3896" s="28">
        <f t="shared" si="243"/>
        <v>45156</v>
      </c>
      <c r="T3896" s="28"/>
    </row>
    <row r="3897" spans="1:20" ht="13.2" x14ac:dyDescent="0.25">
      <c r="A3897" s="3" t="s">
        <v>8579</v>
      </c>
      <c r="B3897" s="3" t="s">
        <v>29</v>
      </c>
      <c r="C3897" s="3" t="s">
        <v>30</v>
      </c>
      <c r="D3897" s="3" t="s">
        <v>34</v>
      </c>
      <c r="E3897" s="3" t="s">
        <v>35</v>
      </c>
      <c r="F3897" s="3" t="s">
        <v>8580</v>
      </c>
      <c r="G3897" s="3" t="s">
        <v>8581</v>
      </c>
      <c r="H3897" s="3">
        <v>64</v>
      </c>
      <c r="I3897" s="3">
        <v>18.36</v>
      </c>
      <c r="J3897" s="3">
        <v>10</v>
      </c>
      <c r="K3897" s="3">
        <v>183.6</v>
      </c>
      <c r="L3897" s="3" t="s">
        <v>23</v>
      </c>
      <c r="M3897" s="5">
        <v>3</v>
      </c>
      <c r="N3897" s="6" t="str">
        <f>IF(ev_charging_network_usage_!$I3897&lt;=10,"Low",IF(ev_charging_network_usage_!$I3897&lt;=30,"Medium","High"))</f>
        <v>Medium</v>
      </c>
      <c r="O3897" s="6" t="str">
        <f t="shared" si="245"/>
        <v>Medium Satisfaction</v>
      </c>
      <c r="P3897" s="6" t="str">
        <f>IF(ev_charging_network_usage_!$H3897&lt;30,"Short Charging",IF(ev_charging_network_usage_!$H3897&lt;=60,"Medium Charging","Long Charging"))</f>
        <v>Long Charging</v>
      </c>
      <c r="Q3897" s="6">
        <f t="shared" si="244"/>
        <v>2</v>
      </c>
      <c r="R3897" s="30">
        <f t="shared" si="242"/>
        <v>0.33958333333333335</v>
      </c>
      <c r="S3897" s="28">
        <f t="shared" si="243"/>
        <v>44998</v>
      </c>
      <c r="T3897" s="28"/>
    </row>
    <row r="3898" spans="1:20" ht="13.2" x14ac:dyDescent="0.25">
      <c r="A3898" s="7" t="s">
        <v>8582</v>
      </c>
      <c r="B3898" s="7" t="s">
        <v>14</v>
      </c>
      <c r="C3898" s="7" t="s">
        <v>15</v>
      </c>
      <c r="D3898" s="7" t="s">
        <v>16</v>
      </c>
      <c r="E3898" s="7" t="s">
        <v>17</v>
      </c>
      <c r="F3898" s="7" t="s">
        <v>8583</v>
      </c>
      <c r="G3898" s="7" t="s">
        <v>8584</v>
      </c>
      <c r="H3898" s="7">
        <v>79</v>
      </c>
      <c r="I3898" s="7">
        <v>14.01</v>
      </c>
      <c r="J3898" s="7">
        <v>12</v>
      </c>
      <c r="K3898" s="7">
        <v>168.12</v>
      </c>
      <c r="L3898" s="7" t="s">
        <v>27</v>
      </c>
      <c r="M3898" s="9">
        <v>3</v>
      </c>
      <c r="N3898" s="6" t="str">
        <f>IF(ev_charging_network_usage_!$I3898&lt;=10,"Low",IF(ev_charging_network_usage_!$I3898&lt;=30,"Medium","High"))</f>
        <v>Medium</v>
      </c>
      <c r="O3898" s="6" t="str">
        <f t="shared" si="245"/>
        <v>Medium Satisfaction</v>
      </c>
      <c r="P3898" s="6" t="str">
        <f>IF(ev_charging_network_usage_!$H3898&lt;30,"Short Charging",IF(ev_charging_network_usage_!$H3898&lt;=60,"Medium Charging","Long Charging"))</f>
        <v>Long Charging</v>
      </c>
      <c r="Q3898" s="6">
        <f t="shared" si="244"/>
        <v>3</v>
      </c>
      <c r="R3898" s="30">
        <f t="shared" si="242"/>
        <v>0.92847222222222225</v>
      </c>
      <c r="S3898" s="28">
        <f t="shared" si="243"/>
        <v>45586</v>
      </c>
      <c r="T3898" s="28"/>
    </row>
    <row r="3899" spans="1:20" ht="13.2" x14ac:dyDescent="0.25">
      <c r="A3899" s="3" t="s">
        <v>8585</v>
      </c>
      <c r="B3899" s="3" t="s">
        <v>14</v>
      </c>
      <c r="C3899" s="3" t="s">
        <v>15</v>
      </c>
      <c r="D3899" s="3" t="s">
        <v>16</v>
      </c>
      <c r="E3899" s="3" t="s">
        <v>17</v>
      </c>
      <c r="F3899" s="3" t="s">
        <v>8586</v>
      </c>
      <c r="G3899" s="3" t="s">
        <v>8587</v>
      </c>
      <c r="H3899" s="3">
        <v>85</v>
      </c>
      <c r="I3899" s="3">
        <v>3.65</v>
      </c>
      <c r="J3899" s="3">
        <v>12</v>
      </c>
      <c r="K3899" s="3">
        <v>43.8</v>
      </c>
      <c r="L3899" s="3" t="s">
        <v>23</v>
      </c>
      <c r="M3899" s="5">
        <v>5</v>
      </c>
      <c r="N3899" s="6" t="str">
        <f>IF(ev_charging_network_usage_!$I3899&lt;=10,"Low",IF(ev_charging_network_usage_!$I3899&lt;=30,"Medium","High"))</f>
        <v>Low</v>
      </c>
      <c r="O3899" s="6" t="str">
        <f t="shared" si="245"/>
        <v>High Satisfaction</v>
      </c>
      <c r="P3899" s="6" t="str">
        <f>IF(ev_charging_network_usage_!$H3899&lt;30,"Short Charging",IF(ev_charging_network_usage_!$H3899&lt;=60,"Medium Charging","Long Charging"))</f>
        <v>Long Charging</v>
      </c>
      <c r="Q3899" s="6">
        <f t="shared" si="244"/>
        <v>3</v>
      </c>
      <c r="R3899" s="30">
        <f t="shared" si="242"/>
        <v>0.92847222222222225</v>
      </c>
      <c r="S3899" s="28">
        <f t="shared" si="243"/>
        <v>45596</v>
      </c>
      <c r="T3899" s="28"/>
    </row>
    <row r="3900" spans="1:20" ht="13.2" x14ac:dyDescent="0.25">
      <c r="A3900" s="7" t="s">
        <v>8588</v>
      </c>
      <c r="B3900" s="7" t="s">
        <v>55</v>
      </c>
      <c r="C3900" s="7" t="s">
        <v>30</v>
      </c>
      <c r="D3900" s="7" t="s">
        <v>31</v>
      </c>
      <c r="E3900" s="7" t="s">
        <v>17</v>
      </c>
      <c r="F3900" s="7" t="s">
        <v>8589</v>
      </c>
      <c r="G3900" s="7" t="s">
        <v>8590</v>
      </c>
      <c r="H3900" s="7">
        <v>56</v>
      </c>
      <c r="I3900" s="7">
        <v>53.35</v>
      </c>
      <c r="J3900" s="7">
        <v>15</v>
      </c>
      <c r="K3900" s="7">
        <v>800.25</v>
      </c>
      <c r="L3900" s="7" t="s">
        <v>38</v>
      </c>
      <c r="M3900" s="9">
        <v>4</v>
      </c>
      <c r="N3900" s="6" t="str">
        <f>IF(ev_charging_network_usage_!$I3900&lt;=10,"Low",IF(ev_charging_network_usage_!$I3900&lt;=30,"Medium","High"))</f>
        <v>High</v>
      </c>
      <c r="O3900" s="6" t="str">
        <f t="shared" si="245"/>
        <v>Medium Satisfaction</v>
      </c>
      <c r="P3900" s="6" t="str">
        <f>IF(ev_charging_network_usage_!$H3900&lt;30,"Short Charging",IF(ev_charging_network_usage_!$H3900&lt;=60,"Medium Charging","Long Charging"))</f>
        <v>Medium Charging</v>
      </c>
      <c r="Q3900" s="6">
        <f t="shared" si="244"/>
        <v>2</v>
      </c>
      <c r="R3900" s="30">
        <f t="shared" si="242"/>
        <v>0.27152777777777776</v>
      </c>
      <c r="S3900" s="28">
        <f t="shared" si="243"/>
        <v>45368</v>
      </c>
      <c r="T3900" s="28"/>
    </row>
    <row r="3901" spans="1:20" ht="13.2" x14ac:dyDescent="0.25">
      <c r="A3901" s="3" t="s">
        <v>8591</v>
      </c>
      <c r="B3901" s="3" t="s">
        <v>29</v>
      </c>
      <c r="C3901" s="3" t="s">
        <v>21</v>
      </c>
      <c r="D3901" s="3" t="s">
        <v>34</v>
      </c>
      <c r="E3901" s="3" t="s">
        <v>17</v>
      </c>
      <c r="F3901" s="4">
        <v>45295.383333333331</v>
      </c>
      <c r="G3901" s="4">
        <v>45295.464583333334</v>
      </c>
      <c r="H3901" s="3">
        <v>117</v>
      </c>
      <c r="I3901" s="3">
        <v>16.97</v>
      </c>
      <c r="J3901" s="3">
        <v>15</v>
      </c>
      <c r="K3901" s="3">
        <v>254.55</v>
      </c>
      <c r="L3901" s="3" t="s">
        <v>38</v>
      </c>
      <c r="M3901" s="5">
        <v>1</v>
      </c>
      <c r="N3901" s="6" t="str">
        <f>IF(ev_charging_network_usage_!$I3901&lt;=10,"Low",IF(ev_charging_network_usage_!$I3901&lt;=30,"Medium","High"))</f>
        <v>Medium</v>
      </c>
      <c r="O3901" s="6" t="str">
        <f t="shared" si="245"/>
        <v>Low Satisfaction</v>
      </c>
      <c r="P3901" s="6" t="str">
        <f>IF(ev_charging_network_usage_!$H3901&lt;30,"Short Charging",IF(ev_charging_network_usage_!$H3901&lt;=60,"Medium Charging","Long Charging"))</f>
        <v>Long Charging</v>
      </c>
      <c r="Q3901" s="6">
        <f t="shared" si="244"/>
        <v>1</v>
      </c>
      <c r="R3901" s="30">
        <f t="shared" si="242"/>
        <v>0.38333333333333336</v>
      </c>
      <c r="S3901" s="28">
        <f t="shared" si="243"/>
        <v>45295</v>
      </c>
      <c r="T3901" s="28"/>
    </row>
    <row r="3902" spans="1:20" ht="13.2" x14ac:dyDescent="0.25">
      <c r="A3902" s="7" t="s">
        <v>8592</v>
      </c>
      <c r="B3902" s="7" t="s">
        <v>59</v>
      </c>
      <c r="C3902" s="7" t="s">
        <v>15</v>
      </c>
      <c r="D3902" s="7" t="s">
        <v>22</v>
      </c>
      <c r="E3902" s="7" t="s">
        <v>17</v>
      </c>
      <c r="F3902" s="7" t="s">
        <v>8593</v>
      </c>
      <c r="G3902" s="7" t="s">
        <v>1979</v>
      </c>
      <c r="H3902" s="7">
        <v>116</v>
      </c>
      <c r="I3902" s="7">
        <v>7.7</v>
      </c>
      <c r="J3902" s="7">
        <v>15</v>
      </c>
      <c r="K3902" s="7">
        <v>115.5</v>
      </c>
      <c r="L3902" s="7" t="s">
        <v>38</v>
      </c>
      <c r="M3902" s="9">
        <v>2</v>
      </c>
      <c r="N3902" s="6" t="str">
        <f>IF(ev_charging_network_usage_!$I3902&lt;=10,"Low",IF(ev_charging_network_usage_!$I3902&lt;=30,"Medium","High"))</f>
        <v>Low</v>
      </c>
      <c r="O3902" s="6" t="str">
        <f t="shared" si="245"/>
        <v>Low Satisfaction</v>
      </c>
      <c r="P3902" s="6" t="str">
        <f>IF(ev_charging_network_usage_!$H3902&lt;30,"Short Charging",IF(ev_charging_network_usage_!$H3902&lt;=60,"Medium Charging","Long Charging"))</f>
        <v>Long Charging</v>
      </c>
      <c r="Q3902" s="6">
        <f t="shared" si="244"/>
        <v>3</v>
      </c>
      <c r="R3902" s="30">
        <f t="shared" si="242"/>
        <v>0.16319444444444445</v>
      </c>
      <c r="S3902" s="28">
        <f t="shared" si="243"/>
        <v>45348</v>
      </c>
      <c r="T3902" s="28"/>
    </row>
    <row r="3903" spans="1:20" ht="13.2" x14ac:dyDescent="0.25">
      <c r="A3903" s="3" t="s">
        <v>8594</v>
      </c>
      <c r="B3903" s="3" t="s">
        <v>59</v>
      </c>
      <c r="C3903" s="3" t="s">
        <v>30</v>
      </c>
      <c r="D3903" s="3" t="s">
        <v>22</v>
      </c>
      <c r="E3903" s="3" t="s">
        <v>17</v>
      </c>
      <c r="F3903" s="3" t="s">
        <v>8595</v>
      </c>
      <c r="G3903" s="3" t="s">
        <v>8596</v>
      </c>
      <c r="H3903" s="3">
        <v>118</v>
      </c>
      <c r="I3903" s="3">
        <v>23.62</v>
      </c>
      <c r="J3903" s="3">
        <v>15</v>
      </c>
      <c r="K3903" s="3">
        <v>354.3</v>
      </c>
      <c r="L3903" s="3" t="s">
        <v>23</v>
      </c>
      <c r="M3903" s="5">
        <v>4</v>
      </c>
      <c r="N3903" s="6" t="str">
        <f>IF(ev_charging_network_usage_!$I3903&lt;=10,"Low",IF(ev_charging_network_usage_!$I3903&lt;=30,"Medium","High"))</f>
        <v>Medium</v>
      </c>
      <c r="O3903" s="6" t="str">
        <f t="shared" si="245"/>
        <v>Medium Satisfaction</v>
      </c>
      <c r="P3903" s="6" t="str">
        <f>IF(ev_charging_network_usage_!$H3903&lt;30,"Short Charging",IF(ev_charging_network_usage_!$H3903&lt;=60,"Medium Charging","Long Charging"))</f>
        <v>Long Charging</v>
      </c>
      <c r="Q3903" s="6">
        <f t="shared" si="244"/>
        <v>2</v>
      </c>
      <c r="R3903" s="30">
        <f t="shared" si="242"/>
        <v>0.25277777777777777</v>
      </c>
      <c r="S3903" s="28">
        <f t="shared" si="243"/>
        <v>45002</v>
      </c>
      <c r="T3903" s="28"/>
    </row>
    <row r="3904" spans="1:20" ht="13.2" x14ac:dyDescent="0.25">
      <c r="A3904" s="7" t="s">
        <v>8597</v>
      </c>
      <c r="B3904" s="7" t="s">
        <v>14</v>
      </c>
      <c r="C3904" s="7" t="s">
        <v>21</v>
      </c>
      <c r="D3904" s="7" t="s">
        <v>16</v>
      </c>
      <c r="E3904" s="7" t="s">
        <v>35</v>
      </c>
      <c r="F3904" s="7" t="s">
        <v>8598</v>
      </c>
      <c r="G3904" s="7" t="s">
        <v>8599</v>
      </c>
      <c r="H3904" s="7">
        <v>77</v>
      </c>
      <c r="I3904" s="7">
        <v>3.22</v>
      </c>
      <c r="J3904" s="7">
        <v>8</v>
      </c>
      <c r="K3904" s="7">
        <v>25.76</v>
      </c>
      <c r="L3904" s="7" t="s">
        <v>18</v>
      </c>
      <c r="M3904" s="9">
        <v>1</v>
      </c>
      <c r="N3904" s="6" t="str">
        <f>IF(ev_charging_network_usage_!$I3904&lt;=10,"Low",IF(ev_charging_network_usage_!$I3904&lt;=30,"Medium","High"))</f>
        <v>Low</v>
      </c>
      <c r="O3904" s="6" t="str">
        <f t="shared" si="245"/>
        <v>Low Satisfaction</v>
      </c>
      <c r="P3904" s="6" t="str">
        <f>IF(ev_charging_network_usage_!$H3904&lt;30,"Short Charging",IF(ev_charging_network_usage_!$H3904&lt;=60,"Medium Charging","Long Charging"))</f>
        <v>Long Charging</v>
      </c>
      <c r="Q3904" s="6">
        <f t="shared" si="244"/>
        <v>1</v>
      </c>
      <c r="R3904" s="30">
        <f t="shared" si="242"/>
        <v>0.86041666666666672</v>
      </c>
      <c r="S3904" s="28">
        <f t="shared" si="243"/>
        <v>45397</v>
      </c>
      <c r="T3904" s="28"/>
    </row>
    <row r="3905" spans="1:20" ht="13.2" x14ac:dyDescent="0.25">
      <c r="A3905" s="3" t="s">
        <v>8600</v>
      </c>
      <c r="B3905" s="3" t="s">
        <v>78</v>
      </c>
      <c r="C3905" s="3" t="s">
        <v>15</v>
      </c>
      <c r="D3905" s="3" t="s">
        <v>31</v>
      </c>
      <c r="E3905" s="3" t="s">
        <v>35</v>
      </c>
      <c r="F3905" s="3" t="s">
        <v>8601</v>
      </c>
      <c r="G3905" s="3" t="s">
        <v>8602</v>
      </c>
      <c r="H3905" s="3">
        <v>109</v>
      </c>
      <c r="I3905" s="3">
        <v>43.44</v>
      </c>
      <c r="J3905" s="3">
        <v>12</v>
      </c>
      <c r="K3905" s="3">
        <v>521.28</v>
      </c>
      <c r="L3905" s="3" t="s">
        <v>23</v>
      </c>
      <c r="M3905" s="5">
        <v>4</v>
      </c>
      <c r="N3905" s="6" t="str">
        <f>IF(ev_charging_network_usage_!$I3905&lt;=10,"Low",IF(ev_charging_network_usage_!$I3905&lt;=30,"Medium","High"))</f>
        <v>High</v>
      </c>
      <c r="O3905" s="6" t="str">
        <f t="shared" si="245"/>
        <v>Medium Satisfaction</v>
      </c>
      <c r="P3905" s="6" t="str">
        <f>IF(ev_charging_network_usage_!$H3905&lt;30,"Short Charging",IF(ev_charging_network_usage_!$H3905&lt;=60,"Medium Charging","Long Charging"))</f>
        <v>Long Charging</v>
      </c>
      <c r="Q3905" s="6">
        <f t="shared" si="244"/>
        <v>3</v>
      </c>
      <c r="R3905" s="30">
        <f t="shared" si="242"/>
        <v>0.22638888888888889</v>
      </c>
      <c r="S3905" s="28">
        <f t="shared" si="243"/>
        <v>45470</v>
      </c>
      <c r="T3905" s="28"/>
    </row>
    <row r="3906" spans="1:20" ht="13.2" x14ac:dyDescent="0.25">
      <c r="A3906" s="7" t="s">
        <v>8603</v>
      </c>
      <c r="B3906" s="7" t="s">
        <v>14</v>
      </c>
      <c r="C3906" s="7" t="s">
        <v>15</v>
      </c>
      <c r="D3906" s="7" t="s">
        <v>22</v>
      </c>
      <c r="E3906" s="7" t="s">
        <v>35</v>
      </c>
      <c r="F3906" s="7" t="s">
        <v>8604</v>
      </c>
      <c r="G3906" s="7" t="s">
        <v>8605</v>
      </c>
      <c r="H3906" s="7">
        <v>23</v>
      </c>
      <c r="I3906" s="7">
        <v>21.08</v>
      </c>
      <c r="J3906" s="7">
        <v>15</v>
      </c>
      <c r="K3906" s="7">
        <v>316.2</v>
      </c>
      <c r="L3906" s="7" t="s">
        <v>27</v>
      </c>
      <c r="M3906" s="9">
        <v>5</v>
      </c>
      <c r="N3906" s="6" t="str">
        <f>IF(ev_charging_network_usage_!$I3906&lt;=10,"Low",IF(ev_charging_network_usage_!$I3906&lt;=30,"Medium","High"))</f>
        <v>Medium</v>
      </c>
      <c r="O3906" s="6" t="str">
        <f t="shared" si="245"/>
        <v>High Satisfaction</v>
      </c>
      <c r="P3906" s="6" t="str">
        <f>IF(ev_charging_network_usage_!$H3906&lt;30,"Short Charging",IF(ev_charging_network_usage_!$H3906&lt;=60,"Medium Charging","Long Charging"))</f>
        <v>Short Charging</v>
      </c>
      <c r="Q3906" s="6">
        <f t="shared" si="244"/>
        <v>3</v>
      </c>
      <c r="R3906" s="30">
        <f t="shared" ref="R3906:R3969" si="246">TIME(HOUR(F3906),MINUTE(F3906),SECOND(F3906))</f>
        <v>0.62291666666666667</v>
      </c>
      <c r="S3906" s="28">
        <f t="shared" ref="S3906:S3969" si="247">DATE(YEAR(F3906),MONTH(F3906),DAY(F3906))</f>
        <v>45320</v>
      </c>
      <c r="T3906" s="28"/>
    </row>
    <row r="3907" spans="1:20" ht="13.2" x14ac:dyDescent="0.25">
      <c r="A3907" s="3" t="s">
        <v>8606</v>
      </c>
      <c r="B3907" s="3" t="s">
        <v>78</v>
      </c>
      <c r="C3907" s="3" t="s">
        <v>15</v>
      </c>
      <c r="D3907" s="3" t="s">
        <v>22</v>
      </c>
      <c r="E3907" s="3" t="s">
        <v>35</v>
      </c>
      <c r="F3907" s="4">
        <v>45515.236805555556</v>
      </c>
      <c r="G3907" s="4">
        <v>45515.276388888888</v>
      </c>
      <c r="H3907" s="3">
        <v>57</v>
      </c>
      <c r="I3907" s="3">
        <v>12.53</v>
      </c>
      <c r="J3907" s="3">
        <v>15</v>
      </c>
      <c r="K3907" s="3">
        <v>187.95</v>
      </c>
      <c r="L3907" s="3" t="s">
        <v>27</v>
      </c>
      <c r="M3907" s="5">
        <v>1</v>
      </c>
      <c r="N3907" s="6" t="str">
        <f>IF(ev_charging_network_usage_!$I3907&lt;=10,"Low",IF(ev_charging_network_usage_!$I3907&lt;=30,"Medium","High"))</f>
        <v>Medium</v>
      </c>
      <c r="O3907" s="6" t="str">
        <f t="shared" si="245"/>
        <v>Low Satisfaction</v>
      </c>
      <c r="P3907" s="6" t="str">
        <f>IF(ev_charging_network_usage_!$H3907&lt;30,"Short Charging",IF(ev_charging_network_usage_!$H3907&lt;=60,"Medium Charging","Long Charging"))</f>
        <v>Medium Charging</v>
      </c>
      <c r="Q3907" s="6">
        <f t="shared" ref="Q3907:Q3970" si="248">IF(C3907="Fast Charger",1,IF(C3907="Standard Charger",2,IF(C3907="Super Fast Charger",3,"")))</f>
        <v>3</v>
      </c>
      <c r="R3907" s="30">
        <f t="shared" si="246"/>
        <v>0.23680555555555555</v>
      </c>
      <c r="S3907" s="28">
        <f t="shared" si="247"/>
        <v>45515</v>
      </c>
      <c r="T3907" s="28"/>
    </row>
    <row r="3908" spans="1:20" ht="13.2" x14ac:dyDescent="0.25">
      <c r="A3908" s="7" t="s">
        <v>8607</v>
      </c>
      <c r="B3908" s="7" t="s">
        <v>29</v>
      </c>
      <c r="C3908" s="7" t="s">
        <v>15</v>
      </c>
      <c r="D3908" s="7" t="s">
        <v>22</v>
      </c>
      <c r="E3908" s="7" t="s">
        <v>17</v>
      </c>
      <c r="F3908" s="7" t="s">
        <v>8608</v>
      </c>
      <c r="G3908" s="7" t="s">
        <v>8609</v>
      </c>
      <c r="H3908" s="7">
        <v>63</v>
      </c>
      <c r="I3908" s="7">
        <v>58.46</v>
      </c>
      <c r="J3908" s="7">
        <v>15</v>
      </c>
      <c r="K3908" s="7">
        <v>876.9</v>
      </c>
      <c r="L3908" s="7" t="s">
        <v>23</v>
      </c>
      <c r="M3908" s="9">
        <v>5</v>
      </c>
      <c r="N3908" s="6" t="str">
        <f>IF(ev_charging_network_usage_!$I3908&lt;=10,"Low",IF(ev_charging_network_usage_!$I3908&lt;=30,"Medium","High"))</f>
        <v>High</v>
      </c>
      <c r="O3908" s="6" t="str">
        <f t="shared" ref="O3908:O3971" si="249">IF(M3908&lt;=2,"Low Satisfaction",IF(M3908&lt;=4,"Medium Satisfaction","High Satisfaction"))</f>
        <v>High Satisfaction</v>
      </c>
      <c r="P3908" s="6" t="str">
        <f>IF(ev_charging_network_usage_!$H3908&lt;30,"Short Charging",IF(ev_charging_network_usage_!$H3908&lt;=60,"Medium Charging","Long Charging"))</f>
        <v>Long Charging</v>
      </c>
      <c r="Q3908" s="6">
        <f t="shared" si="248"/>
        <v>3</v>
      </c>
      <c r="R3908" s="30">
        <f t="shared" si="246"/>
        <v>0.32500000000000001</v>
      </c>
      <c r="S3908" s="28">
        <f t="shared" si="247"/>
        <v>45192</v>
      </c>
      <c r="T3908" s="28"/>
    </row>
    <row r="3909" spans="1:20" ht="13.2" x14ac:dyDescent="0.25">
      <c r="A3909" s="3" t="s">
        <v>8610</v>
      </c>
      <c r="B3909" s="3" t="s">
        <v>78</v>
      </c>
      <c r="C3909" s="3" t="s">
        <v>15</v>
      </c>
      <c r="D3909" s="3" t="s">
        <v>16</v>
      </c>
      <c r="E3909" s="3" t="s">
        <v>17</v>
      </c>
      <c r="F3909" s="3" t="s">
        <v>8611</v>
      </c>
      <c r="G3909" s="3" t="s">
        <v>8612</v>
      </c>
      <c r="H3909" s="3">
        <v>26</v>
      </c>
      <c r="I3909" s="3">
        <v>38.36</v>
      </c>
      <c r="J3909" s="3">
        <v>15</v>
      </c>
      <c r="K3909" s="3">
        <v>575.4</v>
      </c>
      <c r="L3909" s="3" t="s">
        <v>23</v>
      </c>
      <c r="M3909" s="5">
        <v>3</v>
      </c>
      <c r="N3909" s="6" t="str">
        <f>IF(ev_charging_network_usage_!$I3909&lt;=10,"Low",IF(ev_charging_network_usage_!$I3909&lt;=30,"Medium","High"))</f>
        <v>High</v>
      </c>
      <c r="O3909" s="6" t="str">
        <f t="shared" si="249"/>
        <v>Medium Satisfaction</v>
      </c>
      <c r="P3909" s="6" t="str">
        <f>IF(ev_charging_network_usage_!$H3909&lt;30,"Short Charging",IF(ev_charging_network_usage_!$H3909&lt;=60,"Medium Charging","Long Charging"))</f>
        <v>Short Charging</v>
      </c>
      <c r="Q3909" s="6">
        <f t="shared" si="248"/>
        <v>3</v>
      </c>
      <c r="R3909" s="30">
        <f t="shared" si="246"/>
        <v>0.41111111111111109</v>
      </c>
      <c r="S3909" s="28">
        <f t="shared" si="247"/>
        <v>45611</v>
      </c>
      <c r="T3909" s="28"/>
    </row>
    <row r="3910" spans="1:20" ht="13.2" x14ac:dyDescent="0.25">
      <c r="A3910" s="7" t="s">
        <v>8613</v>
      </c>
      <c r="B3910" s="7" t="s">
        <v>14</v>
      </c>
      <c r="C3910" s="7" t="s">
        <v>15</v>
      </c>
      <c r="D3910" s="7" t="s">
        <v>34</v>
      </c>
      <c r="E3910" s="7" t="s">
        <v>17</v>
      </c>
      <c r="F3910" s="8">
        <v>45482.24722222222</v>
      </c>
      <c r="G3910" s="8">
        <v>45482.305555555555</v>
      </c>
      <c r="H3910" s="7">
        <v>84</v>
      </c>
      <c r="I3910" s="7">
        <v>15.35</v>
      </c>
      <c r="J3910" s="7">
        <v>8</v>
      </c>
      <c r="K3910" s="7">
        <v>122.8</v>
      </c>
      <c r="L3910" s="7" t="s">
        <v>23</v>
      </c>
      <c r="M3910" s="9">
        <v>5</v>
      </c>
      <c r="N3910" s="6" t="str">
        <f>IF(ev_charging_network_usage_!$I3910&lt;=10,"Low",IF(ev_charging_network_usage_!$I3910&lt;=30,"Medium","High"))</f>
        <v>Medium</v>
      </c>
      <c r="O3910" s="6" t="str">
        <f t="shared" si="249"/>
        <v>High Satisfaction</v>
      </c>
      <c r="P3910" s="6" t="str">
        <f>IF(ev_charging_network_usage_!$H3910&lt;30,"Short Charging",IF(ev_charging_network_usage_!$H3910&lt;=60,"Medium Charging","Long Charging"))</f>
        <v>Long Charging</v>
      </c>
      <c r="Q3910" s="6">
        <f t="shared" si="248"/>
        <v>3</v>
      </c>
      <c r="R3910" s="30">
        <f t="shared" si="246"/>
        <v>0.24722222222222223</v>
      </c>
      <c r="S3910" s="28">
        <f t="shared" si="247"/>
        <v>45482</v>
      </c>
      <c r="T3910" s="28"/>
    </row>
    <row r="3911" spans="1:20" ht="13.2" x14ac:dyDescent="0.25">
      <c r="A3911" s="3" t="s">
        <v>8614</v>
      </c>
      <c r="B3911" s="3" t="s">
        <v>20</v>
      </c>
      <c r="C3911" s="3" t="s">
        <v>30</v>
      </c>
      <c r="D3911" s="3" t="s">
        <v>16</v>
      </c>
      <c r="E3911" s="3" t="s">
        <v>35</v>
      </c>
      <c r="F3911" s="3" t="s">
        <v>8615</v>
      </c>
      <c r="G3911" s="3" t="s">
        <v>8616</v>
      </c>
      <c r="H3911" s="3">
        <v>26</v>
      </c>
      <c r="I3911" s="3">
        <v>40.4</v>
      </c>
      <c r="J3911" s="3">
        <v>15</v>
      </c>
      <c r="K3911" s="3">
        <v>606</v>
      </c>
      <c r="L3911" s="3" t="s">
        <v>18</v>
      </c>
      <c r="M3911" s="5">
        <v>5</v>
      </c>
      <c r="N3911" s="6" t="str">
        <f>IF(ev_charging_network_usage_!$I3911&lt;=10,"Low",IF(ev_charging_network_usage_!$I3911&lt;=30,"Medium","High"))</f>
        <v>High</v>
      </c>
      <c r="O3911" s="6" t="str">
        <f t="shared" si="249"/>
        <v>High Satisfaction</v>
      </c>
      <c r="P3911" s="6" t="str">
        <f>IF(ev_charging_network_usage_!$H3911&lt;30,"Short Charging",IF(ev_charging_network_usage_!$H3911&lt;=60,"Medium Charging","Long Charging"))</f>
        <v>Short Charging</v>
      </c>
      <c r="Q3911" s="6">
        <f t="shared" si="248"/>
        <v>2</v>
      </c>
      <c r="R3911" s="30">
        <f t="shared" si="246"/>
        <v>0.20624999999999999</v>
      </c>
      <c r="S3911" s="28">
        <f t="shared" si="247"/>
        <v>45528</v>
      </c>
      <c r="T3911" s="28"/>
    </row>
    <row r="3912" spans="1:20" ht="13.2" x14ac:dyDescent="0.25">
      <c r="A3912" s="7" t="s">
        <v>8617</v>
      </c>
      <c r="B3912" s="7" t="s">
        <v>20</v>
      </c>
      <c r="C3912" s="7" t="s">
        <v>15</v>
      </c>
      <c r="D3912" s="7" t="s">
        <v>22</v>
      </c>
      <c r="E3912" s="7" t="s">
        <v>35</v>
      </c>
      <c r="F3912" s="8">
        <v>45177.372916666667</v>
      </c>
      <c r="G3912" s="8">
        <v>45177.408333333333</v>
      </c>
      <c r="H3912" s="7">
        <v>51</v>
      </c>
      <c r="I3912" s="7">
        <v>55.67</v>
      </c>
      <c r="J3912" s="7">
        <v>10</v>
      </c>
      <c r="K3912" s="7">
        <v>556.70000000000005</v>
      </c>
      <c r="L3912" s="7" t="s">
        <v>38</v>
      </c>
      <c r="M3912" s="9">
        <v>2</v>
      </c>
      <c r="N3912" s="6" t="str">
        <f>IF(ev_charging_network_usage_!$I3912&lt;=10,"Low",IF(ev_charging_network_usage_!$I3912&lt;=30,"Medium","High"))</f>
        <v>High</v>
      </c>
      <c r="O3912" s="6" t="str">
        <f t="shared" si="249"/>
        <v>Low Satisfaction</v>
      </c>
      <c r="P3912" s="6" t="str">
        <f>IF(ev_charging_network_usage_!$H3912&lt;30,"Short Charging",IF(ev_charging_network_usage_!$H3912&lt;=60,"Medium Charging","Long Charging"))</f>
        <v>Medium Charging</v>
      </c>
      <c r="Q3912" s="6">
        <f t="shared" si="248"/>
        <v>3</v>
      </c>
      <c r="R3912" s="30">
        <f t="shared" si="246"/>
        <v>0.37291666666666667</v>
      </c>
      <c r="S3912" s="28">
        <f t="shared" si="247"/>
        <v>45177</v>
      </c>
      <c r="T3912" s="28"/>
    </row>
    <row r="3913" spans="1:20" ht="13.2" x14ac:dyDescent="0.25">
      <c r="A3913" s="3" t="s">
        <v>8618</v>
      </c>
      <c r="B3913" s="3" t="s">
        <v>43</v>
      </c>
      <c r="C3913" s="3" t="s">
        <v>15</v>
      </c>
      <c r="D3913" s="3" t="s">
        <v>34</v>
      </c>
      <c r="E3913" s="3" t="s">
        <v>35</v>
      </c>
      <c r="F3913" s="3" t="s">
        <v>8619</v>
      </c>
      <c r="G3913" s="3" t="s">
        <v>8620</v>
      </c>
      <c r="H3913" s="3">
        <v>76</v>
      </c>
      <c r="I3913" s="3">
        <v>6.54</v>
      </c>
      <c r="J3913" s="3">
        <v>10</v>
      </c>
      <c r="K3913" s="3">
        <v>65.400000000000006</v>
      </c>
      <c r="L3913" s="3" t="s">
        <v>27</v>
      </c>
      <c r="M3913" s="5">
        <v>5</v>
      </c>
      <c r="N3913" s="6" t="str">
        <f>IF(ev_charging_network_usage_!$I3913&lt;=10,"Low",IF(ev_charging_network_usage_!$I3913&lt;=30,"Medium","High"))</f>
        <v>Low</v>
      </c>
      <c r="O3913" s="6" t="str">
        <f t="shared" si="249"/>
        <v>High Satisfaction</v>
      </c>
      <c r="P3913" s="6" t="str">
        <f>IF(ev_charging_network_usage_!$H3913&lt;30,"Short Charging",IF(ev_charging_network_usage_!$H3913&lt;=60,"Medium Charging","Long Charging"))</f>
        <v>Long Charging</v>
      </c>
      <c r="Q3913" s="6">
        <f t="shared" si="248"/>
        <v>3</v>
      </c>
      <c r="R3913" s="30">
        <f t="shared" si="246"/>
        <v>0.5444444444444444</v>
      </c>
      <c r="S3913" s="28">
        <f t="shared" si="247"/>
        <v>45613</v>
      </c>
      <c r="T3913" s="28"/>
    </row>
    <row r="3914" spans="1:20" ht="13.2" x14ac:dyDescent="0.25">
      <c r="A3914" s="7" t="s">
        <v>8621</v>
      </c>
      <c r="B3914" s="7" t="s">
        <v>20</v>
      </c>
      <c r="C3914" s="7" t="s">
        <v>30</v>
      </c>
      <c r="D3914" s="7" t="s">
        <v>31</v>
      </c>
      <c r="E3914" s="7" t="s">
        <v>17</v>
      </c>
      <c r="F3914" s="7" t="s">
        <v>8622</v>
      </c>
      <c r="G3914" s="7" t="s">
        <v>8623</v>
      </c>
      <c r="H3914" s="7">
        <v>88</v>
      </c>
      <c r="I3914" s="7">
        <v>20.29</v>
      </c>
      <c r="J3914" s="7">
        <v>15</v>
      </c>
      <c r="K3914" s="7">
        <v>304.35000000000002</v>
      </c>
      <c r="L3914" s="7" t="s">
        <v>27</v>
      </c>
      <c r="M3914" s="9">
        <v>1</v>
      </c>
      <c r="N3914" s="6" t="str">
        <f>IF(ev_charging_network_usage_!$I3914&lt;=10,"Low",IF(ev_charging_network_usage_!$I3914&lt;=30,"Medium","High"))</f>
        <v>Medium</v>
      </c>
      <c r="O3914" s="6" t="str">
        <f t="shared" si="249"/>
        <v>Low Satisfaction</v>
      </c>
      <c r="P3914" s="6" t="str">
        <f>IF(ev_charging_network_usage_!$H3914&lt;30,"Short Charging",IF(ev_charging_network_usage_!$H3914&lt;=60,"Medium Charging","Long Charging"))</f>
        <v>Long Charging</v>
      </c>
      <c r="Q3914" s="6">
        <f t="shared" si="248"/>
        <v>2</v>
      </c>
      <c r="R3914" s="30">
        <f t="shared" si="246"/>
        <v>0.6118055555555556</v>
      </c>
      <c r="S3914" s="28">
        <f t="shared" si="247"/>
        <v>45464</v>
      </c>
      <c r="T3914" s="28"/>
    </row>
    <row r="3915" spans="1:20" ht="13.2" x14ac:dyDescent="0.25">
      <c r="A3915" s="3" t="s">
        <v>8624</v>
      </c>
      <c r="B3915" s="3" t="s">
        <v>78</v>
      </c>
      <c r="C3915" s="3" t="s">
        <v>30</v>
      </c>
      <c r="D3915" s="3" t="s">
        <v>16</v>
      </c>
      <c r="E3915" s="3" t="s">
        <v>17</v>
      </c>
      <c r="F3915" s="4">
        <v>44929.667361111111</v>
      </c>
      <c r="G3915" s="4">
        <v>44929.679861111108</v>
      </c>
      <c r="H3915" s="3">
        <v>18</v>
      </c>
      <c r="I3915" s="3">
        <v>42.66</v>
      </c>
      <c r="J3915" s="3">
        <v>10</v>
      </c>
      <c r="K3915" s="3">
        <v>426.6</v>
      </c>
      <c r="L3915" s="3" t="s">
        <v>38</v>
      </c>
      <c r="M3915" s="5">
        <v>3</v>
      </c>
      <c r="N3915" s="6" t="str">
        <f>IF(ev_charging_network_usage_!$I3915&lt;=10,"Low",IF(ev_charging_network_usage_!$I3915&lt;=30,"Medium","High"))</f>
        <v>High</v>
      </c>
      <c r="O3915" s="6" t="str">
        <f t="shared" si="249"/>
        <v>Medium Satisfaction</v>
      </c>
      <c r="P3915" s="6" t="str">
        <f>IF(ev_charging_network_usage_!$H3915&lt;30,"Short Charging",IF(ev_charging_network_usage_!$H3915&lt;=60,"Medium Charging","Long Charging"))</f>
        <v>Short Charging</v>
      </c>
      <c r="Q3915" s="6">
        <f t="shared" si="248"/>
        <v>2</v>
      </c>
      <c r="R3915" s="30">
        <f t="shared" si="246"/>
        <v>0.66736111111111107</v>
      </c>
      <c r="S3915" s="28">
        <f t="shared" si="247"/>
        <v>44929</v>
      </c>
      <c r="T3915" s="28"/>
    </row>
    <row r="3916" spans="1:20" ht="13.2" x14ac:dyDescent="0.25">
      <c r="A3916" s="7" t="s">
        <v>8625</v>
      </c>
      <c r="B3916" s="7" t="s">
        <v>20</v>
      </c>
      <c r="C3916" s="7" t="s">
        <v>15</v>
      </c>
      <c r="D3916" s="7" t="s">
        <v>16</v>
      </c>
      <c r="E3916" s="7" t="s">
        <v>17</v>
      </c>
      <c r="F3916" s="8">
        <v>45387.977777777778</v>
      </c>
      <c r="G3916" s="8">
        <v>45417.025694444441</v>
      </c>
      <c r="H3916" s="7">
        <v>69</v>
      </c>
      <c r="I3916" s="7">
        <v>44.22</v>
      </c>
      <c r="J3916" s="7">
        <v>15</v>
      </c>
      <c r="K3916" s="7">
        <v>663.3</v>
      </c>
      <c r="L3916" s="7" t="s">
        <v>38</v>
      </c>
      <c r="M3916" s="9">
        <v>1</v>
      </c>
      <c r="N3916" s="6" t="str">
        <f>IF(ev_charging_network_usage_!$I3916&lt;=10,"Low",IF(ev_charging_network_usage_!$I3916&lt;=30,"Medium","High"))</f>
        <v>High</v>
      </c>
      <c r="O3916" s="6" t="str">
        <f t="shared" si="249"/>
        <v>Low Satisfaction</v>
      </c>
      <c r="P3916" s="6" t="str">
        <f>IF(ev_charging_network_usage_!$H3916&lt;30,"Short Charging",IF(ev_charging_network_usage_!$H3916&lt;=60,"Medium Charging","Long Charging"))</f>
        <v>Long Charging</v>
      </c>
      <c r="Q3916" s="6">
        <f t="shared" si="248"/>
        <v>3</v>
      </c>
      <c r="R3916" s="30">
        <f t="shared" si="246"/>
        <v>0.97777777777777775</v>
      </c>
      <c r="S3916" s="28">
        <f t="shared" si="247"/>
        <v>45387</v>
      </c>
      <c r="T3916" s="28"/>
    </row>
    <row r="3917" spans="1:20" ht="13.2" x14ac:dyDescent="0.25">
      <c r="A3917" s="3" t="s">
        <v>8626</v>
      </c>
      <c r="B3917" s="3" t="s">
        <v>14</v>
      </c>
      <c r="C3917" s="3" t="s">
        <v>15</v>
      </c>
      <c r="D3917" s="3" t="s">
        <v>31</v>
      </c>
      <c r="E3917" s="3" t="s">
        <v>35</v>
      </c>
      <c r="F3917" s="3" t="s">
        <v>8627</v>
      </c>
      <c r="G3917" s="3" t="s">
        <v>2534</v>
      </c>
      <c r="H3917" s="3">
        <v>61</v>
      </c>
      <c r="I3917" s="3">
        <v>32.979999999999997</v>
      </c>
      <c r="J3917" s="3">
        <v>10</v>
      </c>
      <c r="K3917" s="3">
        <v>329.8</v>
      </c>
      <c r="L3917" s="3" t="s">
        <v>38</v>
      </c>
      <c r="M3917" s="5">
        <v>2</v>
      </c>
      <c r="N3917" s="6" t="str">
        <f>IF(ev_charging_network_usage_!$I3917&lt;=10,"Low",IF(ev_charging_network_usage_!$I3917&lt;=30,"Medium","High"))</f>
        <v>High</v>
      </c>
      <c r="O3917" s="6" t="str">
        <f t="shared" si="249"/>
        <v>Low Satisfaction</v>
      </c>
      <c r="P3917" s="6" t="str">
        <f>IF(ev_charging_network_usage_!$H3917&lt;30,"Short Charging",IF(ev_charging_network_usage_!$H3917&lt;=60,"Medium Charging","Long Charging"))</f>
        <v>Long Charging</v>
      </c>
      <c r="Q3917" s="6">
        <f t="shared" si="248"/>
        <v>3</v>
      </c>
      <c r="R3917" s="30">
        <f t="shared" si="246"/>
        <v>0.36319444444444443</v>
      </c>
      <c r="S3917" s="28">
        <f t="shared" si="247"/>
        <v>45552</v>
      </c>
      <c r="T3917" s="28"/>
    </row>
    <row r="3918" spans="1:20" ht="13.2" x14ac:dyDescent="0.25">
      <c r="A3918" s="7" t="s">
        <v>8628</v>
      </c>
      <c r="B3918" s="7" t="s">
        <v>48</v>
      </c>
      <c r="C3918" s="7" t="s">
        <v>15</v>
      </c>
      <c r="D3918" s="7" t="s">
        <v>31</v>
      </c>
      <c r="E3918" s="7" t="s">
        <v>17</v>
      </c>
      <c r="F3918" s="8">
        <v>45149.228472222225</v>
      </c>
      <c r="G3918" s="8">
        <v>45149.277083333334</v>
      </c>
      <c r="H3918" s="7">
        <v>70</v>
      </c>
      <c r="I3918" s="7">
        <v>39.369999999999997</v>
      </c>
      <c r="J3918" s="7">
        <v>8</v>
      </c>
      <c r="K3918" s="7">
        <v>314.95999999999998</v>
      </c>
      <c r="L3918" s="7" t="s">
        <v>23</v>
      </c>
      <c r="M3918" s="9">
        <v>1</v>
      </c>
      <c r="N3918" s="6" t="str">
        <f>IF(ev_charging_network_usage_!$I3918&lt;=10,"Low",IF(ev_charging_network_usage_!$I3918&lt;=30,"Medium","High"))</f>
        <v>High</v>
      </c>
      <c r="O3918" s="6" t="str">
        <f t="shared" si="249"/>
        <v>Low Satisfaction</v>
      </c>
      <c r="P3918" s="6" t="str">
        <f>IF(ev_charging_network_usage_!$H3918&lt;30,"Short Charging",IF(ev_charging_network_usage_!$H3918&lt;=60,"Medium Charging","Long Charging"))</f>
        <v>Long Charging</v>
      </c>
      <c r="Q3918" s="6">
        <f t="shared" si="248"/>
        <v>3</v>
      </c>
      <c r="R3918" s="30">
        <f t="shared" si="246"/>
        <v>0.22847222222222222</v>
      </c>
      <c r="S3918" s="28">
        <f t="shared" si="247"/>
        <v>45149</v>
      </c>
      <c r="T3918" s="28"/>
    </row>
    <row r="3919" spans="1:20" ht="13.2" x14ac:dyDescent="0.25">
      <c r="A3919" s="3" t="s">
        <v>8629</v>
      </c>
      <c r="B3919" s="3" t="s">
        <v>14</v>
      </c>
      <c r="C3919" s="3" t="s">
        <v>15</v>
      </c>
      <c r="D3919" s="3" t="s">
        <v>34</v>
      </c>
      <c r="E3919" s="3" t="s">
        <v>17</v>
      </c>
      <c r="F3919" s="4">
        <v>44963.857638888891</v>
      </c>
      <c r="G3919" s="4">
        <v>44963.919444444444</v>
      </c>
      <c r="H3919" s="3">
        <v>89</v>
      </c>
      <c r="I3919" s="3">
        <v>48.74</v>
      </c>
      <c r="J3919" s="3">
        <v>8</v>
      </c>
      <c r="K3919" s="3">
        <v>389.92</v>
      </c>
      <c r="L3919" s="3" t="s">
        <v>38</v>
      </c>
      <c r="M3919" s="5">
        <v>5</v>
      </c>
      <c r="N3919" s="6" t="str">
        <f>IF(ev_charging_network_usage_!$I3919&lt;=10,"Low",IF(ev_charging_network_usage_!$I3919&lt;=30,"Medium","High"))</f>
        <v>High</v>
      </c>
      <c r="O3919" s="6" t="str">
        <f t="shared" si="249"/>
        <v>High Satisfaction</v>
      </c>
      <c r="P3919" s="6" t="str">
        <f>IF(ev_charging_network_usage_!$H3919&lt;30,"Short Charging",IF(ev_charging_network_usage_!$H3919&lt;=60,"Medium Charging","Long Charging"))</f>
        <v>Long Charging</v>
      </c>
      <c r="Q3919" s="6">
        <f t="shared" si="248"/>
        <v>3</v>
      </c>
      <c r="R3919" s="30">
        <f t="shared" si="246"/>
        <v>0.85763888888888884</v>
      </c>
      <c r="S3919" s="28">
        <f t="shared" si="247"/>
        <v>44963</v>
      </c>
      <c r="T3919" s="28"/>
    </row>
    <row r="3920" spans="1:20" ht="13.2" x14ac:dyDescent="0.25">
      <c r="A3920" s="7" t="s">
        <v>8630</v>
      </c>
      <c r="B3920" s="7" t="s">
        <v>48</v>
      </c>
      <c r="C3920" s="7" t="s">
        <v>21</v>
      </c>
      <c r="D3920" s="7" t="s">
        <v>34</v>
      </c>
      <c r="E3920" s="7" t="s">
        <v>35</v>
      </c>
      <c r="F3920" s="7" t="s">
        <v>8631</v>
      </c>
      <c r="G3920" s="7" t="s">
        <v>8632</v>
      </c>
      <c r="H3920" s="7">
        <v>90</v>
      </c>
      <c r="I3920" s="7">
        <v>3.56</v>
      </c>
      <c r="J3920" s="7">
        <v>12</v>
      </c>
      <c r="K3920" s="7">
        <v>42.72</v>
      </c>
      <c r="L3920" s="7" t="s">
        <v>27</v>
      </c>
      <c r="M3920" s="9">
        <v>5</v>
      </c>
      <c r="N3920" s="6" t="str">
        <f>IF(ev_charging_network_usage_!$I3920&lt;=10,"Low",IF(ev_charging_network_usage_!$I3920&lt;=30,"Medium","High"))</f>
        <v>Low</v>
      </c>
      <c r="O3920" s="6" t="str">
        <f t="shared" si="249"/>
        <v>High Satisfaction</v>
      </c>
      <c r="P3920" s="6" t="str">
        <f>IF(ev_charging_network_usage_!$H3920&lt;30,"Short Charging",IF(ev_charging_network_usage_!$H3920&lt;=60,"Medium Charging","Long Charging"))</f>
        <v>Long Charging</v>
      </c>
      <c r="Q3920" s="6">
        <f t="shared" si="248"/>
        <v>1</v>
      </c>
      <c r="R3920" s="30">
        <f t="shared" si="246"/>
        <v>0.3840277777777778</v>
      </c>
      <c r="S3920" s="28">
        <f t="shared" si="247"/>
        <v>45410</v>
      </c>
      <c r="T3920" s="28"/>
    </row>
    <row r="3921" spans="1:20" ht="13.2" x14ac:dyDescent="0.25">
      <c r="A3921" s="3" t="s">
        <v>8633</v>
      </c>
      <c r="B3921" s="3" t="s">
        <v>14</v>
      </c>
      <c r="C3921" s="3" t="s">
        <v>30</v>
      </c>
      <c r="D3921" s="3" t="s">
        <v>34</v>
      </c>
      <c r="E3921" s="3" t="s">
        <v>35</v>
      </c>
      <c r="F3921" s="3" t="s">
        <v>8634</v>
      </c>
      <c r="G3921" s="3" t="s">
        <v>8635</v>
      </c>
      <c r="H3921" s="3">
        <v>69</v>
      </c>
      <c r="I3921" s="3">
        <v>47.76</v>
      </c>
      <c r="J3921" s="3">
        <v>12</v>
      </c>
      <c r="K3921" s="3">
        <v>573.12</v>
      </c>
      <c r="L3921" s="3" t="s">
        <v>38</v>
      </c>
      <c r="M3921" s="5">
        <v>2</v>
      </c>
      <c r="N3921" s="6" t="str">
        <f>IF(ev_charging_network_usage_!$I3921&lt;=10,"Low",IF(ev_charging_network_usage_!$I3921&lt;=30,"Medium","High"))</f>
        <v>High</v>
      </c>
      <c r="O3921" s="6" t="str">
        <f t="shared" si="249"/>
        <v>Low Satisfaction</v>
      </c>
      <c r="P3921" s="6" t="str">
        <f>IF(ev_charging_network_usage_!$H3921&lt;30,"Short Charging",IF(ev_charging_network_usage_!$H3921&lt;=60,"Medium Charging","Long Charging"))</f>
        <v>Long Charging</v>
      </c>
      <c r="Q3921" s="6">
        <f t="shared" si="248"/>
        <v>2</v>
      </c>
      <c r="R3921" s="30">
        <f t="shared" si="246"/>
        <v>0.4861111111111111</v>
      </c>
      <c r="S3921" s="28">
        <f t="shared" si="247"/>
        <v>45252</v>
      </c>
      <c r="T3921" s="28"/>
    </row>
    <row r="3922" spans="1:20" ht="13.2" x14ac:dyDescent="0.25">
      <c r="A3922" s="7" t="s">
        <v>8636</v>
      </c>
      <c r="B3922" s="7" t="s">
        <v>29</v>
      </c>
      <c r="C3922" s="7" t="s">
        <v>21</v>
      </c>
      <c r="D3922" s="7" t="s">
        <v>31</v>
      </c>
      <c r="E3922" s="7" t="s">
        <v>35</v>
      </c>
      <c r="F3922" s="7" t="s">
        <v>8637</v>
      </c>
      <c r="G3922" s="7" t="s">
        <v>8638</v>
      </c>
      <c r="H3922" s="7">
        <v>16</v>
      </c>
      <c r="I3922" s="7">
        <v>26.35</v>
      </c>
      <c r="J3922" s="7">
        <v>8</v>
      </c>
      <c r="K3922" s="7">
        <v>210.8</v>
      </c>
      <c r="L3922" s="7" t="s">
        <v>18</v>
      </c>
      <c r="M3922" s="9">
        <v>5</v>
      </c>
      <c r="N3922" s="6" t="str">
        <f>IF(ev_charging_network_usage_!$I3922&lt;=10,"Low",IF(ev_charging_network_usage_!$I3922&lt;=30,"Medium","High"))</f>
        <v>Medium</v>
      </c>
      <c r="O3922" s="6" t="str">
        <f t="shared" si="249"/>
        <v>High Satisfaction</v>
      </c>
      <c r="P3922" s="6" t="str">
        <f>IF(ev_charging_network_usage_!$H3922&lt;30,"Short Charging",IF(ev_charging_network_usage_!$H3922&lt;=60,"Medium Charging","Long Charging"))</f>
        <v>Short Charging</v>
      </c>
      <c r="Q3922" s="6">
        <f t="shared" si="248"/>
        <v>1</v>
      </c>
      <c r="R3922" s="30">
        <f t="shared" si="246"/>
        <v>0.73055555555555551</v>
      </c>
      <c r="S3922" s="28">
        <f t="shared" si="247"/>
        <v>45465</v>
      </c>
      <c r="T3922" s="28"/>
    </row>
    <row r="3923" spans="1:20" ht="13.2" x14ac:dyDescent="0.25">
      <c r="A3923" s="3" t="s">
        <v>8639</v>
      </c>
      <c r="B3923" s="3" t="s">
        <v>48</v>
      </c>
      <c r="C3923" s="3" t="s">
        <v>30</v>
      </c>
      <c r="D3923" s="3" t="s">
        <v>34</v>
      </c>
      <c r="E3923" s="3" t="s">
        <v>35</v>
      </c>
      <c r="F3923" s="3" t="s">
        <v>8640</v>
      </c>
      <c r="G3923" s="3" t="s">
        <v>8641</v>
      </c>
      <c r="H3923" s="3">
        <v>117</v>
      </c>
      <c r="I3923" s="3">
        <v>9.91</v>
      </c>
      <c r="J3923" s="3">
        <v>8</v>
      </c>
      <c r="K3923" s="3">
        <v>79.28</v>
      </c>
      <c r="L3923" s="3" t="s">
        <v>38</v>
      </c>
      <c r="M3923" s="5">
        <v>4</v>
      </c>
      <c r="N3923" s="6" t="str">
        <f>IF(ev_charging_network_usage_!$I3923&lt;=10,"Low",IF(ev_charging_network_usage_!$I3923&lt;=30,"Medium","High"))</f>
        <v>Low</v>
      </c>
      <c r="O3923" s="6" t="str">
        <f t="shared" si="249"/>
        <v>Medium Satisfaction</v>
      </c>
      <c r="P3923" s="6" t="str">
        <f>IF(ev_charging_network_usage_!$H3923&lt;30,"Short Charging",IF(ev_charging_network_usage_!$H3923&lt;=60,"Medium Charging","Long Charging"))</f>
        <v>Long Charging</v>
      </c>
      <c r="Q3923" s="6">
        <f t="shared" si="248"/>
        <v>2</v>
      </c>
      <c r="R3923" s="30">
        <f t="shared" si="246"/>
        <v>4.791666666666667E-2</v>
      </c>
      <c r="S3923" s="28">
        <f t="shared" si="247"/>
        <v>45283</v>
      </c>
      <c r="T3923" s="28"/>
    </row>
    <row r="3924" spans="1:20" ht="13.2" x14ac:dyDescent="0.25">
      <c r="A3924" s="7" t="s">
        <v>8642</v>
      </c>
      <c r="B3924" s="7" t="s">
        <v>20</v>
      </c>
      <c r="C3924" s="7" t="s">
        <v>15</v>
      </c>
      <c r="D3924" s="7" t="s">
        <v>31</v>
      </c>
      <c r="E3924" s="7" t="s">
        <v>17</v>
      </c>
      <c r="F3924" s="8">
        <v>45325.393055555556</v>
      </c>
      <c r="G3924" s="8">
        <v>45325.463888888888</v>
      </c>
      <c r="H3924" s="7">
        <v>102</v>
      </c>
      <c r="I3924" s="7">
        <v>39.869999999999997</v>
      </c>
      <c r="J3924" s="7">
        <v>12</v>
      </c>
      <c r="K3924" s="7">
        <v>478.44</v>
      </c>
      <c r="L3924" s="7" t="s">
        <v>23</v>
      </c>
      <c r="M3924" s="9">
        <v>4</v>
      </c>
      <c r="N3924" s="6" t="str">
        <f>IF(ev_charging_network_usage_!$I3924&lt;=10,"Low",IF(ev_charging_network_usage_!$I3924&lt;=30,"Medium","High"))</f>
        <v>High</v>
      </c>
      <c r="O3924" s="6" t="str">
        <f t="shared" si="249"/>
        <v>Medium Satisfaction</v>
      </c>
      <c r="P3924" s="6" t="str">
        <f>IF(ev_charging_network_usage_!$H3924&lt;30,"Short Charging",IF(ev_charging_network_usage_!$H3924&lt;=60,"Medium Charging","Long Charging"))</f>
        <v>Long Charging</v>
      </c>
      <c r="Q3924" s="6">
        <f t="shared" si="248"/>
        <v>3</v>
      </c>
      <c r="R3924" s="30">
        <f t="shared" si="246"/>
        <v>0.39305555555555555</v>
      </c>
      <c r="S3924" s="28">
        <f t="shared" si="247"/>
        <v>45325</v>
      </c>
      <c r="T3924" s="28"/>
    </row>
    <row r="3925" spans="1:20" ht="13.2" x14ac:dyDescent="0.25">
      <c r="A3925" s="3" t="s">
        <v>8643</v>
      </c>
      <c r="B3925" s="3" t="s">
        <v>78</v>
      </c>
      <c r="C3925" s="3" t="s">
        <v>15</v>
      </c>
      <c r="D3925" s="3" t="s">
        <v>16</v>
      </c>
      <c r="E3925" s="3" t="s">
        <v>17</v>
      </c>
      <c r="F3925" s="3" t="s">
        <v>8644</v>
      </c>
      <c r="G3925" s="3" t="s">
        <v>8645</v>
      </c>
      <c r="H3925" s="3">
        <v>93</v>
      </c>
      <c r="I3925" s="3">
        <v>4.8</v>
      </c>
      <c r="J3925" s="3">
        <v>15</v>
      </c>
      <c r="K3925" s="3">
        <v>72</v>
      </c>
      <c r="L3925" s="3" t="s">
        <v>23</v>
      </c>
      <c r="M3925" s="5">
        <v>4</v>
      </c>
      <c r="N3925" s="6" t="str">
        <f>IF(ev_charging_network_usage_!$I3925&lt;=10,"Low",IF(ev_charging_network_usage_!$I3925&lt;=30,"Medium","High"))</f>
        <v>Low</v>
      </c>
      <c r="O3925" s="6" t="str">
        <f t="shared" si="249"/>
        <v>Medium Satisfaction</v>
      </c>
      <c r="P3925" s="6" t="str">
        <f>IF(ev_charging_network_usage_!$H3925&lt;30,"Short Charging",IF(ev_charging_network_usage_!$H3925&lt;=60,"Medium Charging","Long Charging"))</f>
        <v>Long Charging</v>
      </c>
      <c r="Q3925" s="6">
        <f t="shared" si="248"/>
        <v>3</v>
      </c>
      <c r="R3925" s="30">
        <f t="shared" si="246"/>
        <v>0.55347222222222225</v>
      </c>
      <c r="S3925" s="28">
        <f t="shared" si="247"/>
        <v>45499</v>
      </c>
      <c r="T3925" s="28"/>
    </row>
    <row r="3926" spans="1:20" ht="13.2" x14ac:dyDescent="0.25">
      <c r="A3926" s="7" t="s">
        <v>8646</v>
      </c>
      <c r="B3926" s="7" t="s">
        <v>14</v>
      </c>
      <c r="C3926" s="7" t="s">
        <v>21</v>
      </c>
      <c r="D3926" s="7" t="s">
        <v>34</v>
      </c>
      <c r="E3926" s="7" t="s">
        <v>35</v>
      </c>
      <c r="F3926" s="7" t="s">
        <v>8647</v>
      </c>
      <c r="G3926" s="7" t="s">
        <v>8648</v>
      </c>
      <c r="H3926" s="7">
        <v>90</v>
      </c>
      <c r="I3926" s="7">
        <v>55.85</v>
      </c>
      <c r="J3926" s="7">
        <v>8</v>
      </c>
      <c r="K3926" s="7">
        <v>446.8</v>
      </c>
      <c r="L3926" s="7" t="s">
        <v>38</v>
      </c>
      <c r="M3926" s="9">
        <v>5</v>
      </c>
      <c r="N3926" s="6" t="str">
        <f>IF(ev_charging_network_usage_!$I3926&lt;=10,"Low",IF(ev_charging_network_usage_!$I3926&lt;=30,"Medium","High"))</f>
        <v>High</v>
      </c>
      <c r="O3926" s="6" t="str">
        <f t="shared" si="249"/>
        <v>High Satisfaction</v>
      </c>
      <c r="P3926" s="6" t="str">
        <f>IF(ev_charging_network_usage_!$H3926&lt;30,"Short Charging",IF(ev_charging_network_usage_!$H3926&lt;=60,"Medium Charging","Long Charging"))</f>
        <v>Long Charging</v>
      </c>
      <c r="Q3926" s="6">
        <f t="shared" si="248"/>
        <v>1</v>
      </c>
      <c r="R3926" s="30">
        <f t="shared" si="246"/>
        <v>2.1527777777777778E-2</v>
      </c>
      <c r="S3926" s="28">
        <f t="shared" si="247"/>
        <v>45120</v>
      </c>
      <c r="T3926" s="28"/>
    </row>
    <row r="3927" spans="1:20" ht="13.2" x14ac:dyDescent="0.25">
      <c r="A3927" s="3" t="s">
        <v>8649</v>
      </c>
      <c r="B3927" s="3" t="s">
        <v>48</v>
      </c>
      <c r="C3927" s="3" t="s">
        <v>30</v>
      </c>
      <c r="D3927" s="3" t="s">
        <v>16</v>
      </c>
      <c r="E3927" s="3" t="s">
        <v>17</v>
      </c>
      <c r="F3927" s="4">
        <v>44931.9375</v>
      </c>
      <c r="G3927" s="4">
        <v>44931.993055555555</v>
      </c>
      <c r="H3927" s="3">
        <v>80</v>
      </c>
      <c r="I3927" s="3">
        <v>4.01</v>
      </c>
      <c r="J3927" s="3">
        <v>12</v>
      </c>
      <c r="K3927" s="3">
        <v>48.12</v>
      </c>
      <c r="L3927" s="3" t="s">
        <v>18</v>
      </c>
      <c r="M3927" s="5">
        <v>1</v>
      </c>
      <c r="N3927" s="6" t="str">
        <f>IF(ev_charging_network_usage_!$I3927&lt;=10,"Low",IF(ev_charging_network_usage_!$I3927&lt;=30,"Medium","High"))</f>
        <v>Low</v>
      </c>
      <c r="O3927" s="6" t="str">
        <f t="shared" si="249"/>
        <v>Low Satisfaction</v>
      </c>
      <c r="P3927" s="6" t="str">
        <f>IF(ev_charging_network_usage_!$H3927&lt;30,"Short Charging",IF(ev_charging_network_usage_!$H3927&lt;=60,"Medium Charging","Long Charging"))</f>
        <v>Long Charging</v>
      </c>
      <c r="Q3927" s="6">
        <f t="shared" si="248"/>
        <v>2</v>
      </c>
      <c r="R3927" s="30">
        <f t="shared" si="246"/>
        <v>0.9375</v>
      </c>
      <c r="S3927" s="28">
        <f t="shared" si="247"/>
        <v>44931</v>
      </c>
      <c r="T3927" s="28"/>
    </row>
    <row r="3928" spans="1:20" ht="13.2" x14ac:dyDescent="0.25">
      <c r="A3928" s="7" t="s">
        <v>8650</v>
      </c>
      <c r="B3928" s="7" t="s">
        <v>78</v>
      </c>
      <c r="C3928" s="7" t="s">
        <v>21</v>
      </c>
      <c r="D3928" s="7" t="s">
        <v>16</v>
      </c>
      <c r="E3928" s="7" t="s">
        <v>17</v>
      </c>
      <c r="F3928" s="7" t="s">
        <v>8651</v>
      </c>
      <c r="G3928" s="7" t="s">
        <v>8652</v>
      </c>
      <c r="H3928" s="7">
        <v>96</v>
      </c>
      <c r="I3928" s="7">
        <v>51.68</v>
      </c>
      <c r="J3928" s="7">
        <v>12</v>
      </c>
      <c r="K3928" s="7">
        <v>620.16</v>
      </c>
      <c r="L3928" s="7" t="s">
        <v>23</v>
      </c>
      <c r="M3928" s="9">
        <v>4</v>
      </c>
      <c r="N3928" s="6" t="str">
        <f>IF(ev_charging_network_usage_!$I3928&lt;=10,"Low",IF(ev_charging_network_usage_!$I3928&lt;=30,"Medium","High"))</f>
        <v>High</v>
      </c>
      <c r="O3928" s="6" t="str">
        <f t="shared" si="249"/>
        <v>Medium Satisfaction</v>
      </c>
      <c r="P3928" s="6" t="str">
        <f>IF(ev_charging_network_usage_!$H3928&lt;30,"Short Charging",IF(ev_charging_network_usage_!$H3928&lt;=60,"Medium Charging","Long Charging"))</f>
        <v>Long Charging</v>
      </c>
      <c r="Q3928" s="6">
        <f t="shared" si="248"/>
        <v>1</v>
      </c>
      <c r="R3928" s="30">
        <f t="shared" si="246"/>
        <v>0.88958333333333328</v>
      </c>
      <c r="S3928" s="28">
        <f t="shared" si="247"/>
        <v>45623</v>
      </c>
      <c r="T3928" s="28"/>
    </row>
    <row r="3929" spans="1:20" ht="13.2" x14ac:dyDescent="0.25">
      <c r="A3929" s="3" t="s">
        <v>8653</v>
      </c>
      <c r="B3929" s="3" t="s">
        <v>48</v>
      </c>
      <c r="C3929" s="3" t="s">
        <v>30</v>
      </c>
      <c r="D3929" s="3" t="s">
        <v>22</v>
      </c>
      <c r="E3929" s="3" t="s">
        <v>17</v>
      </c>
      <c r="F3929" s="3" t="s">
        <v>8654</v>
      </c>
      <c r="G3929" s="3" t="s">
        <v>8655</v>
      </c>
      <c r="H3929" s="3">
        <v>36</v>
      </c>
      <c r="I3929" s="3">
        <v>22.73</v>
      </c>
      <c r="J3929" s="3">
        <v>12</v>
      </c>
      <c r="K3929" s="3">
        <v>272.76</v>
      </c>
      <c r="L3929" s="3" t="s">
        <v>27</v>
      </c>
      <c r="M3929" s="5">
        <v>3</v>
      </c>
      <c r="N3929" s="6" t="str">
        <f>IF(ev_charging_network_usage_!$I3929&lt;=10,"Low",IF(ev_charging_network_usage_!$I3929&lt;=30,"Medium","High"))</f>
        <v>Medium</v>
      </c>
      <c r="O3929" s="6" t="str">
        <f t="shared" si="249"/>
        <v>Medium Satisfaction</v>
      </c>
      <c r="P3929" s="6" t="str">
        <f>IF(ev_charging_network_usage_!$H3929&lt;30,"Short Charging",IF(ev_charging_network_usage_!$H3929&lt;=60,"Medium Charging","Long Charging"))</f>
        <v>Medium Charging</v>
      </c>
      <c r="Q3929" s="6">
        <f t="shared" si="248"/>
        <v>2</v>
      </c>
      <c r="R3929" s="30">
        <f t="shared" si="246"/>
        <v>0.92708333333333337</v>
      </c>
      <c r="S3929" s="28">
        <f t="shared" si="247"/>
        <v>45030</v>
      </c>
      <c r="T3929" s="28"/>
    </row>
    <row r="3930" spans="1:20" ht="13.2" x14ac:dyDescent="0.25">
      <c r="A3930" s="7" t="s">
        <v>8656</v>
      </c>
      <c r="B3930" s="7" t="s">
        <v>55</v>
      </c>
      <c r="C3930" s="7" t="s">
        <v>21</v>
      </c>
      <c r="D3930" s="7" t="s">
        <v>31</v>
      </c>
      <c r="E3930" s="7" t="s">
        <v>17</v>
      </c>
      <c r="F3930" s="7" t="s">
        <v>8657</v>
      </c>
      <c r="G3930" s="7" t="s">
        <v>8658</v>
      </c>
      <c r="H3930" s="7">
        <v>33</v>
      </c>
      <c r="I3930" s="7">
        <v>18.03</v>
      </c>
      <c r="J3930" s="7">
        <v>12</v>
      </c>
      <c r="K3930" s="7">
        <v>216.36</v>
      </c>
      <c r="L3930" s="7" t="s">
        <v>27</v>
      </c>
      <c r="M3930" s="9">
        <v>1</v>
      </c>
      <c r="N3930" s="6" t="str">
        <f>IF(ev_charging_network_usage_!$I3930&lt;=10,"Low",IF(ev_charging_network_usage_!$I3930&lt;=30,"Medium","High"))</f>
        <v>Medium</v>
      </c>
      <c r="O3930" s="6" t="str">
        <f t="shared" si="249"/>
        <v>Low Satisfaction</v>
      </c>
      <c r="P3930" s="6" t="str">
        <f>IF(ev_charging_network_usage_!$H3930&lt;30,"Short Charging",IF(ev_charging_network_usage_!$H3930&lt;=60,"Medium Charging","Long Charging"))</f>
        <v>Medium Charging</v>
      </c>
      <c r="Q3930" s="6">
        <f t="shared" si="248"/>
        <v>1</v>
      </c>
      <c r="R3930" s="30">
        <f t="shared" si="246"/>
        <v>0.2638888888888889</v>
      </c>
      <c r="S3930" s="28">
        <f t="shared" si="247"/>
        <v>45156</v>
      </c>
      <c r="T3930" s="28"/>
    </row>
    <row r="3931" spans="1:20" ht="13.2" x14ac:dyDescent="0.25">
      <c r="A3931" s="3" t="s">
        <v>8659</v>
      </c>
      <c r="B3931" s="3" t="s">
        <v>59</v>
      </c>
      <c r="C3931" s="3" t="s">
        <v>21</v>
      </c>
      <c r="D3931" s="3" t="s">
        <v>34</v>
      </c>
      <c r="E3931" s="3" t="s">
        <v>17</v>
      </c>
      <c r="F3931" s="4">
        <v>45231.775694444441</v>
      </c>
      <c r="G3931" s="4">
        <v>45231.81527777778</v>
      </c>
      <c r="H3931" s="3">
        <v>57</v>
      </c>
      <c r="I3931" s="3">
        <v>43.12</v>
      </c>
      <c r="J3931" s="3">
        <v>10</v>
      </c>
      <c r="K3931" s="3">
        <v>431.2</v>
      </c>
      <c r="L3931" s="3" t="s">
        <v>23</v>
      </c>
      <c r="M3931" s="5">
        <v>2</v>
      </c>
      <c r="N3931" s="6" t="str">
        <f>IF(ev_charging_network_usage_!$I3931&lt;=10,"Low",IF(ev_charging_network_usage_!$I3931&lt;=30,"Medium","High"))</f>
        <v>High</v>
      </c>
      <c r="O3931" s="6" t="str">
        <f t="shared" si="249"/>
        <v>Low Satisfaction</v>
      </c>
      <c r="P3931" s="6" t="str">
        <f>IF(ev_charging_network_usage_!$H3931&lt;30,"Short Charging",IF(ev_charging_network_usage_!$H3931&lt;=60,"Medium Charging","Long Charging"))</f>
        <v>Medium Charging</v>
      </c>
      <c r="Q3931" s="6">
        <f t="shared" si="248"/>
        <v>1</v>
      </c>
      <c r="R3931" s="30">
        <f t="shared" si="246"/>
        <v>0.77569444444444446</v>
      </c>
      <c r="S3931" s="28">
        <f t="shared" si="247"/>
        <v>45231</v>
      </c>
      <c r="T3931" s="28"/>
    </row>
    <row r="3932" spans="1:20" ht="13.2" x14ac:dyDescent="0.25">
      <c r="A3932" s="7" t="s">
        <v>8660</v>
      </c>
      <c r="B3932" s="7" t="s">
        <v>59</v>
      </c>
      <c r="C3932" s="7" t="s">
        <v>30</v>
      </c>
      <c r="D3932" s="7" t="s">
        <v>16</v>
      </c>
      <c r="E3932" s="7" t="s">
        <v>35</v>
      </c>
      <c r="F3932" s="8">
        <v>44959.20208333333</v>
      </c>
      <c r="G3932" s="8">
        <v>44959.277777777781</v>
      </c>
      <c r="H3932" s="7">
        <v>109</v>
      </c>
      <c r="I3932" s="7">
        <v>45.32</v>
      </c>
      <c r="J3932" s="7">
        <v>8</v>
      </c>
      <c r="K3932" s="7">
        <v>362.56</v>
      </c>
      <c r="L3932" s="7" t="s">
        <v>27</v>
      </c>
      <c r="M3932" s="9">
        <v>4</v>
      </c>
      <c r="N3932" s="6" t="str">
        <f>IF(ev_charging_network_usage_!$I3932&lt;=10,"Low",IF(ev_charging_network_usage_!$I3932&lt;=30,"Medium","High"))</f>
        <v>High</v>
      </c>
      <c r="O3932" s="6" t="str">
        <f t="shared" si="249"/>
        <v>Medium Satisfaction</v>
      </c>
      <c r="P3932" s="6" t="str">
        <f>IF(ev_charging_network_usage_!$H3932&lt;30,"Short Charging",IF(ev_charging_network_usage_!$H3932&lt;=60,"Medium Charging","Long Charging"))</f>
        <v>Long Charging</v>
      </c>
      <c r="Q3932" s="6">
        <f t="shared" si="248"/>
        <v>2</v>
      </c>
      <c r="R3932" s="30">
        <f t="shared" si="246"/>
        <v>0.20208333333333334</v>
      </c>
      <c r="S3932" s="28">
        <f t="shared" si="247"/>
        <v>44959</v>
      </c>
      <c r="T3932" s="28"/>
    </row>
    <row r="3933" spans="1:20" ht="13.2" x14ac:dyDescent="0.25">
      <c r="A3933" s="3" t="s">
        <v>8661</v>
      </c>
      <c r="B3933" s="3" t="s">
        <v>20</v>
      </c>
      <c r="C3933" s="3" t="s">
        <v>15</v>
      </c>
      <c r="D3933" s="3" t="s">
        <v>16</v>
      </c>
      <c r="E3933" s="3" t="s">
        <v>17</v>
      </c>
      <c r="F3933" s="4">
        <v>45602.394444444442</v>
      </c>
      <c r="G3933" s="4">
        <v>45602.449305555558</v>
      </c>
      <c r="H3933" s="3">
        <v>79</v>
      </c>
      <c r="I3933" s="3">
        <v>14.95</v>
      </c>
      <c r="J3933" s="3">
        <v>15</v>
      </c>
      <c r="K3933" s="3">
        <v>224.25</v>
      </c>
      <c r="L3933" s="3" t="s">
        <v>27</v>
      </c>
      <c r="M3933" s="5">
        <v>1</v>
      </c>
      <c r="N3933" s="6" t="str">
        <f>IF(ev_charging_network_usage_!$I3933&lt;=10,"Low",IF(ev_charging_network_usage_!$I3933&lt;=30,"Medium","High"))</f>
        <v>Medium</v>
      </c>
      <c r="O3933" s="6" t="str">
        <f t="shared" si="249"/>
        <v>Low Satisfaction</v>
      </c>
      <c r="P3933" s="6" t="str">
        <f>IF(ev_charging_network_usage_!$H3933&lt;30,"Short Charging",IF(ev_charging_network_usage_!$H3933&lt;=60,"Medium Charging","Long Charging"))</f>
        <v>Long Charging</v>
      </c>
      <c r="Q3933" s="6">
        <f t="shared" si="248"/>
        <v>3</v>
      </c>
      <c r="R3933" s="30">
        <f t="shared" si="246"/>
        <v>0.39444444444444443</v>
      </c>
      <c r="S3933" s="28">
        <f t="shared" si="247"/>
        <v>45602</v>
      </c>
      <c r="T3933" s="28"/>
    </row>
    <row r="3934" spans="1:20" ht="13.2" x14ac:dyDescent="0.25">
      <c r="A3934" s="7" t="s">
        <v>8662</v>
      </c>
      <c r="B3934" s="7" t="s">
        <v>43</v>
      </c>
      <c r="C3934" s="7" t="s">
        <v>21</v>
      </c>
      <c r="D3934" s="7" t="s">
        <v>16</v>
      </c>
      <c r="E3934" s="7" t="s">
        <v>35</v>
      </c>
      <c r="F3934" s="8">
        <v>44961.295138888891</v>
      </c>
      <c r="G3934" s="8">
        <v>44961.303472222222</v>
      </c>
      <c r="H3934" s="7">
        <v>12</v>
      </c>
      <c r="I3934" s="7">
        <v>27.49</v>
      </c>
      <c r="J3934" s="7">
        <v>10</v>
      </c>
      <c r="K3934" s="7">
        <v>274.89999999999998</v>
      </c>
      <c r="L3934" s="7" t="s">
        <v>38</v>
      </c>
      <c r="M3934" s="9">
        <v>2</v>
      </c>
      <c r="N3934" s="6" t="str">
        <f>IF(ev_charging_network_usage_!$I3934&lt;=10,"Low",IF(ev_charging_network_usage_!$I3934&lt;=30,"Medium","High"))</f>
        <v>Medium</v>
      </c>
      <c r="O3934" s="6" t="str">
        <f t="shared" si="249"/>
        <v>Low Satisfaction</v>
      </c>
      <c r="P3934" s="6" t="str">
        <f>IF(ev_charging_network_usage_!$H3934&lt;30,"Short Charging",IF(ev_charging_network_usage_!$H3934&lt;=60,"Medium Charging","Long Charging"))</f>
        <v>Short Charging</v>
      </c>
      <c r="Q3934" s="6">
        <f t="shared" si="248"/>
        <v>1</v>
      </c>
      <c r="R3934" s="30">
        <f t="shared" si="246"/>
        <v>0.2951388888888889</v>
      </c>
      <c r="S3934" s="28">
        <f t="shared" si="247"/>
        <v>44961</v>
      </c>
      <c r="T3934" s="28"/>
    </row>
    <row r="3935" spans="1:20" ht="13.2" x14ac:dyDescent="0.25">
      <c r="A3935" s="3" t="s">
        <v>8663</v>
      </c>
      <c r="B3935" s="3" t="s">
        <v>55</v>
      </c>
      <c r="C3935" s="3" t="s">
        <v>21</v>
      </c>
      <c r="D3935" s="3" t="s">
        <v>34</v>
      </c>
      <c r="E3935" s="3" t="s">
        <v>35</v>
      </c>
      <c r="F3935" s="4">
        <v>45514.958333333336</v>
      </c>
      <c r="G3935" s="4">
        <v>45514.965277777781</v>
      </c>
      <c r="H3935" s="3">
        <v>10</v>
      </c>
      <c r="I3935" s="3">
        <v>29.22</v>
      </c>
      <c r="J3935" s="3">
        <v>8</v>
      </c>
      <c r="K3935" s="3">
        <v>233.76</v>
      </c>
      <c r="L3935" s="3" t="s">
        <v>38</v>
      </c>
      <c r="M3935" s="5">
        <v>3</v>
      </c>
      <c r="N3935" s="6" t="str">
        <f>IF(ev_charging_network_usage_!$I3935&lt;=10,"Low",IF(ev_charging_network_usage_!$I3935&lt;=30,"Medium","High"))</f>
        <v>Medium</v>
      </c>
      <c r="O3935" s="6" t="str">
        <f t="shared" si="249"/>
        <v>Medium Satisfaction</v>
      </c>
      <c r="P3935" s="6" t="str">
        <f>IF(ev_charging_network_usage_!$H3935&lt;30,"Short Charging",IF(ev_charging_network_usage_!$H3935&lt;=60,"Medium Charging","Long Charging"))</f>
        <v>Short Charging</v>
      </c>
      <c r="Q3935" s="6">
        <f t="shared" si="248"/>
        <v>1</v>
      </c>
      <c r="R3935" s="30">
        <f t="shared" si="246"/>
        <v>0.95833333333333337</v>
      </c>
      <c r="S3935" s="28">
        <f t="shared" si="247"/>
        <v>45514</v>
      </c>
      <c r="T3935" s="28"/>
    </row>
    <row r="3936" spans="1:20" ht="13.2" x14ac:dyDescent="0.25">
      <c r="A3936" s="7" t="s">
        <v>8664</v>
      </c>
      <c r="B3936" s="7" t="s">
        <v>20</v>
      </c>
      <c r="C3936" s="7" t="s">
        <v>30</v>
      </c>
      <c r="D3936" s="7" t="s">
        <v>31</v>
      </c>
      <c r="E3936" s="7" t="s">
        <v>17</v>
      </c>
      <c r="F3936" s="7" t="s">
        <v>8665</v>
      </c>
      <c r="G3936" s="7" t="s">
        <v>8666</v>
      </c>
      <c r="H3936" s="7">
        <v>102</v>
      </c>
      <c r="I3936" s="7">
        <v>53.74</v>
      </c>
      <c r="J3936" s="7">
        <v>8</v>
      </c>
      <c r="K3936" s="7">
        <v>429.92</v>
      </c>
      <c r="L3936" s="7" t="s">
        <v>23</v>
      </c>
      <c r="M3936" s="9">
        <v>1</v>
      </c>
      <c r="N3936" s="6" t="str">
        <f>IF(ev_charging_network_usage_!$I3936&lt;=10,"Low",IF(ev_charging_network_usage_!$I3936&lt;=30,"Medium","High"))</f>
        <v>High</v>
      </c>
      <c r="O3936" s="6" t="str">
        <f t="shared" si="249"/>
        <v>Low Satisfaction</v>
      </c>
      <c r="P3936" s="6" t="str">
        <f>IF(ev_charging_network_usage_!$H3936&lt;30,"Short Charging",IF(ev_charging_network_usage_!$H3936&lt;=60,"Medium Charging","Long Charging"))</f>
        <v>Long Charging</v>
      </c>
      <c r="Q3936" s="6">
        <f t="shared" si="248"/>
        <v>2</v>
      </c>
      <c r="R3936" s="30">
        <f t="shared" si="246"/>
        <v>0.80972222222222223</v>
      </c>
      <c r="S3936" s="28">
        <f t="shared" si="247"/>
        <v>45376</v>
      </c>
      <c r="T3936" s="28"/>
    </row>
    <row r="3937" spans="1:20" ht="13.2" x14ac:dyDescent="0.25">
      <c r="A3937" s="3" t="s">
        <v>8667</v>
      </c>
      <c r="B3937" s="3" t="s">
        <v>78</v>
      </c>
      <c r="C3937" s="3" t="s">
        <v>21</v>
      </c>
      <c r="D3937" s="3" t="s">
        <v>34</v>
      </c>
      <c r="E3937" s="3" t="s">
        <v>35</v>
      </c>
      <c r="F3937" s="3" t="s">
        <v>8668</v>
      </c>
      <c r="G3937" s="3" t="s">
        <v>8669</v>
      </c>
      <c r="H3937" s="3">
        <v>108</v>
      </c>
      <c r="I3937" s="3">
        <v>30.83</v>
      </c>
      <c r="J3937" s="3">
        <v>10</v>
      </c>
      <c r="K3937" s="3">
        <v>308.3</v>
      </c>
      <c r="L3937" s="3" t="s">
        <v>23</v>
      </c>
      <c r="M3937" s="5">
        <v>4</v>
      </c>
      <c r="N3937" s="6" t="str">
        <f>IF(ev_charging_network_usage_!$I3937&lt;=10,"Low",IF(ev_charging_network_usage_!$I3937&lt;=30,"Medium","High"))</f>
        <v>High</v>
      </c>
      <c r="O3937" s="6" t="str">
        <f t="shared" si="249"/>
        <v>Medium Satisfaction</v>
      </c>
      <c r="P3937" s="6" t="str">
        <f>IF(ev_charging_network_usage_!$H3937&lt;30,"Short Charging",IF(ev_charging_network_usage_!$H3937&lt;=60,"Medium Charging","Long Charging"))</f>
        <v>Long Charging</v>
      </c>
      <c r="Q3937" s="6">
        <f t="shared" si="248"/>
        <v>1</v>
      </c>
      <c r="R3937" s="30">
        <f t="shared" si="246"/>
        <v>0.27083333333333331</v>
      </c>
      <c r="S3937" s="28">
        <f t="shared" si="247"/>
        <v>44974</v>
      </c>
      <c r="T3937" s="28"/>
    </row>
    <row r="3938" spans="1:20" ht="13.2" x14ac:dyDescent="0.25">
      <c r="A3938" s="7" t="s">
        <v>8670</v>
      </c>
      <c r="B3938" s="7" t="s">
        <v>14</v>
      </c>
      <c r="C3938" s="7" t="s">
        <v>30</v>
      </c>
      <c r="D3938" s="7" t="s">
        <v>16</v>
      </c>
      <c r="E3938" s="7" t="s">
        <v>35</v>
      </c>
      <c r="F3938" s="7" t="s">
        <v>8671</v>
      </c>
      <c r="G3938" s="7" t="s">
        <v>8672</v>
      </c>
      <c r="H3938" s="7">
        <v>91</v>
      </c>
      <c r="I3938" s="7">
        <v>30.17</v>
      </c>
      <c r="J3938" s="7">
        <v>8</v>
      </c>
      <c r="K3938" s="7">
        <v>241.36</v>
      </c>
      <c r="L3938" s="7" t="s">
        <v>38</v>
      </c>
      <c r="M3938" s="9">
        <v>4</v>
      </c>
      <c r="N3938" s="6" t="str">
        <f>IF(ev_charging_network_usage_!$I3938&lt;=10,"Low",IF(ev_charging_network_usage_!$I3938&lt;=30,"Medium","High"))</f>
        <v>High</v>
      </c>
      <c r="O3938" s="6" t="str">
        <f t="shared" si="249"/>
        <v>Medium Satisfaction</v>
      </c>
      <c r="P3938" s="6" t="str">
        <f>IF(ev_charging_network_usage_!$H3938&lt;30,"Short Charging",IF(ev_charging_network_usage_!$H3938&lt;=60,"Medium Charging","Long Charging"))</f>
        <v>Long Charging</v>
      </c>
      <c r="Q3938" s="6">
        <f t="shared" si="248"/>
        <v>2</v>
      </c>
      <c r="R3938" s="30">
        <f t="shared" si="246"/>
        <v>0.66249999999999998</v>
      </c>
      <c r="S3938" s="28">
        <f t="shared" si="247"/>
        <v>45472</v>
      </c>
      <c r="T3938" s="28"/>
    </row>
    <row r="3939" spans="1:20" ht="13.2" x14ac:dyDescent="0.25">
      <c r="A3939" s="3" t="s">
        <v>8673</v>
      </c>
      <c r="B3939" s="3" t="s">
        <v>14</v>
      </c>
      <c r="C3939" s="3" t="s">
        <v>21</v>
      </c>
      <c r="D3939" s="3" t="s">
        <v>22</v>
      </c>
      <c r="E3939" s="3" t="s">
        <v>35</v>
      </c>
      <c r="F3939" s="3" t="s">
        <v>8674</v>
      </c>
      <c r="G3939" s="3" t="s">
        <v>8675</v>
      </c>
      <c r="H3939" s="3">
        <v>106</v>
      </c>
      <c r="I3939" s="3">
        <v>33.549999999999997</v>
      </c>
      <c r="J3939" s="3">
        <v>10</v>
      </c>
      <c r="K3939" s="3">
        <v>335.5</v>
      </c>
      <c r="L3939" s="3" t="s">
        <v>38</v>
      </c>
      <c r="M3939" s="5">
        <v>5</v>
      </c>
      <c r="N3939" s="6" t="str">
        <f>IF(ev_charging_network_usage_!$I3939&lt;=10,"Low",IF(ev_charging_network_usage_!$I3939&lt;=30,"Medium","High"))</f>
        <v>High</v>
      </c>
      <c r="O3939" s="6" t="str">
        <f t="shared" si="249"/>
        <v>High Satisfaction</v>
      </c>
      <c r="P3939" s="6" t="str">
        <f>IF(ev_charging_network_usage_!$H3939&lt;30,"Short Charging",IF(ev_charging_network_usage_!$H3939&lt;=60,"Medium Charging","Long Charging"))</f>
        <v>Long Charging</v>
      </c>
      <c r="Q3939" s="6">
        <f t="shared" si="248"/>
        <v>1</v>
      </c>
      <c r="R3939" s="30">
        <f t="shared" si="246"/>
        <v>0.32500000000000001</v>
      </c>
      <c r="S3939" s="28">
        <f t="shared" si="247"/>
        <v>45035</v>
      </c>
      <c r="T3939" s="28"/>
    </row>
    <row r="3940" spans="1:20" ht="13.2" x14ac:dyDescent="0.25">
      <c r="A3940" s="7" t="s">
        <v>8676</v>
      </c>
      <c r="B3940" s="7" t="s">
        <v>59</v>
      </c>
      <c r="C3940" s="7" t="s">
        <v>30</v>
      </c>
      <c r="D3940" s="7" t="s">
        <v>34</v>
      </c>
      <c r="E3940" s="7" t="s">
        <v>17</v>
      </c>
      <c r="F3940" s="7" t="s">
        <v>8677</v>
      </c>
      <c r="G3940" s="7" t="s">
        <v>8678</v>
      </c>
      <c r="H3940" s="7">
        <v>116</v>
      </c>
      <c r="I3940" s="7">
        <v>56.02</v>
      </c>
      <c r="J3940" s="7">
        <v>12</v>
      </c>
      <c r="K3940" s="7">
        <v>672.24</v>
      </c>
      <c r="L3940" s="7" t="s">
        <v>23</v>
      </c>
      <c r="M3940" s="9">
        <v>1</v>
      </c>
      <c r="N3940" s="6" t="str">
        <f>IF(ev_charging_network_usage_!$I3940&lt;=10,"Low",IF(ev_charging_network_usage_!$I3940&lt;=30,"Medium","High"))</f>
        <v>High</v>
      </c>
      <c r="O3940" s="6" t="str">
        <f t="shared" si="249"/>
        <v>Low Satisfaction</v>
      </c>
      <c r="P3940" s="6" t="str">
        <f>IF(ev_charging_network_usage_!$H3940&lt;30,"Short Charging",IF(ev_charging_network_usage_!$H3940&lt;=60,"Medium Charging","Long Charging"))</f>
        <v>Long Charging</v>
      </c>
      <c r="Q3940" s="6">
        <f t="shared" si="248"/>
        <v>2</v>
      </c>
      <c r="R3940" s="30">
        <f t="shared" si="246"/>
        <v>0.73611111111111116</v>
      </c>
      <c r="S3940" s="28">
        <f t="shared" si="247"/>
        <v>45563</v>
      </c>
      <c r="T3940" s="28"/>
    </row>
    <row r="3941" spans="1:20" ht="13.2" x14ac:dyDescent="0.25">
      <c r="A3941" s="3" t="s">
        <v>8679</v>
      </c>
      <c r="B3941" s="3" t="s">
        <v>20</v>
      </c>
      <c r="C3941" s="3" t="s">
        <v>30</v>
      </c>
      <c r="D3941" s="3" t="s">
        <v>34</v>
      </c>
      <c r="E3941" s="3" t="s">
        <v>17</v>
      </c>
      <c r="F3941" s="3" t="s">
        <v>8680</v>
      </c>
      <c r="G3941" s="3" t="s">
        <v>8681</v>
      </c>
      <c r="H3941" s="3">
        <v>78</v>
      </c>
      <c r="I3941" s="3">
        <v>27.37</v>
      </c>
      <c r="J3941" s="3">
        <v>10</v>
      </c>
      <c r="K3941" s="3">
        <v>273.7</v>
      </c>
      <c r="L3941" s="3" t="s">
        <v>23</v>
      </c>
      <c r="M3941" s="5">
        <v>5</v>
      </c>
      <c r="N3941" s="6" t="str">
        <f>IF(ev_charging_network_usage_!$I3941&lt;=10,"Low",IF(ev_charging_network_usage_!$I3941&lt;=30,"Medium","High"))</f>
        <v>Medium</v>
      </c>
      <c r="O3941" s="6" t="str">
        <f t="shared" si="249"/>
        <v>High Satisfaction</v>
      </c>
      <c r="P3941" s="6" t="str">
        <f>IF(ev_charging_network_usage_!$H3941&lt;30,"Short Charging",IF(ev_charging_network_usage_!$H3941&lt;=60,"Medium Charging","Long Charging"))</f>
        <v>Long Charging</v>
      </c>
      <c r="Q3941" s="6">
        <f t="shared" si="248"/>
        <v>2</v>
      </c>
      <c r="R3941" s="30">
        <f t="shared" si="246"/>
        <v>0.26180555555555557</v>
      </c>
      <c r="S3941" s="28">
        <f t="shared" si="247"/>
        <v>44984</v>
      </c>
      <c r="T3941" s="28"/>
    </row>
    <row r="3942" spans="1:20" ht="13.2" x14ac:dyDescent="0.25">
      <c r="A3942" s="7" t="s">
        <v>8682</v>
      </c>
      <c r="B3942" s="7" t="s">
        <v>59</v>
      </c>
      <c r="C3942" s="7" t="s">
        <v>15</v>
      </c>
      <c r="D3942" s="7" t="s">
        <v>31</v>
      </c>
      <c r="E3942" s="7" t="s">
        <v>17</v>
      </c>
      <c r="F3942" s="8">
        <v>44995.99722222222</v>
      </c>
      <c r="G3942" s="8">
        <v>45026.043055555558</v>
      </c>
      <c r="H3942" s="7">
        <v>66</v>
      </c>
      <c r="I3942" s="7">
        <v>33.18</v>
      </c>
      <c r="J3942" s="7">
        <v>10</v>
      </c>
      <c r="K3942" s="7">
        <v>331.8</v>
      </c>
      <c r="L3942" s="7" t="s">
        <v>18</v>
      </c>
      <c r="M3942" s="9">
        <v>5</v>
      </c>
      <c r="N3942" s="6" t="str">
        <f>IF(ev_charging_network_usage_!$I3942&lt;=10,"Low",IF(ev_charging_network_usage_!$I3942&lt;=30,"Medium","High"))</f>
        <v>High</v>
      </c>
      <c r="O3942" s="6" t="str">
        <f t="shared" si="249"/>
        <v>High Satisfaction</v>
      </c>
      <c r="P3942" s="6" t="str">
        <f>IF(ev_charging_network_usage_!$H3942&lt;30,"Short Charging",IF(ev_charging_network_usage_!$H3942&lt;=60,"Medium Charging","Long Charging"))</f>
        <v>Long Charging</v>
      </c>
      <c r="Q3942" s="6">
        <f t="shared" si="248"/>
        <v>3</v>
      </c>
      <c r="R3942" s="30">
        <f t="shared" si="246"/>
        <v>0.99722222222222223</v>
      </c>
      <c r="S3942" s="28">
        <f t="shared" si="247"/>
        <v>44995</v>
      </c>
      <c r="T3942" s="28"/>
    </row>
    <row r="3943" spans="1:20" ht="13.2" x14ac:dyDescent="0.25">
      <c r="A3943" s="3" t="s">
        <v>8683</v>
      </c>
      <c r="B3943" s="3" t="s">
        <v>55</v>
      </c>
      <c r="C3943" s="3" t="s">
        <v>15</v>
      </c>
      <c r="D3943" s="3" t="s">
        <v>31</v>
      </c>
      <c r="E3943" s="3" t="s">
        <v>17</v>
      </c>
      <c r="F3943" s="3" t="s">
        <v>8684</v>
      </c>
      <c r="G3943" s="3" t="s">
        <v>8685</v>
      </c>
      <c r="H3943" s="3">
        <v>105</v>
      </c>
      <c r="I3943" s="3">
        <v>50.12</v>
      </c>
      <c r="J3943" s="3">
        <v>12</v>
      </c>
      <c r="K3943" s="3">
        <v>601.44000000000005</v>
      </c>
      <c r="L3943" s="3" t="s">
        <v>23</v>
      </c>
      <c r="M3943" s="5">
        <v>4</v>
      </c>
      <c r="N3943" s="6" t="str">
        <f>IF(ev_charging_network_usage_!$I3943&lt;=10,"Low",IF(ev_charging_network_usage_!$I3943&lt;=30,"Medium","High"))</f>
        <v>High</v>
      </c>
      <c r="O3943" s="6" t="str">
        <f t="shared" si="249"/>
        <v>Medium Satisfaction</v>
      </c>
      <c r="P3943" s="6" t="str">
        <f>IF(ev_charging_network_usage_!$H3943&lt;30,"Short Charging",IF(ev_charging_network_usage_!$H3943&lt;=60,"Medium Charging","Long Charging"))</f>
        <v>Long Charging</v>
      </c>
      <c r="Q3943" s="6">
        <f t="shared" si="248"/>
        <v>3</v>
      </c>
      <c r="R3943" s="30">
        <f t="shared" si="246"/>
        <v>0.14722222222222223</v>
      </c>
      <c r="S3943" s="28">
        <f t="shared" si="247"/>
        <v>45184</v>
      </c>
      <c r="T3943" s="28"/>
    </row>
    <row r="3944" spans="1:20" ht="13.2" x14ac:dyDescent="0.25">
      <c r="A3944" s="7" t="s">
        <v>8686</v>
      </c>
      <c r="B3944" s="7" t="s">
        <v>29</v>
      </c>
      <c r="C3944" s="7" t="s">
        <v>15</v>
      </c>
      <c r="D3944" s="7" t="s">
        <v>31</v>
      </c>
      <c r="E3944" s="7" t="s">
        <v>17</v>
      </c>
      <c r="F3944" s="8">
        <v>45178.586805555555</v>
      </c>
      <c r="G3944" s="8">
        <v>45178.597916666666</v>
      </c>
      <c r="H3944" s="7">
        <v>16</v>
      </c>
      <c r="I3944" s="7">
        <v>52.06</v>
      </c>
      <c r="J3944" s="7">
        <v>12</v>
      </c>
      <c r="K3944" s="7">
        <v>624.72</v>
      </c>
      <c r="L3944" s="7" t="s">
        <v>23</v>
      </c>
      <c r="M3944" s="9">
        <v>1</v>
      </c>
      <c r="N3944" s="6" t="str">
        <f>IF(ev_charging_network_usage_!$I3944&lt;=10,"Low",IF(ev_charging_network_usage_!$I3944&lt;=30,"Medium","High"))</f>
        <v>High</v>
      </c>
      <c r="O3944" s="6" t="str">
        <f t="shared" si="249"/>
        <v>Low Satisfaction</v>
      </c>
      <c r="P3944" s="6" t="str">
        <f>IF(ev_charging_network_usage_!$H3944&lt;30,"Short Charging",IF(ev_charging_network_usage_!$H3944&lt;=60,"Medium Charging","Long Charging"))</f>
        <v>Short Charging</v>
      </c>
      <c r="Q3944" s="6">
        <f t="shared" si="248"/>
        <v>3</v>
      </c>
      <c r="R3944" s="30">
        <f t="shared" si="246"/>
        <v>0.58680555555555558</v>
      </c>
      <c r="S3944" s="28">
        <f t="shared" si="247"/>
        <v>45178</v>
      </c>
      <c r="T3944" s="28"/>
    </row>
    <row r="3945" spans="1:20" ht="13.2" x14ac:dyDescent="0.25">
      <c r="A3945" s="3" t="s">
        <v>8687</v>
      </c>
      <c r="B3945" s="3" t="s">
        <v>14</v>
      </c>
      <c r="C3945" s="3" t="s">
        <v>21</v>
      </c>
      <c r="D3945" s="3" t="s">
        <v>16</v>
      </c>
      <c r="E3945" s="3" t="s">
        <v>17</v>
      </c>
      <c r="F3945" s="3" t="s">
        <v>8688</v>
      </c>
      <c r="G3945" s="3" t="s">
        <v>8689</v>
      </c>
      <c r="H3945" s="3">
        <v>37</v>
      </c>
      <c r="I3945" s="3">
        <v>38.97</v>
      </c>
      <c r="J3945" s="3">
        <v>10</v>
      </c>
      <c r="K3945" s="3">
        <v>389.7</v>
      </c>
      <c r="L3945" s="3" t="s">
        <v>23</v>
      </c>
      <c r="M3945" s="5">
        <v>4</v>
      </c>
      <c r="N3945" s="6" t="str">
        <f>IF(ev_charging_network_usage_!$I3945&lt;=10,"Low",IF(ev_charging_network_usage_!$I3945&lt;=30,"Medium","High"))</f>
        <v>High</v>
      </c>
      <c r="O3945" s="6" t="str">
        <f t="shared" si="249"/>
        <v>Medium Satisfaction</v>
      </c>
      <c r="P3945" s="6" t="str">
        <f>IF(ev_charging_network_usage_!$H3945&lt;30,"Short Charging",IF(ev_charging_network_usage_!$H3945&lt;=60,"Medium Charging","Long Charging"))</f>
        <v>Medium Charging</v>
      </c>
      <c r="Q3945" s="6">
        <f t="shared" si="248"/>
        <v>1</v>
      </c>
      <c r="R3945" s="30">
        <f t="shared" si="246"/>
        <v>0.32083333333333336</v>
      </c>
      <c r="S3945" s="28">
        <f t="shared" si="247"/>
        <v>45616</v>
      </c>
      <c r="T3945" s="28"/>
    </row>
    <row r="3946" spans="1:20" ht="13.2" x14ac:dyDescent="0.25">
      <c r="A3946" s="7" t="s">
        <v>8690</v>
      </c>
      <c r="B3946" s="7" t="s">
        <v>59</v>
      </c>
      <c r="C3946" s="7" t="s">
        <v>15</v>
      </c>
      <c r="D3946" s="7" t="s">
        <v>22</v>
      </c>
      <c r="E3946" s="7" t="s">
        <v>35</v>
      </c>
      <c r="F3946" s="8">
        <v>45327.161805555559</v>
      </c>
      <c r="G3946" s="8">
        <v>45327.231249999997</v>
      </c>
      <c r="H3946" s="7">
        <v>100</v>
      </c>
      <c r="I3946" s="7">
        <v>16.46</v>
      </c>
      <c r="J3946" s="7">
        <v>12</v>
      </c>
      <c r="K3946" s="7">
        <v>197.52</v>
      </c>
      <c r="L3946" s="7" t="s">
        <v>38</v>
      </c>
      <c r="M3946" s="9">
        <v>2</v>
      </c>
      <c r="N3946" s="6" t="str">
        <f>IF(ev_charging_network_usage_!$I3946&lt;=10,"Low",IF(ev_charging_network_usage_!$I3946&lt;=30,"Medium","High"))</f>
        <v>Medium</v>
      </c>
      <c r="O3946" s="6" t="str">
        <f t="shared" si="249"/>
        <v>Low Satisfaction</v>
      </c>
      <c r="P3946" s="6" t="str">
        <f>IF(ev_charging_network_usage_!$H3946&lt;30,"Short Charging",IF(ev_charging_network_usage_!$H3946&lt;=60,"Medium Charging","Long Charging"))</f>
        <v>Long Charging</v>
      </c>
      <c r="Q3946" s="6">
        <f t="shared" si="248"/>
        <v>3</v>
      </c>
      <c r="R3946" s="30">
        <f t="shared" si="246"/>
        <v>0.16180555555555556</v>
      </c>
      <c r="S3946" s="28">
        <f t="shared" si="247"/>
        <v>45327</v>
      </c>
      <c r="T3946" s="28"/>
    </row>
    <row r="3947" spans="1:20" ht="13.2" x14ac:dyDescent="0.25">
      <c r="A3947" s="3" t="s">
        <v>8691</v>
      </c>
      <c r="B3947" s="3" t="s">
        <v>20</v>
      </c>
      <c r="C3947" s="3" t="s">
        <v>15</v>
      </c>
      <c r="D3947" s="3" t="s">
        <v>22</v>
      </c>
      <c r="E3947" s="3" t="s">
        <v>35</v>
      </c>
      <c r="F3947" s="3" t="s">
        <v>8692</v>
      </c>
      <c r="G3947" s="3" t="s">
        <v>8693</v>
      </c>
      <c r="H3947" s="3">
        <v>112</v>
      </c>
      <c r="I3947" s="3">
        <v>40.200000000000003</v>
      </c>
      <c r="J3947" s="3">
        <v>10</v>
      </c>
      <c r="K3947" s="3">
        <v>402</v>
      </c>
      <c r="L3947" s="3" t="s">
        <v>27</v>
      </c>
      <c r="M3947" s="5">
        <v>4</v>
      </c>
      <c r="N3947" s="6" t="str">
        <f>IF(ev_charging_network_usage_!$I3947&lt;=10,"Low",IF(ev_charging_network_usage_!$I3947&lt;=30,"Medium","High"))</f>
        <v>High</v>
      </c>
      <c r="O3947" s="6" t="str">
        <f t="shared" si="249"/>
        <v>Medium Satisfaction</v>
      </c>
      <c r="P3947" s="6" t="str">
        <f>IF(ev_charging_network_usage_!$H3947&lt;30,"Short Charging",IF(ev_charging_network_usage_!$H3947&lt;=60,"Medium Charging","Long Charging"))</f>
        <v>Long Charging</v>
      </c>
      <c r="Q3947" s="6">
        <f t="shared" si="248"/>
        <v>3</v>
      </c>
      <c r="R3947" s="30">
        <f t="shared" si="246"/>
        <v>0.39513888888888887</v>
      </c>
      <c r="S3947" s="28">
        <f t="shared" si="247"/>
        <v>45369</v>
      </c>
      <c r="T3947" s="28"/>
    </row>
    <row r="3948" spans="1:20" ht="13.2" x14ac:dyDescent="0.25">
      <c r="A3948" s="7" t="s">
        <v>8694</v>
      </c>
      <c r="B3948" s="7" t="s">
        <v>43</v>
      </c>
      <c r="C3948" s="7" t="s">
        <v>30</v>
      </c>
      <c r="D3948" s="7" t="s">
        <v>31</v>
      </c>
      <c r="E3948" s="7" t="s">
        <v>17</v>
      </c>
      <c r="F3948" s="7" t="s">
        <v>8695</v>
      </c>
      <c r="G3948" s="7" t="s">
        <v>8696</v>
      </c>
      <c r="H3948" s="7">
        <v>60</v>
      </c>
      <c r="I3948" s="7">
        <v>7.36</v>
      </c>
      <c r="J3948" s="7">
        <v>10</v>
      </c>
      <c r="K3948" s="7">
        <v>73.599999999999994</v>
      </c>
      <c r="L3948" s="7" t="s">
        <v>27</v>
      </c>
      <c r="M3948" s="9">
        <v>3</v>
      </c>
      <c r="N3948" s="6" t="str">
        <f>IF(ev_charging_network_usage_!$I3948&lt;=10,"Low",IF(ev_charging_network_usage_!$I3948&lt;=30,"Medium","High"))</f>
        <v>Low</v>
      </c>
      <c r="O3948" s="6" t="str">
        <f t="shared" si="249"/>
        <v>Medium Satisfaction</v>
      </c>
      <c r="P3948" s="6" t="str">
        <f>IF(ev_charging_network_usage_!$H3948&lt;30,"Short Charging",IF(ev_charging_network_usage_!$H3948&lt;=60,"Medium Charging","Long Charging"))</f>
        <v>Medium Charging</v>
      </c>
      <c r="Q3948" s="6">
        <f t="shared" si="248"/>
        <v>2</v>
      </c>
      <c r="R3948" s="30">
        <f t="shared" si="246"/>
        <v>0.52777777777777779</v>
      </c>
      <c r="S3948" s="28">
        <f t="shared" si="247"/>
        <v>45228</v>
      </c>
      <c r="T3948" s="28"/>
    </row>
    <row r="3949" spans="1:20" ht="13.2" x14ac:dyDescent="0.25">
      <c r="A3949" s="3" t="s">
        <v>8697</v>
      </c>
      <c r="B3949" s="3" t="s">
        <v>78</v>
      </c>
      <c r="C3949" s="3" t="s">
        <v>21</v>
      </c>
      <c r="D3949" s="3" t="s">
        <v>16</v>
      </c>
      <c r="E3949" s="3" t="s">
        <v>35</v>
      </c>
      <c r="F3949" s="3" t="s">
        <v>8698</v>
      </c>
      <c r="G3949" s="3" t="s">
        <v>8699</v>
      </c>
      <c r="H3949" s="3">
        <v>85</v>
      </c>
      <c r="I3949" s="3">
        <v>5.97</v>
      </c>
      <c r="J3949" s="3">
        <v>12</v>
      </c>
      <c r="K3949" s="3">
        <v>71.64</v>
      </c>
      <c r="L3949" s="3" t="s">
        <v>38</v>
      </c>
      <c r="M3949" s="5">
        <v>3</v>
      </c>
      <c r="N3949" s="6" t="str">
        <f>IF(ev_charging_network_usage_!$I3949&lt;=10,"Low",IF(ev_charging_network_usage_!$I3949&lt;=30,"Medium","High"))</f>
        <v>Low</v>
      </c>
      <c r="O3949" s="6" t="str">
        <f t="shared" si="249"/>
        <v>Medium Satisfaction</v>
      </c>
      <c r="P3949" s="6" t="str">
        <f>IF(ev_charging_network_usage_!$H3949&lt;30,"Short Charging",IF(ev_charging_network_usage_!$H3949&lt;=60,"Medium Charging","Long Charging"))</f>
        <v>Long Charging</v>
      </c>
      <c r="Q3949" s="6">
        <f t="shared" si="248"/>
        <v>1</v>
      </c>
      <c r="R3949" s="30">
        <f t="shared" si="246"/>
        <v>0.46875</v>
      </c>
      <c r="S3949" s="28">
        <f t="shared" si="247"/>
        <v>45033</v>
      </c>
      <c r="T3949" s="28"/>
    </row>
    <row r="3950" spans="1:20" ht="13.2" x14ac:dyDescent="0.25">
      <c r="A3950" s="7" t="s">
        <v>8700</v>
      </c>
      <c r="B3950" s="7" t="s">
        <v>14</v>
      </c>
      <c r="C3950" s="7" t="s">
        <v>15</v>
      </c>
      <c r="D3950" s="7" t="s">
        <v>16</v>
      </c>
      <c r="E3950" s="7" t="s">
        <v>17</v>
      </c>
      <c r="F3950" s="8">
        <v>45208.825694444444</v>
      </c>
      <c r="G3950" s="8">
        <v>45208.879166666666</v>
      </c>
      <c r="H3950" s="7">
        <v>77</v>
      </c>
      <c r="I3950" s="7">
        <v>45.3</v>
      </c>
      <c r="J3950" s="7">
        <v>12</v>
      </c>
      <c r="K3950" s="7">
        <v>543.6</v>
      </c>
      <c r="L3950" s="7" t="s">
        <v>23</v>
      </c>
      <c r="M3950" s="9">
        <v>1</v>
      </c>
      <c r="N3950" s="6" t="str">
        <f>IF(ev_charging_network_usage_!$I3950&lt;=10,"Low",IF(ev_charging_network_usage_!$I3950&lt;=30,"Medium","High"))</f>
        <v>High</v>
      </c>
      <c r="O3950" s="6" t="str">
        <f t="shared" si="249"/>
        <v>Low Satisfaction</v>
      </c>
      <c r="P3950" s="6" t="str">
        <f>IF(ev_charging_network_usage_!$H3950&lt;30,"Short Charging",IF(ev_charging_network_usage_!$H3950&lt;=60,"Medium Charging","Long Charging"))</f>
        <v>Long Charging</v>
      </c>
      <c r="Q3950" s="6">
        <f t="shared" si="248"/>
        <v>3</v>
      </c>
      <c r="R3950" s="30">
        <f t="shared" si="246"/>
        <v>0.8256944444444444</v>
      </c>
      <c r="S3950" s="28">
        <f t="shared" si="247"/>
        <v>45208</v>
      </c>
      <c r="T3950" s="28"/>
    </row>
    <row r="3951" spans="1:20" ht="13.2" x14ac:dyDescent="0.25">
      <c r="A3951" s="3" t="s">
        <v>8701</v>
      </c>
      <c r="B3951" s="3" t="s">
        <v>43</v>
      </c>
      <c r="C3951" s="3" t="s">
        <v>21</v>
      </c>
      <c r="D3951" s="3" t="s">
        <v>34</v>
      </c>
      <c r="E3951" s="3" t="s">
        <v>17</v>
      </c>
      <c r="F3951" s="3" t="s">
        <v>8702</v>
      </c>
      <c r="G3951" s="3" t="s">
        <v>8703</v>
      </c>
      <c r="H3951" s="3">
        <v>48</v>
      </c>
      <c r="I3951" s="3">
        <v>11.03</v>
      </c>
      <c r="J3951" s="3">
        <v>12</v>
      </c>
      <c r="K3951" s="3">
        <v>132.36000000000001</v>
      </c>
      <c r="L3951" s="3" t="s">
        <v>38</v>
      </c>
      <c r="M3951" s="5">
        <v>4</v>
      </c>
      <c r="N3951" s="6" t="str">
        <f>IF(ev_charging_network_usage_!$I3951&lt;=10,"Low",IF(ev_charging_network_usage_!$I3951&lt;=30,"Medium","High"))</f>
        <v>Medium</v>
      </c>
      <c r="O3951" s="6" t="str">
        <f t="shared" si="249"/>
        <v>Medium Satisfaction</v>
      </c>
      <c r="P3951" s="6" t="str">
        <f>IF(ev_charging_network_usage_!$H3951&lt;30,"Short Charging",IF(ev_charging_network_usage_!$H3951&lt;=60,"Medium Charging","Long Charging"))</f>
        <v>Medium Charging</v>
      </c>
      <c r="Q3951" s="6">
        <f t="shared" si="248"/>
        <v>1</v>
      </c>
      <c r="R3951" s="30">
        <f t="shared" si="246"/>
        <v>0.6743055555555556</v>
      </c>
      <c r="S3951" s="28">
        <f t="shared" si="247"/>
        <v>45199</v>
      </c>
      <c r="T3951" s="28"/>
    </row>
    <row r="3952" spans="1:20" ht="13.2" x14ac:dyDescent="0.25">
      <c r="A3952" s="7" t="s">
        <v>8704</v>
      </c>
      <c r="B3952" s="7" t="s">
        <v>14</v>
      </c>
      <c r="C3952" s="7" t="s">
        <v>15</v>
      </c>
      <c r="D3952" s="7" t="s">
        <v>22</v>
      </c>
      <c r="E3952" s="7" t="s">
        <v>17</v>
      </c>
      <c r="F3952" s="7" t="s">
        <v>8705</v>
      </c>
      <c r="G3952" s="7" t="s">
        <v>8706</v>
      </c>
      <c r="H3952" s="7">
        <v>79</v>
      </c>
      <c r="I3952" s="7">
        <v>53.65</v>
      </c>
      <c r="J3952" s="7">
        <v>8</v>
      </c>
      <c r="K3952" s="7">
        <v>429.2</v>
      </c>
      <c r="L3952" s="7" t="s">
        <v>38</v>
      </c>
      <c r="M3952" s="9">
        <v>4</v>
      </c>
      <c r="N3952" s="6" t="str">
        <f>IF(ev_charging_network_usage_!$I3952&lt;=10,"Low",IF(ev_charging_network_usage_!$I3952&lt;=30,"Medium","High"))</f>
        <v>High</v>
      </c>
      <c r="O3952" s="6" t="str">
        <f t="shared" si="249"/>
        <v>Medium Satisfaction</v>
      </c>
      <c r="P3952" s="6" t="str">
        <f>IF(ev_charging_network_usage_!$H3952&lt;30,"Short Charging",IF(ev_charging_network_usage_!$H3952&lt;=60,"Medium Charging","Long Charging"))</f>
        <v>Long Charging</v>
      </c>
      <c r="Q3952" s="6">
        <f t="shared" si="248"/>
        <v>3</v>
      </c>
      <c r="R3952" s="30">
        <f t="shared" si="246"/>
        <v>0.22083333333333333</v>
      </c>
      <c r="S3952" s="28">
        <f t="shared" si="247"/>
        <v>45273</v>
      </c>
      <c r="T3952" s="28"/>
    </row>
    <row r="3953" spans="1:20" ht="13.2" x14ac:dyDescent="0.25">
      <c r="A3953" s="3" t="s">
        <v>8707</v>
      </c>
      <c r="B3953" s="3" t="s">
        <v>78</v>
      </c>
      <c r="C3953" s="3" t="s">
        <v>15</v>
      </c>
      <c r="D3953" s="3" t="s">
        <v>22</v>
      </c>
      <c r="E3953" s="3" t="s">
        <v>35</v>
      </c>
      <c r="F3953" s="3" t="s">
        <v>8708</v>
      </c>
      <c r="G3953" s="3" t="s">
        <v>8709</v>
      </c>
      <c r="H3953" s="3">
        <v>71</v>
      </c>
      <c r="I3953" s="3">
        <v>34.299999999999997</v>
      </c>
      <c r="J3953" s="3">
        <v>10</v>
      </c>
      <c r="K3953" s="3">
        <v>343</v>
      </c>
      <c r="L3953" s="3" t="s">
        <v>27</v>
      </c>
      <c r="M3953" s="5">
        <v>5</v>
      </c>
      <c r="N3953" s="6" t="str">
        <f>IF(ev_charging_network_usage_!$I3953&lt;=10,"Low",IF(ev_charging_network_usage_!$I3953&lt;=30,"Medium","High"))</f>
        <v>High</v>
      </c>
      <c r="O3953" s="6" t="str">
        <f t="shared" si="249"/>
        <v>High Satisfaction</v>
      </c>
      <c r="P3953" s="6" t="str">
        <f>IF(ev_charging_network_usage_!$H3953&lt;30,"Short Charging",IF(ev_charging_network_usage_!$H3953&lt;=60,"Medium Charging","Long Charging"))</f>
        <v>Long Charging</v>
      </c>
      <c r="Q3953" s="6">
        <f t="shared" si="248"/>
        <v>3</v>
      </c>
      <c r="R3953" s="30">
        <f t="shared" si="246"/>
        <v>0.87222222222222223</v>
      </c>
      <c r="S3953" s="28">
        <f t="shared" si="247"/>
        <v>45035</v>
      </c>
      <c r="T3953" s="28"/>
    </row>
    <row r="3954" spans="1:20" ht="13.2" x14ac:dyDescent="0.25">
      <c r="A3954" s="7" t="s">
        <v>8710</v>
      </c>
      <c r="B3954" s="7" t="s">
        <v>59</v>
      </c>
      <c r="C3954" s="7" t="s">
        <v>30</v>
      </c>
      <c r="D3954" s="7" t="s">
        <v>16</v>
      </c>
      <c r="E3954" s="7" t="s">
        <v>35</v>
      </c>
      <c r="F3954" s="8">
        <v>45233.934027777781</v>
      </c>
      <c r="G3954" s="8">
        <v>45233.957638888889</v>
      </c>
      <c r="H3954" s="7">
        <v>34</v>
      </c>
      <c r="I3954" s="7">
        <v>18.66</v>
      </c>
      <c r="J3954" s="7">
        <v>8</v>
      </c>
      <c r="K3954" s="7">
        <v>149.28</v>
      </c>
      <c r="L3954" s="7" t="s">
        <v>18</v>
      </c>
      <c r="M3954" s="9">
        <v>1</v>
      </c>
      <c r="N3954" s="6" t="str">
        <f>IF(ev_charging_network_usage_!$I3954&lt;=10,"Low",IF(ev_charging_network_usage_!$I3954&lt;=30,"Medium","High"))</f>
        <v>Medium</v>
      </c>
      <c r="O3954" s="6" t="str">
        <f t="shared" si="249"/>
        <v>Low Satisfaction</v>
      </c>
      <c r="P3954" s="6" t="str">
        <f>IF(ev_charging_network_usage_!$H3954&lt;30,"Short Charging",IF(ev_charging_network_usage_!$H3954&lt;=60,"Medium Charging","Long Charging"))</f>
        <v>Medium Charging</v>
      </c>
      <c r="Q3954" s="6">
        <f t="shared" si="248"/>
        <v>2</v>
      </c>
      <c r="R3954" s="30">
        <f t="shared" si="246"/>
        <v>0.93402777777777779</v>
      </c>
      <c r="S3954" s="28">
        <f t="shared" si="247"/>
        <v>45233</v>
      </c>
      <c r="T3954" s="28"/>
    </row>
    <row r="3955" spans="1:20" ht="13.2" x14ac:dyDescent="0.25">
      <c r="A3955" s="3" t="s">
        <v>8711</v>
      </c>
      <c r="B3955" s="3" t="s">
        <v>14</v>
      </c>
      <c r="C3955" s="3" t="s">
        <v>21</v>
      </c>
      <c r="D3955" s="3" t="s">
        <v>31</v>
      </c>
      <c r="E3955" s="3" t="s">
        <v>35</v>
      </c>
      <c r="F3955" s="3" t="s">
        <v>8712</v>
      </c>
      <c r="G3955" s="3" t="s">
        <v>8713</v>
      </c>
      <c r="H3955" s="3">
        <v>79</v>
      </c>
      <c r="I3955" s="3">
        <v>39.54</v>
      </c>
      <c r="J3955" s="3">
        <v>12</v>
      </c>
      <c r="K3955" s="3">
        <v>474.48</v>
      </c>
      <c r="L3955" s="3" t="s">
        <v>23</v>
      </c>
      <c r="M3955" s="5">
        <v>5</v>
      </c>
      <c r="N3955" s="6" t="str">
        <f>IF(ev_charging_network_usage_!$I3955&lt;=10,"Low",IF(ev_charging_network_usage_!$I3955&lt;=30,"Medium","High"))</f>
        <v>High</v>
      </c>
      <c r="O3955" s="6" t="str">
        <f t="shared" si="249"/>
        <v>High Satisfaction</v>
      </c>
      <c r="P3955" s="6" t="str">
        <f>IF(ev_charging_network_usage_!$H3955&lt;30,"Short Charging",IF(ev_charging_network_usage_!$H3955&lt;=60,"Medium Charging","Long Charging"))</f>
        <v>Long Charging</v>
      </c>
      <c r="Q3955" s="6">
        <f t="shared" si="248"/>
        <v>1</v>
      </c>
      <c r="R3955" s="30">
        <f t="shared" si="246"/>
        <v>0.28263888888888888</v>
      </c>
      <c r="S3955" s="28">
        <f t="shared" si="247"/>
        <v>45526</v>
      </c>
      <c r="T3955" s="28"/>
    </row>
    <row r="3956" spans="1:20" ht="13.2" x14ac:dyDescent="0.25">
      <c r="A3956" s="7" t="s">
        <v>8714</v>
      </c>
      <c r="B3956" s="7" t="s">
        <v>59</v>
      </c>
      <c r="C3956" s="7" t="s">
        <v>30</v>
      </c>
      <c r="D3956" s="7" t="s">
        <v>34</v>
      </c>
      <c r="E3956" s="7" t="s">
        <v>17</v>
      </c>
      <c r="F3956" s="7" t="s">
        <v>8715</v>
      </c>
      <c r="G3956" s="7" t="s">
        <v>8716</v>
      </c>
      <c r="H3956" s="7">
        <v>110</v>
      </c>
      <c r="I3956" s="7">
        <v>33.29</v>
      </c>
      <c r="J3956" s="7">
        <v>12</v>
      </c>
      <c r="K3956" s="7">
        <v>399.48</v>
      </c>
      <c r="L3956" s="7" t="s">
        <v>18</v>
      </c>
      <c r="M3956" s="9">
        <v>5</v>
      </c>
      <c r="N3956" s="6" t="str">
        <f>IF(ev_charging_network_usage_!$I3956&lt;=10,"Low",IF(ev_charging_network_usage_!$I3956&lt;=30,"Medium","High"))</f>
        <v>High</v>
      </c>
      <c r="O3956" s="6" t="str">
        <f t="shared" si="249"/>
        <v>High Satisfaction</v>
      </c>
      <c r="P3956" s="6" t="str">
        <f>IF(ev_charging_network_usage_!$H3956&lt;30,"Short Charging",IF(ev_charging_network_usage_!$H3956&lt;=60,"Medium Charging","Long Charging"))</f>
        <v>Long Charging</v>
      </c>
      <c r="Q3956" s="6">
        <f t="shared" si="248"/>
        <v>2</v>
      </c>
      <c r="R3956" s="30">
        <f t="shared" si="246"/>
        <v>0.59375</v>
      </c>
      <c r="S3956" s="28">
        <f t="shared" si="247"/>
        <v>44953</v>
      </c>
      <c r="T3956" s="28"/>
    </row>
    <row r="3957" spans="1:20" ht="13.2" x14ac:dyDescent="0.25">
      <c r="A3957" s="3" t="s">
        <v>8717</v>
      </c>
      <c r="B3957" s="3" t="s">
        <v>55</v>
      </c>
      <c r="C3957" s="3" t="s">
        <v>30</v>
      </c>
      <c r="D3957" s="3" t="s">
        <v>31</v>
      </c>
      <c r="E3957" s="3" t="s">
        <v>35</v>
      </c>
      <c r="F3957" s="4">
        <v>45025.78125</v>
      </c>
      <c r="G3957" s="4">
        <v>45025.821527777778</v>
      </c>
      <c r="H3957" s="3">
        <v>58</v>
      </c>
      <c r="I3957" s="3">
        <v>48.23</v>
      </c>
      <c r="J3957" s="3">
        <v>8</v>
      </c>
      <c r="K3957" s="3">
        <v>385.84</v>
      </c>
      <c r="L3957" s="3" t="s">
        <v>27</v>
      </c>
      <c r="M3957" s="5">
        <v>2</v>
      </c>
      <c r="N3957" s="6" t="str">
        <f>IF(ev_charging_network_usage_!$I3957&lt;=10,"Low",IF(ev_charging_network_usage_!$I3957&lt;=30,"Medium","High"))</f>
        <v>High</v>
      </c>
      <c r="O3957" s="6" t="str">
        <f t="shared" si="249"/>
        <v>Low Satisfaction</v>
      </c>
      <c r="P3957" s="6" t="str">
        <f>IF(ev_charging_network_usage_!$H3957&lt;30,"Short Charging",IF(ev_charging_network_usage_!$H3957&lt;=60,"Medium Charging","Long Charging"))</f>
        <v>Medium Charging</v>
      </c>
      <c r="Q3957" s="6">
        <f t="shared" si="248"/>
        <v>2</v>
      </c>
      <c r="R3957" s="30">
        <f t="shared" si="246"/>
        <v>0.78125</v>
      </c>
      <c r="S3957" s="28">
        <f t="shared" si="247"/>
        <v>45025</v>
      </c>
      <c r="T3957" s="28"/>
    </row>
    <row r="3958" spans="1:20" ht="13.2" x14ac:dyDescent="0.25">
      <c r="A3958" s="7" t="s">
        <v>8718</v>
      </c>
      <c r="B3958" s="7" t="s">
        <v>78</v>
      </c>
      <c r="C3958" s="7" t="s">
        <v>15</v>
      </c>
      <c r="D3958" s="7" t="s">
        <v>31</v>
      </c>
      <c r="E3958" s="7" t="s">
        <v>35</v>
      </c>
      <c r="F3958" s="7" t="s">
        <v>8719</v>
      </c>
      <c r="G3958" s="7" t="s">
        <v>8720</v>
      </c>
      <c r="H3958" s="7">
        <v>110</v>
      </c>
      <c r="I3958" s="7">
        <v>46.72</v>
      </c>
      <c r="J3958" s="7">
        <v>10</v>
      </c>
      <c r="K3958" s="7">
        <v>467.2</v>
      </c>
      <c r="L3958" s="7" t="s">
        <v>38</v>
      </c>
      <c r="M3958" s="9">
        <v>5</v>
      </c>
      <c r="N3958" s="6" t="str">
        <f>IF(ev_charging_network_usage_!$I3958&lt;=10,"Low",IF(ev_charging_network_usage_!$I3958&lt;=30,"Medium","High"))</f>
        <v>High</v>
      </c>
      <c r="O3958" s="6" t="str">
        <f t="shared" si="249"/>
        <v>High Satisfaction</v>
      </c>
      <c r="P3958" s="6" t="str">
        <f>IF(ev_charging_network_usage_!$H3958&lt;30,"Short Charging",IF(ev_charging_network_usage_!$H3958&lt;=60,"Medium Charging","Long Charging"))</f>
        <v>Long Charging</v>
      </c>
      <c r="Q3958" s="6">
        <f t="shared" si="248"/>
        <v>3</v>
      </c>
      <c r="R3958" s="30">
        <f t="shared" si="246"/>
        <v>0.80486111111111114</v>
      </c>
      <c r="S3958" s="28">
        <f t="shared" si="247"/>
        <v>45502</v>
      </c>
      <c r="T3958" s="28"/>
    </row>
    <row r="3959" spans="1:20" ht="13.2" x14ac:dyDescent="0.25">
      <c r="A3959" s="3" t="s">
        <v>8721</v>
      </c>
      <c r="B3959" s="3" t="s">
        <v>48</v>
      </c>
      <c r="C3959" s="3" t="s">
        <v>21</v>
      </c>
      <c r="D3959" s="3" t="s">
        <v>22</v>
      </c>
      <c r="E3959" s="3" t="s">
        <v>17</v>
      </c>
      <c r="F3959" s="3" t="s">
        <v>8722</v>
      </c>
      <c r="G3959" s="3" t="s">
        <v>8723</v>
      </c>
      <c r="H3959" s="3">
        <v>109</v>
      </c>
      <c r="I3959" s="3">
        <v>59.45</v>
      </c>
      <c r="J3959" s="3">
        <v>12</v>
      </c>
      <c r="K3959" s="3">
        <v>713.4</v>
      </c>
      <c r="L3959" s="3" t="s">
        <v>38</v>
      </c>
      <c r="M3959" s="5">
        <v>3</v>
      </c>
      <c r="N3959" s="6" t="str">
        <f>IF(ev_charging_network_usage_!$I3959&lt;=10,"Low",IF(ev_charging_network_usage_!$I3959&lt;=30,"Medium","High"))</f>
        <v>High</v>
      </c>
      <c r="O3959" s="6" t="str">
        <f t="shared" si="249"/>
        <v>Medium Satisfaction</v>
      </c>
      <c r="P3959" s="6" t="str">
        <f>IF(ev_charging_network_usage_!$H3959&lt;30,"Short Charging",IF(ev_charging_network_usage_!$H3959&lt;=60,"Medium Charging","Long Charging"))</f>
        <v>Long Charging</v>
      </c>
      <c r="Q3959" s="6">
        <f t="shared" si="248"/>
        <v>1</v>
      </c>
      <c r="R3959" s="30">
        <f t="shared" si="246"/>
        <v>0.59930555555555554</v>
      </c>
      <c r="S3959" s="28">
        <f t="shared" si="247"/>
        <v>45307</v>
      </c>
      <c r="T3959" s="28"/>
    </row>
    <row r="3960" spans="1:20" ht="13.2" x14ac:dyDescent="0.25">
      <c r="A3960" s="7" t="s">
        <v>8724</v>
      </c>
      <c r="B3960" s="7" t="s">
        <v>43</v>
      </c>
      <c r="C3960" s="7" t="s">
        <v>30</v>
      </c>
      <c r="D3960" s="7" t="s">
        <v>16</v>
      </c>
      <c r="E3960" s="7" t="s">
        <v>35</v>
      </c>
      <c r="F3960" s="7" t="s">
        <v>8725</v>
      </c>
      <c r="G3960" s="7" t="s">
        <v>8726</v>
      </c>
      <c r="H3960" s="7">
        <v>86</v>
      </c>
      <c r="I3960" s="7">
        <v>17.309999999999999</v>
      </c>
      <c r="J3960" s="7">
        <v>10</v>
      </c>
      <c r="K3960" s="7">
        <v>173.1</v>
      </c>
      <c r="L3960" s="7" t="s">
        <v>38</v>
      </c>
      <c r="M3960" s="9">
        <v>3</v>
      </c>
      <c r="N3960" s="6" t="str">
        <f>IF(ev_charging_network_usage_!$I3960&lt;=10,"Low",IF(ev_charging_network_usage_!$I3960&lt;=30,"Medium","High"))</f>
        <v>Medium</v>
      </c>
      <c r="O3960" s="6" t="str">
        <f t="shared" si="249"/>
        <v>Medium Satisfaction</v>
      </c>
      <c r="P3960" s="6" t="str">
        <f>IF(ev_charging_network_usage_!$H3960&lt;30,"Short Charging",IF(ev_charging_network_usage_!$H3960&lt;=60,"Medium Charging","Long Charging"))</f>
        <v>Long Charging</v>
      </c>
      <c r="Q3960" s="6">
        <f t="shared" si="248"/>
        <v>2</v>
      </c>
      <c r="R3960" s="30">
        <f t="shared" si="246"/>
        <v>0.6958333333333333</v>
      </c>
      <c r="S3960" s="28">
        <f t="shared" si="247"/>
        <v>45156</v>
      </c>
      <c r="T3960" s="28"/>
    </row>
    <row r="3961" spans="1:20" ht="13.2" x14ac:dyDescent="0.25">
      <c r="A3961" s="3" t="s">
        <v>8727</v>
      </c>
      <c r="B3961" s="3" t="s">
        <v>78</v>
      </c>
      <c r="C3961" s="3" t="s">
        <v>30</v>
      </c>
      <c r="D3961" s="3" t="s">
        <v>34</v>
      </c>
      <c r="E3961" s="3" t="s">
        <v>35</v>
      </c>
      <c r="F3961" s="3" t="s">
        <v>8728</v>
      </c>
      <c r="G3961" s="3" t="s">
        <v>8729</v>
      </c>
      <c r="H3961" s="3">
        <v>91</v>
      </c>
      <c r="I3961" s="3">
        <v>3.35</v>
      </c>
      <c r="J3961" s="3">
        <v>12</v>
      </c>
      <c r="K3961" s="3">
        <v>40.200000000000003</v>
      </c>
      <c r="L3961" s="3" t="s">
        <v>27</v>
      </c>
      <c r="M3961" s="5">
        <v>5</v>
      </c>
      <c r="N3961" s="6" t="str">
        <f>IF(ev_charging_network_usage_!$I3961&lt;=10,"Low",IF(ev_charging_network_usage_!$I3961&lt;=30,"Medium","High"))</f>
        <v>Low</v>
      </c>
      <c r="O3961" s="6" t="str">
        <f t="shared" si="249"/>
        <v>High Satisfaction</v>
      </c>
      <c r="P3961" s="6" t="str">
        <f>IF(ev_charging_network_usage_!$H3961&lt;30,"Short Charging",IF(ev_charging_network_usage_!$H3961&lt;=60,"Medium Charging","Long Charging"))</f>
        <v>Long Charging</v>
      </c>
      <c r="Q3961" s="6">
        <f t="shared" si="248"/>
        <v>2</v>
      </c>
      <c r="R3961" s="30">
        <f t="shared" si="246"/>
        <v>0.47152777777777777</v>
      </c>
      <c r="S3961" s="28">
        <f t="shared" si="247"/>
        <v>45255</v>
      </c>
      <c r="T3961" s="28"/>
    </row>
    <row r="3962" spans="1:20" ht="13.2" x14ac:dyDescent="0.25">
      <c r="A3962" s="7" t="s">
        <v>8730</v>
      </c>
      <c r="B3962" s="7" t="s">
        <v>78</v>
      </c>
      <c r="C3962" s="7" t="s">
        <v>30</v>
      </c>
      <c r="D3962" s="7" t="s">
        <v>34</v>
      </c>
      <c r="E3962" s="7" t="s">
        <v>17</v>
      </c>
      <c r="F3962" s="7" t="s">
        <v>8731</v>
      </c>
      <c r="G3962" s="7" t="s">
        <v>8732</v>
      </c>
      <c r="H3962" s="7">
        <v>102</v>
      </c>
      <c r="I3962" s="7">
        <v>47.23</v>
      </c>
      <c r="J3962" s="7">
        <v>10</v>
      </c>
      <c r="K3962" s="7">
        <v>472.3</v>
      </c>
      <c r="L3962" s="7" t="s">
        <v>18</v>
      </c>
      <c r="M3962" s="9">
        <v>4</v>
      </c>
      <c r="N3962" s="6" t="str">
        <f>IF(ev_charging_network_usage_!$I3962&lt;=10,"Low",IF(ev_charging_network_usage_!$I3962&lt;=30,"Medium","High"))</f>
        <v>High</v>
      </c>
      <c r="O3962" s="6" t="str">
        <f t="shared" si="249"/>
        <v>Medium Satisfaction</v>
      </c>
      <c r="P3962" s="6" t="str">
        <f>IF(ev_charging_network_usage_!$H3962&lt;30,"Short Charging",IF(ev_charging_network_usage_!$H3962&lt;=60,"Medium Charging","Long Charging"))</f>
        <v>Long Charging</v>
      </c>
      <c r="Q3962" s="6">
        <f t="shared" si="248"/>
        <v>2</v>
      </c>
      <c r="R3962" s="30">
        <f t="shared" si="246"/>
        <v>0.46597222222222223</v>
      </c>
      <c r="S3962" s="28">
        <f t="shared" si="247"/>
        <v>45523</v>
      </c>
      <c r="T3962" s="28"/>
    </row>
    <row r="3963" spans="1:20" ht="13.2" x14ac:dyDescent="0.25">
      <c r="A3963" s="3" t="s">
        <v>8733</v>
      </c>
      <c r="B3963" s="3" t="s">
        <v>48</v>
      </c>
      <c r="C3963" s="3" t="s">
        <v>15</v>
      </c>
      <c r="D3963" s="3" t="s">
        <v>31</v>
      </c>
      <c r="E3963" s="3" t="s">
        <v>17</v>
      </c>
      <c r="F3963" s="4">
        <v>45269.917361111111</v>
      </c>
      <c r="G3963" s="4">
        <v>45269.931250000001</v>
      </c>
      <c r="H3963" s="3">
        <v>20</v>
      </c>
      <c r="I3963" s="3">
        <v>21.64</v>
      </c>
      <c r="J3963" s="3">
        <v>15</v>
      </c>
      <c r="K3963" s="3">
        <v>324.60000000000002</v>
      </c>
      <c r="L3963" s="3" t="s">
        <v>27</v>
      </c>
      <c r="M3963" s="5">
        <v>1</v>
      </c>
      <c r="N3963" s="6" t="str">
        <f>IF(ev_charging_network_usage_!$I3963&lt;=10,"Low",IF(ev_charging_network_usage_!$I3963&lt;=30,"Medium","High"))</f>
        <v>Medium</v>
      </c>
      <c r="O3963" s="6" t="str">
        <f t="shared" si="249"/>
        <v>Low Satisfaction</v>
      </c>
      <c r="P3963" s="6" t="str">
        <f>IF(ev_charging_network_usage_!$H3963&lt;30,"Short Charging",IF(ev_charging_network_usage_!$H3963&lt;=60,"Medium Charging","Long Charging"))</f>
        <v>Short Charging</v>
      </c>
      <c r="Q3963" s="6">
        <f t="shared" si="248"/>
        <v>3</v>
      </c>
      <c r="R3963" s="30">
        <f t="shared" si="246"/>
        <v>0.91736111111111107</v>
      </c>
      <c r="S3963" s="28">
        <f t="shared" si="247"/>
        <v>45269</v>
      </c>
      <c r="T3963" s="28"/>
    </row>
    <row r="3964" spans="1:20" ht="13.2" x14ac:dyDescent="0.25">
      <c r="A3964" s="7" t="s">
        <v>8734</v>
      </c>
      <c r="B3964" s="7" t="s">
        <v>78</v>
      </c>
      <c r="C3964" s="7" t="s">
        <v>30</v>
      </c>
      <c r="D3964" s="7" t="s">
        <v>16</v>
      </c>
      <c r="E3964" s="7" t="s">
        <v>35</v>
      </c>
      <c r="F3964" s="7" t="s">
        <v>8735</v>
      </c>
      <c r="G3964" s="7" t="s">
        <v>8736</v>
      </c>
      <c r="H3964" s="7">
        <v>113</v>
      </c>
      <c r="I3964" s="7">
        <v>50.29</v>
      </c>
      <c r="J3964" s="7">
        <v>15</v>
      </c>
      <c r="K3964" s="7">
        <v>754.35</v>
      </c>
      <c r="L3964" s="7" t="s">
        <v>18</v>
      </c>
      <c r="M3964" s="9">
        <v>4</v>
      </c>
      <c r="N3964" s="6" t="str">
        <f>IF(ev_charging_network_usage_!$I3964&lt;=10,"Low",IF(ev_charging_network_usage_!$I3964&lt;=30,"Medium","High"))</f>
        <v>High</v>
      </c>
      <c r="O3964" s="6" t="str">
        <f t="shared" si="249"/>
        <v>Medium Satisfaction</v>
      </c>
      <c r="P3964" s="6" t="str">
        <f>IF(ev_charging_network_usage_!$H3964&lt;30,"Short Charging",IF(ev_charging_network_usage_!$H3964&lt;=60,"Medium Charging","Long Charging"))</f>
        <v>Long Charging</v>
      </c>
      <c r="Q3964" s="6">
        <f t="shared" si="248"/>
        <v>2</v>
      </c>
      <c r="R3964" s="30">
        <f t="shared" si="246"/>
        <v>0.80486111111111114</v>
      </c>
      <c r="S3964" s="28">
        <f t="shared" si="247"/>
        <v>45551</v>
      </c>
      <c r="T3964" s="28"/>
    </row>
    <row r="3965" spans="1:20" ht="13.2" x14ac:dyDescent="0.25">
      <c r="A3965" s="3" t="s">
        <v>8737</v>
      </c>
      <c r="B3965" s="3" t="s">
        <v>14</v>
      </c>
      <c r="C3965" s="3" t="s">
        <v>21</v>
      </c>
      <c r="D3965" s="3" t="s">
        <v>22</v>
      </c>
      <c r="E3965" s="3" t="s">
        <v>35</v>
      </c>
      <c r="F3965" s="4">
        <v>45293.868055555555</v>
      </c>
      <c r="G3965" s="4">
        <v>45293.904861111114</v>
      </c>
      <c r="H3965" s="3">
        <v>53</v>
      </c>
      <c r="I3965" s="3">
        <v>52.57</v>
      </c>
      <c r="J3965" s="3">
        <v>8</v>
      </c>
      <c r="K3965" s="3">
        <v>420.56</v>
      </c>
      <c r="L3965" s="3" t="s">
        <v>18</v>
      </c>
      <c r="M3965" s="5">
        <v>3</v>
      </c>
      <c r="N3965" s="6" t="str">
        <f>IF(ev_charging_network_usage_!$I3965&lt;=10,"Low",IF(ev_charging_network_usage_!$I3965&lt;=30,"Medium","High"))</f>
        <v>High</v>
      </c>
      <c r="O3965" s="6" t="str">
        <f t="shared" si="249"/>
        <v>Medium Satisfaction</v>
      </c>
      <c r="P3965" s="6" t="str">
        <f>IF(ev_charging_network_usage_!$H3965&lt;30,"Short Charging",IF(ev_charging_network_usage_!$H3965&lt;=60,"Medium Charging","Long Charging"))</f>
        <v>Medium Charging</v>
      </c>
      <c r="Q3965" s="6">
        <f t="shared" si="248"/>
        <v>1</v>
      </c>
      <c r="R3965" s="30">
        <f t="shared" si="246"/>
        <v>0.86805555555555558</v>
      </c>
      <c r="S3965" s="28">
        <f t="shared" si="247"/>
        <v>45293</v>
      </c>
      <c r="T3965" s="28"/>
    </row>
    <row r="3966" spans="1:20" ht="13.2" x14ac:dyDescent="0.25">
      <c r="A3966" s="7" t="s">
        <v>8738</v>
      </c>
      <c r="B3966" s="7" t="s">
        <v>59</v>
      </c>
      <c r="C3966" s="7" t="s">
        <v>30</v>
      </c>
      <c r="D3966" s="7" t="s">
        <v>31</v>
      </c>
      <c r="E3966" s="7" t="s">
        <v>17</v>
      </c>
      <c r="F3966" s="8">
        <v>45541.52847222222</v>
      </c>
      <c r="G3966" s="8">
        <v>45541.565972222219</v>
      </c>
      <c r="H3966" s="7">
        <v>54</v>
      </c>
      <c r="I3966" s="7">
        <v>9.0299999999999994</v>
      </c>
      <c r="J3966" s="7">
        <v>12</v>
      </c>
      <c r="K3966" s="7">
        <v>108.36</v>
      </c>
      <c r="L3966" s="7" t="s">
        <v>27</v>
      </c>
      <c r="M3966" s="9">
        <v>3</v>
      </c>
      <c r="N3966" s="6" t="str">
        <f>IF(ev_charging_network_usage_!$I3966&lt;=10,"Low",IF(ev_charging_network_usage_!$I3966&lt;=30,"Medium","High"))</f>
        <v>Low</v>
      </c>
      <c r="O3966" s="6" t="str">
        <f t="shared" si="249"/>
        <v>Medium Satisfaction</v>
      </c>
      <c r="P3966" s="6" t="str">
        <f>IF(ev_charging_network_usage_!$H3966&lt;30,"Short Charging",IF(ev_charging_network_usage_!$H3966&lt;=60,"Medium Charging","Long Charging"))</f>
        <v>Medium Charging</v>
      </c>
      <c r="Q3966" s="6">
        <f t="shared" si="248"/>
        <v>2</v>
      </c>
      <c r="R3966" s="30">
        <f t="shared" si="246"/>
        <v>0.52847222222222223</v>
      </c>
      <c r="S3966" s="28">
        <f t="shared" si="247"/>
        <v>45541</v>
      </c>
      <c r="T3966" s="28"/>
    </row>
    <row r="3967" spans="1:20" ht="13.2" x14ac:dyDescent="0.25">
      <c r="A3967" s="3" t="s">
        <v>8739</v>
      </c>
      <c r="B3967" s="3" t="s">
        <v>14</v>
      </c>
      <c r="C3967" s="3" t="s">
        <v>30</v>
      </c>
      <c r="D3967" s="3" t="s">
        <v>16</v>
      </c>
      <c r="E3967" s="3" t="s">
        <v>17</v>
      </c>
      <c r="F3967" s="4">
        <v>44968.824999999997</v>
      </c>
      <c r="G3967" s="4">
        <v>44968.894444444442</v>
      </c>
      <c r="H3967" s="3">
        <v>100</v>
      </c>
      <c r="I3967" s="3">
        <v>19.68</v>
      </c>
      <c r="J3967" s="3">
        <v>8</v>
      </c>
      <c r="K3967" s="3">
        <v>157.44</v>
      </c>
      <c r="L3967" s="3" t="s">
        <v>38</v>
      </c>
      <c r="M3967" s="5">
        <v>4</v>
      </c>
      <c r="N3967" s="6" t="str">
        <f>IF(ev_charging_network_usage_!$I3967&lt;=10,"Low",IF(ev_charging_network_usage_!$I3967&lt;=30,"Medium","High"))</f>
        <v>Medium</v>
      </c>
      <c r="O3967" s="6" t="str">
        <f t="shared" si="249"/>
        <v>Medium Satisfaction</v>
      </c>
      <c r="P3967" s="6" t="str">
        <f>IF(ev_charging_network_usage_!$H3967&lt;30,"Short Charging",IF(ev_charging_network_usage_!$H3967&lt;=60,"Medium Charging","Long Charging"))</f>
        <v>Long Charging</v>
      </c>
      <c r="Q3967" s="6">
        <f t="shared" si="248"/>
        <v>2</v>
      </c>
      <c r="R3967" s="30">
        <f t="shared" si="246"/>
        <v>0.82499999999999996</v>
      </c>
      <c r="S3967" s="28">
        <f t="shared" si="247"/>
        <v>44968</v>
      </c>
      <c r="T3967" s="28"/>
    </row>
    <row r="3968" spans="1:20" ht="13.2" x14ac:dyDescent="0.25">
      <c r="A3968" s="7" t="s">
        <v>8740</v>
      </c>
      <c r="B3968" s="7" t="s">
        <v>48</v>
      </c>
      <c r="C3968" s="7" t="s">
        <v>21</v>
      </c>
      <c r="D3968" s="7" t="s">
        <v>16</v>
      </c>
      <c r="E3968" s="7" t="s">
        <v>35</v>
      </c>
      <c r="F3968" s="8">
        <v>45567.091666666667</v>
      </c>
      <c r="G3968" s="8">
        <v>45567.124305555553</v>
      </c>
      <c r="H3968" s="7">
        <v>47</v>
      </c>
      <c r="I3968" s="7">
        <v>54.51</v>
      </c>
      <c r="J3968" s="7">
        <v>10</v>
      </c>
      <c r="K3968" s="7">
        <v>545.1</v>
      </c>
      <c r="L3968" s="7" t="s">
        <v>18</v>
      </c>
      <c r="M3968" s="9">
        <v>2</v>
      </c>
      <c r="N3968" s="6" t="str">
        <f>IF(ev_charging_network_usage_!$I3968&lt;=10,"Low",IF(ev_charging_network_usage_!$I3968&lt;=30,"Medium","High"))</f>
        <v>High</v>
      </c>
      <c r="O3968" s="6" t="str">
        <f t="shared" si="249"/>
        <v>Low Satisfaction</v>
      </c>
      <c r="P3968" s="6" t="str">
        <f>IF(ev_charging_network_usage_!$H3968&lt;30,"Short Charging",IF(ev_charging_network_usage_!$H3968&lt;=60,"Medium Charging","Long Charging"))</f>
        <v>Medium Charging</v>
      </c>
      <c r="Q3968" s="6">
        <f t="shared" si="248"/>
        <v>1</v>
      </c>
      <c r="R3968" s="30">
        <f t="shared" si="246"/>
        <v>9.166666666666666E-2</v>
      </c>
      <c r="S3968" s="28">
        <f t="shared" si="247"/>
        <v>45567</v>
      </c>
      <c r="T3968" s="28"/>
    </row>
    <row r="3969" spans="1:20" ht="13.2" x14ac:dyDescent="0.25">
      <c r="A3969" s="3" t="s">
        <v>8741</v>
      </c>
      <c r="B3969" s="3" t="s">
        <v>20</v>
      </c>
      <c r="C3969" s="3" t="s">
        <v>15</v>
      </c>
      <c r="D3969" s="3" t="s">
        <v>16</v>
      </c>
      <c r="E3969" s="3" t="s">
        <v>17</v>
      </c>
      <c r="F3969" s="4">
        <v>45266.097916666666</v>
      </c>
      <c r="G3969" s="4">
        <v>45266.177777777775</v>
      </c>
      <c r="H3969" s="3">
        <v>115</v>
      </c>
      <c r="I3969" s="3">
        <v>54.98</v>
      </c>
      <c r="J3969" s="3">
        <v>12</v>
      </c>
      <c r="K3969" s="3">
        <v>659.76</v>
      </c>
      <c r="L3969" s="3" t="s">
        <v>27</v>
      </c>
      <c r="M3969" s="5">
        <v>3</v>
      </c>
      <c r="N3969" s="6" t="str">
        <f>IF(ev_charging_network_usage_!$I3969&lt;=10,"Low",IF(ev_charging_network_usage_!$I3969&lt;=30,"Medium","High"))</f>
        <v>High</v>
      </c>
      <c r="O3969" s="6" t="str">
        <f t="shared" si="249"/>
        <v>Medium Satisfaction</v>
      </c>
      <c r="P3969" s="6" t="str">
        <f>IF(ev_charging_network_usage_!$H3969&lt;30,"Short Charging",IF(ev_charging_network_usage_!$H3969&lt;=60,"Medium Charging","Long Charging"))</f>
        <v>Long Charging</v>
      </c>
      <c r="Q3969" s="6">
        <f t="shared" si="248"/>
        <v>3</v>
      </c>
      <c r="R3969" s="30">
        <f t="shared" si="246"/>
        <v>9.7916666666666666E-2</v>
      </c>
      <c r="S3969" s="28">
        <f t="shared" si="247"/>
        <v>45266</v>
      </c>
      <c r="T3969" s="28"/>
    </row>
    <row r="3970" spans="1:20" ht="13.2" x14ac:dyDescent="0.25">
      <c r="A3970" s="7" t="s">
        <v>8742</v>
      </c>
      <c r="B3970" s="7" t="s">
        <v>43</v>
      </c>
      <c r="C3970" s="7" t="s">
        <v>15</v>
      </c>
      <c r="D3970" s="7" t="s">
        <v>34</v>
      </c>
      <c r="E3970" s="7" t="s">
        <v>17</v>
      </c>
      <c r="F3970" s="8">
        <v>45569.772916666669</v>
      </c>
      <c r="G3970" s="8">
        <v>45569.795138888891</v>
      </c>
      <c r="H3970" s="7">
        <v>32</v>
      </c>
      <c r="I3970" s="7">
        <v>14.57</v>
      </c>
      <c r="J3970" s="7">
        <v>10</v>
      </c>
      <c r="K3970" s="7">
        <v>145.69999999999999</v>
      </c>
      <c r="L3970" s="7" t="s">
        <v>18</v>
      </c>
      <c r="M3970" s="9">
        <v>1</v>
      </c>
      <c r="N3970" s="6" t="str">
        <f>IF(ev_charging_network_usage_!$I3970&lt;=10,"Low",IF(ev_charging_network_usage_!$I3970&lt;=30,"Medium","High"))</f>
        <v>Medium</v>
      </c>
      <c r="O3970" s="6" t="str">
        <f t="shared" si="249"/>
        <v>Low Satisfaction</v>
      </c>
      <c r="P3970" s="6" t="str">
        <f>IF(ev_charging_network_usage_!$H3970&lt;30,"Short Charging",IF(ev_charging_network_usage_!$H3970&lt;=60,"Medium Charging","Long Charging"))</f>
        <v>Medium Charging</v>
      </c>
      <c r="Q3970" s="6">
        <f t="shared" si="248"/>
        <v>3</v>
      </c>
      <c r="R3970" s="30">
        <f t="shared" ref="R3970:R4033" si="250">TIME(HOUR(F3970),MINUTE(F3970),SECOND(F3970))</f>
        <v>0.7729166666666667</v>
      </c>
      <c r="S3970" s="28">
        <f t="shared" ref="S3970:S4033" si="251">DATE(YEAR(F3970),MONTH(F3970),DAY(F3970))</f>
        <v>45569</v>
      </c>
      <c r="T3970" s="28"/>
    </row>
    <row r="3971" spans="1:20" ht="13.2" x14ac:dyDescent="0.25">
      <c r="A3971" s="3" t="s">
        <v>8743</v>
      </c>
      <c r="B3971" s="3" t="s">
        <v>55</v>
      </c>
      <c r="C3971" s="3" t="s">
        <v>15</v>
      </c>
      <c r="D3971" s="3" t="s">
        <v>16</v>
      </c>
      <c r="E3971" s="3" t="s">
        <v>35</v>
      </c>
      <c r="F3971" s="3" t="s">
        <v>8744</v>
      </c>
      <c r="G3971" s="3" t="s">
        <v>8745</v>
      </c>
      <c r="H3971" s="3">
        <v>57</v>
      </c>
      <c r="I3971" s="3">
        <v>40.409999999999997</v>
      </c>
      <c r="J3971" s="3">
        <v>8</v>
      </c>
      <c r="K3971" s="3">
        <v>323.27999999999997</v>
      </c>
      <c r="L3971" s="3" t="s">
        <v>23</v>
      </c>
      <c r="M3971" s="5">
        <v>2</v>
      </c>
      <c r="N3971" s="6" t="str">
        <f>IF(ev_charging_network_usage_!$I3971&lt;=10,"Low",IF(ev_charging_network_usage_!$I3971&lt;=30,"Medium","High"))</f>
        <v>High</v>
      </c>
      <c r="O3971" s="6" t="str">
        <f t="shared" si="249"/>
        <v>Low Satisfaction</v>
      </c>
      <c r="P3971" s="6" t="str">
        <f>IF(ev_charging_network_usage_!$H3971&lt;30,"Short Charging",IF(ev_charging_network_usage_!$H3971&lt;=60,"Medium Charging","Long Charging"))</f>
        <v>Medium Charging</v>
      </c>
      <c r="Q3971" s="6">
        <f t="shared" ref="Q3971:Q4034" si="252">IF(C3971="Fast Charger",1,IF(C3971="Standard Charger",2,IF(C3971="Super Fast Charger",3,"")))</f>
        <v>3</v>
      </c>
      <c r="R3971" s="30">
        <f t="shared" si="250"/>
        <v>0.80208333333333337</v>
      </c>
      <c r="S3971" s="28">
        <f t="shared" si="251"/>
        <v>45557</v>
      </c>
      <c r="T3971" s="28"/>
    </row>
    <row r="3972" spans="1:20" ht="13.2" x14ac:dyDescent="0.25">
      <c r="A3972" s="7" t="s">
        <v>8746</v>
      </c>
      <c r="B3972" s="7" t="s">
        <v>43</v>
      </c>
      <c r="C3972" s="7" t="s">
        <v>21</v>
      </c>
      <c r="D3972" s="7" t="s">
        <v>31</v>
      </c>
      <c r="E3972" s="7" t="s">
        <v>35</v>
      </c>
      <c r="F3972" s="7" t="s">
        <v>8747</v>
      </c>
      <c r="G3972" s="7" t="s">
        <v>8748</v>
      </c>
      <c r="H3972" s="7">
        <v>19</v>
      </c>
      <c r="I3972" s="7">
        <v>44.56</v>
      </c>
      <c r="J3972" s="7">
        <v>10</v>
      </c>
      <c r="K3972" s="7">
        <v>445.6</v>
      </c>
      <c r="L3972" s="7" t="s">
        <v>38</v>
      </c>
      <c r="M3972" s="9">
        <v>3</v>
      </c>
      <c r="N3972" s="6" t="str">
        <f>IF(ev_charging_network_usage_!$I3972&lt;=10,"Low",IF(ev_charging_network_usage_!$I3972&lt;=30,"Medium","High"))</f>
        <v>High</v>
      </c>
      <c r="O3972" s="6" t="str">
        <f t="shared" ref="O3972:O4035" si="253">IF(M3972&lt;=2,"Low Satisfaction",IF(M3972&lt;=4,"Medium Satisfaction","High Satisfaction"))</f>
        <v>Medium Satisfaction</v>
      </c>
      <c r="P3972" s="6" t="str">
        <f>IF(ev_charging_network_usage_!$H3972&lt;30,"Short Charging",IF(ev_charging_network_usage_!$H3972&lt;=60,"Medium Charging","Long Charging"))</f>
        <v>Short Charging</v>
      </c>
      <c r="Q3972" s="6">
        <f t="shared" si="252"/>
        <v>1</v>
      </c>
      <c r="R3972" s="30">
        <f t="shared" si="250"/>
        <v>0.55208333333333337</v>
      </c>
      <c r="S3972" s="28">
        <f t="shared" si="251"/>
        <v>45199</v>
      </c>
      <c r="T3972" s="28"/>
    </row>
    <row r="3973" spans="1:20" ht="13.2" x14ac:dyDescent="0.25">
      <c r="A3973" s="3" t="s">
        <v>8749</v>
      </c>
      <c r="B3973" s="3" t="s">
        <v>14</v>
      </c>
      <c r="C3973" s="3" t="s">
        <v>15</v>
      </c>
      <c r="D3973" s="3" t="s">
        <v>31</v>
      </c>
      <c r="E3973" s="3" t="s">
        <v>35</v>
      </c>
      <c r="F3973" s="3" t="s">
        <v>8750</v>
      </c>
      <c r="G3973" s="3" t="s">
        <v>8751</v>
      </c>
      <c r="H3973" s="3">
        <v>89</v>
      </c>
      <c r="I3973" s="3">
        <v>41.49</v>
      </c>
      <c r="J3973" s="3">
        <v>10</v>
      </c>
      <c r="K3973" s="3">
        <v>414.9</v>
      </c>
      <c r="L3973" s="3" t="s">
        <v>23</v>
      </c>
      <c r="M3973" s="5">
        <v>2</v>
      </c>
      <c r="N3973" s="6" t="str">
        <f>IF(ev_charging_network_usage_!$I3973&lt;=10,"Low",IF(ev_charging_network_usage_!$I3973&lt;=30,"Medium","High"))</f>
        <v>High</v>
      </c>
      <c r="O3973" s="6" t="str">
        <f t="shared" si="253"/>
        <v>Low Satisfaction</v>
      </c>
      <c r="P3973" s="6" t="str">
        <f>IF(ev_charging_network_usage_!$H3973&lt;30,"Short Charging",IF(ev_charging_network_usage_!$H3973&lt;=60,"Medium Charging","Long Charging"))</f>
        <v>Long Charging</v>
      </c>
      <c r="Q3973" s="6">
        <f t="shared" si="252"/>
        <v>3</v>
      </c>
      <c r="R3973" s="30">
        <f t="shared" si="250"/>
        <v>0.84166666666666667</v>
      </c>
      <c r="S3973" s="28">
        <f t="shared" si="251"/>
        <v>45164</v>
      </c>
      <c r="T3973" s="28"/>
    </row>
    <row r="3974" spans="1:20" ht="13.2" x14ac:dyDescent="0.25">
      <c r="A3974" s="7" t="s">
        <v>8752</v>
      </c>
      <c r="B3974" s="7" t="s">
        <v>43</v>
      </c>
      <c r="C3974" s="7" t="s">
        <v>15</v>
      </c>
      <c r="D3974" s="7" t="s">
        <v>34</v>
      </c>
      <c r="E3974" s="7" t="s">
        <v>35</v>
      </c>
      <c r="F3974" s="7" t="s">
        <v>8753</v>
      </c>
      <c r="G3974" s="7" t="s">
        <v>8754</v>
      </c>
      <c r="H3974" s="7">
        <v>105</v>
      </c>
      <c r="I3974" s="7">
        <v>17.86</v>
      </c>
      <c r="J3974" s="7">
        <v>8</v>
      </c>
      <c r="K3974" s="7">
        <v>142.88</v>
      </c>
      <c r="L3974" s="7" t="s">
        <v>27</v>
      </c>
      <c r="M3974" s="9">
        <v>5</v>
      </c>
      <c r="N3974" s="6" t="str">
        <f>IF(ev_charging_network_usage_!$I3974&lt;=10,"Low",IF(ev_charging_network_usage_!$I3974&lt;=30,"Medium","High"))</f>
        <v>Medium</v>
      </c>
      <c r="O3974" s="6" t="str">
        <f t="shared" si="253"/>
        <v>High Satisfaction</v>
      </c>
      <c r="P3974" s="6" t="str">
        <f>IF(ev_charging_network_usage_!$H3974&lt;30,"Short Charging",IF(ev_charging_network_usage_!$H3974&lt;=60,"Medium Charging","Long Charging"))</f>
        <v>Long Charging</v>
      </c>
      <c r="Q3974" s="6">
        <f t="shared" si="252"/>
        <v>3</v>
      </c>
      <c r="R3974" s="30">
        <f t="shared" si="250"/>
        <v>0.44305555555555554</v>
      </c>
      <c r="S3974" s="28">
        <f t="shared" si="251"/>
        <v>45467</v>
      </c>
      <c r="T3974" s="28"/>
    </row>
    <row r="3975" spans="1:20" ht="13.2" x14ac:dyDescent="0.25">
      <c r="A3975" s="3" t="s">
        <v>8755</v>
      </c>
      <c r="B3975" s="3" t="s">
        <v>78</v>
      </c>
      <c r="C3975" s="3" t="s">
        <v>30</v>
      </c>
      <c r="D3975" s="3" t="s">
        <v>16</v>
      </c>
      <c r="E3975" s="3" t="s">
        <v>35</v>
      </c>
      <c r="F3975" s="4">
        <v>45544.496527777781</v>
      </c>
      <c r="G3975" s="4">
        <v>45544.55</v>
      </c>
      <c r="H3975" s="3">
        <v>77</v>
      </c>
      <c r="I3975" s="3">
        <v>59.45</v>
      </c>
      <c r="J3975" s="3">
        <v>8</v>
      </c>
      <c r="K3975" s="3">
        <v>475.6</v>
      </c>
      <c r="L3975" s="3" t="s">
        <v>23</v>
      </c>
      <c r="M3975" s="5">
        <v>1</v>
      </c>
      <c r="N3975" s="6" t="str">
        <f>IF(ev_charging_network_usage_!$I3975&lt;=10,"Low",IF(ev_charging_network_usage_!$I3975&lt;=30,"Medium","High"))</f>
        <v>High</v>
      </c>
      <c r="O3975" s="6" t="str">
        <f t="shared" si="253"/>
        <v>Low Satisfaction</v>
      </c>
      <c r="P3975" s="6" t="str">
        <f>IF(ev_charging_network_usage_!$H3975&lt;30,"Short Charging",IF(ev_charging_network_usage_!$H3975&lt;=60,"Medium Charging","Long Charging"))</f>
        <v>Long Charging</v>
      </c>
      <c r="Q3975" s="6">
        <f t="shared" si="252"/>
        <v>2</v>
      </c>
      <c r="R3975" s="30">
        <f t="shared" si="250"/>
        <v>0.49652777777777779</v>
      </c>
      <c r="S3975" s="28">
        <f t="shared" si="251"/>
        <v>45544</v>
      </c>
      <c r="T3975" s="28"/>
    </row>
    <row r="3976" spans="1:20" ht="13.2" x14ac:dyDescent="0.25">
      <c r="A3976" s="7" t="s">
        <v>8756</v>
      </c>
      <c r="B3976" s="7" t="s">
        <v>48</v>
      </c>
      <c r="C3976" s="7" t="s">
        <v>21</v>
      </c>
      <c r="D3976" s="7" t="s">
        <v>31</v>
      </c>
      <c r="E3976" s="7" t="s">
        <v>17</v>
      </c>
      <c r="F3976" s="7" t="s">
        <v>8757</v>
      </c>
      <c r="G3976" s="7" t="s">
        <v>8758</v>
      </c>
      <c r="H3976" s="7">
        <v>29</v>
      </c>
      <c r="I3976" s="7">
        <v>19.98</v>
      </c>
      <c r="J3976" s="7">
        <v>8</v>
      </c>
      <c r="K3976" s="7">
        <v>159.84</v>
      </c>
      <c r="L3976" s="7" t="s">
        <v>18</v>
      </c>
      <c r="M3976" s="9">
        <v>3</v>
      </c>
      <c r="N3976" s="6" t="str">
        <f>IF(ev_charging_network_usage_!$I3976&lt;=10,"Low",IF(ev_charging_network_usage_!$I3976&lt;=30,"Medium","High"))</f>
        <v>Medium</v>
      </c>
      <c r="O3976" s="6" t="str">
        <f t="shared" si="253"/>
        <v>Medium Satisfaction</v>
      </c>
      <c r="P3976" s="6" t="str">
        <f>IF(ev_charging_network_usage_!$H3976&lt;30,"Short Charging",IF(ev_charging_network_usage_!$H3976&lt;=60,"Medium Charging","Long Charging"))</f>
        <v>Short Charging</v>
      </c>
      <c r="Q3976" s="6">
        <f t="shared" si="252"/>
        <v>1</v>
      </c>
      <c r="R3976" s="30">
        <f t="shared" si="250"/>
        <v>0.78888888888888886</v>
      </c>
      <c r="S3976" s="28">
        <f t="shared" si="251"/>
        <v>45009</v>
      </c>
      <c r="T3976" s="28"/>
    </row>
    <row r="3977" spans="1:20" ht="13.2" x14ac:dyDescent="0.25">
      <c r="A3977" s="3" t="s">
        <v>8759</v>
      </c>
      <c r="B3977" s="3" t="s">
        <v>55</v>
      </c>
      <c r="C3977" s="3" t="s">
        <v>15</v>
      </c>
      <c r="D3977" s="3" t="s">
        <v>34</v>
      </c>
      <c r="E3977" s="3" t="s">
        <v>17</v>
      </c>
      <c r="F3977" s="4">
        <v>45180.00277777778</v>
      </c>
      <c r="G3977" s="4">
        <v>45180.04791666667</v>
      </c>
      <c r="H3977" s="3">
        <v>65</v>
      </c>
      <c r="I3977" s="3">
        <v>7.13</v>
      </c>
      <c r="J3977" s="3">
        <v>8</v>
      </c>
      <c r="K3977" s="3">
        <v>57.04</v>
      </c>
      <c r="L3977" s="3" t="s">
        <v>18</v>
      </c>
      <c r="M3977" s="5">
        <v>4</v>
      </c>
      <c r="N3977" s="6" t="str">
        <f>IF(ev_charging_network_usage_!$I3977&lt;=10,"Low",IF(ev_charging_network_usage_!$I3977&lt;=30,"Medium","High"))</f>
        <v>Low</v>
      </c>
      <c r="O3977" s="6" t="str">
        <f t="shared" si="253"/>
        <v>Medium Satisfaction</v>
      </c>
      <c r="P3977" s="6" t="str">
        <f>IF(ev_charging_network_usage_!$H3977&lt;30,"Short Charging",IF(ev_charging_network_usage_!$H3977&lt;=60,"Medium Charging","Long Charging"))</f>
        <v>Long Charging</v>
      </c>
      <c r="Q3977" s="6">
        <f t="shared" si="252"/>
        <v>3</v>
      </c>
      <c r="R3977" s="30">
        <f t="shared" si="250"/>
        <v>2.7777777777777779E-3</v>
      </c>
      <c r="S3977" s="28">
        <f t="shared" si="251"/>
        <v>45180</v>
      </c>
      <c r="T3977" s="28"/>
    </row>
    <row r="3978" spans="1:20" ht="13.2" x14ac:dyDescent="0.25">
      <c r="A3978" s="7" t="s">
        <v>8760</v>
      </c>
      <c r="B3978" s="7" t="s">
        <v>48</v>
      </c>
      <c r="C3978" s="7" t="s">
        <v>15</v>
      </c>
      <c r="D3978" s="7" t="s">
        <v>34</v>
      </c>
      <c r="E3978" s="7" t="s">
        <v>35</v>
      </c>
      <c r="F3978" s="7" t="s">
        <v>8761</v>
      </c>
      <c r="G3978" s="7" t="s">
        <v>8762</v>
      </c>
      <c r="H3978" s="7">
        <v>58</v>
      </c>
      <c r="I3978" s="7">
        <v>50.72</v>
      </c>
      <c r="J3978" s="7">
        <v>12</v>
      </c>
      <c r="K3978" s="7">
        <v>608.64</v>
      </c>
      <c r="L3978" s="7" t="s">
        <v>38</v>
      </c>
      <c r="M3978" s="9">
        <v>2</v>
      </c>
      <c r="N3978" s="6" t="str">
        <f>IF(ev_charging_network_usage_!$I3978&lt;=10,"Low",IF(ev_charging_network_usage_!$I3978&lt;=30,"Medium","High"))</f>
        <v>High</v>
      </c>
      <c r="O3978" s="6" t="str">
        <f t="shared" si="253"/>
        <v>Low Satisfaction</v>
      </c>
      <c r="P3978" s="6" t="str">
        <f>IF(ev_charging_network_usage_!$H3978&lt;30,"Short Charging",IF(ev_charging_network_usage_!$H3978&lt;=60,"Medium Charging","Long Charging"))</f>
        <v>Medium Charging</v>
      </c>
      <c r="Q3978" s="6">
        <f t="shared" si="252"/>
        <v>3</v>
      </c>
      <c r="R3978" s="30">
        <f t="shared" si="250"/>
        <v>0.47222222222222221</v>
      </c>
      <c r="S3978" s="28">
        <f t="shared" si="251"/>
        <v>45395</v>
      </c>
      <c r="T3978" s="28"/>
    </row>
    <row r="3979" spans="1:20" ht="13.2" x14ac:dyDescent="0.25">
      <c r="A3979" s="3" t="s">
        <v>8763</v>
      </c>
      <c r="B3979" s="3" t="s">
        <v>29</v>
      </c>
      <c r="C3979" s="3" t="s">
        <v>15</v>
      </c>
      <c r="D3979" s="3" t="s">
        <v>34</v>
      </c>
      <c r="E3979" s="3" t="s">
        <v>35</v>
      </c>
      <c r="F3979" s="4">
        <v>45201.911805555559</v>
      </c>
      <c r="G3979" s="4">
        <v>45201.98333333333</v>
      </c>
      <c r="H3979" s="3">
        <v>103</v>
      </c>
      <c r="I3979" s="3">
        <v>38.67</v>
      </c>
      <c r="J3979" s="3">
        <v>10</v>
      </c>
      <c r="K3979" s="3">
        <v>386.7</v>
      </c>
      <c r="L3979" s="3" t="s">
        <v>23</v>
      </c>
      <c r="M3979" s="5">
        <v>4</v>
      </c>
      <c r="N3979" s="6" t="str">
        <f>IF(ev_charging_network_usage_!$I3979&lt;=10,"Low",IF(ev_charging_network_usage_!$I3979&lt;=30,"Medium","High"))</f>
        <v>High</v>
      </c>
      <c r="O3979" s="6" t="str">
        <f t="shared" si="253"/>
        <v>Medium Satisfaction</v>
      </c>
      <c r="P3979" s="6" t="str">
        <f>IF(ev_charging_network_usage_!$H3979&lt;30,"Short Charging",IF(ev_charging_network_usage_!$H3979&lt;=60,"Medium Charging","Long Charging"))</f>
        <v>Long Charging</v>
      </c>
      <c r="Q3979" s="6">
        <f t="shared" si="252"/>
        <v>3</v>
      </c>
      <c r="R3979" s="30">
        <f t="shared" si="250"/>
        <v>0.91180555555555554</v>
      </c>
      <c r="S3979" s="28">
        <f t="shared" si="251"/>
        <v>45201</v>
      </c>
      <c r="T3979" s="28"/>
    </row>
    <row r="3980" spans="1:20" ht="13.2" x14ac:dyDescent="0.25">
      <c r="A3980" s="7" t="s">
        <v>8764</v>
      </c>
      <c r="B3980" s="7" t="s">
        <v>48</v>
      </c>
      <c r="C3980" s="7" t="s">
        <v>30</v>
      </c>
      <c r="D3980" s="7" t="s">
        <v>22</v>
      </c>
      <c r="E3980" s="7" t="s">
        <v>17</v>
      </c>
      <c r="F3980" s="7" t="s">
        <v>8765</v>
      </c>
      <c r="G3980" s="7" t="s">
        <v>8766</v>
      </c>
      <c r="H3980" s="7">
        <v>68</v>
      </c>
      <c r="I3980" s="7">
        <v>49.53</v>
      </c>
      <c r="J3980" s="7">
        <v>12</v>
      </c>
      <c r="K3980" s="7">
        <v>594.36</v>
      </c>
      <c r="L3980" s="7" t="s">
        <v>23</v>
      </c>
      <c r="M3980" s="9">
        <v>2</v>
      </c>
      <c r="N3980" s="6" t="str">
        <f>IF(ev_charging_network_usage_!$I3980&lt;=10,"Low",IF(ev_charging_network_usage_!$I3980&lt;=30,"Medium","High"))</f>
        <v>High</v>
      </c>
      <c r="O3980" s="6" t="str">
        <f t="shared" si="253"/>
        <v>Low Satisfaction</v>
      </c>
      <c r="P3980" s="6" t="str">
        <f>IF(ev_charging_network_usage_!$H3980&lt;30,"Short Charging",IF(ev_charging_network_usage_!$H3980&lt;=60,"Medium Charging","Long Charging"))</f>
        <v>Long Charging</v>
      </c>
      <c r="Q3980" s="6">
        <f t="shared" si="252"/>
        <v>2</v>
      </c>
      <c r="R3980" s="30">
        <f t="shared" si="250"/>
        <v>1.3194444444444444E-2</v>
      </c>
      <c r="S3980" s="28">
        <f t="shared" si="251"/>
        <v>45552</v>
      </c>
      <c r="T3980" s="28"/>
    </row>
    <row r="3981" spans="1:20" ht="13.2" x14ac:dyDescent="0.25">
      <c r="A3981" s="3" t="s">
        <v>8767</v>
      </c>
      <c r="B3981" s="3" t="s">
        <v>48</v>
      </c>
      <c r="C3981" s="3" t="s">
        <v>21</v>
      </c>
      <c r="D3981" s="3" t="s">
        <v>34</v>
      </c>
      <c r="E3981" s="3" t="s">
        <v>17</v>
      </c>
      <c r="F3981" s="3" t="s">
        <v>8768</v>
      </c>
      <c r="G3981" s="3" t="s">
        <v>8769</v>
      </c>
      <c r="H3981" s="3">
        <v>58</v>
      </c>
      <c r="I3981" s="3">
        <v>2.48</v>
      </c>
      <c r="J3981" s="3">
        <v>15</v>
      </c>
      <c r="K3981" s="3">
        <v>37.200000000000003</v>
      </c>
      <c r="L3981" s="3" t="s">
        <v>38</v>
      </c>
      <c r="M3981" s="5">
        <v>2</v>
      </c>
      <c r="N3981" s="6" t="str">
        <f>IF(ev_charging_network_usage_!$I3981&lt;=10,"Low",IF(ev_charging_network_usage_!$I3981&lt;=30,"Medium","High"))</f>
        <v>Low</v>
      </c>
      <c r="O3981" s="6" t="str">
        <f t="shared" si="253"/>
        <v>Low Satisfaction</v>
      </c>
      <c r="P3981" s="6" t="str">
        <f>IF(ev_charging_network_usage_!$H3981&lt;30,"Short Charging",IF(ev_charging_network_usage_!$H3981&lt;=60,"Medium Charging","Long Charging"))</f>
        <v>Medium Charging</v>
      </c>
      <c r="Q3981" s="6">
        <f t="shared" si="252"/>
        <v>1</v>
      </c>
      <c r="R3981" s="30">
        <f t="shared" si="250"/>
        <v>0.24791666666666667</v>
      </c>
      <c r="S3981" s="28">
        <f t="shared" si="251"/>
        <v>45198</v>
      </c>
      <c r="T3981" s="28"/>
    </row>
    <row r="3982" spans="1:20" ht="13.2" x14ac:dyDescent="0.25">
      <c r="A3982" s="7" t="s">
        <v>8770</v>
      </c>
      <c r="B3982" s="7" t="s">
        <v>14</v>
      </c>
      <c r="C3982" s="7" t="s">
        <v>21</v>
      </c>
      <c r="D3982" s="7" t="s">
        <v>16</v>
      </c>
      <c r="E3982" s="7" t="s">
        <v>35</v>
      </c>
      <c r="F3982" s="7" t="s">
        <v>8771</v>
      </c>
      <c r="G3982" s="7" t="s">
        <v>8772</v>
      </c>
      <c r="H3982" s="7">
        <v>96</v>
      </c>
      <c r="I3982" s="7">
        <v>49.18</v>
      </c>
      <c r="J3982" s="7">
        <v>8</v>
      </c>
      <c r="K3982" s="7">
        <v>393.44</v>
      </c>
      <c r="L3982" s="7" t="s">
        <v>18</v>
      </c>
      <c r="M3982" s="9">
        <v>2</v>
      </c>
      <c r="N3982" s="6" t="str">
        <f>IF(ev_charging_network_usage_!$I3982&lt;=10,"Low",IF(ev_charging_network_usage_!$I3982&lt;=30,"Medium","High"))</f>
        <v>High</v>
      </c>
      <c r="O3982" s="6" t="str">
        <f t="shared" si="253"/>
        <v>Low Satisfaction</v>
      </c>
      <c r="P3982" s="6" t="str">
        <f>IF(ev_charging_network_usage_!$H3982&lt;30,"Short Charging",IF(ev_charging_network_usage_!$H3982&lt;=60,"Medium Charging","Long Charging"))</f>
        <v>Long Charging</v>
      </c>
      <c r="Q3982" s="6">
        <f t="shared" si="252"/>
        <v>1</v>
      </c>
      <c r="R3982" s="30">
        <f t="shared" si="250"/>
        <v>0.63124999999999998</v>
      </c>
      <c r="S3982" s="28">
        <f t="shared" si="251"/>
        <v>45553</v>
      </c>
      <c r="T3982" s="28"/>
    </row>
    <row r="3983" spans="1:20" ht="13.2" x14ac:dyDescent="0.25">
      <c r="A3983" s="3" t="s">
        <v>8773</v>
      </c>
      <c r="B3983" s="3" t="s">
        <v>78</v>
      </c>
      <c r="C3983" s="3" t="s">
        <v>15</v>
      </c>
      <c r="D3983" s="3" t="s">
        <v>16</v>
      </c>
      <c r="E3983" s="3" t="s">
        <v>17</v>
      </c>
      <c r="F3983" s="3" t="s">
        <v>8774</v>
      </c>
      <c r="G3983" s="3" t="s">
        <v>8775</v>
      </c>
      <c r="H3983" s="3">
        <v>12</v>
      </c>
      <c r="I3983" s="3">
        <v>39.520000000000003</v>
      </c>
      <c r="J3983" s="3">
        <v>12</v>
      </c>
      <c r="K3983" s="3">
        <v>474.24</v>
      </c>
      <c r="L3983" s="3" t="s">
        <v>23</v>
      </c>
      <c r="M3983" s="5">
        <v>1</v>
      </c>
      <c r="N3983" s="6" t="str">
        <f>IF(ev_charging_network_usage_!$I3983&lt;=10,"Low",IF(ev_charging_network_usage_!$I3983&lt;=30,"Medium","High"))</f>
        <v>High</v>
      </c>
      <c r="O3983" s="6" t="str">
        <f t="shared" si="253"/>
        <v>Low Satisfaction</v>
      </c>
      <c r="P3983" s="6" t="str">
        <f>IF(ev_charging_network_usage_!$H3983&lt;30,"Short Charging",IF(ev_charging_network_usage_!$H3983&lt;=60,"Medium Charging","Long Charging"))</f>
        <v>Short Charging</v>
      </c>
      <c r="Q3983" s="6">
        <f t="shared" si="252"/>
        <v>3</v>
      </c>
      <c r="R3983" s="30">
        <f t="shared" si="250"/>
        <v>0.68819444444444444</v>
      </c>
      <c r="S3983" s="28">
        <f t="shared" si="251"/>
        <v>45561</v>
      </c>
      <c r="T3983" s="28"/>
    </row>
    <row r="3984" spans="1:20" ht="13.2" x14ac:dyDescent="0.25">
      <c r="A3984" s="7" t="s">
        <v>8776</v>
      </c>
      <c r="B3984" s="7" t="s">
        <v>20</v>
      </c>
      <c r="C3984" s="7" t="s">
        <v>15</v>
      </c>
      <c r="D3984" s="7" t="s">
        <v>34</v>
      </c>
      <c r="E3984" s="7" t="s">
        <v>35</v>
      </c>
      <c r="F3984" s="8">
        <v>45541.217361111114</v>
      </c>
      <c r="G3984" s="8">
        <v>45541.228472222225</v>
      </c>
      <c r="H3984" s="7">
        <v>16</v>
      </c>
      <c r="I3984" s="7">
        <v>14.75</v>
      </c>
      <c r="J3984" s="7">
        <v>12</v>
      </c>
      <c r="K3984" s="7">
        <v>177</v>
      </c>
      <c r="L3984" s="7" t="s">
        <v>23</v>
      </c>
      <c r="M3984" s="9">
        <v>1</v>
      </c>
      <c r="N3984" s="6" t="str">
        <f>IF(ev_charging_network_usage_!$I3984&lt;=10,"Low",IF(ev_charging_network_usage_!$I3984&lt;=30,"Medium","High"))</f>
        <v>Medium</v>
      </c>
      <c r="O3984" s="6" t="str">
        <f t="shared" si="253"/>
        <v>Low Satisfaction</v>
      </c>
      <c r="P3984" s="6" t="str">
        <f>IF(ev_charging_network_usage_!$H3984&lt;30,"Short Charging",IF(ev_charging_network_usage_!$H3984&lt;=60,"Medium Charging","Long Charging"))</f>
        <v>Short Charging</v>
      </c>
      <c r="Q3984" s="6">
        <f t="shared" si="252"/>
        <v>3</v>
      </c>
      <c r="R3984" s="30">
        <f t="shared" si="250"/>
        <v>0.21736111111111112</v>
      </c>
      <c r="S3984" s="28">
        <f t="shared" si="251"/>
        <v>45541</v>
      </c>
      <c r="T3984" s="28"/>
    </row>
    <row r="3985" spans="1:20" ht="13.2" x14ac:dyDescent="0.25">
      <c r="A3985" s="3" t="s">
        <v>8777</v>
      </c>
      <c r="B3985" s="3" t="s">
        <v>78</v>
      </c>
      <c r="C3985" s="3" t="s">
        <v>30</v>
      </c>
      <c r="D3985" s="3" t="s">
        <v>31</v>
      </c>
      <c r="E3985" s="3" t="s">
        <v>17</v>
      </c>
      <c r="F3985" s="4">
        <v>45080.810416666667</v>
      </c>
      <c r="G3985" s="4">
        <v>45080.87777777778</v>
      </c>
      <c r="H3985" s="3">
        <v>97</v>
      </c>
      <c r="I3985" s="3">
        <v>38.44</v>
      </c>
      <c r="J3985" s="3">
        <v>10</v>
      </c>
      <c r="K3985" s="3">
        <v>384.4</v>
      </c>
      <c r="L3985" s="3" t="s">
        <v>27</v>
      </c>
      <c r="M3985" s="5">
        <v>2</v>
      </c>
      <c r="N3985" s="6" t="str">
        <f>IF(ev_charging_network_usage_!$I3985&lt;=10,"Low",IF(ev_charging_network_usage_!$I3985&lt;=30,"Medium","High"))</f>
        <v>High</v>
      </c>
      <c r="O3985" s="6" t="str">
        <f t="shared" si="253"/>
        <v>Low Satisfaction</v>
      </c>
      <c r="P3985" s="6" t="str">
        <f>IF(ev_charging_network_usage_!$H3985&lt;30,"Short Charging",IF(ev_charging_network_usage_!$H3985&lt;=60,"Medium Charging","Long Charging"))</f>
        <v>Long Charging</v>
      </c>
      <c r="Q3985" s="6">
        <f t="shared" si="252"/>
        <v>2</v>
      </c>
      <c r="R3985" s="30">
        <f t="shared" si="250"/>
        <v>0.81041666666666667</v>
      </c>
      <c r="S3985" s="28">
        <f t="shared" si="251"/>
        <v>45080</v>
      </c>
      <c r="T3985" s="28"/>
    </row>
    <row r="3986" spans="1:20" ht="13.2" x14ac:dyDescent="0.25">
      <c r="A3986" s="7" t="s">
        <v>8778</v>
      </c>
      <c r="B3986" s="7" t="s">
        <v>20</v>
      </c>
      <c r="C3986" s="7" t="s">
        <v>21</v>
      </c>
      <c r="D3986" s="7" t="s">
        <v>22</v>
      </c>
      <c r="E3986" s="7" t="s">
        <v>35</v>
      </c>
      <c r="F3986" s="7" t="s">
        <v>8779</v>
      </c>
      <c r="G3986" s="7" t="s">
        <v>8780</v>
      </c>
      <c r="H3986" s="7">
        <v>40</v>
      </c>
      <c r="I3986" s="7">
        <v>14.94</v>
      </c>
      <c r="J3986" s="7">
        <v>12</v>
      </c>
      <c r="K3986" s="7">
        <v>179.28</v>
      </c>
      <c r="L3986" s="7" t="s">
        <v>38</v>
      </c>
      <c r="M3986" s="9">
        <v>2</v>
      </c>
      <c r="N3986" s="6" t="str">
        <f>IF(ev_charging_network_usage_!$I3986&lt;=10,"Low",IF(ev_charging_network_usage_!$I3986&lt;=30,"Medium","High"))</f>
        <v>Medium</v>
      </c>
      <c r="O3986" s="6" t="str">
        <f t="shared" si="253"/>
        <v>Low Satisfaction</v>
      </c>
      <c r="P3986" s="6" t="str">
        <f>IF(ev_charging_network_usage_!$H3986&lt;30,"Short Charging",IF(ev_charging_network_usage_!$H3986&lt;=60,"Medium Charging","Long Charging"))</f>
        <v>Medium Charging</v>
      </c>
      <c r="Q3986" s="6">
        <f t="shared" si="252"/>
        <v>1</v>
      </c>
      <c r="R3986" s="30">
        <f t="shared" si="250"/>
        <v>0.85624999999999996</v>
      </c>
      <c r="S3986" s="28">
        <f t="shared" si="251"/>
        <v>45550</v>
      </c>
      <c r="T3986" s="28"/>
    </row>
    <row r="3987" spans="1:20" ht="13.2" x14ac:dyDescent="0.25">
      <c r="A3987" s="3" t="s">
        <v>8781</v>
      </c>
      <c r="B3987" s="3" t="s">
        <v>14</v>
      </c>
      <c r="C3987" s="3" t="s">
        <v>21</v>
      </c>
      <c r="D3987" s="3" t="s">
        <v>22</v>
      </c>
      <c r="E3987" s="3" t="s">
        <v>35</v>
      </c>
      <c r="F3987" s="4">
        <v>45293.538194444445</v>
      </c>
      <c r="G3987" s="4">
        <v>45293.579861111109</v>
      </c>
      <c r="H3987" s="3">
        <v>60</v>
      </c>
      <c r="I3987" s="3">
        <v>4.7699999999999996</v>
      </c>
      <c r="J3987" s="3">
        <v>15</v>
      </c>
      <c r="K3987" s="3">
        <v>71.55</v>
      </c>
      <c r="L3987" s="3" t="s">
        <v>27</v>
      </c>
      <c r="M3987" s="5">
        <v>1</v>
      </c>
      <c r="N3987" s="6" t="str">
        <f>IF(ev_charging_network_usage_!$I3987&lt;=10,"Low",IF(ev_charging_network_usage_!$I3987&lt;=30,"Medium","High"))</f>
        <v>Low</v>
      </c>
      <c r="O3987" s="6" t="str">
        <f t="shared" si="253"/>
        <v>Low Satisfaction</v>
      </c>
      <c r="P3987" s="6" t="str">
        <f>IF(ev_charging_network_usage_!$H3987&lt;30,"Short Charging",IF(ev_charging_network_usage_!$H3987&lt;=60,"Medium Charging","Long Charging"))</f>
        <v>Medium Charging</v>
      </c>
      <c r="Q3987" s="6">
        <f t="shared" si="252"/>
        <v>1</v>
      </c>
      <c r="R3987" s="30">
        <f t="shared" si="250"/>
        <v>0.53819444444444442</v>
      </c>
      <c r="S3987" s="28">
        <f t="shared" si="251"/>
        <v>45293</v>
      </c>
      <c r="T3987" s="28"/>
    </row>
    <row r="3988" spans="1:20" ht="13.2" x14ac:dyDescent="0.25">
      <c r="A3988" s="7" t="s">
        <v>8782</v>
      </c>
      <c r="B3988" s="7" t="s">
        <v>43</v>
      </c>
      <c r="C3988" s="7" t="s">
        <v>15</v>
      </c>
      <c r="D3988" s="7" t="s">
        <v>34</v>
      </c>
      <c r="E3988" s="7" t="s">
        <v>35</v>
      </c>
      <c r="F3988" s="7" t="s">
        <v>8783</v>
      </c>
      <c r="G3988" s="7" t="s">
        <v>8784</v>
      </c>
      <c r="H3988" s="7">
        <v>39</v>
      </c>
      <c r="I3988" s="7">
        <v>5.21</v>
      </c>
      <c r="J3988" s="7">
        <v>8</v>
      </c>
      <c r="K3988" s="7">
        <v>41.68</v>
      </c>
      <c r="L3988" s="7" t="s">
        <v>38</v>
      </c>
      <c r="M3988" s="9">
        <v>3</v>
      </c>
      <c r="N3988" s="6" t="str">
        <f>IF(ev_charging_network_usage_!$I3988&lt;=10,"Low",IF(ev_charging_network_usage_!$I3988&lt;=30,"Medium","High"))</f>
        <v>Low</v>
      </c>
      <c r="O3988" s="6" t="str">
        <f t="shared" si="253"/>
        <v>Medium Satisfaction</v>
      </c>
      <c r="P3988" s="6" t="str">
        <f>IF(ev_charging_network_usage_!$H3988&lt;30,"Short Charging",IF(ev_charging_network_usage_!$H3988&lt;=60,"Medium Charging","Long Charging"))</f>
        <v>Medium Charging</v>
      </c>
      <c r="Q3988" s="6">
        <f t="shared" si="252"/>
        <v>3</v>
      </c>
      <c r="R3988" s="30">
        <f t="shared" si="250"/>
        <v>4.8611111111111112E-3</v>
      </c>
      <c r="S3988" s="28">
        <f t="shared" si="251"/>
        <v>45350</v>
      </c>
      <c r="T3988" s="28"/>
    </row>
    <row r="3989" spans="1:20" ht="13.2" x14ac:dyDescent="0.25">
      <c r="A3989" s="3" t="s">
        <v>8785</v>
      </c>
      <c r="B3989" s="3" t="s">
        <v>55</v>
      </c>
      <c r="C3989" s="3" t="s">
        <v>21</v>
      </c>
      <c r="D3989" s="3" t="s">
        <v>31</v>
      </c>
      <c r="E3989" s="3" t="s">
        <v>17</v>
      </c>
      <c r="F3989" s="4">
        <v>45170.415972222225</v>
      </c>
      <c r="G3989" s="4">
        <v>45170.497916666667</v>
      </c>
      <c r="H3989" s="3">
        <v>118</v>
      </c>
      <c r="I3989" s="3">
        <v>20.45</v>
      </c>
      <c r="J3989" s="3">
        <v>15</v>
      </c>
      <c r="K3989" s="3">
        <v>306.75</v>
      </c>
      <c r="L3989" s="3" t="s">
        <v>38</v>
      </c>
      <c r="M3989" s="5">
        <v>1</v>
      </c>
      <c r="N3989" s="6" t="str">
        <f>IF(ev_charging_network_usage_!$I3989&lt;=10,"Low",IF(ev_charging_network_usage_!$I3989&lt;=30,"Medium","High"))</f>
        <v>Medium</v>
      </c>
      <c r="O3989" s="6" t="str">
        <f t="shared" si="253"/>
        <v>Low Satisfaction</v>
      </c>
      <c r="P3989" s="6" t="str">
        <f>IF(ev_charging_network_usage_!$H3989&lt;30,"Short Charging",IF(ev_charging_network_usage_!$H3989&lt;=60,"Medium Charging","Long Charging"))</f>
        <v>Long Charging</v>
      </c>
      <c r="Q3989" s="6">
        <f t="shared" si="252"/>
        <v>1</v>
      </c>
      <c r="R3989" s="30">
        <f t="shared" si="250"/>
        <v>0.41597222222222224</v>
      </c>
      <c r="S3989" s="28">
        <f t="shared" si="251"/>
        <v>45170</v>
      </c>
      <c r="T3989" s="28"/>
    </row>
    <row r="3990" spans="1:20" ht="13.2" x14ac:dyDescent="0.25">
      <c r="A3990" s="7" t="s">
        <v>8786</v>
      </c>
      <c r="B3990" s="7" t="s">
        <v>14</v>
      </c>
      <c r="C3990" s="7" t="s">
        <v>21</v>
      </c>
      <c r="D3990" s="7" t="s">
        <v>31</v>
      </c>
      <c r="E3990" s="7" t="s">
        <v>35</v>
      </c>
      <c r="F3990" s="7" t="s">
        <v>8787</v>
      </c>
      <c r="G3990" s="7" t="s">
        <v>8788</v>
      </c>
      <c r="H3990" s="7">
        <v>103</v>
      </c>
      <c r="I3990" s="7">
        <v>24.48</v>
      </c>
      <c r="J3990" s="7">
        <v>8</v>
      </c>
      <c r="K3990" s="7">
        <v>195.84</v>
      </c>
      <c r="L3990" s="7" t="s">
        <v>38</v>
      </c>
      <c r="M3990" s="9">
        <v>5</v>
      </c>
      <c r="N3990" s="6" t="str">
        <f>IF(ev_charging_network_usage_!$I3990&lt;=10,"Low",IF(ev_charging_network_usage_!$I3990&lt;=30,"Medium","High"))</f>
        <v>Medium</v>
      </c>
      <c r="O3990" s="6" t="str">
        <f t="shared" si="253"/>
        <v>High Satisfaction</v>
      </c>
      <c r="P3990" s="6" t="str">
        <f>IF(ev_charging_network_usage_!$H3990&lt;30,"Short Charging",IF(ev_charging_network_usage_!$H3990&lt;=60,"Medium Charging","Long Charging"))</f>
        <v>Long Charging</v>
      </c>
      <c r="Q3990" s="6">
        <f t="shared" si="252"/>
        <v>1</v>
      </c>
      <c r="R3990" s="30">
        <f t="shared" si="250"/>
        <v>0.9243055555555556</v>
      </c>
      <c r="S3990" s="28">
        <f t="shared" si="251"/>
        <v>45030</v>
      </c>
      <c r="T3990" s="28"/>
    </row>
    <row r="3991" spans="1:20" ht="13.2" x14ac:dyDescent="0.25">
      <c r="A3991" s="3" t="s">
        <v>8789</v>
      </c>
      <c r="B3991" s="3" t="s">
        <v>78</v>
      </c>
      <c r="C3991" s="3" t="s">
        <v>21</v>
      </c>
      <c r="D3991" s="3" t="s">
        <v>31</v>
      </c>
      <c r="E3991" s="3" t="s">
        <v>17</v>
      </c>
      <c r="F3991" s="3" t="s">
        <v>8790</v>
      </c>
      <c r="G3991" s="3" t="s">
        <v>8791</v>
      </c>
      <c r="H3991" s="3">
        <v>42</v>
      </c>
      <c r="I3991" s="3">
        <v>14.94</v>
      </c>
      <c r="J3991" s="3">
        <v>12</v>
      </c>
      <c r="K3991" s="3">
        <v>179.28</v>
      </c>
      <c r="L3991" s="3" t="s">
        <v>23</v>
      </c>
      <c r="M3991" s="5">
        <v>2</v>
      </c>
      <c r="N3991" s="6" t="str">
        <f>IF(ev_charging_network_usage_!$I3991&lt;=10,"Low",IF(ev_charging_network_usage_!$I3991&lt;=30,"Medium","High"))</f>
        <v>Medium</v>
      </c>
      <c r="O3991" s="6" t="str">
        <f t="shared" si="253"/>
        <v>Low Satisfaction</v>
      </c>
      <c r="P3991" s="6" t="str">
        <f>IF(ev_charging_network_usage_!$H3991&lt;30,"Short Charging",IF(ev_charging_network_usage_!$H3991&lt;=60,"Medium Charging","Long Charging"))</f>
        <v>Medium Charging</v>
      </c>
      <c r="Q3991" s="6">
        <f t="shared" si="252"/>
        <v>1</v>
      </c>
      <c r="R3991" s="30">
        <f t="shared" si="250"/>
        <v>0.63194444444444442</v>
      </c>
      <c r="S3991" s="28">
        <f t="shared" si="251"/>
        <v>45309</v>
      </c>
      <c r="T3991" s="28"/>
    </row>
    <row r="3992" spans="1:20" ht="13.2" x14ac:dyDescent="0.25">
      <c r="A3992" s="7" t="s">
        <v>8792</v>
      </c>
      <c r="B3992" s="7" t="s">
        <v>14</v>
      </c>
      <c r="C3992" s="7" t="s">
        <v>30</v>
      </c>
      <c r="D3992" s="7" t="s">
        <v>16</v>
      </c>
      <c r="E3992" s="7" t="s">
        <v>35</v>
      </c>
      <c r="F3992" s="7" t="s">
        <v>8793</v>
      </c>
      <c r="G3992" s="7" t="s">
        <v>8794</v>
      </c>
      <c r="H3992" s="7">
        <v>89</v>
      </c>
      <c r="I3992" s="7">
        <v>25.45</v>
      </c>
      <c r="J3992" s="7">
        <v>15</v>
      </c>
      <c r="K3992" s="7">
        <v>381.75</v>
      </c>
      <c r="L3992" s="7" t="s">
        <v>23</v>
      </c>
      <c r="M3992" s="9">
        <v>5</v>
      </c>
      <c r="N3992" s="6" t="str">
        <f>IF(ev_charging_network_usage_!$I3992&lt;=10,"Low",IF(ev_charging_network_usage_!$I3992&lt;=30,"Medium","High"))</f>
        <v>Medium</v>
      </c>
      <c r="O3992" s="6" t="str">
        <f t="shared" si="253"/>
        <v>High Satisfaction</v>
      </c>
      <c r="P3992" s="6" t="str">
        <f>IF(ev_charging_network_usage_!$H3992&lt;30,"Short Charging",IF(ev_charging_network_usage_!$H3992&lt;=60,"Medium Charging","Long Charging"))</f>
        <v>Long Charging</v>
      </c>
      <c r="Q3992" s="6">
        <f t="shared" si="252"/>
        <v>2</v>
      </c>
      <c r="R3992" s="30">
        <f t="shared" si="250"/>
        <v>0.58263888888888893</v>
      </c>
      <c r="S3992" s="28">
        <f t="shared" si="251"/>
        <v>45164</v>
      </c>
      <c r="T3992" s="28"/>
    </row>
    <row r="3993" spans="1:20" ht="13.2" x14ac:dyDescent="0.25">
      <c r="A3993" s="3" t="s">
        <v>8795</v>
      </c>
      <c r="B3993" s="3" t="s">
        <v>48</v>
      </c>
      <c r="C3993" s="3" t="s">
        <v>15</v>
      </c>
      <c r="D3993" s="3" t="s">
        <v>16</v>
      </c>
      <c r="E3993" s="3" t="s">
        <v>35</v>
      </c>
      <c r="F3993" s="3" t="s">
        <v>8796</v>
      </c>
      <c r="G3993" s="3" t="s">
        <v>8797</v>
      </c>
      <c r="H3993" s="3">
        <v>117</v>
      </c>
      <c r="I3993" s="3">
        <v>6.8</v>
      </c>
      <c r="J3993" s="3">
        <v>12</v>
      </c>
      <c r="K3993" s="3">
        <v>81.599999999999994</v>
      </c>
      <c r="L3993" s="3" t="s">
        <v>23</v>
      </c>
      <c r="M3993" s="5">
        <v>1</v>
      </c>
      <c r="N3993" s="6" t="str">
        <f>IF(ev_charging_network_usage_!$I3993&lt;=10,"Low",IF(ev_charging_network_usage_!$I3993&lt;=30,"Medium","High"))</f>
        <v>Low</v>
      </c>
      <c r="O3993" s="6" t="str">
        <f t="shared" si="253"/>
        <v>Low Satisfaction</v>
      </c>
      <c r="P3993" s="6" t="str">
        <f>IF(ev_charging_network_usage_!$H3993&lt;30,"Short Charging",IF(ev_charging_network_usage_!$H3993&lt;=60,"Medium Charging","Long Charging"))</f>
        <v>Long Charging</v>
      </c>
      <c r="Q3993" s="6">
        <f t="shared" si="252"/>
        <v>3</v>
      </c>
      <c r="R3993" s="30">
        <f t="shared" si="250"/>
        <v>0.86944444444444446</v>
      </c>
      <c r="S3993" s="28">
        <f t="shared" si="251"/>
        <v>45076</v>
      </c>
      <c r="T3993" s="28"/>
    </row>
    <row r="3994" spans="1:20" ht="13.2" x14ac:dyDescent="0.25">
      <c r="A3994" s="7" t="s">
        <v>8798</v>
      </c>
      <c r="B3994" s="7" t="s">
        <v>48</v>
      </c>
      <c r="C3994" s="7" t="s">
        <v>21</v>
      </c>
      <c r="D3994" s="7" t="s">
        <v>34</v>
      </c>
      <c r="E3994" s="7" t="s">
        <v>17</v>
      </c>
      <c r="F3994" s="8">
        <v>45236.645833333336</v>
      </c>
      <c r="G3994" s="8">
        <v>45236.719444444447</v>
      </c>
      <c r="H3994" s="7">
        <v>106</v>
      </c>
      <c r="I3994" s="7">
        <v>2.41</v>
      </c>
      <c r="J3994" s="7">
        <v>12</v>
      </c>
      <c r="K3994" s="7">
        <v>28.92</v>
      </c>
      <c r="L3994" s="7" t="s">
        <v>23</v>
      </c>
      <c r="M3994" s="9">
        <v>3</v>
      </c>
      <c r="N3994" s="6" t="str">
        <f>IF(ev_charging_network_usage_!$I3994&lt;=10,"Low",IF(ev_charging_network_usage_!$I3994&lt;=30,"Medium","High"))</f>
        <v>Low</v>
      </c>
      <c r="O3994" s="6" t="str">
        <f t="shared" si="253"/>
        <v>Medium Satisfaction</v>
      </c>
      <c r="P3994" s="6" t="str">
        <f>IF(ev_charging_network_usage_!$H3994&lt;30,"Short Charging",IF(ev_charging_network_usage_!$H3994&lt;=60,"Medium Charging","Long Charging"))</f>
        <v>Long Charging</v>
      </c>
      <c r="Q3994" s="6">
        <f t="shared" si="252"/>
        <v>1</v>
      </c>
      <c r="R3994" s="30">
        <f t="shared" si="250"/>
        <v>0.64583333333333337</v>
      </c>
      <c r="S3994" s="28">
        <f t="shared" si="251"/>
        <v>45236</v>
      </c>
      <c r="T3994" s="28"/>
    </row>
    <row r="3995" spans="1:20" ht="13.2" x14ac:dyDescent="0.25">
      <c r="A3995" s="3" t="s">
        <v>8799</v>
      </c>
      <c r="B3995" s="3" t="s">
        <v>14</v>
      </c>
      <c r="C3995" s="3" t="s">
        <v>15</v>
      </c>
      <c r="D3995" s="3" t="s">
        <v>16</v>
      </c>
      <c r="E3995" s="3" t="s">
        <v>17</v>
      </c>
      <c r="F3995" s="10">
        <v>45271.420138888891</v>
      </c>
      <c r="G3995" s="10">
        <v>45271.445833333331</v>
      </c>
      <c r="H3995" s="3">
        <v>37</v>
      </c>
      <c r="I3995" s="3">
        <v>58.43</v>
      </c>
      <c r="J3995" s="3">
        <v>12</v>
      </c>
      <c r="K3995" s="3">
        <v>701.16</v>
      </c>
      <c r="L3995" s="3" t="s">
        <v>38</v>
      </c>
      <c r="M3995" s="5">
        <v>5</v>
      </c>
      <c r="N3995" s="6" t="str">
        <f>IF(ev_charging_network_usage_!$I3995&lt;=10,"Low",IF(ev_charging_network_usage_!$I3995&lt;=30,"Medium","High"))</f>
        <v>High</v>
      </c>
      <c r="O3995" s="6" t="str">
        <f t="shared" si="253"/>
        <v>High Satisfaction</v>
      </c>
      <c r="P3995" s="6" t="str">
        <f>IF(ev_charging_network_usage_!$H3995&lt;30,"Short Charging",IF(ev_charging_network_usage_!$H3995&lt;=60,"Medium Charging","Long Charging"))</f>
        <v>Medium Charging</v>
      </c>
      <c r="Q3995" s="6">
        <f t="shared" si="252"/>
        <v>3</v>
      </c>
      <c r="R3995" s="30">
        <f t="shared" si="250"/>
        <v>0.4201388888888889</v>
      </c>
      <c r="S3995" s="28">
        <f t="shared" si="251"/>
        <v>45271</v>
      </c>
      <c r="T3995" s="28"/>
    </row>
    <row r="3996" spans="1:20" ht="13.2" x14ac:dyDescent="0.25">
      <c r="A3996" s="7" t="s">
        <v>8800</v>
      </c>
      <c r="B3996" s="7" t="s">
        <v>14</v>
      </c>
      <c r="C3996" s="7" t="s">
        <v>30</v>
      </c>
      <c r="D3996" s="7" t="s">
        <v>22</v>
      </c>
      <c r="E3996" s="7" t="s">
        <v>17</v>
      </c>
      <c r="F3996" s="7" t="s">
        <v>8801</v>
      </c>
      <c r="G3996" s="7" t="s">
        <v>8802</v>
      </c>
      <c r="H3996" s="7">
        <v>64</v>
      </c>
      <c r="I3996" s="7">
        <v>27.51</v>
      </c>
      <c r="J3996" s="7">
        <v>8</v>
      </c>
      <c r="K3996" s="7">
        <v>220.08</v>
      </c>
      <c r="L3996" s="7" t="s">
        <v>23</v>
      </c>
      <c r="M3996" s="9">
        <v>2</v>
      </c>
      <c r="N3996" s="6" t="str">
        <f>IF(ev_charging_network_usage_!$I3996&lt;=10,"Low",IF(ev_charging_network_usage_!$I3996&lt;=30,"Medium","High"))</f>
        <v>Medium</v>
      </c>
      <c r="O3996" s="6" t="str">
        <f t="shared" si="253"/>
        <v>Low Satisfaction</v>
      </c>
      <c r="P3996" s="6" t="str">
        <f>IF(ev_charging_network_usage_!$H3996&lt;30,"Short Charging",IF(ev_charging_network_usage_!$H3996&lt;=60,"Medium Charging","Long Charging"))</f>
        <v>Long Charging</v>
      </c>
      <c r="Q3996" s="6">
        <f t="shared" si="252"/>
        <v>2</v>
      </c>
      <c r="R3996" s="30">
        <f t="shared" si="250"/>
        <v>5.6250000000000001E-2</v>
      </c>
      <c r="S3996" s="28">
        <f t="shared" si="251"/>
        <v>45563</v>
      </c>
      <c r="T3996" s="28"/>
    </row>
    <row r="3997" spans="1:20" ht="13.2" x14ac:dyDescent="0.25">
      <c r="A3997" s="3" t="s">
        <v>8803</v>
      </c>
      <c r="B3997" s="3" t="s">
        <v>43</v>
      </c>
      <c r="C3997" s="3" t="s">
        <v>15</v>
      </c>
      <c r="D3997" s="3" t="s">
        <v>22</v>
      </c>
      <c r="E3997" s="3" t="s">
        <v>35</v>
      </c>
      <c r="F3997" s="4">
        <v>45598.763888888891</v>
      </c>
      <c r="G3997" s="4">
        <v>45598.805555555555</v>
      </c>
      <c r="H3997" s="3">
        <v>60</v>
      </c>
      <c r="I3997" s="3">
        <v>44.16</v>
      </c>
      <c r="J3997" s="3">
        <v>8</v>
      </c>
      <c r="K3997" s="3">
        <v>353.28</v>
      </c>
      <c r="L3997" s="3" t="s">
        <v>38</v>
      </c>
      <c r="M3997" s="5">
        <v>5</v>
      </c>
      <c r="N3997" s="6" t="str">
        <f>IF(ev_charging_network_usage_!$I3997&lt;=10,"Low",IF(ev_charging_network_usage_!$I3997&lt;=30,"Medium","High"))</f>
        <v>High</v>
      </c>
      <c r="O3997" s="6" t="str">
        <f t="shared" si="253"/>
        <v>High Satisfaction</v>
      </c>
      <c r="P3997" s="6" t="str">
        <f>IF(ev_charging_network_usage_!$H3997&lt;30,"Short Charging",IF(ev_charging_network_usage_!$H3997&lt;=60,"Medium Charging","Long Charging"))</f>
        <v>Medium Charging</v>
      </c>
      <c r="Q3997" s="6">
        <f t="shared" si="252"/>
        <v>3</v>
      </c>
      <c r="R3997" s="30">
        <f t="shared" si="250"/>
        <v>0.76388888888888884</v>
      </c>
      <c r="S3997" s="28">
        <f t="shared" si="251"/>
        <v>45598</v>
      </c>
      <c r="T3997" s="28"/>
    </row>
    <row r="3998" spans="1:20" ht="13.2" x14ac:dyDescent="0.25">
      <c r="A3998" s="7" t="s">
        <v>8804</v>
      </c>
      <c r="B3998" s="7" t="s">
        <v>78</v>
      </c>
      <c r="C3998" s="7" t="s">
        <v>30</v>
      </c>
      <c r="D3998" s="7" t="s">
        <v>16</v>
      </c>
      <c r="E3998" s="7" t="s">
        <v>35</v>
      </c>
      <c r="F3998" s="8">
        <v>45572.677777777775</v>
      </c>
      <c r="G3998" s="8">
        <v>45572.70208333333</v>
      </c>
      <c r="H3998" s="7">
        <v>35</v>
      </c>
      <c r="I3998" s="7">
        <v>9.24</v>
      </c>
      <c r="J3998" s="7">
        <v>10</v>
      </c>
      <c r="K3998" s="7">
        <v>92.4</v>
      </c>
      <c r="L3998" s="7" t="s">
        <v>23</v>
      </c>
      <c r="M3998" s="9">
        <v>2</v>
      </c>
      <c r="N3998" s="6" t="str">
        <f>IF(ev_charging_network_usage_!$I3998&lt;=10,"Low",IF(ev_charging_network_usage_!$I3998&lt;=30,"Medium","High"))</f>
        <v>Low</v>
      </c>
      <c r="O3998" s="6" t="str">
        <f t="shared" si="253"/>
        <v>Low Satisfaction</v>
      </c>
      <c r="P3998" s="6" t="str">
        <f>IF(ev_charging_network_usage_!$H3998&lt;30,"Short Charging",IF(ev_charging_network_usage_!$H3998&lt;=60,"Medium Charging","Long Charging"))</f>
        <v>Medium Charging</v>
      </c>
      <c r="Q3998" s="6">
        <f t="shared" si="252"/>
        <v>2</v>
      </c>
      <c r="R3998" s="30">
        <f t="shared" si="250"/>
        <v>0.67777777777777781</v>
      </c>
      <c r="S3998" s="28">
        <f t="shared" si="251"/>
        <v>45572</v>
      </c>
      <c r="T3998" s="28"/>
    </row>
    <row r="3999" spans="1:20" ht="13.2" x14ac:dyDescent="0.25">
      <c r="A3999" s="3" t="s">
        <v>8805</v>
      </c>
      <c r="B3999" s="3" t="s">
        <v>29</v>
      </c>
      <c r="C3999" s="3" t="s">
        <v>21</v>
      </c>
      <c r="D3999" s="3" t="s">
        <v>31</v>
      </c>
      <c r="E3999" s="3" t="s">
        <v>17</v>
      </c>
      <c r="F3999" s="4">
        <v>45634.252083333333</v>
      </c>
      <c r="G3999" s="4">
        <v>45634.308333333334</v>
      </c>
      <c r="H3999" s="3">
        <v>81</v>
      </c>
      <c r="I3999" s="3">
        <v>16.38</v>
      </c>
      <c r="J3999" s="3">
        <v>15</v>
      </c>
      <c r="K3999" s="3">
        <v>245.7</v>
      </c>
      <c r="L3999" s="3" t="s">
        <v>23</v>
      </c>
      <c r="M3999" s="5">
        <v>4</v>
      </c>
      <c r="N3999" s="6" t="str">
        <f>IF(ev_charging_network_usage_!$I3999&lt;=10,"Low",IF(ev_charging_network_usage_!$I3999&lt;=30,"Medium","High"))</f>
        <v>Medium</v>
      </c>
      <c r="O3999" s="6" t="str">
        <f t="shared" si="253"/>
        <v>Medium Satisfaction</v>
      </c>
      <c r="P3999" s="6" t="str">
        <f>IF(ev_charging_network_usage_!$H3999&lt;30,"Short Charging",IF(ev_charging_network_usage_!$H3999&lt;=60,"Medium Charging","Long Charging"))</f>
        <v>Long Charging</v>
      </c>
      <c r="Q3999" s="6">
        <f t="shared" si="252"/>
        <v>1</v>
      </c>
      <c r="R3999" s="30">
        <f t="shared" si="250"/>
        <v>0.25208333333333333</v>
      </c>
      <c r="S3999" s="28">
        <f t="shared" si="251"/>
        <v>45634</v>
      </c>
      <c r="T3999" s="28"/>
    </row>
    <row r="4000" spans="1:20" ht="13.2" x14ac:dyDescent="0.25">
      <c r="A4000" s="7" t="s">
        <v>8806</v>
      </c>
      <c r="B4000" s="7" t="s">
        <v>48</v>
      </c>
      <c r="C4000" s="7" t="s">
        <v>15</v>
      </c>
      <c r="D4000" s="7" t="s">
        <v>16</v>
      </c>
      <c r="E4000" s="7" t="s">
        <v>35</v>
      </c>
      <c r="F4000" s="8">
        <v>45600.681944444441</v>
      </c>
      <c r="G4000" s="8">
        <v>45600.746527777781</v>
      </c>
      <c r="H4000" s="7">
        <v>93</v>
      </c>
      <c r="I4000" s="7">
        <v>59.44</v>
      </c>
      <c r="J4000" s="7">
        <v>12</v>
      </c>
      <c r="K4000" s="7">
        <v>713.28</v>
      </c>
      <c r="L4000" s="7" t="s">
        <v>38</v>
      </c>
      <c r="M4000" s="9">
        <v>5</v>
      </c>
      <c r="N4000" s="6" t="str">
        <f>IF(ev_charging_network_usage_!$I4000&lt;=10,"Low",IF(ev_charging_network_usage_!$I4000&lt;=30,"Medium","High"))</f>
        <v>High</v>
      </c>
      <c r="O4000" s="6" t="str">
        <f t="shared" si="253"/>
        <v>High Satisfaction</v>
      </c>
      <c r="P4000" s="6" t="str">
        <f>IF(ev_charging_network_usage_!$H4000&lt;30,"Short Charging",IF(ev_charging_network_usage_!$H4000&lt;=60,"Medium Charging","Long Charging"))</f>
        <v>Long Charging</v>
      </c>
      <c r="Q4000" s="6">
        <f t="shared" si="252"/>
        <v>3</v>
      </c>
      <c r="R4000" s="30">
        <f t="shared" si="250"/>
        <v>0.68194444444444446</v>
      </c>
      <c r="S4000" s="28">
        <f t="shared" si="251"/>
        <v>45600</v>
      </c>
      <c r="T4000" s="28"/>
    </row>
    <row r="4001" spans="1:20" ht="13.2" x14ac:dyDescent="0.25">
      <c r="A4001" s="3" t="s">
        <v>8807</v>
      </c>
      <c r="B4001" s="3" t="s">
        <v>48</v>
      </c>
      <c r="C4001" s="3" t="s">
        <v>21</v>
      </c>
      <c r="D4001" s="3" t="s">
        <v>16</v>
      </c>
      <c r="E4001" s="3" t="s">
        <v>35</v>
      </c>
      <c r="F4001" s="3" t="s">
        <v>8808</v>
      </c>
      <c r="G4001" s="3" t="s">
        <v>8809</v>
      </c>
      <c r="H4001" s="3">
        <v>78</v>
      </c>
      <c r="I4001" s="3">
        <v>57.9</v>
      </c>
      <c r="J4001" s="3">
        <v>15</v>
      </c>
      <c r="K4001" s="3">
        <v>868.5</v>
      </c>
      <c r="L4001" s="3" t="s">
        <v>18</v>
      </c>
      <c r="M4001" s="5">
        <v>3</v>
      </c>
      <c r="N4001" s="6" t="str">
        <f>IF(ev_charging_network_usage_!$I4001&lt;=10,"Low",IF(ev_charging_network_usage_!$I4001&lt;=30,"Medium","High"))</f>
        <v>High</v>
      </c>
      <c r="O4001" s="6" t="str">
        <f t="shared" si="253"/>
        <v>Medium Satisfaction</v>
      </c>
      <c r="P4001" s="6" t="str">
        <f>IF(ev_charging_network_usage_!$H4001&lt;30,"Short Charging",IF(ev_charging_network_usage_!$H4001&lt;=60,"Medium Charging","Long Charging"))</f>
        <v>Long Charging</v>
      </c>
      <c r="Q4001" s="6">
        <f t="shared" si="252"/>
        <v>1</v>
      </c>
      <c r="R4001" s="30">
        <f t="shared" si="250"/>
        <v>0.91736111111111107</v>
      </c>
      <c r="S4001" s="28">
        <f t="shared" si="251"/>
        <v>45610</v>
      </c>
      <c r="T4001" s="28"/>
    </row>
    <row r="4002" spans="1:20" ht="13.2" x14ac:dyDescent="0.25">
      <c r="A4002" s="7" t="s">
        <v>8810</v>
      </c>
      <c r="B4002" s="7" t="s">
        <v>43</v>
      </c>
      <c r="C4002" s="7" t="s">
        <v>15</v>
      </c>
      <c r="D4002" s="7" t="s">
        <v>31</v>
      </c>
      <c r="E4002" s="7" t="s">
        <v>35</v>
      </c>
      <c r="F4002" s="7" t="s">
        <v>8811</v>
      </c>
      <c r="G4002" s="7" t="s">
        <v>8812</v>
      </c>
      <c r="H4002" s="7">
        <v>92</v>
      </c>
      <c r="I4002" s="7">
        <v>38.46</v>
      </c>
      <c r="J4002" s="7">
        <v>8</v>
      </c>
      <c r="K4002" s="7">
        <v>307.68</v>
      </c>
      <c r="L4002" s="7" t="s">
        <v>23</v>
      </c>
      <c r="M4002" s="9">
        <v>2</v>
      </c>
      <c r="N4002" s="6" t="str">
        <f>IF(ev_charging_network_usage_!$I4002&lt;=10,"Low",IF(ev_charging_network_usage_!$I4002&lt;=30,"Medium","High"))</f>
        <v>High</v>
      </c>
      <c r="O4002" s="6" t="str">
        <f t="shared" si="253"/>
        <v>Low Satisfaction</v>
      </c>
      <c r="P4002" s="6" t="str">
        <f>IF(ev_charging_network_usage_!$H4002&lt;30,"Short Charging",IF(ev_charging_network_usage_!$H4002&lt;=60,"Medium Charging","Long Charging"))</f>
        <v>Long Charging</v>
      </c>
      <c r="Q4002" s="6">
        <f t="shared" si="252"/>
        <v>3</v>
      </c>
      <c r="R4002" s="30">
        <f t="shared" si="250"/>
        <v>0.64861111111111114</v>
      </c>
      <c r="S4002" s="28">
        <f t="shared" si="251"/>
        <v>45578</v>
      </c>
      <c r="T4002" s="28"/>
    </row>
    <row r="4003" spans="1:20" ht="13.2" x14ac:dyDescent="0.25">
      <c r="A4003" s="3" t="s">
        <v>8813</v>
      </c>
      <c r="B4003" s="3" t="s">
        <v>20</v>
      </c>
      <c r="C4003" s="3" t="s">
        <v>30</v>
      </c>
      <c r="D4003" s="3" t="s">
        <v>16</v>
      </c>
      <c r="E4003" s="3" t="s">
        <v>17</v>
      </c>
      <c r="F4003" s="4">
        <v>45574.700694444444</v>
      </c>
      <c r="G4003" s="4">
        <v>45574.757638888892</v>
      </c>
      <c r="H4003" s="3">
        <v>82</v>
      </c>
      <c r="I4003" s="3">
        <v>54.86</v>
      </c>
      <c r="J4003" s="3">
        <v>12</v>
      </c>
      <c r="K4003" s="3">
        <v>658.32</v>
      </c>
      <c r="L4003" s="3" t="s">
        <v>38</v>
      </c>
      <c r="M4003" s="5">
        <v>4</v>
      </c>
      <c r="N4003" s="6" t="str">
        <f>IF(ev_charging_network_usage_!$I4003&lt;=10,"Low",IF(ev_charging_network_usage_!$I4003&lt;=30,"Medium","High"))</f>
        <v>High</v>
      </c>
      <c r="O4003" s="6" t="str">
        <f t="shared" si="253"/>
        <v>Medium Satisfaction</v>
      </c>
      <c r="P4003" s="6" t="str">
        <f>IF(ev_charging_network_usage_!$H4003&lt;30,"Short Charging",IF(ev_charging_network_usage_!$H4003&lt;=60,"Medium Charging","Long Charging"))</f>
        <v>Long Charging</v>
      </c>
      <c r="Q4003" s="6">
        <f t="shared" si="252"/>
        <v>2</v>
      </c>
      <c r="R4003" s="30">
        <f t="shared" si="250"/>
        <v>0.7006944444444444</v>
      </c>
      <c r="S4003" s="28">
        <f t="shared" si="251"/>
        <v>45574</v>
      </c>
      <c r="T4003" s="28"/>
    </row>
    <row r="4004" spans="1:20" ht="13.2" x14ac:dyDescent="0.25">
      <c r="A4004" s="7" t="s">
        <v>8814</v>
      </c>
      <c r="B4004" s="7" t="s">
        <v>29</v>
      </c>
      <c r="C4004" s="7" t="s">
        <v>15</v>
      </c>
      <c r="D4004" s="7" t="s">
        <v>22</v>
      </c>
      <c r="E4004" s="7" t="s">
        <v>35</v>
      </c>
      <c r="F4004" s="8">
        <v>45386.309027777781</v>
      </c>
      <c r="G4004" s="8">
        <v>45386.39166666667</v>
      </c>
      <c r="H4004" s="7">
        <v>119</v>
      </c>
      <c r="I4004" s="7">
        <v>44.7</v>
      </c>
      <c r="J4004" s="7">
        <v>8</v>
      </c>
      <c r="K4004" s="7">
        <v>357.6</v>
      </c>
      <c r="L4004" s="7" t="s">
        <v>23</v>
      </c>
      <c r="M4004" s="9">
        <v>3</v>
      </c>
      <c r="N4004" s="6" t="str">
        <f>IF(ev_charging_network_usage_!$I4004&lt;=10,"Low",IF(ev_charging_network_usage_!$I4004&lt;=30,"Medium","High"))</f>
        <v>High</v>
      </c>
      <c r="O4004" s="6" t="str">
        <f t="shared" si="253"/>
        <v>Medium Satisfaction</v>
      </c>
      <c r="P4004" s="6" t="str">
        <f>IF(ev_charging_network_usage_!$H4004&lt;30,"Short Charging",IF(ev_charging_network_usage_!$H4004&lt;=60,"Medium Charging","Long Charging"))</f>
        <v>Long Charging</v>
      </c>
      <c r="Q4004" s="6">
        <f t="shared" si="252"/>
        <v>3</v>
      </c>
      <c r="R4004" s="30">
        <f t="shared" si="250"/>
        <v>0.30902777777777779</v>
      </c>
      <c r="S4004" s="28">
        <f t="shared" si="251"/>
        <v>45386</v>
      </c>
      <c r="T4004" s="28"/>
    </row>
    <row r="4005" spans="1:20" ht="13.2" x14ac:dyDescent="0.25">
      <c r="A4005" s="3" t="s">
        <v>8815</v>
      </c>
      <c r="B4005" s="3" t="s">
        <v>48</v>
      </c>
      <c r="C4005" s="3" t="s">
        <v>30</v>
      </c>
      <c r="D4005" s="3" t="s">
        <v>16</v>
      </c>
      <c r="E4005" s="3" t="s">
        <v>35</v>
      </c>
      <c r="F4005" s="4">
        <v>45081.268055555556</v>
      </c>
      <c r="G4005" s="4">
        <v>45081.300694444442</v>
      </c>
      <c r="H4005" s="3">
        <v>47</v>
      </c>
      <c r="I4005" s="3">
        <v>18.649999999999999</v>
      </c>
      <c r="J4005" s="3">
        <v>10</v>
      </c>
      <c r="K4005" s="3">
        <v>186.5</v>
      </c>
      <c r="L4005" s="3" t="s">
        <v>18</v>
      </c>
      <c r="M4005" s="5">
        <v>4</v>
      </c>
      <c r="N4005" s="6" t="str">
        <f>IF(ev_charging_network_usage_!$I4005&lt;=10,"Low",IF(ev_charging_network_usage_!$I4005&lt;=30,"Medium","High"))</f>
        <v>Medium</v>
      </c>
      <c r="O4005" s="6" t="str">
        <f t="shared" si="253"/>
        <v>Medium Satisfaction</v>
      </c>
      <c r="P4005" s="6" t="str">
        <f>IF(ev_charging_network_usage_!$H4005&lt;30,"Short Charging",IF(ev_charging_network_usage_!$H4005&lt;=60,"Medium Charging","Long Charging"))</f>
        <v>Medium Charging</v>
      </c>
      <c r="Q4005" s="6">
        <f t="shared" si="252"/>
        <v>2</v>
      </c>
      <c r="R4005" s="30">
        <f t="shared" si="250"/>
        <v>0.26805555555555555</v>
      </c>
      <c r="S4005" s="28">
        <f t="shared" si="251"/>
        <v>45081</v>
      </c>
      <c r="T4005" s="28"/>
    </row>
    <row r="4006" spans="1:20" ht="13.2" x14ac:dyDescent="0.25">
      <c r="A4006" s="7" t="s">
        <v>8816</v>
      </c>
      <c r="B4006" s="7" t="s">
        <v>43</v>
      </c>
      <c r="C4006" s="7" t="s">
        <v>21</v>
      </c>
      <c r="D4006" s="7" t="s">
        <v>34</v>
      </c>
      <c r="E4006" s="7" t="s">
        <v>35</v>
      </c>
      <c r="F4006" s="8">
        <v>45332.210416666669</v>
      </c>
      <c r="G4006" s="8">
        <v>45332.254166666666</v>
      </c>
      <c r="H4006" s="7">
        <v>63</v>
      </c>
      <c r="I4006" s="7">
        <v>49.19</v>
      </c>
      <c r="J4006" s="7">
        <v>8</v>
      </c>
      <c r="K4006" s="7">
        <v>393.52</v>
      </c>
      <c r="L4006" s="7" t="s">
        <v>27</v>
      </c>
      <c r="M4006" s="9">
        <v>4</v>
      </c>
      <c r="N4006" s="6" t="str">
        <f>IF(ev_charging_network_usage_!$I4006&lt;=10,"Low",IF(ev_charging_network_usage_!$I4006&lt;=30,"Medium","High"))</f>
        <v>High</v>
      </c>
      <c r="O4006" s="6" t="str">
        <f t="shared" si="253"/>
        <v>Medium Satisfaction</v>
      </c>
      <c r="P4006" s="6" t="str">
        <f>IF(ev_charging_network_usage_!$H4006&lt;30,"Short Charging",IF(ev_charging_network_usage_!$H4006&lt;=60,"Medium Charging","Long Charging"))</f>
        <v>Long Charging</v>
      </c>
      <c r="Q4006" s="6">
        <f t="shared" si="252"/>
        <v>1</v>
      </c>
      <c r="R4006" s="30">
        <f t="shared" si="250"/>
        <v>0.21041666666666667</v>
      </c>
      <c r="S4006" s="28">
        <f t="shared" si="251"/>
        <v>45332</v>
      </c>
      <c r="T4006" s="28"/>
    </row>
    <row r="4007" spans="1:20" ht="13.2" x14ac:dyDescent="0.25">
      <c r="A4007" s="3" t="s">
        <v>8817</v>
      </c>
      <c r="B4007" s="3" t="s">
        <v>55</v>
      </c>
      <c r="C4007" s="3" t="s">
        <v>21</v>
      </c>
      <c r="D4007" s="3" t="s">
        <v>31</v>
      </c>
      <c r="E4007" s="3" t="s">
        <v>35</v>
      </c>
      <c r="F4007" s="3" t="s">
        <v>8818</v>
      </c>
      <c r="G4007" s="3" t="s">
        <v>8819</v>
      </c>
      <c r="H4007" s="3">
        <v>13</v>
      </c>
      <c r="I4007" s="3">
        <v>25.92</v>
      </c>
      <c r="J4007" s="3">
        <v>10</v>
      </c>
      <c r="K4007" s="3">
        <v>259.2</v>
      </c>
      <c r="L4007" s="3" t="s">
        <v>27</v>
      </c>
      <c r="M4007" s="5">
        <v>1</v>
      </c>
      <c r="N4007" s="6" t="str">
        <f>IF(ev_charging_network_usage_!$I4007&lt;=10,"Low",IF(ev_charging_network_usage_!$I4007&lt;=30,"Medium","High"))</f>
        <v>Medium</v>
      </c>
      <c r="O4007" s="6" t="str">
        <f t="shared" si="253"/>
        <v>Low Satisfaction</v>
      </c>
      <c r="P4007" s="6" t="str">
        <f>IF(ev_charging_network_usage_!$H4007&lt;30,"Short Charging",IF(ev_charging_network_usage_!$H4007&lt;=60,"Medium Charging","Long Charging"))</f>
        <v>Short Charging</v>
      </c>
      <c r="Q4007" s="6">
        <f t="shared" si="252"/>
        <v>1</v>
      </c>
      <c r="R4007" s="30">
        <f t="shared" si="250"/>
        <v>0.20555555555555555</v>
      </c>
      <c r="S4007" s="28">
        <f t="shared" si="251"/>
        <v>45004</v>
      </c>
      <c r="T4007" s="28"/>
    </row>
    <row r="4008" spans="1:20" ht="13.2" x14ac:dyDescent="0.25">
      <c r="A4008" s="7" t="s">
        <v>8820</v>
      </c>
      <c r="B4008" s="7" t="s">
        <v>59</v>
      </c>
      <c r="C4008" s="7" t="s">
        <v>15</v>
      </c>
      <c r="D4008" s="7" t="s">
        <v>22</v>
      </c>
      <c r="E4008" s="7" t="s">
        <v>17</v>
      </c>
      <c r="F4008" s="8">
        <v>45513.578472222223</v>
      </c>
      <c r="G4008" s="8">
        <v>45513.652777777781</v>
      </c>
      <c r="H4008" s="7">
        <v>107</v>
      </c>
      <c r="I4008" s="7">
        <v>24.82</v>
      </c>
      <c r="J4008" s="7">
        <v>12</v>
      </c>
      <c r="K4008" s="7">
        <v>297.83999999999997</v>
      </c>
      <c r="L4008" s="7" t="s">
        <v>18</v>
      </c>
      <c r="M4008" s="9">
        <v>3</v>
      </c>
      <c r="N4008" s="6" t="str">
        <f>IF(ev_charging_network_usage_!$I4008&lt;=10,"Low",IF(ev_charging_network_usage_!$I4008&lt;=30,"Medium","High"))</f>
        <v>Medium</v>
      </c>
      <c r="O4008" s="6" t="str">
        <f t="shared" si="253"/>
        <v>Medium Satisfaction</v>
      </c>
      <c r="P4008" s="6" t="str">
        <f>IF(ev_charging_network_usage_!$H4008&lt;30,"Short Charging",IF(ev_charging_network_usage_!$H4008&lt;=60,"Medium Charging","Long Charging"))</f>
        <v>Long Charging</v>
      </c>
      <c r="Q4008" s="6">
        <f t="shared" si="252"/>
        <v>3</v>
      </c>
      <c r="R4008" s="30">
        <f t="shared" si="250"/>
        <v>0.57847222222222228</v>
      </c>
      <c r="S4008" s="28">
        <f t="shared" si="251"/>
        <v>45513</v>
      </c>
      <c r="T4008" s="28"/>
    </row>
    <row r="4009" spans="1:20" ht="13.2" x14ac:dyDescent="0.25">
      <c r="A4009" s="3" t="s">
        <v>8821</v>
      </c>
      <c r="B4009" s="3" t="s">
        <v>29</v>
      </c>
      <c r="C4009" s="3" t="s">
        <v>15</v>
      </c>
      <c r="D4009" s="3" t="s">
        <v>16</v>
      </c>
      <c r="E4009" s="3" t="s">
        <v>35</v>
      </c>
      <c r="F4009" s="3" t="s">
        <v>8822</v>
      </c>
      <c r="G4009" s="3" t="s">
        <v>8823</v>
      </c>
      <c r="H4009" s="3">
        <v>68</v>
      </c>
      <c r="I4009" s="3">
        <v>56.8</v>
      </c>
      <c r="J4009" s="3">
        <v>8</v>
      </c>
      <c r="K4009" s="3">
        <v>454.4</v>
      </c>
      <c r="L4009" s="3" t="s">
        <v>23</v>
      </c>
      <c r="M4009" s="5">
        <v>5</v>
      </c>
      <c r="N4009" s="6" t="str">
        <f>IF(ev_charging_network_usage_!$I4009&lt;=10,"Low",IF(ev_charging_network_usage_!$I4009&lt;=30,"Medium","High"))</f>
        <v>High</v>
      </c>
      <c r="O4009" s="6" t="str">
        <f t="shared" si="253"/>
        <v>High Satisfaction</v>
      </c>
      <c r="P4009" s="6" t="str">
        <f>IF(ev_charging_network_usage_!$H4009&lt;30,"Short Charging",IF(ev_charging_network_usage_!$H4009&lt;=60,"Medium Charging","Long Charging"))</f>
        <v>Long Charging</v>
      </c>
      <c r="Q4009" s="6">
        <f t="shared" si="252"/>
        <v>3</v>
      </c>
      <c r="R4009" s="30">
        <f t="shared" si="250"/>
        <v>0.81666666666666665</v>
      </c>
      <c r="S4009" s="28">
        <f t="shared" si="251"/>
        <v>44939</v>
      </c>
      <c r="T4009" s="28"/>
    </row>
    <row r="4010" spans="1:20" ht="13.2" x14ac:dyDescent="0.25">
      <c r="A4010" s="7" t="s">
        <v>8824</v>
      </c>
      <c r="B4010" s="7" t="s">
        <v>55</v>
      </c>
      <c r="C4010" s="7" t="s">
        <v>30</v>
      </c>
      <c r="D4010" s="7" t="s">
        <v>34</v>
      </c>
      <c r="E4010" s="7" t="s">
        <v>35</v>
      </c>
      <c r="F4010" s="7" t="s">
        <v>8825</v>
      </c>
      <c r="G4010" s="7" t="s">
        <v>8826</v>
      </c>
      <c r="H4010" s="7">
        <v>82</v>
      </c>
      <c r="I4010" s="7">
        <v>11.38</v>
      </c>
      <c r="J4010" s="7">
        <v>8</v>
      </c>
      <c r="K4010" s="7">
        <v>91.04</v>
      </c>
      <c r="L4010" s="7" t="s">
        <v>38</v>
      </c>
      <c r="M4010" s="9">
        <v>1</v>
      </c>
      <c r="N4010" s="6" t="str">
        <f>IF(ev_charging_network_usage_!$I4010&lt;=10,"Low",IF(ev_charging_network_usage_!$I4010&lt;=30,"Medium","High"))</f>
        <v>Medium</v>
      </c>
      <c r="O4010" s="6" t="str">
        <f t="shared" si="253"/>
        <v>Low Satisfaction</v>
      </c>
      <c r="P4010" s="6" t="str">
        <f>IF(ev_charging_network_usage_!$H4010&lt;30,"Short Charging",IF(ev_charging_network_usage_!$H4010&lt;=60,"Medium Charging","Long Charging"))</f>
        <v>Long Charging</v>
      </c>
      <c r="Q4010" s="6">
        <f t="shared" si="252"/>
        <v>2</v>
      </c>
      <c r="R4010" s="30">
        <f t="shared" si="250"/>
        <v>0.73055555555555551</v>
      </c>
      <c r="S4010" s="28">
        <f t="shared" si="251"/>
        <v>45253</v>
      </c>
      <c r="T4010" s="28"/>
    </row>
    <row r="4011" spans="1:20" ht="13.2" x14ac:dyDescent="0.25">
      <c r="A4011" s="3" t="s">
        <v>8827</v>
      </c>
      <c r="B4011" s="3" t="s">
        <v>20</v>
      </c>
      <c r="C4011" s="3" t="s">
        <v>15</v>
      </c>
      <c r="D4011" s="3" t="s">
        <v>22</v>
      </c>
      <c r="E4011" s="3" t="s">
        <v>17</v>
      </c>
      <c r="F4011" s="3" t="s">
        <v>8828</v>
      </c>
      <c r="G4011" s="3" t="s">
        <v>8829</v>
      </c>
      <c r="H4011" s="3">
        <v>17</v>
      </c>
      <c r="I4011" s="3">
        <v>57.49</v>
      </c>
      <c r="J4011" s="3">
        <v>15</v>
      </c>
      <c r="K4011" s="3">
        <v>862.35</v>
      </c>
      <c r="L4011" s="3" t="s">
        <v>38</v>
      </c>
      <c r="M4011" s="5">
        <v>3</v>
      </c>
      <c r="N4011" s="6" t="str">
        <f>IF(ev_charging_network_usage_!$I4011&lt;=10,"Low",IF(ev_charging_network_usage_!$I4011&lt;=30,"Medium","High"))</f>
        <v>High</v>
      </c>
      <c r="O4011" s="6" t="str">
        <f t="shared" si="253"/>
        <v>Medium Satisfaction</v>
      </c>
      <c r="P4011" s="6" t="str">
        <f>IF(ev_charging_network_usage_!$H4011&lt;30,"Short Charging",IF(ev_charging_network_usage_!$H4011&lt;=60,"Medium Charging","Long Charging"))</f>
        <v>Short Charging</v>
      </c>
      <c r="Q4011" s="6">
        <f t="shared" si="252"/>
        <v>3</v>
      </c>
      <c r="R4011" s="30">
        <f t="shared" si="250"/>
        <v>2.1527777777777778E-2</v>
      </c>
      <c r="S4011" s="28">
        <f t="shared" si="251"/>
        <v>45284</v>
      </c>
      <c r="T4011" s="28"/>
    </row>
    <row r="4012" spans="1:20" ht="13.2" x14ac:dyDescent="0.25">
      <c r="A4012" s="7" t="s">
        <v>8830</v>
      </c>
      <c r="B4012" s="7" t="s">
        <v>78</v>
      </c>
      <c r="C4012" s="7" t="s">
        <v>21</v>
      </c>
      <c r="D4012" s="7" t="s">
        <v>34</v>
      </c>
      <c r="E4012" s="7" t="s">
        <v>35</v>
      </c>
      <c r="F4012" s="7" t="s">
        <v>8831</v>
      </c>
      <c r="G4012" s="7" t="s">
        <v>8832</v>
      </c>
      <c r="H4012" s="7">
        <v>110</v>
      </c>
      <c r="I4012" s="7">
        <v>15.09</v>
      </c>
      <c r="J4012" s="7">
        <v>8</v>
      </c>
      <c r="K4012" s="7">
        <v>120.72</v>
      </c>
      <c r="L4012" s="7" t="s">
        <v>27</v>
      </c>
      <c r="M4012" s="9">
        <v>1</v>
      </c>
      <c r="N4012" s="6" t="str">
        <f>IF(ev_charging_network_usage_!$I4012&lt;=10,"Low",IF(ev_charging_network_usage_!$I4012&lt;=30,"Medium","High"))</f>
        <v>Medium</v>
      </c>
      <c r="O4012" s="6" t="str">
        <f t="shared" si="253"/>
        <v>Low Satisfaction</v>
      </c>
      <c r="P4012" s="6" t="str">
        <f>IF(ev_charging_network_usage_!$H4012&lt;30,"Short Charging",IF(ev_charging_network_usage_!$H4012&lt;=60,"Medium Charging","Long Charging"))</f>
        <v>Long Charging</v>
      </c>
      <c r="Q4012" s="6">
        <f t="shared" si="252"/>
        <v>1</v>
      </c>
      <c r="R4012" s="30">
        <f t="shared" si="250"/>
        <v>0.97430555555555554</v>
      </c>
      <c r="S4012" s="28">
        <f t="shared" si="251"/>
        <v>45097</v>
      </c>
      <c r="T4012" s="28"/>
    </row>
    <row r="4013" spans="1:20" ht="13.2" x14ac:dyDescent="0.25">
      <c r="A4013" s="3" t="s">
        <v>8833</v>
      </c>
      <c r="B4013" s="3" t="s">
        <v>43</v>
      </c>
      <c r="C4013" s="3" t="s">
        <v>21</v>
      </c>
      <c r="D4013" s="3" t="s">
        <v>16</v>
      </c>
      <c r="E4013" s="3" t="s">
        <v>35</v>
      </c>
      <c r="F4013" s="3" t="s">
        <v>8834</v>
      </c>
      <c r="G4013" s="3" t="s">
        <v>8835</v>
      </c>
      <c r="H4013" s="3">
        <v>84</v>
      </c>
      <c r="I4013" s="3">
        <v>34.85</v>
      </c>
      <c r="J4013" s="3">
        <v>8</v>
      </c>
      <c r="K4013" s="3">
        <v>278.8</v>
      </c>
      <c r="L4013" s="3" t="s">
        <v>18</v>
      </c>
      <c r="M4013" s="5">
        <v>2</v>
      </c>
      <c r="N4013" s="6" t="str">
        <f>IF(ev_charging_network_usage_!$I4013&lt;=10,"Low",IF(ev_charging_network_usage_!$I4013&lt;=30,"Medium","High"))</f>
        <v>High</v>
      </c>
      <c r="O4013" s="6" t="str">
        <f t="shared" si="253"/>
        <v>Low Satisfaction</v>
      </c>
      <c r="P4013" s="6" t="str">
        <f>IF(ev_charging_network_usage_!$H4013&lt;30,"Short Charging",IF(ev_charging_network_usage_!$H4013&lt;=60,"Medium Charging","Long Charging"))</f>
        <v>Long Charging</v>
      </c>
      <c r="Q4013" s="6">
        <f t="shared" si="252"/>
        <v>1</v>
      </c>
      <c r="R4013" s="30">
        <f t="shared" si="250"/>
        <v>0.75416666666666665</v>
      </c>
      <c r="S4013" s="28">
        <f t="shared" si="251"/>
        <v>45094</v>
      </c>
      <c r="T4013" s="28"/>
    </row>
    <row r="4014" spans="1:20" ht="13.2" x14ac:dyDescent="0.25">
      <c r="A4014" s="7" t="s">
        <v>8836</v>
      </c>
      <c r="B4014" s="7" t="s">
        <v>59</v>
      </c>
      <c r="C4014" s="7" t="s">
        <v>21</v>
      </c>
      <c r="D4014" s="7" t="s">
        <v>31</v>
      </c>
      <c r="E4014" s="7" t="s">
        <v>35</v>
      </c>
      <c r="F4014" s="11">
        <v>45240.53402777778</v>
      </c>
      <c r="G4014" s="11">
        <v>45240.542361111111</v>
      </c>
      <c r="H4014" s="7">
        <v>12</v>
      </c>
      <c r="I4014" s="7">
        <v>8.68</v>
      </c>
      <c r="J4014" s="7">
        <v>8</v>
      </c>
      <c r="K4014" s="7">
        <v>69.44</v>
      </c>
      <c r="L4014" s="7" t="s">
        <v>18</v>
      </c>
      <c r="M4014" s="9">
        <v>3</v>
      </c>
      <c r="N4014" s="6" t="str">
        <f>IF(ev_charging_network_usage_!$I4014&lt;=10,"Low",IF(ev_charging_network_usage_!$I4014&lt;=30,"Medium","High"))</f>
        <v>Low</v>
      </c>
      <c r="O4014" s="6" t="str">
        <f t="shared" si="253"/>
        <v>Medium Satisfaction</v>
      </c>
      <c r="P4014" s="6" t="str">
        <f>IF(ev_charging_network_usage_!$H4014&lt;30,"Short Charging",IF(ev_charging_network_usage_!$H4014&lt;=60,"Medium Charging","Long Charging"))</f>
        <v>Short Charging</v>
      </c>
      <c r="Q4014" s="6">
        <f t="shared" si="252"/>
        <v>1</v>
      </c>
      <c r="R4014" s="30">
        <f t="shared" si="250"/>
        <v>0.53402777777777777</v>
      </c>
      <c r="S4014" s="28">
        <f t="shared" si="251"/>
        <v>45240</v>
      </c>
      <c r="T4014" s="28"/>
    </row>
    <row r="4015" spans="1:20" ht="13.2" x14ac:dyDescent="0.25">
      <c r="A4015" s="3" t="s">
        <v>8837</v>
      </c>
      <c r="B4015" s="3" t="s">
        <v>14</v>
      </c>
      <c r="C4015" s="3" t="s">
        <v>30</v>
      </c>
      <c r="D4015" s="3" t="s">
        <v>16</v>
      </c>
      <c r="E4015" s="3" t="s">
        <v>17</v>
      </c>
      <c r="F4015" s="3" t="s">
        <v>8838</v>
      </c>
      <c r="G4015" s="3" t="s">
        <v>8839</v>
      </c>
      <c r="H4015" s="3">
        <v>51</v>
      </c>
      <c r="I4015" s="3">
        <v>53.47</v>
      </c>
      <c r="J4015" s="3">
        <v>10</v>
      </c>
      <c r="K4015" s="3">
        <v>534.70000000000005</v>
      </c>
      <c r="L4015" s="3" t="s">
        <v>38</v>
      </c>
      <c r="M4015" s="5">
        <v>2</v>
      </c>
      <c r="N4015" s="6" t="str">
        <f>IF(ev_charging_network_usage_!$I4015&lt;=10,"Low",IF(ev_charging_network_usage_!$I4015&lt;=30,"Medium","High"))</f>
        <v>High</v>
      </c>
      <c r="O4015" s="6" t="str">
        <f t="shared" si="253"/>
        <v>Low Satisfaction</v>
      </c>
      <c r="P4015" s="6" t="str">
        <f>IF(ev_charging_network_usage_!$H4015&lt;30,"Short Charging",IF(ev_charging_network_usage_!$H4015&lt;=60,"Medium Charging","Long Charging"))</f>
        <v>Medium Charging</v>
      </c>
      <c r="Q4015" s="6">
        <f t="shared" si="252"/>
        <v>2</v>
      </c>
      <c r="R4015" s="30">
        <f t="shared" si="250"/>
        <v>0.44722222222222224</v>
      </c>
      <c r="S4015" s="28">
        <f t="shared" si="251"/>
        <v>45011</v>
      </c>
      <c r="T4015" s="28"/>
    </row>
    <row r="4016" spans="1:20" ht="13.2" x14ac:dyDescent="0.25">
      <c r="A4016" s="7" t="s">
        <v>8840</v>
      </c>
      <c r="B4016" s="7" t="s">
        <v>29</v>
      </c>
      <c r="C4016" s="7" t="s">
        <v>21</v>
      </c>
      <c r="D4016" s="7" t="s">
        <v>31</v>
      </c>
      <c r="E4016" s="7" t="s">
        <v>17</v>
      </c>
      <c r="F4016" s="7" t="s">
        <v>8841</v>
      </c>
      <c r="G4016" s="7" t="s">
        <v>8842</v>
      </c>
      <c r="H4016" s="7">
        <v>28</v>
      </c>
      <c r="I4016" s="7">
        <v>2.17</v>
      </c>
      <c r="J4016" s="7">
        <v>15</v>
      </c>
      <c r="K4016" s="7">
        <v>32.549999999999997</v>
      </c>
      <c r="L4016" s="7" t="s">
        <v>27</v>
      </c>
      <c r="M4016" s="9">
        <v>4</v>
      </c>
      <c r="N4016" s="6" t="str">
        <f>IF(ev_charging_network_usage_!$I4016&lt;=10,"Low",IF(ev_charging_network_usage_!$I4016&lt;=30,"Medium","High"))</f>
        <v>Low</v>
      </c>
      <c r="O4016" s="6" t="str">
        <f t="shared" si="253"/>
        <v>Medium Satisfaction</v>
      </c>
      <c r="P4016" s="6" t="str">
        <f>IF(ev_charging_network_usage_!$H4016&lt;30,"Short Charging",IF(ev_charging_network_usage_!$H4016&lt;=60,"Medium Charging","Long Charging"))</f>
        <v>Short Charging</v>
      </c>
      <c r="Q4016" s="6">
        <f t="shared" si="252"/>
        <v>1</v>
      </c>
      <c r="R4016" s="30">
        <f t="shared" si="250"/>
        <v>0.64097222222222228</v>
      </c>
      <c r="S4016" s="28">
        <f t="shared" si="251"/>
        <v>45245</v>
      </c>
      <c r="T4016" s="28"/>
    </row>
    <row r="4017" spans="1:20" ht="13.2" x14ac:dyDescent="0.25">
      <c r="A4017" s="3" t="s">
        <v>8843</v>
      </c>
      <c r="B4017" s="3" t="s">
        <v>48</v>
      </c>
      <c r="C4017" s="3" t="s">
        <v>30</v>
      </c>
      <c r="D4017" s="3" t="s">
        <v>22</v>
      </c>
      <c r="E4017" s="3" t="s">
        <v>35</v>
      </c>
      <c r="F4017" s="4">
        <v>44933.128472222219</v>
      </c>
      <c r="G4017" s="4">
        <v>44933.188888888886</v>
      </c>
      <c r="H4017" s="3">
        <v>87</v>
      </c>
      <c r="I4017" s="3">
        <v>28.61</v>
      </c>
      <c r="J4017" s="3">
        <v>12</v>
      </c>
      <c r="K4017" s="3">
        <v>343.32</v>
      </c>
      <c r="L4017" s="3" t="s">
        <v>27</v>
      </c>
      <c r="M4017" s="5">
        <v>1</v>
      </c>
      <c r="N4017" s="6" t="str">
        <f>IF(ev_charging_network_usage_!$I4017&lt;=10,"Low",IF(ev_charging_network_usage_!$I4017&lt;=30,"Medium","High"))</f>
        <v>Medium</v>
      </c>
      <c r="O4017" s="6" t="str">
        <f t="shared" si="253"/>
        <v>Low Satisfaction</v>
      </c>
      <c r="P4017" s="6" t="str">
        <f>IF(ev_charging_network_usage_!$H4017&lt;30,"Short Charging",IF(ev_charging_network_usage_!$H4017&lt;=60,"Medium Charging","Long Charging"))</f>
        <v>Long Charging</v>
      </c>
      <c r="Q4017" s="6">
        <f t="shared" si="252"/>
        <v>2</v>
      </c>
      <c r="R4017" s="30">
        <f t="shared" si="250"/>
        <v>0.12847222222222221</v>
      </c>
      <c r="S4017" s="28">
        <f t="shared" si="251"/>
        <v>44933</v>
      </c>
      <c r="T4017" s="28"/>
    </row>
    <row r="4018" spans="1:20" ht="13.2" x14ac:dyDescent="0.25">
      <c r="A4018" s="7" t="s">
        <v>8844</v>
      </c>
      <c r="B4018" s="7" t="s">
        <v>29</v>
      </c>
      <c r="C4018" s="7" t="s">
        <v>30</v>
      </c>
      <c r="D4018" s="7" t="s">
        <v>31</v>
      </c>
      <c r="E4018" s="7" t="s">
        <v>17</v>
      </c>
      <c r="F4018" s="7" t="s">
        <v>8845</v>
      </c>
      <c r="G4018" s="7" t="s">
        <v>8846</v>
      </c>
      <c r="H4018" s="7">
        <v>51</v>
      </c>
      <c r="I4018" s="7">
        <v>51.73</v>
      </c>
      <c r="J4018" s="7">
        <v>8</v>
      </c>
      <c r="K4018" s="7">
        <v>413.84</v>
      </c>
      <c r="L4018" s="7" t="s">
        <v>38</v>
      </c>
      <c r="M4018" s="9">
        <v>2</v>
      </c>
      <c r="N4018" s="6" t="str">
        <f>IF(ev_charging_network_usage_!$I4018&lt;=10,"Low",IF(ev_charging_network_usage_!$I4018&lt;=30,"Medium","High"))</f>
        <v>High</v>
      </c>
      <c r="O4018" s="6" t="str">
        <f t="shared" si="253"/>
        <v>Low Satisfaction</v>
      </c>
      <c r="P4018" s="6" t="str">
        <f>IF(ev_charging_network_usage_!$H4018&lt;30,"Short Charging",IF(ev_charging_network_usage_!$H4018&lt;=60,"Medium Charging","Long Charging"))</f>
        <v>Medium Charging</v>
      </c>
      <c r="Q4018" s="6">
        <f t="shared" si="252"/>
        <v>2</v>
      </c>
      <c r="R4018" s="30">
        <f t="shared" si="250"/>
        <v>0.70972222222222225</v>
      </c>
      <c r="S4018" s="28">
        <f t="shared" si="251"/>
        <v>44985</v>
      </c>
      <c r="T4018" s="28"/>
    </row>
    <row r="4019" spans="1:20" ht="13.2" x14ac:dyDescent="0.25">
      <c r="A4019" s="3" t="s">
        <v>8847</v>
      </c>
      <c r="B4019" s="3" t="s">
        <v>14</v>
      </c>
      <c r="C4019" s="3" t="s">
        <v>21</v>
      </c>
      <c r="D4019" s="3" t="s">
        <v>31</v>
      </c>
      <c r="E4019" s="3" t="s">
        <v>35</v>
      </c>
      <c r="F4019" s="3" t="s">
        <v>8848</v>
      </c>
      <c r="G4019" s="3" t="s">
        <v>8849</v>
      </c>
      <c r="H4019" s="3">
        <v>27</v>
      </c>
      <c r="I4019" s="3">
        <v>28.07</v>
      </c>
      <c r="J4019" s="3">
        <v>10</v>
      </c>
      <c r="K4019" s="3">
        <v>280.7</v>
      </c>
      <c r="L4019" s="3" t="s">
        <v>38</v>
      </c>
      <c r="M4019" s="5">
        <v>1</v>
      </c>
      <c r="N4019" s="6" t="str">
        <f>IF(ev_charging_network_usage_!$I4019&lt;=10,"Low",IF(ev_charging_network_usage_!$I4019&lt;=30,"Medium","High"))</f>
        <v>Medium</v>
      </c>
      <c r="O4019" s="6" t="str">
        <f t="shared" si="253"/>
        <v>Low Satisfaction</v>
      </c>
      <c r="P4019" s="6" t="str">
        <f>IF(ev_charging_network_usage_!$H4019&lt;30,"Short Charging",IF(ev_charging_network_usage_!$H4019&lt;=60,"Medium Charging","Long Charging"))</f>
        <v>Short Charging</v>
      </c>
      <c r="Q4019" s="6">
        <f t="shared" si="252"/>
        <v>1</v>
      </c>
      <c r="R4019" s="30">
        <f t="shared" si="250"/>
        <v>0.19652777777777777</v>
      </c>
      <c r="S4019" s="28">
        <f t="shared" si="251"/>
        <v>45214</v>
      </c>
      <c r="T4019" s="28"/>
    </row>
    <row r="4020" spans="1:20" ht="13.2" x14ac:dyDescent="0.25">
      <c r="A4020" s="7" t="s">
        <v>8850</v>
      </c>
      <c r="B4020" s="7" t="s">
        <v>20</v>
      </c>
      <c r="C4020" s="7" t="s">
        <v>30</v>
      </c>
      <c r="D4020" s="7" t="s">
        <v>31</v>
      </c>
      <c r="E4020" s="7" t="s">
        <v>17</v>
      </c>
      <c r="F4020" s="8">
        <v>45170.351388888892</v>
      </c>
      <c r="G4020" s="8">
        <v>45170.411805555559</v>
      </c>
      <c r="H4020" s="7">
        <v>87</v>
      </c>
      <c r="I4020" s="7">
        <v>38.83</v>
      </c>
      <c r="J4020" s="7">
        <v>12</v>
      </c>
      <c r="K4020" s="7">
        <v>465.96</v>
      </c>
      <c r="L4020" s="7" t="s">
        <v>23</v>
      </c>
      <c r="M4020" s="9">
        <v>3</v>
      </c>
      <c r="N4020" s="6" t="str">
        <f>IF(ev_charging_network_usage_!$I4020&lt;=10,"Low",IF(ev_charging_network_usage_!$I4020&lt;=30,"Medium","High"))</f>
        <v>High</v>
      </c>
      <c r="O4020" s="6" t="str">
        <f t="shared" si="253"/>
        <v>Medium Satisfaction</v>
      </c>
      <c r="P4020" s="6" t="str">
        <f>IF(ev_charging_network_usage_!$H4020&lt;30,"Short Charging",IF(ev_charging_network_usage_!$H4020&lt;=60,"Medium Charging","Long Charging"))</f>
        <v>Long Charging</v>
      </c>
      <c r="Q4020" s="6">
        <f t="shared" si="252"/>
        <v>2</v>
      </c>
      <c r="R4020" s="30">
        <f t="shared" si="250"/>
        <v>0.35138888888888886</v>
      </c>
      <c r="S4020" s="28">
        <f t="shared" si="251"/>
        <v>45170</v>
      </c>
      <c r="T4020" s="28"/>
    </row>
    <row r="4021" spans="1:20" ht="13.2" x14ac:dyDescent="0.25">
      <c r="A4021" s="3" t="s">
        <v>8851</v>
      </c>
      <c r="B4021" s="3" t="s">
        <v>78</v>
      </c>
      <c r="C4021" s="3" t="s">
        <v>15</v>
      </c>
      <c r="D4021" s="3" t="s">
        <v>22</v>
      </c>
      <c r="E4021" s="3" t="s">
        <v>35</v>
      </c>
      <c r="F4021" s="3" t="s">
        <v>8852</v>
      </c>
      <c r="G4021" s="3" t="s">
        <v>8853</v>
      </c>
      <c r="H4021" s="3">
        <v>68</v>
      </c>
      <c r="I4021" s="3">
        <v>44.55</v>
      </c>
      <c r="J4021" s="3">
        <v>10</v>
      </c>
      <c r="K4021" s="3">
        <v>445.5</v>
      </c>
      <c r="L4021" s="3" t="s">
        <v>38</v>
      </c>
      <c r="M4021" s="5">
        <v>1</v>
      </c>
      <c r="N4021" s="6" t="str">
        <f>IF(ev_charging_network_usage_!$I4021&lt;=10,"Low",IF(ev_charging_network_usage_!$I4021&lt;=30,"Medium","High"))</f>
        <v>High</v>
      </c>
      <c r="O4021" s="6" t="str">
        <f t="shared" si="253"/>
        <v>Low Satisfaction</v>
      </c>
      <c r="P4021" s="6" t="str">
        <f>IF(ev_charging_network_usage_!$H4021&lt;30,"Short Charging",IF(ev_charging_network_usage_!$H4021&lt;=60,"Medium Charging","Long Charging"))</f>
        <v>Long Charging</v>
      </c>
      <c r="Q4021" s="6">
        <f t="shared" si="252"/>
        <v>3</v>
      </c>
      <c r="R4021" s="30">
        <f t="shared" si="250"/>
        <v>0.12569444444444444</v>
      </c>
      <c r="S4021" s="28">
        <f t="shared" si="251"/>
        <v>45457</v>
      </c>
      <c r="T4021" s="28"/>
    </row>
    <row r="4022" spans="1:20" ht="13.2" x14ac:dyDescent="0.25">
      <c r="A4022" s="7" t="s">
        <v>8854</v>
      </c>
      <c r="B4022" s="7" t="s">
        <v>59</v>
      </c>
      <c r="C4022" s="7" t="s">
        <v>21</v>
      </c>
      <c r="D4022" s="7" t="s">
        <v>16</v>
      </c>
      <c r="E4022" s="7" t="s">
        <v>35</v>
      </c>
      <c r="F4022" s="8">
        <v>45566.883333333331</v>
      </c>
      <c r="G4022" s="8">
        <v>45566.954861111109</v>
      </c>
      <c r="H4022" s="7">
        <v>103</v>
      </c>
      <c r="I4022" s="7">
        <v>33.520000000000003</v>
      </c>
      <c r="J4022" s="7">
        <v>10</v>
      </c>
      <c r="K4022" s="7">
        <v>335.2</v>
      </c>
      <c r="L4022" s="7" t="s">
        <v>23</v>
      </c>
      <c r="M4022" s="9">
        <v>1</v>
      </c>
      <c r="N4022" s="6" t="str">
        <f>IF(ev_charging_network_usage_!$I4022&lt;=10,"Low",IF(ev_charging_network_usage_!$I4022&lt;=30,"Medium","High"))</f>
        <v>High</v>
      </c>
      <c r="O4022" s="6" t="str">
        <f t="shared" si="253"/>
        <v>Low Satisfaction</v>
      </c>
      <c r="P4022" s="6" t="str">
        <f>IF(ev_charging_network_usage_!$H4022&lt;30,"Short Charging",IF(ev_charging_network_usage_!$H4022&lt;=60,"Medium Charging","Long Charging"))</f>
        <v>Long Charging</v>
      </c>
      <c r="Q4022" s="6">
        <f t="shared" si="252"/>
        <v>1</v>
      </c>
      <c r="R4022" s="30">
        <f t="shared" si="250"/>
        <v>0.8833333333333333</v>
      </c>
      <c r="S4022" s="28">
        <f t="shared" si="251"/>
        <v>45566</v>
      </c>
      <c r="T4022" s="28"/>
    </row>
    <row r="4023" spans="1:20" ht="13.2" x14ac:dyDescent="0.25">
      <c r="A4023" s="3" t="s">
        <v>8855</v>
      </c>
      <c r="B4023" s="3" t="s">
        <v>14</v>
      </c>
      <c r="C4023" s="3" t="s">
        <v>21</v>
      </c>
      <c r="D4023" s="3" t="s">
        <v>34</v>
      </c>
      <c r="E4023" s="3" t="s">
        <v>17</v>
      </c>
      <c r="F4023" s="3" t="s">
        <v>8856</v>
      </c>
      <c r="G4023" s="3" t="s">
        <v>8857</v>
      </c>
      <c r="H4023" s="3">
        <v>24</v>
      </c>
      <c r="I4023" s="3">
        <v>52.77</v>
      </c>
      <c r="J4023" s="3">
        <v>10</v>
      </c>
      <c r="K4023" s="3">
        <v>527.70000000000005</v>
      </c>
      <c r="L4023" s="3" t="s">
        <v>18</v>
      </c>
      <c r="M4023" s="5">
        <v>5</v>
      </c>
      <c r="N4023" s="6" t="str">
        <f>IF(ev_charging_network_usage_!$I4023&lt;=10,"Low",IF(ev_charging_network_usage_!$I4023&lt;=30,"Medium","High"))</f>
        <v>High</v>
      </c>
      <c r="O4023" s="6" t="str">
        <f t="shared" si="253"/>
        <v>High Satisfaction</v>
      </c>
      <c r="P4023" s="6" t="str">
        <f>IF(ev_charging_network_usage_!$H4023&lt;30,"Short Charging",IF(ev_charging_network_usage_!$H4023&lt;=60,"Medium Charging","Long Charging"))</f>
        <v>Short Charging</v>
      </c>
      <c r="Q4023" s="6">
        <f t="shared" si="252"/>
        <v>1</v>
      </c>
      <c r="R4023" s="30">
        <f t="shared" si="250"/>
        <v>0.2673611111111111</v>
      </c>
      <c r="S4023" s="28">
        <f t="shared" si="251"/>
        <v>44955</v>
      </c>
      <c r="T4023" s="28"/>
    </row>
    <row r="4024" spans="1:20" ht="13.2" x14ac:dyDescent="0.25">
      <c r="A4024" s="7" t="s">
        <v>8858</v>
      </c>
      <c r="B4024" s="7" t="s">
        <v>14</v>
      </c>
      <c r="C4024" s="7" t="s">
        <v>30</v>
      </c>
      <c r="D4024" s="7" t="s">
        <v>22</v>
      </c>
      <c r="E4024" s="7" t="s">
        <v>17</v>
      </c>
      <c r="F4024" s="8">
        <v>44936.90625</v>
      </c>
      <c r="G4024" s="8">
        <v>44936.919444444444</v>
      </c>
      <c r="H4024" s="7">
        <v>19</v>
      </c>
      <c r="I4024" s="7">
        <v>22.42</v>
      </c>
      <c r="J4024" s="7">
        <v>8</v>
      </c>
      <c r="K4024" s="7">
        <v>179.36</v>
      </c>
      <c r="L4024" s="7" t="s">
        <v>23</v>
      </c>
      <c r="M4024" s="9">
        <v>4</v>
      </c>
      <c r="N4024" s="6" t="str">
        <f>IF(ev_charging_network_usage_!$I4024&lt;=10,"Low",IF(ev_charging_network_usage_!$I4024&lt;=30,"Medium","High"))</f>
        <v>Medium</v>
      </c>
      <c r="O4024" s="6" t="str">
        <f t="shared" si="253"/>
        <v>Medium Satisfaction</v>
      </c>
      <c r="P4024" s="6" t="str">
        <f>IF(ev_charging_network_usage_!$H4024&lt;30,"Short Charging",IF(ev_charging_network_usage_!$H4024&lt;=60,"Medium Charging","Long Charging"))</f>
        <v>Short Charging</v>
      </c>
      <c r="Q4024" s="6">
        <f t="shared" si="252"/>
        <v>2</v>
      </c>
      <c r="R4024" s="30">
        <f t="shared" si="250"/>
        <v>0.90625</v>
      </c>
      <c r="S4024" s="28">
        <f t="shared" si="251"/>
        <v>44936</v>
      </c>
      <c r="T4024" s="28"/>
    </row>
    <row r="4025" spans="1:20" ht="13.2" x14ac:dyDescent="0.25">
      <c r="A4025" s="3" t="s">
        <v>8859</v>
      </c>
      <c r="B4025" s="3" t="s">
        <v>29</v>
      </c>
      <c r="C4025" s="3" t="s">
        <v>21</v>
      </c>
      <c r="D4025" s="3" t="s">
        <v>22</v>
      </c>
      <c r="E4025" s="3" t="s">
        <v>17</v>
      </c>
      <c r="F4025" s="3" t="s">
        <v>8860</v>
      </c>
      <c r="G4025" s="3" t="s">
        <v>8861</v>
      </c>
      <c r="H4025" s="3">
        <v>87</v>
      </c>
      <c r="I4025" s="3">
        <v>36.049999999999997</v>
      </c>
      <c r="J4025" s="3">
        <v>12</v>
      </c>
      <c r="K4025" s="3">
        <v>432.6</v>
      </c>
      <c r="L4025" s="3" t="s">
        <v>38</v>
      </c>
      <c r="M4025" s="5">
        <v>5</v>
      </c>
      <c r="N4025" s="6" t="str">
        <f>IF(ev_charging_network_usage_!$I4025&lt;=10,"Low",IF(ev_charging_network_usage_!$I4025&lt;=30,"Medium","High"))</f>
        <v>High</v>
      </c>
      <c r="O4025" s="6" t="str">
        <f t="shared" si="253"/>
        <v>High Satisfaction</v>
      </c>
      <c r="P4025" s="6" t="str">
        <f>IF(ev_charging_network_usage_!$H4025&lt;30,"Short Charging",IF(ev_charging_network_usage_!$H4025&lt;=60,"Medium Charging","Long Charging"))</f>
        <v>Long Charging</v>
      </c>
      <c r="Q4025" s="6">
        <f t="shared" si="252"/>
        <v>1</v>
      </c>
      <c r="R4025" s="30">
        <f t="shared" si="250"/>
        <v>5.486111111111111E-2</v>
      </c>
      <c r="S4025" s="28">
        <f t="shared" si="251"/>
        <v>45517</v>
      </c>
      <c r="T4025" s="28"/>
    </row>
    <row r="4026" spans="1:20" ht="13.2" x14ac:dyDescent="0.25">
      <c r="A4026" s="7" t="s">
        <v>8862</v>
      </c>
      <c r="B4026" s="7" t="s">
        <v>48</v>
      </c>
      <c r="C4026" s="7" t="s">
        <v>21</v>
      </c>
      <c r="D4026" s="7" t="s">
        <v>34</v>
      </c>
      <c r="E4026" s="7" t="s">
        <v>35</v>
      </c>
      <c r="F4026" s="8">
        <v>45025.605555555558</v>
      </c>
      <c r="G4026" s="8">
        <v>45025.621527777781</v>
      </c>
      <c r="H4026" s="7">
        <v>23</v>
      </c>
      <c r="I4026" s="7">
        <v>42.84</v>
      </c>
      <c r="J4026" s="7">
        <v>10</v>
      </c>
      <c r="K4026" s="7">
        <v>428.4</v>
      </c>
      <c r="L4026" s="7" t="s">
        <v>27</v>
      </c>
      <c r="M4026" s="9">
        <v>5</v>
      </c>
      <c r="N4026" s="6" t="str">
        <f>IF(ev_charging_network_usage_!$I4026&lt;=10,"Low",IF(ev_charging_network_usage_!$I4026&lt;=30,"Medium","High"))</f>
        <v>High</v>
      </c>
      <c r="O4026" s="6" t="str">
        <f t="shared" si="253"/>
        <v>High Satisfaction</v>
      </c>
      <c r="P4026" s="6" t="str">
        <f>IF(ev_charging_network_usage_!$H4026&lt;30,"Short Charging",IF(ev_charging_network_usage_!$H4026&lt;=60,"Medium Charging","Long Charging"))</f>
        <v>Short Charging</v>
      </c>
      <c r="Q4026" s="6">
        <f t="shared" si="252"/>
        <v>1</v>
      </c>
      <c r="R4026" s="30">
        <f t="shared" si="250"/>
        <v>0.60555555555555551</v>
      </c>
      <c r="S4026" s="28">
        <f t="shared" si="251"/>
        <v>45025</v>
      </c>
      <c r="T4026" s="28"/>
    </row>
    <row r="4027" spans="1:20" ht="13.2" x14ac:dyDescent="0.25">
      <c r="A4027" s="3" t="s">
        <v>8863</v>
      </c>
      <c r="B4027" s="3" t="s">
        <v>55</v>
      </c>
      <c r="C4027" s="3" t="s">
        <v>15</v>
      </c>
      <c r="D4027" s="3" t="s">
        <v>34</v>
      </c>
      <c r="E4027" s="3" t="s">
        <v>35</v>
      </c>
      <c r="F4027" s="3" t="s">
        <v>8864</v>
      </c>
      <c r="G4027" s="3" t="s">
        <v>8865</v>
      </c>
      <c r="H4027" s="3">
        <v>116</v>
      </c>
      <c r="I4027" s="3">
        <v>44.36</v>
      </c>
      <c r="J4027" s="3">
        <v>15</v>
      </c>
      <c r="K4027" s="3">
        <v>665.4</v>
      </c>
      <c r="L4027" s="3" t="s">
        <v>27</v>
      </c>
      <c r="M4027" s="5">
        <v>5</v>
      </c>
      <c r="N4027" s="6" t="str">
        <f>IF(ev_charging_network_usage_!$I4027&lt;=10,"Low",IF(ev_charging_network_usage_!$I4027&lt;=30,"Medium","High"))</f>
        <v>High</v>
      </c>
      <c r="O4027" s="6" t="str">
        <f t="shared" si="253"/>
        <v>High Satisfaction</v>
      </c>
      <c r="P4027" s="6" t="str">
        <f>IF(ev_charging_network_usage_!$H4027&lt;30,"Short Charging",IF(ev_charging_network_usage_!$H4027&lt;=60,"Medium Charging","Long Charging"))</f>
        <v>Long Charging</v>
      </c>
      <c r="Q4027" s="6">
        <f t="shared" si="252"/>
        <v>3</v>
      </c>
      <c r="R4027" s="30">
        <f t="shared" si="250"/>
        <v>0.65625</v>
      </c>
      <c r="S4027" s="28">
        <f t="shared" si="251"/>
        <v>44978</v>
      </c>
      <c r="T4027" s="28"/>
    </row>
    <row r="4028" spans="1:20" ht="13.2" x14ac:dyDescent="0.25">
      <c r="A4028" s="7" t="s">
        <v>8866</v>
      </c>
      <c r="B4028" s="7" t="s">
        <v>78</v>
      </c>
      <c r="C4028" s="7" t="s">
        <v>30</v>
      </c>
      <c r="D4028" s="7" t="s">
        <v>31</v>
      </c>
      <c r="E4028" s="7" t="s">
        <v>35</v>
      </c>
      <c r="F4028" s="7" t="s">
        <v>8867</v>
      </c>
      <c r="G4028" s="7" t="s">
        <v>8868</v>
      </c>
      <c r="H4028" s="7">
        <v>107</v>
      </c>
      <c r="I4028" s="7">
        <v>28.79</v>
      </c>
      <c r="J4028" s="7">
        <v>12</v>
      </c>
      <c r="K4028" s="7">
        <v>345.48</v>
      </c>
      <c r="L4028" s="7" t="s">
        <v>38</v>
      </c>
      <c r="M4028" s="9">
        <v>4</v>
      </c>
      <c r="N4028" s="6" t="str">
        <f>IF(ev_charging_network_usage_!$I4028&lt;=10,"Low",IF(ev_charging_network_usage_!$I4028&lt;=30,"Medium","High"))</f>
        <v>Medium</v>
      </c>
      <c r="O4028" s="6" t="str">
        <f t="shared" si="253"/>
        <v>Medium Satisfaction</v>
      </c>
      <c r="P4028" s="6" t="str">
        <f>IF(ev_charging_network_usage_!$H4028&lt;30,"Short Charging",IF(ev_charging_network_usage_!$H4028&lt;=60,"Medium Charging","Long Charging"))</f>
        <v>Long Charging</v>
      </c>
      <c r="Q4028" s="6">
        <f t="shared" si="252"/>
        <v>2</v>
      </c>
      <c r="R4028" s="30">
        <f t="shared" si="250"/>
        <v>1.3194444444444444E-2</v>
      </c>
      <c r="S4028" s="28">
        <f t="shared" si="251"/>
        <v>45280</v>
      </c>
      <c r="T4028" s="28"/>
    </row>
    <row r="4029" spans="1:20" ht="13.2" x14ac:dyDescent="0.25">
      <c r="A4029" s="3" t="s">
        <v>8869</v>
      </c>
      <c r="B4029" s="3" t="s">
        <v>29</v>
      </c>
      <c r="C4029" s="3" t="s">
        <v>15</v>
      </c>
      <c r="D4029" s="3" t="s">
        <v>31</v>
      </c>
      <c r="E4029" s="3" t="s">
        <v>17</v>
      </c>
      <c r="F4029" s="3" t="s">
        <v>8870</v>
      </c>
      <c r="G4029" s="3" t="s">
        <v>8871</v>
      </c>
      <c r="H4029" s="3">
        <v>50</v>
      </c>
      <c r="I4029" s="3">
        <v>50.92</v>
      </c>
      <c r="J4029" s="3">
        <v>10</v>
      </c>
      <c r="K4029" s="3">
        <v>509.2</v>
      </c>
      <c r="L4029" s="3" t="s">
        <v>38</v>
      </c>
      <c r="M4029" s="5">
        <v>5</v>
      </c>
      <c r="N4029" s="6" t="str">
        <f>IF(ev_charging_network_usage_!$I4029&lt;=10,"Low",IF(ev_charging_network_usage_!$I4029&lt;=30,"Medium","High"))</f>
        <v>High</v>
      </c>
      <c r="O4029" s="6" t="str">
        <f t="shared" si="253"/>
        <v>High Satisfaction</v>
      </c>
      <c r="P4029" s="6" t="str">
        <f>IF(ev_charging_network_usage_!$H4029&lt;30,"Short Charging",IF(ev_charging_network_usage_!$H4029&lt;=60,"Medium Charging","Long Charging"))</f>
        <v>Medium Charging</v>
      </c>
      <c r="Q4029" s="6">
        <f t="shared" si="252"/>
        <v>3</v>
      </c>
      <c r="R4029" s="30">
        <f t="shared" si="250"/>
        <v>0.56597222222222221</v>
      </c>
      <c r="S4029" s="28">
        <f t="shared" si="251"/>
        <v>45193</v>
      </c>
      <c r="T4029" s="28"/>
    </row>
    <row r="4030" spans="1:20" ht="13.2" x14ac:dyDescent="0.25">
      <c r="A4030" s="7" t="s">
        <v>8872</v>
      </c>
      <c r="B4030" s="7" t="s">
        <v>48</v>
      </c>
      <c r="C4030" s="7" t="s">
        <v>30</v>
      </c>
      <c r="D4030" s="7" t="s">
        <v>31</v>
      </c>
      <c r="E4030" s="7" t="s">
        <v>17</v>
      </c>
      <c r="F4030" s="11">
        <v>45270.492361111108</v>
      </c>
      <c r="G4030" s="11">
        <v>45270.518055555556</v>
      </c>
      <c r="H4030" s="7">
        <v>37</v>
      </c>
      <c r="I4030" s="7">
        <v>26.61</v>
      </c>
      <c r="J4030" s="7">
        <v>12</v>
      </c>
      <c r="K4030" s="7">
        <v>319.32</v>
      </c>
      <c r="L4030" s="7" t="s">
        <v>18</v>
      </c>
      <c r="M4030" s="9">
        <v>4</v>
      </c>
      <c r="N4030" s="6" t="str">
        <f>IF(ev_charging_network_usage_!$I4030&lt;=10,"Low",IF(ev_charging_network_usage_!$I4030&lt;=30,"Medium","High"))</f>
        <v>Medium</v>
      </c>
      <c r="O4030" s="6" t="str">
        <f t="shared" si="253"/>
        <v>Medium Satisfaction</v>
      </c>
      <c r="P4030" s="6" t="str">
        <f>IF(ev_charging_network_usage_!$H4030&lt;30,"Short Charging",IF(ev_charging_network_usage_!$H4030&lt;=60,"Medium Charging","Long Charging"))</f>
        <v>Medium Charging</v>
      </c>
      <c r="Q4030" s="6">
        <f t="shared" si="252"/>
        <v>2</v>
      </c>
      <c r="R4030" s="30">
        <f t="shared" si="250"/>
        <v>0.49236111111111114</v>
      </c>
      <c r="S4030" s="28">
        <f t="shared" si="251"/>
        <v>45270</v>
      </c>
      <c r="T4030" s="28"/>
    </row>
    <row r="4031" spans="1:20" ht="13.2" x14ac:dyDescent="0.25">
      <c r="A4031" s="3" t="s">
        <v>8873</v>
      </c>
      <c r="B4031" s="3" t="s">
        <v>14</v>
      </c>
      <c r="C4031" s="3" t="s">
        <v>21</v>
      </c>
      <c r="D4031" s="3" t="s">
        <v>34</v>
      </c>
      <c r="E4031" s="3" t="s">
        <v>17</v>
      </c>
      <c r="F4031" s="4">
        <v>45324.128472222219</v>
      </c>
      <c r="G4031" s="4">
        <v>45324.17291666667</v>
      </c>
      <c r="H4031" s="3">
        <v>64</v>
      </c>
      <c r="I4031" s="3">
        <v>33.15</v>
      </c>
      <c r="J4031" s="3">
        <v>10</v>
      </c>
      <c r="K4031" s="3">
        <v>331.5</v>
      </c>
      <c r="L4031" s="3" t="s">
        <v>23</v>
      </c>
      <c r="M4031" s="5">
        <v>2</v>
      </c>
      <c r="N4031" s="6" t="str">
        <f>IF(ev_charging_network_usage_!$I4031&lt;=10,"Low",IF(ev_charging_network_usage_!$I4031&lt;=30,"Medium","High"))</f>
        <v>High</v>
      </c>
      <c r="O4031" s="6" t="str">
        <f t="shared" si="253"/>
        <v>Low Satisfaction</v>
      </c>
      <c r="P4031" s="6" t="str">
        <f>IF(ev_charging_network_usage_!$H4031&lt;30,"Short Charging",IF(ev_charging_network_usage_!$H4031&lt;=60,"Medium Charging","Long Charging"))</f>
        <v>Long Charging</v>
      </c>
      <c r="Q4031" s="6">
        <f t="shared" si="252"/>
        <v>1</v>
      </c>
      <c r="R4031" s="30">
        <f t="shared" si="250"/>
        <v>0.12847222222222221</v>
      </c>
      <c r="S4031" s="28">
        <f t="shared" si="251"/>
        <v>45324</v>
      </c>
      <c r="T4031" s="28"/>
    </row>
    <row r="4032" spans="1:20" ht="13.2" x14ac:dyDescent="0.25">
      <c r="A4032" s="7" t="s">
        <v>8874</v>
      </c>
      <c r="B4032" s="7" t="s">
        <v>20</v>
      </c>
      <c r="C4032" s="7" t="s">
        <v>21</v>
      </c>
      <c r="D4032" s="7" t="s">
        <v>16</v>
      </c>
      <c r="E4032" s="7" t="s">
        <v>17</v>
      </c>
      <c r="F4032" s="7" t="s">
        <v>8875</v>
      </c>
      <c r="G4032" s="7" t="s">
        <v>8876</v>
      </c>
      <c r="H4032" s="7">
        <v>101</v>
      </c>
      <c r="I4032" s="7">
        <v>17</v>
      </c>
      <c r="J4032" s="7">
        <v>15</v>
      </c>
      <c r="K4032" s="7">
        <v>255</v>
      </c>
      <c r="L4032" s="7" t="s">
        <v>18</v>
      </c>
      <c r="M4032" s="9">
        <v>1</v>
      </c>
      <c r="N4032" s="6" t="str">
        <f>IF(ev_charging_network_usage_!$I4032&lt;=10,"Low",IF(ev_charging_network_usage_!$I4032&lt;=30,"Medium","High"))</f>
        <v>Medium</v>
      </c>
      <c r="O4032" s="6" t="str">
        <f t="shared" si="253"/>
        <v>Low Satisfaction</v>
      </c>
      <c r="P4032" s="6" t="str">
        <f>IF(ev_charging_network_usage_!$H4032&lt;30,"Short Charging",IF(ev_charging_network_usage_!$H4032&lt;=60,"Medium Charging","Long Charging"))</f>
        <v>Long Charging</v>
      </c>
      <c r="Q4032" s="6">
        <f t="shared" si="252"/>
        <v>1</v>
      </c>
      <c r="R4032" s="30">
        <f t="shared" si="250"/>
        <v>0.24166666666666667</v>
      </c>
      <c r="S4032" s="28">
        <f t="shared" si="251"/>
        <v>45218</v>
      </c>
      <c r="T4032" s="28"/>
    </row>
    <row r="4033" spans="1:20" ht="13.2" x14ac:dyDescent="0.25">
      <c r="A4033" s="3" t="s">
        <v>8877</v>
      </c>
      <c r="B4033" s="3" t="s">
        <v>14</v>
      </c>
      <c r="C4033" s="3" t="s">
        <v>21</v>
      </c>
      <c r="D4033" s="3" t="s">
        <v>31</v>
      </c>
      <c r="E4033" s="3" t="s">
        <v>35</v>
      </c>
      <c r="F4033" s="3" t="s">
        <v>8878</v>
      </c>
      <c r="G4033" s="3" t="s">
        <v>8879</v>
      </c>
      <c r="H4033" s="3">
        <v>83</v>
      </c>
      <c r="I4033" s="3">
        <v>8.42</v>
      </c>
      <c r="J4033" s="3">
        <v>12</v>
      </c>
      <c r="K4033" s="3">
        <v>101.04</v>
      </c>
      <c r="L4033" s="3" t="s">
        <v>38</v>
      </c>
      <c r="M4033" s="5">
        <v>4</v>
      </c>
      <c r="N4033" s="6" t="str">
        <f>IF(ev_charging_network_usage_!$I4033&lt;=10,"Low",IF(ev_charging_network_usage_!$I4033&lt;=30,"Medium","High"))</f>
        <v>Low</v>
      </c>
      <c r="O4033" s="6" t="str">
        <f t="shared" si="253"/>
        <v>Medium Satisfaction</v>
      </c>
      <c r="P4033" s="6" t="str">
        <f>IF(ev_charging_network_usage_!$H4033&lt;30,"Short Charging",IF(ev_charging_network_usage_!$H4033&lt;=60,"Medium Charging","Long Charging"))</f>
        <v>Long Charging</v>
      </c>
      <c r="Q4033" s="6">
        <f t="shared" si="252"/>
        <v>1</v>
      </c>
      <c r="R4033" s="30">
        <f t="shared" si="250"/>
        <v>5.1388888888888887E-2</v>
      </c>
      <c r="S4033" s="28">
        <f t="shared" si="251"/>
        <v>45072</v>
      </c>
      <c r="T4033" s="28"/>
    </row>
    <row r="4034" spans="1:20" ht="13.2" x14ac:dyDescent="0.25">
      <c r="A4034" s="7" t="s">
        <v>8880</v>
      </c>
      <c r="B4034" s="7" t="s">
        <v>59</v>
      </c>
      <c r="C4034" s="7" t="s">
        <v>15</v>
      </c>
      <c r="D4034" s="7" t="s">
        <v>16</v>
      </c>
      <c r="E4034" s="7" t="s">
        <v>35</v>
      </c>
      <c r="F4034" s="7" t="s">
        <v>8881</v>
      </c>
      <c r="G4034" s="7" t="s">
        <v>8882</v>
      </c>
      <c r="H4034" s="7">
        <v>18</v>
      </c>
      <c r="I4034" s="7">
        <v>39.31</v>
      </c>
      <c r="J4034" s="7">
        <v>12</v>
      </c>
      <c r="K4034" s="7">
        <v>471.72</v>
      </c>
      <c r="L4034" s="7" t="s">
        <v>38</v>
      </c>
      <c r="M4034" s="9">
        <v>2</v>
      </c>
      <c r="N4034" s="6" t="str">
        <f>IF(ev_charging_network_usage_!$I4034&lt;=10,"Low",IF(ev_charging_network_usage_!$I4034&lt;=30,"Medium","High"))</f>
        <v>High</v>
      </c>
      <c r="O4034" s="6" t="str">
        <f t="shared" si="253"/>
        <v>Low Satisfaction</v>
      </c>
      <c r="P4034" s="6" t="str">
        <f>IF(ev_charging_network_usage_!$H4034&lt;30,"Short Charging",IF(ev_charging_network_usage_!$H4034&lt;=60,"Medium Charging","Long Charging"))</f>
        <v>Short Charging</v>
      </c>
      <c r="Q4034" s="6">
        <f t="shared" si="252"/>
        <v>3</v>
      </c>
      <c r="R4034" s="30">
        <f t="shared" ref="R4034:R4097" si="254">TIME(HOUR(F4034),MINUTE(F4034),SECOND(F4034))</f>
        <v>0.1673611111111111</v>
      </c>
      <c r="S4034" s="28">
        <f t="shared" ref="S4034:S4097" si="255">DATE(YEAR(F4034),MONTH(F4034),DAY(F4034))</f>
        <v>45426</v>
      </c>
      <c r="T4034" s="28"/>
    </row>
    <row r="4035" spans="1:20" ht="13.2" x14ac:dyDescent="0.25">
      <c r="A4035" s="3" t="s">
        <v>8883</v>
      </c>
      <c r="B4035" s="3" t="s">
        <v>20</v>
      </c>
      <c r="C4035" s="3" t="s">
        <v>21</v>
      </c>
      <c r="D4035" s="3" t="s">
        <v>34</v>
      </c>
      <c r="E4035" s="3" t="s">
        <v>35</v>
      </c>
      <c r="F4035" s="3" t="s">
        <v>8884</v>
      </c>
      <c r="G4035" s="3" t="s">
        <v>8885</v>
      </c>
      <c r="H4035" s="3">
        <v>38</v>
      </c>
      <c r="I4035" s="3">
        <v>2.11</v>
      </c>
      <c r="J4035" s="3">
        <v>12</v>
      </c>
      <c r="K4035" s="3">
        <v>25.32</v>
      </c>
      <c r="L4035" s="3" t="s">
        <v>38</v>
      </c>
      <c r="M4035" s="5">
        <v>5</v>
      </c>
      <c r="N4035" s="6" t="str">
        <f>IF(ev_charging_network_usage_!$I4035&lt;=10,"Low",IF(ev_charging_network_usage_!$I4035&lt;=30,"Medium","High"))</f>
        <v>Low</v>
      </c>
      <c r="O4035" s="6" t="str">
        <f t="shared" si="253"/>
        <v>High Satisfaction</v>
      </c>
      <c r="P4035" s="6" t="str">
        <f>IF(ev_charging_network_usage_!$H4035&lt;30,"Short Charging",IF(ev_charging_network_usage_!$H4035&lt;=60,"Medium Charging","Long Charging"))</f>
        <v>Medium Charging</v>
      </c>
      <c r="Q4035" s="6">
        <f t="shared" ref="Q4035:Q4098" si="256">IF(C4035="Fast Charger",1,IF(C4035="Standard Charger",2,IF(C4035="Super Fast Charger",3,"")))</f>
        <v>1</v>
      </c>
      <c r="R4035" s="30">
        <f t="shared" si="254"/>
        <v>0.93611111111111112</v>
      </c>
      <c r="S4035" s="28">
        <f t="shared" si="255"/>
        <v>45186</v>
      </c>
      <c r="T4035" s="28"/>
    </row>
    <row r="4036" spans="1:20" ht="13.2" x14ac:dyDescent="0.25">
      <c r="A4036" s="7" t="s">
        <v>8886</v>
      </c>
      <c r="B4036" s="7" t="s">
        <v>48</v>
      </c>
      <c r="C4036" s="7" t="s">
        <v>21</v>
      </c>
      <c r="D4036" s="7" t="s">
        <v>31</v>
      </c>
      <c r="E4036" s="7" t="s">
        <v>35</v>
      </c>
      <c r="F4036" s="7" t="s">
        <v>8887</v>
      </c>
      <c r="G4036" s="7" t="s">
        <v>8888</v>
      </c>
      <c r="H4036" s="7">
        <v>66</v>
      </c>
      <c r="I4036" s="7">
        <v>38.11</v>
      </c>
      <c r="J4036" s="7">
        <v>12</v>
      </c>
      <c r="K4036" s="7">
        <v>457.32</v>
      </c>
      <c r="L4036" s="7" t="s">
        <v>38</v>
      </c>
      <c r="M4036" s="9">
        <v>1</v>
      </c>
      <c r="N4036" s="6" t="str">
        <f>IF(ev_charging_network_usage_!$I4036&lt;=10,"Low",IF(ev_charging_network_usage_!$I4036&lt;=30,"Medium","High"))</f>
        <v>High</v>
      </c>
      <c r="O4036" s="6" t="str">
        <f t="shared" ref="O4036:O4099" si="257">IF(M4036&lt;=2,"Low Satisfaction",IF(M4036&lt;=4,"Medium Satisfaction","High Satisfaction"))</f>
        <v>Low Satisfaction</v>
      </c>
      <c r="P4036" s="6" t="str">
        <f>IF(ev_charging_network_usage_!$H4036&lt;30,"Short Charging",IF(ev_charging_network_usage_!$H4036&lt;=60,"Medium Charging","Long Charging"))</f>
        <v>Long Charging</v>
      </c>
      <c r="Q4036" s="6">
        <f t="shared" si="256"/>
        <v>1</v>
      </c>
      <c r="R4036" s="30">
        <f t="shared" si="254"/>
        <v>0.37152777777777779</v>
      </c>
      <c r="S4036" s="28">
        <f t="shared" si="255"/>
        <v>45305</v>
      </c>
      <c r="T4036" s="28"/>
    </row>
    <row r="4037" spans="1:20" ht="13.2" x14ac:dyDescent="0.25">
      <c r="A4037" s="3" t="s">
        <v>8889</v>
      </c>
      <c r="B4037" s="3" t="s">
        <v>29</v>
      </c>
      <c r="C4037" s="3" t="s">
        <v>21</v>
      </c>
      <c r="D4037" s="3" t="s">
        <v>31</v>
      </c>
      <c r="E4037" s="3" t="s">
        <v>35</v>
      </c>
      <c r="F4037" s="4">
        <v>45234.234722222223</v>
      </c>
      <c r="G4037" s="4">
        <v>45234.293055555558</v>
      </c>
      <c r="H4037" s="3">
        <v>84</v>
      </c>
      <c r="I4037" s="3">
        <v>17.38</v>
      </c>
      <c r="J4037" s="3">
        <v>10</v>
      </c>
      <c r="K4037" s="3">
        <v>173.8</v>
      </c>
      <c r="L4037" s="3" t="s">
        <v>23</v>
      </c>
      <c r="M4037" s="5">
        <v>3</v>
      </c>
      <c r="N4037" s="6" t="str">
        <f>IF(ev_charging_network_usage_!$I4037&lt;=10,"Low",IF(ev_charging_network_usage_!$I4037&lt;=30,"Medium","High"))</f>
        <v>Medium</v>
      </c>
      <c r="O4037" s="6" t="str">
        <f t="shared" si="257"/>
        <v>Medium Satisfaction</v>
      </c>
      <c r="P4037" s="6" t="str">
        <f>IF(ev_charging_network_usage_!$H4037&lt;30,"Short Charging",IF(ev_charging_network_usage_!$H4037&lt;=60,"Medium Charging","Long Charging"))</f>
        <v>Long Charging</v>
      </c>
      <c r="Q4037" s="6">
        <f t="shared" si="256"/>
        <v>1</v>
      </c>
      <c r="R4037" s="30">
        <f t="shared" si="254"/>
        <v>0.23472222222222222</v>
      </c>
      <c r="S4037" s="28">
        <f t="shared" si="255"/>
        <v>45234</v>
      </c>
      <c r="T4037" s="28"/>
    </row>
    <row r="4038" spans="1:20" ht="13.2" x14ac:dyDescent="0.25">
      <c r="A4038" s="7" t="s">
        <v>8890</v>
      </c>
      <c r="B4038" s="7" t="s">
        <v>20</v>
      </c>
      <c r="C4038" s="7" t="s">
        <v>21</v>
      </c>
      <c r="D4038" s="7" t="s">
        <v>22</v>
      </c>
      <c r="E4038" s="7" t="s">
        <v>17</v>
      </c>
      <c r="F4038" s="8">
        <v>45295.599305555559</v>
      </c>
      <c r="G4038" s="8">
        <v>45295.660416666666</v>
      </c>
      <c r="H4038" s="7">
        <v>88</v>
      </c>
      <c r="I4038" s="7">
        <v>29.57</v>
      </c>
      <c r="J4038" s="7">
        <v>12</v>
      </c>
      <c r="K4038" s="7">
        <v>354.84</v>
      </c>
      <c r="L4038" s="7" t="s">
        <v>23</v>
      </c>
      <c r="M4038" s="9">
        <v>4</v>
      </c>
      <c r="N4038" s="6" t="str">
        <f>IF(ev_charging_network_usage_!$I4038&lt;=10,"Low",IF(ev_charging_network_usage_!$I4038&lt;=30,"Medium","High"))</f>
        <v>Medium</v>
      </c>
      <c r="O4038" s="6" t="str">
        <f t="shared" si="257"/>
        <v>Medium Satisfaction</v>
      </c>
      <c r="P4038" s="6" t="str">
        <f>IF(ev_charging_network_usage_!$H4038&lt;30,"Short Charging",IF(ev_charging_network_usage_!$H4038&lt;=60,"Medium Charging","Long Charging"))</f>
        <v>Long Charging</v>
      </c>
      <c r="Q4038" s="6">
        <f t="shared" si="256"/>
        <v>1</v>
      </c>
      <c r="R4038" s="30">
        <f t="shared" si="254"/>
        <v>0.59930555555555554</v>
      </c>
      <c r="S4038" s="28">
        <f t="shared" si="255"/>
        <v>45295</v>
      </c>
      <c r="T4038" s="28"/>
    </row>
    <row r="4039" spans="1:20" ht="13.2" x14ac:dyDescent="0.25">
      <c r="A4039" s="3" t="s">
        <v>8891</v>
      </c>
      <c r="B4039" s="3" t="s">
        <v>59</v>
      </c>
      <c r="C4039" s="3" t="s">
        <v>30</v>
      </c>
      <c r="D4039" s="3" t="s">
        <v>22</v>
      </c>
      <c r="E4039" s="3" t="s">
        <v>35</v>
      </c>
      <c r="F4039" s="3" t="s">
        <v>8892</v>
      </c>
      <c r="G4039" s="3" t="s">
        <v>8893</v>
      </c>
      <c r="H4039" s="3">
        <v>28</v>
      </c>
      <c r="I4039" s="3">
        <v>29.69</v>
      </c>
      <c r="J4039" s="3">
        <v>12</v>
      </c>
      <c r="K4039" s="3">
        <v>356.28</v>
      </c>
      <c r="L4039" s="3" t="s">
        <v>18</v>
      </c>
      <c r="M4039" s="5">
        <v>5</v>
      </c>
      <c r="N4039" s="6" t="str">
        <f>IF(ev_charging_network_usage_!$I4039&lt;=10,"Low",IF(ev_charging_network_usage_!$I4039&lt;=30,"Medium","High"))</f>
        <v>Medium</v>
      </c>
      <c r="O4039" s="6" t="str">
        <f t="shared" si="257"/>
        <v>High Satisfaction</v>
      </c>
      <c r="P4039" s="6" t="str">
        <f>IF(ev_charging_network_usage_!$H4039&lt;30,"Short Charging",IF(ev_charging_network_usage_!$H4039&lt;=60,"Medium Charging","Long Charging"))</f>
        <v>Short Charging</v>
      </c>
      <c r="Q4039" s="6">
        <f t="shared" si="256"/>
        <v>2</v>
      </c>
      <c r="R4039" s="30">
        <f t="shared" si="254"/>
        <v>0.91180555555555554</v>
      </c>
      <c r="S4039" s="28">
        <f t="shared" si="255"/>
        <v>44974</v>
      </c>
      <c r="T4039" s="28"/>
    </row>
    <row r="4040" spans="1:20" ht="13.2" x14ac:dyDescent="0.25">
      <c r="A4040" s="7" t="s">
        <v>8894</v>
      </c>
      <c r="B4040" s="7" t="s">
        <v>48</v>
      </c>
      <c r="C4040" s="7" t="s">
        <v>30</v>
      </c>
      <c r="D4040" s="7" t="s">
        <v>31</v>
      </c>
      <c r="E4040" s="7" t="s">
        <v>35</v>
      </c>
      <c r="F4040" s="7" t="s">
        <v>8895</v>
      </c>
      <c r="G4040" s="7" t="s">
        <v>8896</v>
      </c>
      <c r="H4040" s="7">
        <v>65</v>
      </c>
      <c r="I4040" s="7">
        <v>13.63</v>
      </c>
      <c r="J4040" s="7">
        <v>15</v>
      </c>
      <c r="K4040" s="7">
        <v>204.45</v>
      </c>
      <c r="L4040" s="7" t="s">
        <v>27</v>
      </c>
      <c r="M4040" s="9">
        <v>1</v>
      </c>
      <c r="N4040" s="6" t="str">
        <f>IF(ev_charging_network_usage_!$I4040&lt;=10,"Low",IF(ev_charging_network_usage_!$I4040&lt;=30,"Medium","High"))</f>
        <v>Medium</v>
      </c>
      <c r="O4040" s="6" t="str">
        <f t="shared" si="257"/>
        <v>Low Satisfaction</v>
      </c>
      <c r="P4040" s="6" t="str">
        <f>IF(ev_charging_network_usage_!$H4040&lt;30,"Short Charging",IF(ev_charging_network_usage_!$H4040&lt;=60,"Medium Charging","Long Charging"))</f>
        <v>Long Charging</v>
      </c>
      <c r="Q4040" s="6">
        <f t="shared" si="256"/>
        <v>2</v>
      </c>
      <c r="R4040" s="30">
        <f t="shared" si="254"/>
        <v>0.73402777777777772</v>
      </c>
      <c r="S4040" s="28">
        <f t="shared" si="255"/>
        <v>45557</v>
      </c>
      <c r="T4040" s="28"/>
    </row>
    <row r="4041" spans="1:20" ht="13.2" x14ac:dyDescent="0.25">
      <c r="A4041" s="3" t="s">
        <v>8897</v>
      </c>
      <c r="B4041" s="3" t="s">
        <v>55</v>
      </c>
      <c r="C4041" s="3" t="s">
        <v>21</v>
      </c>
      <c r="D4041" s="3" t="s">
        <v>16</v>
      </c>
      <c r="E4041" s="3" t="s">
        <v>17</v>
      </c>
      <c r="F4041" s="3" t="s">
        <v>8898</v>
      </c>
      <c r="G4041" s="3" t="s">
        <v>8899</v>
      </c>
      <c r="H4041" s="3">
        <v>42</v>
      </c>
      <c r="I4041" s="3">
        <v>44.46</v>
      </c>
      <c r="J4041" s="3">
        <v>12</v>
      </c>
      <c r="K4041" s="3">
        <v>533.52</v>
      </c>
      <c r="L4041" s="3" t="s">
        <v>38</v>
      </c>
      <c r="M4041" s="5">
        <v>4</v>
      </c>
      <c r="N4041" s="6" t="str">
        <f>IF(ev_charging_network_usage_!$I4041&lt;=10,"Low",IF(ev_charging_network_usage_!$I4041&lt;=30,"Medium","High"))</f>
        <v>High</v>
      </c>
      <c r="O4041" s="6" t="str">
        <f t="shared" si="257"/>
        <v>Medium Satisfaction</v>
      </c>
      <c r="P4041" s="6" t="str">
        <f>IF(ev_charging_network_usage_!$H4041&lt;30,"Short Charging",IF(ev_charging_network_usage_!$H4041&lt;=60,"Medium Charging","Long Charging"))</f>
        <v>Medium Charging</v>
      </c>
      <c r="Q4041" s="6">
        <f t="shared" si="256"/>
        <v>1</v>
      </c>
      <c r="R4041" s="30">
        <f t="shared" si="254"/>
        <v>0.28958333333333336</v>
      </c>
      <c r="S4041" s="28">
        <f t="shared" si="255"/>
        <v>45494</v>
      </c>
      <c r="T4041" s="28"/>
    </row>
    <row r="4042" spans="1:20" ht="13.2" x14ac:dyDescent="0.25">
      <c r="A4042" s="7" t="s">
        <v>8900</v>
      </c>
      <c r="B4042" s="7" t="s">
        <v>48</v>
      </c>
      <c r="C4042" s="7" t="s">
        <v>21</v>
      </c>
      <c r="D4042" s="7" t="s">
        <v>22</v>
      </c>
      <c r="E4042" s="7" t="s">
        <v>35</v>
      </c>
      <c r="F4042" s="7" t="s">
        <v>8901</v>
      </c>
      <c r="G4042" s="7" t="s">
        <v>8902</v>
      </c>
      <c r="H4042" s="7">
        <v>39</v>
      </c>
      <c r="I4042" s="7">
        <v>6.57</v>
      </c>
      <c r="J4042" s="7">
        <v>15</v>
      </c>
      <c r="K4042" s="7">
        <v>98.55</v>
      </c>
      <c r="L4042" s="7" t="s">
        <v>23</v>
      </c>
      <c r="M4042" s="9">
        <v>4</v>
      </c>
      <c r="N4042" s="6" t="str">
        <f>IF(ev_charging_network_usage_!$I4042&lt;=10,"Low",IF(ev_charging_network_usage_!$I4042&lt;=30,"Medium","High"))</f>
        <v>Low</v>
      </c>
      <c r="O4042" s="6" t="str">
        <f t="shared" si="257"/>
        <v>Medium Satisfaction</v>
      </c>
      <c r="P4042" s="6" t="str">
        <f>IF(ev_charging_network_usage_!$H4042&lt;30,"Short Charging",IF(ev_charging_network_usage_!$H4042&lt;=60,"Medium Charging","Long Charging"))</f>
        <v>Medium Charging</v>
      </c>
      <c r="Q4042" s="6">
        <f t="shared" si="256"/>
        <v>1</v>
      </c>
      <c r="R4042" s="30">
        <f t="shared" si="254"/>
        <v>0.91736111111111107</v>
      </c>
      <c r="S4042" s="28">
        <f t="shared" si="255"/>
        <v>45259</v>
      </c>
      <c r="T4042" s="28"/>
    </row>
    <row r="4043" spans="1:20" ht="13.2" x14ac:dyDescent="0.25">
      <c r="A4043" s="3" t="s">
        <v>8903</v>
      </c>
      <c r="B4043" s="3" t="s">
        <v>29</v>
      </c>
      <c r="C4043" s="3" t="s">
        <v>30</v>
      </c>
      <c r="D4043" s="3" t="s">
        <v>16</v>
      </c>
      <c r="E4043" s="3" t="s">
        <v>35</v>
      </c>
      <c r="F4043" s="3" t="s">
        <v>8904</v>
      </c>
      <c r="G4043" s="3" t="s">
        <v>8905</v>
      </c>
      <c r="H4043" s="3">
        <v>84</v>
      </c>
      <c r="I4043" s="3">
        <v>21.51</v>
      </c>
      <c r="J4043" s="3">
        <v>8</v>
      </c>
      <c r="K4043" s="3">
        <v>172.08</v>
      </c>
      <c r="L4043" s="3" t="s">
        <v>18</v>
      </c>
      <c r="M4043" s="5">
        <v>2</v>
      </c>
      <c r="N4043" s="6" t="str">
        <f>IF(ev_charging_network_usage_!$I4043&lt;=10,"Low",IF(ev_charging_network_usage_!$I4043&lt;=30,"Medium","High"))</f>
        <v>Medium</v>
      </c>
      <c r="O4043" s="6" t="str">
        <f t="shared" si="257"/>
        <v>Low Satisfaction</v>
      </c>
      <c r="P4043" s="6" t="str">
        <f>IF(ev_charging_network_usage_!$H4043&lt;30,"Short Charging",IF(ev_charging_network_usage_!$H4043&lt;=60,"Medium Charging","Long Charging"))</f>
        <v>Long Charging</v>
      </c>
      <c r="Q4043" s="6">
        <f t="shared" si="256"/>
        <v>2</v>
      </c>
      <c r="R4043" s="30">
        <f t="shared" si="254"/>
        <v>0.23055555555555557</v>
      </c>
      <c r="S4043" s="28">
        <f t="shared" si="255"/>
        <v>45188</v>
      </c>
      <c r="T4043" s="28"/>
    </row>
    <row r="4044" spans="1:20" ht="13.2" x14ac:dyDescent="0.25">
      <c r="A4044" s="7" t="s">
        <v>8906</v>
      </c>
      <c r="B4044" s="7" t="s">
        <v>29</v>
      </c>
      <c r="C4044" s="7" t="s">
        <v>15</v>
      </c>
      <c r="D4044" s="7" t="s">
        <v>34</v>
      </c>
      <c r="E4044" s="7" t="s">
        <v>35</v>
      </c>
      <c r="F4044" s="7" t="s">
        <v>8907</v>
      </c>
      <c r="G4044" s="7" t="s">
        <v>8908</v>
      </c>
      <c r="H4044" s="7">
        <v>54</v>
      </c>
      <c r="I4044" s="7">
        <v>11.91</v>
      </c>
      <c r="J4044" s="7">
        <v>8</v>
      </c>
      <c r="K4044" s="7">
        <v>95.28</v>
      </c>
      <c r="L4044" s="7" t="s">
        <v>38</v>
      </c>
      <c r="M4044" s="9">
        <v>4</v>
      </c>
      <c r="N4044" s="6" t="str">
        <f>IF(ev_charging_network_usage_!$I4044&lt;=10,"Low",IF(ev_charging_network_usage_!$I4044&lt;=30,"Medium","High"))</f>
        <v>Medium</v>
      </c>
      <c r="O4044" s="6" t="str">
        <f t="shared" si="257"/>
        <v>Medium Satisfaction</v>
      </c>
      <c r="P4044" s="6" t="str">
        <f>IF(ev_charging_network_usage_!$H4044&lt;30,"Short Charging",IF(ev_charging_network_usage_!$H4044&lt;=60,"Medium Charging","Long Charging"))</f>
        <v>Medium Charging</v>
      </c>
      <c r="Q4044" s="6">
        <f t="shared" si="256"/>
        <v>3</v>
      </c>
      <c r="R4044" s="30">
        <f t="shared" si="254"/>
        <v>0.72847222222222219</v>
      </c>
      <c r="S4044" s="28">
        <f t="shared" si="255"/>
        <v>45289</v>
      </c>
      <c r="T4044" s="28"/>
    </row>
    <row r="4045" spans="1:20" ht="13.2" x14ac:dyDescent="0.25">
      <c r="A4045" s="3" t="s">
        <v>8909</v>
      </c>
      <c r="B4045" s="3" t="s">
        <v>55</v>
      </c>
      <c r="C4045" s="3" t="s">
        <v>21</v>
      </c>
      <c r="D4045" s="3" t="s">
        <v>31</v>
      </c>
      <c r="E4045" s="3" t="s">
        <v>17</v>
      </c>
      <c r="F4045" s="3" t="s">
        <v>8910</v>
      </c>
      <c r="G4045" s="3" t="s">
        <v>8911</v>
      </c>
      <c r="H4045" s="3">
        <v>33</v>
      </c>
      <c r="I4045" s="3">
        <v>55.1</v>
      </c>
      <c r="J4045" s="3">
        <v>8</v>
      </c>
      <c r="K4045" s="3">
        <v>440.8</v>
      </c>
      <c r="L4045" s="3" t="s">
        <v>23</v>
      </c>
      <c r="M4045" s="5">
        <v>4</v>
      </c>
      <c r="N4045" s="6" t="str">
        <f>IF(ev_charging_network_usage_!$I4045&lt;=10,"Low",IF(ev_charging_network_usage_!$I4045&lt;=30,"Medium","High"))</f>
        <v>High</v>
      </c>
      <c r="O4045" s="6" t="str">
        <f t="shared" si="257"/>
        <v>Medium Satisfaction</v>
      </c>
      <c r="P4045" s="6" t="str">
        <f>IF(ev_charging_network_usage_!$H4045&lt;30,"Short Charging",IF(ev_charging_network_usage_!$H4045&lt;=60,"Medium Charging","Long Charging"))</f>
        <v>Medium Charging</v>
      </c>
      <c r="Q4045" s="6">
        <f t="shared" si="256"/>
        <v>1</v>
      </c>
      <c r="R4045" s="30">
        <f t="shared" si="254"/>
        <v>0.34791666666666665</v>
      </c>
      <c r="S4045" s="28">
        <f t="shared" si="255"/>
        <v>45521</v>
      </c>
      <c r="T4045" s="28"/>
    </row>
    <row r="4046" spans="1:20" ht="13.2" x14ac:dyDescent="0.25">
      <c r="A4046" s="7" t="s">
        <v>8912</v>
      </c>
      <c r="B4046" s="7" t="s">
        <v>14</v>
      </c>
      <c r="C4046" s="7" t="s">
        <v>15</v>
      </c>
      <c r="D4046" s="7" t="s">
        <v>16</v>
      </c>
      <c r="E4046" s="7" t="s">
        <v>17</v>
      </c>
      <c r="F4046" s="8">
        <v>45028.260416666664</v>
      </c>
      <c r="G4046" s="8">
        <v>45028.317361111112</v>
      </c>
      <c r="H4046" s="7">
        <v>82</v>
      </c>
      <c r="I4046" s="7">
        <v>10.68</v>
      </c>
      <c r="J4046" s="7">
        <v>12</v>
      </c>
      <c r="K4046" s="7">
        <v>128.16</v>
      </c>
      <c r="L4046" s="7" t="s">
        <v>18</v>
      </c>
      <c r="M4046" s="9">
        <v>5</v>
      </c>
      <c r="N4046" s="6" t="str">
        <f>IF(ev_charging_network_usage_!$I4046&lt;=10,"Low",IF(ev_charging_network_usage_!$I4046&lt;=30,"Medium","High"))</f>
        <v>Medium</v>
      </c>
      <c r="O4046" s="6" t="str">
        <f t="shared" si="257"/>
        <v>High Satisfaction</v>
      </c>
      <c r="P4046" s="6" t="str">
        <f>IF(ev_charging_network_usage_!$H4046&lt;30,"Short Charging",IF(ev_charging_network_usage_!$H4046&lt;=60,"Medium Charging","Long Charging"))</f>
        <v>Long Charging</v>
      </c>
      <c r="Q4046" s="6">
        <f t="shared" si="256"/>
        <v>3</v>
      </c>
      <c r="R4046" s="30">
        <f t="shared" si="254"/>
        <v>0.26041666666666669</v>
      </c>
      <c r="S4046" s="28">
        <f t="shared" si="255"/>
        <v>45028</v>
      </c>
      <c r="T4046" s="28"/>
    </row>
    <row r="4047" spans="1:20" ht="13.2" x14ac:dyDescent="0.25">
      <c r="A4047" s="3" t="s">
        <v>8913</v>
      </c>
      <c r="B4047" s="3" t="s">
        <v>78</v>
      </c>
      <c r="C4047" s="3" t="s">
        <v>21</v>
      </c>
      <c r="D4047" s="3" t="s">
        <v>34</v>
      </c>
      <c r="E4047" s="3" t="s">
        <v>17</v>
      </c>
      <c r="F4047" s="3" t="s">
        <v>8914</v>
      </c>
      <c r="G4047" s="3" t="s">
        <v>8915</v>
      </c>
      <c r="H4047" s="3">
        <v>61</v>
      </c>
      <c r="I4047" s="3">
        <v>11.76</v>
      </c>
      <c r="J4047" s="3">
        <v>15</v>
      </c>
      <c r="K4047" s="3">
        <v>176.4</v>
      </c>
      <c r="L4047" s="3" t="s">
        <v>18</v>
      </c>
      <c r="M4047" s="5">
        <v>3</v>
      </c>
      <c r="N4047" s="6" t="str">
        <f>IF(ev_charging_network_usage_!$I4047&lt;=10,"Low",IF(ev_charging_network_usage_!$I4047&lt;=30,"Medium","High"))</f>
        <v>Medium</v>
      </c>
      <c r="O4047" s="6" t="str">
        <f t="shared" si="257"/>
        <v>Medium Satisfaction</v>
      </c>
      <c r="P4047" s="6" t="str">
        <f>IF(ev_charging_network_usage_!$H4047&lt;30,"Short Charging",IF(ev_charging_network_usage_!$H4047&lt;=60,"Medium Charging","Long Charging"))</f>
        <v>Long Charging</v>
      </c>
      <c r="Q4047" s="6">
        <f t="shared" si="256"/>
        <v>1</v>
      </c>
      <c r="R4047" s="30">
        <f t="shared" si="254"/>
        <v>9.4444444444444442E-2</v>
      </c>
      <c r="S4047" s="28">
        <f t="shared" si="255"/>
        <v>45374</v>
      </c>
      <c r="T4047" s="28"/>
    </row>
    <row r="4048" spans="1:20" ht="13.2" x14ac:dyDescent="0.25">
      <c r="A4048" s="7" t="s">
        <v>8916</v>
      </c>
      <c r="B4048" s="7" t="s">
        <v>29</v>
      </c>
      <c r="C4048" s="7" t="s">
        <v>15</v>
      </c>
      <c r="D4048" s="7" t="s">
        <v>31</v>
      </c>
      <c r="E4048" s="7" t="s">
        <v>17</v>
      </c>
      <c r="F4048" s="7" t="s">
        <v>8917</v>
      </c>
      <c r="G4048" s="7" t="s">
        <v>8918</v>
      </c>
      <c r="H4048" s="7">
        <v>90</v>
      </c>
      <c r="I4048" s="7">
        <v>13.71</v>
      </c>
      <c r="J4048" s="7">
        <v>12</v>
      </c>
      <c r="K4048" s="7">
        <v>164.52</v>
      </c>
      <c r="L4048" s="7" t="s">
        <v>18</v>
      </c>
      <c r="M4048" s="9">
        <v>4</v>
      </c>
      <c r="N4048" s="6" t="str">
        <f>IF(ev_charging_network_usage_!$I4048&lt;=10,"Low",IF(ev_charging_network_usage_!$I4048&lt;=30,"Medium","High"))</f>
        <v>Medium</v>
      </c>
      <c r="O4048" s="6" t="str">
        <f t="shared" si="257"/>
        <v>Medium Satisfaction</v>
      </c>
      <c r="P4048" s="6" t="str">
        <f>IF(ev_charging_network_usage_!$H4048&lt;30,"Short Charging",IF(ev_charging_network_usage_!$H4048&lt;=60,"Medium Charging","Long Charging"))</f>
        <v>Long Charging</v>
      </c>
      <c r="Q4048" s="6">
        <f t="shared" si="256"/>
        <v>3</v>
      </c>
      <c r="R4048" s="30">
        <f t="shared" si="254"/>
        <v>0.66249999999999998</v>
      </c>
      <c r="S4048" s="28">
        <f t="shared" si="255"/>
        <v>45069</v>
      </c>
      <c r="T4048" s="28"/>
    </row>
    <row r="4049" spans="1:20" ht="13.2" x14ac:dyDescent="0.25">
      <c r="A4049" s="3" t="s">
        <v>8919</v>
      </c>
      <c r="B4049" s="3" t="s">
        <v>48</v>
      </c>
      <c r="C4049" s="3" t="s">
        <v>21</v>
      </c>
      <c r="D4049" s="3" t="s">
        <v>22</v>
      </c>
      <c r="E4049" s="3" t="s">
        <v>17</v>
      </c>
      <c r="F4049" s="3" t="s">
        <v>8920</v>
      </c>
      <c r="G4049" s="3" t="s">
        <v>8921</v>
      </c>
      <c r="H4049" s="3">
        <v>86</v>
      </c>
      <c r="I4049" s="3">
        <v>51.97</v>
      </c>
      <c r="J4049" s="3">
        <v>10</v>
      </c>
      <c r="K4049" s="3">
        <v>519.70000000000005</v>
      </c>
      <c r="L4049" s="3" t="s">
        <v>18</v>
      </c>
      <c r="M4049" s="5">
        <v>2</v>
      </c>
      <c r="N4049" s="6" t="str">
        <f>IF(ev_charging_network_usage_!$I4049&lt;=10,"Low",IF(ev_charging_network_usage_!$I4049&lt;=30,"Medium","High"))</f>
        <v>High</v>
      </c>
      <c r="O4049" s="6" t="str">
        <f t="shared" si="257"/>
        <v>Low Satisfaction</v>
      </c>
      <c r="P4049" s="6" t="str">
        <f>IF(ev_charging_network_usage_!$H4049&lt;30,"Short Charging",IF(ev_charging_network_usage_!$H4049&lt;=60,"Medium Charging","Long Charging"))</f>
        <v>Long Charging</v>
      </c>
      <c r="Q4049" s="6">
        <f t="shared" si="256"/>
        <v>1</v>
      </c>
      <c r="R4049" s="30">
        <f t="shared" si="254"/>
        <v>0.84236111111111112</v>
      </c>
      <c r="S4049" s="28">
        <f t="shared" si="255"/>
        <v>45595</v>
      </c>
      <c r="T4049" s="28"/>
    </row>
    <row r="4050" spans="1:20" ht="13.2" x14ac:dyDescent="0.25">
      <c r="A4050" s="7" t="s">
        <v>8922</v>
      </c>
      <c r="B4050" s="7" t="s">
        <v>78</v>
      </c>
      <c r="C4050" s="7" t="s">
        <v>21</v>
      </c>
      <c r="D4050" s="7" t="s">
        <v>31</v>
      </c>
      <c r="E4050" s="7" t="s">
        <v>35</v>
      </c>
      <c r="F4050" s="8">
        <v>45049.105555555558</v>
      </c>
      <c r="G4050" s="8">
        <v>45049.130555555559</v>
      </c>
      <c r="H4050" s="7">
        <v>36</v>
      </c>
      <c r="I4050" s="7">
        <v>13.83</v>
      </c>
      <c r="J4050" s="7">
        <v>15</v>
      </c>
      <c r="K4050" s="7">
        <v>207.45</v>
      </c>
      <c r="L4050" s="7" t="s">
        <v>38</v>
      </c>
      <c r="M4050" s="9">
        <v>2</v>
      </c>
      <c r="N4050" s="6" t="str">
        <f>IF(ev_charging_network_usage_!$I4050&lt;=10,"Low",IF(ev_charging_network_usage_!$I4050&lt;=30,"Medium","High"))</f>
        <v>Medium</v>
      </c>
      <c r="O4050" s="6" t="str">
        <f t="shared" si="257"/>
        <v>Low Satisfaction</v>
      </c>
      <c r="P4050" s="6" t="str">
        <f>IF(ev_charging_network_usage_!$H4050&lt;30,"Short Charging",IF(ev_charging_network_usage_!$H4050&lt;=60,"Medium Charging","Long Charging"))</f>
        <v>Medium Charging</v>
      </c>
      <c r="Q4050" s="6">
        <f t="shared" si="256"/>
        <v>1</v>
      </c>
      <c r="R4050" s="30">
        <f t="shared" si="254"/>
        <v>0.10555555555555556</v>
      </c>
      <c r="S4050" s="28">
        <f t="shared" si="255"/>
        <v>45049</v>
      </c>
      <c r="T4050" s="28"/>
    </row>
    <row r="4051" spans="1:20" ht="13.2" x14ac:dyDescent="0.25">
      <c r="A4051" s="3" t="s">
        <v>8923</v>
      </c>
      <c r="B4051" s="3" t="s">
        <v>14</v>
      </c>
      <c r="C4051" s="3" t="s">
        <v>21</v>
      </c>
      <c r="D4051" s="3" t="s">
        <v>31</v>
      </c>
      <c r="E4051" s="3" t="s">
        <v>35</v>
      </c>
      <c r="F4051" s="4">
        <v>45352.84375</v>
      </c>
      <c r="G4051" s="4">
        <v>45352.877083333333</v>
      </c>
      <c r="H4051" s="3">
        <v>48</v>
      </c>
      <c r="I4051" s="3">
        <v>19.760000000000002</v>
      </c>
      <c r="J4051" s="3">
        <v>12</v>
      </c>
      <c r="K4051" s="3">
        <v>237.12</v>
      </c>
      <c r="L4051" s="3" t="s">
        <v>18</v>
      </c>
      <c r="M4051" s="5">
        <v>3</v>
      </c>
      <c r="N4051" s="6" t="str">
        <f>IF(ev_charging_network_usage_!$I4051&lt;=10,"Low",IF(ev_charging_network_usage_!$I4051&lt;=30,"Medium","High"))</f>
        <v>Medium</v>
      </c>
      <c r="O4051" s="6" t="str">
        <f t="shared" si="257"/>
        <v>Medium Satisfaction</v>
      </c>
      <c r="P4051" s="6" t="str">
        <f>IF(ev_charging_network_usage_!$H4051&lt;30,"Short Charging",IF(ev_charging_network_usage_!$H4051&lt;=60,"Medium Charging","Long Charging"))</f>
        <v>Medium Charging</v>
      </c>
      <c r="Q4051" s="6">
        <f t="shared" si="256"/>
        <v>1</v>
      </c>
      <c r="R4051" s="30">
        <f t="shared" si="254"/>
        <v>0.84375</v>
      </c>
      <c r="S4051" s="28">
        <f t="shared" si="255"/>
        <v>45352</v>
      </c>
      <c r="T4051" s="28"/>
    </row>
    <row r="4052" spans="1:20" ht="13.2" x14ac:dyDescent="0.25">
      <c r="A4052" s="7" t="s">
        <v>8924</v>
      </c>
      <c r="B4052" s="7" t="s">
        <v>55</v>
      </c>
      <c r="C4052" s="7" t="s">
        <v>30</v>
      </c>
      <c r="D4052" s="7" t="s">
        <v>16</v>
      </c>
      <c r="E4052" s="7" t="s">
        <v>17</v>
      </c>
      <c r="F4052" s="7" t="s">
        <v>8925</v>
      </c>
      <c r="G4052" s="7" t="s">
        <v>8926</v>
      </c>
      <c r="H4052" s="7">
        <v>103</v>
      </c>
      <c r="I4052" s="7">
        <v>29.83</v>
      </c>
      <c r="J4052" s="7">
        <v>12</v>
      </c>
      <c r="K4052" s="7">
        <v>357.96</v>
      </c>
      <c r="L4052" s="7" t="s">
        <v>23</v>
      </c>
      <c r="M4052" s="9">
        <v>1</v>
      </c>
      <c r="N4052" s="6" t="str">
        <f>IF(ev_charging_network_usage_!$I4052&lt;=10,"Low",IF(ev_charging_network_usage_!$I4052&lt;=30,"Medium","High"))</f>
        <v>Medium</v>
      </c>
      <c r="O4052" s="6" t="str">
        <f t="shared" si="257"/>
        <v>Low Satisfaction</v>
      </c>
      <c r="P4052" s="6" t="str">
        <f>IF(ev_charging_network_usage_!$H4052&lt;30,"Short Charging",IF(ev_charging_network_usage_!$H4052&lt;=60,"Medium Charging","Long Charging"))</f>
        <v>Long Charging</v>
      </c>
      <c r="Q4052" s="6">
        <f t="shared" si="256"/>
        <v>2</v>
      </c>
      <c r="R4052" s="30">
        <f t="shared" si="254"/>
        <v>0.90069444444444446</v>
      </c>
      <c r="S4052" s="28">
        <f t="shared" si="255"/>
        <v>45397</v>
      </c>
      <c r="T4052" s="28"/>
    </row>
    <row r="4053" spans="1:20" ht="13.2" x14ac:dyDescent="0.25">
      <c r="A4053" s="3" t="s">
        <v>8927</v>
      </c>
      <c r="B4053" s="3" t="s">
        <v>48</v>
      </c>
      <c r="C4053" s="3" t="s">
        <v>21</v>
      </c>
      <c r="D4053" s="3" t="s">
        <v>34</v>
      </c>
      <c r="E4053" s="3" t="s">
        <v>35</v>
      </c>
      <c r="F4053" s="3" t="s">
        <v>8928</v>
      </c>
      <c r="G4053" s="3" t="s">
        <v>8929</v>
      </c>
      <c r="H4053" s="3">
        <v>25</v>
      </c>
      <c r="I4053" s="3">
        <v>36.33</v>
      </c>
      <c r="J4053" s="3">
        <v>8</v>
      </c>
      <c r="K4053" s="3">
        <v>290.64</v>
      </c>
      <c r="L4053" s="3" t="s">
        <v>23</v>
      </c>
      <c r="M4053" s="5">
        <v>5</v>
      </c>
      <c r="N4053" s="6" t="str">
        <f>IF(ev_charging_network_usage_!$I4053&lt;=10,"Low",IF(ev_charging_network_usage_!$I4053&lt;=30,"Medium","High"))</f>
        <v>High</v>
      </c>
      <c r="O4053" s="6" t="str">
        <f t="shared" si="257"/>
        <v>High Satisfaction</v>
      </c>
      <c r="P4053" s="6" t="str">
        <f>IF(ev_charging_network_usage_!$H4053&lt;30,"Short Charging",IF(ev_charging_network_usage_!$H4053&lt;=60,"Medium Charging","Long Charging"))</f>
        <v>Short Charging</v>
      </c>
      <c r="Q4053" s="6">
        <f t="shared" si="256"/>
        <v>1</v>
      </c>
      <c r="R4053" s="30">
        <f t="shared" si="254"/>
        <v>0.5180555555555556</v>
      </c>
      <c r="S4053" s="28">
        <f t="shared" si="255"/>
        <v>45365</v>
      </c>
      <c r="T4053" s="28"/>
    </row>
    <row r="4054" spans="1:20" ht="13.2" x14ac:dyDescent="0.25">
      <c r="A4054" s="7" t="s">
        <v>8930</v>
      </c>
      <c r="B4054" s="7" t="s">
        <v>20</v>
      </c>
      <c r="C4054" s="7" t="s">
        <v>30</v>
      </c>
      <c r="D4054" s="7" t="s">
        <v>34</v>
      </c>
      <c r="E4054" s="7" t="s">
        <v>17</v>
      </c>
      <c r="F4054" s="8">
        <v>45207.343055555553</v>
      </c>
      <c r="G4054" s="8">
        <v>45207.39166666667</v>
      </c>
      <c r="H4054" s="7">
        <v>70</v>
      </c>
      <c r="I4054" s="7">
        <v>43.21</v>
      </c>
      <c r="J4054" s="7">
        <v>12</v>
      </c>
      <c r="K4054" s="7">
        <v>518.52</v>
      </c>
      <c r="L4054" s="7" t="s">
        <v>27</v>
      </c>
      <c r="M4054" s="9">
        <v>4</v>
      </c>
      <c r="N4054" s="6" t="str">
        <f>IF(ev_charging_network_usage_!$I4054&lt;=10,"Low",IF(ev_charging_network_usage_!$I4054&lt;=30,"Medium","High"))</f>
        <v>High</v>
      </c>
      <c r="O4054" s="6" t="str">
        <f t="shared" si="257"/>
        <v>Medium Satisfaction</v>
      </c>
      <c r="P4054" s="6" t="str">
        <f>IF(ev_charging_network_usage_!$H4054&lt;30,"Short Charging",IF(ev_charging_network_usage_!$H4054&lt;=60,"Medium Charging","Long Charging"))</f>
        <v>Long Charging</v>
      </c>
      <c r="Q4054" s="6">
        <f t="shared" si="256"/>
        <v>2</v>
      </c>
      <c r="R4054" s="30">
        <f t="shared" si="254"/>
        <v>0.34305555555555556</v>
      </c>
      <c r="S4054" s="28">
        <f t="shared" si="255"/>
        <v>45207</v>
      </c>
      <c r="T4054" s="28"/>
    </row>
    <row r="4055" spans="1:20" ht="13.2" x14ac:dyDescent="0.25">
      <c r="A4055" s="3" t="s">
        <v>8931</v>
      </c>
      <c r="B4055" s="3" t="s">
        <v>14</v>
      </c>
      <c r="C4055" s="3" t="s">
        <v>30</v>
      </c>
      <c r="D4055" s="3" t="s">
        <v>34</v>
      </c>
      <c r="E4055" s="3" t="s">
        <v>35</v>
      </c>
      <c r="F4055" s="3" t="s">
        <v>8932</v>
      </c>
      <c r="G4055" s="3" t="s">
        <v>8933</v>
      </c>
      <c r="H4055" s="3">
        <v>84</v>
      </c>
      <c r="I4055" s="3">
        <v>41.1</v>
      </c>
      <c r="J4055" s="3">
        <v>10</v>
      </c>
      <c r="K4055" s="3">
        <v>411</v>
      </c>
      <c r="L4055" s="3" t="s">
        <v>38</v>
      </c>
      <c r="M4055" s="5">
        <v>3</v>
      </c>
      <c r="N4055" s="6" t="str">
        <f>IF(ev_charging_network_usage_!$I4055&lt;=10,"Low",IF(ev_charging_network_usage_!$I4055&lt;=30,"Medium","High"))</f>
        <v>High</v>
      </c>
      <c r="O4055" s="6" t="str">
        <f t="shared" si="257"/>
        <v>Medium Satisfaction</v>
      </c>
      <c r="P4055" s="6" t="str">
        <f>IF(ev_charging_network_usage_!$H4055&lt;30,"Short Charging",IF(ev_charging_network_usage_!$H4055&lt;=60,"Medium Charging","Long Charging"))</f>
        <v>Long Charging</v>
      </c>
      <c r="Q4055" s="6">
        <f t="shared" si="256"/>
        <v>2</v>
      </c>
      <c r="R4055" s="30">
        <f t="shared" si="254"/>
        <v>0.88055555555555554</v>
      </c>
      <c r="S4055" s="28">
        <f t="shared" si="255"/>
        <v>45005</v>
      </c>
      <c r="T4055" s="28"/>
    </row>
    <row r="4056" spans="1:20" ht="13.2" x14ac:dyDescent="0.25">
      <c r="A4056" s="7" t="s">
        <v>8934</v>
      </c>
      <c r="B4056" s="7" t="s">
        <v>43</v>
      </c>
      <c r="C4056" s="7" t="s">
        <v>15</v>
      </c>
      <c r="D4056" s="7" t="s">
        <v>31</v>
      </c>
      <c r="E4056" s="7" t="s">
        <v>35</v>
      </c>
      <c r="F4056" s="7" t="s">
        <v>8935</v>
      </c>
      <c r="G4056" s="7" t="s">
        <v>8936</v>
      </c>
      <c r="H4056" s="7">
        <v>37</v>
      </c>
      <c r="I4056" s="7">
        <v>56.34</v>
      </c>
      <c r="J4056" s="7">
        <v>10</v>
      </c>
      <c r="K4056" s="7">
        <v>563.4</v>
      </c>
      <c r="L4056" s="7" t="s">
        <v>27</v>
      </c>
      <c r="M4056" s="9">
        <v>4</v>
      </c>
      <c r="N4056" s="6" t="str">
        <f>IF(ev_charging_network_usage_!$I4056&lt;=10,"Low",IF(ev_charging_network_usage_!$I4056&lt;=30,"Medium","High"))</f>
        <v>High</v>
      </c>
      <c r="O4056" s="6" t="str">
        <f t="shared" si="257"/>
        <v>Medium Satisfaction</v>
      </c>
      <c r="P4056" s="6" t="str">
        <f>IF(ev_charging_network_usage_!$H4056&lt;30,"Short Charging",IF(ev_charging_network_usage_!$H4056&lt;=60,"Medium Charging","Long Charging"))</f>
        <v>Medium Charging</v>
      </c>
      <c r="Q4056" s="6">
        <f t="shared" si="256"/>
        <v>3</v>
      </c>
      <c r="R4056" s="30">
        <f t="shared" si="254"/>
        <v>0.42777777777777776</v>
      </c>
      <c r="S4056" s="28">
        <f t="shared" si="255"/>
        <v>45214</v>
      </c>
      <c r="T4056" s="28"/>
    </row>
    <row r="4057" spans="1:20" ht="13.2" x14ac:dyDescent="0.25">
      <c r="A4057" s="3" t="s">
        <v>8937</v>
      </c>
      <c r="B4057" s="3" t="s">
        <v>48</v>
      </c>
      <c r="C4057" s="3" t="s">
        <v>30</v>
      </c>
      <c r="D4057" s="3" t="s">
        <v>31</v>
      </c>
      <c r="E4057" s="3" t="s">
        <v>17</v>
      </c>
      <c r="F4057" s="4">
        <v>45360.992361111108</v>
      </c>
      <c r="G4057" s="4">
        <v>45391.063194444447</v>
      </c>
      <c r="H4057" s="3">
        <v>102</v>
      </c>
      <c r="I4057" s="3">
        <v>4.3099999999999996</v>
      </c>
      <c r="J4057" s="3">
        <v>8</v>
      </c>
      <c r="K4057" s="3">
        <v>34.479999999999997</v>
      </c>
      <c r="L4057" s="3" t="s">
        <v>27</v>
      </c>
      <c r="M4057" s="5">
        <v>5</v>
      </c>
      <c r="N4057" s="6" t="str">
        <f>IF(ev_charging_network_usage_!$I4057&lt;=10,"Low",IF(ev_charging_network_usage_!$I4057&lt;=30,"Medium","High"))</f>
        <v>Low</v>
      </c>
      <c r="O4057" s="6" t="str">
        <f t="shared" si="257"/>
        <v>High Satisfaction</v>
      </c>
      <c r="P4057" s="6" t="str">
        <f>IF(ev_charging_network_usage_!$H4057&lt;30,"Short Charging",IF(ev_charging_network_usage_!$H4057&lt;=60,"Medium Charging","Long Charging"))</f>
        <v>Long Charging</v>
      </c>
      <c r="Q4057" s="6">
        <f t="shared" si="256"/>
        <v>2</v>
      </c>
      <c r="R4057" s="30">
        <f t="shared" si="254"/>
        <v>0.99236111111111114</v>
      </c>
      <c r="S4057" s="28">
        <f t="shared" si="255"/>
        <v>45360</v>
      </c>
      <c r="T4057" s="28"/>
    </row>
    <row r="4058" spans="1:20" ht="13.2" x14ac:dyDescent="0.25">
      <c r="A4058" s="7" t="s">
        <v>8938</v>
      </c>
      <c r="B4058" s="7" t="s">
        <v>55</v>
      </c>
      <c r="C4058" s="7" t="s">
        <v>21</v>
      </c>
      <c r="D4058" s="7" t="s">
        <v>31</v>
      </c>
      <c r="E4058" s="7" t="s">
        <v>17</v>
      </c>
      <c r="F4058" s="8">
        <v>45599.796527777777</v>
      </c>
      <c r="G4058" s="8">
        <v>45599.80972222222</v>
      </c>
      <c r="H4058" s="7">
        <v>19</v>
      </c>
      <c r="I4058" s="7">
        <v>52.7</v>
      </c>
      <c r="J4058" s="7">
        <v>10</v>
      </c>
      <c r="K4058" s="7">
        <v>527</v>
      </c>
      <c r="L4058" s="7" t="s">
        <v>38</v>
      </c>
      <c r="M4058" s="9">
        <v>3</v>
      </c>
      <c r="N4058" s="6" t="str">
        <f>IF(ev_charging_network_usage_!$I4058&lt;=10,"Low",IF(ev_charging_network_usage_!$I4058&lt;=30,"Medium","High"))</f>
        <v>High</v>
      </c>
      <c r="O4058" s="6" t="str">
        <f t="shared" si="257"/>
        <v>Medium Satisfaction</v>
      </c>
      <c r="P4058" s="6" t="str">
        <f>IF(ev_charging_network_usage_!$H4058&lt;30,"Short Charging",IF(ev_charging_network_usage_!$H4058&lt;=60,"Medium Charging","Long Charging"))</f>
        <v>Short Charging</v>
      </c>
      <c r="Q4058" s="6">
        <f t="shared" si="256"/>
        <v>1</v>
      </c>
      <c r="R4058" s="30">
        <f t="shared" si="254"/>
        <v>0.79652777777777772</v>
      </c>
      <c r="S4058" s="28">
        <f t="shared" si="255"/>
        <v>45599</v>
      </c>
      <c r="T4058" s="28"/>
    </row>
    <row r="4059" spans="1:20" ht="13.2" x14ac:dyDescent="0.25">
      <c r="A4059" s="3" t="s">
        <v>8939</v>
      </c>
      <c r="B4059" s="3" t="s">
        <v>43</v>
      </c>
      <c r="C4059" s="3" t="s">
        <v>15</v>
      </c>
      <c r="D4059" s="3" t="s">
        <v>16</v>
      </c>
      <c r="E4059" s="3" t="s">
        <v>35</v>
      </c>
      <c r="F4059" s="4">
        <v>45143.261805555558</v>
      </c>
      <c r="G4059" s="4">
        <v>45143.336805555555</v>
      </c>
      <c r="H4059" s="3">
        <v>108</v>
      </c>
      <c r="I4059" s="3">
        <v>9.06</v>
      </c>
      <c r="J4059" s="3">
        <v>10</v>
      </c>
      <c r="K4059" s="3">
        <v>90.6</v>
      </c>
      <c r="L4059" s="3" t="s">
        <v>23</v>
      </c>
      <c r="M4059" s="5">
        <v>4</v>
      </c>
      <c r="N4059" s="6" t="str">
        <f>IF(ev_charging_network_usage_!$I4059&lt;=10,"Low",IF(ev_charging_network_usage_!$I4059&lt;=30,"Medium","High"))</f>
        <v>Low</v>
      </c>
      <c r="O4059" s="6" t="str">
        <f t="shared" si="257"/>
        <v>Medium Satisfaction</v>
      </c>
      <c r="P4059" s="6" t="str">
        <f>IF(ev_charging_network_usage_!$H4059&lt;30,"Short Charging",IF(ev_charging_network_usage_!$H4059&lt;=60,"Medium Charging","Long Charging"))</f>
        <v>Long Charging</v>
      </c>
      <c r="Q4059" s="6">
        <f t="shared" si="256"/>
        <v>3</v>
      </c>
      <c r="R4059" s="30">
        <f t="shared" si="254"/>
        <v>0.26180555555555557</v>
      </c>
      <c r="S4059" s="28">
        <f t="shared" si="255"/>
        <v>45143</v>
      </c>
      <c r="T4059" s="28"/>
    </row>
    <row r="4060" spans="1:20" ht="13.2" x14ac:dyDescent="0.25">
      <c r="A4060" s="7" t="s">
        <v>8940</v>
      </c>
      <c r="B4060" s="7" t="s">
        <v>78</v>
      </c>
      <c r="C4060" s="7" t="s">
        <v>30</v>
      </c>
      <c r="D4060" s="7" t="s">
        <v>34</v>
      </c>
      <c r="E4060" s="7" t="s">
        <v>35</v>
      </c>
      <c r="F4060" s="7" t="s">
        <v>8941</v>
      </c>
      <c r="G4060" s="7" t="s">
        <v>8942</v>
      </c>
      <c r="H4060" s="7">
        <v>22</v>
      </c>
      <c r="I4060" s="7">
        <v>34.49</v>
      </c>
      <c r="J4060" s="7">
        <v>8</v>
      </c>
      <c r="K4060" s="7">
        <v>275.92</v>
      </c>
      <c r="L4060" s="7" t="s">
        <v>23</v>
      </c>
      <c r="M4060" s="9">
        <v>2</v>
      </c>
      <c r="N4060" s="6" t="str">
        <f>IF(ev_charging_network_usage_!$I4060&lt;=10,"Low",IF(ev_charging_network_usage_!$I4060&lt;=30,"Medium","High"))</f>
        <v>High</v>
      </c>
      <c r="O4060" s="6" t="str">
        <f t="shared" si="257"/>
        <v>Low Satisfaction</v>
      </c>
      <c r="P4060" s="6" t="str">
        <f>IF(ev_charging_network_usage_!$H4060&lt;30,"Short Charging",IF(ev_charging_network_usage_!$H4060&lt;=60,"Medium Charging","Long Charging"))</f>
        <v>Short Charging</v>
      </c>
      <c r="Q4060" s="6">
        <f t="shared" si="256"/>
        <v>2</v>
      </c>
      <c r="R4060" s="30">
        <f t="shared" si="254"/>
        <v>0.23125000000000001</v>
      </c>
      <c r="S4060" s="28">
        <f t="shared" si="255"/>
        <v>45310</v>
      </c>
      <c r="T4060" s="28"/>
    </row>
    <row r="4061" spans="1:20" ht="13.2" x14ac:dyDescent="0.25">
      <c r="A4061" s="3" t="s">
        <v>8943</v>
      </c>
      <c r="B4061" s="3" t="s">
        <v>59</v>
      </c>
      <c r="C4061" s="3" t="s">
        <v>15</v>
      </c>
      <c r="D4061" s="3" t="s">
        <v>16</v>
      </c>
      <c r="E4061" s="3" t="s">
        <v>17</v>
      </c>
      <c r="F4061" s="4">
        <v>45116.982638888891</v>
      </c>
      <c r="G4061" s="4">
        <v>45147.001388888886</v>
      </c>
      <c r="H4061" s="3">
        <v>27</v>
      </c>
      <c r="I4061" s="3">
        <v>33.57</v>
      </c>
      <c r="J4061" s="3">
        <v>10</v>
      </c>
      <c r="K4061" s="3">
        <v>335.7</v>
      </c>
      <c r="L4061" s="3" t="s">
        <v>18</v>
      </c>
      <c r="M4061" s="5">
        <v>3</v>
      </c>
      <c r="N4061" s="6" t="str">
        <f>IF(ev_charging_network_usage_!$I4061&lt;=10,"Low",IF(ev_charging_network_usage_!$I4061&lt;=30,"Medium","High"))</f>
        <v>High</v>
      </c>
      <c r="O4061" s="6" t="str">
        <f t="shared" si="257"/>
        <v>Medium Satisfaction</v>
      </c>
      <c r="P4061" s="6" t="str">
        <f>IF(ev_charging_network_usage_!$H4061&lt;30,"Short Charging",IF(ev_charging_network_usage_!$H4061&lt;=60,"Medium Charging","Long Charging"))</f>
        <v>Short Charging</v>
      </c>
      <c r="Q4061" s="6">
        <f t="shared" si="256"/>
        <v>3</v>
      </c>
      <c r="R4061" s="30">
        <f t="shared" si="254"/>
        <v>0.98263888888888884</v>
      </c>
      <c r="S4061" s="28">
        <f t="shared" si="255"/>
        <v>45116</v>
      </c>
      <c r="T4061" s="28"/>
    </row>
    <row r="4062" spans="1:20" ht="13.2" x14ac:dyDescent="0.25">
      <c r="A4062" s="7" t="s">
        <v>8944</v>
      </c>
      <c r="B4062" s="7" t="s">
        <v>48</v>
      </c>
      <c r="C4062" s="7" t="s">
        <v>21</v>
      </c>
      <c r="D4062" s="7" t="s">
        <v>34</v>
      </c>
      <c r="E4062" s="7" t="s">
        <v>35</v>
      </c>
      <c r="F4062" s="7" t="s">
        <v>8945</v>
      </c>
      <c r="G4062" s="7" t="s">
        <v>8946</v>
      </c>
      <c r="H4062" s="7">
        <v>68</v>
      </c>
      <c r="I4062" s="7">
        <v>49.24</v>
      </c>
      <c r="J4062" s="7">
        <v>15</v>
      </c>
      <c r="K4062" s="7">
        <v>738.6</v>
      </c>
      <c r="L4062" s="7" t="s">
        <v>18</v>
      </c>
      <c r="M4062" s="9">
        <v>4</v>
      </c>
      <c r="N4062" s="6" t="str">
        <f>IF(ev_charging_network_usage_!$I4062&lt;=10,"Low",IF(ev_charging_network_usage_!$I4062&lt;=30,"Medium","High"))</f>
        <v>High</v>
      </c>
      <c r="O4062" s="6" t="str">
        <f t="shared" si="257"/>
        <v>Medium Satisfaction</v>
      </c>
      <c r="P4062" s="6" t="str">
        <f>IF(ev_charging_network_usage_!$H4062&lt;30,"Short Charging",IF(ev_charging_network_usage_!$H4062&lt;=60,"Medium Charging","Long Charging"))</f>
        <v>Long Charging</v>
      </c>
      <c r="Q4062" s="6">
        <f t="shared" si="256"/>
        <v>1</v>
      </c>
      <c r="R4062" s="30">
        <f t="shared" si="254"/>
        <v>9.7916666666666666E-2</v>
      </c>
      <c r="S4062" s="28">
        <f t="shared" si="255"/>
        <v>45310</v>
      </c>
      <c r="T4062" s="28"/>
    </row>
    <row r="4063" spans="1:20" ht="13.2" x14ac:dyDescent="0.25">
      <c r="A4063" s="3" t="s">
        <v>8947</v>
      </c>
      <c r="B4063" s="3" t="s">
        <v>78</v>
      </c>
      <c r="C4063" s="3" t="s">
        <v>30</v>
      </c>
      <c r="D4063" s="3" t="s">
        <v>22</v>
      </c>
      <c r="E4063" s="3" t="s">
        <v>17</v>
      </c>
      <c r="F4063" s="4">
        <v>45237.681944444441</v>
      </c>
      <c r="G4063" s="4">
        <v>45237.700694444444</v>
      </c>
      <c r="H4063" s="3">
        <v>27</v>
      </c>
      <c r="I4063" s="3">
        <v>51.96</v>
      </c>
      <c r="J4063" s="3">
        <v>12</v>
      </c>
      <c r="K4063" s="3">
        <v>623.52</v>
      </c>
      <c r="L4063" s="3" t="s">
        <v>27</v>
      </c>
      <c r="M4063" s="5">
        <v>2</v>
      </c>
      <c r="N4063" s="6" t="str">
        <f>IF(ev_charging_network_usage_!$I4063&lt;=10,"Low",IF(ev_charging_network_usage_!$I4063&lt;=30,"Medium","High"))</f>
        <v>High</v>
      </c>
      <c r="O4063" s="6" t="str">
        <f t="shared" si="257"/>
        <v>Low Satisfaction</v>
      </c>
      <c r="P4063" s="6" t="str">
        <f>IF(ev_charging_network_usage_!$H4063&lt;30,"Short Charging",IF(ev_charging_network_usage_!$H4063&lt;=60,"Medium Charging","Long Charging"))</f>
        <v>Short Charging</v>
      </c>
      <c r="Q4063" s="6">
        <f t="shared" si="256"/>
        <v>2</v>
      </c>
      <c r="R4063" s="30">
        <f t="shared" si="254"/>
        <v>0.68194444444444446</v>
      </c>
      <c r="S4063" s="28">
        <f t="shared" si="255"/>
        <v>45237</v>
      </c>
      <c r="T4063" s="28"/>
    </row>
    <row r="4064" spans="1:20" ht="13.2" x14ac:dyDescent="0.25">
      <c r="A4064" s="7" t="s">
        <v>8948</v>
      </c>
      <c r="B4064" s="7" t="s">
        <v>55</v>
      </c>
      <c r="C4064" s="7" t="s">
        <v>30</v>
      </c>
      <c r="D4064" s="7" t="s">
        <v>34</v>
      </c>
      <c r="E4064" s="7" t="s">
        <v>17</v>
      </c>
      <c r="F4064" s="7" t="s">
        <v>8949</v>
      </c>
      <c r="G4064" s="7" t="s">
        <v>8950</v>
      </c>
      <c r="H4064" s="7">
        <v>40</v>
      </c>
      <c r="I4064" s="7">
        <v>48.23</v>
      </c>
      <c r="J4064" s="7">
        <v>12</v>
      </c>
      <c r="K4064" s="7">
        <v>578.76</v>
      </c>
      <c r="L4064" s="7" t="s">
        <v>23</v>
      </c>
      <c r="M4064" s="9">
        <v>1</v>
      </c>
      <c r="N4064" s="6" t="str">
        <f>IF(ev_charging_network_usage_!$I4064&lt;=10,"Low",IF(ev_charging_network_usage_!$I4064&lt;=30,"Medium","High"))</f>
        <v>High</v>
      </c>
      <c r="O4064" s="6" t="str">
        <f t="shared" si="257"/>
        <v>Low Satisfaction</v>
      </c>
      <c r="P4064" s="6" t="str">
        <f>IF(ev_charging_network_usage_!$H4064&lt;30,"Short Charging",IF(ev_charging_network_usage_!$H4064&lt;=60,"Medium Charging","Long Charging"))</f>
        <v>Medium Charging</v>
      </c>
      <c r="Q4064" s="6">
        <f t="shared" si="256"/>
        <v>2</v>
      </c>
      <c r="R4064" s="30">
        <f t="shared" si="254"/>
        <v>0.88124999999999998</v>
      </c>
      <c r="S4064" s="28">
        <f t="shared" si="255"/>
        <v>45625</v>
      </c>
      <c r="T4064" s="28"/>
    </row>
    <row r="4065" spans="1:20" ht="13.2" x14ac:dyDescent="0.25">
      <c r="A4065" s="3" t="s">
        <v>8951</v>
      </c>
      <c r="B4065" s="3" t="s">
        <v>78</v>
      </c>
      <c r="C4065" s="3" t="s">
        <v>21</v>
      </c>
      <c r="D4065" s="3" t="s">
        <v>22</v>
      </c>
      <c r="E4065" s="3" t="s">
        <v>35</v>
      </c>
      <c r="F4065" s="4">
        <v>45627.743055555555</v>
      </c>
      <c r="G4065" s="4">
        <v>45627.821527777778</v>
      </c>
      <c r="H4065" s="3">
        <v>113</v>
      </c>
      <c r="I4065" s="3">
        <v>56.53</v>
      </c>
      <c r="J4065" s="3">
        <v>15</v>
      </c>
      <c r="K4065" s="3">
        <v>847.95</v>
      </c>
      <c r="L4065" s="3" t="s">
        <v>27</v>
      </c>
      <c r="M4065" s="5">
        <v>1</v>
      </c>
      <c r="N4065" s="6" t="str">
        <f>IF(ev_charging_network_usage_!$I4065&lt;=10,"Low",IF(ev_charging_network_usage_!$I4065&lt;=30,"Medium","High"))</f>
        <v>High</v>
      </c>
      <c r="O4065" s="6" t="str">
        <f t="shared" si="257"/>
        <v>Low Satisfaction</v>
      </c>
      <c r="P4065" s="6" t="str">
        <f>IF(ev_charging_network_usage_!$H4065&lt;30,"Short Charging",IF(ev_charging_network_usage_!$H4065&lt;=60,"Medium Charging","Long Charging"))</f>
        <v>Long Charging</v>
      </c>
      <c r="Q4065" s="6">
        <f t="shared" si="256"/>
        <v>1</v>
      </c>
      <c r="R4065" s="30">
        <f t="shared" si="254"/>
        <v>0.74305555555555558</v>
      </c>
      <c r="S4065" s="28">
        <f t="shared" si="255"/>
        <v>45627</v>
      </c>
      <c r="T4065" s="28"/>
    </row>
    <row r="4066" spans="1:20" ht="13.2" x14ac:dyDescent="0.25">
      <c r="A4066" s="7" t="s">
        <v>8952</v>
      </c>
      <c r="B4066" s="7" t="s">
        <v>59</v>
      </c>
      <c r="C4066" s="7" t="s">
        <v>30</v>
      </c>
      <c r="D4066" s="7" t="s">
        <v>22</v>
      </c>
      <c r="E4066" s="7" t="s">
        <v>17</v>
      </c>
      <c r="F4066" s="8">
        <v>44964.460416666669</v>
      </c>
      <c r="G4066" s="8">
        <v>44964.529166666667</v>
      </c>
      <c r="H4066" s="7">
        <v>99</v>
      </c>
      <c r="I4066" s="7">
        <v>43.64</v>
      </c>
      <c r="J4066" s="7">
        <v>10</v>
      </c>
      <c r="K4066" s="7">
        <v>436.4</v>
      </c>
      <c r="L4066" s="7" t="s">
        <v>27</v>
      </c>
      <c r="M4066" s="9">
        <v>2</v>
      </c>
      <c r="N4066" s="6" t="str">
        <f>IF(ev_charging_network_usage_!$I4066&lt;=10,"Low",IF(ev_charging_network_usage_!$I4066&lt;=30,"Medium","High"))</f>
        <v>High</v>
      </c>
      <c r="O4066" s="6" t="str">
        <f t="shared" si="257"/>
        <v>Low Satisfaction</v>
      </c>
      <c r="P4066" s="6" t="str">
        <f>IF(ev_charging_network_usage_!$H4066&lt;30,"Short Charging",IF(ev_charging_network_usage_!$H4066&lt;=60,"Medium Charging","Long Charging"))</f>
        <v>Long Charging</v>
      </c>
      <c r="Q4066" s="6">
        <f t="shared" si="256"/>
        <v>2</v>
      </c>
      <c r="R4066" s="30">
        <f t="shared" si="254"/>
        <v>0.46041666666666664</v>
      </c>
      <c r="S4066" s="28">
        <f t="shared" si="255"/>
        <v>44964</v>
      </c>
      <c r="T4066" s="28"/>
    </row>
    <row r="4067" spans="1:20" ht="13.2" x14ac:dyDescent="0.25">
      <c r="A4067" s="3" t="s">
        <v>8953</v>
      </c>
      <c r="B4067" s="3" t="s">
        <v>55</v>
      </c>
      <c r="C4067" s="3" t="s">
        <v>21</v>
      </c>
      <c r="D4067" s="3" t="s">
        <v>16</v>
      </c>
      <c r="E4067" s="3" t="s">
        <v>17</v>
      </c>
      <c r="F4067" s="3" t="s">
        <v>8954</v>
      </c>
      <c r="G4067" s="3" t="s">
        <v>8955</v>
      </c>
      <c r="H4067" s="3">
        <v>89</v>
      </c>
      <c r="I4067" s="3">
        <v>34.25</v>
      </c>
      <c r="J4067" s="3">
        <v>10</v>
      </c>
      <c r="K4067" s="3">
        <v>342.5</v>
      </c>
      <c r="L4067" s="3" t="s">
        <v>18</v>
      </c>
      <c r="M4067" s="5">
        <v>3</v>
      </c>
      <c r="N4067" s="6" t="str">
        <f>IF(ev_charging_network_usage_!$I4067&lt;=10,"Low",IF(ev_charging_network_usage_!$I4067&lt;=30,"Medium","High"))</f>
        <v>High</v>
      </c>
      <c r="O4067" s="6" t="str">
        <f t="shared" si="257"/>
        <v>Medium Satisfaction</v>
      </c>
      <c r="P4067" s="6" t="str">
        <f>IF(ev_charging_network_usage_!$H4067&lt;30,"Short Charging",IF(ev_charging_network_usage_!$H4067&lt;=60,"Medium Charging","Long Charging"))</f>
        <v>Long Charging</v>
      </c>
      <c r="Q4067" s="6">
        <f t="shared" si="256"/>
        <v>1</v>
      </c>
      <c r="R4067" s="30">
        <f t="shared" si="254"/>
        <v>0.65416666666666667</v>
      </c>
      <c r="S4067" s="28">
        <f t="shared" si="255"/>
        <v>45559</v>
      </c>
      <c r="T4067" s="28"/>
    </row>
    <row r="4068" spans="1:20" ht="13.2" x14ac:dyDescent="0.25">
      <c r="A4068" s="7" t="s">
        <v>8956</v>
      </c>
      <c r="B4068" s="7" t="s">
        <v>14</v>
      </c>
      <c r="C4068" s="7" t="s">
        <v>15</v>
      </c>
      <c r="D4068" s="7" t="s">
        <v>16</v>
      </c>
      <c r="E4068" s="7" t="s">
        <v>35</v>
      </c>
      <c r="F4068" s="8">
        <v>45354.454861111109</v>
      </c>
      <c r="G4068" s="8">
        <v>45354.473611111112</v>
      </c>
      <c r="H4068" s="7">
        <v>27</v>
      </c>
      <c r="I4068" s="7">
        <v>41.62</v>
      </c>
      <c r="J4068" s="7">
        <v>12</v>
      </c>
      <c r="K4068" s="7">
        <v>499.44</v>
      </c>
      <c r="L4068" s="7" t="s">
        <v>38</v>
      </c>
      <c r="M4068" s="9">
        <v>1</v>
      </c>
      <c r="N4068" s="6" t="str">
        <f>IF(ev_charging_network_usage_!$I4068&lt;=10,"Low",IF(ev_charging_network_usage_!$I4068&lt;=30,"Medium","High"))</f>
        <v>High</v>
      </c>
      <c r="O4068" s="6" t="str">
        <f t="shared" si="257"/>
        <v>Low Satisfaction</v>
      </c>
      <c r="P4068" s="6" t="str">
        <f>IF(ev_charging_network_usage_!$H4068&lt;30,"Short Charging",IF(ev_charging_network_usage_!$H4068&lt;=60,"Medium Charging","Long Charging"))</f>
        <v>Short Charging</v>
      </c>
      <c r="Q4068" s="6">
        <f t="shared" si="256"/>
        <v>3</v>
      </c>
      <c r="R4068" s="30">
        <f t="shared" si="254"/>
        <v>0.4548611111111111</v>
      </c>
      <c r="S4068" s="28">
        <f t="shared" si="255"/>
        <v>45354</v>
      </c>
      <c r="T4068" s="28"/>
    </row>
    <row r="4069" spans="1:20" ht="13.2" x14ac:dyDescent="0.25">
      <c r="A4069" s="3" t="s">
        <v>8957</v>
      </c>
      <c r="B4069" s="3" t="s">
        <v>14</v>
      </c>
      <c r="C4069" s="3" t="s">
        <v>30</v>
      </c>
      <c r="D4069" s="3" t="s">
        <v>31</v>
      </c>
      <c r="E4069" s="3" t="s">
        <v>17</v>
      </c>
      <c r="F4069" s="3" t="s">
        <v>8958</v>
      </c>
      <c r="G4069" s="3" t="s">
        <v>8959</v>
      </c>
      <c r="H4069" s="3">
        <v>33</v>
      </c>
      <c r="I4069" s="3">
        <v>8.26</v>
      </c>
      <c r="J4069" s="3">
        <v>12</v>
      </c>
      <c r="K4069" s="3">
        <v>99.12</v>
      </c>
      <c r="L4069" s="3" t="s">
        <v>23</v>
      </c>
      <c r="M4069" s="5">
        <v>4</v>
      </c>
      <c r="N4069" s="6" t="str">
        <f>IF(ev_charging_network_usage_!$I4069&lt;=10,"Low",IF(ev_charging_network_usage_!$I4069&lt;=30,"Medium","High"))</f>
        <v>Low</v>
      </c>
      <c r="O4069" s="6" t="str">
        <f t="shared" si="257"/>
        <v>Medium Satisfaction</v>
      </c>
      <c r="P4069" s="6" t="str">
        <f>IF(ev_charging_network_usage_!$H4069&lt;30,"Short Charging",IF(ev_charging_network_usage_!$H4069&lt;=60,"Medium Charging","Long Charging"))</f>
        <v>Medium Charging</v>
      </c>
      <c r="Q4069" s="6">
        <f t="shared" si="256"/>
        <v>2</v>
      </c>
      <c r="R4069" s="30">
        <f t="shared" si="254"/>
        <v>0.39583333333333331</v>
      </c>
      <c r="S4069" s="28">
        <f t="shared" si="255"/>
        <v>45464</v>
      </c>
      <c r="T4069" s="28"/>
    </row>
    <row r="4070" spans="1:20" ht="13.2" x14ac:dyDescent="0.25">
      <c r="A4070" s="7" t="s">
        <v>8960</v>
      </c>
      <c r="B4070" s="7" t="s">
        <v>59</v>
      </c>
      <c r="C4070" s="7" t="s">
        <v>15</v>
      </c>
      <c r="D4070" s="7" t="s">
        <v>16</v>
      </c>
      <c r="E4070" s="7" t="s">
        <v>35</v>
      </c>
      <c r="F4070" s="7" t="s">
        <v>8961</v>
      </c>
      <c r="G4070" s="7" t="s">
        <v>8962</v>
      </c>
      <c r="H4070" s="7">
        <v>14</v>
      </c>
      <c r="I4070" s="7">
        <v>44.82</v>
      </c>
      <c r="J4070" s="7">
        <v>12</v>
      </c>
      <c r="K4070" s="7">
        <v>537.84</v>
      </c>
      <c r="L4070" s="7" t="s">
        <v>27</v>
      </c>
      <c r="M4070" s="9">
        <v>3</v>
      </c>
      <c r="N4070" s="6" t="str">
        <f>IF(ev_charging_network_usage_!$I4070&lt;=10,"Low",IF(ev_charging_network_usage_!$I4070&lt;=30,"Medium","High"))</f>
        <v>High</v>
      </c>
      <c r="O4070" s="6" t="str">
        <f t="shared" si="257"/>
        <v>Medium Satisfaction</v>
      </c>
      <c r="P4070" s="6" t="str">
        <f>IF(ev_charging_network_usage_!$H4070&lt;30,"Short Charging",IF(ev_charging_network_usage_!$H4070&lt;=60,"Medium Charging","Long Charging"))</f>
        <v>Short Charging</v>
      </c>
      <c r="Q4070" s="6">
        <f t="shared" si="256"/>
        <v>3</v>
      </c>
      <c r="R4070" s="30">
        <f t="shared" si="254"/>
        <v>0.22291666666666668</v>
      </c>
      <c r="S4070" s="28">
        <f t="shared" si="255"/>
        <v>45011</v>
      </c>
      <c r="T4070" s="28"/>
    </row>
    <row r="4071" spans="1:20" ht="13.2" x14ac:dyDescent="0.25">
      <c r="A4071" s="3" t="s">
        <v>8963</v>
      </c>
      <c r="B4071" s="3" t="s">
        <v>14</v>
      </c>
      <c r="C4071" s="3" t="s">
        <v>30</v>
      </c>
      <c r="D4071" s="3" t="s">
        <v>31</v>
      </c>
      <c r="E4071" s="3" t="s">
        <v>35</v>
      </c>
      <c r="F4071" s="4">
        <v>45453.047222222223</v>
      </c>
      <c r="G4071" s="4">
        <v>45453.080555555556</v>
      </c>
      <c r="H4071" s="3">
        <v>48</v>
      </c>
      <c r="I4071" s="3">
        <v>37.58</v>
      </c>
      <c r="J4071" s="3">
        <v>8</v>
      </c>
      <c r="K4071" s="3">
        <v>300.64</v>
      </c>
      <c r="L4071" s="3" t="s">
        <v>27</v>
      </c>
      <c r="M4071" s="5">
        <v>3</v>
      </c>
      <c r="N4071" s="6" t="str">
        <f>IF(ev_charging_network_usage_!$I4071&lt;=10,"Low",IF(ev_charging_network_usage_!$I4071&lt;=30,"Medium","High"))</f>
        <v>High</v>
      </c>
      <c r="O4071" s="6" t="str">
        <f t="shared" si="257"/>
        <v>Medium Satisfaction</v>
      </c>
      <c r="P4071" s="6" t="str">
        <f>IF(ev_charging_network_usage_!$H4071&lt;30,"Short Charging",IF(ev_charging_network_usage_!$H4071&lt;=60,"Medium Charging","Long Charging"))</f>
        <v>Medium Charging</v>
      </c>
      <c r="Q4071" s="6">
        <f t="shared" si="256"/>
        <v>2</v>
      </c>
      <c r="R4071" s="30">
        <f t="shared" si="254"/>
        <v>4.7222222222222221E-2</v>
      </c>
      <c r="S4071" s="28">
        <f t="shared" si="255"/>
        <v>45453</v>
      </c>
      <c r="T4071" s="28"/>
    </row>
    <row r="4072" spans="1:20" ht="13.2" x14ac:dyDescent="0.25">
      <c r="A4072" s="7" t="s">
        <v>8964</v>
      </c>
      <c r="B4072" s="7" t="s">
        <v>43</v>
      </c>
      <c r="C4072" s="7" t="s">
        <v>15</v>
      </c>
      <c r="D4072" s="7" t="s">
        <v>16</v>
      </c>
      <c r="E4072" s="7" t="s">
        <v>35</v>
      </c>
      <c r="F4072" s="7" t="s">
        <v>8965</v>
      </c>
      <c r="G4072" s="7" t="s">
        <v>8966</v>
      </c>
      <c r="H4072" s="7">
        <v>17</v>
      </c>
      <c r="I4072" s="7">
        <v>22.85</v>
      </c>
      <c r="J4072" s="7">
        <v>15</v>
      </c>
      <c r="K4072" s="7">
        <v>342.75</v>
      </c>
      <c r="L4072" s="7" t="s">
        <v>27</v>
      </c>
      <c r="M4072" s="9">
        <v>4</v>
      </c>
      <c r="N4072" s="6" t="str">
        <f>IF(ev_charging_network_usage_!$I4072&lt;=10,"Low",IF(ev_charging_network_usage_!$I4072&lt;=30,"Medium","High"))</f>
        <v>Medium</v>
      </c>
      <c r="O4072" s="6" t="str">
        <f t="shared" si="257"/>
        <v>Medium Satisfaction</v>
      </c>
      <c r="P4072" s="6" t="str">
        <f>IF(ev_charging_network_usage_!$H4072&lt;30,"Short Charging",IF(ev_charging_network_usage_!$H4072&lt;=60,"Medium Charging","Long Charging"))</f>
        <v>Short Charging</v>
      </c>
      <c r="Q4072" s="6">
        <f t="shared" si="256"/>
        <v>3</v>
      </c>
      <c r="R4072" s="30">
        <f t="shared" si="254"/>
        <v>0.19930555555555557</v>
      </c>
      <c r="S4072" s="28">
        <f t="shared" si="255"/>
        <v>44955</v>
      </c>
      <c r="T4072" s="28"/>
    </row>
    <row r="4073" spans="1:20" ht="13.2" x14ac:dyDescent="0.25">
      <c r="A4073" s="3" t="s">
        <v>8967</v>
      </c>
      <c r="B4073" s="3" t="s">
        <v>29</v>
      </c>
      <c r="C4073" s="3" t="s">
        <v>15</v>
      </c>
      <c r="D4073" s="3" t="s">
        <v>31</v>
      </c>
      <c r="E4073" s="3" t="s">
        <v>35</v>
      </c>
      <c r="F4073" s="3" t="s">
        <v>8968</v>
      </c>
      <c r="G4073" s="3" t="s">
        <v>8969</v>
      </c>
      <c r="H4073" s="3">
        <v>111</v>
      </c>
      <c r="I4073" s="3">
        <v>27.71</v>
      </c>
      <c r="J4073" s="3">
        <v>12</v>
      </c>
      <c r="K4073" s="3">
        <v>332.52</v>
      </c>
      <c r="L4073" s="3" t="s">
        <v>27</v>
      </c>
      <c r="M4073" s="5">
        <v>3</v>
      </c>
      <c r="N4073" s="6" t="str">
        <f>IF(ev_charging_network_usage_!$I4073&lt;=10,"Low",IF(ev_charging_network_usage_!$I4073&lt;=30,"Medium","High"))</f>
        <v>Medium</v>
      </c>
      <c r="O4073" s="6" t="str">
        <f t="shared" si="257"/>
        <v>Medium Satisfaction</v>
      </c>
      <c r="P4073" s="6" t="str">
        <f>IF(ev_charging_network_usage_!$H4073&lt;30,"Short Charging",IF(ev_charging_network_usage_!$H4073&lt;=60,"Medium Charging","Long Charging"))</f>
        <v>Long Charging</v>
      </c>
      <c r="Q4073" s="6">
        <f t="shared" si="256"/>
        <v>3</v>
      </c>
      <c r="R4073" s="30">
        <f t="shared" si="254"/>
        <v>0.66388888888888886</v>
      </c>
      <c r="S4073" s="28">
        <f t="shared" si="255"/>
        <v>44940</v>
      </c>
      <c r="T4073" s="28"/>
    </row>
    <row r="4074" spans="1:20" ht="13.2" x14ac:dyDescent="0.25">
      <c r="A4074" s="7" t="s">
        <v>8970</v>
      </c>
      <c r="B4074" s="7" t="s">
        <v>78</v>
      </c>
      <c r="C4074" s="7" t="s">
        <v>21</v>
      </c>
      <c r="D4074" s="7" t="s">
        <v>31</v>
      </c>
      <c r="E4074" s="7" t="s">
        <v>17</v>
      </c>
      <c r="F4074" s="7" t="s">
        <v>8971</v>
      </c>
      <c r="G4074" s="7" t="s">
        <v>8972</v>
      </c>
      <c r="H4074" s="7">
        <v>12</v>
      </c>
      <c r="I4074" s="7">
        <v>38.630000000000003</v>
      </c>
      <c r="J4074" s="7">
        <v>8</v>
      </c>
      <c r="K4074" s="7">
        <v>309.04000000000002</v>
      </c>
      <c r="L4074" s="7" t="s">
        <v>23</v>
      </c>
      <c r="M4074" s="9">
        <v>2</v>
      </c>
      <c r="N4074" s="6" t="str">
        <f>IF(ev_charging_network_usage_!$I4074&lt;=10,"Low",IF(ev_charging_network_usage_!$I4074&lt;=30,"Medium","High"))</f>
        <v>High</v>
      </c>
      <c r="O4074" s="6" t="str">
        <f t="shared" si="257"/>
        <v>Low Satisfaction</v>
      </c>
      <c r="P4074" s="6" t="str">
        <f>IF(ev_charging_network_usage_!$H4074&lt;30,"Short Charging",IF(ev_charging_network_usage_!$H4074&lt;=60,"Medium Charging","Long Charging"))</f>
        <v>Short Charging</v>
      </c>
      <c r="Q4074" s="6">
        <f t="shared" si="256"/>
        <v>1</v>
      </c>
      <c r="R4074" s="30">
        <f t="shared" si="254"/>
        <v>0.97361111111111109</v>
      </c>
      <c r="S4074" s="28">
        <f t="shared" si="255"/>
        <v>45098</v>
      </c>
      <c r="T4074" s="28"/>
    </row>
    <row r="4075" spans="1:20" ht="13.2" x14ac:dyDescent="0.25">
      <c r="A4075" s="3" t="s">
        <v>8973</v>
      </c>
      <c r="B4075" s="3" t="s">
        <v>48</v>
      </c>
      <c r="C4075" s="3" t="s">
        <v>15</v>
      </c>
      <c r="D4075" s="3" t="s">
        <v>31</v>
      </c>
      <c r="E4075" s="3" t="s">
        <v>17</v>
      </c>
      <c r="F4075" s="4">
        <v>45453.068749999999</v>
      </c>
      <c r="G4075" s="4">
        <v>45453.080555555556</v>
      </c>
      <c r="H4075" s="3">
        <v>17</v>
      </c>
      <c r="I4075" s="3">
        <v>43.53</v>
      </c>
      <c r="J4075" s="3">
        <v>15</v>
      </c>
      <c r="K4075" s="3">
        <v>652.95000000000005</v>
      </c>
      <c r="L4075" s="3" t="s">
        <v>23</v>
      </c>
      <c r="M4075" s="5">
        <v>3</v>
      </c>
      <c r="N4075" s="6" t="str">
        <f>IF(ev_charging_network_usage_!$I4075&lt;=10,"Low",IF(ev_charging_network_usage_!$I4075&lt;=30,"Medium","High"))</f>
        <v>High</v>
      </c>
      <c r="O4075" s="6" t="str">
        <f t="shared" si="257"/>
        <v>Medium Satisfaction</v>
      </c>
      <c r="P4075" s="6" t="str">
        <f>IF(ev_charging_network_usage_!$H4075&lt;30,"Short Charging",IF(ev_charging_network_usage_!$H4075&lt;=60,"Medium Charging","Long Charging"))</f>
        <v>Short Charging</v>
      </c>
      <c r="Q4075" s="6">
        <f t="shared" si="256"/>
        <v>3</v>
      </c>
      <c r="R4075" s="30">
        <f t="shared" si="254"/>
        <v>6.8750000000000006E-2</v>
      </c>
      <c r="S4075" s="28">
        <f t="shared" si="255"/>
        <v>45453</v>
      </c>
      <c r="T4075" s="28"/>
    </row>
    <row r="4076" spans="1:20" ht="13.2" x14ac:dyDescent="0.25">
      <c r="A4076" s="7" t="s">
        <v>8974</v>
      </c>
      <c r="B4076" s="7" t="s">
        <v>78</v>
      </c>
      <c r="C4076" s="7" t="s">
        <v>15</v>
      </c>
      <c r="D4076" s="7" t="s">
        <v>31</v>
      </c>
      <c r="E4076" s="7" t="s">
        <v>35</v>
      </c>
      <c r="F4076" s="8">
        <v>45332.644444444442</v>
      </c>
      <c r="G4076" s="8">
        <v>45332.695138888892</v>
      </c>
      <c r="H4076" s="7">
        <v>73</v>
      </c>
      <c r="I4076" s="7">
        <v>33.93</v>
      </c>
      <c r="J4076" s="7">
        <v>8</v>
      </c>
      <c r="K4076" s="7">
        <v>271.44</v>
      </c>
      <c r="L4076" s="7" t="s">
        <v>23</v>
      </c>
      <c r="M4076" s="9">
        <v>3</v>
      </c>
      <c r="N4076" s="6" t="str">
        <f>IF(ev_charging_network_usage_!$I4076&lt;=10,"Low",IF(ev_charging_network_usage_!$I4076&lt;=30,"Medium","High"))</f>
        <v>High</v>
      </c>
      <c r="O4076" s="6" t="str">
        <f t="shared" si="257"/>
        <v>Medium Satisfaction</v>
      </c>
      <c r="P4076" s="6" t="str">
        <f>IF(ev_charging_network_usage_!$H4076&lt;30,"Short Charging",IF(ev_charging_network_usage_!$H4076&lt;=60,"Medium Charging","Long Charging"))</f>
        <v>Long Charging</v>
      </c>
      <c r="Q4076" s="6">
        <f t="shared" si="256"/>
        <v>3</v>
      </c>
      <c r="R4076" s="30">
        <f t="shared" si="254"/>
        <v>0.64444444444444449</v>
      </c>
      <c r="S4076" s="28">
        <f t="shared" si="255"/>
        <v>45332</v>
      </c>
      <c r="T4076" s="28"/>
    </row>
    <row r="4077" spans="1:20" ht="13.2" x14ac:dyDescent="0.25">
      <c r="A4077" s="3" t="s">
        <v>8975</v>
      </c>
      <c r="B4077" s="3" t="s">
        <v>78</v>
      </c>
      <c r="C4077" s="3" t="s">
        <v>30</v>
      </c>
      <c r="D4077" s="3" t="s">
        <v>22</v>
      </c>
      <c r="E4077" s="3" t="s">
        <v>17</v>
      </c>
      <c r="F4077" s="3" t="s">
        <v>8976</v>
      </c>
      <c r="G4077" s="3" t="s">
        <v>8977</v>
      </c>
      <c r="H4077" s="3">
        <v>103</v>
      </c>
      <c r="I4077" s="3">
        <v>55.69</v>
      </c>
      <c r="J4077" s="3">
        <v>8</v>
      </c>
      <c r="K4077" s="3">
        <v>445.52</v>
      </c>
      <c r="L4077" s="3" t="s">
        <v>38</v>
      </c>
      <c r="M4077" s="5">
        <v>4</v>
      </c>
      <c r="N4077" s="6" t="str">
        <f>IF(ev_charging_network_usage_!$I4077&lt;=10,"Low",IF(ev_charging_network_usage_!$I4077&lt;=30,"Medium","High"))</f>
        <v>High</v>
      </c>
      <c r="O4077" s="6" t="str">
        <f t="shared" si="257"/>
        <v>Medium Satisfaction</v>
      </c>
      <c r="P4077" s="6" t="str">
        <f>IF(ev_charging_network_usage_!$H4077&lt;30,"Short Charging",IF(ev_charging_network_usage_!$H4077&lt;=60,"Medium Charging","Long Charging"))</f>
        <v>Long Charging</v>
      </c>
      <c r="Q4077" s="6">
        <f t="shared" si="256"/>
        <v>2</v>
      </c>
      <c r="R4077" s="30">
        <f t="shared" si="254"/>
        <v>0.54791666666666672</v>
      </c>
      <c r="S4077" s="28">
        <f t="shared" si="255"/>
        <v>45060</v>
      </c>
      <c r="T4077" s="28"/>
    </row>
    <row r="4078" spans="1:20" ht="13.2" x14ac:dyDescent="0.25">
      <c r="A4078" s="7" t="s">
        <v>8978</v>
      </c>
      <c r="B4078" s="7" t="s">
        <v>29</v>
      </c>
      <c r="C4078" s="7" t="s">
        <v>30</v>
      </c>
      <c r="D4078" s="7" t="s">
        <v>31</v>
      </c>
      <c r="E4078" s="7" t="s">
        <v>35</v>
      </c>
      <c r="F4078" s="8">
        <v>45174.743055555555</v>
      </c>
      <c r="G4078" s="8">
        <v>45174.780555555553</v>
      </c>
      <c r="H4078" s="7">
        <v>54</v>
      </c>
      <c r="I4078" s="7">
        <v>43.15</v>
      </c>
      <c r="J4078" s="7">
        <v>12</v>
      </c>
      <c r="K4078" s="7">
        <v>517.79999999999995</v>
      </c>
      <c r="L4078" s="7" t="s">
        <v>27</v>
      </c>
      <c r="M4078" s="9">
        <v>5</v>
      </c>
      <c r="N4078" s="6" t="str">
        <f>IF(ev_charging_network_usage_!$I4078&lt;=10,"Low",IF(ev_charging_network_usage_!$I4078&lt;=30,"Medium","High"))</f>
        <v>High</v>
      </c>
      <c r="O4078" s="6" t="str">
        <f t="shared" si="257"/>
        <v>High Satisfaction</v>
      </c>
      <c r="P4078" s="6" t="str">
        <f>IF(ev_charging_network_usage_!$H4078&lt;30,"Short Charging",IF(ev_charging_network_usage_!$H4078&lt;=60,"Medium Charging","Long Charging"))</f>
        <v>Medium Charging</v>
      </c>
      <c r="Q4078" s="6">
        <f t="shared" si="256"/>
        <v>2</v>
      </c>
      <c r="R4078" s="30">
        <f t="shared" si="254"/>
        <v>0.74305555555555558</v>
      </c>
      <c r="S4078" s="28">
        <f t="shared" si="255"/>
        <v>45174</v>
      </c>
      <c r="T4078" s="28"/>
    </row>
    <row r="4079" spans="1:20" ht="13.2" x14ac:dyDescent="0.25">
      <c r="A4079" s="3" t="s">
        <v>8979</v>
      </c>
      <c r="B4079" s="3" t="s">
        <v>55</v>
      </c>
      <c r="C4079" s="3" t="s">
        <v>30</v>
      </c>
      <c r="D4079" s="3" t="s">
        <v>16</v>
      </c>
      <c r="E4079" s="3" t="s">
        <v>35</v>
      </c>
      <c r="F4079" s="3" t="s">
        <v>8980</v>
      </c>
      <c r="G4079" s="3" t="s">
        <v>8981</v>
      </c>
      <c r="H4079" s="3">
        <v>104</v>
      </c>
      <c r="I4079" s="3">
        <v>59.03</v>
      </c>
      <c r="J4079" s="3">
        <v>12</v>
      </c>
      <c r="K4079" s="3">
        <v>708.36</v>
      </c>
      <c r="L4079" s="3" t="s">
        <v>23</v>
      </c>
      <c r="M4079" s="5">
        <v>2</v>
      </c>
      <c r="N4079" s="6" t="str">
        <f>IF(ev_charging_network_usage_!$I4079&lt;=10,"Low",IF(ev_charging_network_usage_!$I4079&lt;=30,"Medium","High"))</f>
        <v>High</v>
      </c>
      <c r="O4079" s="6" t="str">
        <f t="shared" si="257"/>
        <v>Low Satisfaction</v>
      </c>
      <c r="P4079" s="6" t="str">
        <f>IF(ev_charging_network_usage_!$H4079&lt;30,"Short Charging",IF(ev_charging_network_usage_!$H4079&lt;=60,"Medium Charging","Long Charging"))</f>
        <v>Long Charging</v>
      </c>
      <c r="Q4079" s="6">
        <f t="shared" si="256"/>
        <v>2</v>
      </c>
      <c r="R4079" s="30">
        <f t="shared" si="254"/>
        <v>0.4861111111111111</v>
      </c>
      <c r="S4079" s="28">
        <f t="shared" si="255"/>
        <v>45279</v>
      </c>
      <c r="T4079" s="28"/>
    </row>
    <row r="4080" spans="1:20" ht="13.2" x14ac:dyDescent="0.25">
      <c r="A4080" s="7" t="s">
        <v>8982</v>
      </c>
      <c r="B4080" s="7" t="s">
        <v>59</v>
      </c>
      <c r="C4080" s="7" t="s">
        <v>30</v>
      </c>
      <c r="D4080" s="7" t="s">
        <v>34</v>
      </c>
      <c r="E4080" s="7" t="s">
        <v>35</v>
      </c>
      <c r="F4080" s="8">
        <v>45108.65625</v>
      </c>
      <c r="G4080" s="8">
        <v>45108.691666666666</v>
      </c>
      <c r="H4080" s="7">
        <v>51</v>
      </c>
      <c r="I4080" s="7">
        <v>27.69</v>
      </c>
      <c r="J4080" s="7">
        <v>8</v>
      </c>
      <c r="K4080" s="7">
        <v>221.52</v>
      </c>
      <c r="L4080" s="7" t="s">
        <v>38</v>
      </c>
      <c r="M4080" s="9">
        <v>2</v>
      </c>
      <c r="N4080" s="6" t="str">
        <f>IF(ev_charging_network_usage_!$I4080&lt;=10,"Low",IF(ev_charging_network_usage_!$I4080&lt;=30,"Medium","High"))</f>
        <v>Medium</v>
      </c>
      <c r="O4080" s="6" t="str">
        <f t="shared" si="257"/>
        <v>Low Satisfaction</v>
      </c>
      <c r="P4080" s="6" t="str">
        <f>IF(ev_charging_network_usage_!$H4080&lt;30,"Short Charging",IF(ev_charging_network_usage_!$H4080&lt;=60,"Medium Charging","Long Charging"))</f>
        <v>Medium Charging</v>
      </c>
      <c r="Q4080" s="6">
        <f t="shared" si="256"/>
        <v>2</v>
      </c>
      <c r="R4080" s="30">
        <f t="shared" si="254"/>
        <v>0.65625</v>
      </c>
      <c r="S4080" s="28">
        <f t="shared" si="255"/>
        <v>45108</v>
      </c>
      <c r="T4080" s="28"/>
    </row>
    <row r="4081" spans="1:20" ht="13.2" x14ac:dyDescent="0.25">
      <c r="A4081" s="3" t="s">
        <v>8983</v>
      </c>
      <c r="B4081" s="3" t="s">
        <v>20</v>
      </c>
      <c r="C4081" s="3" t="s">
        <v>21</v>
      </c>
      <c r="D4081" s="3" t="s">
        <v>16</v>
      </c>
      <c r="E4081" s="3" t="s">
        <v>17</v>
      </c>
      <c r="F4081" s="4">
        <v>45296.947916666664</v>
      </c>
      <c r="G4081" s="4">
        <v>45327.022916666669</v>
      </c>
      <c r="H4081" s="3">
        <v>108</v>
      </c>
      <c r="I4081" s="3">
        <v>9.2100000000000009</v>
      </c>
      <c r="J4081" s="3">
        <v>12</v>
      </c>
      <c r="K4081" s="3">
        <v>110.52</v>
      </c>
      <c r="L4081" s="3" t="s">
        <v>27</v>
      </c>
      <c r="M4081" s="5">
        <v>3</v>
      </c>
      <c r="N4081" s="6" t="str">
        <f>IF(ev_charging_network_usage_!$I4081&lt;=10,"Low",IF(ev_charging_network_usage_!$I4081&lt;=30,"Medium","High"))</f>
        <v>Low</v>
      </c>
      <c r="O4081" s="6" t="str">
        <f t="shared" si="257"/>
        <v>Medium Satisfaction</v>
      </c>
      <c r="P4081" s="6" t="str">
        <f>IF(ev_charging_network_usage_!$H4081&lt;30,"Short Charging",IF(ev_charging_network_usage_!$H4081&lt;=60,"Medium Charging","Long Charging"))</f>
        <v>Long Charging</v>
      </c>
      <c r="Q4081" s="6">
        <f t="shared" si="256"/>
        <v>1</v>
      </c>
      <c r="R4081" s="30">
        <f t="shared" si="254"/>
        <v>0.94791666666666663</v>
      </c>
      <c r="S4081" s="28">
        <f t="shared" si="255"/>
        <v>45296</v>
      </c>
      <c r="T4081" s="28"/>
    </row>
    <row r="4082" spans="1:20" ht="13.2" x14ac:dyDescent="0.25">
      <c r="A4082" s="7" t="s">
        <v>8984</v>
      </c>
      <c r="B4082" s="7" t="s">
        <v>59</v>
      </c>
      <c r="C4082" s="7" t="s">
        <v>15</v>
      </c>
      <c r="D4082" s="7" t="s">
        <v>16</v>
      </c>
      <c r="E4082" s="7" t="s">
        <v>35</v>
      </c>
      <c r="F4082" s="8">
        <v>45600.01458333333</v>
      </c>
      <c r="G4082" s="8">
        <v>45600.037499999999</v>
      </c>
      <c r="H4082" s="7">
        <v>33</v>
      </c>
      <c r="I4082" s="7">
        <v>39.36</v>
      </c>
      <c r="J4082" s="7">
        <v>15</v>
      </c>
      <c r="K4082" s="7">
        <v>590.4</v>
      </c>
      <c r="L4082" s="7" t="s">
        <v>23</v>
      </c>
      <c r="M4082" s="9">
        <v>3</v>
      </c>
      <c r="N4082" s="6" t="str">
        <f>IF(ev_charging_network_usage_!$I4082&lt;=10,"Low",IF(ev_charging_network_usage_!$I4082&lt;=30,"Medium","High"))</f>
        <v>High</v>
      </c>
      <c r="O4082" s="6" t="str">
        <f t="shared" si="257"/>
        <v>Medium Satisfaction</v>
      </c>
      <c r="P4082" s="6" t="str">
        <f>IF(ev_charging_network_usage_!$H4082&lt;30,"Short Charging",IF(ev_charging_network_usage_!$H4082&lt;=60,"Medium Charging","Long Charging"))</f>
        <v>Medium Charging</v>
      </c>
      <c r="Q4082" s="6">
        <f t="shared" si="256"/>
        <v>3</v>
      </c>
      <c r="R4082" s="30">
        <f t="shared" si="254"/>
        <v>1.4583333333333334E-2</v>
      </c>
      <c r="S4082" s="28">
        <f t="shared" si="255"/>
        <v>45600</v>
      </c>
      <c r="T4082" s="28"/>
    </row>
    <row r="4083" spans="1:20" ht="13.2" x14ac:dyDescent="0.25">
      <c r="A4083" s="3" t="s">
        <v>8985</v>
      </c>
      <c r="B4083" s="3" t="s">
        <v>20</v>
      </c>
      <c r="C4083" s="3" t="s">
        <v>30</v>
      </c>
      <c r="D4083" s="3" t="s">
        <v>16</v>
      </c>
      <c r="E4083" s="3" t="s">
        <v>17</v>
      </c>
      <c r="F4083" s="4">
        <v>45267.63958333333</v>
      </c>
      <c r="G4083" s="4">
        <v>45267.654861111114</v>
      </c>
      <c r="H4083" s="3">
        <v>22</v>
      </c>
      <c r="I4083" s="3">
        <v>24.3</v>
      </c>
      <c r="J4083" s="3">
        <v>12</v>
      </c>
      <c r="K4083" s="3">
        <v>291.60000000000002</v>
      </c>
      <c r="L4083" s="3" t="s">
        <v>38</v>
      </c>
      <c r="M4083" s="5">
        <v>1</v>
      </c>
      <c r="N4083" s="6" t="str">
        <f>IF(ev_charging_network_usage_!$I4083&lt;=10,"Low",IF(ev_charging_network_usage_!$I4083&lt;=30,"Medium","High"))</f>
        <v>Medium</v>
      </c>
      <c r="O4083" s="6" t="str">
        <f t="shared" si="257"/>
        <v>Low Satisfaction</v>
      </c>
      <c r="P4083" s="6" t="str">
        <f>IF(ev_charging_network_usage_!$H4083&lt;30,"Short Charging",IF(ev_charging_network_usage_!$H4083&lt;=60,"Medium Charging","Long Charging"))</f>
        <v>Short Charging</v>
      </c>
      <c r="Q4083" s="6">
        <f t="shared" si="256"/>
        <v>2</v>
      </c>
      <c r="R4083" s="30">
        <f t="shared" si="254"/>
        <v>0.63958333333333328</v>
      </c>
      <c r="S4083" s="28">
        <f t="shared" si="255"/>
        <v>45267</v>
      </c>
      <c r="T4083" s="28"/>
    </row>
    <row r="4084" spans="1:20" ht="13.2" x14ac:dyDescent="0.25">
      <c r="A4084" s="7" t="s">
        <v>8986</v>
      </c>
      <c r="B4084" s="7" t="s">
        <v>59</v>
      </c>
      <c r="C4084" s="7" t="s">
        <v>30</v>
      </c>
      <c r="D4084" s="7" t="s">
        <v>16</v>
      </c>
      <c r="E4084" s="7" t="s">
        <v>17</v>
      </c>
      <c r="F4084" s="8">
        <v>44993.895833333336</v>
      </c>
      <c r="G4084" s="8">
        <v>44993.95416666667</v>
      </c>
      <c r="H4084" s="7">
        <v>84</v>
      </c>
      <c r="I4084" s="7">
        <v>29.79</v>
      </c>
      <c r="J4084" s="7">
        <v>10</v>
      </c>
      <c r="K4084" s="7">
        <v>297.89999999999998</v>
      </c>
      <c r="L4084" s="7" t="s">
        <v>38</v>
      </c>
      <c r="M4084" s="9">
        <v>5</v>
      </c>
      <c r="N4084" s="6" t="str">
        <f>IF(ev_charging_network_usage_!$I4084&lt;=10,"Low",IF(ev_charging_network_usage_!$I4084&lt;=30,"Medium","High"))</f>
        <v>Medium</v>
      </c>
      <c r="O4084" s="6" t="str">
        <f t="shared" si="257"/>
        <v>High Satisfaction</v>
      </c>
      <c r="P4084" s="6" t="str">
        <f>IF(ev_charging_network_usage_!$H4084&lt;30,"Short Charging",IF(ev_charging_network_usage_!$H4084&lt;=60,"Medium Charging","Long Charging"))</f>
        <v>Long Charging</v>
      </c>
      <c r="Q4084" s="6">
        <f t="shared" si="256"/>
        <v>2</v>
      </c>
      <c r="R4084" s="30">
        <f t="shared" si="254"/>
        <v>0.89583333333333337</v>
      </c>
      <c r="S4084" s="28">
        <f t="shared" si="255"/>
        <v>44993</v>
      </c>
      <c r="T4084" s="28"/>
    </row>
    <row r="4085" spans="1:20" ht="13.2" x14ac:dyDescent="0.25">
      <c r="A4085" s="3" t="s">
        <v>8987</v>
      </c>
      <c r="B4085" s="3" t="s">
        <v>59</v>
      </c>
      <c r="C4085" s="3" t="s">
        <v>30</v>
      </c>
      <c r="D4085" s="3" t="s">
        <v>34</v>
      </c>
      <c r="E4085" s="3" t="s">
        <v>35</v>
      </c>
      <c r="F4085" s="4">
        <v>45207.177083333336</v>
      </c>
      <c r="G4085" s="4">
        <v>45207.197222222225</v>
      </c>
      <c r="H4085" s="3">
        <v>29</v>
      </c>
      <c r="I4085" s="3">
        <v>7.99</v>
      </c>
      <c r="J4085" s="3">
        <v>10</v>
      </c>
      <c r="K4085" s="3">
        <v>79.900000000000006</v>
      </c>
      <c r="L4085" s="3" t="s">
        <v>18</v>
      </c>
      <c r="M4085" s="5">
        <v>5</v>
      </c>
      <c r="N4085" s="6" t="str">
        <f>IF(ev_charging_network_usage_!$I4085&lt;=10,"Low",IF(ev_charging_network_usage_!$I4085&lt;=30,"Medium","High"))</f>
        <v>Low</v>
      </c>
      <c r="O4085" s="6" t="str">
        <f t="shared" si="257"/>
        <v>High Satisfaction</v>
      </c>
      <c r="P4085" s="6" t="str">
        <f>IF(ev_charging_network_usage_!$H4085&lt;30,"Short Charging",IF(ev_charging_network_usage_!$H4085&lt;=60,"Medium Charging","Long Charging"))</f>
        <v>Short Charging</v>
      </c>
      <c r="Q4085" s="6">
        <f t="shared" si="256"/>
        <v>2</v>
      </c>
      <c r="R4085" s="30">
        <f t="shared" si="254"/>
        <v>0.17708333333333334</v>
      </c>
      <c r="S4085" s="28">
        <f t="shared" si="255"/>
        <v>45207</v>
      </c>
      <c r="T4085" s="28"/>
    </row>
    <row r="4086" spans="1:20" ht="13.2" x14ac:dyDescent="0.25">
      <c r="A4086" s="7" t="s">
        <v>8988</v>
      </c>
      <c r="B4086" s="7" t="s">
        <v>20</v>
      </c>
      <c r="C4086" s="7" t="s">
        <v>21</v>
      </c>
      <c r="D4086" s="7" t="s">
        <v>34</v>
      </c>
      <c r="E4086" s="7" t="s">
        <v>35</v>
      </c>
      <c r="F4086" s="8">
        <v>44989.705555555556</v>
      </c>
      <c r="G4086" s="8">
        <v>44989.758333333331</v>
      </c>
      <c r="H4086" s="7">
        <v>76</v>
      </c>
      <c r="I4086" s="7">
        <v>23.48</v>
      </c>
      <c r="J4086" s="7">
        <v>12</v>
      </c>
      <c r="K4086" s="7">
        <v>281.76</v>
      </c>
      <c r="L4086" s="7" t="s">
        <v>23</v>
      </c>
      <c r="M4086" s="9">
        <v>2</v>
      </c>
      <c r="N4086" s="6" t="str">
        <f>IF(ev_charging_network_usage_!$I4086&lt;=10,"Low",IF(ev_charging_network_usage_!$I4086&lt;=30,"Medium","High"))</f>
        <v>Medium</v>
      </c>
      <c r="O4086" s="6" t="str">
        <f t="shared" si="257"/>
        <v>Low Satisfaction</v>
      </c>
      <c r="P4086" s="6" t="str">
        <f>IF(ev_charging_network_usage_!$H4086&lt;30,"Short Charging",IF(ev_charging_network_usage_!$H4086&lt;=60,"Medium Charging","Long Charging"))</f>
        <v>Long Charging</v>
      </c>
      <c r="Q4086" s="6">
        <f t="shared" si="256"/>
        <v>1</v>
      </c>
      <c r="R4086" s="30">
        <f t="shared" si="254"/>
        <v>0.7055555555555556</v>
      </c>
      <c r="S4086" s="28">
        <f t="shared" si="255"/>
        <v>44989</v>
      </c>
      <c r="T4086" s="28"/>
    </row>
    <row r="4087" spans="1:20" ht="13.2" x14ac:dyDescent="0.25">
      <c r="A4087" s="3" t="s">
        <v>8989</v>
      </c>
      <c r="B4087" s="3" t="s">
        <v>48</v>
      </c>
      <c r="C4087" s="3" t="s">
        <v>15</v>
      </c>
      <c r="D4087" s="3" t="s">
        <v>31</v>
      </c>
      <c r="E4087" s="3" t="s">
        <v>17</v>
      </c>
      <c r="F4087" s="4">
        <v>45050.097222222219</v>
      </c>
      <c r="G4087" s="4">
        <v>45050.15625</v>
      </c>
      <c r="H4087" s="3">
        <v>85</v>
      </c>
      <c r="I4087" s="3">
        <v>3.55</v>
      </c>
      <c r="J4087" s="3">
        <v>15</v>
      </c>
      <c r="K4087" s="3">
        <v>53.25</v>
      </c>
      <c r="L4087" s="3" t="s">
        <v>38</v>
      </c>
      <c r="M4087" s="5">
        <v>2</v>
      </c>
      <c r="N4087" s="6" t="str">
        <f>IF(ev_charging_network_usage_!$I4087&lt;=10,"Low",IF(ev_charging_network_usage_!$I4087&lt;=30,"Medium","High"))</f>
        <v>Low</v>
      </c>
      <c r="O4087" s="6" t="str">
        <f t="shared" si="257"/>
        <v>Low Satisfaction</v>
      </c>
      <c r="P4087" s="6" t="str">
        <f>IF(ev_charging_network_usage_!$H4087&lt;30,"Short Charging",IF(ev_charging_network_usage_!$H4087&lt;=60,"Medium Charging","Long Charging"))</f>
        <v>Long Charging</v>
      </c>
      <c r="Q4087" s="6">
        <f t="shared" si="256"/>
        <v>3</v>
      </c>
      <c r="R4087" s="30">
        <f t="shared" si="254"/>
        <v>9.7222222222222224E-2</v>
      </c>
      <c r="S4087" s="28">
        <f t="shared" si="255"/>
        <v>45050</v>
      </c>
      <c r="T4087" s="28"/>
    </row>
    <row r="4088" spans="1:20" ht="13.2" x14ac:dyDescent="0.25">
      <c r="A4088" s="7" t="s">
        <v>8990</v>
      </c>
      <c r="B4088" s="7" t="s">
        <v>43</v>
      </c>
      <c r="C4088" s="7" t="s">
        <v>30</v>
      </c>
      <c r="D4088" s="7" t="s">
        <v>34</v>
      </c>
      <c r="E4088" s="7" t="s">
        <v>17</v>
      </c>
      <c r="F4088" s="7" t="s">
        <v>8991</v>
      </c>
      <c r="G4088" s="7" t="s">
        <v>8992</v>
      </c>
      <c r="H4088" s="7">
        <v>18</v>
      </c>
      <c r="I4088" s="7">
        <v>40.82</v>
      </c>
      <c r="J4088" s="7">
        <v>12</v>
      </c>
      <c r="K4088" s="7">
        <v>489.84</v>
      </c>
      <c r="L4088" s="7" t="s">
        <v>23</v>
      </c>
      <c r="M4088" s="9">
        <v>2</v>
      </c>
      <c r="N4088" s="6" t="str">
        <f>IF(ev_charging_network_usage_!$I4088&lt;=10,"Low",IF(ev_charging_network_usage_!$I4088&lt;=30,"Medium","High"))</f>
        <v>High</v>
      </c>
      <c r="O4088" s="6" t="str">
        <f t="shared" si="257"/>
        <v>Low Satisfaction</v>
      </c>
      <c r="P4088" s="6" t="str">
        <f>IF(ev_charging_network_usage_!$H4088&lt;30,"Short Charging",IF(ev_charging_network_usage_!$H4088&lt;=60,"Medium Charging","Long Charging"))</f>
        <v>Short Charging</v>
      </c>
      <c r="Q4088" s="6">
        <f t="shared" si="256"/>
        <v>2</v>
      </c>
      <c r="R4088" s="30">
        <f t="shared" si="254"/>
        <v>0.6381944444444444</v>
      </c>
      <c r="S4088" s="28">
        <f t="shared" si="255"/>
        <v>45526</v>
      </c>
      <c r="T4088" s="28"/>
    </row>
    <row r="4089" spans="1:20" ht="13.2" x14ac:dyDescent="0.25">
      <c r="A4089" s="3" t="s">
        <v>8993</v>
      </c>
      <c r="B4089" s="3" t="s">
        <v>43</v>
      </c>
      <c r="C4089" s="3" t="s">
        <v>21</v>
      </c>
      <c r="D4089" s="3" t="s">
        <v>22</v>
      </c>
      <c r="E4089" s="3" t="s">
        <v>35</v>
      </c>
      <c r="F4089" s="4">
        <v>45112.220138888886</v>
      </c>
      <c r="G4089" s="4">
        <v>45112.272916666669</v>
      </c>
      <c r="H4089" s="3">
        <v>76</v>
      </c>
      <c r="I4089" s="3">
        <v>20.36</v>
      </c>
      <c r="J4089" s="3">
        <v>10</v>
      </c>
      <c r="K4089" s="3">
        <v>203.6</v>
      </c>
      <c r="L4089" s="3" t="s">
        <v>27</v>
      </c>
      <c r="M4089" s="5">
        <v>4</v>
      </c>
      <c r="N4089" s="6" t="str">
        <f>IF(ev_charging_network_usage_!$I4089&lt;=10,"Low",IF(ev_charging_network_usage_!$I4089&lt;=30,"Medium","High"))</f>
        <v>Medium</v>
      </c>
      <c r="O4089" s="6" t="str">
        <f t="shared" si="257"/>
        <v>Medium Satisfaction</v>
      </c>
      <c r="P4089" s="6" t="str">
        <f>IF(ev_charging_network_usage_!$H4089&lt;30,"Short Charging",IF(ev_charging_network_usage_!$H4089&lt;=60,"Medium Charging","Long Charging"))</f>
        <v>Long Charging</v>
      </c>
      <c r="Q4089" s="6">
        <f t="shared" si="256"/>
        <v>1</v>
      </c>
      <c r="R4089" s="30">
        <f t="shared" si="254"/>
        <v>0.22013888888888888</v>
      </c>
      <c r="S4089" s="28">
        <f t="shared" si="255"/>
        <v>45112</v>
      </c>
      <c r="T4089" s="28"/>
    </row>
    <row r="4090" spans="1:20" ht="13.2" x14ac:dyDescent="0.25">
      <c r="A4090" s="7" t="s">
        <v>8994</v>
      </c>
      <c r="B4090" s="7" t="s">
        <v>48</v>
      </c>
      <c r="C4090" s="7" t="s">
        <v>21</v>
      </c>
      <c r="D4090" s="7" t="s">
        <v>31</v>
      </c>
      <c r="E4090" s="7" t="s">
        <v>17</v>
      </c>
      <c r="F4090" s="8">
        <v>44997.886805555558</v>
      </c>
      <c r="G4090" s="8">
        <v>44997.92083333333</v>
      </c>
      <c r="H4090" s="7">
        <v>49</v>
      </c>
      <c r="I4090" s="7">
        <v>53.7</v>
      </c>
      <c r="J4090" s="7">
        <v>10</v>
      </c>
      <c r="K4090" s="7">
        <v>537</v>
      </c>
      <c r="L4090" s="7" t="s">
        <v>23</v>
      </c>
      <c r="M4090" s="9">
        <v>2</v>
      </c>
      <c r="N4090" s="6" t="str">
        <f>IF(ev_charging_network_usage_!$I4090&lt;=10,"Low",IF(ev_charging_network_usage_!$I4090&lt;=30,"Medium","High"))</f>
        <v>High</v>
      </c>
      <c r="O4090" s="6" t="str">
        <f t="shared" si="257"/>
        <v>Low Satisfaction</v>
      </c>
      <c r="P4090" s="6" t="str">
        <f>IF(ev_charging_network_usage_!$H4090&lt;30,"Short Charging",IF(ev_charging_network_usage_!$H4090&lt;=60,"Medium Charging","Long Charging"))</f>
        <v>Medium Charging</v>
      </c>
      <c r="Q4090" s="6">
        <f t="shared" si="256"/>
        <v>1</v>
      </c>
      <c r="R4090" s="30">
        <f t="shared" si="254"/>
        <v>0.88680555555555551</v>
      </c>
      <c r="S4090" s="28">
        <f t="shared" si="255"/>
        <v>44997</v>
      </c>
      <c r="T4090" s="28"/>
    </row>
    <row r="4091" spans="1:20" ht="13.2" x14ac:dyDescent="0.25">
      <c r="A4091" s="3" t="s">
        <v>8995</v>
      </c>
      <c r="B4091" s="3" t="s">
        <v>48</v>
      </c>
      <c r="C4091" s="3" t="s">
        <v>21</v>
      </c>
      <c r="D4091" s="3" t="s">
        <v>34</v>
      </c>
      <c r="E4091" s="3" t="s">
        <v>35</v>
      </c>
      <c r="F4091" s="4">
        <v>45571.991666666669</v>
      </c>
      <c r="G4091" s="4">
        <v>45602.021527777775</v>
      </c>
      <c r="H4091" s="3">
        <v>43</v>
      </c>
      <c r="I4091" s="3">
        <v>7.56</v>
      </c>
      <c r="J4091" s="3">
        <v>10</v>
      </c>
      <c r="K4091" s="3">
        <v>75.599999999999994</v>
      </c>
      <c r="L4091" s="3" t="s">
        <v>23</v>
      </c>
      <c r="M4091" s="5">
        <v>1</v>
      </c>
      <c r="N4091" s="6" t="str">
        <f>IF(ev_charging_network_usage_!$I4091&lt;=10,"Low",IF(ev_charging_network_usage_!$I4091&lt;=30,"Medium","High"))</f>
        <v>Low</v>
      </c>
      <c r="O4091" s="6" t="str">
        <f t="shared" si="257"/>
        <v>Low Satisfaction</v>
      </c>
      <c r="P4091" s="6" t="str">
        <f>IF(ev_charging_network_usage_!$H4091&lt;30,"Short Charging",IF(ev_charging_network_usage_!$H4091&lt;=60,"Medium Charging","Long Charging"))</f>
        <v>Medium Charging</v>
      </c>
      <c r="Q4091" s="6">
        <f t="shared" si="256"/>
        <v>1</v>
      </c>
      <c r="R4091" s="30">
        <f t="shared" si="254"/>
        <v>0.9916666666666667</v>
      </c>
      <c r="S4091" s="28">
        <f t="shared" si="255"/>
        <v>45571</v>
      </c>
      <c r="T4091" s="28"/>
    </row>
    <row r="4092" spans="1:20" ht="13.2" x14ac:dyDescent="0.25">
      <c r="A4092" s="7" t="s">
        <v>8996</v>
      </c>
      <c r="B4092" s="7" t="s">
        <v>29</v>
      </c>
      <c r="C4092" s="7" t="s">
        <v>21</v>
      </c>
      <c r="D4092" s="7" t="s">
        <v>31</v>
      </c>
      <c r="E4092" s="7" t="s">
        <v>35</v>
      </c>
      <c r="F4092" s="8">
        <v>45057.597222222219</v>
      </c>
      <c r="G4092" s="8">
        <v>45057.638194444444</v>
      </c>
      <c r="H4092" s="7">
        <v>59</v>
      </c>
      <c r="I4092" s="7">
        <v>45.71</v>
      </c>
      <c r="J4092" s="7">
        <v>15</v>
      </c>
      <c r="K4092" s="7">
        <v>685.65</v>
      </c>
      <c r="L4092" s="7" t="s">
        <v>27</v>
      </c>
      <c r="M4092" s="9">
        <v>3</v>
      </c>
      <c r="N4092" s="6" t="str">
        <f>IF(ev_charging_network_usage_!$I4092&lt;=10,"Low",IF(ev_charging_network_usage_!$I4092&lt;=30,"Medium","High"))</f>
        <v>High</v>
      </c>
      <c r="O4092" s="6" t="str">
        <f t="shared" si="257"/>
        <v>Medium Satisfaction</v>
      </c>
      <c r="P4092" s="6" t="str">
        <f>IF(ev_charging_network_usage_!$H4092&lt;30,"Short Charging",IF(ev_charging_network_usage_!$H4092&lt;=60,"Medium Charging","Long Charging"))</f>
        <v>Medium Charging</v>
      </c>
      <c r="Q4092" s="6">
        <f t="shared" si="256"/>
        <v>1</v>
      </c>
      <c r="R4092" s="30">
        <f t="shared" si="254"/>
        <v>0.59722222222222221</v>
      </c>
      <c r="S4092" s="28">
        <f t="shared" si="255"/>
        <v>45057</v>
      </c>
      <c r="T4092" s="28"/>
    </row>
    <row r="4093" spans="1:20" ht="13.2" x14ac:dyDescent="0.25">
      <c r="A4093" s="3" t="s">
        <v>8997</v>
      </c>
      <c r="B4093" s="3" t="s">
        <v>55</v>
      </c>
      <c r="C4093" s="3" t="s">
        <v>30</v>
      </c>
      <c r="D4093" s="3" t="s">
        <v>22</v>
      </c>
      <c r="E4093" s="3" t="s">
        <v>35</v>
      </c>
      <c r="F4093" s="3" t="s">
        <v>8998</v>
      </c>
      <c r="G4093" s="3" t="s">
        <v>8999</v>
      </c>
      <c r="H4093" s="3">
        <v>87</v>
      </c>
      <c r="I4093" s="3">
        <v>4.5599999999999996</v>
      </c>
      <c r="J4093" s="3">
        <v>10</v>
      </c>
      <c r="K4093" s="3">
        <v>45.6</v>
      </c>
      <c r="L4093" s="3" t="s">
        <v>18</v>
      </c>
      <c r="M4093" s="5">
        <v>1</v>
      </c>
      <c r="N4093" s="6" t="str">
        <f>IF(ev_charging_network_usage_!$I4093&lt;=10,"Low",IF(ev_charging_network_usage_!$I4093&lt;=30,"Medium","High"))</f>
        <v>Low</v>
      </c>
      <c r="O4093" s="6" t="str">
        <f t="shared" si="257"/>
        <v>Low Satisfaction</v>
      </c>
      <c r="P4093" s="6" t="str">
        <f>IF(ev_charging_network_usage_!$H4093&lt;30,"Short Charging",IF(ev_charging_network_usage_!$H4093&lt;=60,"Medium Charging","Long Charging"))</f>
        <v>Long Charging</v>
      </c>
      <c r="Q4093" s="6">
        <f t="shared" si="256"/>
        <v>2</v>
      </c>
      <c r="R4093" s="30">
        <f t="shared" si="254"/>
        <v>0.44930555555555557</v>
      </c>
      <c r="S4093" s="28">
        <f t="shared" si="255"/>
        <v>45101</v>
      </c>
      <c r="T4093" s="28"/>
    </row>
    <row r="4094" spans="1:20" ht="13.2" x14ac:dyDescent="0.25">
      <c r="A4094" s="7" t="s">
        <v>9000</v>
      </c>
      <c r="B4094" s="7" t="s">
        <v>48</v>
      </c>
      <c r="C4094" s="7" t="s">
        <v>15</v>
      </c>
      <c r="D4094" s="7" t="s">
        <v>16</v>
      </c>
      <c r="E4094" s="7" t="s">
        <v>17</v>
      </c>
      <c r="F4094" s="8">
        <v>45269.206944444442</v>
      </c>
      <c r="G4094" s="8">
        <v>45269.214583333334</v>
      </c>
      <c r="H4094" s="7">
        <v>11</v>
      </c>
      <c r="I4094" s="7">
        <v>21.12</v>
      </c>
      <c r="J4094" s="7">
        <v>15</v>
      </c>
      <c r="K4094" s="7">
        <v>316.8</v>
      </c>
      <c r="L4094" s="7" t="s">
        <v>38</v>
      </c>
      <c r="M4094" s="9">
        <v>5</v>
      </c>
      <c r="N4094" s="6" t="str">
        <f>IF(ev_charging_network_usage_!$I4094&lt;=10,"Low",IF(ev_charging_network_usage_!$I4094&lt;=30,"Medium","High"))</f>
        <v>Medium</v>
      </c>
      <c r="O4094" s="6" t="str">
        <f t="shared" si="257"/>
        <v>High Satisfaction</v>
      </c>
      <c r="P4094" s="6" t="str">
        <f>IF(ev_charging_network_usage_!$H4094&lt;30,"Short Charging",IF(ev_charging_network_usage_!$H4094&lt;=60,"Medium Charging","Long Charging"))</f>
        <v>Short Charging</v>
      </c>
      <c r="Q4094" s="6">
        <f t="shared" si="256"/>
        <v>3</v>
      </c>
      <c r="R4094" s="30">
        <f t="shared" si="254"/>
        <v>0.20694444444444443</v>
      </c>
      <c r="S4094" s="28">
        <f t="shared" si="255"/>
        <v>45269</v>
      </c>
      <c r="T4094" s="28"/>
    </row>
    <row r="4095" spans="1:20" ht="13.2" x14ac:dyDescent="0.25">
      <c r="A4095" s="3" t="s">
        <v>9001</v>
      </c>
      <c r="B4095" s="3" t="s">
        <v>59</v>
      </c>
      <c r="C4095" s="3" t="s">
        <v>21</v>
      </c>
      <c r="D4095" s="3" t="s">
        <v>34</v>
      </c>
      <c r="E4095" s="3" t="s">
        <v>17</v>
      </c>
      <c r="F4095" s="3" t="s">
        <v>9002</v>
      </c>
      <c r="G4095" s="3" t="s">
        <v>9003</v>
      </c>
      <c r="H4095" s="3">
        <v>119</v>
      </c>
      <c r="I4095" s="3">
        <v>16.93</v>
      </c>
      <c r="J4095" s="3">
        <v>12</v>
      </c>
      <c r="K4095" s="3">
        <v>203.16</v>
      </c>
      <c r="L4095" s="3" t="s">
        <v>18</v>
      </c>
      <c r="M4095" s="5">
        <v>5</v>
      </c>
      <c r="N4095" s="6" t="str">
        <f>IF(ev_charging_network_usage_!$I4095&lt;=10,"Low",IF(ev_charging_network_usage_!$I4095&lt;=30,"Medium","High"))</f>
        <v>Medium</v>
      </c>
      <c r="O4095" s="6" t="str">
        <f t="shared" si="257"/>
        <v>High Satisfaction</v>
      </c>
      <c r="P4095" s="6" t="str">
        <f>IF(ev_charging_network_usage_!$H4095&lt;30,"Short Charging",IF(ev_charging_network_usage_!$H4095&lt;=60,"Medium Charging","Long Charging"))</f>
        <v>Long Charging</v>
      </c>
      <c r="Q4095" s="6">
        <f t="shared" si="256"/>
        <v>1</v>
      </c>
      <c r="R4095" s="30">
        <f t="shared" si="254"/>
        <v>0.87569444444444444</v>
      </c>
      <c r="S4095" s="28">
        <f t="shared" si="255"/>
        <v>45432</v>
      </c>
      <c r="T4095" s="28"/>
    </row>
    <row r="4096" spans="1:20" ht="13.2" x14ac:dyDescent="0.25">
      <c r="A4096" s="7" t="s">
        <v>9004</v>
      </c>
      <c r="B4096" s="7" t="s">
        <v>43</v>
      </c>
      <c r="C4096" s="7" t="s">
        <v>21</v>
      </c>
      <c r="D4096" s="7" t="s">
        <v>34</v>
      </c>
      <c r="E4096" s="7" t="s">
        <v>17</v>
      </c>
      <c r="F4096" s="8">
        <v>45078.421527777777</v>
      </c>
      <c r="G4096" s="8">
        <v>45078.493750000001</v>
      </c>
      <c r="H4096" s="7">
        <v>104</v>
      </c>
      <c r="I4096" s="7">
        <v>16.82</v>
      </c>
      <c r="J4096" s="7">
        <v>8</v>
      </c>
      <c r="K4096" s="7">
        <v>134.56</v>
      </c>
      <c r="L4096" s="7" t="s">
        <v>23</v>
      </c>
      <c r="M4096" s="9">
        <v>1</v>
      </c>
      <c r="N4096" s="6" t="str">
        <f>IF(ev_charging_network_usage_!$I4096&lt;=10,"Low",IF(ev_charging_network_usage_!$I4096&lt;=30,"Medium","High"))</f>
        <v>Medium</v>
      </c>
      <c r="O4096" s="6" t="str">
        <f t="shared" si="257"/>
        <v>Low Satisfaction</v>
      </c>
      <c r="P4096" s="6" t="str">
        <f>IF(ev_charging_network_usage_!$H4096&lt;30,"Short Charging",IF(ev_charging_network_usage_!$H4096&lt;=60,"Medium Charging","Long Charging"))</f>
        <v>Long Charging</v>
      </c>
      <c r="Q4096" s="6">
        <f t="shared" si="256"/>
        <v>1</v>
      </c>
      <c r="R4096" s="30">
        <f t="shared" si="254"/>
        <v>0.42152777777777778</v>
      </c>
      <c r="S4096" s="28">
        <f t="shared" si="255"/>
        <v>45078</v>
      </c>
      <c r="T4096" s="28"/>
    </row>
    <row r="4097" spans="1:20" ht="13.2" x14ac:dyDescent="0.25">
      <c r="A4097" s="3" t="s">
        <v>9005</v>
      </c>
      <c r="B4097" s="3" t="s">
        <v>55</v>
      </c>
      <c r="C4097" s="3" t="s">
        <v>21</v>
      </c>
      <c r="D4097" s="3" t="s">
        <v>34</v>
      </c>
      <c r="E4097" s="3" t="s">
        <v>35</v>
      </c>
      <c r="F4097" s="10">
        <v>45272.961805555555</v>
      </c>
      <c r="G4097" s="3" t="s">
        <v>9006</v>
      </c>
      <c r="H4097" s="3">
        <v>110</v>
      </c>
      <c r="I4097" s="3">
        <v>42.32</v>
      </c>
      <c r="J4097" s="3">
        <v>15</v>
      </c>
      <c r="K4097" s="3">
        <v>634.79999999999995</v>
      </c>
      <c r="L4097" s="3" t="s">
        <v>23</v>
      </c>
      <c r="M4097" s="5">
        <v>3</v>
      </c>
      <c r="N4097" s="6" t="str">
        <f>IF(ev_charging_network_usage_!$I4097&lt;=10,"Low",IF(ev_charging_network_usage_!$I4097&lt;=30,"Medium","High"))</f>
        <v>High</v>
      </c>
      <c r="O4097" s="6" t="str">
        <f t="shared" si="257"/>
        <v>Medium Satisfaction</v>
      </c>
      <c r="P4097" s="6" t="str">
        <f>IF(ev_charging_network_usage_!$H4097&lt;30,"Short Charging",IF(ev_charging_network_usage_!$H4097&lt;=60,"Medium Charging","Long Charging"))</f>
        <v>Long Charging</v>
      </c>
      <c r="Q4097" s="6">
        <f t="shared" si="256"/>
        <v>1</v>
      </c>
      <c r="R4097" s="30">
        <f t="shared" si="254"/>
        <v>0.96180555555555558</v>
      </c>
      <c r="S4097" s="28">
        <f t="shared" si="255"/>
        <v>45272</v>
      </c>
      <c r="T4097" s="28"/>
    </row>
    <row r="4098" spans="1:20" ht="13.2" x14ac:dyDescent="0.25">
      <c r="A4098" s="7" t="s">
        <v>9007</v>
      </c>
      <c r="B4098" s="7" t="s">
        <v>59</v>
      </c>
      <c r="C4098" s="7" t="s">
        <v>15</v>
      </c>
      <c r="D4098" s="7" t="s">
        <v>22</v>
      </c>
      <c r="E4098" s="7" t="s">
        <v>17</v>
      </c>
      <c r="F4098" s="7" t="s">
        <v>9008</v>
      </c>
      <c r="G4098" s="7" t="s">
        <v>9009</v>
      </c>
      <c r="H4098" s="7">
        <v>94</v>
      </c>
      <c r="I4098" s="7">
        <v>22.27</v>
      </c>
      <c r="J4098" s="7">
        <v>8</v>
      </c>
      <c r="K4098" s="7">
        <v>178.16</v>
      </c>
      <c r="L4098" s="7" t="s">
        <v>18</v>
      </c>
      <c r="M4098" s="9">
        <v>3</v>
      </c>
      <c r="N4098" s="6" t="str">
        <f>IF(ev_charging_network_usage_!$I4098&lt;=10,"Low",IF(ev_charging_network_usage_!$I4098&lt;=30,"Medium","High"))</f>
        <v>Medium</v>
      </c>
      <c r="O4098" s="6" t="str">
        <f t="shared" si="257"/>
        <v>Medium Satisfaction</v>
      </c>
      <c r="P4098" s="6" t="str">
        <f>IF(ev_charging_network_usage_!$H4098&lt;30,"Short Charging",IF(ev_charging_network_usage_!$H4098&lt;=60,"Medium Charging","Long Charging"))</f>
        <v>Long Charging</v>
      </c>
      <c r="Q4098" s="6">
        <f t="shared" si="256"/>
        <v>3</v>
      </c>
      <c r="R4098" s="30">
        <f t="shared" ref="R4098:R4161" si="258">TIME(HOUR(F4098),MINUTE(F4098),SECOND(F4098))</f>
        <v>0.14097222222222222</v>
      </c>
      <c r="S4098" s="28">
        <f t="shared" ref="S4098:S4161" si="259">DATE(YEAR(F4098),MONTH(F4098),DAY(F4098))</f>
        <v>45190</v>
      </c>
      <c r="T4098" s="28"/>
    </row>
    <row r="4099" spans="1:20" ht="13.2" x14ac:dyDescent="0.25">
      <c r="A4099" s="3" t="s">
        <v>9010</v>
      </c>
      <c r="B4099" s="3" t="s">
        <v>29</v>
      </c>
      <c r="C4099" s="3" t="s">
        <v>15</v>
      </c>
      <c r="D4099" s="3" t="s">
        <v>31</v>
      </c>
      <c r="E4099" s="3" t="s">
        <v>35</v>
      </c>
      <c r="F4099" s="4">
        <v>45054.476388888892</v>
      </c>
      <c r="G4099" s="4">
        <v>45054.497916666667</v>
      </c>
      <c r="H4099" s="3">
        <v>31</v>
      </c>
      <c r="I4099" s="3">
        <v>55.96</v>
      </c>
      <c r="J4099" s="3">
        <v>12</v>
      </c>
      <c r="K4099" s="3">
        <v>671.52</v>
      </c>
      <c r="L4099" s="3" t="s">
        <v>18</v>
      </c>
      <c r="M4099" s="5">
        <v>1</v>
      </c>
      <c r="N4099" s="6" t="str">
        <f>IF(ev_charging_network_usage_!$I4099&lt;=10,"Low",IF(ev_charging_network_usage_!$I4099&lt;=30,"Medium","High"))</f>
        <v>High</v>
      </c>
      <c r="O4099" s="6" t="str">
        <f t="shared" si="257"/>
        <v>Low Satisfaction</v>
      </c>
      <c r="P4099" s="6" t="str">
        <f>IF(ev_charging_network_usage_!$H4099&lt;30,"Short Charging",IF(ev_charging_network_usage_!$H4099&lt;=60,"Medium Charging","Long Charging"))</f>
        <v>Medium Charging</v>
      </c>
      <c r="Q4099" s="6">
        <f t="shared" ref="Q4099:Q4162" si="260">IF(C4099="Fast Charger",1,IF(C4099="Standard Charger",2,IF(C4099="Super Fast Charger",3,"")))</f>
        <v>3</v>
      </c>
      <c r="R4099" s="30">
        <f t="shared" si="258"/>
        <v>0.47638888888888886</v>
      </c>
      <c r="S4099" s="28">
        <f t="shared" si="259"/>
        <v>45054</v>
      </c>
      <c r="T4099" s="28"/>
    </row>
    <row r="4100" spans="1:20" ht="13.2" x14ac:dyDescent="0.25">
      <c r="A4100" s="7" t="s">
        <v>9011</v>
      </c>
      <c r="B4100" s="7" t="s">
        <v>29</v>
      </c>
      <c r="C4100" s="7" t="s">
        <v>30</v>
      </c>
      <c r="D4100" s="7" t="s">
        <v>16</v>
      </c>
      <c r="E4100" s="7" t="s">
        <v>17</v>
      </c>
      <c r="F4100" s="7" t="s">
        <v>9012</v>
      </c>
      <c r="G4100" s="7" t="s">
        <v>9013</v>
      </c>
      <c r="H4100" s="7">
        <v>96</v>
      </c>
      <c r="I4100" s="7">
        <v>2.85</v>
      </c>
      <c r="J4100" s="7">
        <v>8</v>
      </c>
      <c r="K4100" s="7">
        <v>22.8</v>
      </c>
      <c r="L4100" s="7" t="s">
        <v>18</v>
      </c>
      <c r="M4100" s="9">
        <v>2</v>
      </c>
      <c r="N4100" s="6" t="str">
        <f>IF(ev_charging_network_usage_!$I4100&lt;=10,"Low",IF(ev_charging_network_usage_!$I4100&lt;=30,"Medium","High"))</f>
        <v>Low</v>
      </c>
      <c r="O4100" s="6" t="str">
        <f t="shared" ref="O4100:O4163" si="261">IF(M4100&lt;=2,"Low Satisfaction",IF(M4100&lt;=4,"Medium Satisfaction","High Satisfaction"))</f>
        <v>Low Satisfaction</v>
      </c>
      <c r="P4100" s="6" t="str">
        <f>IF(ev_charging_network_usage_!$H4100&lt;30,"Short Charging",IF(ev_charging_network_usage_!$H4100&lt;=60,"Medium Charging","Long Charging"))</f>
        <v>Long Charging</v>
      </c>
      <c r="Q4100" s="6">
        <f t="shared" si="260"/>
        <v>2</v>
      </c>
      <c r="R4100" s="30">
        <f t="shared" si="258"/>
        <v>0.85555555555555551</v>
      </c>
      <c r="S4100" s="28">
        <f t="shared" si="259"/>
        <v>45617</v>
      </c>
      <c r="T4100" s="28"/>
    </row>
    <row r="4101" spans="1:20" ht="13.2" x14ac:dyDescent="0.25">
      <c r="A4101" s="3" t="s">
        <v>9014</v>
      </c>
      <c r="B4101" s="3" t="s">
        <v>20</v>
      </c>
      <c r="C4101" s="3" t="s">
        <v>30</v>
      </c>
      <c r="D4101" s="3" t="s">
        <v>22</v>
      </c>
      <c r="E4101" s="3" t="s">
        <v>35</v>
      </c>
      <c r="F4101" s="3" t="s">
        <v>9015</v>
      </c>
      <c r="G4101" s="3" t="s">
        <v>9016</v>
      </c>
      <c r="H4101" s="3">
        <v>37</v>
      </c>
      <c r="I4101" s="3">
        <v>24.24</v>
      </c>
      <c r="J4101" s="3">
        <v>8</v>
      </c>
      <c r="K4101" s="3">
        <v>193.92</v>
      </c>
      <c r="L4101" s="3" t="s">
        <v>18</v>
      </c>
      <c r="M4101" s="5">
        <v>5</v>
      </c>
      <c r="N4101" s="6" t="str">
        <f>IF(ev_charging_network_usage_!$I4101&lt;=10,"Low",IF(ev_charging_network_usage_!$I4101&lt;=30,"Medium","High"))</f>
        <v>Medium</v>
      </c>
      <c r="O4101" s="6" t="str">
        <f t="shared" si="261"/>
        <v>High Satisfaction</v>
      </c>
      <c r="P4101" s="6" t="str">
        <f>IF(ev_charging_network_usage_!$H4101&lt;30,"Short Charging",IF(ev_charging_network_usage_!$H4101&lt;=60,"Medium Charging","Long Charging"))</f>
        <v>Medium Charging</v>
      </c>
      <c r="Q4101" s="6">
        <f t="shared" si="260"/>
        <v>2</v>
      </c>
      <c r="R4101" s="30">
        <f t="shared" si="258"/>
        <v>0.99305555555555558</v>
      </c>
      <c r="S4101" s="28">
        <f t="shared" si="259"/>
        <v>45156</v>
      </c>
      <c r="T4101" s="28"/>
    </row>
    <row r="4102" spans="1:20" ht="13.2" x14ac:dyDescent="0.25">
      <c r="A4102" s="7" t="s">
        <v>9017</v>
      </c>
      <c r="B4102" s="7" t="s">
        <v>20</v>
      </c>
      <c r="C4102" s="7" t="s">
        <v>30</v>
      </c>
      <c r="D4102" s="7" t="s">
        <v>22</v>
      </c>
      <c r="E4102" s="7" t="s">
        <v>35</v>
      </c>
      <c r="F4102" s="7" t="s">
        <v>9018</v>
      </c>
      <c r="G4102" s="7" t="s">
        <v>9019</v>
      </c>
      <c r="H4102" s="7">
        <v>96</v>
      </c>
      <c r="I4102" s="7">
        <v>52.32</v>
      </c>
      <c r="J4102" s="7">
        <v>10</v>
      </c>
      <c r="K4102" s="7">
        <v>523.20000000000005</v>
      </c>
      <c r="L4102" s="7" t="s">
        <v>23</v>
      </c>
      <c r="M4102" s="9">
        <v>3</v>
      </c>
      <c r="N4102" s="6" t="str">
        <f>IF(ev_charging_network_usage_!$I4102&lt;=10,"Low",IF(ev_charging_network_usage_!$I4102&lt;=30,"Medium","High"))</f>
        <v>High</v>
      </c>
      <c r="O4102" s="6" t="str">
        <f t="shared" si="261"/>
        <v>Medium Satisfaction</v>
      </c>
      <c r="P4102" s="6" t="str">
        <f>IF(ev_charging_network_usage_!$H4102&lt;30,"Short Charging",IF(ev_charging_network_usage_!$H4102&lt;=60,"Medium Charging","Long Charging"))</f>
        <v>Long Charging</v>
      </c>
      <c r="Q4102" s="6">
        <f t="shared" si="260"/>
        <v>2</v>
      </c>
      <c r="R4102" s="30">
        <f t="shared" si="258"/>
        <v>0.92291666666666672</v>
      </c>
      <c r="S4102" s="28">
        <f t="shared" si="259"/>
        <v>44947</v>
      </c>
      <c r="T4102" s="28"/>
    </row>
    <row r="4103" spans="1:20" ht="13.2" x14ac:dyDescent="0.25">
      <c r="A4103" s="3" t="s">
        <v>9020</v>
      </c>
      <c r="B4103" s="3" t="s">
        <v>78</v>
      </c>
      <c r="C4103" s="3" t="s">
        <v>30</v>
      </c>
      <c r="D4103" s="3" t="s">
        <v>31</v>
      </c>
      <c r="E4103" s="3" t="s">
        <v>35</v>
      </c>
      <c r="F4103" s="3" t="s">
        <v>9021</v>
      </c>
      <c r="G4103" s="3" t="s">
        <v>9022</v>
      </c>
      <c r="H4103" s="3">
        <v>92</v>
      </c>
      <c r="I4103" s="3">
        <v>44.69</v>
      </c>
      <c r="J4103" s="3">
        <v>12</v>
      </c>
      <c r="K4103" s="3">
        <v>536.28</v>
      </c>
      <c r="L4103" s="3" t="s">
        <v>27</v>
      </c>
      <c r="M4103" s="5">
        <v>3</v>
      </c>
      <c r="N4103" s="6" t="str">
        <f>IF(ev_charging_network_usage_!$I4103&lt;=10,"Low",IF(ev_charging_network_usage_!$I4103&lt;=30,"Medium","High"))</f>
        <v>High</v>
      </c>
      <c r="O4103" s="6" t="str">
        <f t="shared" si="261"/>
        <v>Medium Satisfaction</v>
      </c>
      <c r="P4103" s="6" t="str">
        <f>IF(ev_charging_network_usage_!$H4103&lt;30,"Short Charging",IF(ev_charging_network_usage_!$H4103&lt;=60,"Medium Charging","Long Charging"))</f>
        <v>Long Charging</v>
      </c>
      <c r="Q4103" s="6">
        <f t="shared" si="260"/>
        <v>2</v>
      </c>
      <c r="R4103" s="30">
        <f t="shared" si="258"/>
        <v>0.72847222222222219</v>
      </c>
      <c r="S4103" s="28">
        <f t="shared" si="259"/>
        <v>45440</v>
      </c>
      <c r="T4103" s="28"/>
    </row>
    <row r="4104" spans="1:20" ht="13.2" x14ac:dyDescent="0.25">
      <c r="A4104" s="7" t="s">
        <v>9023</v>
      </c>
      <c r="B4104" s="7" t="s">
        <v>14</v>
      </c>
      <c r="C4104" s="7" t="s">
        <v>30</v>
      </c>
      <c r="D4104" s="7" t="s">
        <v>16</v>
      </c>
      <c r="E4104" s="7" t="s">
        <v>35</v>
      </c>
      <c r="F4104" s="7" t="s">
        <v>9024</v>
      </c>
      <c r="G4104" s="7" t="s">
        <v>9025</v>
      </c>
      <c r="H4104" s="7">
        <v>118</v>
      </c>
      <c r="I4104" s="7">
        <v>25.87</v>
      </c>
      <c r="J4104" s="7">
        <v>8</v>
      </c>
      <c r="K4104" s="7">
        <v>206.96</v>
      </c>
      <c r="L4104" s="7" t="s">
        <v>18</v>
      </c>
      <c r="M4104" s="9">
        <v>4</v>
      </c>
      <c r="N4104" s="6" t="str">
        <f>IF(ev_charging_network_usage_!$I4104&lt;=10,"Low",IF(ev_charging_network_usage_!$I4104&lt;=30,"Medium","High"))</f>
        <v>Medium</v>
      </c>
      <c r="O4104" s="6" t="str">
        <f t="shared" si="261"/>
        <v>Medium Satisfaction</v>
      </c>
      <c r="P4104" s="6" t="str">
        <f>IF(ev_charging_network_usage_!$H4104&lt;30,"Short Charging",IF(ev_charging_network_usage_!$H4104&lt;=60,"Medium Charging","Long Charging"))</f>
        <v>Long Charging</v>
      </c>
      <c r="Q4104" s="6">
        <f t="shared" si="260"/>
        <v>2</v>
      </c>
      <c r="R4104" s="30">
        <f t="shared" si="258"/>
        <v>0.93402777777777779</v>
      </c>
      <c r="S4104" s="28">
        <f t="shared" si="259"/>
        <v>45132</v>
      </c>
      <c r="T4104" s="28"/>
    </row>
    <row r="4105" spans="1:20" ht="13.2" x14ac:dyDescent="0.25">
      <c r="A4105" s="3" t="s">
        <v>9026</v>
      </c>
      <c r="B4105" s="3" t="s">
        <v>43</v>
      </c>
      <c r="C4105" s="3" t="s">
        <v>21</v>
      </c>
      <c r="D4105" s="3" t="s">
        <v>16</v>
      </c>
      <c r="E4105" s="3" t="s">
        <v>35</v>
      </c>
      <c r="F4105" s="3" t="s">
        <v>9027</v>
      </c>
      <c r="G4105" s="3" t="s">
        <v>9028</v>
      </c>
      <c r="H4105" s="3">
        <v>29</v>
      </c>
      <c r="I4105" s="3">
        <v>23.09</v>
      </c>
      <c r="J4105" s="3">
        <v>15</v>
      </c>
      <c r="K4105" s="3">
        <v>346.35</v>
      </c>
      <c r="L4105" s="3" t="s">
        <v>18</v>
      </c>
      <c r="M4105" s="5">
        <v>1</v>
      </c>
      <c r="N4105" s="6" t="str">
        <f>IF(ev_charging_network_usage_!$I4105&lt;=10,"Low",IF(ev_charging_network_usage_!$I4105&lt;=30,"Medium","High"))</f>
        <v>Medium</v>
      </c>
      <c r="O4105" s="6" t="str">
        <f t="shared" si="261"/>
        <v>Low Satisfaction</v>
      </c>
      <c r="P4105" s="6" t="str">
        <f>IF(ev_charging_network_usage_!$H4105&lt;30,"Short Charging",IF(ev_charging_network_usage_!$H4105&lt;=60,"Medium Charging","Long Charging"))</f>
        <v>Short Charging</v>
      </c>
      <c r="Q4105" s="6">
        <f t="shared" si="260"/>
        <v>1</v>
      </c>
      <c r="R4105" s="30">
        <f t="shared" si="258"/>
        <v>0.37013888888888891</v>
      </c>
      <c r="S4105" s="28">
        <f t="shared" si="259"/>
        <v>45561</v>
      </c>
      <c r="T4105" s="28"/>
    </row>
    <row r="4106" spans="1:20" ht="13.2" x14ac:dyDescent="0.25">
      <c r="A4106" s="7" t="s">
        <v>9029</v>
      </c>
      <c r="B4106" s="7" t="s">
        <v>78</v>
      </c>
      <c r="C4106" s="7" t="s">
        <v>21</v>
      </c>
      <c r="D4106" s="7" t="s">
        <v>22</v>
      </c>
      <c r="E4106" s="7" t="s">
        <v>35</v>
      </c>
      <c r="F4106" s="8">
        <v>45297.488888888889</v>
      </c>
      <c r="G4106" s="8">
        <v>45297.540277777778</v>
      </c>
      <c r="H4106" s="7">
        <v>74</v>
      </c>
      <c r="I4106" s="7">
        <v>28.23</v>
      </c>
      <c r="J4106" s="7">
        <v>12</v>
      </c>
      <c r="K4106" s="7">
        <v>338.76</v>
      </c>
      <c r="L4106" s="7" t="s">
        <v>38</v>
      </c>
      <c r="M4106" s="9">
        <v>3</v>
      </c>
      <c r="N4106" s="6" t="str">
        <f>IF(ev_charging_network_usage_!$I4106&lt;=10,"Low",IF(ev_charging_network_usage_!$I4106&lt;=30,"Medium","High"))</f>
        <v>Medium</v>
      </c>
      <c r="O4106" s="6" t="str">
        <f t="shared" si="261"/>
        <v>Medium Satisfaction</v>
      </c>
      <c r="P4106" s="6" t="str">
        <f>IF(ev_charging_network_usage_!$H4106&lt;30,"Short Charging",IF(ev_charging_network_usage_!$H4106&lt;=60,"Medium Charging","Long Charging"))</f>
        <v>Long Charging</v>
      </c>
      <c r="Q4106" s="6">
        <f t="shared" si="260"/>
        <v>1</v>
      </c>
      <c r="R4106" s="30">
        <f t="shared" si="258"/>
        <v>0.48888888888888887</v>
      </c>
      <c r="S4106" s="28">
        <f t="shared" si="259"/>
        <v>45297</v>
      </c>
      <c r="T4106" s="28"/>
    </row>
    <row r="4107" spans="1:20" ht="13.2" x14ac:dyDescent="0.25">
      <c r="A4107" s="3" t="s">
        <v>9030</v>
      </c>
      <c r="B4107" s="3" t="s">
        <v>59</v>
      </c>
      <c r="C4107" s="3" t="s">
        <v>15</v>
      </c>
      <c r="D4107" s="3" t="s">
        <v>34</v>
      </c>
      <c r="E4107" s="3" t="s">
        <v>17</v>
      </c>
      <c r="F4107" s="3" t="s">
        <v>9031</v>
      </c>
      <c r="G4107" s="3" t="s">
        <v>9032</v>
      </c>
      <c r="H4107" s="3">
        <v>38</v>
      </c>
      <c r="I4107" s="3">
        <v>8.4499999999999993</v>
      </c>
      <c r="J4107" s="3">
        <v>15</v>
      </c>
      <c r="K4107" s="3">
        <v>126.75</v>
      </c>
      <c r="L4107" s="3" t="s">
        <v>38</v>
      </c>
      <c r="M4107" s="5">
        <v>5</v>
      </c>
      <c r="N4107" s="6" t="str">
        <f>IF(ev_charging_network_usage_!$I4107&lt;=10,"Low",IF(ev_charging_network_usage_!$I4107&lt;=30,"Medium","High"))</f>
        <v>Low</v>
      </c>
      <c r="O4107" s="6" t="str">
        <f t="shared" si="261"/>
        <v>High Satisfaction</v>
      </c>
      <c r="P4107" s="6" t="str">
        <f>IF(ev_charging_network_usage_!$H4107&lt;30,"Short Charging",IF(ev_charging_network_usage_!$H4107&lt;=60,"Medium Charging","Long Charging"))</f>
        <v>Medium Charging</v>
      </c>
      <c r="Q4107" s="6">
        <f t="shared" si="260"/>
        <v>3</v>
      </c>
      <c r="R4107" s="30">
        <f t="shared" si="258"/>
        <v>0.6694444444444444</v>
      </c>
      <c r="S4107" s="28">
        <f t="shared" si="259"/>
        <v>44947</v>
      </c>
      <c r="T4107" s="28"/>
    </row>
    <row r="4108" spans="1:20" ht="13.2" x14ac:dyDescent="0.25">
      <c r="A4108" s="7" t="s">
        <v>9033</v>
      </c>
      <c r="B4108" s="7" t="s">
        <v>55</v>
      </c>
      <c r="C4108" s="7" t="s">
        <v>21</v>
      </c>
      <c r="D4108" s="7" t="s">
        <v>16</v>
      </c>
      <c r="E4108" s="7" t="s">
        <v>35</v>
      </c>
      <c r="F4108" s="7" t="s">
        <v>9034</v>
      </c>
      <c r="G4108" s="7" t="s">
        <v>9035</v>
      </c>
      <c r="H4108" s="7">
        <v>118</v>
      </c>
      <c r="I4108" s="7">
        <v>52.7</v>
      </c>
      <c r="J4108" s="7">
        <v>15</v>
      </c>
      <c r="K4108" s="7">
        <v>790.5</v>
      </c>
      <c r="L4108" s="7" t="s">
        <v>38</v>
      </c>
      <c r="M4108" s="9">
        <v>4</v>
      </c>
      <c r="N4108" s="6" t="str">
        <f>IF(ev_charging_network_usage_!$I4108&lt;=10,"Low",IF(ev_charging_network_usage_!$I4108&lt;=30,"Medium","High"))</f>
        <v>High</v>
      </c>
      <c r="O4108" s="6" t="str">
        <f t="shared" si="261"/>
        <v>Medium Satisfaction</v>
      </c>
      <c r="P4108" s="6" t="str">
        <f>IF(ev_charging_network_usage_!$H4108&lt;30,"Short Charging",IF(ev_charging_network_usage_!$H4108&lt;=60,"Medium Charging","Long Charging"))</f>
        <v>Long Charging</v>
      </c>
      <c r="Q4108" s="6">
        <f t="shared" si="260"/>
        <v>1</v>
      </c>
      <c r="R4108" s="30">
        <f t="shared" si="258"/>
        <v>0.99513888888888891</v>
      </c>
      <c r="S4108" s="28">
        <f t="shared" si="259"/>
        <v>45215</v>
      </c>
      <c r="T4108" s="28"/>
    </row>
    <row r="4109" spans="1:20" ht="13.2" x14ac:dyDescent="0.25">
      <c r="A4109" s="3" t="s">
        <v>9036</v>
      </c>
      <c r="B4109" s="3" t="s">
        <v>14</v>
      </c>
      <c r="C4109" s="3" t="s">
        <v>30</v>
      </c>
      <c r="D4109" s="3" t="s">
        <v>16</v>
      </c>
      <c r="E4109" s="3" t="s">
        <v>17</v>
      </c>
      <c r="F4109" s="3" t="s">
        <v>9037</v>
      </c>
      <c r="G4109" s="3" t="s">
        <v>9038</v>
      </c>
      <c r="H4109" s="3">
        <v>68</v>
      </c>
      <c r="I4109" s="3">
        <v>49.74</v>
      </c>
      <c r="J4109" s="3">
        <v>10</v>
      </c>
      <c r="K4109" s="3">
        <v>497.4</v>
      </c>
      <c r="L4109" s="3" t="s">
        <v>18</v>
      </c>
      <c r="M4109" s="5">
        <v>1</v>
      </c>
      <c r="N4109" s="6" t="str">
        <f>IF(ev_charging_network_usage_!$I4109&lt;=10,"Low",IF(ev_charging_network_usage_!$I4109&lt;=30,"Medium","High"))</f>
        <v>High</v>
      </c>
      <c r="O4109" s="6" t="str">
        <f t="shared" si="261"/>
        <v>Low Satisfaction</v>
      </c>
      <c r="P4109" s="6" t="str">
        <f>IF(ev_charging_network_usage_!$H4109&lt;30,"Short Charging",IF(ev_charging_network_usage_!$H4109&lt;=60,"Medium Charging","Long Charging"))</f>
        <v>Long Charging</v>
      </c>
      <c r="Q4109" s="6">
        <f t="shared" si="260"/>
        <v>2</v>
      </c>
      <c r="R4109" s="30">
        <f t="shared" si="258"/>
        <v>0.64236111111111116</v>
      </c>
      <c r="S4109" s="28">
        <f t="shared" si="259"/>
        <v>45549</v>
      </c>
      <c r="T4109" s="28"/>
    </row>
    <row r="4110" spans="1:20" ht="13.2" x14ac:dyDescent="0.25">
      <c r="A4110" s="7" t="s">
        <v>9039</v>
      </c>
      <c r="B4110" s="7" t="s">
        <v>48</v>
      </c>
      <c r="C4110" s="7" t="s">
        <v>15</v>
      </c>
      <c r="D4110" s="7" t="s">
        <v>34</v>
      </c>
      <c r="E4110" s="7" t="s">
        <v>17</v>
      </c>
      <c r="F4110" s="8">
        <v>45179.538194444445</v>
      </c>
      <c r="G4110" s="8">
        <v>45179.574305555558</v>
      </c>
      <c r="H4110" s="7">
        <v>52</v>
      </c>
      <c r="I4110" s="7">
        <v>27.3</v>
      </c>
      <c r="J4110" s="7">
        <v>12</v>
      </c>
      <c r="K4110" s="7">
        <v>327.60000000000002</v>
      </c>
      <c r="L4110" s="7" t="s">
        <v>38</v>
      </c>
      <c r="M4110" s="9">
        <v>4</v>
      </c>
      <c r="N4110" s="6" t="str">
        <f>IF(ev_charging_network_usage_!$I4110&lt;=10,"Low",IF(ev_charging_network_usage_!$I4110&lt;=30,"Medium","High"))</f>
        <v>Medium</v>
      </c>
      <c r="O4110" s="6" t="str">
        <f t="shared" si="261"/>
        <v>Medium Satisfaction</v>
      </c>
      <c r="P4110" s="6" t="str">
        <f>IF(ev_charging_network_usage_!$H4110&lt;30,"Short Charging",IF(ev_charging_network_usage_!$H4110&lt;=60,"Medium Charging","Long Charging"))</f>
        <v>Medium Charging</v>
      </c>
      <c r="Q4110" s="6">
        <f t="shared" si="260"/>
        <v>3</v>
      </c>
      <c r="R4110" s="30">
        <f t="shared" si="258"/>
        <v>0.53819444444444442</v>
      </c>
      <c r="S4110" s="28">
        <f t="shared" si="259"/>
        <v>45179</v>
      </c>
      <c r="T4110" s="28"/>
    </row>
    <row r="4111" spans="1:20" ht="13.2" x14ac:dyDescent="0.25">
      <c r="A4111" s="3" t="s">
        <v>9040</v>
      </c>
      <c r="B4111" s="3" t="s">
        <v>59</v>
      </c>
      <c r="C4111" s="3" t="s">
        <v>21</v>
      </c>
      <c r="D4111" s="3" t="s">
        <v>34</v>
      </c>
      <c r="E4111" s="3" t="s">
        <v>17</v>
      </c>
      <c r="F4111" s="3" t="s">
        <v>2144</v>
      </c>
      <c r="G4111" s="3" t="s">
        <v>9041</v>
      </c>
      <c r="H4111" s="3">
        <v>109</v>
      </c>
      <c r="I4111" s="3">
        <v>20.399999999999999</v>
      </c>
      <c r="J4111" s="3">
        <v>8</v>
      </c>
      <c r="K4111" s="3">
        <v>163.19999999999999</v>
      </c>
      <c r="L4111" s="3" t="s">
        <v>23</v>
      </c>
      <c r="M4111" s="5">
        <v>2</v>
      </c>
      <c r="N4111" s="6" t="str">
        <f>IF(ev_charging_network_usage_!$I4111&lt;=10,"Low",IF(ev_charging_network_usage_!$I4111&lt;=30,"Medium","High"))</f>
        <v>Medium</v>
      </c>
      <c r="O4111" s="6" t="str">
        <f t="shared" si="261"/>
        <v>Low Satisfaction</v>
      </c>
      <c r="P4111" s="6" t="str">
        <f>IF(ev_charging_network_usage_!$H4111&lt;30,"Short Charging",IF(ev_charging_network_usage_!$H4111&lt;=60,"Medium Charging","Long Charging"))</f>
        <v>Long Charging</v>
      </c>
      <c r="Q4111" s="6">
        <f t="shared" si="260"/>
        <v>1</v>
      </c>
      <c r="R4111" s="30">
        <f t="shared" si="258"/>
        <v>0.90833333333333333</v>
      </c>
      <c r="S4111" s="28">
        <f t="shared" si="259"/>
        <v>45554</v>
      </c>
      <c r="T4111" s="28"/>
    </row>
    <row r="4112" spans="1:20" ht="13.2" x14ac:dyDescent="0.25">
      <c r="A4112" s="7" t="s">
        <v>9042</v>
      </c>
      <c r="B4112" s="7" t="s">
        <v>20</v>
      </c>
      <c r="C4112" s="7" t="s">
        <v>30</v>
      </c>
      <c r="D4112" s="7" t="s">
        <v>31</v>
      </c>
      <c r="E4112" s="7" t="s">
        <v>35</v>
      </c>
      <c r="F4112" s="8">
        <v>45454.501388888886</v>
      </c>
      <c r="G4112" s="8">
        <v>45454.534722222219</v>
      </c>
      <c r="H4112" s="7">
        <v>48</v>
      </c>
      <c r="I4112" s="7">
        <v>57.71</v>
      </c>
      <c r="J4112" s="7">
        <v>12</v>
      </c>
      <c r="K4112" s="7">
        <v>692.52</v>
      </c>
      <c r="L4112" s="7" t="s">
        <v>38</v>
      </c>
      <c r="M4112" s="9">
        <v>2</v>
      </c>
      <c r="N4112" s="6" t="str">
        <f>IF(ev_charging_network_usage_!$I4112&lt;=10,"Low",IF(ev_charging_network_usage_!$I4112&lt;=30,"Medium","High"))</f>
        <v>High</v>
      </c>
      <c r="O4112" s="6" t="str">
        <f t="shared" si="261"/>
        <v>Low Satisfaction</v>
      </c>
      <c r="P4112" s="6" t="str">
        <f>IF(ev_charging_network_usage_!$H4112&lt;30,"Short Charging",IF(ev_charging_network_usage_!$H4112&lt;=60,"Medium Charging","Long Charging"))</f>
        <v>Medium Charging</v>
      </c>
      <c r="Q4112" s="6">
        <f t="shared" si="260"/>
        <v>2</v>
      </c>
      <c r="R4112" s="30">
        <f t="shared" si="258"/>
        <v>0.50138888888888888</v>
      </c>
      <c r="S4112" s="28">
        <f t="shared" si="259"/>
        <v>45454</v>
      </c>
      <c r="T4112" s="28"/>
    </row>
    <row r="4113" spans="1:20" ht="13.2" x14ac:dyDescent="0.25">
      <c r="A4113" s="3" t="s">
        <v>9043</v>
      </c>
      <c r="B4113" s="3" t="s">
        <v>59</v>
      </c>
      <c r="C4113" s="3" t="s">
        <v>15</v>
      </c>
      <c r="D4113" s="3" t="s">
        <v>34</v>
      </c>
      <c r="E4113" s="3" t="s">
        <v>17</v>
      </c>
      <c r="F4113" s="4">
        <v>44986.359722222223</v>
      </c>
      <c r="G4113" s="4">
        <v>44986.438194444447</v>
      </c>
      <c r="H4113" s="3">
        <v>113</v>
      </c>
      <c r="I4113" s="3">
        <v>26.15</v>
      </c>
      <c r="J4113" s="3">
        <v>8</v>
      </c>
      <c r="K4113" s="3">
        <v>209.2</v>
      </c>
      <c r="L4113" s="3" t="s">
        <v>38</v>
      </c>
      <c r="M4113" s="5">
        <v>1</v>
      </c>
      <c r="N4113" s="6" t="str">
        <f>IF(ev_charging_network_usage_!$I4113&lt;=10,"Low",IF(ev_charging_network_usage_!$I4113&lt;=30,"Medium","High"))</f>
        <v>Medium</v>
      </c>
      <c r="O4113" s="6" t="str">
        <f t="shared" si="261"/>
        <v>Low Satisfaction</v>
      </c>
      <c r="P4113" s="6" t="str">
        <f>IF(ev_charging_network_usage_!$H4113&lt;30,"Short Charging",IF(ev_charging_network_usage_!$H4113&lt;=60,"Medium Charging","Long Charging"))</f>
        <v>Long Charging</v>
      </c>
      <c r="Q4113" s="6">
        <f t="shared" si="260"/>
        <v>3</v>
      </c>
      <c r="R4113" s="30">
        <f t="shared" si="258"/>
        <v>0.35972222222222222</v>
      </c>
      <c r="S4113" s="28">
        <f t="shared" si="259"/>
        <v>44986</v>
      </c>
      <c r="T4113" s="28"/>
    </row>
    <row r="4114" spans="1:20" ht="13.2" x14ac:dyDescent="0.25">
      <c r="A4114" s="7" t="s">
        <v>9044</v>
      </c>
      <c r="B4114" s="7" t="s">
        <v>14</v>
      </c>
      <c r="C4114" s="7" t="s">
        <v>30</v>
      </c>
      <c r="D4114" s="7" t="s">
        <v>31</v>
      </c>
      <c r="E4114" s="7" t="s">
        <v>35</v>
      </c>
      <c r="F4114" s="7" t="s">
        <v>9045</v>
      </c>
      <c r="G4114" s="7" t="s">
        <v>9046</v>
      </c>
      <c r="H4114" s="7">
        <v>46</v>
      </c>
      <c r="I4114" s="7">
        <v>7.13</v>
      </c>
      <c r="J4114" s="7">
        <v>15</v>
      </c>
      <c r="K4114" s="7">
        <v>106.95</v>
      </c>
      <c r="L4114" s="7" t="s">
        <v>38</v>
      </c>
      <c r="M4114" s="9">
        <v>4</v>
      </c>
      <c r="N4114" s="6" t="str">
        <f>IF(ev_charging_network_usage_!$I4114&lt;=10,"Low",IF(ev_charging_network_usage_!$I4114&lt;=30,"Medium","High"))</f>
        <v>Low</v>
      </c>
      <c r="O4114" s="6" t="str">
        <f t="shared" si="261"/>
        <v>Medium Satisfaction</v>
      </c>
      <c r="P4114" s="6" t="str">
        <f>IF(ev_charging_network_usage_!$H4114&lt;30,"Short Charging",IF(ev_charging_network_usage_!$H4114&lt;=60,"Medium Charging","Long Charging"))</f>
        <v>Medium Charging</v>
      </c>
      <c r="Q4114" s="6">
        <f t="shared" si="260"/>
        <v>2</v>
      </c>
      <c r="R4114" s="30">
        <f t="shared" si="258"/>
        <v>0.73472222222222228</v>
      </c>
      <c r="S4114" s="28">
        <f t="shared" si="259"/>
        <v>45250</v>
      </c>
      <c r="T4114" s="28"/>
    </row>
    <row r="4115" spans="1:20" ht="13.2" x14ac:dyDescent="0.25">
      <c r="A4115" s="3" t="s">
        <v>9047</v>
      </c>
      <c r="B4115" s="3" t="s">
        <v>14</v>
      </c>
      <c r="C4115" s="3" t="s">
        <v>30</v>
      </c>
      <c r="D4115" s="3" t="s">
        <v>34</v>
      </c>
      <c r="E4115" s="3" t="s">
        <v>35</v>
      </c>
      <c r="F4115" s="3" t="s">
        <v>9048</v>
      </c>
      <c r="G4115" s="3" t="s">
        <v>9049</v>
      </c>
      <c r="H4115" s="3">
        <v>55</v>
      </c>
      <c r="I4115" s="3">
        <v>38.36</v>
      </c>
      <c r="J4115" s="3">
        <v>15</v>
      </c>
      <c r="K4115" s="3">
        <v>575.4</v>
      </c>
      <c r="L4115" s="3" t="s">
        <v>18</v>
      </c>
      <c r="M4115" s="5">
        <v>1</v>
      </c>
      <c r="N4115" s="6" t="str">
        <f>IF(ev_charging_network_usage_!$I4115&lt;=10,"Low",IF(ev_charging_network_usage_!$I4115&lt;=30,"Medium","High"))</f>
        <v>High</v>
      </c>
      <c r="O4115" s="6" t="str">
        <f t="shared" si="261"/>
        <v>Low Satisfaction</v>
      </c>
      <c r="P4115" s="6" t="str">
        <f>IF(ev_charging_network_usage_!$H4115&lt;30,"Short Charging",IF(ev_charging_network_usage_!$H4115&lt;=60,"Medium Charging","Long Charging"))</f>
        <v>Medium Charging</v>
      </c>
      <c r="Q4115" s="6">
        <f t="shared" si="260"/>
        <v>2</v>
      </c>
      <c r="R4115" s="30">
        <f t="shared" si="258"/>
        <v>0.38263888888888886</v>
      </c>
      <c r="S4115" s="28">
        <f t="shared" si="259"/>
        <v>45525</v>
      </c>
      <c r="T4115" s="28"/>
    </row>
    <row r="4116" spans="1:20" ht="13.2" x14ac:dyDescent="0.25">
      <c r="A4116" s="7" t="s">
        <v>9050</v>
      </c>
      <c r="B4116" s="7" t="s">
        <v>55</v>
      </c>
      <c r="C4116" s="7" t="s">
        <v>15</v>
      </c>
      <c r="D4116" s="7" t="s">
        <v>31</v>
      </c>
      <c r="E4116" s="7" t="s">
        <v>35</v>
      </c>
      <c r="F4116" s="7" t="s">
        <v>9051</v>
      </c>
      <c r="G4116" s="7" t="s">
        <v>9052</v>
      </c>
      <c r="H4116" s="7">
        <v>46</v>
      </c>
      <c r="I4116" s="7">
        <v>54.71</v>
      </c>
      <c r="J4116" s="7">
        <v>12</v>
      </c>
      <c r="K4116" s="7">
        <v>656.52</v>
      </c>
      <c r="L4116" s="7" t="s">
        <v>38</v>
      </c>
      <c r="M4116" s="9">
        <v>3</v>
      </c>
      <c r="N4116" s="6" t="str">
        <f>IF(ev_charging_network_usage_!$I4116&lt;=10,"Low",IF(ev_charging_network_usage_!$I4116&lt;=30,"Medium","High"))</f>
        <v>High</v>
      </c>
      <c r="O4116" s="6" t="str">
        <f t="shared" si="261"/>
        <v>Medium Satisfaction</v>
      </c>
      <c r="P4116" s="6" t="str">
        <f>IF(ev_charging_network_usage_!$H4116&lt;30,"Short Charging",IF(ev_charging_network_usage_!$H4116&lt;=60,"Medium Charging","Long Charging"))</f>
        <v>Medium Charging</v>
      </c>
      <c r="Q4116" s="6">
        <f t="shared" si="260"/>
        <v>3</v>
      </c>
      <c r="R4116" s="30">
        <f t="shared" si="258"/>
        <v>0.69166666666666665</v>
      </c>
      <c r="S4116" s="28">
        <f t="shared" si="259"/>
        <v>45212</v>
      </c>
      <c r="T4116" s="28"/>
    </row>
    <row r="4117" spans="1:20" ht="13.2" x14ac:dyDescent="0.25">
      <c r="A4117" s="3" t="s">
        <v>9053</v>
      </c>
      <c r="B4117" s="3" t="s">
        <v>43</v>
      </c>
      <c r="C4117" s="3" t="s">
        <v>21</v>
      </c>
      <c r="D4117" s="3" t="s">
        <v>31</v>
      </c>
      <c r="E4117" s="3" t="s">
        <v>35</v>
      </c>
      <c r="F4117" s="3" t="s">
        <v>9054</v>
      </c>
      <c r="G4117" s="3" t="s">
        <v>9055</v>
      </c>
      <c r="H4117" s="3">
        <v>21</v>
      </c>
      <c r="I4117" s="3">
        <v>19.100000000000001</v>
      </c>
      <c r="J4117" s="3">
        <v>12</v>
      </c>
      <c r="K4117" s="3">
        <v>229.2</v>
      </c>
      <c r="L4117" s="3" t="s">
        <v>38</v>
      </c>
      <c r="M4117" s="5">
        <v>3</v>
      </c>
      <c r="N4117" s="6" t="str">
        <f>IF(ev_charging_network_usage_!$I4117&lt;=10,"Low",IF(ev_charging_network_usage_!$I4117&lt;=30,"Medium","High"))</f>
        <v>Medium</v>
      </c>
      <c r="O4117" s="6" t="str">
        <f t="shared" si="261"/>
        <v>Medium Satisfaction</v>
      </c>
      <c r="P4117" s="6" t="str">
        <f>IF(ev_charging_network_usage_!$H4117&lt;30,"Short Charging",IF(ev_charging_network_usage_!$H4117&lt;=60,"Medium Charging","Long Charging"))</f>
        <v>Short Charging</v>
      </c>
      <c r="Q4117" s="6">
        <f t="shared" si="260"/>
        <v>1</v>
      </c>
      <c r="R4117" s="30">
        <f t="shared" si="258"/>
        <v>0.35416666666666669</v>
      </c>
      <c r="S4117" s="28">
        <f t="shared" si="259"/>
        <v>45623</v>
      </c>
      <c r="T4117" s="28"/>
    </row>
    <row r="4118" spans="1:20" ht="13.2" x14ac:dyDescent="0.25">
      <c r="A4118" s="7" t="s">
        <v>9056</v>
      </c>
      <c r="B4118" s="7" t="s">
        <v>20</v>
      </c>
      <c r="C4118" s="7" t="s">
        <v>15</v>
      </c>
      <c r="D4118" s="7" t="s">
        <v>34</v>
      </c>
      <c r="E4118" s="7" t="s">
        <v>17</v>
      </c>
      <c r="F4118" s="7" t="s">
        <v>9057</v>
      </c>
      <c r="G4118" s="7" t="s">
        <v>9058</v>
      </c>
      <c r="H4118" s="7">
        <v>92</v>
      </c>
      <c r="I4118" s="7">
        <v>48.6</v>
      </c>
      <c r="J4118" s="7">
        <v>8</v>
      </c>
      <c r="K4118" s="7">
        <v>388.8</v>
      </c>
      <c r="L4118" s="7" t="s">
        <v>27</v>
      </c>
      <c r="M4118" s="9">
        <v>5</v>
      </c>
      <c r="N4118" s="6" t="str">
        <f>IF(ev_charging_network_usage_!$I4118&lt;=10,"Low",IF(ev_charging_network_usage_!$I4118&lt;=30,"Medium","High"))</f>
        <v>High</v>
      </c>
      <c r="O4118" s="6" t="str">
        <f t="shared" si="261"/>
        <v>High Satisfaction</v>
      </c>
      <c r="P4118" s="6" t="str">
        <f>IF(ev_charging_network_usage_!$H4118&lt;30,"Short Charging",IF(ev_charging_network_usage_!$H4118&lt;=60,"Medium Charging","Long Charging"))</f>
        <v>Long Charging</v>
      </c>
      <c r="Q4118" s="6">
        <f t="shared" si="260"/>
        <v>3</v>
      </c>
      <c r="R4118" s="30">
        <f t="shared" si="258"/>
        <v>8.0555555555555561E-2</v>
      </c>
      <c r="S4118" s="28">
        <f t="shared" si="259"/>
        <v>45369</v>
      </c>
      <c r="T4118" s="28"/>
    </row>
    <row r="4119" spans="1:20" ht="13.2" x14ac:dyDescent="0.25">
      <c r="A4119" s="3" t="s">
        <v>9059</v>
      </c>
      <c r="B4119" s="3" t="s">
        <v>48</v>
      </c>
      <c r="C4119" s="3" t="s">
        <v>30</v>
      </c>
      <c r="D4119" s="3" t="s">
        <v>22</v>
      </c>
      <c r="E4119" s="3" t="s">
        <v>17</v>
      </c>
      <c r="F4119" s="3" t="s">
        <v>9060</v>
      </c>
      <c r="G4119" s="3" t="s">
        <v>9061</v>
      </c>
      <c r="H4119" s="3">
        <v>50</v>
      </c>
      <c r="I4119" s="3">
        <v>22.5</v>
      </c>
      <c r="J4119" s="3">
        <v>12</v>
      </c>
      <c r="K4119" s="3">
        <v>270</v>
      </c>
      <c r="L4119" s="3" t="s">
        <v>38</v>
      </c>
      <c r="M4119" s="5">
        <v>4</v>
      </c>
      <c r="N4119" s="6" t="str">
        <f>IF(ev_charging_network_usage_!$I4119&lt;=10,"Low",IF(ev_charging_network_usage_!$I4119&lt;=30,"Medium","High"))</f>
        <v>Medium</v>
      </c>
      <c r="O4119" s="6" t="str">
        <f t="shared" si="261"/>
        <v>Medium Satisfaction</v>
      </c>
      <c r="P4119" s="6" t="str">
        <f>IF(ev_charging_network_usage_!$H4119&lt;30,"Short Charging",IF(ev_charging_network_usage_!$H4119&lt;=60,"Medium Charging","Long Charging"))</f>
        <v>Medium Charging</v>
      </c>
      <c r="Q4119" s="6">
        <f t="shared" si="260"/>
        <v>2</v>
      </c>
      <c r="R4119" s="30">
        <f t="shared" si="258"/>
        <v>1.8749999999999999E-2</v>
      </c>
      <c r="S4119" s="28">
        <f t="shared" si="259"/>
        <v>45031</v>
      </c>
      <c r="T4119" s="28"/>
    </row>
    <row r="4120" spans="1:20" ht="13.2" x14ac:dyDescent="0.25">
      <c r="A4120" s="7" t="s">
        <v>9062</v>
      </c>
      <c r="B4120" s="7" t="s">
        <v>78</v>
      </c>
      <c r="C4120" s="7" t="s">
        <v>30</v>
      </c>
      <c r="D4120" s="7" t="s">
        <v>34</v>
      </c>
      <c r="E4120" s="7" t="s">
        <v>17</v>
      </c>
      <c r="F4120" s="7" t="s">
        <v>9063</v>
      </c>
      <c r="G4120" s="7" t="s">
        <v>9064</v>
      </c>
      <c r="H4120" s="7">
        <v>62</v>
      </c>
      <c r="I4120" s="7">
        <v>22.14</v>
      </c>
      <c r="J4120" s="7">
        <v>8</v>
      </c>
      <c r="K4120" s="7">
        <v>177.12</v>
      </c>
      <c r="L4120" s="7" t="s">
        <v>18</v>
      </c>
      <c r="M4120" s="9">
        <v>4</v>
      </c>
      <c r="N4120" s="6" t="str">
        <f>IF(ev_charging_network_usage_!$I4120&lt;=10,"Low",IF(ev_charging_network_usage_!$I4120&lt;=30,"Medium","High"))</f>
        <v>Medium</v>
      </c>
      <c r="O4120" s="6" t="str">
        <f t="shared" si="261"/>
        <v>Medium Satisfaction</v>
      </c>
      <c r="P4120" s="6" t="str">
        <f>IF(ev_charging_network_usage_!$H4120&lt;30,"Short Charging",IF(ev_charging_network_usage_!$H4120&lt;=60,"Medium Charging","Long Charging"))</f>
        <v>Long Charging</v>
      </c>
      <c r="Q4120" s="6">
        <f t="shared" si="260"/>
        <v>2</v>
      </c>
      <c r="R4120" s="30">
        <f t="shared" si="258"/>
        <v>0.11736111111111111</v>
      </c>
      <c r="S4120" s="28">
        <f t="shared" si="259"/>
        <v>45486</v>
      </c>
      <c r="T4120" s="28"/>
    </row>
    <row r="4121" spans="1:20" ht="13.2" x14ac:dyDescent="0.25">
      <c r="A4121" s="3" t="s">
        <v>9065</v>
      </c>
      <c r="B4121" s="3" t="s">
        <v>43</v>
      </c>
      <c r="C4121" s="3" t="s">
        <v>21</v>
      </c>
      <c r="D4121" s="3" t="s">
        <v>34</v>
      </c>
      <c r="E4121" s="3" t="s">
        <v>35</v>
      </c>
      <c r="F4121" s="4">
        <v>45567.795138888891</v>
      </c>
      <c r="G4121" s="4">
        <v>45567.818055555559</v>
      </c>
      <c r="H4121" s="3">
        <v>33</v>
      </c>
      <c r="I4121" s="3">
        <v>11.61</v>
      </c>
      <c r="J4121" s="3">
        <v>15</v>
      </c>
      <c r="K4121" s="3">
        <v>174.15</v>
      </c>
      <c r="L4121" s="3" t="s">
        <v>38</v>
      </c>
      <c r="M4121" s="5">
        <v>3</v>
      </c>
      <c r="N4121" s="6" t="str">
        <f>IF(ev_charging_network_usage_!$I4121&lt;=10,"Low",IF(ev_charging_network_usage_!$I4121&lt;=30,"Medium","High"))</f>
        <v>Medium</v>
      </c>
      <c r="O4121" s="6" t="str">
        <f t="shared" si="261"/>
        <v>Medium Satisfaction</v>
      </c>
      <c r="P4121" s="6" t="str">
        <f>IF(ev_charging_network_usage_!$H4121&lt;30,"Short Charging",IF(ev_charging_network_usage_!$H4121&lt;=60,"Medium Charging","Long Charging"))</f>
        <v>Medium Charging</v>
      </c>
      <c r="Q4121" s="6">
        <f t="shared" si="260"/>
        <v>1</v>
      </c>
      <c r="R4121" s="30">
        <f t="shared" si="258"/>
        <v>0.79513888888888884</v>
      </c>
      <c r="S4121" s="28">
        <f t="shared" si="259"/>
        <v>45567</v>
      </c>
      <c r="T4121" s="28"/>
    </row>
    <row r="4122" spans="1:20" ht="13.2" x14ac:dyDescent="0.25">
      <c r="A4122" s="7" t="s">
        <v>9066</v>
      </c>
      <c r="B4122" s="7" t="s">
        <v>20</v>
      </c>
      <c r="C4122" s="7" t="s">
        <v>21</v>
      </c>
      <c r="D4122" s="7" t="s">
        <v>16</v>
      </c>
      <c r="E4122" s="7" t="s">
        <v>17</v>
      </c>
      <c r="F4122" s="8">
        <v>45150.495833333334</v>
      </c>
      <c r="G4122" s="8">
        <v>45150.509027777778</v>
      </c>
      <c r="H4122" s="7">
        <v>19</v>
      </c>
      <c r="I4122" s="7">
        <v>6.71</v>
      </c>
      <c r="J4122" s="7">
        <v>8</v>
      </c>
      <c r="K4122" s="7">
        <v>53.68</v>
      </c>
      <c r="L4122" s="7" t="s">
        <v>38</v>
      </c>
      <c r="M4122" s="9">
        <v>5</v>
      </c>
      <c r="N4122" s="6" t="str">
        <f>IF(ev_charging_network_usage_!$I4122&lt;=10,"Low",IF(ev_charging_network_usage_!$I4122&lt;=30,"Medium","High"))</f>
        <v>Low</v>
      </c>
      <c r="O4122" s="6" t="str">
        <f t="shared" si="261"/>
        <v>High Satisfaction</v>
      </c>
      <c r="P4122" s="6" t="str">
        <f>IF(ev_charging_network_usage_!$H4122&lt;30,"Short Charging",IF(ev_charging_network_usage_!$H4122&lt;=60,"Medium Charging","Long Charging"))</f>
        <v>Short Charging</v>
      </c>
      <c r="Q4122" s="6">
        <f t="shared" si="260"/>
        <v>1</v>
      </c>
      <c r="R4122" s="30">
        <f t="shared" si="258"/>
        <v>0.49583333333333335</v>
      </c>
      <c r="S4122" s="28">
        <f t="shared" si="259"/>
        <v>45150</v>
      </c>
      <c r="T4122" s="28"/>
    </row>
    <row r="4123" spans="1:20" ht="13.2" x14ac:dyDescent="0.25">
      <c r="A4123" s="3" t="s">
        <v>9067</v>
      </c>
      <c r="B4123" s="3" t="s">
        <v>55</v>
      </c>
      <c r="C4123" s="3" t="s">
        <v>21</v>
      </c>
      <c r="D4123" s="3" t="s">
        <v>34</v>
      </c>
      <c r="E4123" s="3" t="s">
        <v>17</v>
      </c>
      <c r="F4123" s="4">
        <v>45202.540972222225</v>
      </c>
      <c r="G4123" s="4">
        <v>45202.591666666667</v>
      </c>
      <c r="H4123" s="3">
        <v>73</v>
      </c>
      <c r="I4123" s="3">
        <v>51.87</v>
      </c>
      <c r="J4123" s="3">
        <v>15</v>
      </c>
      <c r="K4123" s="3">
        <v>778.05</v>
      </c>
      <c r="L4123" s="3" t="s">
        <v>18</v>
      </c>
      <c r="M4123" s="5">
        <v>1</v>
      </c>
      <c r="N4123" s="6" t="str">
        <f>IF(ev_charging_network_usage_!$I4123&lt;=10,"Low",IF(ev_charging_network_usage_!$I4123&lt;=30,"Medium","High"))</f>
        <v>High</v>
      </c>
      <c r="O4123" s="6" t="str">
        <f t="shared" si="261"/>
        <v>Low Satisfaction</v>
      </c>
      <c r="P4123" s="6" t="str">
        <f>IF(ev_charging_network_usage_!$H4123&lt;30,"Short Charging",IF(ev_charging_network_usage_!$H4123&lt;=60,"Medium Charging","Long Charging"))</f>
        <v>Long Charging</v>
      </c>
      <c r="Q4123" s="6">
        <f t="shared" si="260"/>
        <v>1</v>
      </c>
      <c r="R4123" s="30">
        <f t="shared" si="258"/>
        <v>0.54097222222222219</v>
      </c>
      <c r="S4123" s="28">
        <f t="shared" si="259"/>
        <v>45202</v>
      </c>
      <c r="T4123" s="28"/>
    </row>
    <row r="4124" spans="1:20" ht="13.2" x14ac:dyDescent="0.25">
      <c r="A4124" s="7" t="s">
        <v>9068</v>
      </c>
      <c r="B4124" s="7" t="s">
        <v>78</v>
      </c>
      <c r="C4124" s="7" t="s">
        <v>15</v>
      </c>
      <c r="D4124" s="7" t="s">
        <v>22</v>
      </c>
      <c r="E4124" s="7" t="s">
        <v>35</v>
      </c>
      <c r="F4124" s="7" t="s">
        <v>9069</v>
      </c>
      <c r="G4124" s="7" t="s">
        <v>9070</v>
      </c>
      <c r="H4124" s="7">
        <v>60</v>
      </c>
      <c r="I4124" s="7">
        <v>11.89</v>
      </c>
      <c r="J4124" s="7">
        <v>12</v>
      </c>
      <c r="K4124" s="7">
        <v>142.68</v>
      </c>
      <c r="L4124" s="7" t="s">
        <v>23</v>
      </c>
      <c r="M4124" s="9">
        <v>2</v>
      </c>
      <c r="N4124" s="6" t="str">
        <f>IF(ev_charging_network_usage_!$I4124&lt;=10,"Low",IF(ev_charging_network_usage_!$I4124&lt;=30,"Medium","High"))</f>
        <v>Medium</v>
      </c>
      <c r="O4124" s="6" t="str">
        <f t="shared" si="261"/>
        <v>Low Satisfaction</v>
      </c>
      <c r="P4124" s="6" t="str">
        <f>IF(ev_charging_network_usage_!$H4124&lt;30,"Short Charging",IF(ev_charging_network_usage_!$H4124&lt;=60,"Medium Charging","Long Charging"))</f>
        <v>Medium Charging</v>
      </c>
      <c r="Q4124" s="6">
        <f t="shared" si="260"/>
        <v>3</v>
      </c>
      <c r="R4124" s="30">
        <f t="shared" si="258"/>
        <v>0.97916666666666663</v>
      </c>
      <c r="S4124" s="28">
        <f t="shared" si="259"/>
        <v>45405</v>
      </c>
      <c r="T4124" s="28"/>
    </row>
    <row r="4125" spans="1:20" ht="13.2" x14ac:dyDescent="0.25">
      <c r="A4125" s="3" t="s">
        <v>9071</v>
      </c>
      <c r="B4125" s="3" t="s">
        <v>59</v>
      </c>
      <c r="C4125" s="3" t="s">
        <v>15</v>
      </c>
      <c r="D4125" s="3" t="s">
        <v>22</v>
      </c>
      <c r="E4125" s="3" t="s">
        <v>35</v>
      </c>
      <c r="F4125" s="3" t="s">
        <v>9072</v>
      </c>
      <c r="G4125" s="3" t="s">
        <v>9073</v>
      </c>
      <c r="H4125" s="3">
        <v>106</v>
      </c>
      <c r="I4125" s="3">
        <v>40.200000000000003</v>
      </c>
      <c r="J4125" s="3">
        <v>10</v>
      </c>
      <c r="K4125" s="3">
        <v>402</v>
      </c>
      <c r="L4125" s="3" t="s">
        <v>18</v>
      </c>
      <c r="M4125" s="5">
        <v>3</v>
      </c>
      <c r="N4125" s="6" t="str">
        <f>IF(ev_charging_network_usage_!$I4125&lt;=10,"Low",IF(ev_charging_network_usage_!$I4125&lt;=30,"Medium","High"))</f>
        <v>High</v>
      </c>
      <c r="O4125" s="6" t="str">
        <f t="shared" si="261"/>
        <v>Medium Satisfaction</v>
      </c>
      <c r="P4125" s="6" t="str">
        <f>IF(ev_charging_network_usage_!$H4125&lt;30,"Short Charging",IF(ev_charging_network_usage_!$H4125&lt;=60,"Medium Charging","Long Charging"))</f>
        <v>Long Charging</v>
      </c>
      <c r="Q4125" s="6">
        <f t="shared" si="260"/>
        <v>3</v>
      </c>
      <c r="R4125" s="30">
        <f t="shared" si="258"/>
        <v>0.28055555555555556</v>
      </c>
      <c r="S4125" s="28">
        <f t="shared" si="259"/>
        <v>45580</v>
      </c>
      <c r="T4125" s="28"/>
    </row>
    <row r="4126" spans="1:20" ht="13.2" x14ac:dyDescent="0.25">
      <c r="A4126" s="7" t="s">
        <v>9074</v>
      </c>
      <c r="B4126" s="7" t="s">
        <v>48</v>
      </c>
      <c r="C4126" s="7" t="s">
        <v>15</v>
      </c>
      <c r="D4126" s="7" t="s">
        <v>34</v>
      </c>
      <c r="E4126" s="7" t="s">
        <v>35</v>
      </c>
      <c r="F4126" s="8">
        <v>45181.348611111112</v>
      </c>
      <c r="G4126" s="8">
        <v>45181.407638888886</v>
      </c>
      <c r="H4126" s="7">
        <v>85</v>
      </c>
      <c r="I4126" s="7">
        <v>12.48</v>
      </c>
      <c r="J4126" s="7">
        <v>15</v>
      </c>
      <c r="K4126" s="7">
        <v>187.2</v>
      </c>
      <c r="L4126" s="7" t="s">
        <v>38</v>
      </c>
      <c r="M4126" s="9">
        <v>2</v>
      </c>
      <c r="N4126" s="6" t="str">
        <f>IF(ev_charging_network_usage_!$I4126&lt;=10,"Low",IF(ev_charging_network_usage_!$I4126&lt;=30,"Medium","High"))</f>
        <v>Medium</v>
      </c>
      <c r="O4126" s="6" t="str">
        <f t="shared" si="261"/>
        <v>Low Satisfaction</v>
      </c>
      <c r="P4126" s="6" t="str">
        <f>IF(ev_charging_network_usage_!$H4126&lt;30,"Short Charging",IF(ev_charging_network_usage_!$H4126&lt;=60,"Medium Charging","Long Charging"))</f>
        <v>Long Charging</v>
      </c>
      <c r="Q4126" s="6">
        <f t="shared" si="260"/>
        <v>3</v>
      </c>
      <c r="R4126" s="30">
        <f t="shared" si="258"/>
        <v>0.34861111111111109</v>
      </c>
      <c r="S4126" s="28">
        <f t="shared" si="259"/>
        <v>45181</v>
      </c>
      <c r="T4126" s="28"/>
    </row>
    <row r="4127" spans="1:20" ht="13.2" x14ac:dyDescent="0.25">
      <c r="A4127" s="3" t="s">
        <v>9075</v>
      </c>
      <c r="B4127" s="3" t="s">
        <v>78</v>
      </c>
      <c r="C4127" s="3" t="s">
        <v>21</v>
      </c>
      <c r="D4127" s="3" t="s">
        <v>31</v>
      </c>
      <c r="E4127" s="3" t="s">
        <v>17</v>
      </c>
      <c r="F4127" s="3" t="s">
        <v>9076</v>
      </c>
      <c r="G4127" s="3" t="s">
        <v>9077</v>
      </c>
      <c r="H4127" s="3">
        <v>64</v>
      </c>
      <c r="I4127" s="3">
        <v>56.42</v>
      </c>
      <c r="J4127" s="3">
        <v>8</v>
      </c>
      <c r="K4127" s="3">
        <v>451.36</v>
      </c>
      <c r="L4127" s="3" t="s">
        <v>23</v>
      </c>
      <c r="M4127" s="5">
        <v>1</v>
      </c>
      <c r="N4127" s="6" t="str">
        <f>IF(ev_charging_network_usage_!$I4127&lt;=10,"Low",IF(ev_charging_network_usage_!$I4127&lt;=30,"Medium","High"))</f>
        <v>High</v>
      </c>
      <c r="O4127" s="6" t="str">
        <f t="shared" si="261"/>
        <v>Low Satisfaction</v>
      </c>
      <c r="P4127" s="6" t="str">
        <f>IF(ev_charging_network_usage_!$H4127&lt;30,"Short Charging",IF(ev_charging_network_usage_!$H4127&lt;=60,"Medium Charging","Long Charging"))</f>
        <v>Long Charging</v>
      </c>
      <c r="Q4127" s="6">
        <f t="shared" si="260"/>
        <v>1</v>
      </c>
      <c r="R4127" s="30">
        <f t="shared" si="258"/>
        <v>0.92986111111111114</v>
      </c>
      <c r="S4127" s="28">
        <f t="shared" si="259"/>
        <v>45306</v>
      </c>
      <c r="T4127" s="28"/>
    </row>
    <row r="4128" spans="1:20" ht="13.2" x14ac:dyDescent="0.25">
      <c r="A4128" s="7" t="s">
        <v>9078</v>
      </c>
      <c r="B4128" s="7" t="s">
        <v>78</v>
      </c>
      <c r="C4128" s="7" t="s">
        <v>21</v>
      </c>
      <c r="D4128" s="7" t="s">
        <v>16</v>
      </c>
      <c r="E4128" s="7" t="s">
        <v>17</v>
      </c>
      <c r="F4128" s="7" t="s">
        <v>9079</v>
      </c>
      <c r="G4128" s="7" t="s">
        <v>9080</v>
      </c>
      <c r="H4128" s="7">
        <v>41</v>
      </c>
      <c r="I4128" s="7">
        <v>43.73</v>
      </c>
      <c r="J4128" s="7">
        <v>10</v>
      </c>
      <c r="K4128" s="7">
        <v>437.3</v>
      </c>
      <c r="L4128" s="7" t="s">
        <v>27</v>
      </c>
      <c r="M4128" s="9">
        <v>3</v>
      </c>
      <c r="N4128" s="6" t="str">
        <f>IF(ev_charging_network_usage_!$I4128&lt;=10,"Low",IF(ev_charging_network_usage_!$I4128&lt;=30,"Medium","High"))</f>
        <v>High</v>
      </c>
      <c r="O4128" s="6" t="str">
        <f t="shared" si="261"/>
        <v>Medium Satisfaction</v>
      </c>
      <c r="P4128" s="6" t="str">
        <f>IF(ev_charging_network_usage_!$H4128&lt;30,"Short Charging",IF(ev_charging_network_usage_!$H4128&lt;=60,"Medium Charging","Long Charging"))</f>
        <v>Medium Charging</v>
      </c>
      <c r="Q4128" s="6">
        <f t="shared" si="260"/>
        <v>1</v>
      </c>
      <c r="R4128" s="30">
        <f t="shared" si="258"/>
        <v>0.53749999999999998</v>
      </c>
      <c r="S4128" s="28">
        <f t="shared" si="259"/>
        <v>45497</v>
      </c>
      <c r="T4128" s="28"/>
    </row>
    <row r="4129" spans="1:20" ht="13.2" x14ac:dyDescent="0.25">
      <c r="A4129" s="3" t="s">
        <v>9081</v>
      </c>
      <c r="B4129" s="3" t="s">
        <v>43</v>
      </c>
      <c r="C4129" s="3" t="s">
        <v>15</v>
      </c>
      <c r="D4129" s="3" t="s">
        <v>16</v>
      </c>
      <c r="E4129" s="3" t="s">
        <v>17</v>
      </c>
      <c r="F4129" s="3" t="s">
        <v>9082</v>
      </c>
      <c r="G4129" s="3" t="s">
        <v>9083</v>
      </c>
      <c r="H4129" s="3">
        <v>75</v>
      </c>
      <c r="I4129" s="3">
        <v>36.07</v>
      </c>
      <c r="J4129" s="3">
        <v>15</v>
      </c>
      <c r="K4129" s="3">
        <v>541.04999999999995</v>
      </c>
      <c r="L4129" s="3" t="s">
        <v>38</v>
      </c>
      <c r="M4129" s="5">
        <v>1</v>
      </c>
      <c r="N4129" s="6" t="str">
        <f>IF(ev_charging_network_usage_!$I4129&lt;=10,"Low",IF(ev_charging_network_usage_!$I4129&lt;=30,"Medium","High"))</f>
        <v>High</v>
      </c>
      <c r="O4129" s="6" t="str">
        <f t="shared" si="261"/>
        <v>Low Satisfaction</v>
      </c>
      <c r="P4129" s="6" t="str">
        <f>IF(ev_charging_network_usage_!$H4129&lt;30,"Short Charging",IF(ev_charging_network_usage_!$H4129&lt;=60,"Medium Charging","Long Charging"))</f>
        <v>Long Charging</v>
      </c>
      <c r="Q4129" s="6">
        <f t="shared" si="260"/>
        <v>3</v>
      </c>
      <c r="R4129" s="30">
        <f t="shared" si="258"/>
        <v>0.39305555555555555</v>
      </c>
      <c r="S4129" s="28">
        <f t="shared" si="259"/>
        <v>45406</v>
      </c>
      <c r="T4129" s="28"/>
    </row>
    <row r="4130" spans="1:20" ht="13.2" x14ac:dyDescent="0.25">
      <c r="A4130" s="7" t="s">
        <v>9084</v>
      </c>
      <c r="B4130" s="7" t="s">
        <v>20</v>
      </c>
      <c r="C4130" s="7" t="s">
        <v>21</v>
      </c>
      <c r="D4130" s="7" t="s">
        <v>16</v>
      </c>
      <c r="E4130" s="7" t="s">
        <v>17</v>
      </c>
      <c r="F4130" s="7" t="s">
        <v>9085</v>
      </c>
      <c r="G4130" s="7" t="s">
        <v>9086</v>
      </c>
      <c r="H4130" s="7">
        <v>30</v>
      </c>
      <c r="I4130" s="7">
        <v>59.05</v>
      </c>
      <c r="J4130" s="7">
        <v>8</v>
      </c>
      <c r="K4130" s="7">
        <v>472.4</v>
      </c>
      <c r="L4130" s="7" t="s">
        <v>23</v>
      </c>
      <c r="M4130" s="9">
        <v>4</v>
      </c>
      <c r="N4130" s="6" t="str">
        <f>IF(ev_charging_network_usage_!$I4130&lt;=10,"Low",IF(ev_charging_network_usage_!$I4130&lt;=30,"Medium","High"))</f>
        <v>High</v>
      </c>
      <c r="O4130" s="6" t="str">
        <f t="shared" si="261"/>
        <v>Medium Satisfaction</v>
      </c>
      <c r="P4130" s="6" t="str">
        <f>IF(ev_charging_network_usage_!$H4130&lt;30,"Short Charging",IF(ev_charging_network_usage_!$H4130&lt;=60,"Medium Charging","Long Charging"))</f>
        <v>Medium Charging</v>
      </c>
      <c r="Q4130" s="6">
        <f t="shared" si="260"/>
        <v>1</v>
      </c>
      <c r="R4130" s="30">
        <f t="shared" si="258"/>
        <v>0.87847222222222221</v>
      </c>
      <c r="S4130" s="28">
        <f t="shared" si="259"/>
        <v>45524</v>
      </c>
      <c r="T4130" s="28"/>
    </row>
    <row r="4131" spans="1:20" ht="13.2" x14ac:dyDescent="0.25">
      <c r="A4131" s="3" t="s">
        <v>9087</v>
      </c>
      <c r="B4131" s="3" t="s">
        <v>55</v>
      </c>
      <c r="C4131" s="3" t="s">
        <v>15</v>
      </c>
      <c r="D4131" s="3" t="s">
        <v>22</v>
      </c>
      <c r="E4131" s="3" t="s">
        <v>17</v>
      </c>
      <c r="F4131" s="4">
        <v>45513.22152777778</v>
      </c>
      <c r="G4131" s="4">
        <v>45513.252083333333</v>
      </c>
      <c r="H4131" s="3">
        <v>44</v>
      </c>
      <c r="I4131" s="3">
        <v>36.11</v>
      </c>
      <c r="J4131" s="3">
        <v>8</v>
      </c>
      <c r="K4131" s="3">
        <v>288.88</v>
      </c>
      <c r="L4131" s="3" t="s">
        <v>38</v>
      </c>
      <c r="M4131" s="5">
        <v>5</v>
      </c>
      <c r="N4131" s="6" t="str">
        <f>IF(ev_charging_network_usage_!$I4131&lt;=10,"Low",IF(ev_charging_network_usage_!$I4131&lt;=30,"Medium","High"))</f>
        <v>High</v>
      </c>
      <c r="O4131" s="6" t="str">
        <f t="shared" si="261"/>
        <v>High Satisfaction</v>
      </c>
      <c r="P4131" s="6" t="str">
        <f>IF(ev_charging_network_usage_!$H4131&lt;30,"Short Charging",IF(ev_charging_network_usage_!$H4131&lt;=60,"Medium Charging","Long Charging"))</f>
        <v>Medium Charging</v>
      </c>
      <c r="Q4131" s="6">
        <f t="shared" si="260"/>
        <v>3</v>
      </c>
      <c r="R4131" s="30">
        <f t="shared" si="258"/>
        <v>0.22152777777777777</v>
      </c>
      <c r="S4131" s="28">
        <f t="shared" si="259"/>
        <v>45513</v>
      </c>
      <c r="T4131" s="28"/>
    </row>
    <row r="4132" spans="1:20" ht="13.2" x14ac:dyDescent="0.25">
      <c r="A4132" s="7" t="s">
        <v>9088</v>
      </c>
      <c r="B4132" s="7" t="s">
        <v>59</v>
      </c>
      <c r="C4132" s="7" t="s">
        <v>30</v>
      </c>
      <c r="D4132" s="7" t="s">
        <v>34</v>
      </c>
      <c r="E4132" s="7" t="s">
        <v>35</v>
      </c>
      <c r="F4132" s="8">
        <v>45450.424305555556</v>
      </c>
      <c r="G4132" s="8">
        <v>45450.495833333334</v>
      </c>
      <c r="H4132" s="7">
        <v>103</v>
      </c>
      <c r="I4132" s="7">
        <v>31.05</v>
      </c>
      <c r="J4132" s="7">
        <v>15</v>
      </c>
      <c r="K4132" s="7">
        <v>465.75</v>
      </c>
      <c r="L4132" s="7" t="s">
        <v>18</v>
      </c>
      <c r="M4132" s="9">
        <v>2</v>
      </c>
      <c r="N4132" s="6" t="str">
        <f>IF(ev_charging_network_usage_!$I4132&lt;=10,"Low",IF(ev_charging_network_usage_!$I4132&lt;=30,"Medium","High"))</f>
        <v>High</v>
      </c>
      <c r="O4132" s="6" t="str">
        <f t="shared" si="261"/>
        <v>Low Satisfaction</v>
      </c>
      <c r="P4132" s="6" t="str">
        <f>IF(ev_charging_network_usage_!$H4132&lt;30,"Short Charging",IF(ev_charging_network_usage_!$H4132&lt;=60,"Medium Charging","Long Charging"))</f>
        <v>Long Charging</v>
      </c>
      <c r="Q4132" s="6">
        <f t="shared" si="260"/>
        <v>2</v>
      </c>
      <c r="R4132" s="30">
        <f t="shared" si="258"/>
        <v>0.42430555555555555</v>
      </c>
      <c r="S4132" s="28">
        <f t="shared" si="259"/>
        <v>45450</v>
      </c>
      <c r="T4132" s="28"/>
    </row>
    <row r="4133" spans="1:20" ht="13.2" x14ac:dyDescent="0.25">
      <c r="A4133" s="3" t="s">
        <v>9089</v>
      </c>
      <c r="B4133" s="3" t="s">
        <v>14</v>
      </c>
      <c r="C4133" s="3" t="s">
        <v>15</v>
      </c>
      <c r="D4133" s="3" t="s">
        <v>22</v>
      </c>
      <c r="E4133" s="3" t="s">
        <v>35</v>
      </c>
      <c r="F4133" s="4">
        <v>45483.065972222219</v>
      </c>
      <c r="G4133" s="4">
        <v>45483.07916666667</v>
      </c>
      <c r="H4133" s="3">
        <v>19</v>
      </c>
      <c r="I4133" s="3">
        <v>26.04</v>
      </c>
      <c r="J4133" s="3">
        <v>10</v>
      </c>
      <c r="K4133" s="3">
        <v>260.39999999999998</v>
      </c>
      <c r="L4133" s="3" t="s">
        <v>27</v>
      </c>
      <c r="M4133" s="5">
        <v>5</v>
      </c>
      <c r="N4133" s="6" t="str">
        <f>IF(ev_charging_network_usage_!$I4133&lt;=10,"Low",IF(ev_charging_network_usage_!$I4133&lt;=30,"Medium","High"))</f>
        <v>Medium</v>
      </c>
      <c r="O4133" s="6" t="str">
        <f t="shared" si="261"/>
        <v>High Satisfaction</v>
      </c>
      <c r="P4133" s="6" t="str">
        <f>IF(ev_charging_network_usage_!$H4133&lt;30,"Short Charging",IF(ev_charging_network_usage_!$H4133&lt;=60,"Medium Charging","Long Charging"))</f>
        <v>Short Charging</v>
      </c>
      <c r="Q4133" s="6">
        <f t="shared" si="260"/>
        <v>3</v>
      </c>
      <c r="R4133" s="30">
        <f t="shared" si="258"/>
        <v>6.5972222222222224E-2</v>
      </c>
      <c r="S4133" s="28">
        <f t="shared" si="259"/>
        <v>45483</v>
      </c>
      <c r="T4133" s="28"/>
    </row>
    <row r="4134" spans="1:20" ht="13.2" x14ac:dyDescent="0.25">
      <c r="A4134" s="7" t="s">
        <v>9090</v>
      </c>
      <c r="B4134" s="7" t="s">
        <v>14</v>
      </c>
      <c r="C4134" s="7" t="s">
        <v>21</v>
      </c>
      <c r="D4134" s="7" t="s">
        <v>16</v>
      </c>
      <c r="E4134" s="7" t="s">
        <v>17</v>
      </c>
      <c r="F4134" s="8">
        <v>45542.586111111108</v>
      </c>
      <c r="G4134" s="8">
        <v>45542.602083333331</v>
      </c>
      <c r="H4134" s="7">
        <v>23</v>
      </c>
      <c r="I4134" s="7">
        <v>44.81</v>
      </c>
      <c r="J4134" s="7">
        <v>12</v>
      </c>
      <c r="K4134" s="7">
        <v>537.72</v>
      </c>
      <c r="L4134" s="7" t="s">
        <v>27</v>
      </c>
      <c r="M4134" s="9">
        <v>4</v>
      </c>
      <c r="N4134" s="6" t="str">
        <f>IF(ev_charging_network_usage_!$I4134&lt;=10,"Low",IF(ev_charging_network_usage_!$I4134&lt;=30,"Medium","High"))</f>
        <v>High</v>
      </c>
      <c r="O4134" s="6" t="str">
        <f t="shared" si="261"/>
        <v>Medium Satisfaction</v>
      </c>
      <c r="P4134" s="6" t="str">
        <f>IF(ev_charging_network_usage_!$H4134&lt;30,"Short Charging",IF(ev_charging_network_usage_!$H4134&lt;=60,"Medium Charging","Long Charging"))</f>
        <v>Short Charging</v>
      </c>
      <c r="Q4134" s="6">
        <f t="shared" si="260"/>
        <v>1</v>
      </c>
      <c r="R4134" s="30">
        <f t="shared" si="258"/>
        <v>0.58611111111111114</v>
      </c>
      <c r="S4134" s="28">
        <f t="shared" si="259"/>
        <v>45542</v>
      </c>
      <c r="T4134" s="28"/>
    </row>
    <row r="4135" spans="1:20" ht="13.2" x14ac:dyDescent="0.25">
      <c r="A4135" s="3" t="s">
        <v>9091</v>
      </c>
      <c r="B4135" s="3" t="s">
        <v>55</v>
      </c>
      <c r="C4135" s="3" t="s">
        <v>21</v>
      </c>
      <c r="D4135" s="3" t="s">
        <v>31</v>
      </c>
      <c r="E4135" s="3" t="s">
        <v>35</v>
      </c>
      <c r="F4135" s="4">
        <v>45022.24722222222</v>
      </c>
      <c r="G4135" s="4">
        <v>45022.279166666667</v>
      </c>
      <c r="H4135" s="3">
        <v>46</v>
      </c>
      <c r="I4135" s="3">
        <v>46.89</v>
      </c>
      <c r="J4135" s="3">
        <v>10</v>
      </c>
      <c r="K4135" s="3">
        <v>468.9</v>
      </c>
      <c r="L4135" s="3" t="s">
        <v>38</v>
      </c>
      <c r="M4135" s="5">
        <v>4</v>
      </c>
      <c r="N4135" s="6" t="str">
        <f>IF(ev_charging_network_usage_!$I4135&lt;=10,"Low",IF(ev_charging_network_usage_!$I4135&lt;=30,"Medium","High"))</f>
        <v>High</v>
      </c>
      <c r="O4135" s="6" t="str">
        <f t="shared" si="261"/>
        <v>Medium Satisfaction</v>
      </c>
      <c r="P4135" s="6" t="str">
        <f>IF(ev_charging_network_usage_!$H4135&lt;30,"Short Charging",IF(ev_charging_network_usage_!$H4135&lt;=60,"Medium Charging","Long Charging"))</f>
        <v>Medium Charging</v>
      </c>
      <c r="Q4135" s="6">
        <f t="shared" si="260"/>
        <v>1</v>
      </c>
      <c r="R4135" s="30">
        <f t="shared" si="258"/>
        <v>0.24722222222222223</v>
      </c>
      <c r="S4135" s="28">
        <f t="shared" si="259"/>
        <v>45022</v>
      </c>
      <c r="T4135" s="28"/>
    </row>
    <row r="4136" spans="1:20" ht="13.2" x14ac:dyDescent="0.25">
      <c r="A4136" s="7" t="s">
        <v>9092</v>
      </c>
      <c r="B4136" s="7" t="s">
        <v>14</v>
      </c>
      <c r="C4136" s="7" t="s">
        <v>15</v>
      </c>
      <c r="D4136" s="7" t="s">
        <v>34</v>
      </c>
      <c r="E4136" s="7" t="s">
        <v>35</v>
      </c>
      <c r="F4136" s="7" t="s">
        <v>9093</v>
      </c>
      <c r="G4136" s="7" t="s">
        <v>9094</v>
      </c>
      <c r="H4136" s="7">
        <v>35</v>
      </c>
      <c r="I4136" s="7">
        <v>16.12</v>
      </c>
      <c r="J4136" s="7">
        <v>15</v>
      </c>
      <c r="K4136" s="7">
        <v>241.8</v>
      </c>
      <c r="L4136" s="7" t="s">
        <v>38</v>
      </c>
      <c r="M4136" s="9">
        <v>4</v>
      </c>
      <c r="N4136" s="6" t="str">
        <f>IF(ev_charging_network_usage_!$I4136&lt;=10,"Low",IF(ev_charging_network_usage_!$I4136&lt;=30,"Medium","High"))</f>
        <v>Medium</v>
      </c>
      <c r="O4136" s="6" t="str">
        <f t="shared" si="261"/>
        <v>Medium Satisfaction</v>
      </c>
      <c r="P4136" s="6" t="str">
        <f>IF(ev_charging_network_usage_!$H4136&lt;30,"Short Charging",IF(ev_charging_network_usage_!$H4136&lt;=60,"Medium Charging","Long Charging"))</f>
        <v>Medium Charging</v>
      </c>
      <c r="Q4136" s="6">
        <f t="shared" si="260"/>
        <v>3</v>
      </c>
      <c r="R4136" s="30">
        <f t="shared" si="258"/>
        <v>0.9145833333333333</v>
      </c>
      <c r="S4136" s="28">
        <f t="shared" si="259"/>
        <v>45004</v>
      </c>
      <c r="T4136" s="28"/>
    </row>
    <row r="4137" spans="1:20" ht="13.2" x14ac:dyDescent="0.25">
      <c r="A4137" s="3" t="s">
        <v>9095</v>
      </c>
      <c r="B4137" s="3" t="s">
        <v>59</v>
      </c>
      <c r="C4137" s="3" t="s">
        <v>30</v>
      </c>
      <c r="D4137" s="3" t="s">
        <v>34</v>
      </c>
      <c r="E4137" s="3" t="s">
        <v>17</v>
      </c>
      <c r="F4137" s="3" t="s">
        <v>9096</v>
      </c>
      <c r="G4137" s="3" t="s">
        <v>9097</v>
      </c>
      <c r="H4137" s="3">
        <v>28</v>
      </c>
      <c r="I4137" s="3">
        <v>34.119999999999997</v>
      </c>
      <c r="J4137" s="3">
        <v>15</v>
      </c>
      <c r="K4137" s="3">
        <v>511.8</v>
      </c>
      <c r="L4137" s="3" t="s">
        <v>18</v>
      </c>
      <c r="M4137" s="5">
        <v>4</v>
      </c>
      <c r="N4137" s="6" t="str">
        <f>IF(ev_charging_network_usage_!$I4137&lt;=10,"Low",IF(ev_charging_network_usage_!$I4137&lt;=30,"Medium","High"))</f>
        <v>High</v>
      </c>
      <c r="O4137" s="6" t="str">
        <f t="shared" si="261"/>
        <v>Medium Satisfaction</v>
      </c>
      <c r="P4137" s="6" t="str">
        <f>IF(ev_charging_network_usage_!$H4137&lt;30,"Short Charging",IF(ev_charging_network_usage_!$H4137&lt;=60,"Medium Charging","Long Charging"))</f>
        <v>Short Charging</v>
      </c>
      <c r="Q4137" s="6">
        <f t="shared" si="260"/>
        <v>2</v>
      </c>
      <c r="R4137" s="30">
        <f t="shared" si="258"/>
        <v>0.93472222222222223</v>
      </c>
      <c r="S4137" s="28">
        <f t="shared" si="259"/>
        <v>45099</v>
      </c>
      <c r="T4137" s="28"/>
    </row>
    <row r="4138" spans="1:20" ht="13.2" x14ac:dyDescent="0.25">
      <c r="A4138" s="7" t="s">
        <v>9098</v>
      </c>
      <c r="B4138" s="7" t="s">
        <v>48</v>
      </c>
      <c r="C4138" s="7" t="s">
        <v>30</v>
      </c>
      <c r="D4138" s="7" t="s">
        <v>22</v>
      </c>
      <c r="E4138" s="7" t="s">
        <v>35</v>
      </c>
      <c r="F4138" s="7" t="s">
        <v>9099</v>
      </c>
      <c r="G4138" s="7" t="s">
        <v>9100</v>
      </c>
      <c r="H4138" s="7">
        <v>15</v>
      </c>
      <c r="I4138" s="7">
        <v>23.1</v>
      </c>
      <c r="J4138" s="7">
        <v>15</v>
      </c>
      <c r="K4138" s="7">
        <v>346.5</v>
      </c>
      <c r="L4138" s="7" t="s">
        <v>23</v>
      </c>
      <c r="M4138" s="9">
        <v>5</v>
      </c>
      <c r="N4138" s="6" t="str">
        <f>IF(ev_charging_network_usage_!$I4138&lt;=10,"Low",IF(ev_charging_network_usage_!$I4138&lt;=30,"Medium","High"))</f>
        <v>Medium</v>
      </c>
      <c r="O4138" s="6" t="str">
        <f t="shared" si="261"/>
        <v>High Satisfaction</v>
      </c>
      <c r="P4138" s="6" t="str">
        <f>IF(ev_charging_network_usage_!$H4138&lt;30,"Short Charging",IF(ev_charging_network_usage_!$H4138&lt;=60,"Medium Charging","Long Charging"))</f>
        <v>Short Charging</v>
      </c>
      <c r="Q4138" s="6">
        <f t="shared" si="260"/>
        <v>2</v>
      </c>
      <c r="R4138" s="30">
        <f t="shared" si="258"/>
        <v>0.1701388888888889</v>
      </c>
      <c r="S4138" s="28">
        <f t="shared" si="259"/>
        <v>45374</v>
      </c>
      <c r="T4138" s="28"/>
    </row>
    <row r="4139" spans="1:20" ht="13.2" x14ac:dyDescent="0.25">
      <c r="A4139" s="3" t="s">
        <v>9101</v>
      </c>
      <c r="B4139" s="3" t="s">
        <v>29</v>
      </c>
      <c r="C4139" s="3" t="s">
        <v>30</v>
      </c>
      <c r="D4139" s="3" t="s">
        <v>31</v>
      </c>
      <c r="E4139" s="3" t="s">
        <v>35</v>
      </c>
      <c r="F4139" s="10">
        <v>45210.051388888889</v>
      </c>
      <c r="G4139" s="10">
        <v>45210.132638888892</v>
      </c>
      <c r="H4139" s="3">
        <v>117</v>
      </c>
      <c r="I4139" s="3">
        <v>22.89</v>
      </c>
      <c r="J4139" s="3">
        <v>15</v>
      </c>
      <c r="K4139" s="3">
        <v>343.35</v>
      </c>
      <c r="L4139" s="3" t="s">
        <v>18</v>
      </c>
      <c r="M4139" s="5">
        <v>4</v>
      </c>
      <c r="N4139" s="6" t="str">
        <f>IF(ev_charging_network_usage_!$I4139&lt;=10,"Low",IF(ev_charging_network_usage_!$I4139&lt;=30,"Medium","High"))</f>
        <v>Medium</v>
      </c>
      <c r="O4139" s="6" t="str">
        <f t="shared" si="261"/>
        <v>Medium Satisfaction</v>
      </c>
      <c r="P4139" s="6" t="str">
        <f>IF(ev_charging_network_usage_!$H4139&lt;30,"Short Charging",IF(ev_charging_network_usage_!$H4139&lt;=60,"Medium Charging","Long Charging"))</f>
        <v>Long Charging</v>
      </c>
      <c r="Q4139" s="6">
        <f t="shared" si="260"/>
        <v>2</v>
      </c>
      <c r="R4139" s="30">
        <f t="shared" si="258"/>
        <v>5.1388888888888887E-2</v>
      </c>
      <c r="S4139" s="28">
        <f t="shared" si="259"/>
        <v>45210</v>
      </c>
      <c r="T4139" s="28"/>
    </row>
    <row r="4140" spans="1:20" ht="13.2" x14ac:dyDescent="0.25">
      <c r="A4140" s="7" t="s">
        <v>9102</v>
      </c>
      <c r="B4140" s="7" t="s">
        <v>55</v>
      </c>
      <c r="C4140" s="7" t="s">
        <v>30</v>
      </c>
      <c r="D4140" s="7" t="s">
        <v>31</v>
      </c>
      <c r="E4140" s="7" t="s">
        <v>35</v>
      </c>
      <c r="F4140" s="7" t="s">
        <v>9103</v>
      </c>
      <c r="G4140" s="7" t="s">
        <v>9104</v>
      </c>
      <c r="H4140" s="7">
        <v>83</v>
      </c>
      <c r="I4140" s="7">
        <v>10.1</v>
      </c>
      <c r="J4140" s="7">
        <v>12</v>
      </c>
      <c r="K4140" s="7">
        <v>121.2</v>
      </c>
      <c r="L4140" s="7" t="s">
        <v>38</v>
      </c>
      <c r="M4140" s="9">
        <v>1</v>
      </c>
      <c r="N4140" s="6" t="str">
        <f>IF(ev_charging_network_usage_!$I4140&lt;=10,"Low",IF(ev_charging_network_usage_!$I4140&lt;=30,"Medium","High"))</f>
        <v>Medium</v>
      </c>
      <c r="O4140" s="6" t="str">
        <f t="shared" si="261"/>
        <v>Low Satisfaction</v>
      </c>
      <c r="P4140" s="6" t="str">
        <f>IF(ev_charging_network_usage_!$H4140&lt;30,"Short Charging",IF(ev_charging_network_usage_!$H4140&lt;=60,"Medium Charging","Long Charging"))</f>
        <v>Long Charging</v>
      </c>
      <c r="Q4140" s="6">
        <f t="shared" si="260"/>
        <v>2</v>
      </c>
      <c r="R4140" s="30">
        <f t="shared" si="258"/>
        <v>0.24236111111111111</v>
      </c>
      <c r="S4140" s="28">
        <f t="shared" si="259"/>
        <v>45582</v>
      </c>
      <c r="T4140" s="28"/>
    </row>
    <row r="4141" spans="1:20" ht="13.2" x14ac:dyDescent="0.25">
      <c r="A4141" s="3" t="s">
        <v>9105</v>
      </c>
      <c r="B4141" s="3" t="s">
        <v>20</v>
      </c>
      <c r="C4141" s="3" t="s">
        <v>21</v>
      </c>
      <c r="D4141" s="3" t="s">
        <v>16</v>
      </c>
      <c r="E4141" s="3" t="s">
        <v>17</v>
      </c>
      <c r="F4141" s="3" t="s">
        <v>9106</v>
      </c>
      <c r="G4141" s="3" t="s">
        <v>9107</v>
      </c>
      <c r="H4141" s="3">
        <v>19</v>
      </c>
      <c r="I4141" s="3">
        <v>38.93</v>
      </c>
      <c r="J4141" s="3">
        <v>10</v>
      </c>
      <c r="K4141" s="3">
        <v>389.3</v>
      </c>
      <c r="L4141" s="3" t="s">
        <v>27</v>
      </c>
      <c r="M4141" s="5">
        <v>3</v>
      </c>
      <c r="N4141" s="6" t="str">
        <f>IF(ev_charging_network_usage_!$I4141&lt;=10,"Low",IF(ev_charging_network_usage_!$I4141&lt;=30,"Medium","High"))</f>
        <v>High</v>
      </c>
      <c r="O4141" s="6" t="str">
        <f t="shared" si="261"/>
        <v>Medium Satisfaction</v>
      </c>
      <c r="P4141" s="6" t="str">
        <f>IF(ev_charging_network_usage_!$H4141&lt;30,"Short Charging",IF(ev_charging_network_usage_!$H4141&lt;=60,"Medium Charging","Long Charging"))</f>
        <v>Short Charging</v>
      </c>
      <c r="Q4141" s="6">
        <f t="shared" si="260"/>
        <v>1</v>
      </c>
      <c r="R4141" s="30">
        <f t="shared" si="258"/>
        <v>0.3263888888888889</v>
      </c>
      <c r="S4141" s="28">
        <f t="shared" si="259"/>
        <v>45030</v>
      </c>
      <c r="T4141" s="28"/>
    </row>
    <row r="4142" spans="1:20" ht="13.2" x14ac:dyDescent="0.25">
      <c r="A4142" s="7" t="s">
        <v>9108</v>
      </c>
      <c r="B4142" s="7" t="s">
        <v>29</v>
      </c>
      <c r="C4142" s="7" t="s">
        <v>30</v>
      </c>
      <c r="D4142" s="7" t="s">
        <v>16</v>
      </c>
      <c r="E4142" s="7" t="s">
        <v>17</v>
      </c>
      <c r="F4142" s="7" t="s">
        <v>9109</v>
      </c>
      <c r="G4142" s="7" t="s">
        <v>9110</v>
      </c>
      <c r="H4142" s="7">
        <v>18</v>
      </c>
      <c r="I4142" s="7">
        <v>57.47</v>
      </c>
      <c r="J4142" s="7">
        <v>8</v>
      </c>
      <c r="K4142" s="7">
        <v>459.76</v>
      </c>
      <c r="L4142" s="7" t="s">
        <v>23</v>
      </c>
      <c r="M4142" s="9">
        <v>5</v>
      </c>
      <c r="N4142" s="6" t="str">
        <f>IF(ev_charging_network_usage_!$I4142&lt;=10,"Low",IF(ev_charging_network_usage_!$I4142&lt;=30,"Medium","High"))</f>
        <v>High</v>
      </c>
      <c r="O4142" s="6" t="str">
        <f t="shared" si="261"/>
        <v>High Satisfaction</v>
      </c>
      <c r="P4142" s="6" t="str">
        <f>IF(ev_charging_network_usage_!$H4142&lt;30,"Short Charging",IF(ev_charging_network_usage_!$H4142&lt;=60,"Medium Charging","Long Charging"))</f>
        <v>Short Charging</v>
      </c>
      <c r="Q4142" s="6">
        <f t="shared" si="260"/>
        <v>2</v>
      </c>
      <c r="R4142" s="30">
        <f t="shared" si="258"/>
        <v>0.24444444444444444</v>
      </c>
      <c r="S4142" s="28">
        <f t="shared" si="259"/>
        <v>45470</v>
      </c>
      <c r="T4142" s="28"/>
    </row>
    <row r="4143" spans="1:20" ht="13.2" x14ac:dyDescent="0.25">
      <c r="A4143" s="3" t="s">
        <v>9111</v>
      </c>
      <c r="B4143" s="3" t="s">
        <v>20</v>
      </c>
      <c r="C4143" s="3" t="s">
        <v>15</v>
      </c>
      <c r="D4143" s="3" t="s">
        <v>34</v>
      </c>
      <c r="E4143" s="3" t="s">
        <v>17</v>
      </c>
      <c r="F4143" s="3" t="s">
        <v>9112</v>
      </c>
      <c r="G4143" s="3" t="s">
        <v>9113</v>
      </c>
      <c r="H4143" s="3">
        <v>35</v>
      </c>
      <c r="I4143" s="3">
        <v>20.010000000000002</v>
      </c>
      <c r="J4143" s="3">
        <v>12</v>
      </c>
      <c r="K4143" s="3">
        <v>240.12</v>
      </c>
      <c r="L4143" s="3" t="s">
        <v>38</v>
      </c>
      <c r="M4143" s="5">
        <v>4</v>
      </c>
      <c r="N4143" s="6" t="str">
        <f>IF(ev_charging_network_usage_!$I4143&lt;=10,"Low",IF(ev_charging_network_usage_!$I4143&lt;=30,"Medium","High"))</f>
        <v>Medium</v>
      </c>
      <c r="O4143" s="6" t="str">
        <f t="shared" si="261"/>
        <v>Medium Satisfaction</v>
      </c>
      <c r="P4143" s="6" t="str">
        <f>IF(ev_charging_network_usage_!$H4143&lt;30,"Short Charging",IF(ev_charging_network_usage_!$H4143&lt;=60,"Medium Charging","Long Charging"))</f>
        <v>Medium Charging</v>
      </c>
      <c r="Q4143" s="6">
        <f t="shared" si="260"/>
        <v>3</v>
      </c>
      <c r="R4143" s="30">
        <f t="shared" si="258"/>
        <v>0.56874999999999998</v>
      </c>
      <c r="S4143" s="28">
        <f t="shared" si="259"/>
        <v>45380</v>
      </c>
      <c r="T4143" s="28"/>
    </row>
    <row r="4144" spans="1:20" ht="13.2" x14ac:dyDescent="0.25">
      <c r="A4144" s="7" t="s">
        <v>9114</v>
      </c>
      <c r="B4144" s="7" t="s">
        <v>43</v>
      </c>
      <c r="C4144" s="7" t="s">
        <v>21</v>
      </c>
      <c r="D4144" s="7" t="s">
        <v>16</v>
      </c>
      <c r="E4144" s="7" t="s">
        <v>35</v>
      </c>
      <c r="F4144" s="7" t="s">
        <v>9115</v>
      </c>
      <c r="G4144" s="7" t="s">
        <v>9116</v>
      </c>
      <c r="H4144" s="7">
        <v>78</v>
      </c>
      <c r="I4144" s="7">
        <v>30.03</v>
      </c>
      <c r="J4144" s="7">
        <v>12</v>
      </c>
      <c r="K4144" s="7">
        <v>360.36</v>
      </c>
      <c r="L4144" s="7" t="s">
        <v>38</v>
      </c>
      <c r="M4144" s="9">
        <v>2</v>
      </c>
      <c r="N4144" s="6" t="str">
        <f>IF(ev_charging_network_usage_!$I4144&lt;=10,"Low",IF(ev_charging_network_usage_!$I4144&lt;=30,"Medium","High"))</f>
        <v>High</v>
      </c>
      <c r="O4144" s="6" t="str">
        <f t="shared" si="261"/>
        <v>Low Satisfaction</v>
      </c>
      <c r="P4144" s="6" t="str">
        <f>IF(ev_charging_network_usage_!$H4144&lt;30,"Short Charging",IF(ev_charging_network_usage_!$H4144&lt;=60,"Medium Charging","Long Charging"))</f>
        <v>Long Charging</v>
      </c>
      <c r="Q4144" s="6">
        <f t="shared" si="260"/>
        <v>1</v>
      </c>
      <c r="R4144" s="30">
        <f t="shared" si="258"/>
        <v>0.65277777777777779</v>
      </c>
      <c r="S4144" s="28">
        <f t="shared" si="259"/>
        <v>45227</v>
      </c>
      <c r="T4144" s="28"/>
    </row>
    <row r="4145" spans="1:20" ht="13.2" x14ac:dyDescent="0.25">
      <c r="A4145" s="3" t="s">
        <v>9117</v>
      </c>
      <c r="B4145" s="3" t="s">
        <v>20</v>
      </c>
      <c r="C4145" s="3" t="s">
        <v>15</v>
      </c>
      <c r="D4145" s="3" t="s">
        <v>31</v>
      </c>
      <c r="E4145" s="3" t="s">
        <v>35</v>
      </c>
      <c r="F4145" s="10">
        <v>45242.689583333333</v>
      </c>
      <c r="G4145" s="10">
        <v>45242.717361111114</v>
      </c>
      <c r="H4145" s="3">
        <v>40</v>
      </c>
      <c r="I4145" s="3">
        <v>25.6</v>
      </c>
      <c r="J4145" s="3">
        <v>15</v>
      </c>
      <c r="K4145" s="3">
        <v>384</v>
      </c>
      <c r="L4145" s="3" t="s">
        <v>38</v>
      </c>
      <c r="M4145" s="5">
        <v>4</v>
      </c>
      <c r="N4145" s="6" t="str">
        <f>IF(ev_charging_network_usage_!$I4145&lt;=10,"Low",IF(ev_charging_network_usage_!$I4145&lt;=30,"Medium","High"))</f>
        <v>Medium</v>
      </c>
      <c r="O4145" s="6" t="str">
        <f t="shared" si="261"/>
        <v>Medium Satisfaction</v>
      </c>
      <c r="P4145" s="6" t="str">
        <f>IF(ev_charging_network_usage_!$H4145&lt;30,"Short Charging",IF(ev_charging_network_usage_!$H4145&lt;=60,"Medium Charging","Long Charging"))</f>
        <v>Medium Charging</v>
      </c>
      <c r="Q4145" s="6">
        <f t="shared" si="260"/>
        <v>3</v>
      </c>
      <c r="R4145" s="30">
        <f t="shared" si="258"/>
        <v>0.68958333333333333</v>
      </c>
      <c r="S4145" s="28">
        <f t="shared" si="259"/>
        <v>45242</v>
      </c>
      <c r="T4145" s="28"/>
    </row>
    <row r="4146" spans="1:20" ht="13.2" x14ac:dyDescent="0.25">
      <c r="A4146" s="7" t="s">
        <v>9118</v>
      </c>
      <c r="B4146" s="7" t="s">
        <v>14</v>
      </c>
      <c r="C4146" s="7" t="s">
        <v>15</v>
      </c>
      <c r="D4146" s="7" t="s">
        <v>31</v>
      </c>
      <c r="E4146" s="7" t="s">
        <v>35</v>
      </c>
      <c r="F4146" s="7" t="s">
        <v>9119</v>
      </c>
      <c r="G4146" s="7" t="s">
        <v>9120</v>
      </c>
      <c r="H4146" s="7">
        <v>90</v>
      </c>
      <c r="I4146" s="7">
        <v>25.87</v>
      </c>
      <c r="J4146" s="7">
        <v>8</v>
      </c>
      <c r="K4146" s="7">
        <v>206.96</v>
      </c>
      <c r="L4146" s="7" t="s">
        <v>38</v>
      </c>
      <c r="M4146" s="9">
        <v>1</v>
      </c>
      <c r="N4146" s="6" t="str">
        <f>IF(ev_charging_network_usage_!$I4146&lt;=10,"Low",IF(ev_charging_network_usage_!$I4146&lt;=30,"Medium","High"))</f>
        <v>Medium</v>
      </c>
      <c r="O4146" s="6" t="str">
        <f t="shared" si="261"/>
        <v>Low Satisfaction</v>
      </c>
      <c r="P4146" s="6" t="str">
        <f>IF(ev_charging_network_usage_!$H4146&lt;30,"Short Charging",IF(ev_charging_network_usage_!$H4146&lt;=60,"Medium Charging","Long Charging"))</f>
        <v>Long Charging</v>
      </c>
      <c r="Q4146" s="6">
        <f t="shared" si="260"/>
        <v>3</v>
      </c>
      <c r="R4146" s="30">
        <f t="shared" si="258"/>
        <v>0.25277777777777777</v>
      </c>
      <c r="S4146" s="28">
        <f t="shared" si="259"/>
        <v>45589</v>
      </c>
      <c r="T4146" s="28"/>
    </row>
    <row r="4147" spans="1:20" ht="13.2" x14ac:dyDescent="0.25">
      <c r="A4147" s="3" t="s">
        <v>9121</v>
      </c>
      <c r="B4147" s="3" t="s">
        <v>55</v>
      </c>
      <c r="C4147" s="3" t="s">
        <v>21</v>
      </c>
      <c r="D4147" s="3" t="s">
        <v>31</v>
      </c>
      <c r="E4147" s="3" t="s">
        <v>35</v>
      </c>
      <c r="F4147" s="4">
        <v>44934.375</v>
      </c>
      <c r="G4147" s="4">
        <v>44934.406944444447</v>
      </c>
      <c r="H4147" s="3">
        <v>46</v>
      </c>
      <c r="I4147" s="3">
        <v>12.21</v>
      </c>
      <c r="J4147" s="3">
        <v>10</v>
      </c>
      <c r="K4147" s="3">
        <v>122.1</v>
      </c>
      <c r="L4147" s="3" t="s">
        <v>27</v>
      </c>
      <c r="M4147" s="5">
        <v>4</v>
      </c>
      <c r="N4147" s="6" t="str">
        <f>IF(ev_charging_network_usage_!$I4147&lt;=10,"Low",IF(ev_charging_network_usage_!$I4147&lt;=30,"Medium","High"))</f>
        <v>Medium</v>
      </c>
      <c r="O4147" s="6" t="str">
        <f t="shared" si="261"/>
        <v>Medium Satisfaction</v>
      </c>
      <c r="P4147" s="6" t="str">
        <f>IF(ev_charging_network_usage_!$H4147&lt;30,"Short Charging",IF(ev_charging_network_usage_!$H4147&lt;=60,"Medium Charging","Long Charging"))</f>
        <v>Medium Charging</v>
      </c>
      <c r="Q4147" s="6">
        <f t="shared" si="260"/>
        <v>1</v>
      </c>
      <c r="R4147" s="30">
        <f t="shared" si="258"/>
        <v>0.375</v>
      </c>
      <c r="S4147" s="28">
        <f t="shared" si="259"/>
        <v>44934</v>
      </c>
      <c r="T4147" s="28"/>
    </row>
    <row r="4148" spans="1:20" ht="13.2" x14ac:dyDescent="0.25">
      <c r="A4148" s="7" t="s">
        <v>9122</v>
      </c>
      <c r="B4148" s="7" t="s">
        <v>20</v>
      </c>
      <c r="C4148" s="7" t="s">
        <v>15</v>
      </c>
      <c r="D4148" s="7" t="s">
        <v>16</v>
      </c>
      <c r="E4148" s="7" t="s">
        <v>35</v>
      </c>
      <c r="F4148" s="7" t="s">
        <v>9123</v>
      </c>
      <c r="G4148" s="7" t="s">
        <v>9124</v>
      </c>
      <c r="H4148" s="7">
        <v>115</v>
      </c>
      <c r="I4148" s="7">
        <v>10.11</v>
      </c>
      <c r="J4148" s="7">
        <v>10</v>
      </c>
      <c r="K4148" s="7">
        <v>101.1</v>
      </c>
      <c r="L4148" s="7" t="s">
        <v>38</v>
      </c>
      <c r="M4148" s="9">
        <v>3</v>
      </c>
      <c r="N4148" s="6" t="str">
        <f>IF(ev_charging_network_usage_!$I4148&lt;=10,"Low",IF(ev_charging_network_usage_!$I4148&lt;=30,"Medium","High"))</f>
        <v>Medium</v>
      </c>
      <c r="O4148" s="6" t="str">
        <f t="shared" si="261"/>
        <v>Medium Satisfaction</v>
      </c>
      <c r="P4148" s="6" t="str">
        <f>IF(ev_charging_network_usage_!$H4148&lt;30,"Short Charging",IF(ev_charging_network_usage_!$H4148&lt;=60,"Medium Charging","Long Charging"))</f>
        <v>Long Charging</v>
      </c>
      <c r="Q4148" s="6">
        <f t="shared" si="260"/>
        <v>3</v>
      </c>
      <c r="R4148" s="30">
        <f t="shared" si="258"/>
        <v>9.3055555555555558E-2</v>
      </c>
      <c r="S4148" s="28">
        <f t="shared" si="259"/>
        <v>45503</v>
      </c>
      <c r="T4148" s="28"/>
    </row>
    <row r="4149" spans="1:20" ht="13.2" x14ac:dyDescent="0.25">
      <c r="A4149" s="3" t="s">
        <v>9125</v>
      </c>
      <c r="B4149" s="3" t="s">
        <v>14</v>
      </c>
      <c r="C4149" s="3" t="s">
        <v>15</v>
      </c>
      <c r="D4149" s="3" t="s">
        <v>31</v>
      </c>
      <c r="E4149" s="3" t="s">
        <v>17</v>
      </c>
      <c r="F4149" s="4">
        <v>45145.931944444441</v>
      </c>
      <c r="G4149" s="4">
        <v>45145.999305555553</v>
      </c>
      <c r="H4149" s="3">
        <v>97</v>
      </c>
      <c r="I4149" s="3">
        <v>55.3</v>
      </c>
      <c r="J4149" s="3">
        <v>15</v>
      </c>
      <c r="K4149" s="3">
        <v>829.5</v>
      </c>
      <c r="L4149" s="3" t="s">
        <v>27</v>
      </c>
      <c r="M4149" s="5">
        <v>4</v>
      </c>
      <c r="N4149" s="6" t="str">
        <f>IF(ev_charging_network_usage_!$I4149&lt;=10,"Low",IF(ev_charging_network_usage_!$I4149&lt;=30,"Medium","High"))</f>
        <v>High</v>
      </c>
      <c r="O4149" s="6" t="str">
        <f t="shared" si="261"/>
        <v>Medium Satisfaction</v>
      </c>
      <c r="P4149" s="6" t="str">
        <f>IF(ev_charging_network_usage_!$H4149&lt;30,"Short Charging",IF(ev_charging_network_usage_!$H4149&lt;=60,"Medium Charging","Long Charging"))</f>
        <v>Long Charging</v>
      </c>
      <c r="Q4149" s="6">
        <f t="shared" si="260"/>
        <v>3</v>
      </c>
      <c r="R4149" s="30">
        <f t="shared" si="258"/>
        <v>0.93194444444444446</v>
      </c>
      <c r="S4149" s="28">
        <f t="shared" si="259"/>
        <v>45145</v>
      </c>
      <c r="T4149" s="28"/>
    </row>
    <row r="4150" spans="1:20" ht="13.2" x14ac:dyDescent="0.25">
      <c r="A4150" s="7" t="s">
        <v>9126</v>
      </c>
      <c r="B4150" s="7" t="s">
        <v>55</v>
      </c>
      <c r="C4150" s="7" t="s">
        <v>21</v>
      </c>
      <c r="D4150" s="7" t="s">
        <v>34</v>
      </c>
      <c r="E4150" s="7" t="s">
        <v>17</v>
      </c>
      <c r="F4150" s="7" t="s">
        <v>9127</v>
      </c>
      <c r="G4150" s="7" t="s">
        <v>9128</v>
      </c>
      <c r="H4150" s="7">
        <v>101</v>
      </c>
      <c r="I4150" s="7">
        <v>37.5</v>
      </c>
      <c r="J4150" s="7">
        <v>10</v>
      </c>
      <c r="K4150" s="7">
        <v>375</v>
      </c>
      <c r="L4150" s="7" t="s">
        <v>38</v>
      </c>
      <c r="M4150" s="9">
        <v>5</v>
      </c>
      <c r="N4150" s="6" t="str">
        <f>IF(ev_charging_network_usage_!$I4150&lt;=10,"Low",IF(ev_charging_network_usage_!$I4150&lt;=30,"Medium","High"))</f>
        <v>High</v>
      </c>
      <c r="O4150" s="6" t="str">
        <f t="shared" si="261"/>
        <v>High Satisfaction</v>
      </c>
      <c r="P4150" s="6" t="str">
        <f>IF(ev_charging_network_usage_!$H4150&lt;30,"Short Charging",IF(ev_charging_network_usage_!$H4150&lt;=60,"Medium Charging","Long Charging"))</f>
        <v>Long Charging</v>
      </c>
      <c r="Q4150" s="6">
        <f t="shared" si="260"/>
        <v>1</v>
      </c>
      <c r="R4150" s="30">
        <f t="shared" si="258"/>
        <v>0.58750000000000002</v>
      </c>
      <c r="S4150" s="28">
        <f t="shared" si="259"/>
        <v>45003</v>
      </c>
      <c r="T4150" s="28"/>
    </row>
    <row r="4151" spans="1:20" ht="13.2" x14ac:dyDescent="0.25">
      <c r="A4151" s="3" t="s">
        <v>9129</v>
      </c>
      <c r="B4151" s="3" t="s">
        <v>78</v>
      </c>
      <c r="C4151" s="3" t="s">
        <v>15</v>
      </c>
      <c r="D4151" s="3" t="s">
        <v>16</v>
      </c>
      <c r="E4151" s="3" t="s">
        <v>35</v>
      </c>
      <c r="F4151" s="3" t="s">
        <v>9130</v>
      </c>
      <c r="G4151" s="3" t="s">
        <v>9131</v>
      </c>
      <c r="H4151" s="3">
        <v>61</v>
      </c>
      <c r="I4151" s="3">
        <v>16.28</v>
      </c>
      <c r="J4151" s="3">
        <v>10</v>
      </c>
      <c r="K4151" s="3">
        <v>162.80000000000001</v>
      </c>
      <c r="L4151" s="3" t="s">
        <v>38</v>
      </c>
      <c r="M4151" s="5">
        <v>5</v>
      </c>
      <c r="N4151" s="6" t="str">
        <f>IF(ev_charging_network_usage_!$I4151&lt;=10,"Low",IF(ev_charging_network_usage_!$I4151&lt;=30,"Medium","High"))</f>
        <v>Medium</v>
      </c>
      <c r="O4151" s="6" t="str">
        <f t="shared" si="261"/>
        <v>High Satisfaction</v>
      </c>
      <c r="P4151" s="6" t="str">
        <f>IF(ev_charging_network_usage_!$H4151&lt;30,"Short Charging",IF(ev_charging_network_usage_!$H4151&lt;=60,"Medium Charging","Long Charging"))</f>
        <v>Long Charging</v>
      </c>
      <c r="Q4151" s="6">
        <f t="shared" si="260"/>
        <v>3</v>
      </c>
      <c r="R4151" s="30">
        <f t="shared" si="258"/>
        <v>0.47708333333333336</v>
      </c>
      <c r="S4151" s="28">
        <f t="shared" si="259"/>
        <v>45610</v>
      </c>
      <c r="T4151" s="28"/>
    </row>
    <row r="4152" spans="1:20" ht="13.2" x14ac:dyDescent="0.25">
      <c r="A4152" s="7" t="s">
        <v>9132</v>
      </c>
      <c r="B4152" s="7" t="s">
        <v>59</v>
      </c>
      <c r="C4152" s="7" t="s">
        <v>30</v>
      </c>
      <c r="D4152" s="7" t="s">
        <v>34</v>
      </c>
      <c r="E4152" s="7" t="s">
        <v>17</v>
      </c>
      <c r="F4152" s="7" t="s">
        <v>9133</v>
      </c>
      <c r="G4152" s="7" t="s">
        <v>9134</v>
      </c>
      <c r="H4152" s="7">
        <v>74</v>
      </c>
      <c r="I4152" s="7">
        <v>59.37</v>
      </c>
      <c r="J4152" s="7">
        <v>15</v>
      </c>
      <c r="K4152" s="7">
        <v>890.55</v>
      </c>
      <c r="L4152" s="7" t="s">
        <v>27</v>
      </c>
      <c r="M4152" s="9">
        <v>2</v>
      </c>
      <c r="N4152" s="6" t="str">
        <f>IF(ev_charging_network_usage_!$I4152&lt;=10,"Low",IF(ev_charging_network_usage_!$I4152&lt;=30,"Medium","High"))</f>
        <v>High</v>
      </c>
      <c r="O4152" s="6" t="str">
        <f t="shared" si="261"/>
        <v>Low Satisfaction</v>
      </c>
      <c r="P4152" s="6" t="str">
        <f>IF(ev_charging_network_usage_!$H4152&lt;30,"Short Charging",IF(ev_charging_network_usage_!$H4152&lt;=60,"Medium Charging","Long Charging"))</f>
        <v>Long Charging</v>
      </c>
      <c r="Q4152" s="6">
        <f t="shared" si="260"/>
        <v>2</v>
      </c>
      <c r="R4152" s="30">
        <f t="shared" si="258"/>
        <v>0.53263888888888888</v>
      </c>
      <c r="S4152" s="28">
        <f t="shared" si="259"/>
        <v>45590</v>
      </c>
      <c r="T4152" s="28"/>
    </row>
    <row r="4153" spans="1:20" ht="13.2" x14ac:dyDescent="0.25">
      <c r="A4153" s="3" t="s">
        <v>9135</v>
      </c>
      <c r="B4153" s="3" t="s">
        <v>48</v>
      </c>
      <c r="C4153" s="3" t="s">
        <v>15</v>
      </c>
      <c r="D4153" s="3" t="s">
        <v>31</v>
      </c>
      <c r="E4153" s="3" t="s">
        <v>35</v>
      </c>
      <c r="F4153" s="4">
        <v>44995.572916666664</v>
      </c>
      <c r="G4153" s="4">
        <v>44995.631249999999</v>
      </c>
      <c r="H4153" s="3">
        <v>84</v>
      </c>
      <c r="I4153" s="3">
        <v>17.98</v>
      </c>
      <c r="J4153" s="3">
        <v>8</v>
      </c>
      <c r="K4153" s="3">
        <v>143.84</v>
      </c>
      <c r="L4153" s="3" t="s">
        <v>27</v>
      </c>
      <c r="M4153" s="5">
        <v>4</v>
      </c>
      <c r="N4153" s="6" t="str">
        <f>IF(ev_charging_network_usage_!$I4153&lt;=10,"Low",IF(ev_charging_network_usage_!$I4153&lt;=30,"Medium","High"))</f>
        <v>Medium</v>
      </c>
      <c r="O4153" s="6" t="str">
        <f t="shared" si="261"/>
        <v>Medium Satisfaction</v>
      </c>
      <c r="P4153" s="6" t="str">
        <f>IF(ev_charging_network_usage_!$H4153&lt;30,"Short Charging",IF(ev_charging_network_usage_!$H4153&lt;=60,"Medium Charging","Long Charging"))</f>
        <v>Long Charging</v>
      </c>
      <c r="Q4153" s="6">
        <f t="shared" si="260"/>
        <v>3</v>
      </c>
      <c r="R4153" s="30">
        <f t="shared" si="258"/>
        <v>0.57291666666666663</v>
      </c>
      <c r="S4153" s="28">
        <f t="shared" si="259"/>
        <v>44995</v>
      </c>
      <c r="T4153" s="28"/>
    </row>
    <row r="4154" spans="1:20" ht="13.2" x14ac:dyDescent="0.25">
      <c r="A4154" s="7" t="s">
        <v>9136</v>
      </c>
      <c r="B4154" s="7" t="s">
        <v>55</v>
      </c>
      <c r="C4154" s="7" t="s">
        <v>21</v>
      </c>
      <c r="D4154" s="7" t="s">
        <v>16</v>
      </c>
      <c r="E4154" s="7" t="s">
        <v>17</v>
      </c>
      <c r="F4154" s="8">
        <v>45604.423611111109</v>
      </c>
      <c r="G4154" s="8">
        <v>45604.438888888886</v>
      </c>
      <c r="H4154" s="7">
        <v>22</v>
      </c>
      <c r="I4154" s="7">
        <v>40.090000000000003</v>
      </c>
      <c r="J4154" s="7">
        <v>8</v>
      </c>
      <c r="K4154" s="7">
        <v>320.72000000000003</v>
      </c>
      <c r="L4154" s="7" t="s">
        <v>38</v>
      </c>
      <c r="M4154" s="9">
        <v>5</v>
      </c>
      <c r="N4154" s="6" t="str">
        <f>IF(ev_charging_network_usage_!$I4154&lt;=10,"Low",IF(ev_charging_network_usage_!$I4154&lt;=30,"Medium","High"))</f>
        <v>High</v>
      </c>
      <c r="O4154" s="6" t="str">
        <f t="shared" si="261"/>
        <v>High Satisfaction</v>
      </c>
      <c r="P4154" s="6" t="str">
        <f>IF(ev_charging_network_usage_!$H4154&lt;30,"Short Charging",IF(ev_charging_network_usage_!$H4154&lt;=60,"Medium Charging","Long Charging"))</f>
        <v>Short Charging</v>
      </c>
      <c r="Q4154" s="6">
        <f t="shared" si="260"/>
        <v>1</v>
      </c>
      <c r="R4154" s="30">
        <f t="shared" si="258"/>
        <v>0.4236111111111111</v>
      </c>
      <c r="S4154" s="28">
        <f t="shared" si="259"/>
        <v>45604</v>
      </c>
      <c r="T4154" s="28"/>
    </row>
    <row r="4155" spans="1:20" ht="13.2" x14ac:dyDescent="0.25">
      <c r="A4155" s="3" t="s">
        <v>9137</v>
      </c>
      <c r="B4155" s="3" t="s">
        <v>20</v>
      </c>
      <c r="C4155" s="3" t="s">
        <v>15</v>
      </c>
      <c r="D4155" s="3" t="s">
        <v>16</v>
      </c>
      <c r="E4155" s="3" t="s">
        <v>17</v>
      </c>
      <c r="F4155" s="4">
        <v>45082.082638888889</v>
      </c>
      <c r="G4155" s="4">
        <v>45082.09652777778</v>
      </c>
      <c r="H4155" s="3">
        <v>20</v>
      </c>
      <c r="I4155" s="3">
        <v>51.3</v>
      </c>
      <c r="J4155" s="3">
        <v>8</v>
      </c>
      <c r="K4155" s="3">
        <v>410.4</v>
      </c>
      <c r="L4155" s="3" t="s">
        <v>23</v>
      </c>
      <c r="M4155" s="5">
        <v>4</v>
      </c>
      <c r="N4155" s="6" t="str">
        <f>IF(ev_charging_network_usage_!$I4155&lt;=10,"Low",IF(ev_charging_network_usage_!$I4155&lt;=30,"Medium","High"))</f>
        <v>High</v>
      </c>
      <c r="O4155" s="6" t="str">
        <f t="shared" si="261"/>
        <v>Medium Satisfaction</v>
      </c>
      <c r="P4155" s="6" t="str">
        <f>IF(ev_charging_network_usage_!$H4155&lt;30,"Short Charging",IF(ev_charging_network_usage_!$H4155&lt;=60,"Medium Charging","Long Charging"))</f>
        <v>Short Charging</v>
      </c>
      <c r="Q4155" s="6">
        <f t="shared" si="260"/>
        <v>3</v>
      </c>
      <c r="R4155" s="30">
        <f t="shared" si="258"/>
        <v>8.2638888888888887E-2</v>
      </c>
      <c r="S4155" s="28">
        <f t="shared" si="259"/>
        <v>45082</v>
      </c>
      <c r="T4155" s="28"/>
    </row>
    <row r="4156" spans="1:20" ht="13.2" x14ac:dyDescent="0.25">
      <c r="A4156" s="7" t="s">
        <v>9138</v>
      </c>
      <c r="B4156" s="7" t="s">
        <v>20</v>
      </c>
      <c r="C4156" s="7" t="s">
        <v>15</v>
      </c>
      <c r="D4156" s="7" t="s">
        <v>31</v>
      </c>
      <c r="E4156" s="7" t="s">
        <v>17</v>
      </c>
      <c r="F4156" s="7" t="s">
        <v>9139</v>
      </c>
      <c r="G4156" s="7" t="s">
        <v>9140</v>
      </c>
      <c r="H4156" s="7">
        <v>52</v>
      </c>
      <c r="I4156" s="7">
        <v>57.72</v>
      </c>
      <c r="J4156" s="7">
        <v>15</v>
      </c>
      <c r="K4156" s="7">
        <v>865.8</v>
      </c>
      <c r="L4156" s="7" t="s">
        <v>38</v>
      </c>
      <c r="M4156" s="9">
        <v>1</v>
      </c>
      <c r="N4156" s="6" t="str">
        <f>IF(ev_charging_network_usage_!$I4156&lt;=10,"Low",IF(ev_charging_network_usage_!$I4156&lt;=30,"Medium","High"))</f>
        <v>High</v>
      </c>
      <c r="O4156" s="6" t="str">
        <f t="shared" si="261"/>
        <v>Low Satisfaction</v>
      </c>
      <c r="P4156" s="6" t="str">
        <f>IF(ev_charging_network_usage_!$H4156&lt;30,"Short Charging",IF(ev_charging_network_usage_!$H4156&lt;=60,"Medium Charging","Long Charging"))</f>
        <v>Medium Charging</v>
      </c>
      <c r="Q4156" s="6">
        <f t="shared" si="260"/>
        <v>3</v>
      </c>
      <c r="R4156" s="30">
        <f t="shared" si="258"/>
        <v>0.92569444444444449</v>
      </c>
      <c r="S4156" s="28">
        <f t="shared" si="259"/>
        <v>45340</v>
      </c>
      <c r="T4156" s="28"/>
    </row>
    <row r="4157" spans="1:20" ht="13.2" x14ac:dyDescent="0.25">
      <c r="A4157" s="3" t="s">
        <v>9141</v>
      </c>
      <c r="B4157" s="3" t="s">
        <v>14</v>
      </c>
      <c r="C4157" s="3" t="s">
        <v>30</v>
      </c>
      <c r="D4157" s="3" t="s">
        <v>22</v>
      </c>
      <c r="E4157" s="3" t="s">
        <v>17</v>
      </c>
      <c r="F4157" s="3" t="s">
        <v>9142</v>
      </c>
      <c r="G4157" s="3" t="s">
        <v>9143</v>
      </c>
      <c r="H4157" s="3">
        <v>82</v>
      </c>
      <c r="I4157" s="3">
        <v>23.74</v>
      </c>
      <c r="J4157" s="3">
        <v>10</v>
      </c>
      <c r="K4157" s="3">
        <v>237.4</v>
      </c>
      <c r="L4157" s="3" t="s">
        <v>18</v>
      </c>
      <c r="M4157" s="5">
        <v>5</v>
      </c>
      <c r="N4157" s="6" t="str">
        <f>IF(ev_charging_network_usage_!$I4157&lt;=10,"Low",IF(ev_charging_network_usage_!$I4157&lt;=30,"Medium","High"))</f>
        <v>Medium</v>
      </c>
      <c r="O4157" s="6" t="str">
        <f t="shared" si="261"/>
        <v>High Satisfaction</v>
      </c>
      <c r="P4157" s="6" t="str">
        <f>IF(ev_charging_network_usage_!$H4157&lt;30,"Short Charging",IF(ev_charging_network_usage_!$H4157&lt;=60,"Medium Charging","Long Charging"))</f>
        <v>Long Charging</v>
      </c>
      <c r="Q4157" s="6">
        <f t="shared" si="260"/>
        <v>2</v>
      </c>
      <c r="R4157" s="30">
        <f t="shared" si="258"/>
        <v>0.57430555555555551</v>
      </c>
      <c r="S4157" s="28">
        <f t="shared" si="259"/>
        <v>45010</v>
      </c>
      <c r="T4157" s="28"/>
    </row>
    <row r="4158" spans="1:20" ht="13.2" x14ac:dyDescent="0.25">
      <c r="A4158" s="7" t="s">
        <v>9144</v>
      </c>
      <c r="B4158" s="7" t="s">
        <v>43</v>
      </c>
      <c r="C4158" s="7" t="s">
        <v>21</v>
      </c>
      <c r="D4158" s="7" t="s">
        <v>22</v>
      </c>
      <c r="E4158" s="7" t="s">
        <v>17</v>
      </c>
      <c r="F4158" s="7" t="s">
        <v>9145</v>
      </c>
      <c r="G4158" s="7" t="s">
        <v>9146</v>
      </c>
      <c r="H4158" s="7">
        <v>33</v>
      </c>
      <c r="I4158" s="7">
        <v>53.38</v>
      </c>
      <c r="J4158" s="7">
        <v>15</v>
      </c>
      <c r="K4158" s="7">
        <v>800.7</v>
      </c>
      <c r="L4158" s="7" t="s">
        <v>38</v>
      </c>
      <c r="M4158" s="9">
        <v>5</v>
      </c>
      <c r="N4158" s="6" t="str">
        <f>IF(ev_charging_network_usage_!$I4158&lt;=10,"Low",IF(ev_charging_network_usage_!$I4158&lt;=30,"Medium","High"))</f>
        <v>High</v>
      </c>
      <c r="O4158" s="6" t="str">
        <f t="shared" si="261"/>
        <v>High Satisfaction</v>
      </c>
      <c r="P4158" s="6" t="str">
        <f>IF(ev_charging_network_usage_!$H4158&lt;30,"Short Charging",IF(ev_charging_network_usage_!$H4158&lt;=60,"Medium Charging","Long Charging"))</f>
        <v>Medium Charging</v>
      </c>
      <c r="Q4158" s="6">
        <f t="shared" si="260"/>
        <v>1</v>
      </c>
      <c r="R4158" s="30">
        <f t="shared" si="258"/>
        <v>0.30902777777777779</v>
      </c>
      <c r="S4158" s="28">
        <f t="shared" si="259"/>
        <v>44972</v>
      </c>
      <c r="T4158" s="28"/>
    </row>
    <row r="4159" spans="1:20" ht="13.2" x14ac:dyDescent="0.25">
      <c r="A4159" s="3" t="s">
        <v>9147</v>
      </c>
      <c r="B4159" s="3" t="s">
        <v>59</v>
      </c>
      <c r="C4159" s="3" t="s">
        <v>15</v>
      </c>
      <c r="D4159" s="3" t="s">
        <v>31</v>
      </c>
      <c r="E4159" s="3" t="s">
        <v>17</v>
      </c>
      <c r="F4159" s="3" t="s">
        <v>9148</v>
      </c>
      <c r="G4159" s="3" t="s">
        <v>9149</v>
      </c>
      <c r="H4159" s="3">
        <v>103</v>
      </c>
      <c r="I4159" s="3">
        <v>44.76</v>
      </c>
      <c r="J4159" s="3">
        <v>12</v>
      </c>
      <c r="K4159" s="3">
        <v>537.12</v>
      </c>
      <c r="L4159" s="3" t="s">
        <v>27</v>
      </c>
      <c r="M4159" s="5">
        <v>4</v>
      </c>
      <c r="N4159" s="6" t="str">
        <f>IF(ev_charging_network_usage_!$I4159&lt;=10,"Low",IF(ev_charging_network_usage_!$I4159&lt;=30,"Medium","High"))</f>
        <v>High</v>
      </c>
      <c r="O4159" s="6" t="str">
        <f t="shared" si="261"/>
        <v>Medium Satisfaction</v>
      </c>
      <c r="P4159" s="6" t="str">
        <f>IF(ev_charging_network_usage_!$H4159&lt;30,"Short Charging",IF(ev_charging_network_usage_!$H4159&lt;=60,"Medium Charging","Long Charging"))</f>
        <v>Long Charging</v>
      </c>
      <c r="Q4159" s="6">
        <f t="shared" si="260"/>
        <v>3</v>
      </c>
      <c r="R4159" s="30">
        <f t="shared" si="258"/>
        <v>0.99722222222222223</v>
      </c>
      <c r="S4159" s="28">
        <f t="shared" si="259"/>
        <v>45154</v>
      </c>
      <c r="T4159" s="28"/>
    </row>
    <row r="4160" spans="1:20" ht="13.2" x14ac:dyDescent="0.25">
      <c r="A4160" s="7" t="s">
        <v>9150</v>
      </c>
      <c r="B4160" s="7" t="s">
        <v>78</v>
      </c>
      <c r="C4160" s="7" t="s">
        <v>15</v>
      </c>
      <c r="D4160" s="7" t="s">
        <v>34</v>
      </c>
      <c r="E4160" s="7" t="s">
        <v>35</v>
      </c>
      <c r="F4160" s="7" t="s">
        <v>9151</v>
      </c>
      <c r="G4160" s="7" t="s">
        <v>9152</v>
      </c>
      <c r="H4160" s="7">
        <v>75</v>
      </c>
      <c r="I4160" s="7">
        <v>42.68</v>
      </c>
      <c r="J4160" s="7">
        <v>10</v>
      </c>
      <c r="K4160" s="7">
        <v>426.8</v>
      </c>
      <c r="L4160" s="7" t="s">
        <v>18</v>
      </c>
      <c r="M4160" s="9">
        <v>2</v>
      </c>
      <c r="N4160" s="6" t="str">
        <f>IF(ev_charging_network_usage_!$I4160&lt;=10,"Low",IF(ev_charging_network_usage_!$I4160&lt;=30,"Medium","High"))</f>
        <v>High</v>
      </c>
      <c r="O4160" s="6" t="str">
        <f t="shared" si="261"/>
        <v>Low Satisfaction</v>
      </c>
      <c r="P4160" s="6" t="str">
        <f>IF(ev_charging_network_usage_!$H4160&lt;30,"Short Charging",IF(ev_charging_network_usage_!$H4160&lt;=60,"Medium Charging","Long Charging"))</f>
        <v>Long Charging</v>
      </c>
      <c r="Q4160" s="6">
        <f t="shared" si="260"/>
        <v>3</v>
      </c>
      <c r="R4160" s="30">
        <f t="shared" si="258"/>
        <v>0.13333333333333333</v>
      </c>
      <c r="S4160" s="28">
        <f t="shared" si="259"/>
        <v>45059</v>
      </c>
      <c r="T4160" s="28"/>
    </row>
    <row r="4161" spans="1:20" ht="13.2" x14ac:dyDescent="0.25">
      <c r="A4161" s="3" t="s">
        <v>9153</v>
      </c>
      <c r="B4161" s="3" t="s">
        <v>14</v>
      </c>
      <c r="C4161" s="3" t="s">
        <v>15</v>
      </c>
      <c r="D4161" s="3" t="s">
        <v>22</v>
      </c>
      <c r="E4161" s="3" t="s">
        <v>17</v>
      </c>
      <c r="F4161" s="3" t="s">
        <v>9154</v>
      </c>
      <c r="G4161" s="3" t="s">
        <v>9155</v>
      </c>
      <c r="H4161" s="3">
        <v>95</v>
      </c>
      <c r="I4161" s="3">
        <v>47.41</v>
      </c>
      <c r="J4161" s="3">
        <v>10</v>
      </c>
      <c r="K4161" s="3">
        <v>474.1</v>
      </c>
      <c r="L4161" s="3" t="s">
        <v>27</v>
      </c>
      <c r="M4161" s="5">
        <v>3</v>
      </c>
      <c r="N4161" s="6" t="str">
        <f>IF(ev_charging_network_usage_!$I4161&lt;=10,"Low",IF(ev_charging_network_usage_!$I4161&lt;=30,"Medium","High"))</f>
        <v>High</v>
      </c>
      <c r="O4161" s="6" t="str">
        <f t="shared" si="261"/>
        <v>Medium Satisfaction</v>
      </c>
      <c r="P4161" s="6" t="str">
        <f>IF(ev_charging_network_usage_!$H4161&lt;30,"Short Charging",IF(ev_charging_network_usage_!$H4161&lt;=60,"Medium Charging","Long Charging"))</f>
        <v>Long Charging</v>
      </c>
      <c r="Q4161" s="6">
        <f t="shared" si="260"/>
        <v>3</v>
      </c>
      <c r="R4161" s="30">
        <f t="shared" si="258"/>
        <v>0.68680555555555556</v>
      </c>
      <c r="S4161" s="28">
        <f t="shared" si="259"/>
        <v>45321</v>
      </c>
      <c r="T4161" s="28"/>
    </row>
    <row r="4162" spans="1:20" ht="13.2" x14ac:dyDescent="0.25">
      <c r="A4162" s="7" t="s">
        <v>9156</v>
      </c>
      <c r="B4162" s="7" t="s">
        <v>29</v>
      </c>
      <c r="C4162" s="7" t="s">
        <v>21</v>
      </c>
      <c r="D4162" s="7" t="s">
        <v>16</v>
      </c>
      <c r="E4162" s="7" t="s">
        <v>35</v>
      </c>
      <c r="F4162" s="8">
        <v>45261.441666666666</v>
      </c>
      <c r="G4162" s="8">
        <v>45261.455555555556</v>
      </c>
      <c r="H4162" s="7">
        <v>20</v>
      </c>
      <c r="I4162" s="7">
        <v>8.67</v>
      </c>
      <c r="J4162" s="7">
        <v>12</v>
      </c>
      <c r="K4162" s="7">
        <v>104.04</v>
      </c>
      <c r="L4162" s="7" t="s">
        <v>23</v>
      </c>
      <c r="M4162" s="9">
        <v>4</v>
      </c>
      <c r="N4162" s="6" t="str">
        <f>IF(ev_charging_network_usage_!$I4162&lt;=10,"Low",IF(ev_charging_network_usage_!$I4162&lt;=30,"Medium","High"))</f>
        <v>Low</v>
      </c>
      <c r="O4162" s="6" t="str">
        <f t="shared" si="261"/>
        <v>Medium Satisfaction</v>
      </c>
      <c r="P4162" s="6" t="str">
        <f>IF(ev_charging_network_usage_!$H4162&lt;30,"Short Charging",IF(ev_charging_network_usage_!$H4162&lt;=60,"Medium Charging","Long Charging"))</f>
        <v>Short Charging</v>
      </c>
      <c r="Q4162" s="6">
        <f t="shared" si="260"/>
        <v>1</v>
      </c>
      <c r="R4162" s="30">
        <f t="shared" ref="R4162:R4225" si="262">TIME(HOUR(F4162),MINUTE(F4162),SECOND(F4162))</f>
        <v>0.44166666666666665</v>
      </c>
      <c r="S4162" s="28">
        <f t="shared" ref="S4162:S4225" si="263">DATE(YEAR(F4162),MONTH(F4162),DAY(F4162))</f>
        <v>45261</v>
      </c>
      <c r="T4162" s="28"/>
    </row>
    <row r="4163" spans="1:20" ht="13.2" x14ac:dyDescent="0.25">
      <c r="A4163" s="3" t="s">
        <v>9157</v>
      </c>
      <c r="B4163" s="3" t="s">
        <v>20</v>
      </c>
      <c r="C4163" s="3" t="s">
        <v>21</v>
      </c>
      <c r="D4163" s="3" t="s">
        <v>31</v>
      </c>
      <c r="E4163" s="3" t="s">
        <v>17</v>
      </c>
      <c r="F4163" s="3" t="s">
        <v>9158</v>
      </c>
      <c r="G4163" s="3" t="s">
        <v>9159</v>
      </c>
      <c r="H4163" s="3">
        <v>47</v>
      </c>
      <c r="I4163" s="3">
        <v>41.23</v>
      </c>
      <c r="J4163" s="3">
        <v>15</v>
      </c>
      <c r="K4163" s="3">
        <v>618.45000000000005</v>
      </c>
      <c r="L4163" s="3" t="s">
        <v>23</v>
      </c>
      <c r="M4163" s="5">
        <v>5</v>
      </c>
      <c r="N4163" s="6" t="str">
        <f>IF(ev_charging_network_usage_!$I4163&lt;=10,"Low",IF(ev_charging_network_usage_!$I4163&lt;=30,"Medium","High"))</f>
        <v>High</v>
      </c>
      <c r="O4163" s="6" t="str">
        <f t="shared" si="261"/>
        <v>High Satisfaction</v>
      </c>
      <c r="P4163" s="6" t="str">
        <f>IF(ev_charging_network_usage_!$H4163&lt;30,"Short Charging",IF(ev_charging_network_usage_!$H4163&lt;=60,"Medium Charging","Long Charging"))</f>
        <v>Medium Charging</v>
      </c>
      <c r="Q4163" s="6">
        <f t="shared" ref="Q4163:Q4226" si="264">IF(C4163="Fast Charger",1,IF(C4163="Standard Charger",2,IF(C4163="Super Fast Charger",3,"")))</f>
        <v>1</v>
      </c>
      <c r="R4163" s="30">
        <f t="shared" si="262"/>
        <v>0.91111111111111109</v>
      </c>
      <c r="S4163" s="28">
        <f t="shared" si="263"/>
        <v>45341</v>
      </c>
      <c r="T4163" s="28"/>
    </row>
    <row r="4164" spans="1:20" ht="13.2" x14ac:dyDescent="0.25">
      <c r="A4164" s="7" t="s">
        <v>9160</v>
      </c>
      <c r="B4164" s="7" t="s">
        <v>78</v>
      </c>
      <c r="C4164" s="7" t="s">
        <v>30</v>
      </c>
      <c r="D4164" s="7" t="s">
        <v>34</v>
      </c>
      <c r="E4164" s="7" t="s">
        <v>35</v>
      </c>
      <c r="F4164" s="7" t="s">
        <v>9161</v>
      </c>
      <c r="G4164" s="7" t="s">
        <v>9162</v>
      </c>
      <c r="H4164" s="7">
        <v>57</v>
      </c>
      <c r="I4164" s="7">
        <v>36.89</v>
      </c>
      <c r="J4164" s="7">
        <v>12</v>
      </c>
      <c r="K4164" s="7">
        <v>442.68</v>
      </c>
      <c r="L4164" s="7" t="s">
        <v>38</v>
      </c>
      <c r="M4164" s="9">
        <v>2</v>
      </c>
      <c r="N4164" s="6" t="str">
        <f>IF(ev_charging_network_usage_!$I4164&lt;=10,"Low",IF(ev_charging_network_usage_!$I4164&lt;=30,"Medium","High"))</f>
        <v>High</v>
      </c>
      <c r="O4164" s="6" t="str">
        <f t="shared" ref="O4164:O4227" si="265">IF(M4164&lt;=2,"Low Satisfaction",IF(M4164&lt;=4,"Medium Satisfaction","High Satisfaction"))</f>
        <v>Low Satisfaction</v>
      </c>
      <c r="P4164" s="6" t="str">
        <f>IF(ev_charging_network_usage_!$H4164&lt;30,"Short Charging",IF(ev_charging_network_usage_!$H4164&lt;=60,"Medium Charging","Long Charging"))</f>
        <v>Medium Charging</v>
      </c>
      <c r="Q4164" s="6">
        <f t="shared" si="264"/>
        <v>2</v>
      </c>
      <c r="R4164" s="30">
        <f t="shared" si="262"/>
        <v>0.94513888888888886</v>
      </c>
      <c r="S4164" s="28">
        <f t="shared" si="263"/>
        <v>45120</v>
      </c>
      <c r="T4164" s="28"/>
    </row>
    <row r="4165" spans="1:20" ht="13.2" x14ac:dyDescent="0.25">
      <c r="A4165" s="3" t="s">
        <v>9163</v>
      </c>
      <c r="B4165" s="3" t="s">
        <v>78</v>
      </c>
      <c r="C4165" s="3" t="s">
        <v>21</v>
      </c>
      <c r="D4165" s="3" t="s">
        <v>16</v>
      </c>
      <c r="E4165" s="3" t="s">
        <v>35</v>
      </c>
      <c r="F4165" s="4">
        <v>45446.572222222225</v>
      </c>
      <c r="G4165" s="4">
        <v>45446.609027777777</v>
      </c>
      <c r="H4165" s="3">
        <v>53</v>
      </c>
      <c r="I4165" s="3">
        <v>25.05</v>
      </c>
      <c r="J4165" s="3">
        <v>8</v>
      </c>
      <c r="K4165" s="3">
        <v>200.4</v>
      </c>
      <c r="L4165" s="3" t="s">
        <v>18</v>
      </c>
      <c r="M4165" s="5">
        <v>4</v>
      </c>
      <c r="N4165" s="6" t="str">
        <f>IF(ev_charging_network_usage_!$I4165&lt;=10,"Low",IF(ev_charging_network_usage_!$I4165&lt;=30,"Medium","High"))</f>
        <v>Medium</v>
      </c>
      <c r="O4165" s="6" t="str">
        <f t="shared" si="265"/>
        <v>Medium Satisfaction</v>
      </c>
      <c r="P4165" s="6" t="str">
        <f>IF(ev_charging_network_usage_!$H4165&lt;30,"Short Charging",IF(ev_charging_network_usage_!$H4165&lt;=60,"Medium Charging","Long Charging"))</f>
        <v>Medium Charging</v>
      </c>
      <c r="Q4165" s="6">
        <f t="shared" si="264"/>
        <v>1</v>
      </c>
      <c r="R4165" s="30">
        <f t="shared" si="262"/>
        <v>0.57222222222222219</v>
      </c>
      <c r="S4165" s="28">
        <f t="shared" si="263"/>
        <v>45446</v>
      </c>
      <c r="T4165" s="28"/>
    </row>
    <row r="4166" spans="1:20" ht="13.2" x14ac:dyDescent="0.25">
      <c r="A4166" s="7" t="s">
        <v>9164</v>
      </c>
      <c r="B4166" s="7" t="s">
        <v>14</v>
      </c>
      <c r="C4166" s="7" t="s">
        <v>30</v>
      </c>
      <c r="D4166" s="7" t="s">
        <v>22</v>
      </c>
      <c r="E4166" s="7" t="s">
        <v>17</v>
      </c>
      <c r="F4166" s="8">
        <v>45171.729861111111</v>
      </c>
      <c r="G4166" s="8">
        <v>45171.789583333331</v>
      </c>
      <c r="H4166" s="7">
        <v>86</v>
      </c>
      <c r="I4166" s="7">
        <v>42.35</v>
      </c>
      <c r="J4166" s="7">
        <v>15</v>
      </c>
      <c r="K4166" s="7">
        <v>635.25</v>
      </c>
      <c r="L4166" s="7" t="s">
        <v>38</v>
      </c>
      <c r="M4166" s="9">
        <v>1</v>
      </c>
      <c r="N4166" s="6" t="str">
        <f>IF(ev_charging_network_usage_!$I4166&lt;=10,"Low",IF(ev_charging_network_usage_!$I4166&lt;=30,"Medium","High"))</f>
        <v>High</v>
      </c>
      <c r="O4166" s="6" t="str">
        <f t="shared" si="265"/>
        <v>Low Satisfaction</v>
      </c>
      <c r="P4166" s="6" t="str">
        <f>IF(ev_charging_network_usage_!$H4166&lt;30,"Short Charging",IF(ev_charging_network_usage_!$H4166&lt;=60,"Medium Charging","Long Charging"))</f>
        <v>Long Charging</v>
      </c>
      <c r="Q4166" s="6">
        <f t="shared" si="264"/>
        <v>2</v>
      </c>
      <c r="R4166" s="30">
        <f t="shared" si="262"/>
        <v>0.72986111111111107</v>
      </c>
      <c r="S4166" s="28">
        <f t="shared" si="263"/>
        <v>45171</v>
      </c>
      <c r="T4166" s="28"/>
    </row>
    <row r="4167" spans="1:20" ht="13.2" x14ac:dyDescent="0.25">
      <c r="A4167" s="3" t="s">
        <v>9165</v>
      </c>
      <c r="B4167" s="3" t="s">
        <v>14</v>
      </c>
      <c r="C4167" s="3" t="s">
        <v>15</v>
      </c>
      <c r="D4167" s="3" t="s">
        <v>16</v>
      </c>
      <c r="E4167" s="3" t="s">
        <v>17</v>
      </c>
      <c r="F4167" s="3" t="s">
        <v>9166</v>
      </c>
      <c r="G4167" s="3" t="s">
        <v>9167</v>
      </c>
      <c r="H4167" s="3">
        <v>96</v>
      </c>
      <c r="I4167" s="3">
        <v>13.75</v>
      </c>
      <c r="J4167" s="3">
        <v>8</v>
      </c>
      <c r="K4167" s="3">
        <v>110</v>
      </c>
      <c r="L4167" s="3" t="s">
        <v>38</v>
      </c>
      <c r="M4167" s="5">
        <v>5</v>
      </c>
      <c r="N4167" s="6" t="str">
        <f>IF(ev_charging_network_usage_!$I4167&lt;=10,"Low",IF(ev_charging_network_usage_!$I4167&lt;=30,"Medium","High"))</f>
        <v>Medium</v>
      </c>
      <c r="O4167" s="6" t="str">
        <f t="shared" si="265"/>
        <v>High Satisfaction</v>
      </c>
      <c r="P4167" s="6" t="str">
        <f>IF(ev_charging_network_usage_!$H4167&lt;30,"Short Charging",IF(ev_charging_network_usage_!$H4167&lt;=60,"Medium Charging","Long Charging"))</f>
        <v>Long Charging</v>
      </c>
      <c r="Q4167" s="6">
        <f t="shared" si="264"/>
        <v>3</v>
      </c>
      <c r="R4167" s="30">
        <f t="shared" si="262"/>
        <v>0.82777777777777772</v>
      </c>
      <c r="S4167" s="28">
        <f t="shared" si="263"/>
        <v>45611</v>
      </c>
      <c r="T4167" s="28"/>
    </row>
    <row r="4168" spans="1:20" ht="13.2" x14ac:dyDescent="0.25">
      <c r="A4168" s="7" t="s">
        <v>9168</v>
      </c>
      <c r="B4168" s="7" t="s">
        <v>78</v>
      </c>
      <c r="C4168" s="7" t="s">
        <v>15</v>
      </c>
      <c r="D4168" s="7" t="s">
        <v>34</v>
      </c>
      <c r="E4168" s="7" t="s">
        <v>35</v>
      </c>
      <c r="F4168" s="7" t="s">
        <v>9169</v>
      </c>
      <c r="G4168" s="7" t="s">
        <v>9170</v>
      </c>
      <c r="H4168" s="7">
        <v>24</v>
      </c>
      <c r="I4168" s="7">
        <v>9.8800000000000008</v>
      </c>
      <c r="J4168" s="7">
        <v>8</v>
      </c>
      <c r="K4168" s="7">
        <v>79.040000000000006</v>
      </c>
      <c r="L4168" s="7" t="s">
        <v>38</v>
      </c>
      <c r="M4168" s="9">
        <v>3</v>
      </c>
      <c r="N4168" s="6" t="str">
        <f>IF(ev_charging_network_usage_!$I4168&lt;=10,"Low",IF(ev_charging_network_usage_!$I4168&lt;=30,"Medium","High"))</f>
        <v>Low</v>
      </c>
      <c r="O4168" s="6" t="str">
        <f t="shared" si="265"/>
        <v>Medium Satisfaction</v>
      </c>
      <c r="P4168" s="6" t="str">
        <f>IF(ev_charging_network_usage_!$H4168&lt;30,"Short Charging",IF(ev_charging_network_usage_!$H4168&lt;=60,"Medium Charging","Long Charging"))</f>
        <v>Short Charging</v>
      </c>
      <c r="Q4168" s="6">
        <f t="shared" si="264"/>
        <v>3</v>
      </c>
      <c r="R4168" s="30">
        <f t="shared" si="262"/>
        <v>0.26944444444444443</v>
      </c>
      <c r="S4168" s="28">
        <f t="shared" si="263"/>
        <v>45548</v>
      </c>
      <c r="T4168" s="28"/>
    </row>
    <row r="4169" spans="1:20" ht="13.2" x14ac:dyDescent="0.25">
      <c r="A4169" s="3" t="s">
        <v>9171</v>
      </c>
      <c r="B4169" s="3" t="s">
        <v>29</v>
      </c>
      <c r="C4169" s="3" t="s">
        <v>21</v>
      </c>
      <c r="D4169" s="3" t="s">
        <v>22</v>
      </c>
      <c r="E4169" s="3" t="s">
        <v>17</v>
      </c>
      <c r="F4169" s="3" t="s">
        <v>9172</v>
      </c>
      <c r="G4169" s="3" t="s">
        <v>9173</v>
      </c>
      <c r="H4169" s="3">
        <v>118</v>
      </c>
      <c r="I4169" s="3">
        <v>57.1</v>
      </c>
      <c r="J4169" s="3">
        <v>15</v>
      </c>
      <c r="K4169" s="3">
        <v>856.5</v>
      </c>
      <c r="L4169" s="3" t="s">
        <v>23</v>
      </c>
      <c r="M4169" s="5">
        <v>4</v>
      </c>
      <c r="N4169" s="6" t="str">
        <f>IF(ev_charging_network_usage_!$I4169&lt;=10,"Low",IF(ev_charging_network_usage_!$I4169&lt;=30,"Medium","High"))</f>
        <v>High</v>
      </c>
      <c r="O4169" s="6" t="str">
        <f t="shared" si="265"/>
        <v>Medium Satisfaction</v>
      </c>
      <c r="P4169" s="6" t="str">
        <f>IF(ev_charging_network_usage_!$H4169&lt;30,"Short Charging",IF(ev_charging_network_usage_!$H4169&lt;=60,"Medium Charging","Long Charging"))</f>
        <v>Long Charging</v>
      </c>
      <c r="Q4169" s="6">
        <f t="shared" si="264"/>
        <v>1</v>
      </c>
      <c r="R4169" s="30">
        <f t="shared" si="262"/>
        <v>0.89097222222222228</v>
      </c>
      <c r="S4169" s="28">
        <f t="shared" si="263"/>
        <v>45186</v>
      </c>
      <c r="T4169" s="28"/>
    </row>
    <row r="4170" spans="1:20" ht="13.2" x14ac:dyDescent="0.25">
      <c r="A4170" s="7" t="s">
        <v>9174</v>
      </c>
      <c r="B4170" s="7" t="s">
        <v>43</v>
      </c>
      <c r="C4170" s="7" t="s">
        <v>15</v>
      </c>
      <c r="D4170" s="7" t="s">
        <v>22</v>
      </c>
      <c r="E4170" s="7" t="s">
        <v>35</v>
      </c>
      <c r="F4170" s="7" t="s">
        <v>9175</v>
      </c>
      <c r="G4170" s="7" t="s">
        <v>9176</v>
      </c>
      <c r="H4170" s="7">
        <v>58</v>
      </c>
      <c r="I4170" s="7">
        <v>56.35</v>
      </c>
      <c r="J4170" s="7">
        <v>8</v>
      </c>
      <c r="K4170" s="7">
        <v>450.8</v>
      </c>
      <c r="L4170" s="7" t="s">
        <v>18</v>
      </c>
      <c r="M4170" s="9">
        <v>2</v>
      </c>
      <c r="N4170" s="6" t="str">
        <f>IF(ev_charging_network_usage_!$I4170&lt;=10,"Low",IF(ev_charging_network_usage_!$I4170&lt;=30,"Medium","High"))</f>
        <v>High</v>
      </c>
      <c r="O4170" s="6" t="str">
        <f t="shared" si="265"/>
        <v>Low Satisfaction</v>
      </c>
      <c r="P4170" s="6" t="str">
        <f>IF(ev_charging_network_usage_!$H4170&lt;30,"Short Charging",IF(ev_charging_network_usage_!$H4170&lt;=60,"Medium Charging","Long Charging"))</f>
        <v>Medium Charging</v>
      </c>
      <c r="Q4170" s="6">
        <f t="shared" si="264"/>
        <v>3</v>
      </c>
      <c r="R4170" s="30">
        <f t="shared" si="262"/>
        <v>0.57152777777777775</v>
      </c>
      <c r="S4170" s="28">
        <f t="shared" si="263"/>
        <v>44971</v>
      </c>
      <c r="T4170" s="28"/>
    </row>
    <row r="4171" spans="1:20" ht="13.2" x14ac:dyDescent="0.25">
      <c r="A4171" s="3" t="s">
        <v>9177</v>
      </c>
      <c r="B4171" s="3" t="s">
        <v>14</v>
      </c>
      <c r="C4171" s="3" t="s">
        <v>21</v>
      </c>
      <c r="D4171" s="3" t="s">
        <v>31</v>
      </c>
      <c r="E4171" s="3" t="s">
        <v>17</v>
      </c>
      <c r="F4171" s="3" t="s">
        <v>9178</v>
      </c>
      <c r="G4171" s="3" t="s">
        <v>9179</v>
      </c>
      <c r="H4171" s="3">
        <v>53</v>
      </c>
      <c r="I4171" s="3">
        <v>27.46</v>
      </c>
      <c r="J4171" s="3">
        <v>8</v>
      </c>
      <c r="K4171" s="3">
        <v>219.68</v>
      </c>
      <c r="L4171" s="3" t="s">
        <v>27</v>
      </c>
      <c r="M4171" s="5">
        <v>4</v>
      </c>
      <c r="N4171" s="6" t="str">
        <f>IF(ev_charging_network_usage_!$I4171&lt;=10,"Low",IF(ev_charging_network_usage_!$I4171&lt;=30,"Medium","High"))</f>
        <v>Medium</v>
      </c>
      <c r="O4171" s="6" t="str">
        <f t="shared" si="265"/>
        <v>Medium Satisfaction</v>
      </c>
      <c r="P4171" s="6" t="str">
        <f>IF(ev_charging_network_usage_!$H4171&lt;30,"Short Charging",IF(ev_charging_network_usage_!$H4171&lt;=60,"Medium Charging","Long Charging"))</f>
        <v>Medium Charging</v>
      </c>
      <c r="Q4171" s="6">
        <f t="shared" si="264"/>
        <v>1</v>
      </c>
      <c r="R4171" s="30">
        <f t="shared" si="262"/>
        <v>0.55763888888888891</v>
      </c>
      <c r="S4171" s="28">
        <f t="shared" si="263"/>
        <v>45497</v>
      </c>
      <c r="T4171" s="28"/>
    </row>
    <row r="4172" spans="1:20" ht="13.2" x14ac:dyDescent="0.25">
      <c r="A4172" s="7" t="s">
        <v>9180</v>
      </c>
      <c r="B4172" s="7" t="s">
        <v>29</v>
      </c>
      <c r="C4172" s="7" t="s">
        <v>15</v>
      </c>
      <c r="D4172" s="7" t="s">
        <v>22</v>
      </c>
      <c r="E4172" s="7" t="s">
        <v>17</v>
      </c>
      <c r="F4172" s="7" t="s">
        <v>9181</v>
      </c>
      <c r="G4172" s="7" t="s">
        <v>9182</v>
      </c>
      <c r="H4172" s="7">
        <v>59</v>
      </c>
      <c r="I4172" s="7">
        <v>30.1</v>
      </c>
      <c r="J4172" s="7">
        <v>8</v>
      </c>
      <c r="K4172" s="7">
        <v>240.8</v>
      </c>
      <c r="L4172" s="7" t="s">
        <v>38</v>
      </c>
      <c r="M4172" s="9">
        <v>3</v>
      </c>
      <c r="N4172" s="6" t="str">
        <f>IF(ev_charging_network_usage_!$I4172&lt;=10,"Low",IF(ev_charging_network_usage_!$I4172&lt;=30,"Medium","High"))</f>
        <v>High</v>
      </c>
      <c r="O4172" s="6" t="str">
        <f t="shared" si="265"/>
        <v>Medium Satisfaction</v>
      </c>
      <c r="P4172" s="6" t="str">
        <f>IF(ev_charging_network_usage_!$H4172&lt;30,"Short Charging",IF(ev_charging_network_usage_!$H4172&lt;=60,"Medium Charging","Long Charging"))</f>
        <v>Medium Charging</v>
      </c>
      <c r="Q4172" s="6">
        <f t="shared" si="264"/>
        <v>3</v>
      </c>
      <c r="R4172" s="30">
        <f t="shared" si="262"/>
        <v>0.99375000000000002</v>
      </c>
      <c r="S4172" s="28">
        <f t="shared" si="263"/>
        <v>45431</v>
      </c>
      <c r="T4172" s="28"/>
    </row>
    <row r="4173" spans="1:20" ht="13.2" x14ac:dyDescent="0.25">
      <c r="A4173" s="3" t="s">
        <v>9183</v>
      </c>
      <c r="B4173" s="3" t="s">
        <v>20</v>
      </c>
      <c r="C4173" s="3" t="s">
        <v>21</v>
      </c>
      <c r="D4173" s="3" t="s">
        <v>31</v>
      </c>
      <c r="E4173" s="3" t="s">
        <v>35</v>
      </c>
      <c r="F4173" s="3" t="s">
        <v>9184</v>
      </c>
      <c r="G4173" s="3" t="s">
        <v>9185</v>
      </c>
      <c r="H4173" s="3">
        <v>25</v>
      </c>
      <c r="I4173" s="3">
        <v>7.3</v>
      </c>
      <c r="J4173" s="3">
        <v>15</v>
      </c>
      <c r="K4173" s="3">
        <v>109.5</v>
      </c>
      <c r="L4173" s="3" t="s">
        <v>23</v>
      </c>
      <c r="M4173" s="5">
        <v>4</v>
      </c>
      <c r="N4173" s="6" t="str">
        <f>IF(ev_charging_network_usage_!$I4173&lt;=10,"Low",IF(ev_charging_network_usage_!$I4173&lt;=30,"Medium","High"))</f>
        <v>Low</v>
      </c>
      <c r="O4173" s="6" t="str">
        <f t="shared" si="265"/>
        <v>Medium Satisfaction</v>
      </c>
      <c r="P4173" s="6" t="str">
        <f>IF(ev_charging_network_usage_!$H4173&lt;30,"Short Charging",IF(ev_charging_network_usage_!$H4173&lt;=60,"Medium Charging","Long Charging"))</f>
        <v>Short Charging</v>
      </c>
      <c r="Q4173" s="6">
        <f t="shared" si="264"/>
        <v>1</v>
      </c>
      <c r="R4173" s="30">
        <f t="shared" si="262"/>
        <v>0.92083333333333328</v>
      </c>
      <c r="S4173" s="28">
        <f t="shared" si="263"/>
        <v>45191</v>
      </c>
      <c r="T4173" s="28"/>
    </row>
    <row r="4174" spans="1:20" ht="13.2" x14ac:dyDescent="0.25">
      <c r="A4174" s="7" t="s">
        <v>9186</v>
      </c>
      <c r="B4174" s="7" t="s">
        <v>55</v>
      </c>
      <c r="C4174" s="7" t="s">
        <v>30</v>
      </c>
      <c r="D4174" s="7" t="s">
        <v>34</v>
      </c>
      <c r="E4174" s="7" t="s">
        <v>17</v>
      </c>
      <c r="F4174" s="7" t="s">
        <v>9187</v>
      </c>
      <c r="G4174" s="7" t="s">
        <v>9188</v>
      </c>
      <c r="H4174" s="7">
        <v>99</v>
      </c>
      <c r="I4174" s="7">
        <v>10.31</v>
      </c>
      <c r="J4174" s="7">
        <v>12</v>
      </c>
      <c r="K4174" s="7">
        <v>123.72</v>
      </c>
      <c r="L4174" s="7" t="s">
        <v>27</v>
      </c>
      <c r="M4174" s="9">
        <v>2</v>
      </c>
      <c r="N4174" s="6" t="str">
        <f>IF(ev_charging_network_usage_!$I4174&lt;=10,"Low",IF(ev_charging_network_usage_!$I4174&lt;=30,"Medium","High"))</f>
        <v>Medium</v>
      </c>
      <c r="O4174" s="6" t="str">
        <f t="shared" si="265"/>
        <v>Low Satisfaction</v>
      </c>
      <c r="P4174" s="6" t="str">
        <f>IF(ev_charging_network_usage_!$H4174&lt;30,"Short Charging",IF(ev_charging_network_usage_!$H4174&lt;=60,"Medium Charging","Long Charging"))</f>
        <v>Long Charging</v>
      </c>
      <c r="Q4174" s="6">
        <f t="shared" si="264"/>
        <v>2</v>
      </c>
      <c r="R4174" s="30">
        <f t="shared" si="262"/>
        <v>0.63888888888888884</v>
      </c>
      <c r="S4174" s="28">
        <f t="shared" si="263"/>
        <v>45549</v>
      </c>
      <c r="T4174" s="28"/>
    </row>
    <row r="4175" spans="1:20" ht="13.2" x14ac:dyDescent="0.25">
      <c r="A4175" s="3" t="s">
        <v>9189</v>
      </c>
      <c r="B4175" s="3" t="s">
        <v>78</v>
      </c>
      <c r="C4175" s="3" t="s">
        <v>30</v>
      </c>
      <c r="D4175" s="3" t="s">
        <v>22</v>
      </c>
      <c r="E4175" s="3" t="s">
        <v>35</v>
      </c>
      <c r="F4175" s="3" t="s">
        <v>9190</v>
      </c>
      <c r="G4175" s="3" t="s">
        <v>9191</v>
      </c>
      <c r="H4175" s="3">
        <v>99</v>
      </c>
      <c r="I4175" s="3">
        <v>20.88</v>
      </c>
      <c r="J4175" s="3">
        <v>10</v>
      </c>
      <c r="K4175" s="3">
        <v>208.8</v>
      </c>
      <c r="L4175" s="3" t="s">
        <v>27</v>
      </c>
      <c r="M4175" s="5">
        <v>2</v>
      </c>
      <c r="N4175" s="6" t="str">
        <f>IF(ev_charging_network_usage_!$I4175&lt;=10,"Low",IF(ev_charging_network_usage_!$I4175&lt;=30,"Medium","High"))</f>
        <v>Medium</v>
      </c>
      <c r="O4175" s="6" t="str">
        <f t="shared" si="265"/>
        <v>Low Satisfaction</v>
      </c>
      <c r="P4175" s="6" t="str">
        <f>IF(ev_charging_network_usage_!$H4175&lt;30,"Short Charging",IF(ev_charging_network_usage_!$H4175&lt;=60,"Medium Charging","Long Charging"))</f>
        <v>Long Charging</v>
      </c>
      <c r="Q4175" s="6">
        <f t="shared" si="264"/>
        <v>2</v>
      </c>
      <c r="R4175" s="30">
        <f t="shared" si="262"/>
        <v>0.89444444444444449</v>
      </c>
      <c r="S4175" s="28">
        <f t="shared" si="263"/>
        <v>45461</v>
      </c>
      <c r="T4175" s="28"/>
    </row>
    <row r="4176" spans="1:20" ht="13.2" x14ac:dyDescent="0.25">
      <c r="A4176" s="7" t="s">
        <v>9192</v>
      </c>
      <c r="B4176" s="7" t="s">
        <v>55</v>
      </c>
      <c r="C4176" s="7" t="s">
        <v>21</v>
      </c>
      <c r="D4176" s="7" t="s">
        <v>16</v>
      </c>
      <c r="E4176" s="7" t="s">
        <v>17</v>
      </c>
      <c r="F4176" s="7" t="s">
        <v>9193</v>
      </c>
      <c r="G4176" s="7" t="s">
        <v>9194</v>
      </c>
      <c r="H4176" s="7">
        <v>80</v>
      </c>
      <c r="I4176" s="7">
        <v>57.57</v>
      </c>
      <c r="J4176" s="7">
        <v>10</v>
      </c>
      <c r="K4176" s="7">
        <v>575.70000000000005</v>
      </c>
      <c r="L4176" s="7" t="s">
        <v>18</v>
      </c>
      <c r="M4176" s="9">
        <v>4</v>
      </c>
      <c r="N4176" s="6" t="str">
        <f>IF(ev_charging_network_usage_!$I4176&lt;=10,"Low",IF(ev_charging_network_usage_!$I4176&lt;=30,"Medium","High"))</f>
        <v>High</v>
      </c>
      <c r="O4176" s="6" t="str">
        <f t="shared" si="265"/>
        <v>Medium Satisfaction</v>
      </c>
      <c r="P4176" s="6" t="str">
        <f>IF(ev_charging_network_usage_!$H4176&lt;30,"Short Charging",IF(ev_charging_network_usage_!$H4176&lt;=60,"Medium Charging","Long Charging"))</f>
        <v>Long Charging</v>
      </c>
      <c r="Q4176" s="6">
        <f t="shared" si="264"/>
        <v>1</v>
      </c>
      <c r="R4176" s="30">
        <f t="shared" si="262"/>
        <v>0.51249999999999996</v>
      </c>
      <c r="S4176" s="28">
        <f t="shared" si="263"/>
        <v>45405</v>
      </c>
      <c r="T4176" s="28"/>
    </row>
    <row r="4177" spans="1:20" ht="13.2" x14ac:dyDescent="0.25">
      <c r="A4177" s="3" t="s">
        <v>9195</v>
      </c>
      <c r="B4177" s="3" t="s">
        <v>55</v>
      </c>
      <c r="C4177" s="3" t="s">
        <v>21</v>
      </c>
      <c r="D4177" s="3" t="s">
        <v>31</v>
      </c>
      <c r="E4177" s="3" t="s">
        <v>35</v>
      </c>
      <c r="F4177" s="3" t="s">
        <v>9196</v>
      </c>
      <c r="G4177" s="3" t="s">
        <v>9197</v>
      </c>
      <c r="H4177" s="3">
        <v>32</v>
      </c>
      <c r="I4177" s="3">
        <v>34.67</v>
      </c>
      <c r="J4177" s="3">
        <v>15</v>
      </c>
      <c r="K4177" s="3">
        <v>520.04999999999995</v>
      </c>
      <c r="L4177" s="3" t="s">
        <v>18</v>
      </c>
      <c r="M4177" s="5">
        <v>3</v>
      </c>
      <c r="N4177" s="6" t="str">
        <f>IF(ev_charging_network_usage_!$I4177&lt;=10,"Low",IF(ev_charging_network_usage_!$I4177&lt;=30,"Medium","High"))</f>
        <v>High</v>
      </c>
      <c r="O4177" s="6" t="str">
        <f t="shared" si="265"/>
        <v>Medium Satisfaction</v>
      </c>
      <c r="P4177" s="6" t="str">
        <f>IF(ev_charging_network_usage_!$H4177&lt;30,"Short Charging",IF(ev_charging_network_usage_!$H4177&lt;=60,"Medium Charging","Long Charging"))</f>
        <v>Medium Charging</v>
      </c>
      <c r="Q4177" s="6">
        <f t="shared" si="264"/>
        <v>1</v>
      </c>
      <c r="R4177" s="30">
        <f t="shared" si="262"/>
        <v>0.82847222222222228</v>
      </c>
      <c r="S4177" s="28">
        <f t="shared" si="263"/>
        <v>45122</v>
      </c>
      <c r="T4177" s="28"/>
    </row>
    <row r="4178" spans="1:20" ht="13.2" x14ac:dyDescent="0.25">
      <c r="A4178" s="7" t="s">
        <v>9198</v>
      </c>
      <c r="B4178" s="7" t="s">
        <v>55</v>
      </c>
      <c r="C4178" s="7" t="s">
        <v>21</v>
      </c>
      <c r="D4178" s="7" t="s">
        <v>16</v>
      </c>
      <c r="E4178" s="7" t="s">
        <v>35</v>
      </c>
      <c r="F4178" s="8">
        <v>45362.397222222222</v>
      </c>
      <c r="G4178" s="8">
        <v>45362.474999999999</v>
      </c>
      <c r="H4178" s="7">
        <v>112</v>
      </c>
      <c r="I4178" s="7">
        <v>31.46</v>
      </c>
      <c r="J4178" s="7">
        <v>10</v>
      </c>
      <c r="K4178" s="7">
        <v>314.60000000000002</v>
      </c>
      <c r="L4178" s="7" t="s">
        <v>23</v>
      </c>
      <c r="M4178" s="9">
        <v>1</v>
      </c>
      <c r="N4178" s="6" t="str">
        <f>IF(ev_charging_network_usage_!$I4178&lt;=10,"Low",IF(ev_charging_network_usage_!$I4178&lt;=30,"Medium","High"))</f>
        <v>High</v>
      </c>
      <c r="O4178" s="6" t="str">
        <f t="shared" si="265"/>
        <v>Low Satisfaction</v>
      </c>
      <c r="P4178" s="6" t="str">
        <f>IF(ev_charging_network_usage_!$H4178&lt;30,"Short Charging",IF(ev_charging_network_usage_!$H4178&lt;=60,"Medium Charging","Long Charging"))</f>
        <v>Long Charging</v>
      </c>
      <c r="Q4178" s="6">
        <f t="shared" si="264"/>
        <v>1</v>
      </c>
      <c r="R4178" s="30">
        <f t="shared" si="262"/>
        <v>0.3972222222222222</v>
      </c>
      <c r="S4178" s="28">
        <f t="shared" si="263"/>
        <v>45362</v>
      </c>
      <c r="T4178" s="28"/>
    </row>
    <row r="4179" spans="1:20" ht="13.2" x14ac:dyDescent="0.25">
      <c r="A4179" s="3" t="s">
        <v>9199</v>
      </c>
      <c r="B4179" s="3" t="s">
        <v>48</v>
      </c>
      <c r="C4179" s="3" t="s">
        <v>15</v>
      </c>
      <c r="D4179" s="3" t="s">
        <v>16</v>
      </c>
      <c r="E4179" s="3" t="s">
        <v>17</v>
      </c>
      <c r="F4179" s="3" t="s">
        <v>9200</v>
      </c>
      <c r="G4179" s="3" t="s">
        <v>9201</v>
      </c>
      <c r="H4179" s="3">
        <v>64</v>
      </c>
      <c r="I4179" s="3">
        <v>17.57</v>
      </c>
      <c r="J4179" s="3">
        <v>10</v>
      </c>
      <c r="K4179" s="3">
        <v>175.7</v>
      </c>
      <c r="L4179" s="3" t="s">
        <v>27</v>
      </c>
      <c r="M4179" s="5">
        <v>2</v>
      </c>
      <c r="N4179" s="6" t="str">
        <f>IF(ev_charging_network_usage_!$I4179&lt;=10,"Low",IF(ev_charging_network_usage_!$I4179&lt;=30,"Medium","High"))</f>
        <v>Medium</v>
      </c>
      <c r="O4179" s="6" t="str">
        <f t="shared" si="265"/>
        <v>Low Satisfaction</v>
      </c>
      <c r="P4179" s="6" t="str">
        <f>IF(ev_charging_network_usage_!$H4179&lt;30,"Short Charging",IF(ev_charging_network_usage_!$H4179&lt;=60,"Medium Charging","Long Charging"))</f>
        <v>Long Charging</v>
      </c>
      <c r="Q4179" s="6">
        <f t="shared" si="264"/>
        <v>3</v>
      </c>
      <c r="R4179" s="30">
        <f t="shared" si="262"/>
        <v>0.35902777777777778</v>
      </c>
      <c r="S4179" s="28">
        <f t="shared" si="263"/>
        <v>45464</v>
      </c>
      <c r="T4179" s="28"/>
    </row>
    <row r="4180" spans="1:20" ht="13.2" x14ac:dyDescent="0.25">
      <c r="A4180" s="7" t="s">
        <v>9202</v>
      </c>
      <c r="B4180" s="7" t="s">
        <v>59</v>
      </c>
      <c r="C4180" s="7" t="s">
        <v>15</v>
      </c>
      <c r="D4180" s="7" t="s">
        <v>34</v>
      </c>
      <c r="E4180" s="7" t="s">
        <v>17</v>
      </c>
      <c r="F4180" s="7" t="s">
        <v>9203</v>
      </c>
      <c r="G4180" s="7" t="s">
        <v>9204</v>
      </c>
      <c r="H4180" s="7">
        <v>46</v>
      </c>
      <c r="I4180" s="7">
        <v>14.41</v>
      </c>
      <c r="J4180" s="7">
        <v>15</v>
      </c>
      <c r="K4180" s="7">
        <v>216.15</v>
      </c>
      <c r="L4180" s="7" t="s">
        <v>18</v>
      </c>
      <c r="M4180" s="9">
        <v>5</v>
      </c>
      <c r="N4180" s="6" t="str">
        <f>IF(ev_charging_network_usage_!$I4180&lt;=10,"Low",IF(ev_charging_network_usage_!$I4180&lt;=30,"Medium","High"))</f>
        <v>Medium</v>
      </c>
      <c r="O4180" s="6" t="str">
        <f t="shared" si="265"/>
        <v>High Satisfaction</v>
      </c>
      <c r="P4180" s="6" t="str">
        <f>IF(ev_charging_network_usage_!$H4180&lt;30,"Short Charging",IF(ev_charging_network_usage_!$H4180&lt;=60,"Medium Charging","Long Charging"))</f>
        <v>Medium Charging</v>
      </c>
      <c r="Q4180" s="6">
        <f t="shared" si="264"/>
        <v>3</v>
      </c>
      <c r="R4180" s="30">
        <f t="shared" si="262"/>
        <v>2.2222222222222223E-2</v>
      </c>
      <c r="S4180" s="28">
        <f t="shared" si="263"/>
        <v>45456</v>
      </c>
      <c r="T4180" s="28"/>
    </row>
    <row r="4181" spans="1:20" ht="13.2" x14ac:dyDescent="0.25">
      <c r="A4181" s="3" t="s">
        <v>9205</v>
      </c>
      <c r="B4181" s="3" t="s">
        <v>29</v>
      </c>
      <c r="C4181" s="3" t="s">
        <v>21</v>
      </c>
      <c r="D4181" s="3" t="s">
        <v>31</v>
      </c>
      <c r="E4181" s="3" t="s">
        <v>35</v>
      </c>
      <c r="F4181" s="3" t="s">
        <v>9206</v>
      </c>
      <c r="G4181" s="3" t="s">
        <v>9207</v>
      </c>
      <c r="H4181" s="3">
        <v>60</v>
      </c>
      <c r="I4181" s="3">
        <v>29.51</v>
      </c>
      <c r="J4181" s="3">
        <v>8</v>
      </c>
      <c r="K4181" s="3">
        <v>236.08</v>
      </c>
      <c r="L4181" s="3" t="s">
        <v>23</v>
      </c>
      <c r="M4181" s="5">
        <v>1</v>
      </c>
      <c r="N4181" s="6" t="str">
        <f>IF(ev_charging_network_usage_!$I4181&lt;=10,"Low",IF(ev_charging_network_usage_!$I4181&lt;=30,"Medium","High"))</f>
        <v>Medium</v>
      </c>
      <c r="O4181" s="6" t="str">
        <f t="shared" si="265"/>
        <v>Low Satisfaction</v>
      </c>
      <c r="P4181" s="6" t="str">
        <f>IF(ev_charging_network_usage_!$H4181&lt;30,"Short Charging",IF(ev_charging_network_usage_!$H4181&lt;=60,"Medium Charging","Long Charging"))</f>
        <v>Medium Charging</v>
      </c>
      <c r="Q4181" s="6">
        <f t="shared" si="264"/>
        <v>1</v>
      </c>
      <c r="R4181" s="30">
        <f t="shared" si="262"/>
        <v>0.78472222222222221</v>
      </c>
      <c r="S4181" s="28">
        <f t="shared" si="263"/>
        <v>45273</v>
      </c>
      <c r="T4181" s="28"/>
    </row>
    <row r="4182" spans="1:20" ht="13.2" x14ac:dyDescent="0.25">
      <c r="A4182" s="7" t="s">
        <v>9208</v>
      </c>
      <c r="B4182" s="7" t="s">
        <v>20</v>
      </c>
      <c r="C4182" s="7" t="s">
        <v>15</v>
      </c>
      <c r="D4182" s="7" t="s">
        <v>16</v>
      </c>
      <c r="E4182" s="7" t="s">
        <v>17</v>
      </c>
      <c r="F4182" s="7" t="s">
        <v>9209</v>
      </c>
      <c r="G4182" s="7" t="s">
        <v>9210</v>
      </c>
      <c r="H4182" s="7">
        <v>89</v>
      </c>
      <c r="I4182" s="7">
        <v>2.2799999999999998</v>
      </c>
      <c r="J4182" s="7">
        <v>10</v>
      </c>
      <c r="K4182" s="7">
        <v>22.8</v>
      </c>
      <c r="L4182" s="7" t="s">
        <v>38</v>
      </c>
      <c r="M4182" s="9">
        <v>1</v>
      </c>
      <c r="N4182" s="6" t="str">
        <f>IF(ev_charging_network_usage_!$I4182&lt;=10,"Low",IF(ev_charging_network_usage_!$I4182&lt;=30,"Medium","High"))</f>
        <v>Low</v>
      </c>
      <c r="O4182" s="6" t="str">
        <f t="shared" si="265"/>
        <v>Low Satisfaction</v>
      </c>
      <c r="P4182" s="6" t="str">
        <f>IF(ev_charging_network_usage_!$H4182&lt;30,"Short Charging",IF(ev_charging_network_usage_!$H4182&lt;=60,"Medium Charging","Long Charging"))</f>
        <v>Long Charging</v>
      </c>
      <c r="Q4182" s="6">
        <f t="shared" si="264"/>
        <v>3</v>
      </c>
      <c r="R4182" s="30">
        <f t="shared" si="262"/>
        <v>0.77013888888888893</v>
      </c>
      <c r="S4182" s="28">
        <f t="shared" si="263"/>
        <v>44953</v>
      </c>
      <c r="T4182" s="28"/>
    </row>
    <row r="4183" spans="1:20" ht="13.2" x14ac:dyDescent="0.25">
      <c r="A4183" s="3" t="s">
        <v>9211</v>
      </c>
      <c r="B4183" s="3" t="s">
        <v>43</v>
      </c>
      <c r="C4183" s="3" t="s">
        <v>15</v>
      </c>
      <c r="D4183" s="3" t="s">
        <v>34</v>
      </c>
      <c r="E4183" s="3" t="s">
        <v>17</v>
      </c>
      <c r="F4183" s="3" t="s">
        <v>9212</v>
      </c>
      <c r="G4183" s="3" t="s">
        <v>9213</v>
      </c>
      <c r="H4183" s="3">
        <v>73</v>
      </c>
      <c r="I4183" s="3">
        <v>48.02</v>
      </c>
      <c r="J4183" s="3">
        <v>8</v>
      </c>
      <c r="K4183" s="3">
        <v>384.16</v>
      </c>
      <c r="L4183" s="3" t="s">
        <v>38</v>
      </c>
      <c r="M4183" s="5">
        <v>3</v>
      </c>
      <c r="N4183" s="6" t="str">
        <f>IF(ev_charging_network_usage_!$I4183&lt;=10,"Low",IF(ev_charging_network_usage_!$I4183&lt;=30,"Medium","High"))</f>
        <v>High</v>
      </c>
      <c r="O4183" s="6" t="str">
        <f t="shared" si="265"/>
        <v>Medium Satisfaction</v>
      </c>
      <c r="P4183" s="6" t="str">
        <f>IF(ev_charging_network_usage_!$H4183&lt;30,"Short Charging",IF(ev_charging_network_usage_!$H4183&lt;=60,"Medium Charging","Long Charging"))</f>
        <v>Long Charging</v>
      </c>
      <c r="Q4183" s="6">
        <f t="shared" si="264"/>
        <v>3</v>
      </c>
      <c r="R4183" s="30">
        <f t="shared" si="262"/>
        <v>0.32361111111111113</v>
      </c>
      <c r="S4183" s="28">
        <f t="shared" si="263"/>
        <v>45304</v>
      </c>
      <c r="T4183" s="28"/>
    </row>
    <row r="4184" spans="1:20" ht="13.2" x14ac:dyDescent="0.25">
      <c r="A4184" s="7" t="s">
        <v>9214</v>
      </c>
      <c r="B4184" s="7" t="s">
        <v>20</v>
      </c>
      <c r="C4184" s="7" t="s">
        <v>30</v>
      </c>
      <c r="D4184" s="7" t="s">
        <v>22</v>
      </c>
      <c r="E4184" s="7" t="s">
        <v>35</v>
      </c>
      <c r="F4184" s="7" t="s">
        <v>9215</v>
      </c>
      <c r="G4184" s="7" t="s">
        <v>9216</v>
      </c>
      <c r="H4184" s="7">
        <v>71</v>
      </c>
      <c r="I4184" s="7">
        <v>41.3</v>
      </c>
      <c r="J4184" s="7">
        <v>8</v>
      </c>
      <c r="K4184" s="7">
        <v>330.4</v>
      </c>
      <c r="L4184" s="7" t="s">
        <v>18</v>
      </c>
      <c r="M4184" s="9">
        <v>2</v>
      </c>
      <c r="N4184" s="6" t="str">
        <f>IF(ev_charging_network_usage_!$I4184&lt;=10,"Low",IF(ev_charging_network_usage_!$I4184&lt;=30,"Medium","High"))</f>
        <v>High</v>
      </c>
      <c r="O4184" s="6" t="str">
        <f t="shared" si="265"/>
        <v>Low Satisfaction</v>
      </c>
      <c r="P4184" s="6" t="str">
        <f>IF(ev_charging_network_usage_!$H4184&lt;30,"Short Charging",IF(ev_charging_network_usage_!$H4184&lt;=60,"Medium Charging","Long Charging"))</f>
        <v>Long Charging</v>
      </c>
      <c r="Q4184" s="6">
        <f t="shared" si="264"/>
        <v>2</v>
      </c>
      <c r="R4184" s="30">
        <f t="shared" si="262"/>
        <v>0.30069444444444443</v>
      </c>
      <c r="S4184" s="28">
        <f t="shared" si="263"/>
        <v>45408</v>
      </c>
      <c r="T4184" s="28"/>
    </row>
    <row r="4185" spans="1:20" ht="13.2" x14ac:dyDescent="0.25">
      <c r="A4185" s="3" t="s">
        <v>9217</v>
      </c>
      <c r="B4185" s="3" t="s">
        <v>55</v>
      </c>
      <c r="C4185" s="3" t="s">
        <v>30</v>
      </c>
      <c r="D4185" s="3" t="s">
        <v>34</v>
      </c>
      <c r="E4185" s="3" t="s">
        <v>35</v>
      </c>
      <c r="F4185" s="3" t="s">
        <v>9218</v>
      </c>
      <c r="G4185" s="3" t="s">
        <v>9219</v>
      </c>
      <c r="H4185" s="3">
        <v>73</v>
      </c>
      <c r="I4185" s="3">
        <v>43.8</v>
      </c>
      <c r="J4185" s="3">
        <v>8</v>
      </c>
      <c r="K4185" s="3">
        <v>350.4</v>
      </c>
      <c r="L4185" s="3" t="s">
        <v>27</v>
      </c>
      <c r="M4185" s="5">
        <v>4</v>
      </c>
      <c r="N4185" s="6" t="str">
        <f>IF(ev_charging_network_usage_!$I4185&lt;=10,"Low",IF(ev_charging_network_usage_!$I4185&lt;=30,"Medium","High"))</f>
        <v>High</v>
      </c>
      <c r="O4185" s="6" t="str">
        <f t="shared" si="265"/>
        <v>Medium Satisfaction</v>
      </c>
      <c r="P4185" s="6" t="str">
        <f>IF(ev_charging_network_usage_!$H4185&lt;30,"Short Charging",IF(ev_charging_network_usage_!$H4185&lt;=60,"Medium Charging","Long Charging"))</f>
        <v>Long Charging</v>
      </c>
      <c r="Q4185" s="6">
        <f t="shared" si="264"/>
        <v>2</v>
      </c>
      <c r="R4185" s="30">
        <f t="shared" si="262"/>
        <v>0.52916666666666667</v>
      </c>
      <c r="S4185" s="28">
        <f t="shared" si="263"/>
        <v>45520</v>
      </c>
      <c r="T4185" s="28"/>
    </row>
    <row r="4186" spans="1:20" ht="13.2" x14ac:dyDescent="0.25">
      <c r="A4186" s="7" t="s">
        <v>9220</v>
      </c>
      <c r="B4186" s="7" t="s">
        <v>48</v>
      </c>
      <c r="C4186" s="7" t="s">
        <v>15</v>
      </c>
      <c r="D4186" s="7" t="s">
        <v>16</v>
      </c>
      <c r="E4186" s="7" t="s">
        <v>35</v>
      </c>
      <c r="F4186" s="7" t="s">
        <v>9221</v>
      </c>
      <c r="G4186" s="7" t="s">
        <v>9222</v>
      </c>
      <c r="H4186" s="7">
        <v>12</v>
      </c>
      <c r="I4186" s="7">
        <v>55.5</v>
      </c>
      <c r="J4186" s="7">
        <v>15</v>
      </c>
      <c r="K4186" s="7">
        <v>832.5</v>
      </c>
      <c r="L4186" s="7" t="s">
        <v>18</v>
      </c>
      <c r="M4186" s="9">
        <v>2</v>
      </c>
      <c r="N4186" s="6" t="str">
        <f>IF(ev_charging_network_usage_!$I4186&lt;=10,"Low",IF(ev_charging_network_usage_!$I4186&lt;=30,"Medium","High"))</f>
        <v>High</v>
      </c>
      <c r="O4186" s="6" t="str">
        <f t="shared" si="265"/>
        <v>Low Satisfaction</v>
      </c>
      <c r="P4186" s="6" t="str">
        <f>IF(ev_charging_network_usage_!$H4186&lt;30,"Short Charging",IF(ev_charging_network_usage_!$H4186&lt;=60,"Medium Charging","Long Charging"))</f>
        <v>Short Charging</v>
      </c>
      <c r="Q4186" s="6">
        <f t="shared" si="264"/>
        <v>3</v>
      </c>
      <c r="R4186" s="30">
        <f t="shared" si="262"/>
        <v>0.58402777777777781</v>
      </c>
      <c r="S4186" s="28">
        <f t="shared" si="263"/>
        <v>45625</v>
      </c>
      <c r="T4186" s="28"/>
    </row>
    <row r="4187" spans="1:20" ht="13.2" x14ac:dyDescent="0.25">
      <c r="A4187" s="3" t="s">
        <v>9223</v>
      </c>
      <c r="B4187" s="3" t="s">
        <v>14</v>
      </c>
      <c r="C4187" s="3" t="s">
        <v>21</v>
      </c>
      <c r="D4187" s="3" t="s">
        <v>34</v>
      </c>
      <c r="E4187" s="3" t="s">
        <v>17</v>
      </c>
      <c r="F4187" s="3" t="s">
        <v>9224</v>
      </c>
      <c r="G4187" s="3" t="s">
        <v>9225</v>
      </c>
      <c r="H4187" s="3">
        <v>119</v>
      </c>
      <c r="I4187" s="3">
        <v>5.64</v>
      </c>
      <c r="J4187" s="3">
        <v>8</v>
      </c>
      <c r="K4187" s="3">
        <v>45.12</v>
      </c>
      <c r="L4187" s="3" t="s">
        <v>38</v>
      </c>
      <c r="M4187" s="5">
        <v>1</v>
      </c>
      <c r="N4187" s="6" t="str">
        <f>IF(ev_charging_network_usage_!$I4187&lt;=10,"Low",IF(ev_charging_network_usage_!$I4187&lt;=30,"Medium","High"))</f>
        <v>Low</v>
      </c>
      <c r="O4187" s="6" t="str">
        <f t="shared" si="265"/>
        <v>Low Satisfaction</v>
      </c>
      <c r="P4187" s="6" t="str">
        <f>IF(ev_charging_network_usage_!$H4187&lt;30,"Short Charging",IF(ev_charging_network_usage_!$H4187&lt;=60,"Medium Charging","Long Charging"))</f>
        <v>Long Charging</v>
      </c>
      <c r="Q4187" s="6">
        <f t="shared" si="264"/>
        <v>1</v>
      </c>
      <c r="R4187" s="30">
        <f t="shared" si="262"/>
        <v>0.77847222222222223</v>
      </c>
      <c r="S4187" s="28">
        <f t="shared" si="263"/>
        <v>45097</v>
      </c>
      <c r="T4187" s="28"/>
    </row>
    <row r="4188" spans="1:20" ht="13.2" x14ac:dyDescent="0.25">
      <c r="A4188" s="7" t="s">
        <v>9226</v>
      </c>
      <c r="B4188" s="7" t="s">
        <v>14</v>
      </c>
      <c r="C4188" s="7" t="s">
        <v>15</v>
      </c>
      <c r="D4188" s="7" t="s">
        <v>31</v>
      </c>
      <c r="E4188" s="7" t="s">
        <v>17</v>
      </c>
      <c r="F4188" s="7" t="s">
        <v>9227</v>
      </c>
      <c r="G4188" s="7" t="s">
        <v>9228</v>
      </c>
      <c r="H4188" s="7">
        <v>43</v>
      </c>
      <c r="I4188" s="7">
        <v>20.94</v>
      </c>
      <c r="J4188" s="7">
        <v>10</v>
      </c>
      <c r="K4188" s="7">
        <v>209.4</v>
      </c>
      <c r="L4188" s="7" t="s">
        <v>23</v>
      </c>
      <c r="M4188" s="9">
        <v>4</v>
      </c>
      <c r="N4188" s="6" t="str">
        <f>IF(ev_charging_network_usage_!$I4188&lt;=10,"Low",IF(ev_charging_network_usage_!$I4188&lt;=30,"Medium","High"))</f>
        <v>Medium</v>
      </c>
      <c r="O4188" s="6" t="str">
        <f t="shared" si="265"/>
        <v>Medium Satisfaction</v>
      </c>
      <c r="P4188" s="6" t="str">
        <f>IF(ev_charging_network_usage_!$H4188&lt;30,"Short Charging",IF(ev_charging_network_usage_!$H4188&lt;=60,"Medium Charging","Long Charging"))</f>
        <v>Medium Charging</v>
      </c>
      <c r="Q4188" s="6">
        <f t="shared" si="264"/>
        <v>3</v>
      </c>
      <c r="R4188" s="30">
        <f t="shared" si="262"/>
        <v>0.12152777777777778</v>
      </c>
      <c r="S4188" s="28">
        <f t="shared" si="263"/>
        <v>45526</v>
      </c>
      <c r="T4188" s="28"/>
    </row>
    <row r="4189" spans="1:20" ht="13.2" x14ac:dyDescent="0.25">
      <c r="A4189" s="3" t="s">
        <v>9229</v>
      </c>
      <c r="B4189" s="3" t="s">
        <v>59</v>
      </c>
      <c r="C4189" s="3" t="s">
        <v>21</v>
      </c>
      <c r="D4189" s="3" t="s">
        <v>34</v>
      </c>
      <c r="E4189" s="3" t="s">
        <v>35</v>
      </c>
      <c r="F4189" s="3" t="s">
        <v>9230</v>
      </c>
      <c r="G4189" s="3" t="s">
        <v>9231</v>
      </c>
      <c r="H4189" s="3">
        <v>80</v>
      </c>
      <c r="I4189" s="3">
        <v>23.65</v>
      </c>
      <c r="J4189" s="3">
        <v>8</v>
      </c>
      <c r="K4189" s="3">
        <v>189.2</v>
      </c>
      <c r="L4189" s="3" t="s">
        <v>23</v>
      </c>
      <c r="M4189" s="5">
        <v>5</v>
      </c>
      <c r="N4189" s="6" t="str">
        <f>IF(ev_charging_network_usage_!$I4189&lt;=10,"Low",IF(ev_charging_network_usage_!$I4189&lt;=30,"Medium","High"))</f>
        <v>Medium</v>
      </c>
      <c r="O4189" s="6" t="str">
        <f t="shared" si="265"/>
        <v>High Satisfaction</v>
      </c>
      <c r="P4189" s="6" t="str">
        <f>IF(ev_charging_network_usage_!$H4189&lt;30,"Short Charging",IF(ev_charging_network_usage_!$H4189&lt;=60,"Medium Charging","Long Charging"))</f>
        <v>Long Charging</v>
      </c>
      <c r="Q4189" s="6">
        <f t="shared" si="264"/>
        <v>1</v>
      </c>
      <c r="R4189" s="30">
        <f t="shared" si="262"/>
        <v>0.71666666666666667</v>
      </c>
      <c r="S4189" s="28">
        <f t="shared" si="263"/>
        <v>45182</v>
      </c>
      <c r="T4189" s="28"/>
    </row>
    <row r="4190" spans="1:20" ht="13.2" x14ac:dyDescent="0.25">
      <c r="A4190" s="7" t="s">
        <v>9232</v>
      </c>
      <c r="B4190" s="7" t="s">
        <v>55</v>
      </c>
      <c r="C4190" s="7" t="s">
        <v>21</v>
      </c>
      <c r="D4190" s="7" t="s">
        <v>16</v>
      </c>
      <c r="E4190" s="7" t="s">
        <v>17</v>
      </c>
      <c r="F4190" s="8">
        <v>45231.352083333331</v>
      </c>
      <c r="G4190" s="8">
        <v>45231.427083333336</v>
      </c>
      <c r="H4190" s="7">
        <v>108</v>
      </c>
      <c r="I4190" s="7">
        <v>57.52</v>
      </c>
      <c r="J4190" s="7">
        <v>15</v>
      </c>
      <c r="K4190" s="7">
        <v>862.8</v>
      </c>
      <c r="L4190" s="7" t="s">
        <v>18</v>
      </c>
      <c r="M4190" s="9">
        <v>2</v>
      </c>
      <c r="N4190" s="6" t="str">
        <f>IF(ev_charging_network_usage_!$I4190&lt;=10,"Low",IF(ev_charging_network_usage_!$I4190&lt;=30,"Medium","High"))</f>
        <v>High</v>
      </c>
      <c r="O4190" s="6" t="str">
        <f t="shared" si="265"/>
        <v>Low Satisfaction</v>
      </c>
      <c r="P4190" s="6" t="str">
        <f>IF(ev_charging_network_usage_!$H4190&lt;30,"Short Charging",IF(ev_charging_network_usage_!$H4190&lt;=60,"Medium Charging","Long Charging"))</f>
        <v>Long Charging</v>
      </c>
      <c r="Q4190" s="6">
        <f t="shared" si="264"/>
        <v>1</v>
      </c>
      <c r="R4190" s="30">
        <f t="shared" si="262"/>
        <v>0.35208333333333336</v>
      </c>
      <c r="S4190" s="28">
        <f t="shared" si="263"/>
        <v>45231</v>
      </c>
      <c r="T4190" s="28"/>
    </row>
    <row r="4191" spans="1:20" ht="13.2" x14ac:dyDescent="0.25">
      <c r="A4191" s="3" t="s">
        <v>9233</v>
      </c>
      <c r="B4191" s="3" t="s">
        <v>14</v>
      </c>
      <c r="C4191" s="3" t="s">
        <v>30</v>
      </c>
      <c r="D4191" s="3" t="s">
        <v>16</v>
      </c>
      <c r="E4191" s="3" t="s">
        <v>17</v>
      </c>
      <c r="F4191" s="3" t="s">
        <v>9234</v>
      </c>
      <c r="G4191" s="3" t="s">
        <v>9235</v>
      </c>
      <c r="H4191" s="3">
        <v>94</v>
      </c>
      <c r="I4191" s="3">
        <v>45.81</v>
      </c>
      <c r="J4191" s="3">
        <v>12</v>
      </c>
      <c r="K4191" s="3">
        <v>549.72</v>
      </c>
      <c r="L4191" s="3" t="s">
        <v>18</v>
      </c>
      <c r="M4191" s="5">
        <v>4</v>
      </c>
      <c r="N4191" s="6" t="str">
        <f>IF(ev_charging_network_usage_!$I4191&lt;=10,"Low",IF(ev_charging_network_usage_!$I4191&lt;=30,"Medium","High"))</f>
        <v>High</v>
      </c>
      <c r="O4191" s="6" t="str">
        <f t="shared" si="265"/>
        <v>Medium Satisfaction</v>
      </c>
      <c r="P4191" s="6" t="str">
        <f>IF(ev_charging_network_usage_!$H4191&lt;30,"Short Charging",IF(ev_charging_network_usage_!$H4191&lt;=60,"Medium Charging","Long Charging"))</f>
        <v>Long Charging</v>
      </c>
      <c r="Q4191" s="6">
        <f t="shared" si="264"/>
        <v>2</v>
      </c>
      <c r="R4191" s="30">
        <f t="shared" si="262"/>
        <v>0.56388888888888888</v>
      </c>
      <c r="S4191" s="28">
        <f t="shared" si="263"/>
        <v>45250</v>
      </c>
      <c r="T4191" s="28"/>
    </row>
    <row r="4192" spans="1:20" ht="13.2" x14ac:dyDescent="0.25">
      <c r="A4192" s="7" t="s">
        <v>9236</v>
      </c>
      <c r="B4192" s="7" t="s">
        <v>43</v>
      </c>
      <c r="C4192" s="7" t="s">
        <v>30</v>
      </c>
      <c r="D4192" s="7" t="s">
        <v>16</v>
      </c>
      <c r="E4192" s="7" t="s">
        <v>35</v>
      </c>
      <c r="F4192" s="8">
        <v>45261.82916666667</v>
      </c>
      <c r="G4192" s="8">
        <v>45261.873611111114</v>
      </c>
      <c r="H4192" s="7">
        <v>64</v>
      </c>
      <c r="I4192" s="7">
        <v>43.68</v>
      </c>
      <c r="J4192" s="7">
        <v>10</v>
      </c>
      <c r="K4192" s="7">
        <v>436.8</v>
      </c>
      <c r="L4192" s="7" t="s">
        <v>27</v>
      </c>
      <c r="M4192" s="9">
        <v>3</v>
      </c>
      <c r="N4192" s="6" t="str">
        <f>IF(ev_charging_network_usage_!$I4192&lt;=10,"Low",IF(ev_charging_network_usage_!$I4192&lt;=30,"Medium","High"))</f>
        <v>High</v>
      </c>
      <c r="O4192" s="6" t="str">
        <f t="shared" si="265"/>
        <v>Medium Satisfaction</v>
      </c>
      <c r="P4192" s="6" t="str">
        <f>IF(ev_charging_network_usage_!$H4192&lt;30,"Short Charging",IF(ev_charging_network_usage_!$H4192&lt;=60,"Medium Charging","Long Charging"))</f>
        <v>Long Charging</v>
      </c>
      <c r="Q4192" s="6">
        <f t="shared" si="264"/>
        <v>2</v>
      </c>
      <c r="R4192" s="30">
        <f t="shared" si="262"/>
        <v>0.82916666666666672</v>
      </c>
      <c r="S4192" s="28">
        <f t="shared" si="263"/>
        <v>45261</v>
      </c>
      <c r="T4192" s="28"/>
    </row>
    <row r="4193" spans="1:20" ht="13.2" x14ac:dyDescent="0.25">
      <c r="A4193" s="3" t="s">
        <v>9237</v>
      </c>
      <c r="B4193" s="3" t="s">
        <v>29</v>
      </c>
      <c r="C4193" s="3" t="s">
        <v>21</v>
      </c>
      <c r="D4193" s="3" t="s">
        <v>16</v>
      </c>
      <c r="E4193" s="3" t="s">
        <v>17</v>
      </c>
      <c r="F4193" s="4">
        <v>44958.270833333336</v>
      </c>
      <c r="G4193" s="4">
        <v>44958.318055555559</v>
      </c>
      <c r="H4193" s="3">
        <v>68</v>
      </c>
      <c r="I4193" s="3">
        <v>38.979999999999997</v>
      </c>
      <c r="J4193" s="3">
        <v>12</v>
      </c>
      <c r="K4193" s="3">
        <v>467.76</v>
      </c>
      <c r="L4193" s="3" t="s">
        <v>18</v>
      </c>
      <c r="M4193" s="5">
        <v>4</v>
      </c>
      <c r="N4193" s="6" t="str">
        <f>IF(ev_charging_network_usage_!$I4193&lt;=10,"Low",IF(ev_charging_network_usage_!$I4193&lt;=30,"Medium","High"))</f>
        <v>High</v>
      </c>
      <c r="O4193" s="6" t="str">
        <f t="shared" si="265"/>
        <v>Medium Satisfaction</v>
      </c>
      <c r="P4193" s="6" t="str">
        <f>IF(ev_charging_network_usage_!$H4193&lt;30,"Short Charging",IF(ev_charging_network_usage_!$H4193&lt;=60,"Medium Charging","Long Charging"))</f>
        <v>Long Charging</v>
      </c>
      <c r="Q4193" s="6">
        <f t="shared" si="264"/>
        <v>1</v>
      </c>
      <c r="R4193" s="30">
        <f t="shared" si="262"/>
        <v>0.27083333333333331</v>
      </c>
      <c r="S4193" s="28">
        <f t="shared" si="263"/>
        <v>44958</v>
      </c>
      <c r="T4193" s="28"/>
    </row>
    <row r="4194" spans="1:20" ht="13.2" x14ac:dyDescent="0.25">
      <c r="A4194" s="7" t="s">
        <v>9238</v>
      </c>
      <c r="B4194" s="7" t="s">
        <v>29</v>
      </c>
      <c r="C4194" s="7" t="s">
        <v>15</v>
      </c>
      <c r="D4194" s="7" t="s">
        <v>31</v>
      </c>
      <c r="E4194" s="7" t="s">
        <v>35</v>
      </c>
      <c r="F4194" s="7" t="s">
        <v>9239</v>
      </c>
      <c r="G4194" s="7" t="s">
        <v>5344</v>
      </c>
      <c r="H4194" s="7">
        <v>73</v>
      </c>
      <c r="I4194" s="7">
        <v>25.37</v>
      </c>
      <c r="J4194" s="7">
        <v>12</v>
      </c>
      <c r="K4194" s="7">
        <v>304.44</v>
      </c>
      <c r="L4194" s="7" t="s">
        <v>18</v>
      </c>
      <c r="M4194" s="9">
        <v>4</v>
      </c>
      <c r="N4194" s="6" t="str">
        <f>IF(ev_charging_network_usage_!$I4194&lt;=10,"Low",IF(ev_charging_network_usage_!$I4194&lt;=30,"Medium","High"))</f>
        <v>Medium</v>
      </c>
      <c r="O4194" s="6" t="str">
        <f t="shared" si="265"/>
        <v>Medium Satisfaction</v>
      </c>
      <c r="P4194" s="6" t="str">
        <f>IF(ev_charging_network_usage_!$H4194&lt;30,"Short Charging",IF(ev_charging_network_usage_!$H4194&lt;=60,"Medium Charging","Long Charging"))</f>
        <v>Long Charging</v>
      </c>
      <c r="Q4194" s="6">
        <f t="shared" si="264"/>
        <v>3</v>
      </c>
      <c r="R4194" s="30">
        <f t="shared" si="262"/>
        <v>0.30138888888888887</v>
      </c>
      <c r="S4194" s="28">
        <f t="shared" si="263"/>
        <v>45531</v>
      </c>
      <c r="T4194" s="28"/>
    </row>
    <row r="4195" spans="1:20" ht="13.2" x14ac:dyDescent="0.25">
      <c r="A4195" s="3" t="s">
        <v>9240</v>
      </c>
      <c r="B4195" s="3" t="s">
        <v>48</v>
      </c>
      <c r="C4195" s="3" t="s">
        <v>30</v>
      </c>
      <c r="D4195" s="3" t="s">
        <v>16</v>
      </c>
      <c r="E4195" s="3" t="s">
        <v>35</v>
      </c>
      <c r="F4195" s="3" t="s">
        <v>9241</v>
      </c>
      <c r="G4195" s="3" t="s">
        <v>9242</v>
      </c>
      <c r="H4195" s="3">
        <v>89</v>
      </c>
      <c r="I4195" s="3">
        <v>28.23</v>
      </c>
      <c r="J4195" s="3">
        <v>8</v>
      </c>
      <c r="K4195" s="3">
        <v>225.84</v>
      </c>
      <c r="L4195" s="3" t="s">
        <v>38</v>
      </c>
      <c r="M4195" s="5">
        <v>4</v>
      </c>
      <c r="N4195" s="6" t="str">
        <f>IF(ev_charging_network_usage_!$I4195&lt;=10,"Low",IF(ev_charging_network_usage_!$I4195&lt;=30,"Medium","High"))</f>
        <v>Medium</v>
      </c>
      <c r="O4195" s="6" t="str">
        <f t="shared" si="265"/>
        <v>Medium Satisfaction</v>
      </c>
      <c r="P4195" s="6" t="str">
        <f>IF(ev_charging_network_usage_!$H4195&lt;30,"Short Charging",IF(ev_charging_network_usage_!$H4195&lt;=60,"Medium Charging","Long Charging"))</f>
        <v>Long Charging</v>
      </c>
      <c r="Q4195" s="6">
        <f t="shared" si="264"/>
        <v>2</v>
      </c>
      <c r="R4195" s="30">
        <f t="shared" si="262"/>
        <v>0.75</v>
      </c>
      <c r="S4195" s="28">
        <f t="shared" si="263"/>
        <v>45220</v>
      </c>
      <c r="T4195" s="28"/>
    </row>
    <row r="4196" spans="1:20" ht="13.2" x14ac:dyDescent="0.25">
      <c r="A4196" s="7" t="s">
        <v>9243</v>
      </c>
      <c r="B4196" s="7" t="s">
        <v>14</v>
      </c>
      <c r="C4196" s="7" t="s">
        <v>30</v>
      </c>
      <c r="D4196" s="7" t="s">
        <v>34</v>
      </c>
      <c r="E4196" s="7" t="s">
        <v>17</v>
      </c>
      <c r="F4196" s="7" t="s">
        <v>9244</v>
      </c>
      <c r="G4196" s="7" t="s">
        <v>9245</v>
      </c>
      <c r="H4196" s="7">
        <v>97</v>
      </c>
      <c r="I4196" s="7">
        <v>54.01</v>
      </c>
      <c r="J4196" s="7">
        <v>8</v>
      </c>
      <c r="K4196" s="7">
        <v>432.08</v>
      </c>
      <c r="L4196" s="7" t="s">
        <v>38</v>
      </c>
      <c r="M4196" s="9">
        <v>2</v>
      </c>
      <c r="N4196" s="6" t="str">
        <f>IF(ev_charging_network_usage_!$I4196&lt;=10,"Low",IF(ev_charging_network_usage_!$I4196&lt;=30,"Medium","High"))</f>
        <v>High</v>
      </c>
      <c r="O4196" s="6" t="str">
        <f t="shared" si="265"/>
        <v>Low Satisfaction</v>
      </c>
      <c r="P4196" s="6" t="str">
        <f>IF(ev_charging_network_usage_!$H4196&lt;30,"Short Charging",IF(ev_charging_network_usage_!$H4196&lt;=60,"Medium Charging","Long Charging"))</f>
        <v>Long Charging</v>
      </c>
      <c r="Q4196" s="6">
        <f t="shared" si="264"/>
        <v>2</v>
      </c>
      <c r="R4196" s="30">
        <f t="shared" si="262"/>
        <v>0.10138888888888889</v>
      </c>
      <c r="S4196" s="28">
        <f t="shared" si="263"/>
        <v>45556</v>
      </c>
      <c r="T4196" s="28"/>
    </row>
    <row r="4197" spans="1:20" ht="13.2" x14ac:dyDescent="0.25">
      <c r="A4197" s="3" t="s">
        <v>9246</v>
      </c>
      <c r="B4197" s="3" t="s">
        <v>55</v>
      </c>
      <c r="C4197" s="3" t="s">
        <v>15</v>
      </c>
      <c r="D4197" s="3" t="s">
        <v>22</v>
      </c>
      <c r="E4197" s="3" t="s">
        <v>35</v>
      </c>
      <c r="F4197" s="3" t="s">
        <v>9247</v>
      </c>
      <c r="G4197" s="3" t="s">
        <v>9248</v>
      </c>
      <c r="H4197" s="3">
        <v>58</v>
      </c>
      <c r="I4197" s="3">
        <v>27.78</v>
      </c>
      <c r="J4197" s="3">
        <v>12</v>
      </c>
      <c r="K4197" s="3">
        <v>333.36</v>
      </c>
      <c r="L4197" s="3" t="s">
        <v>23</v>
      </c>
      <c r="M4197" s="5">
        <v>1</v>
      </c>
      <c r="N4197" s="6" t="str">
        <f>IF(ev_charging_network_usage_!$I4197&lt;=10,"Low",IF(ev_charging_network_usage_!$I4197&lt;=30,"Medium","High"))</f>
        <v>Medium</v>
      </c>
      <c r="O4197" s="6" t="str">
        <f t="shared" si="265"/>
        <v>Low Satisfaction</v>
      </c>
      <c r="P4197" s="6" t="str">
        <f>IF(ev_charging_network_usage_!$H4197&lt;30,"Short Charging",IF(ev_charging_network_usage_!$H4197&lt;=60,"Medium Charging","Long Charging"))</f>
        <v>Medium Charging</v>
      </c>
      <c r="Q4197" s="6">
        <f t="shared" si="264"/>
        <v>3</v>
      </c>
      <c r="R4197" s="30">
        <f t="shared" si="262"/>
        <v>0.34444444444444444</v>
      </c>
      <c r="S4197" s="28">
        <f t="shared" si="263"/>
        <v>45339</v>
      </c>
      <c r="T4197" s="28"/>
    </row>
    <row r="4198" spans="1:20" ht="13.2" x14ac:dyDescent="0.25">
      <c r="A4198" s="7" t="s">
        <v>9249</v>
      </c>
      <c r="B4198" s="7" t="s">
        <v>29</v>
      </c>
      <c r="C4198" s="7" t="s">
        <v>15</v>
      </c>
      <c r="D4198" s="7" t="s">
        <v>22</v>
      </c>
      <c r="E4198" s="7" t="s">
        <v>35</v>
      </c>
      <c r="F4198" s="7" t="s">
        <v>9250</v>
      </c>
      <c r="G4198" s="7" t="s">
        <v>9251</v>
      </c>
      <c r="H4198" s="7">
        <v>58</v>
      </c>
      <c r="I4198" s="7">
        <v>8.11</v>
      </c>
      <c r="J4198" s="7">
        <v>12</v>
      </c>
      <c r="K4198" s="7">
        <v>97.32</v>
      </c>
      <c r="L4198" s="7" t="s">
        <v>38</v>
      </c>
      <c r="M4198" s="9">
        <v>4</v>
      </c>
      <c r="N4198" s="6" t="str">
        <f>IF(ev_charging_network_usage_!$I4198&lt;=10,"Low",IF(ev_charging_network_usage_!$I4198&lt;=30,"Medium","High"))</f>
        <v>Low</v>
      </c>
      <c r="O4198" s="6" t="str">
        <f t="shared" si="265"/>
        <v>Medium Satisfaction</v>
      </c>
      <c r="P4198" s="6" t="str">
        <f>IF(ev_charging_network_usage_!$H4198&lt;30,"Short Charging",IF(ev_charging_network_usage_!$H4198&lt;=60,"Medium Charging","Long Charging"))</f>
        <v>Medium Charging</v>
      </c>
      <c r="Q4198" s="6">
        <f t="shared" si="264"/>
        <v>3</v>
      </c>
      <c r="R4198" s="30">
        <f t="shared" si="262"/>
        <v>0.875</v>
      </c>
      <c r="S4198" s="28">
        <f t="shared" si="263"/>
        <v>45532</v>
      </c>
      <c r="T4198" s="28"/>
    </row>
    <row r="4199" spans="1:20" ht="13.2" x14ac:dyDescent="0.25">
      <c r="A4199" s="3" t="s">
        <v>9252</v>
      </c>
      <c r="B4199" s="3" t="s">
        <v>59</v>
      </c>
      <c r="C4199" s="3" t="s">
        <v>21</v>
      </c>
      <c r="D4199" s="3" t="s">
        <v>16</v>
      </c>
      <c r="E4199" s="3" t="s">
        <v>17</v>
      </c>
      <c r="F4199" s="4">
        <v>45056.363888888889</v>
      </c>
      <c r="G4199" s="4">
        <v>45056.424305555556</v>
      </c>
      <c r="H4199" s="3">
        <v>87</v>
      </c>
      <c r="I4199" s="3">
        <v>36.39</v>
      </c>
      <c r="J4199" s="3">
        <v>15</v>
      </c>
      <c r="K4199" s="3">
        <v>545.85</v>
      </c>
      <c r="L4199" s="3" t="s">
        <v>23</v>
      </c>
      <c r="M4199" s="5">
        <v>3</v>
      </c>
      <c r="N4199" s="6" t="str">
        <f>IF(ev_charging_network_usage_!$I4199&lt;=10,"Low",IF(ev_charging_network_usage_!$I4199&lt;=30,"Medium","High"))</f>
        <v>High</v>
      </c>
      <c r="O4199" s="6" t="str">
        <f t="shared" si="265"/>
        <v>Medium Satisfaction</v>
      </c>
      <c r="P4199" s="6" t="str">
        <f>IF(ev_charging_network_usage_!$H4199&lt;30,"Short Charging",IF(ev_charging_network_usage_!$H4199&lt;=60,"Medium Charging","Long Charging"))</f>
        <v>Long Charging</v>
      </c>
      <c r="Q4199" s="6">
        <f t="shared" si="264"/>
        <v>1</v>
      </c>
      <c r="R4199" s="30">
        <f t="shared" si="262"/>
        <v>0.36388888888888887</v>
      </c>
      <c r="S4199" s="28">
        <f t="shared" si="263"/>
        <v>45056</v>
      </c>
      <c r="T4199" s="28"/>
    </row>
    <row r="4200" spans="1:20" ht="13.2" x14ac:dyDescent="0.25">
      <c r="A4200" s="7" t="s">
        <v>9253</v>
      </c>
      <c r="B4200" s="7" t="s">
        <v>59</v>
      </c>
      <c r="C4200" s="7" t="s">
        <v>15</v>
      </c>
      <c r="D4200" s="7" t="s">
        <v>34</v>
      </c>
      <c r="E4200" s="7" t="s">
        <v>35</v>
      </c>
      <c r="F4200" s="7" t="s">
        <v>9254</v>
      </c>
      <c r="G4200" s="7" t="s">
        <v>9255</v>
      </c>
      <c r="H4200" s="7">
        <v>31</v>
      </c>
      <c r="I4200" s="7">
        <v>57.45</v>
      </c>
      <c r="J4200" s="7">
        <v>10</v>
      </c>
      <c r="K4200" s="7">
        <v>574.5</v>
      </c>
      <c r="L4200" s="7" t="s">
        <v>38</v>
      </c>
      <c r="M4200" s="9">
        <v>1</v>
      </c>
      <c r="N4200" s="6" t="str">
        <f>IF(ev_charging_network_usage_!$I4200&lt;=10,"Low",IF(ev_charging_network_usage_!$I4200&lt;=30,"Medium","High"))</f>
        <v>High</v>
      </c>
      <c r="O4200" s="6" t="str">
        <f t="shared" si="265"/>
        <v>Low Satisfaction</v>
      </c>
      <c r="P4200" s="6" t="str">
        <f>IF(ev_charging_network_usage_!$H4200&lt;30,"Short Charging",IF(ev_charging_network_usage_!$H4200&lt;=60,"Medium Charging","Long Charging"))</f>
        <v>Medium Charging</v>
      </c>
      <c r="Q4200" s="6">
        <f t="shared" si="264"/>
        <v>3</v>
      </c>
      <c r="R4200" s="30">
        <f t="shared" si="262"/>
        <v>0.54861111111111116</v>
      </c>
      <c r="S4200" s="28">
        <f t="shared" si="263"/>
        <v>45377</v>
      </c>
      <c r="T4200" s="28"/>
    </row>
    <row r="4201" spans="1:20" ht="13.2" x14ac:dyDescent="0.25">
      <c r="A4201" s="3" t="s">
        <v>9256</v>
      </c>
      <c r="B4201" s="3" t="s">
        <v>43</v>
      </c>
      <c r="C4201" s="3" t="s">
        <v>30</v>
      </c>
      <c r="D4201" s="3" t="s">
        <v>31</v>
      </c>
      <c r="E4201" s="3" t="s">
        <v>35</v>
      </c>
      <c r="F4201" s="3" t="s">
        <v>9257</v>
      </c>
      <c r="G4201" s="3" t="s">
        <v>9258</v>
      </c>
      <c r="H4201" s="3">
        <v>30</v>
      </c>
      <c r="I4201" s="3">
        <v>48.41</v>
      </c>
      <c r="J4201" s="3">
        <v>10</v>
      </c>
      <c r="K4201" s="3">
        <v>484.1</v>
      </c>
      <c r="L4201" s="3" t="s">
        <v>27</v>
      </c>
      <c r="M4201" s="5">
        <v>4</v>
      </c>
      <c r="N4201" s="6" t="str">
        <f>IF(ev_charging_network_usage_!$I4201&lt;=10,"Low",IF(ev_charging_network_usage_!$I4201&lt;=30,"Medium","High"))</f>
        <v>High</v>
      </c>
      <c r="O4201" s="6" t="str">
        <f t="shared" si="265"/>
        <v>Medium Satisfaction</v>
      </c>
      <c r="P4201" s="6" t="str">
        <f>IF(ev_charging_network_usage_!$H4201&lt;30,"Short Charging",IF(ev_charging_network_usage_!$H4201&lt;=60,"Medium Charging","Long Charging"))</f>
        <v>Medium Charging</v>
      </c>
      <c r="Q4201" s="6">
        <f t="shared" si="264"/>
        <v>2</v>
      </c>
      <c r="R4201" s="30">
        <f t="shared" si="262"/>
        <v>0.36805555555555558</v>
      </c>
      <c r="S4201" s="28">
        <f t="shared" si="263"/>
        <v>45220</v>
      </c>
      <c r="T4201" s="28"/>
    </row>
    <row r="4202" spans="1:20" ht="13.2" x14ac:dyDescent="0.25">
      <c r="A4202" s="7" t="s">
        <v>9259</v>
      </c>
      <c r="B4202" s="7" t="s">
        <v>43</v>
      </c>
      <c r="C4202" s="7" t="s">
        <v>21</v>
      </c>
      <c r="D4202" s="7" t="s">
        <v>22</v>
      </c>
      <c r="E4202" s="7" t="s">
        <v>35</v>
      </c>
      <c r="F4202" s="7" t="s">
        <v>9260</v>
      </c>
      <c r="G4202" s="7" t="s">
        <v>9261</v>
      </c>
      <c r="H4202" s="7">
        <v>95</v>
      </c>
      <c r="I4202" s="7">
        <v>7.93</v>
      </c>
      <c r="J4202" s="7">
        <v>12</v>
      </c>
      <c r="K4202" s="7">
        <v>95.16</v>
      </c>
      <c r="L4202" s="7" t="s">
        <v>38</v>
      </c>
      <c r="M4202" s="9">
        <v>1</v>
      </c>
      <c r="N4202" s="6" t="str">
        <f>IF(ev_charging_network_usage_!$I4202&lt;=10,"Low",IF(ev_charging_network_usage_!$I4202&lt;=30,"Medium","High"))</f>
        <v>Low</v>
      </c>
      <c r="O4202" s="6" t="str">
        <f t="shared" si="265"/>
        <v>Low Satisfaction</v>
      </c>
      <c r="P4202" s="6" t="str">
        <f>IF(ev_charging_network_usage_!$H4202&lt;30,"Short Charging",IF(ev_charging_network_usage_!$H4202&lt;=60,"Medium Charging","Long Charging"))</f>
        <v>Long Charging</v>
      </c>
      <c r="Q4202" s="6">
        <f t="shared" si="264"/>
        <v>1</v>
      </c>
      <c r="R4202" s="30">
        <f t="shared" si="262"/>
        <v>0.54166666666666663</v>
      </c>
      <c r="S4202" s="28">
        <f t="shared" si="263"/>
        <v>44974</v>
      </c>
      <c r="T4202" s="28"/>
    </row>
    <row r="4203" spans="1:20" ht="13.2" x14ac:dyDescent="0.25">
      <c r="A4203" s="3" t="s">
        <v>9262</v>
      </c>
      <c r="B4203" s="3" t="s">
        <v>29</v>
      </c>
      <c r="C4203" s="3" t="s">
        <v>30</v>
      </c>
      <c r="D4203" s="3" t="s">
        <v>22</v>
      </c>
      <c r="E4203" s="3" t="s">
        <v>17</v>
      </c>
      <c r="F4203" s="3" t="s">
        <v>9263</v>
      </c>
      <c r="G4203" s="3" t="s">
        <v>9264</v>
      </c>
      <c r="H4203" s="3">
        <v>98</v>
      </c>
      <c r="I4203" s="3">
        <v>38.15</v>
      </c>
      <c r="J4203" s="3">
        <v>10</v>
      </c>
      <c r="K4203" s="3">
        <v>381.5</v>
      </c>
      <c r="L4203" s="3" t="s">
        <v>27</v>
      </c>
      <c r="M4203" s="5">
        <v>3</v>
      </c>
      <c r="N4203" s="6" t="str">
        <f>IF(ev_charging_network_usage_!$I4203&lt;=10,"Low",IF(ev_charging_network_usage_!$I4203&lt;=30,"Medium","High"))</f>
        <v>High</v>
      </c>
      <c r="O4203" s="6" t="str">
        <f t="shared" si="265"/>
        <v>Medium Satisfaction</v>
      </c>
      <c r="P4203" s="6" t="str">
        <f>IF(ev_charging_network_usage_!$H4203&lt;30,"Short Charging",IF(ev_charging_network_usage_!$H4203&lt;=60,"Medium Charging","Long Charging"))</f>
        <v>Long Charging</v>
      </c>
      <c r="Q4203" s="6">
        <f t="shared" si="264"/>
        <v>2</v>
      </c>
      <c r="R4203" s="30">
        <f t="shared" si="262"/>
        <v>0.69930555555555551</v>
      </c>
      <c r="S4203" s="28">
        <f t="shared" si="263"/>
        <v>45064</v>
      </c>
      <c r="T4203" s="28"/>
    </row>
    <row r="4204" spans="1:20" ht="13.2" x14ac:dyDescent="0.25">
      <c r="A4204" s="7" t="s">
        <v>9265</v>
      </c>
      <c r="B4204" s="7" t="s">
        <v>20</v>
      </c>
      <c r="C4204" s="7" t="s">
        <v>21</v>
      </c>
      <c r="D4204" s="7" t="s">
        <v>31</v>
      </c>
      <c r="E4204" s="7" t="s">
        <v>17</v>
      </c>
      <c r="F4204" s="8">
        <v>45146.179861111108</v>
      </c>
      <c r="G4204" s="8">
        <v>45146.247916666667</v>
      </c>
      <c r="H4204" s="7">
        <v>98</v>
      </c>
      <c r="I4204" s="7">
        <v>23.3</v>
      </c>
      <c r="J4204" s="7">
        <v>15</v>
      </c>
      <c r="K4204" s="7">
        <v>349.5</v>
      </c>
      <c r="L4204" s="7" t="s">
        <v>27</v>
      </c>
      <c r="M4204" s="9">
        <v>4</v>
      </c>
      <c r="N4204" s="6" t="str">
        <f>IF(ev_charging_network_usage_!$I4204&lt;=10,"Low",IF(ev_charging_network_usage_!$I4204&lt;=30,"Medium","High"))</f>
        <v>Medium</v>
      </c>
      <c r="O4204" s="6" t="str">
        <f t="shared" si="265"/>
        <v>Medium Satisfaction</v>
      </c>
      <c r="P4204" s="6" t="str">
        <f>IF(ev_charging_network_usage_!$H4204&lt;30,"Short Charging",IF(ev_charging_network_usage_!$H4204&lt;=60,"Medium Charging","Long Charging"))</f>
        <v>Long Charging</v>
      </c>
      <c r="Q4204" s="6">
        <f t="shared" si="264"/>
        <v>1</v>
      </c>
      <c r="R4204" s="30">
        <f t="shared" si="262"/>
        <v>0.17986111111111111</v>
      </c>
      <c r="S4204" s="28">
        <f t="shared" si="263"/>
        <v>45146</v>
      </c>
      <c r="T4204" s="28"/>
    </row>
    <row r="4205" spans="1:20" ht="13.2" x14ac:dyDescent="0.25">
      <c r="A4205" s="3" t="s">
        <v>9266</v>
      </c>
      <c r="B4205" s="3" t="s">
        <v>14</v>
      </c>
      <c r="C4205" s="3" t="s">
        <v>30</v>
      </c>
      <c r="D4205" s="3" t="s">
        <v>16</v>
      </c>
      <c r="E4205" s="3" t="s">
        <v>35</v>
      </c>
      <c r="F4205" s="4">
        <v>44958.404861111114</v>
      </c>
      <c r="G4205" s="4">
        <v>44958.425000000003</v>
      </c>
      <c r="H4205" s="3">
        <v>29</v>
      </c>
      <c r="I4205" s="3">
        <v>28.93</v>
      </c>
      <c r="J4205" s="3">
        <v>12</v>
      </c>
      <c r="K4205" s="3">
        <v>347.16</v>
      </c>
      <c r="L4205" s="3" t="s">
        <v>18</v>
      </c>
      <c r="M4205" s="5">
        <v>5</v>
      </c>
      <c r="N4205" s="6" t="str">
        <f>IF(ev_charging_network_usage_!$I4205&lt;=10,"Low",IF(ev_charging_network_usage_!$I4205&lt;=30,"Medium","High"))</f>
        <v>Medium</v>
      </c>
      <c r="O4205" s="6" t="str">
        <f t="shared" si="265"/>
        <v>High Satisfaction</v>
      </c>
      <c r="P4205" s="6" t="str">
        <f>IF(ev_charging_network_usage_!$H4205&lt;30,"Short Charging",IF(ev_charging_network_usage_!$H4205&lt;=60,"Medium Charging","Long Charging"))</f>
        <v>Short Charging</v>
      </c>
      <c r="Q4205" s="6">
        <f t="shared" si="264"/>
        <v>2</v>
      </c>
      <c r="R4205" s="30">
        <f t="shared" si="262"/>
        <v>0.40486111111111112</v>
      </c>
      <c r="S4205" s="28">
        <f t="shared" si="263"/>
        <v>44958</v>
      </c>
      <c r="T4205" s="28"/>
    </row>
    <row r="4206" spans="1:20" ht="13.2" x14ac:dyDescent="0.25">
      <c r="A4206" s="7" t="s">
        <v>9267</v>
      </c>
      <c r="B4206" s="7" t="s">
        <v>43</v>
      </c>
      <c r="C4206" s="7" t="s">
        <v>21</v>
      </c>
      <c r="D4206" s="7" t="s">
        <v>16</v>
      </c>
      <c r="E4206" s="7" t="s">
        <v>17</v>
      </c>
      <c r="F4206" s="7" t="s">
        <v>9268</v>
      </c>
      <c r="G4206" s="7" t="s">
        <v>9269</v>
      </c>
      <c r="H4206" s="7">
        <v>92</v>
      </c>
      <c r="I4206" s="7">
        <v>51.34</v>
      </c>
      <c r="J4206" s="7">
        <v>12</v>
      </c>
      <c r="K4206" s="7">
        <v>616.08000000000004</v>
      </c>
      <c r="L4206" s="7" t="s">
        <v>23</v>
      </c>
      <c r="M4206" s="9">
        <v>3</v>
      </c>
      <c r="N4206" s="6" t="str">
        <f>IF(ev_charging_network_usage_!$I4206&lt;=10,"Low",IF(ev_charging_network_usage_!$I4206&lt;=30,"Medium","High"))</f>
        <v>High</v>
      </c>
      <c r="O4206" s="6" t="str">
        <f t="shared" si="265"/>
        <v>Medium Satisfaction</v>
      </c>
      <c r="P4206" s="6" t="str">
        <f>IF(ev_charging_network_usage_!$H4206&lt;30,"Short Charging",IF(ev_charging_network_usage_!$H4206&lt;=60,"Medium Charging","Long Charging"))</f>
        <v>Long Charging</v>
      </c>
      <c r="Q4206" s="6">
        <f t="shared" si="264"/>
        <v>1</v>
      </c>
      <c r="R4206" s="30">
        <f t="shared" si="262"/>
        <v>0.86041666666666672</v>
      </c>
      <c r="S4206" s="28">
        <f t="shared" si="263"/>
        <v>45617</v>
      </c>
      <c r="T4206" s="28"/>
    </row>
    <row r="4207" spans="1:20" ht="13.2" x14ac:dyDescent="0.25">
      <c r="A4207" s="3" t="s">
        <v>9270</v>
      </c>
      <c r="B4207" s="3" t="s">
        <v>20</v>
      </c>
      <c r="C4207" s="3" t="s">
        <v>15</v>
      </c>
      <c r="D4207" s="3" t="s">
        <v>34</v>
      </c>
      <c r="E4207" s="3" t="s">
        <v>17</v>
      </c>
      <c r="F4207" s="3" t="s">
        <v>9271</v>
      </c>
      <c r="G4207" s="3" t="s">
        <v>9272</v>
      </c>
      <c r="H4207" s="3">
        <v>80</v>
      </c>
      <c r="I4207" s="3">
        <v>9.44</v>
      </c>
      <c r="J4207" s="3">
        <v>10</v>
      </c>
      <c r="K4207" s="3">
        <v>94.4</v>
      </c>
      <c r="L4207" s="3" t="s">
        <v>23</v>
      </c>
      <c r="M4207" s="5">
        <v>3</v>
      </c>
      <c r="N4207" s="6" t="str">
        <f>IF(ev_charging_network_usage_!$I4207&lt;=10,"Low",IF(ev_charging_network_usage_!$I4207&lt;=30,"Medium","High"))</f>
        <v>Low</v>
      </c>
      <c r="O4207" s="6" t="str">
        <f t="shared" si="265"/>
        <v>Medium Satisfaction</v>
      </c>
      <c r="P4207" s="6" t="str">
        <f>IF(ev_charging_network_usage_!$H4207&lt;30,"Short Charging",IF(ev_charging_network_usage_!$H4207&lt;=60,"Medium Charging","Long Charging"))</f>
        <v>Long Charging</v>
      </c>
      <c r="Q4207" s="6">
        <f t="shared" si="264"/>
        <v>3</v>
      </c>
      <c r="R4207" s="30">
        <f t="shared" si="262"/>
        <v>0.92986111111111114</v>
      </c>
      <c r="S4207" s="28">
        <f t="shared" si="263"/>
        <v>45519</v>
      </c>
      <c r="T4207" s="28"/>
    </row>
    <row r="4208" spans="1:20" ht="13.2" x14ac:dyDescent="0.25">
      <c r="A4208" s="7" t="s">
        <v>9273</v>
      </c>
      <c r="B4208" s="7" t="s">
        <v>43</v>
      </c>
      <c r="C4208" s="7" t="s">
        <v>21</v>
      </c>
      <c r="D4208" s="7" t="s">
        <v>31</v>
      </c>
      <c r="E4208" s="7" t="s">
        <v>35</v>
      </c>
      <c r="F4208" s="8">
        <v>45115.924305555556</v>
      </c>
      <c r="G4208" s="8">
        <v>45115.979166666664</v>
      </c>
      <c r="H4208" s="7">
        <v>79</v>
      </c>
      <c r="I4208" s="7">
        <v>43.73</v>
      </c>
      <c r="J4208" s="7">
        <v>8</v>
      </c>
      <c r="K4208" s="7">
        <v>349.84</v>
      </c>
      <c r="L4208" s="7" t="s">
        <v>18</v>
      </c>
      <c r="M4208" s="9">
        <v>5</v>
      </c>
      <c r="N4208" s="6" t="str">
        <f>IF(ev_charging_network_usage_!$I4208&lt;=10,"Low",IF(ev_charging_network_usage_!$I4208&lt;=30,"Medium","High"))</f>
        <v>High</v>
      </c>
      <c r="O4208" s="6" t="str">
        <f t="shared" si="265"/>
        <v>High Satisfaction</v>
      </c>
      <c r="P4208" s="6" t="str">
        <f>IF(ev_charging_network_usage_!$H4208&lt;30,"Short Charging",IF(ev_charging_network_usage_!$H4208&lt;=60,"Medium Charging","Long Charging"))</f>
        <v>Long Charging</v>
      </c>
      <c r="Q4208" s="6">
        <f t="shared" si="264"/>
        <v>1</v>
      </c>
      <c r="R4208" s="30">
        <f t="shared" si="262"/>
        <v>0.9243055555555556</v>
      </c>
      <c r="S4208" s="28">
        <f t="shared" si="263"/>
        <v>45115</v>
      </c>
      <c r="T4208" s="28"/>
    </row>
    <row r="4209" spans="1:20" ht="13.2" x14ac:dyDescent="0.25">
      <c r="A4209" s="3" t="s">
        <v>9274</v>
      </c>
      <c r="B4209" s="3" t="s">
        <v>14</v>
      </c>
      <c r="C4209" s="3" t="s">
        <v>21</v>
      </c>
      <c r="D4209" s="3" t="s">
        <v>31</v>
      </c>
      <c r="E4209" s="3" t="s">
        <v>35</v>
      </c>
      <c r="F4209" s="3" t="s">
        <v>9275</v>
      </c>
      <c r="G4209" s="3" t="s">
        <v>9276</v>
      </c>
      <c r="H4209" s="3">
        <v>109</v>
      </c>
      <c r="I4209" s="3">
        <v>38.880000000000003</v>
      </c>
      <c r="J4209" s="3">
        <v>15</v>
      </c>
      <c r="K4209" s="3">
        <v>583.20000000000005</v>
      </c>
      <c r="L4209" s="3" t="s">
        <v>27</v>
      </c>
      <c r="M4209" s="5">
        <v>2</v>
      </c>
      <c r="N4209" s="6" t="str">
        <f>IF(ev_charging_network_usage_!$I4209&lt;=10,"Low",IF(ev_charging_network_usage_!$I4209&lt;=30,"Medium","High"))</f>
        <v>High</v>
      </c>
      <c r="O4209" s="6" t="str">
        <f t="shared" si="265"/>
        <v>Low Satisfaction</v>
      </c>
      <c r="P4209" s="6" t="str">
        <f>IF(ev_charging_network_usage_!$H4209&lt;30,"Short Charging",IF(ev_charging_network_usage_!$H4209&lt;=60,"Medium Charging","Long Charging"))</f>
        <v>Long Charging</v>
      </c>
      <c r="Q4209" s="6">
        <f t="shared" si="264"/>
        <v>1</v>
      </c>
      <c r="R4209" s="30">
        <f t="shared" si="262"/>
        <v>0.61944444444444446</v>
      </c>
      <c r="S4209" s="28">
        <f t="shared" si="263"/>
        <v>45162</v>
      </c>
      <c r="T4209" s="28"/>
    </row>
    <row r="4210" spans="1:20" ht="13.2" x14ac:dyDescent="0.25">
      <c r="A4210" s="7" t="s">
        <v>9277</v>
      </c>
      <c r="B4210" s="7" t="s">
        <v>78</v>
      </c>
      <c r="C4210" s="7" t="s">
        <v>15</v>
      </c>
      <c r="D4210" s="7" t="s">
        <v>22</v>
      </c>
      <c r="E4210" s="7" t="s">
        <v>35</v>
      </c>
      <c r="F4210" s="7" t="s">
        <v>9278</v>
      </c>
      <c r="G4210" s="7" t="s">
        <v>9279</v>
      </c>
      <c r="H4210" s="7">
        <v>109</v>
      </c>
      <c r="I4210" s="7">
        <v>28.53</v>
      </c>
      <c r="J4210" s="7">
        <v>8</v>
      </c>
      <c r="K4210" s="7">
        <v>228.24</v>
      </c>
      <c r="L4210" s="7" t="s">
        <v>38</v>
      </c>
      <c r="M4210" s="9">
        <v>4</v>
      </c>
      <c r="N4210" s="6" t="str">
        <f>IF(ev_charging_network_usage_!$I4210&lt;=10,"Low",IF(ev_charging_network_usage_!$I4210&lt;=30,"Medium","High"))</f>
        <v>Medium</v>
      </c>
      <c r="O4210" s="6" t="str">
        <f t="shared" si="265"/>
        <v>Medium Satisfaction</v>
      </c>
      <c r="P4210" s="6" t="str">
        <f>IF(ev_charging_network_usage_!$H4210&lt;30,"Short Charging",IF(ev_charging_network_usage_!$H4210&lt;=60,"Medium Charging","Long Charging"))</f>
        <v>Long Charging</v>
      </c>
      <c r="Q4210" s="6">
        <f t="shared" si="264"/>
        <v>3</v>
      </c>
      <c r="R4210" s="30">
        <f t="shared" si="262"/>
        <v>0.45069444444444445</v>
      </c>
      <c r="S4210" s="28">
        <f t="shared" si="263"/>
        <v>45610</v>
      </c>
      <c r="T4210" s="28"/>
    </row>
    <row r="4211" spans="1:20" ht="13.2" x14ac:dyDescent="0.25">
      <c r="A4211" s="3" t="s">
        <v>9280</v>
      </c>
      <c r="B4211" s="3" t="s">
        <v>29</v>
      </c>
      <c r="C4211" s="3" t="s">
        <v>30</v>
      </c>
      <c r="D4211" s="3" t="s">
        <v>31</v>
      </c>
      <c r="E4211" s="3" t="s">
        <v>35</v>
      </c>
      <c r="F4211" s="3" t="s">
        <v>9281</v>
      </c>
      <c r="G4211" s="3" t="s">
        <v>9282</v>
      </c>
      <c r="H4211" s="3">
        <v>113</v>
      </c>
      <c r="I4211" s="3">
        <v>27.11</v>
      </c>
      <c r="J4211" s="3">
        <v>12</v>
      </c>
      <c r="K4211" s="3">
        <v>325.32</v>
      </c>
      <c r="L4211" s="3" t="s">
        <v>23</v>
      </c>
      <c r="M4211" s="5">
        <v>2</v>
      </c>
      <c r="N4211" s="6" t="str">
        <f>IF(ev_charging_network_usage_!$I4211&lt;=10,"Low",IF(ev_charging_network_usage_!$I4211&lt;=30,"Medium","High"))</f>
        <v>Medium</v>
      </c>
      <c r="O4211" s="6" t="str">
        <f t="shared" si="265"/>
        <v>Low Satisfaction</v>
      </c>
      <c r="P4211" s="6" t="str">
        <f>IF(ev_charging_network_usage_!$H4211&lt;30,"Short Charging",IF(ev_charging_network_usage_!$H4211&lt;=60,"Medium Charging","Long Charging"))</f>
        <v>Long Charging</v>
      </c>
      <c r="Q4211" s="6">
        <f t="shared" si="264"/>
        <v>2</v>
      </c>
      <c r="R4211" s="30">
        <f t="shared" si="262"/>
        <v>0.77569444444444446</v>
      </c>
      <c r="S4211" s="28">
        <f t="shared" si="263"/>
        <v>45592</v>
      </c>
      <c r="T4211" s="28"/>
    </row>
    <row r="4212" spans="1:20" ht="13.2" x14ac:dyDescent="0.25">
      <c r="A4212" s="7" t="s">
        <v>9283</v>
      </c>
      <c r="B4212" s="7" t="s">
        <v>29</v>
      </c>
      <c r="C4212" s="7" t="s">
        <v>30</v>
      </c>
      <c r="D4212" s="7" t="s">
        <v>22</v>
      </c>
      <c r="E4212" s="7" t="s">
        <v>17</v>
      </c>
      <c r="F4212" s="7" t="s">
        <v>9284</v>
      </c>
      <c r="G4212" s="7" t="s">
        <v>9285</v>
      </c>
      <c r="H4212" s="7">
        <v>84</v>
      </c>
      <c r="I4212" s="7">
        <v>50.77</v>
      </c>
      <c r="J4212" s="7">
        <v>10</v>
      </c>
      <c r="K4212" s="7">
        <v>507.7</v>
      </c>
      <c r="L4212" s="7" t="s">
        <v>27</v>
      </c>
      <c r="M4212" s="9">
        <v>5</v>
      </c>
      <c r="N4212" s="6" t="str">
        <f>IF(ev_charging_network_usage_!$I4212&lt;=10,"Low",IF(ev_charging_network_usage_!$I4212&lt;=30,"Medium","High"))</f>
        <v>High</v>
      </c>
      <c r="O4212" s="6" t="str">
        <f t="shared" si="265"/>
        <v>High Satisfaction</v>
      </c>
      <c r="P4212" s="6" t="str">
        <f>IF(ev_charging_network_usage_!$H4212&lt;30,"Short Charging",IF(ev_charging_network_usage_!$H4212&lt;=60,"Medium Charging","Long Charging"))</f>
        <v>Long Charging</v>
      </c>
      <c r="Q4212" s="6">
        <f t="shared" si="264"/>
        <v>2</v>
      </c>
      <c r="R4212" s="30">
        <f t="shared" si="262"/>
        <v>0.22291666666666668</v>
      </c>
      <c r="S4212" s="28">
        <f t="shared" si="263"/>
        <v>45495</v>
      </c>
      <c r="T4212" s="28"/>
    </row>
    <row r="4213" spans="1:20" ht="13.2" x14ac:dyDescent="0.25">
      <c r="A4213" s="3" t="s">
        <v>9286</v>
      </c>
      <c r="B4213" s="3" t="s">
        <v>20</v>
      </c>
      <c r="C4213" s="3" t="s">
        <v>15</v>
      </c>
      <c r="D4213" s="3" t="s">
        <v>31</v>
      </c>
      <c r="E4213" s="3" t="s">
        <v>17</v>
      </c>
      <c r="F4213" s="3" t="s">
        <v>9287</v>
      </c>
      <c r="G4213" s="3" t="s">
        <v>9288</v>
      </c>
      <c r="H4213" s="3">
        <v>47</v>
      </c>
      <c r="I4213" s="3">
        <v>30.76</v>
      </c>
      <c r="J4213" s="3">
        <v>15</v>
      </c>
      <c r="K4213" s="3">
        <v>461.4</v>
      </c>
      <c r="L4213" s="3" t="s">
        <v>27</v>
      </c>
      <c r="M4213" s="5">
        <v>2</v>
      </c>
      <c r="N4213" s="6" t="str">
        <f>IF(ev_charging_network_usage_!$I4213&lt;=10,"Low",IF(ev_charging_network_usage_!$I4213&lt;=30,"Medium","High"))</f>
        <v>High</v>
      </c>
      <c r="O4213" s="6" t="str">
        <f t="shared" si="265"/>
        <v>Low Satisfaction</v>
      </c>
      <c r="P4213" s="6" t="str">
        <f>IF(ev_charging_network_usage_!$H4213&lt;30,"Short Charging",IF(ev_charging_network_usage_!$H4213&lt;=60,"Medium Charging","Long Charging"))</f>
        <v>Medium Charging</v>
      </c>
      <c r="Q4213" s="6">
        <f t="shared" si="264"/>
        <v>3</v>
      </c>
      <c r="R4213" s="30">
        <f t="shared" si="262"/>
        <v>2.9861111111111113E-2</v>
      </c>
      <c r="S4213" s="28">
        <f t="shared" si="263"/>
        <v>45466</v>
      </c>
      <c r="T4213" s="28"/>
    </row>
    <row r="4214" spans="1:20" ht="13.2" x14ac:dyDescent="0.25">
      <c r="A4214" s="7" t="s">
        <v>9289</v>
      </c>
      <c r="B4214" s="7" t="s">
        <v>14</v>
      </c>
      <c r="C4214" s="7" t="s">
        <v>30</v>
      </c>
      <c r="D4214" s="7" t="s">
        <v>31</v>
      </c>
      <c r="E4214" s="7" t="s">
        <v>35</v>
      </c>
      <c r="F4214" s="8">
        <v>45454.927777777775</v>
      </c>
      <c r="G4214" s="8">
        <v>45454.963194444441</v>
      </c>
      <c r="H4214" s="7">
        <v>51</v>
      </c>
      <c r="I4214" s="7">
        <v>13.08</v>
      </c>
      <c r="J4214" s="7">
        <v>8</v>
      </c>
      <c r="K4214" s="7">
        <v>104.64</v>
      </c>
      <c r="L4214" s="7" t="s">
        <v>23</v>
      </c>
      <c r="M4214" s="9">
        <v>4</v>
      </c>
      <c r="N4214" s="6" t="str">
        <f>IF(ev_charging_network_usage_!$I4214&lt;=10,"Low",IF(ev_charging_network_usage_!$I4214&lt;=30,"Medium","High"))</f>
        <v>Medium</v>
      </c>
      <c r="O4214" s="6" t="str">
        <f t="shared" si="265"/>
        <v>Medium Satisfaction</v>
      </c>
      <c r="P4214" s="6" t="str">
        <f>IF(ev_charging_network_usage_!$H4214&lt;30,"Short Charging",IF(ev_charging_network_usage_!$H4214&lt;=60,"Medium Charging","Long Charging"))</f>
        <v>Medium Charging</v>
      </c>
      <c r="Q4214" s="6">
        <f t="shared" si="264"/>
        <v>2</v>
      </c>
      <c r="R4214" s="30">
        <f t="shared" si="262"/>
        <v>0.92777777777777781</v>
      </c>
      <c r="S4214" s="28">
        <f t="shared" si="263"/>
        <v>45454</v>
      </c>
      <c r="T4214" s="28"/>
    </row>
    <row r="4215" spans="1:20" ht="13.2" x14ac:dyDescent="0.25">
      <c r="A4215" s="3" t="s">
        <v>9290</v>
      </c>
      <c r="B4215" s="3" t="s">
        <v>59</v>
      </c>
      <c r="C4215" s="3" t="s">
        <v>30</v>
      </c>
      <c r="D4215" s="3" t="s">
        <v>31</v>
      </c>
      <c r="E4215" s="3" t="s">
        <v>35</v>
      </c>
      <c r="F4215" s="4">
        <v>45114.181250000001</v>
      </c>
      <c r="G4215" s="4">
        <v>45114.253472222219</v>
      </c>
      <c r="H4215" s="3">
        <v>104</v>
      </c>
      <c r="I4215" s="3">
        <v>41.65</v>
      </c>
      <c r="J4215" s="3">
        <v>15</v>
      </c>
      <c r="K4215" s="3">
        <v>624.75</v>
      </c>
      <c r="L4215" s="3" t="s">
        <v>23</v>
      </c>
      <c r="M4215" s="5">
        <v>1</v>
      </c>
      <c r="N4215" s="6" t="str">
        <f>IF(ev_charging_network_usage_!$I4215&lt;=10,"Low",IF(ev_charging_network_usage_!$I4215&lt;=30,"Medium","High"))</f>
        <v>High</v>
      </c>
      <c r="O4215" s="6" t="str">
        <f t="shared" si="265"/>
        <v>Low Satisfaction</v>
      </c>
      <c r="P4215" s="6" t="str">
        <f>IF(ev_charging_network_usage_!$H4215&lt;30,"Short Charging",IF(ev_charging_network_usage_!$H4215&lt;=60,"Medium Charging","Long Charging"))</f>
        <v>Long Charging</v>
      </c>
      <c r="Q4215" s="6">
        <f t="shared" si="264"/>
        <v>2</v>
      </c>
      <c r="R4215" s="30">
        <f t="shared" si="262"/>
        <v>0.18124999999999999</v>
      </c>
      <c r="S4215" s="28">
        <f t="shared" si="263"/>
        <v>45114</v>
      </c>
      <c r="T4215" s="28"/>
    </row>
    <row r="4216" spans="1:20" ht="13.2" x14ac:dyDescent="0.25">
      <c r="A4216" s="7" t="s">
        <v>9291</v>
      </c>
      <c r="B4216" s="7" t="s">
        <v>20</v>
      </c>
      <c r="C4216" s="7" t="s">
        <v>15</v>
      </c>
      <c r="D4216" s="7" t="s">
        <v>16</v>
      </c>
      <c r="E4216" s="7" t="s">
        <v>17</v>
      </c>
      <c r="F4216" s="7" t="s">
        <v>9292</v>
      </c>
      <c r="G4216" s="7" t="s">
        <v>9293</v>
      </c>
      <c r="H4216" s="7">
        <v>40</v>
      </c>
      <c r="I4216" s="7">
        <v>53.53</v>
      </c>
      <c r="J4216" s="7">
        <v>10</v>
      </c>
      <c r="K4216" s="7">
        <v>535.29999999999995</v>
      </c>
      <c r="L4216" s="7" t="s">
        <v>38</v>
      </c>
      <c r="M4216" s="9">
        <v>1</v>
      </c>
      <c r="N4216" s="6" t="str">
        <f>IF(ev_charging_network_usage_!$I4216&lt;=10,"Low",IF(ev_charging_network_usage_!$I4216&lt;=30,"Medium","High"))</f>
        <v>High</v>
      </c>
      <c r="O4216" s="6" t="str">
        <f t="shared" si="265"/>
        <v>Low Satisfaction</v>
      </c>
      <c r="P4216" s="6" t="str">
        <f>IF(ev_charging_network_usage_!$H4216&lt;30,"Short Charging",IF(ev_charging_network_usage_!$H4216&lt;=60,"Medium Charging","Long Charging"))</f>
        <v>Medium Charging</v>
      </c>
      <c r="Q4216" s="6">
        <f t="shared" si="264"/>
        <v>3</v>
      </c>
      <c r="R4216" s="30">
        <f t="shared" si="262"/>
        <v>0.62777777777777777</v>
      </c>
      <c r="S4216" s="28">
        <f t="shared" si="263"/>
        <v>45032</v>
      </c>
      <c r="T4216" s="28"/>
    </row>
    <row r="4217" spans="1:20" ht="13.2" x14ac:dyDescent="0.25">
      <c r="A4217" s="3" t="s">
        <v>9294</v>
      </c>
      <c r="B4217" s="3" t="s">
        <v>14</v>
      </c>
      <c r="C4217" s="3" t="s">
        <v>15</v>
      </c>
      <c r="D4217" s="3" t="s">
        <v>34</v>
      </c>
      <c r="E4217" s="3" t="s">
        <v>17</v>
      </c>
      <c r="F4217" s="4">
        <v>45631.537499999999</v>
      </c>
      <c r="G4217" s="4">
        <v>45631.615972222222</v>
      </c>
      <c r="H4217" s="3">
        <v>113</v>
      </c>
      <c r="I4217" s="3">
        <v>44.07</v>
      </c>
      <c r="J4217" s="3">
        <v>8</v>
      </c>
      <c r="K4217" s="3">
        <v>352.56</v>
      </c>
      <c r="L4217" s="3" t="s">
        <v>38</v>
      </c>
      <c r="M4217" s="5">
        <v>4</v>
      </c>
      <c r="N4217" s="6" t="str">
        <f>IF(ev_charging_network_usage_!$I4217&lt;=10,"Low",IF(ev_charging_network_usage_!$I4217&lt;=30,"Medium","High"))</f>
        <v>High</v>
      </c>
      <c r="O4217" s="6" t="str">
        <f t="shared" si="265"/>
        <v>Medium Satisfaction</v>
      </c>
      <c r="P4217" s="6" t="str">
        <f>IF(ev_charging_network_usage_!$H4217&lt;30,"Short Charging",IF(ev_charging_network_usage_!$H4217&lt;=60,"Medium Charging","Long Charging"))</f>
        <v>Long Charging</v>
      </c>
      <c r="Q4217" s="6">
        <f t="shared" si="264"/>
        <v>3</v>
      </c>
      <c r="R4217" s="30">
        <f t="shared" si="262"/>
        <v>0.53749999999999998</v>
      </c>
      <c r="S4217" s="28">
        <f t="shared" si="263"/>
        <v>45631</v>
      </c>
      <c r="T4217" s="28"/>
    </row>
    <row r="4218" spans="1:20" ht="13.2" x14ac:dyDescent="0.25">
      <c r="A4218" s="7" t="s">
        <v>9295</v>
      </c>
      <c r="B4218" s="7" t="s">
        <v>14</v>
      </c>
      <c r="C4218" s="7" t="s">
        <v>30</v>
      </c>
      <c r="D4218" s="7" t="s">
        <v>31</v>
      </c>
      <c r="E4218" s="7" t="s">
        <v>35</v>
      </c>
      <c r="F4218" s="8">
        <v>45087.209027777775</v>
      </c>
      <c r="G4218" s="8">
        <v>45087.236805555556</v>
      </c>
      <c r="H4218" s="7">
        <v>40</v>
      </c>
      <c r="I4218" s="7">
        <v>4.83</v>
      </c>
      <c r="J4218" s="7">
        <v>12</v>
      </c>
      <c r="K4218" s="7">
        <v>57.96</v>
      </c>
      <c r="L4218" s="7" t="s">
        <v>38</v>
      </c>
      <c r="M4218" s="9">
        <v>3</v>
      </c>
      <c r="N4218" s="6" t="str">
        <f>IF(ev_charging_network_usage_!$I4218&lt;=10,"Low",IF(ev_charging_network_usage_!$I4218&lt;=30,"Medium","High"))</f>
        <v>Low</v>
      </c>
      <c r="O4218" s="6" t="str">
        <f t="shared" si="265"/>
        <v>Medium Satisfaction</v>
      </c>
      <c r="P4218" s="6" t="str">
        <f>IF(ev_charging_network_usage_!$H4218&lt;30,"Short Charging",IF(ev_charging_network_usage_!$H4218&lt;=60,"Medium Charging","Long Charging"))</f>
        <v>Medium Charging</v>
      </c>
      <c r="Q4218" s="6">
        <f t="shared" si="264"/>
        <v>2</v>
      </c>
      <c r="R4218" s="30">
        <f t="shared" si="262"/>
        <v>0.20902777777777778</v>
      </c>
      <c r="S4218" s="28">
        <f t="shared" si="263"/>
        <v>45087</v>
      </c>
      <c r="T4218" s="28"/>
    </row>
    <row r="4219" spans="1:20" ht="13.2" x14ac:dyDescent="0.25">
      <c r="A4219" s="3" t="s">
        <v>9296</v>
      </c>
      <c r="B4219" s="3" t="s">
        <v>20</v>
      </c>
      <c r="C4219" s="3" t="s">
        <v>21</v>
      </c>
      <c r="D4219" s="3" t="s">
        <v>31</v>
      </c>
      <c r="E4219" s="3" t="s">
        <v>17</v>
      </c>
      <c r="F4219" s="4">
        <v>44959.07916666667</v>
      </c>
      <c r="G4219" s="4">
        <v>44959.11041666667</v>
      </c>
      <c r="H4219" s="3">
        <v>45</v>
      </c>
      <c r="I4219" s="3">
        <v>18.510000000000002</v>
      </c>
      <c r="J4219" s="3">
        <v>15</v>
      </c>
      <c r="K4219" s="3">
        <v>277.64999999999998</v>
      </c>
      <c r="L4219" s="3" t="s">
        <v>38</v>
      </c>
      <c r="M4219" s="5">
        <v>4</v>
      </c>
      <c r="N4219" s="6" t="str">
        <f>IF(ev_charging_network_usage_!$I4219&lt;=10,"Low",IF(ev_charging_network_usage_!$I4219&lt;=30,"Medium","High"))</f>
        <v>Medium</v>
      </c>
      <c r="O4219" s="6" t="str">
        <f t="shared" si="265"/>
        <v>Medium Satisfaction</v>
      </c>
      <c r="P4219" s="6" t="str">
        <f>IF(ev_charging_network_usage_!$H4219&lt;30,"Short Charging",IF(ev_charging_network_usage_!$H4219&lt;=60,"Medium Charging","Long Charging"))</f>
        <v>Medium Charging</v>
      </c>
      <c r="Q4219" s="6">
        <f t="shared" si="264"/>
        <v>1</v>
      </c>
      <c r="R4219" s="30">
        <f t="shared" si="262"/>
        <v>7.9166666666666663E-2</v>
      </c>
      <c r="S4219" s="28">
        <f t="shared" si="263"/>
        <v>44959</v>
      </c>
      <c r="T4219" s="28"/>
    </row>
    <row r="4220" spans="1:20" ht="13.2" x14ac:dyDescent="0.25">
      <c r="A4220" s="7" t="s">
        <v>9297</v>
      </c>
      <c r="B4220" s="7" t="s">
        <v>43</v>
      </c>
      <c r="C4220" s="7" t="s">
        <v>21</v>
      </c>
      <c r="D4220" s="7" t="s">
        <v>16</v>
      </c>
      <c r="E4220" s="7" t="s">
        <v>17</v>
      </c>
      <c r="F4220" s="8">
        <v>45056.615972222222</v>
      </c>
      <c r="G4220" s="8">
        <v>45056.662499999999</v>
      </c>
      <c r="H4220" s="7">
        <v>67</v>
      </c>
      <c r="I4220" s="7">
        <v>16.68</v>
      </c>
      <c r="J4220" s="7">
        <v>12</v>
      </c>
      <c r="K4220" s="7">
        <v>200.16</v>
      </c>
      <c r="L4220" s="7" t="s">
        <v>27</v>
      </c>
      <c r="M4220" s="9">
        <v>5</v>
      </c>
      <c r="N4220" s="6" t="str">
        <f>IF(ev_charging_network_usage_!$I4220&lt;=10,"Low",IF(ev_charging_network_usage_!$I4220&lt;=30,"Medium","High"))</f>
        <v>Medium</v>
      </c>
      <c r="O4220" s="6" t="str">
        <f t="shared" si="265"/>
        <v>High Satisfaction</v>
      </c>
      <c r="P4220" s="6" t="str">
        <f>IF(ev_charging_network_usage_!$H4220&lt;30,"Short Charging",IF(ev_charging_network_usage_!$H4220&lt;=60,"Medium Charging","Long Charging"))</f>
        <v>Long Charging</v>
      </c>
      <c r="Q4220" s="6">
        <f t="shared" si="264"/>
        <v>1</v>
      </c>
      <c r="R4220" s="30">
        <f t="shared" si="262"/>
        <v>0.61597222222222225</v>
      </c>
      <c r="S4220" s="28">
        <f t="shared" si="263"/>
        <v>45056</v>
      </c>
      <c r="T4220" s="28"/>
    </row>
    <row r="4221" spans="1:20" ht="13.2" x14ac:dyDescent="0.25">
      <c r="A4221" s="3" t="s">
        <v>9298</v>
      </c>
      <c r="B4221" s="3" t="s">
        <v>59</v>
      </c>
      <c r="C4221" s="3" t="s">
        <v>30</v>
      </c>
      <c r="D4221" s="3" t="s">
        <v>16</v>
      </c>
      <c r="E4221" s="3" t="s">
        <v>35</v>
      </c>
      <c r="F4221" s="3" t="s">
        <v>9299</v>
      </c>
      <c r="G4221" s="3" t="s">
        <v>9300</v>
      </c>
      <c r="H4221" s="3">
        <v>26</v>
      </c>
      <c r="I4221" s="3">
        <v>8.3800000000000008</v>
      </c>
      <c r="J4221" s="3">
        <v>10</v>
      </c>
      <c r="K4221" s="3">
        <v>83.8</v>
      </c>
      <c r="L4221" s="3" t="s">
        <v>18</v>
      </c>
      <c r="M4221" s="5">
        <v>2</v>
      </c>
      <c r="N4221" s="6" t="str">
        <f>IF(ev_charging_network_usage_!$I4221&lt;=10,"Low",IF(ev_charging_network_usage_!$I4221&lt;=30,"Medium","High"))</f>
        <v>Low</v>
      </c>
      <c r="O4221" s="6" t="str">
        <f t="shared" si="265"/>
        <v>Low Satisfaction</v>
      </c>
      <c r="P4221" s="6" t="str">
        <f>IF(ev_charging_network_usage_!$H4221&lt;30,"Short Charging",IF(ev_charging_network_usage_!$H4221&lt;=60,"Medium Charging","Long Charging"))</f>
        <v>Short Charging</v>
      </c>
      <c r="Q4221" s="6">
        <f t="shared" si="264"/>
        <v>2</v>
      </c>
      <c r="R4221" s="30">
        <f t="shared" si="262"/>
        <v>0.34236111111111112</v>
      </c>
      <c r="S4221" s="28">
        <f t="shared" si="263"/>
        <v>45156</v>
      </c>
      <c r="T4221" s="28"/>
    </row>
    <row r="4222" spans="1:20" ht="13.2" x14ac:dyDescent="0.25">
      <c r="A4222" s="7" t="s">
        <v>9301</v>
      </c>
      <c r="B4222" s="7" t="s">
        <v>78</v>
      </c>
      <c r="C4222" s="7" t="s">
        <v>30</v>
      </c>
      <c r="D4222" s="7" t="s">
        <v>34</v>
      </c>
      <c r="E4222" s="7" t="s">
        <v>17</v>
      </c>
      <c r="F4222" s="7" t="s">
        <v>9302</v>
      </c>
      <c r="G4222" s="7" t="s">
        <v>9303</v>
      </c>
      <c r="H4222" s="7">
        <v>80</v>
      </c>
      <c r="I4222" s="7">
        <v>44.96</v>
      </c>
      <c r="J4222" s="7">
        <v>10</v>
      </c>
      <c r="K4222" s="7">
        <v>449.6</v>
      </c>
      <c r="L4222" s="7" t="s">
        <v>23</v>
      </c>
      <c r="M4222" s="9">
        <v>5</v>
      </c>
      <c r="N4222" s="6" t="str">
        <f>IF(ev_charging_network_usage_!$I4222&lt;=10,"Low",IF(ev_charging_network_usage_!$I4222&lt;=30,"Medium","High"))</f>
        <v>High</v>
      </c>
      <c r="O4222" s="6" t="str">
        <f t="shared" si="265"/>
        <v>High Satisfaction</v>
      </c>
      <c r="P4222" s="6" t="str">
        <f>IF(ev_charging_network_usage_!$H4222&lt;30,"Short Charging",IF(ev_charging_network_usage_!$H4222&lt;=60,"Medium Charging","Long Charging"))</f>
        <v>Long Charging</v>
      </c>
      <c r="Q4222" s="6">
        <f t="shared" si="264"/>
        <v>2</v>
      </c>
      <c r="R4222" s="30">
        <f t="shared" si="262"/>
        <v>0.10069444444444445</v>
      </c>
      <c r="S4222" s="28">
        <f t="shared" si="263"/>
        <v>45011</v>
      </c>
      <c r="T4222" s="28"/>
    </row>
    <row r="4223" spans="1:20" ht="13.2" x14ac:dyDescent="0.25">
      <c r="A4223" s="3" t="s">
        <v>9304</v>
      </c>
      <c r="B4223" s="3" t="s">
        <v>14</v>
      </c>
      <c r="C4223" s="3" t="s">
        <v>15</v>
      </c>
      <c r="D4223" s="3" t="s">
        <v>22</v>
      </c>
      <c r="E4223" s="3" t="s">
        <v>17</v>
      </c>
      <c r="F4223" s="3" t="s">
        <v>9305</v>
      </c>
      <c r="G4223" s="3" t="s">
        <v>9306</v>
      </c>
      <c r="H4223" s="3">
        <v>112</v>
      </c>
      <c r="I4223" s="3">
        <v>45.36</v>
      </c>
      <c r="J4223" s="3">
        <v>15</v>
      </c>
      <c r="K4223" s="3">
        <v>680.4</v>
      </c>
      <c r="L4223" s="3" t="s">
        <v>18</v>
      </c>
      <c r="M4223" s="5">
        <v>5</v>
      </c>
      <c r="N4223" s="6" t="str">
        <f>IF(ev_charging_network_usage_!$I4223&lt;=10,"Low",IF(ev_charging_network_usage_!$I4223&lt;=30,"Medium","High"))</f>
        <v>High</v>
      </c>
      <c r="O4223" s="6" t="str">
        <f t="shared" si="265"/>
        <v>High Satisfaction</v>
      </c>
      <c r="P4223" s="6" t="str">
        <f>IF(ev_charging_network_usage_!$H4223&lt;30,"Short Charging",IF(ev_charging_network_usage_!$H4223&lt;=60,"Medium Charging","Long Charging"))</f>
        <v>Long Charging</v>
      </c>
      <c r="Q4223" s="6">
        <f t="shared" si="264"/>
        <v>3</v>
      </c>
      <c r="R4223" s="30">
        <f t="shared" si="262"/>
        <v>0.31805555555555554</v>
      </c>
      <c r="S4223" s="28">
        <f t="shared" si="263"/>
        <v>45553</v>
      </c>
      <c r="T4223" s="28"/>
    </row>
    <row r="4224" spans="1:20" ht="13.2" x14ac:dyDescent="0.25">
      <c r="A4224" s="7" t="s">
        <v>9307</v>
      </c>
      <c r="B4224" s="7" t="s">
        <v>43</v>
      </c>
      <c r="C4224" s="7" t="s">
        <v>30</v>
      </c>
      <c r="D4224" s="7" t="s">
        <v>16</v>
      </c>
      <c r="E4224" s="7" t="s">
        <v>35</v>
      </c>
      <c r="F4224" s="7" t="s">
        <v>9308</v>
      </c>
      <c r="G4224" s="7" t="s">
        <v>9309</v>
      </c>
      <c r="H4224" s="7">
        <v>17</v>
      </c>
      <c r="I4224" s="7">
        <v>43.61</v>
      </c>
      <c r="J4224" s="7">
        <v>15</v>
      </c>
      <c r="K4224" s="7">
        <v>654.15</v>
      </c>
      <c r="L4224" s="7" t="s">
        <v>23</v>
      </c>
      <c r="M4224" s="9">
        <v>1</v>
      </c>
      <c r="N4224" s="6" t="str">
        <f>IF(ev_charging_network_usage_!$I4224&lt;=10,"Low",IF(ev_charging_network_usage_!$I4224&lt;=30,"Medium","High"))</f>
        <v>High</v>
      </c>
      <c r="O4224" s="6" t="str">
        <f t="shared" si="265"/>
        <v>Low Satisfaction</v>
      </c>
      <c r="P4224" s="6" t="str">
        <f>IF(ev_charging_network_usage_!$H4224&lt;30,"Short Charging",IF(ev_charging_network_usage_!$H4224&lt;=60,"Medium Charging","Long Charging"))</f>
        <v>Short Charging</v>
      </c>
      <c r="Q4224" s="6">
        <f t="shared" si="264"/>
        <v>2</v>
      </c>
      <c r="R4224" s="30">
        <f t="shared" si="262"/>
        <v>0.48125000000000001</v>
      </c>
      <c r="S4224" s="28">
        <f t="shared" si="263"/>
        <v>45321</v>
      </c>
      <c r="T4224" s="28"/>
    </row>
    <row r="4225" spans="1:20" ht="13.2" x14ac:dyDescent="0.25">
      <c r="A4225" s="3" t="s">
        <v>9310</v>
      </c>
      <c r="B4225" s="3" t="s">
        <v>29</v>
      </c>
      <c r="C4225" s="3" t="s">
        <v>30</v>
      </c>
      <c r="D4225" s="3" t="s">
        <v>31</v>
      </c>
      <c r="E4225" s="3" t="s">
        <v>35</v>
      </c>
      <c r="F4225" s="4">
        <v>45477.013888888891</v>
      </c>
      <c r="G4225" s="4">
        <v>45477.041666666664</v>
      </c>
      <c r="H4225" s="3">
        <v>40</v>
      </c>
      <c r="I4225" s="3">
        <v>14.68</v>
      </c>
      <c r="J4225" s="3">
        <v>12</v>
      </c>
      <c r="K4225" s="3">
        <v>176.16</v>
      </c>
      <c r="L4225" s="3" t="s">
        <v>38</v>
      </c>
      <c r="M4225" s="5">
        <v>3</v>
      </c>
      <c r="N4225" s="6" t="str">
        <f>IF(ev_charging_network_usage_!$I4225&lt;=10,"Low",IF(ev_charging_network_usage_!$I4225&lt;=30,"Medium","High"))</f>
        <v>Medium</v>
      </c>
      <c r="O4225" s="6" t="str">
        <f t="shared" si="265"/>
        <v>Medium Satisfaction</v>
      </c>
      <c r="P4225" s="6" t="str">
        <f>IF(ev_charging_network_usage_!$H4225&lt;30,"Short Charging",IF(ev_charging_network_usage_!$H4225&lt;=60,"Medium Charging","Long Charging"))</f>
        <v>Medium Charging</v>
      </c>
      <c r="Q4225" s="6">
        <f t="shared" si="264"/>
        <v>2</v>
      </c>
      <c r="R4225" s="30">
        <f t="shared" si="262"/>
        <v>1.3888888888888888E-2</v>
      </c>
      <c r="S4225" s="28">
        <f t="shared" si="263"/>
        <v>45477</v>
      </c>
      <c r="T4225" s="28"/>
    </row>
    <row r="4226" spans="1:20" ht="13.2" x14ac:dyDescent="0.25">
      <c r="A4226" s="7" t="s">
        <v>9311</v>
      </c>
      <c r="B4226" s="7" t="s">
        <v>55</v>
      </c>
      <c r="C4226" s="7" t="s">
        <v>21</v>
      </c>
      <c r="D4226" s="7" t="s">
        <v>34</v>
      </c>
      <c r="E4226" s="7" t="s">
        <v>35</v>
      </c>
      <c r="F4226" s="7" t="s">
        <v>9312</v>
      </c>
      <c r="G4226" s="7" t="s">
        <v>9313</v>
      </c>
      <c r="H4226" s="7">
        <v>105</v>
      </c>
      <c r="I4226" s="7">
        <v>46.4</v>
      </c>
      <c r="J4226" s="7">
        <v>10</v>
      </c>
      <c r="K4226" s="7">
        <v>464</v>
      </c>
      <c r="L4226" s="7" t="s">
        <v>23</v>
      </c>
      <c r="M4226" s="9">
        <v>2</v>
      </c>
      <c r="N4226" s="6" t="str">
        <f>IF(ev_charging_network_usage_!$I4226&lt;=10,"Low",IF(ev_charging_network_usage_!$I4226&lt;=30,"Medium","High"))</f>
        <v>High</v>
      </c>
      <c r="O4226" s="6" t="str">
        <f t="shared" si="265"/>
        <v>Low Satisfaction</v>
      </c>
      <c r="P4226" s="6" t="str">
        <f>IF(ev_charging_network_usage_!$H4226&lt;30,"Short Charging",IF(ev_charging_network_usage_!$H4226&lt;=60,"Medium Charging","Long Charging"))</f>
        <v>Long Charging</v>
      </c>
      <c r="Q4226" s="6">
        <f t="shared" si="264"/>
        <v>1</v>
      </c>
      <c r="R4226" s="30">
        <f t="shared" ref="R4226:R4289" si="266">TIME(HOUR(F4226),MINUTE(F4226),SECOND(F4226))</f>
        <v>0.16180555555555556</v>
      </c>
      <c r="S4226" s="28">
        <f t="shared" ref="S4226:S4289" si="267">DATE(YEAR(F4226),MONTH(F4226),DAY(F4226))</f>
        <v>44939</v>
      </c>
      <c r="T4226" s="28"/>
    </row>
    <row r="4227" spans="1:20" ht="13.2" x14ac:dyDescent="0.25">
      <c r="A4227" s="3" t="s">
        <v>9314</v>
      </c>
      <c r="B4227" s="3" t="s">
        <v>55</v>
      </c>
      <c r="C4227" s="3" t="s">
        <v>15</v>
      </c>
      <c r="D4227" s="3" t="s">
        <v>16</v>
      </c>
      <c r="E4227" s="3" t="s">
        <v>35</v>
      </c>
      <c r="F4227" s="4">
        <v>45086.255555555559</v>
      </c>
      <c r="G4227" s="4">
        <v>45086.290972222225</v>
      </c>
      <c r="H4227" s="3">
        <v>51</v>
      </c>
      <c r="I4227" s="3">
        <v>18.7</v>
      </c>
      <c r="J4227" s="3">
        <v>12</v>
      </c>
      <c r="K4227" s="3">
        <v>224.4</v>
      </c>
      <c r="L4227" s="3" t="s">
        <v>38</v>
      </c>
      <c r="M4227" s="5">
        <v>4</v>
      </c>
      <c r="N4227" s="6" t="str">
        <f>IF(ev_charging_network_usage_!$I4227&lt;=10,"Low",IF(ev_charging_network_usage_!$I4227&lt;=30,"Medium","High"))</f>
        <v>Medium</v>
      </c>
      <c r="O4227" s="6" t="str">
        <f t="shared" si="265"/>
        <v>Medium Satisfaction</v>
      </c>
      <c r="P4227" s="6" t="str">
        <f>IF(ev_charging_network_usage_!$H4227&lt;30,"Short Charging",IF(ev_charging_network_usage_!$H4227&lt;=60,"Medium Charging","Long Charging"))</f>
        <v>Medium Charging</v>
      </c>
      <c r="Q4227" s="6">
        <f t="shared" ref="Q4227:Q4290" si="268">IF(C4227="Fast Charger",1,IF(C4227="Standard Charger",2,IF(C4227="Super Fast Charger",3,"")))</f>
        <v>3</v>
      </c>
      <c r="R4227" s="30">
        <f t="shared" si="266"/>
        <v>0.25555555555555554</v>
      </c>
      <c r="S4227" s="28">
        <f t="shared" si="267"/>
        <v>45086</v>
      </c>
      <c r="T4227" s="28"/>
    </row>
    <row r="4228" spans="1:20" ht="13.2" x14ac:dyDescent="0.25">
      <c r="A4228" s="7" t="s">
        <v>9315</v>
      </c>
      <c r="B4228" s="7" t="s">
        <v>29</v>
      </c>
      <c r="C4228" s="7" t="s">
        <v>15</v>
      </c>
      <c r="D4228" s="7" t="s">
        <v>31</v>
      </c>
      <c r="E4228" s="7" t="s">
        <v>35</v>
      </c>
      <c r="F4228" s="8">
        <v>45143.181250000001</v>
      </c>
      <c r="G4228" s="8">
        <v>45143.19027777778</v>
      </c>
      <c r="H4228" s="7">
        <v>13</v>
      </c>
      <c r="I4228" s="7">
        <v>18.98</v>
      </c>
      <c r="J4228" s="7">
        <v>10</v>
      </c>
      <c r="K4228" s="7">
        <v>189.8</v>
      </c>
      <c r="L4228" s="7" t="s">
        <v>23</v>
      </c>
      <c r="M4228" s="9">
        <v>1</v>
      </c>
      <c r="N4228" s="6" t="str">
        <f>IF(ev_charging_network_usage_!$I4228&lt;=10,"Low",IF(ev_charging_network_usage_!$I4228&lt;=30,"Medium","High"))</f>
        <v>Medium</v>
      </c>
      <c r="O4228" s="6" t="str">
        <f t="shared" ref="O4228:O4291" si="269">IF(M4228&lt;=2,"Low Satisfaction",IF(M4228&lt;=4,"Medium Satisfaction","High Satisfaction"))</f>
        <v>Low Satisfaction</v>
      </c>
      <c r="P4228" s="6" t="str">
        <f>IF(ev_charging_network_usage_!$H4228&lt;30,"Short Charging",IF(ev_charging_network_usage_!$H4228&lt;=60,"Medium Charging","Long Charging"))</f>
        <v>Short Charging</v>
      </c>
      <c r="Q4228" s="6">
        <f t="shared" si="268"/>
        <v>3</v>
      </c>
      <c r="R4228" s="30">
        <f t="shared" si="266"/>
        <v>0.18124999999999999</v>
      </c>
      <c r="S4228" s="28">
        <f t="shared" si="267"/>
        <v>45143</v>
      </c>
      <c r="T4228" s="28"/>
    </row>
    <row r="4229" spans="1:20" ht="13.2" x14ac:dyDescent="0.25">
      <c r="A4229" s="3" t="s">
        <v>9316</v>
      </c>
      <c r="B4229" s="3" t="s">
        <v>20</v>
      </c>
      <c r="C4229" s="3" t="s">
        <v>15</v>
      </c>
      <c r="D4229" s="3" t="s">
        <v>22</v>
      </c>
      <c r="E4229" s="3" t="s">
        <v>17</v>
      </c>
      <c r="F4229" s="3" t="s">
        <v>9317</v>
      </c>
      <c r="G4229" s="3" t="s">
        <v>9318</v>
      </c>
      <c r="H4229" s="3">
        <v>11</v>
      </c>
      <c r="I4229" s="3">
        <v>11</v>
      </c>
      <c r="J4229" s="3">
        <v>8</v>
      </c>
      <c r="K4229" s="3">
        <v>88</v>
      </c>
      <c r="L4229" s="3" t="s">
        <v>18</v>
      </c>
      <c r="M4229" s="5">
        <v>2</v>
      </c>
      <c r="N4229" s="6" t="str">
        <f>IF(ev_charging_network_usage_!$I4229&lt;=10,"Low",IF(ev_charging_network_usage_!$I4229&lt;=30,"Medium","High"))</f>
        <v>Medium</v>
      </c>
      <c r="O4229" s="6" t="str">
        <f t="shared" si="269"/>
        <v>Low Satisfaction</v>
      </c>
      <c r="P4229" s="6" t="str">
        <f>IF(ev_charging_network_usage_!$H4229&lt;30,"Short Charging",IF(ev_charging_network_usage_!$H4229&lt;=60,"Medium Charging","Long Charging"))</f>
        <v>Short Charging</v>
      </c>
      <c r="Q4229" s="6">
        <f t="shared" si="268"/>
        <v>3</v>
      </c>
      <c r="R4229" s="30">
        <f t="shared" si="266"/>
        <v>3.8194444444444448E-2</v>
      </c>
      <c r="S4229" s="28">
        <f t="shared" si="267"/>
        <v>44970</v>
      </c>
      <c r="T4229" s="28"/>
    </row>
    <row r="4230" spans="1:20" ht="13.2" x14ac:dyDescent="0.25">
      <c r="A4230" s="7" t="s">
        <v>9319</v>
      </c>
      <c r="B4230" s="7" t="s">
        <v>14</v>
      </c>
      <c r="C4230" s="7" t="s">
        <v>21</v>
      </c>
      <c r="D4230" s="7" t="s">
        <v>34</v>
      </c>
      <c r="E4230" s="7" t="s">
        <v>35</v>
      </c>
      <c r="F4230" s="7" t="s">
        <v>9320</v>
      </c>
      <c r="G4230" s="7" t="s">
        <v>9321</v>
      </c>
      <c r="H4230" s="7">
        <v>111</v>
      </c>
      <c r="I4230" s="7">
        <v>25.24</v>
      </c>
      <c r="J4230" s="7">
        <v>12</v>
      </c>
      <c r="K4230" s="7">
        <v>302.88</v>
      </c>
      <c r="L4230" s="7" t="s">
        <v>38</v>
      </c>
      <c r="M4230" s="9">
        <v>4</v>
      </c>
      <c r="N4230" s="6" t="str">
        <f>IF(ev_charging_network_usage_!$I4230&lt;=10,"Low",IF(ev_charging_network_usage_!$I4230&lt;=30,"Medium","High"))</f>
        <v>Medium</v>
      </c>
      <c r="O4230" s="6" t="str">
        <f t="shared" si="269"/>
        <v>Medium Satisfaction</v>
      </c>
      <c r="P4230" s="6" t="str">
        <f>IF(ev_charging_network_usage_!$H4230&lt;30,"Short Charging",IF(ev_charging_network_usage_!$H4230&lt;=60,"Medium Charging","Long Charging"))</f>
        <v>Long Charging</v>
      </c>
      <c r="Q4230" s="6">
        <f t="shared" si="268"/>
        <v>1</v>
      </c>
      <c r="R4230" s="30">
        <f t="shared" si="266"/>
        <v>0.96458333333333335</v>
      </c>
      <c r="S4230" s="28">
        <f t="shared" si="267"/>
        <v>45219</v>
      </c>
      <c r="T4230" s="28"/>
    </row>
    <row r="4231" spans="1:20" ht="13.2" x14ac:dyDescent="0.25">
      <c r="A4231" s="3" t="s">
        <v>9322</v>
      </c>
      <c r="B4231" s="3" t="s">
        <v>20</v>
      </c>
      <c r="C4231" s="3" t="s">
        <v>15</v>
      </c>
      <c r="D4231" s="3" t="s">
        <v>22</v>
      </c>
      <c r="E4231" s="3" t="s">
        <v>35</v>
      </c>
      <c r="F4231" s="3" t="s">
        <v>9323</v>
      </c>
      <c r="G4231" s="3" t="s">
        <v>9324</v>
      </c>
      <c r="H4231" s="3">
        <v>112</v>
      </c>
      <c r="I4231" s="3">
        <v>26.3</v>
      </c>
      <c r="J4231" s="3">
        <v>12</v>
      </c>
      <c r="K4231" s="3">
        <v>315.60000000000002</v>
      </c>
      <c r="L4231" s="3" t="s">
        <v>23</v>
      </c>
      <c r="M4231" s="5">
        <v>5</v>
      </c>
      <c r="N4231" s="6" t="str">
        <f>IF(ev_charging_network_usage_!$I4231&lt;=10,"Low",IF(ev_charging_network_usage_!$I4231&lt;=30,"Medium","High"))</f>
        <v>Medium</v>
      </c>
      <c r="O4231" s="6" t="str">
        <f t="shared" si="269"/>
        <v>High Satisfaction</v>
      </c>
      <c r="P4231" s="6" t="str">
        <f>IF(ev_charging_network_usage_!$H4231&lt;30,"Short Charging",IF(ev_charging_network_usage_!$H4231&lt;=60,"Medium Charging","Long Charging"))</f>
        <v>Long Charging</v>
      </c>
      <c r="Q4231" s="6">
        <f t="shared" si="268"/>
        <v>3</v>
      </c>
      <c r="R4231" s="30">
        <f t="shared" si="266"/>
        <v>0.97291666666666665</v>
      </c>
      <c r="S4231" s="28">
        <f t="shared" si="267"/>
        <v>45525</v>
      </c>
      <c r="T4231" s="28"/>
    </row>
    <row r="4232" spans="1:20" ht="13.2" x14ac:dyDescent="0.25">
      <c r="A4232" s="7" t="s">
        <v>9325</v>
      </c>
      <c r="B4232" s="7" t="s">
        <v>55</v>
      </c>
      <c r="C4232" s="7" t="s">
        <v>21</v>
      </c>
      <c r="D4232" s="7" t="s">
        <v>34</v>
      </c>
      <c r="E4232" s="7" t="s">
        <v>17</v>
      </c>
      <c r="F4232" s="7" t="s">
        <v>9326</v>
      </c>
      <c r="G4232" s="7" t="s">
        <v>9327</v>
      </c>
      <c r="H4232" s="7">
        <v>79</v>
      </c>
      <c r="I4232" s="7">
        <v>29.95</v>
      </c>
      <c r="J4232" s="7">
        <v>10</v>
      </c>
      <c r="K4232" s="7">
        <v>299.5</v>
      </c>
      <c r="L4232" s="7" t="s">
        <v>38</v>
      </c>
      <c r="M4232" s="9">
        <v>2</v>
      </c>
      <c r="N4232" s="6" t="str">
        <f>IF(ev_charging_network_usage_!$I4232&lt;=10,"Low",IF(ev_charging_network_usage_!$I4232&lt;=30,"Medium","High"))</f>
        <v>Medium</v>
      </c>
      <c r="O4232" s="6" t="str">
        <f t="shared" si="269"/>
        <v>Low Satisfaction</v>
      </c>
      <c r="P4232" s="6" t="str">
        <f>IF(ev_charging_network_usage_!$H4232&lt;30,"Short Charging",IF(ev_charging_network_usage_!$H4232&lt;=60,"Medium Charging","Long Charging"))</f>
        <v>Long Charging</v>
      </c>
      <c r="Q4232" s="6">
        <f t="shared" si="268"/>
        <v>1</v>
      </c>
      <c r="R4232" s="30">
        <f t="shared" si="266"/>
        <v>0.52152777777777781</v>
      </c>
      <c r="S4232" s="28">
        <f t="shared" si="267"/>
        <v>45517</v>
      </c>
      <c r="T4232" s="28"/>
    </row>
    <row r="4233" spans="1:20" ht="13.2" x14ac:dyDescent="0.25">
      <c r="A4233" s="3" t="s">
        <v>9328</v>
      </c>
      <c r="B4233" s="3" t="s">
        <v>14</v>
      </c>
      <c r="C4233" s="3" t="s">
        <v>30</v>
      </c>
      <c r="D4233" s="3" t="s">
        <v>34</v>
      </c>
      <c r="E4233" s="3" t="s">
        <v>35</v>
      </c>
      <c r="F4233" s="3" t="s">
        <v>9329</v>
      </c>
      <c r="G4233" s="3" t="s">
        <v>9330</v>
      </c>
      <c r="H4233" s="3">
        <v>110</v>
      </c>
      <c r="I4233" s="3">
        <v>37.25</v>
      </c>
      <c r="J4233" s="3">
        <v>8</v>
      </c>
      <c r="K4233" s="3">
        <v>298</v>
      </c>
      <c r="L4233" s="3" t="s">
        <v>18</v>
      </c>
      <c r="M4233" s="5">
        <v>2</v>
      </c>
      <c r="N4233" s="6" t="str">
        <f>IF(ev_charging_network_usage_!$I4233&lt;=10,"Low",IF(ev_charging_network_usage_!$I4233&lt;=30,"Medium","High"))</f>
        <v>High</v>
      </c>
      <c r="O4233" s="6" t="str">
        <f t="shared" si="269"/>
        <v>Low Satisfaction</v>
      </c>
      <c r="P4233" s="6" t="str">
        <f>IF(ev_charging_network_usage_!$H4233&lt;30,"Short Charging",IF(ev_charging_network_usage_!$H4233&lt;=60,"Medium Charging","Long Charging"))</f>
        <v>Long Charging</v>
      </c>
      <c r="Q4233" s="6">
        <f t="shared" si="268"/>
        <v>2</v>
      </c>
      <c r="R4233" s="30">
        <f t="shared" si="266"/>
        <v>0.51458333333333328</v>
      </c>
      <c r="S4233" s="28">
        <f t="shared" si="267"/>
        <v>45060</v>
      </c>
      <c r="T4233" s="28"/>
    </row>
    <row r="4234" spans="1:20" ht="13.2" x14ac:dyDescent="0.25">
      <c r="A4234" s="7" t="s">
        <v>9331</v>
      </c>
      <c r="B4234" s="7" t="s">
        <v>43</v>
      </c>
      <c r="C4234" s="7" t="s">
        <v>15</v>
      </c>
      <c r="D4234" s="7" t="s">
        <v>22</v>
      </c>
      <c r="E4234" s="7" t="s">
        <v>17</v>
      </c>
      <c r="F4234" s="7" t="s">
        <v>9332</v>
      </c>
      <c r="G4234" s="7" t="s">
        <v>9333</v>
      </c>
      <c r="H4234" s="7">
        <v>43</v>
      </c>
      <c r="I4234" s="7">
        <v>45.81</v>
      </c>
      <c r="J4234" s="7">
        <v>15</v>
      </c>
      <c r="K4234" s="7">
        <v>687.15</v>
      </c>
      <c r="L4234" s="7" t="s">
        <v>38</v>
      </c>
      <c r="M4234" s="9">
        <v>5</v>
      </c>
      <c r="N4234" s="6" t="str">
        <f>IF(ev_charging_network_usage_!$I4234&lt;=10,"Low",IF(ev_charging_network_usage_!$I4234&lt;=30,"Medium","High"))</f>
        <v>High</v>
      </c>
      <c r="O4234" s="6" t="str">
        <f t="shared" si="269"/>
        <v>High Satisfaction</v>
      </c>
      <c r="P4234" s="6" t="str">
        <f>IF(ev_charging_network_usage_!$H4234&lt;30,"Short Charging",IF(ev_charging_network_usage_!$H4234&lt;=60,"Medium Charging","Long Charging"))</f>
        <v>Medium Charging</v>
      </c>
      <c r="Q4234" s="6">
        <f t="shared" si="268"/>
        <v>3</v>
      </c>
      <c r="R4234" s="30">
        <f t="shared" si="266"/>
        <v>0.37986111111111109</v>
      </c>
      <c r="S4234" s="28">
        <f t="shared" si="267"/>
        <v>45095</v>
      </c>
      <c r="T4234" s="28"/>
    </row>
    <row r="4235" spans="1:20" ht="13.2" x14ac:dyDescent="0.25">
      <c r="A4235" s="3" t="s">
        <v>9334</v>
      </c>
      <c r="B4235" s="3" t="s">
        <v>20</v>
      </c>
      <c r="C4235" s="3" t="s">
        <v>15</v>
      </c>
      <c r="D4235" s="3" t="s">
        <v>16</v>
      </c>
      <c r="E4235" s="3" t="s">
        <v>35</v>
      </c>
      <c r="F4235" s="3" t="s">
        <v>9335</v>
      </c>
      <c r="G4235" s="3" t="s">
        <v>9336</v>
      </c>
      <c r="H4235" s="3">
        <v>63</v>
      </c>
      <c r="I4235" s="3">
        <v>29.01</v>
      </c>
      <c r="J4235" s="3">
        <v>12</v>
      </c>
      <c r="K4235" s="3">
        <v>348.12</v>
      </c>
      <c r="L4235" s="3" t="s">
        <v>18</v>
      </c>
      <c r="M4235" s="5">
        <v>5</v>
      </c>
      <c r="N4235" s="6" t="str">
        <f>IF(ev_charging_network_usage_!$I4235&lt;=10,"Low",IF(ev_charging_network_usage_!$I4235&lt;=30,"Medium","High"))</f>
        <v>Medium</v>
      </c>
      <c r="O4235" s="6" t="str">
        <f t="shared" si="269"/>
        <v>High Satisfaction</v>
      </c>
      <c r="P4235" s="6" t="str">
        <f>IF(ev_charging_network_usage_!$H4235&lt;30,"Short Charging",IF(ev_charging_network_usage_!$H4235&lt;=60,"Medium Charging","Long Charging"))</f>
        <v>Long Charging</v>
      </c>
      <c r="Q4235" s="6">
        <f t="shared" si="268"/>
        <v>3</v>
      </c>
      <c r="R4235" s="30">
        <f t="shared" si="266"/>
        <v>0.56319444444444444</v>
      </c>
      <c r="S4235" s="28">
        <f t="shared" si="267"/>
        <v>45102</v>
      </c>
      <c r="T4235" s="28"/>
    </row>
    <row r="4236" spans="1:20" ht="13.2" x14ac:dyDescent="0.25">
      <c r="A4236" s="7" t="s">
        <v>9337</v>
      </c>
      <c r="B4236" s="7" t="s">
        <v>59</v>
      </c>
      <c r="C4236" s="7" t="s">
        <v>21</v>
      </c>
      <c r="D4236" s="7" t="s">
        <v>34</v>
      </c>
      <c r="E4236" s="7" t="s">
        <v>17</v>
      </c>
      <c r="F4236" s="7" t="s">
        <v>9338</v>
      </c>
      <c r="G4236" s="7" t="s">
        <v>9339</v>
      </c>
      <c r="H4236" s="7">
        <v>54</v>
      </c>
      <c r="I4236" s="7">
        <v>22.49</v>
      </c>
      <c r="J4236" s="7">
        <v>8</v>
      </c>
      <c r="K4236" s="7">
        <v>179.92</v>
      </c>
      <c r="L4236" s="7" t="s">
        <v>23</v>
      </c>
      <c r="M4236" s="9">
        <v>3</v>
      </c>
      <c r="N4236" s="6" t="str">
        <f>IF(ev_charging_network_usage_!$I4236&lt;=10,"Low",IF(ev_charging_network_usage_!$I4236&lt;=30,"Medium","High"))</f>
        <v>Medium</v>
      </c>
      <c r="O4236" s="6" t="str">
        <f t="shared" si="269"/>
        <v>Medium Satisfaction</v>
      </c>
      <c r="P4236" s="6" t="str">
        <f>IF(ev_charging_network_usage_!$H4236&lt;30,"Short Charging",IF(ev_charging_network_usage_!$H4236&lt;=60,"Medium Charging","Long Charging"))</f>
        <v>Medium Charging</v>
      </c>
      <c r="Q4236" s="6">
        <f t="shared" si="268"/>
        <v>1</v>
      </c>
      <c r="R4236" s="30">
        <f t="shared" si="266"/>
        <v>0.30972222222222223</v>
      </c>
      <c r="S4236" s="28">
        <f t="shared" si="267"/>
        <v>45582</v>
      </c>
      <c r="T4236" s="28"/>
    </row>
    <row r="4237" spans="1:20" ht="13.2" x14ac:dyDescent="0.25">
      <c r="A4237" s="3" t="s">
        <v>9340</v>
      </c>
      <c r="B4237" s="3" t="s">
        <v>78</v>
      </c>
      <c r="C4237" s="3" t="s">
        <v>30</v>
      </c>
      <c r="D4237" s="3" t="s">
        <v>16</v>
      </c>
      <c r="E4237" s="3" t="s">
        <v>17</v>
      </c>
      <c r="F4237" s="4">
        <v>45482.334027777775</v>
      </c>
      <c r="G4237" s="4">
        <v>45482.390277777777</v>
      </c>
      <c r="H4237" s="3">
        <v>81</v>
      </c>
      <c r="I4237" s="3">
        <v>6.55</v>
      </c>
      <c r="J4237" s="3">
        <v>15</v>
      </c>
      <c r="K4237" s="3">
        <v>98.25</v>
      </c>
      <c r="L4237" s="3" t="s">
        <v>38</v>
      </c>
      <c r="M4237" s="5">
        <v>4</v>
      </c>
      <c r="N4237" s="6" t="str">
        <f>IF(ev_charging_network_usage_!$I4237&lt;=10,"Low",IF(ev_charging_network_usage_!$I4237&lt;=30,"Medium","High"))</f>
        <v>Low</v>
      </c>
      <c r="O4237" s="6" t="str">
        <f t="shared" si="269"/>
        <v>Medium Satisfaction</v>
      </c>
      <c r="P4237" s="6" t="str">
        <f>IF(ev_charging_network_usage_!$H4237&lt;30,"Short Charging",IF(ev_charging_network_usage_!$H4237&lt;=60,"Medium Charging","Long Charging"))</f>
        <v>Long Charging</v>
      </c>
      <c r="Q4237" s="6">
        <f t="shared" si="268"/>
        <v>2</v>
      </c>
      <c r="R4237" s="30">
        <f t="shared" si="266"/>
        <v>0.33402777777777776</v>
      </c>
      <c r="S4237" s="28">
        <f t="shared" si="267"/>
        <v>45482</v>
      </c>
      <c r="T4237" s="28"/>
    </row>
    <row r="4238" spans="1:20" ht="13.2" x14ac:dyDescent="0.25">
      <c r="A4238" s="7" t="s">
        <v>9341</v>
      </c>
      <c r="B4238" s="7" t="s">
        <v>14</v>
      </c>
      <c r="C4238" s="7" t="s">
        <v>30</v>
      </c>
      <c r="D4238" s="7" t="s">
        <v>31</v>
      </c>
      <c r="E4238" s="7" t="s">
        <v>35</v>
      </c>
      <c r="F4238" s="7" t="s">
        <v>9342</v>
      </c>
      <c r="G4238" s="7" t="s">
        <v>9343</v>
      </c>
      <c r="H4238" s="7">
        <v>45</v>
      </c>
      <c r="I4238" s="7">
        <v>5.8</v>
      </c>
      <c r="J4238" s="7">
        <v>8</v>
      </c>
      <c r="K4238" s="7">
        <v>46.4</v>
      </c>
      <c r="L4238" s="7" t="s">
        <v>27</v>
      </c>
      <c r="M4238" s="9">
        <v>5</v>
      </c>
      <c r="N4238" s="6" t="str">
        <f>IF(ev_charging_network_usage_!$I4238&lt;=10,"Low",IF(ev_charging_network_usage_!$I4238&lt;=30,"Medium","High"))</f>
        <v>Low</v>
      </c>
      <c r="O4238" s="6" t="str">
        <f t="shared" si="269"/>
        <v>High Satisfaction</v>
      </c>
      <c r="P4238" s="6" t="str">
        <f>IF(ev_charging_network_usage_!$H4238&lt;30,"Short Charging",IF(ev_charging_network_usage_!$H4238&lt;=60,"Medium Charging","Long Charging"))</f>
        <v>Medium Charging</v>
      </c>
      <c r="Q4238" s="6">
        <f t="shared" si="268"/>
        <v>2</v>
      </c>
      <c r="R4238" s="30">
        <f t="shared" si="266"/>
        <v>0.46944444444444444</v>
      </c>
      <c r="S4238" s="28">
        <f t="shared" si="267"/>
        <v>45496</v>
      </c>
      <c r="T4238" s="28"/>
    </row>
    <row r="4239" spans="1:20" ht="13.2" x14ac:dyDescent="0.25">
      <c r="A4239" s="3" t="s">
        <v>9344</v>
      </c>
      <c r="B4239" s="3" t="s">
        <v>78</v>
      </c>
      <c r="C4239" s="3" t="s">
        <v>21</v>
      </c>
      <c r="D4239" s="3" t="s">
        <v>34</v>
      </c>
      <c r="E4239" s="3" t="s">
        <v>17</v>
      </c>
      <c r="F4239" s="4">
        <v>45235.142361111109</v>
      </c>
      <c r="G4239" s="4">
        <v>45235.205555555556</v>
      </c>
      <c r="H4239" s="3">
        <v>91</v>
      </c>
      <c r="I4239" s="3">
        <v>36.97</v>
      </c>
      <c r="J4239" s="3">
        <v>12</v>
      </c>
      <c r="K4239" s="3">
        <v>443.64</v>
      </c>
      <c r="L4239" s="3" t="s">
        <v>27</v>
      </c>
      <c r="M4239" s="5">
        <v>4</v>
      </c>
      <c r="N4239" s="6" t="str">
        <f>IF(ev_charging_network_usage_!$I4239&lt;=10,"Low",IF(ev_charging_network_usage_!$I4239&lt;=30,"Medium","High"))</f>
        <v>High</v>
      </c>
      <c r="O4239" s="6" t="str">
        <f t="shared" si="269"/>
        <v>Medium Satisfaction</v>
      </c>
      <c r="P4239" s="6" t="str">
        <f>IF(ev_charging_network_usage_!$H4239&lt;30,"Short Charging",IF(ev_charging_network_usage_!$H4239&lt;=60,"Medium Charging","Long Charging"))</f>
        <v>Long Charging</v>
      </c>
      <c r="Q4239" s="6">
        <f t="shared" si="268"/>
        <v>1</v>
      </c>
      <c r="R4239" s="30">
        <f t="shared" si="266"/>
        <v>0.1423611111111111</v>
      </c>
      <c r="S4239" s="28">
        <f t="shared" si="267"/>
        <v>45235</v>
      </c>
      <c r="T4239" s="28"/>
    </row>
    <row r="4240" spans="1:20" ht="13.2" x14ac:dyDescent="0.25">
      <c r="A4240" s="7" t="s">
        <v>9345</v>
      </c>
      <c r="B4240" s="7" t="s">
        <v>20</v>
      </c>
      <c r="C4240" s="7" t="s">
        <v>30</v>
      </c>
      <c r="D4240" s="7" t="s">
        <v>22</v>
      </c>
      <c r="E4240" s="7" t="s">
        <v>17</v>
      </c>
      <c r="F4240" s="8">
        <v>45384.220138888886</v>
      </c>
      <c r="G4240" s="8">
        <v>45384.26666666667</v>
      </c>
      <c r="H4240" s="7">
        <v>67</v>
      </c>
      <c r="I4240" s="7">
        <v>53</v>
      </c>
      <c r="J4240" s="7">
        <v>10</v>
      </c>
      <c r="K4240" s="7">
        <v>530</v>
      </c>
      <c r="L4240" s="7" t="s">
        <v>23</v>
      </c>
      <c r="M4240" s="9">
        <v>4</v>
      </c>
      <c r="N4240" s="6" t="str">
        <f>IF(ev_charging_network_usage_!$I4240&lt;=10,"Low",IF(ev_charging_network_usage_!$I4240&lt;=30,"Medium","High"))</f>
        <v>High</v>
      </c>
      <c r="O4240" s="6" t="str">
        <f t="shared" si="269"/>
        <v>Medium Satisfaction</v>
      </c>
      <c r="P4240" s="6" t="str">
        <f>IF(ev_charging_network_usage_!$H4240&lt;30,"Short Charging",IF(ev_charging_network_usage_!$H4240&lt;=60,"Medium Charging","Long Charging"))</f>
        <v>Long Charging</v>
      </c>
      <c r="Q4240" s="6">
        <f t="shared" si="268"/>
        <v>2</v>
      </c>
      <c r="R4240" s="30">
        <f t="shared" si="266"/>
        <v>0.22013888888888888</v>
      </c>
      <c r="S4240" s="28">
        <f t="shared" si="267"/>
        <v>45384</v>
      </c>
      <c r="T4240" s="28"/>
    </row>
    <row r="4241" spans="1:20" ht="13.2" x14ac:dyDescent="0.25">
      <c r="A4241" s="3" t="s">
        <v>9346</v>
      </c>
      <c r="B4241" s="3" t="s">
        <v>55</v>
      </c>
      <c r="C4241" s="3" t="s">
        <v>30</v>
      </c>
      <c r="D4241" s="3" t="s">
        <v>31</v>
      </c>
      <c r="E4241" s="3" t="s">
        <v>35</v>
      </c>
      <c r="F4241" s="3" t="s">
        <v>9347</v>
      </c>
      <c r="G4241" s="3" t="s">
        <v>9348</v>
      </c>
      <c r="H4241" s="3">
        <v>112</v>
      </c>
      <c r="I4241" s="3">
        <v>14.16</v>
      </c>
      <c r="J4241" s="3">
        <v>12</v>
      </c>
      <c r="K4241" s="3">
        <v>169.92</v>
      </c>
      <c r="L4241" s="3" t="s">
        <v>23</v>
      </c>
      <c r="M4241" s="5">
        <v>5</v>
      </c>
      <c r="N4241" s="6" t="str">
        <f>IF(ev_charging_network_usage_!$I4241&lt;=10,"Low",IF(ev_charging_network_usage_!$I4241&lt;=30,"Medium","High"))</f>
        <v>Medium</v>
      </c>
      <c r="O4241" s="6" t="str">
        <f t="shared" si="269"/>
        <v>High Satisfaction</v>
      </c>
      <c r="P4241" s="6" t="str">
        <f>IF(ev_charging_network_usage_!$H4241&lt;30,"Short Charging",IF(ev_charging_network_usage_!$H4241&lt;=60,"Medium Charging","Long Charging"))</f>
        <v>Long Charging</v>
      </c>
      <c r="Q4241" s="6">
        <f t="shared" si="268"/>
        <v>2</v>
      </c>
      <c r="R4241" s="30">
        <f t="shared" si="266"/>
        <v>0.6875</v>
      </c>
      <c r="S4241" s="28">
        <f t="shared" si="267"/>
        <v>45062</v>
      </c>
      <c r="T4241" s="28"/>
    </row>
    <row r="4242" spans="1:20" ht="13.2" x14ac:dyDescent="0.25">
      <c r="A4242" s="7" t="s">
        <v>9349</v>
      </c>
      <c r="B4242" s="7" t="s">
        <v>78</v>
      </c>
      <c r="C4242" s="7" t="s">
        <v>15</v>
      </c>
      <c r="D4242" s="7" t="s">
        <v>34</v>
      </c>
      <c r="E4242" s="7" t="s">
        <v>17</v>
      </c>
      <c r="F4242" s="8">
        <v>45628.349305555559</v>
      </c>
      <c r="G4242" s="8">
        <v>45628.422222222223</v>
      </c>
      <c r="H4242" s="7">
        <v>105</v>
      </c>
      <c r="I4242" s="7">
        <v>7.84</v>
      </c>
      <c r="J4242" s="7">
        <v>8</v>
      </c>
      <c r="K4242" s="7">
        <v>62.72</v>
      </c>
      <c r="L4242" s="7" t="s">
        <v>38</v>
      </c>
      <c r="M4242" s="9">
        <v>4</v>
      </c>
      <c r="N4242" s="6" t="str">
        <f>IF(ev_charging_network_usage_!$I4242&lt;=10,"Low",IF(ev_charging_network_usage_!$I4242&lt;=30,"Medium","High"))</f>
        <v>Low</v>
      </c>
      <c r="O4242" s="6" t="str">
        <f t="shared" si="269"/>
        <v>Medium Satisfaction</v>
      </c>
      <c r="P4242" s="6" t="str">
        <f>IF(ev_charging_network_usage_!$H4242&lt;30,"Short Charging",IF(ev_charging_network_usage_!$H4242&lt;=60,"Medium Charging","Long Charging"))</f>
        <v>Long Charging</v>
      </c>
      <c r="Q4242" s="6">
        <f t="shared" si="268"/>
        <v>3</v>
      </c>
      <c r="R4242" s="30">
        <f t="shared" si="266"/>
        <v>0.34930555555555554</v>
      </c>
      <c r="S4242" s="28">
        <f t="shared" si="267"/>
        <v>45628</v>
      </c>
      <c r="T4242" s="28"/>
    </row>
    <row r="4243" spans="1:20" ht="13.2" x14ac:dyDescent="0.25">
      <c r="A4243" s="3" t="s">
        <v>9350</v>
      </c>
      <c r="B4243" s="3" t="s">
        <v>43</v>
      </c>
      <c r="C4243" s="3" t="s">
        <v>15</v>
      </c>
      <c r="D4243" s="3" t="s">
        <v>22</v>
      </c>
      <c r="E4243" s="3" t="s">
        <v>35</v>
      </c>
      <c r="F4243" s="3" t="s">
        <v>9351</v>
      </c>
      <c r="G4243" s="3" t="s">
        <v>9352</v>
      </c>
      <c r="H4243" s="3">
        <v>42</v>
      </c>
      <c r="I4243" s="3">
        <v>16.86</v>
      </c>
      <c r="J4243" s="3">
        <v>12</v>
      </c>
      <c r="K4243" s="3">
        <v>202.32</v>
      </c>
      <c r="L4243" s="3" t="s">
        <v>27</v>
      </c>
      <c r="M4243" s="5">
        <v>2</v>
      </c>
      <c r="N4243" s="6" t="str">
        <f>IF(ev_charging_network_usage_!$I4243&lt;=10,"Low",IF(ev_charging_network_usage_!$I4243&lt;=30,"Medium","High"))</f>
        <v>Medium</v>
      </c>
      <c r="O4243" s="6" t="str">
        <f t="shared" si="269"/>
        <v>Low Satisfaction</v>
      </c>
      <c r="P4243" s="6" t="str">
        <f>IF(ev_charging_network_usage_!$H4243&lt;30,"Short Charging",IF(ev_charging_network_usage_!$H4243&lt;=60,"Medium Charging","Long Charging"))</f>
        <v>Medium Charging</v>
      </c>
      <c r="Q4243" s="6">
        <f t="shared" si="268"/>
        <v>3</v>
      </c>
      <c r="R4243" s="30">
        <f t="shared" si="266"/>
        <v>0.36666666666666664</v>
      </c>
      <c r="S4243" s="28">
        <f t="shared" si="267"/>
        <v>45136</v>
      </c>
      <c r="T4243" s="28"/>
    </row>
    <row r="4244" spans="1:20" ht="13.2" x14ac:dyDescent="0.25">
      <c r="A4244" s="7" t="s">
        <v>9353</v>
      </c>
      <c r="B4244" s="7" t="s">
        <v>14</v>
      </c>
      <c r="C4244" s="7" t="s">
        <v>15</v>
      </c>
      <c r="D4244" s="7" t="s">
        <v>31</v>
      </c>
      <c r="E4244" s="7" t="s">
        <v>35</v>
      </c>
      <c r="F4244" s="7" t="s">
        <v>9354</v>
      </c>
      <c r="G4244" s="7" t="s">
        <v>9355</v>
      </c>
      <c r="H4244" s="7">
        <v>90</v>
      </c>
      <c r="I4244" s="7">
        <v>11.23</v>
      </c>
      <c r="J4244" s="7">
        <v>15</v>
      </c>
      <c r="K4244" s="7">
        <v>168.45</v>
      </c>
      <c r="L4244" s="7" t="s">
        <v>18</v>
      </c>
      <c r="M4244" s="9">
        <v>5</v>
      </c>
      <c r="N4244" s="6" t="str">
        <f>IF(ev_charging_network_usage_!$I4244&lt;=10,"Low",IF(ev_charging_network_usage_!$I4244&lt;=30,"Medium","High"))</f>
        <v>Medium</v>
      </c>
      <c r="O4244" s="6" t="str">
        <f t="shared" si="269"/>
        <v>High Satisfaction</v>
      </c>
      <c r="P4244" s="6" t="str">
        <f>IF(ev_charging_network_usage_!$H4244&lt;30,"Short Charging",IF(ev_charging_network_usage_!$H4244&lt;=60,"Medium Charging","Long Charging"))</f>
        <v>Long Charging</v>
      </c>
      <c r="Q4244" s="6">
        <f t="shared" si="268"/>
        <v>3</v>
      </c>
      <c r="R4244" s="30">
        <f t="shared" si="266"/>
        <v>0.85138888888888886</v>
      </c>
      <c r="S4244" s="28">
        <f t="shared" si="267"/>
        <v>45008</v>
      </c>
      <c r="T4244" s="28"/>
    </row>
    <row r="4245" spans="1:20" ht="13.2" x14ac:dyDescent="0.25">
      <c r="A4245" s="3" t="s">
        <v>9356</v>
      </c>
      <c r="B4245" s="3" t="s">
        <v>78</v>
      </c>
      <c r="C4245" s="3" t="s">
        <v>21</v>
      </c>
      <c r="D4245" s="3" t="s">
        <v>31</v>
      </c>
      <c r="E4245" s="3" t="s">
        <v>35</v>
      </c>
      <c r="F4245" s="3" t="s">
        <v>9357</v>
      </c>
      <c r="G4245" s="3" t="s">
        <v>6991</v>
      </c>
      <c r="H4245" s="3">
        <v>38</v>
      </c>
      <c r="I4245" s="3">
        <v>58.39</v>
      </c>
      <c r="J4245" s="3">
        <v>10</v>
      </c>
      <c r="K4245" s="3">
        <v>583.9</v>
      </c>
      <c r="L4245" s="3" t="s">
        <v>27</v>
      </c>
      <c r="M4245" s="5">
        <v>4</v>
      </c>
      <c r="N4245" s="6" t="str">
        <f>IF(ev_charging_network_usage_!$I4245&lt;=10,"Low",IF(ev_charging_network_usage_!$I4245&lt;=30,"Medium","High"))</f>
        <v>High</v>
      </c>
      <c r="O4245" s="6" t="str">
        <f t="shared" si="269"/>
        <v>Medium Satisfaction</v>
      </c>
      <c r="P4245" s="6" t="str">
        <f>IF(ev_charging_network_usage_!$H4245&lt;30,"Short Charging",IF(ev_charging_network_usage_!$H4245&lt;=60,"Medium Charging","Long Charging"))</f>
        <v>Medium Charging</v>
      </c>
      <c r="Q4245" s="6">
        <f t="shared" si="268"/>
        <v>1</v>
      </c>
      <c r="R4245" s="30">
        <f t="shared" si="266"/>
        <v>0.25208333333333333</v>
      </c>
      <c r="S4245" s="28">
        <f t="shared" si="267"/>
        <v>45013</v>
      </c>
      <c r="T4245" s="28"/>
    </row>
    <row r="4246" spans="1:20" ht="13.2" x14ac:dyDescent="0.25">
      <c r="A4246" s="7" t="s">
        <v>9358</v>
      </c>
      <c r="B4246" s="7" t="s">
        <v>78</v>
      </c>
      <c r="C4246" s="7" t="s">
        <v>30</v>
      </c>
      <c r="D4246" s="7" t="s">
        <v>34</v>
      </c>
      <c r="E4246" s="7" t="s">
        <v>17</v>
      </c>
      <c r="F4246" s="7" t="s">
        <v>9359</v>
      </c>
      <c r="G4246" s="7" t="s">
        <v>9360</v>
      </c>
      <c r="H4246" s="7">
        <v>10</v>
      </c>
      <c r="I4246" s="7">
        <v>41.92</v>
      </c>
      <c r="J4246" s="7">
        <v>12</v>
      </c>
      <c r="K4246" s="7">
        <v>503.04</v>
      </c>
      <c r="L4246" s="7" t="s">
        <v>38</v>
      </c>
      <c r="M4246" s="9">
        <v>5</v>
      </c>
      <c r="N4246" s="6" t="str">
        <f>IF(ev_charging_network_usage_!$I4246&lt;=10,"Low",IF(ev_charging_network_usage_!$I4246&lt;=30,"Medium","High"))</f>
        <v>High</v>
      </c>
      <c r="O4246" s="6" t="str">
        <f t="shared" si="269"/>
        <v>High Satisfaction</v>
      </c>
      <c r="P4246" s="6" t="str">
        <f>IF(ev_charging_network_usage_!$H4246&lt;30,"Short Charging",IF(ev_charging_network_usage_!$H4246&lt;=60,"Medium Charging","Long Charging"))</f>
        <v>Short Charging</v>
      </c>
      <c r="Q4246" s="6">
        <f t="shared" si="268"/>
        <v>2</v>
      </c>
      <c r="R4246" s="30">
        <f t="shared" si="266"/>
        <v>0.76111111111111107</v>
      </c>
      <c r="S4246" s="28">
        <f t="shared" si="267"/>
        <v>45613</v>
      </c>
      <c r="T4246" s="28"/>
    </row>
    <row r="4247" spans="1:20" ht="13.2" x14ac:dyDescent="0.25">
      <c r="A4247" s="3" t="s">
        <v>9361</v>
      </c>
      <c r="B4247" s="3" t="s">
        <v>55</v>
      </c>
      <c r="C4247" s="3" t="s">
        <v>15</v>
      </c>
      <c r="D4247" s="3" t="s">
        <v>34</v>
      </c>
      <c r="E4247" s="3" t="s">
        <v>35</v>
      </c>
      <c r="F4247" s="3" t="s">
        <v>9362</v>
      </c>
      <c r="G4247" s="3" t="s">
        <v>9363</v>
      </c>
      <c r="H4247" s="3">
        <v>13</v>
      </c>
      <c r="I4247" s="3">
        <v>30.73</v>
      </c>
      <c r="J4247" s="3">
        <v>10</v>
      </c>
      <c r="K4247" s="3">
        <v>307.3</v>
      </c>
      <c r="L4247" s="3" t="s">
        <v>38</v>
      </c>
      <c r="M4247" s="5">
        <v>2</v>
      </c>
      <c r="N4247" s="6" t="str">
        <f>IF(ev_charging_network_usage_!$I4247&lt;=10,"Low",IF(ev_charging_network_usage_!$I4247&lt;=30,"Medium","High"))</f>
        <v>High</v>
      </c>
      <c r="O4247" s="6" t="str">
        <f t="shared" si="269"/>
        <v>Low Satisfaction</v>
      </c>
      <c r="P4247" s="6" t="str">
        <f>IF(ev_charging_network_usage_!$H4247&lt;30,"Short Charging",IF(ev_charging_network_usage_!$H4247&lt;=60,"Medium Charging","Long Charging"))</f>
        <v>Short Charging</v>
      </c>
      <c r="Q4247" s="6">
        <f t="shared" si="268"/>
        <v>3</v>
      </c>
      <c r="R4247" s="30">
        <f t="shared" si="266"/>
        <v>0.93958333333333333</v>
      </c>
      <c r="S4247" s="28">
        <f t="shared" si="267"/>
        <v>45381</v>
      </c>
      <c r="T4247" s="28"/>
    </row>
    <row r="4248" spans="1:20" ht="13.2" x14ac:dyDescent="0.25">
      <c r="A4248" s="7" t="s">
        <v>9364</v>
      </c>
      <c r="B4248" s="7" t="s">
        <v>43</v>
      </c>
      <c r="C4248" s="7" t="s">
        <v>15</v>
      </c>
      <c r="D4248" s="7" t="s">
        <v>16</v>
      </c>
      <c r="E4248" s="7" t="s">
        <v>17</v>
      </c>
      <c r="F4248" s="8">
        <v>45602.118055555555</v>
      </c>
      <c r="G4248" s="8">
        <v>45602.127083333333</v>
      </c>
      <c r="H4248" s="7">
        <v>13</v>
      </c>
      <c r="I4248" s="7">
        <v>5.24</v>
      </c>
      <c r="J4248" s="7">
        <v>8</v>
      </c>
      <c r="K4248" s="7">
        <v>41.92</v>
      </c>
      <c r="L4248" s="7" t="s">
        <v>27</v>
      </c>
      <c r="M4248" s="9">
        <v>5</v>
      </c>
      <c r="N4248" s="6" t="str">
        <f>IF(ev_charging_network_usage_!$I4248&lt;=10,"Low",IF(ev_charging_network_usage_!$I4248&lt;=30,"Medium","High"))</f>
        <v>Low</v>
      </c>
      <c r="O4248" s="6" t="str">
        <f t="shared" si="269"/>
        <v>High Satisfaction</v>
      </c>
      <c r="P4248" s="6" t="str">
        <f>IF(ev_charging_network_usage_!$H4248&lt;30,"Short Charging",IF(ev_charging_network_usage_!$H4248&lt;=60,"Medium Charging","Long Charging"))</f>
        <v>Short Charging</v>
      </c>
      <c r="Q4248" s="6">
        <f t="shared" si="268"/>
        <v>3</v>
      </c>
      <c r="R4248" s="30">
        <f t="shared" si="266"/>
        <v>0.11805555555555555</v>
      </c>
      <c r="S4248" s="28">
        <f t="shared" si="267"/>
        <v>45602</v>
      </c>
      <c r="T4248" s="28"/>
    </row>
    <row r="4249" spans="1:20" ht="13.2" x14ac:dyDescent="0.25">
      <c r="A4249" s="3" t="s">
        <v>9365</v>
      </c>
      <c r="B4249" s="3" t="s">
        <v>43</v>
      </c>
      <c r="C4249" s="3" t="s">
        <v>30</v>
      </c>
      <c r="D4249" s="3" t="s">
        <v>22</v>
      </c>
      <c r="E4249" s="3" t="s">
        <v>35</v>
      </c>
      <c r="F4249" s="4">
        <v>45478.675694444442</v>
      </c>
      <c r="G4249" s="4">
        <v>45478.73333333333</v>
      </c>
      <c r="H4249" s="3">
        <v>83</v>
      </c>
      <c r="I4249" s="3">
        <v>32.56</v>
      </c>
      <c r="J4249" s="3">
        <v>12</v>
      </c>
      <c r="K4249" s="3">
        <v>390.72</v>
      </c>
      <c r="L4249" s="3" t="s">
        <v>18</v>
      </c>
      <c r="M4249" s="5">
        <v>1</v>
      </c>
      <c r="N4249" s="6" t="str">
        <f>IF(ev_charging_network_usage_!$I4249&lt;=10,"Low",IF(ev_charging_network_usage_!$I4249&lt;=30,"Medium","High"))</f>
        <v>High</v>
      </c>
      <c r="O4249" s="6" t="str">
        <f t="shared" si="269"/>
        <v>Low Satisfaction</v>
      </c>
      <c r="P4249" s="6" t="str">
        <f>IF(ev_charging_network_usage_!$H4249&lt;30,"Short Charging",IF(ev_charging_network_usage_!$H4249&lt;=60,"Medium Charging","Long Charging"))</f>
        <v>Long Charging</v>
      </c>
      <c r="Q4249" s="6">
        <f t="shared" si="268"/>
        <v>2</v>
      </c>
      <c r="R4249" s="30">
        <f t="shared" si="266"/>
        <v>0.67569444444444449</v>
      </c>
      <c r="S4249" s="28">
        <f t="shared" si="267"/>
        <v>45478</v>
      </c>
      <c r="T4249" s="28"/>
    </row>
    <row r="4250" spans="1:20" ht="13.2" x14ac:dyDescent="0.25">
      <c r="A4250" s="7" t="s">
        <v>9366</v>
      </c>
      <c r="B4250" s="7" t="s">
        <v>29</v>
      </c>
      <c r="C4250" s="7" t="s">
        <v>30</v>
      </c>
      <c r="D4250" s="7" t="s">
        <v>31</v>
      </c>
      <c r="E4250" s="7" t="s">
        <v>35</v>
      </c>
      <c r="F4250" s="7" t="s">
        <v>9367</v>
      </c>
      <c r="G4250" s="7" t="s">
        <v>9368</v>
      </c>
      <c r="H4250" s="7">
        <v>82</v>
      </c>
      <c r="I4250" s="7">
        <v>2.48</v>
      </c>
      <c r="J4250" s="7">
        <v>12</v>
      </c>
      <c r="K4250" s="7">
        <v>29.76</v>
      </c>
      <c r="L4250" s="7" t="s">
        <v>27</v>
      </c>
      <c r="M4250" s="9">
        <v>3</v>
      </c>
      <c r="N4250" s="6" t="str">
        <f>IF(ev_charging_network_usage_!$I4250&lt;=10,"Low",IF(ev_charging_network_usage_!$I4250&lt;=30,"Medium","High"))</f>
        <v>Low</v>
      </c>
      <c r="O4250" s="6" t="str">
        <f t="shared" si="269"/>
        <v>Medium Satisfaction</v>
      </c>
      <c r="P4250" s="6" t="str">
        <f>IF(ev_charging_network_usage_!$H4250&lt;30,"Short Charging",IF(ev_charging_network_usage_!$H4250&lt;=60,"Medium Charging","Long Charging"))</f>
        <v>Long Charging</v>
      </c>
      <c r="Q4250" s="6">
        <f t="shared" si="268"/>
        <v>2</v>
      </c>
      <c r="R4250" s="30">
        <f t="shared" si="266"/>
        <v>0.36388888888888887</v>
      </c>
      <c r="S4250" s="28">
        <f t="shared" si="267"/>
        <v>45549</v>
      </c>
      <c r="T4250" s="28"/>
    </row>
    <row r="4251" spans="1:20" ht="13.2" x14ac:dyDescent="0.25">
      <c r="A4251" s="3" t="s">
        <v>9369</v>
      </c>
      <c r="B4251" s="3" t="s">
        <v>48</v>
      </c>
      <c r="C4251" s="3" t="s">
        <v>30</v>
      </c>
      <c r="D4251" s="3" t="s">
        <v>34</v>
      </c>
      <c r="E4251" s="3" t="s">
        <v>35</v>
      </c>
      <c r="F4251" s="3" t="s">
        <v>9370</v>
      </c>
      <c r="G4251" s="3" t="s">
        <v>9371</v>
      </c>
      <c r="H4251" s="3">
        <v>14</v>
      </c>
      <c r="I4251" s="3">
        <v>5.14</v>
      </c>
      <c r="J4251" s="3">
        <v>15</v>
      </c>
      <c r="K4251" s="3">
        <v>77.099999999999994</v>
      </c>
      <c r="L4251" s="3" t="s">
        <v>23</v>
      </c>
      <c r="M4251" s="5">
        <v>1</v>
      </c>
      <c r="N4251" s="6" t="str">
        <f>IF(ev_charging_network_usage_!$I4251&lt;=10,"Low",IF(ev_charging_network_usage_!$I4251&lt;=30,"Medium","High"))</f>
        <v>Low</v>
      </c>
      <c r="O4251" s="6" t="str">
        <f t="shared" si="269"/>
        <v>Low Satisfaction</v>
      </c>
      <c r="P4251" s="6" t="str">
        <f>IF(ev_charging_network_usage_!$H4251&lt;30,"Short Charging",IF(ev_charging_network_usage_!$H4251&lt;=60,"Medium Charging","Long Charging"))</f>
        <v>Short Charging</v>
      </c>
      <c r="Q4251" s="6">
        <f t="shared" si="268"/>
        <v>2</v>
      </c>
      <c r="R4251" s="30">
        <f t="shared" si="266"/>
        <v>0.48472222222222222</v>
      </c>
      <c r="S4251" s="28">
        <f t="shared" si="267"/>
        <v>45129</v>
      </c>
      <c r="T4251" s="28"/>
    </row>
    <row r="4252" spans="1:20" ht="13.2" x14ac:dyDescent="0.25">
      <c r="A4252" s="7" t="s">
        <v>9372</v>
      </c>
      <c r="B4252" s="7" t="s">
        <v>48</v>
      </c>
      <c r="C4252" s="7" t="s">
        <v>15</v>
      </c>
      <c r="D4252" s="7" t="s">
        <v>22</v>
      </c>
      <c r="E4252" s="7" t="s">
        <v>35</v>
      </c>
      <c r="F4252" s="7" t="s">
        <v>9373</v>
      </c>
      <c r="G4252" s="7" t="s">
        <v>9374</v>
      </c>
      <c r="H4252" s="7">
        <v>66</v>
      </c>
      <c r="I4252" s="7">
        <v>12.5</v>
      </c>
      <c r="J4252" s="7">
        <v>8</v>
      </c>
      <c r="K4252" s="7">
        <v>100</v>
      </c>
      <c r="L4252" s="7" t="s">
        <v>27</v>
      </c>
      <c r="M4252" s="9">
        <v>5</v>
      </c>
      <c r="N4252" s="6" t="str">
        <f>IF(ev_charging_network_usage_!$I4252&lt;=10,"Low",IF(ev_charging_network_usage_!$I4252&lt;=30,"Medium","High"))</f>
        <v>Medium</v>
      </c>
      <c r="O4252" s="6" t="str">
        <f t="shared" si="269"/>
        <v>High Satisfaction</v>
      </c>
      <c r="P4252" s="6" t="str">
        <f>IF(ev_charging_network_usage_!$H4252&lt;30,"Short Charging",IF(ev_charging_network_usage_!$H4252&lt;=60,"Medium Charging","Long Charging"))</f>
        <v>Long Charging</v>
      </c>
      <c r="Q4252" s="6">
        <f t="shared" si="268"/>
        <v>3</v>
      </c>
      <c r="R4252" s="30">
        <f t="shared" si="266"/>
        <v>0.29444444444444445</v>
      </c>
      <c r="S4252" s="28">
        <f t="shared" si="267"/>
        <v>44956</v>
      </c>
      <c r="T4252" s="28"/>
    </row>
    <row r="4253" spans="1:20" ht="13.2" x14ac:dyDescent="0.25">
      <c r="A4253" s="3" t="s">
        <v>9375</v>
      </c>
      <c r="B4253" s="3" t="s">
        <v>43</v>
      </c>
      <c r="C4253" s="3" t="s">
        <v>15</v>
      </c>
      <c r="D4253" s="3" t="s">
        <v>31</v>
      </c>
      <c r="E4253" s="3" t="s">
        <v>17</v>
      </c>
      <c r="F4253" s="4">
        <v>45359.754166666666</v>
      </c>
      <c r="G4253" s="4">
        <v>45359.820833333331</v>
      </c>
      <c r="H4253" s="3">
        <v>96</v>
      </c>
      <c r="I4253" s="3">
        <v>29.86</v>
      </c>
      <c r="J4253" s="3">
        <v>12</v>
      </c>
      <c r="K4253" s="3">
        <v>358.32</v>
      </c>
      <c r="L4253" s="3" t="s">
        <v>18</v>
      </c>
      <c r="M4253" s="5">
        <v>4</v>
      </c>
      <c r="N4253" s="6" t="str">
        <f>IF(ev_charging_network_usage_!$I4253&lt;=10,"Low",IF(ev_charging_network_usage_!$I4253&lt;=30,"Medium","High"))</f>
        <v>Medium</v>
      </c>
      <c r="O4253" s="6" t="str">
        <f t="shared" si="269"/>
        <v>Medium Satisfaction</v>
      </c>
      <c r="P4253" s="6" t="str">
        <f>IF(ev_charging_network_usage_!$H4253&lt;30,"Short Charging",IF(ev_charging_network_usage_!$H4253&lt;=60,"Medium Charging","Long Charging"))</f>
        <v>Long Charging</v>
      </c>
      <c r="Q4253" s="6">
        <f t="shared" si="268"/>
        <v>3</v>
      </c>
      <c r="R4253" s="30">
        <f t="shared" si="266"/>
        <v>0.75416666666666665</v>
      </c>
      <c r="S4253" s="28">
        <f t="shared" si="267"/>
        <v>45359</v>
      </c>
      <c r="T4253" s="28"/>
    </row>
    <row r="4254" spans="1:20" ht="13.2" x14ac:dyDescent="0.25">
      <c r="A4254" s="7" t="s">
        <v>9376</v>
      </c>
      <c r="B4254" s="7" t="s">
        <v>14</v>
      </c>
      <c r="C4254" s="7" t="s">
        <v>21</v>
      </c>
      <c r="D4254" s="7" t="s">
        <v>34</v>
      </c>
      <c r="E4254" s="7" t="s">
        <v>17</v>
      </c>
      <c r="F4254" s="7" t="s">
        <v>9377</v>
      </c>
      <c r="G4254" s="7" t="s">
        <v>9378</v>
      </c>
      <c r="H4254" s="7">
        <v>54</v>
      </c>
      <c r="I4254" s="7">
        <v>23.68</v>
      </c>
      <c r="J4254" s="7">
        <v>8</v>
      </c>
      <c r="K4254" s="7">
        <v>189.44</v>
      </c>
      <c r="L4254" s="7" t="s">
        <v>18</v>
      </c>
      <c r="M4254" s="9">
        <v>2</v>
      </c>
      <c r="N4254" s="6" t="str">
        <f>IF(ev_charging_network_usage_!$I4254&lt;=10,"Low",IF(ev_charging_network_usage_!$I4254&lt;=30,"Medium","High"))</f>
        <v>Medium</v>
      </c>
      <c r="O4254" s="6" t="str">
        <f t="shared" si="269"/>
        <v>Low Satisfaction</v>
      </c>
      <c r="P4254" s="6" t="str">
        <f>IF(ev_charging_network_usage_!$H4254&lt;30,"Short Charging",IF(ev_charging_network_usage_!$H4254&lt;=60,"Medium Charging","Long Charging"))</f>
        <v>Medium Charging</v>
      </c>
      <c r="Q4254" s="6">
        <f t="shared" si="268"/>
        <v>1</v>
      </c>
      <c r="R4254" s="30">
        <f t="shared" si="266"/>
        <v>0.10625</v>
      </c>
      <c r="S4254" s="28">
        <f t="shared" si="267"/>
        <v>45129</v>
      </c>
      <c r="T4254" s="28"/>
    </row>
    <row r="4255" spans="1:20" ht="13.2" x14ac:dyDescent="0.25">
      <c r="A4255" s="3" t="s">
        <v>9379</v>
      </c>
      <c r="B4255" s="3" t="s">
        <v>48</v>
      </c>
      <c r="C4255" s="3" t="s">
        <v>21</v>
      </c>
      <c r="D4255" s="3" t="s">
        <v>34</v>
      </c>
      <c r="E4255" s="3" t="s">
        <v>17</v>
      </c>
      <c r="F4255" s="3" t="s">
        <v>9380</v>
      </c>
      <c r="G4255" s="3" t="s">
        <v>9381</v>
      </c>
      <c r="H4255" s="3">
        <v>16</v>
      </c>
      <c r="I4255" s="3">
        <v>48.91</v>
      </c>
      <c r="J4255" s="3">
        <v>8</v>
      </c>
      <c r="K4255" s="3">
        <v>391.28</v>
      </c>
      <c r="L4255" s="3" t="s">
        <v>27</v>
      </c>
      <c r="M4255" s="5">
        <v>5</v>
      </c>
      <c r="N4255" s="6" t="str">
        <f>IF(ev_charging_network_usage_!$I4255&lt;=10,"Low",IF(ev_charging_network_usage_!$I4255&lt;=30,"Medium","High"))</f>
        <v>High</v>
      </c>
      <c r="O4255" s="6" t="str">
        <f t="shared" si="269"/>
        <v>High Satisfaction</v>
      </c>
      <c r="P4255" s="6" t="str">
        <f>IF(ev_charging_network_usage_!$H4255&lt;30,"Short Charging",IF(ev_charging_network_usage_!$H4255&lt;=60,"Medium Charging","Long Charging"))</f>
        <v>Short Charging</v>
      </c>
      <c r="Q4255" s="6">
        <f t="shared" si="268"/>
        <v>1</v>
      </c>
      <c r="R4255" s="30">
        <f t="shared" si="266"/>
        <v>0.13333333333333333</v>
      </c>
      <c r="S4255" s="28">
        <f t="shared" si="267"/>
        <v>44953</v>
      </c>
      <c r="T4255" s="28"/>
    </row>
    <row r="4256" spans="1:20" ht="13.2" x14ac:dyDescent="0.25">
      <c r="A4256" s="7" t="s">
        <v>9382</v>
      </c>
      <c r="B4256" s="7" t="s">
        <v>20</v>
      </c>
      <c r="C4256" s="7" t="s">
        <v>15</v>
      </c>
      <c r="D4256" s="7" t="s">
        <v>22</v>
      </c>
      <c r="E4256" s="7" t="s">
        <v>17</v>
      </c>
      <c r="F4256" s="7" t="s">
        <v>9383</v>
      </c>
      <c r="G4256" s="7" t="s">
        <v>9384</v>
      </c>
      <c r="H4256" s="7">
        <v>10</v>
      </c>
      <c r="I4256" s="7">
        <v>6.25</v>
      </c>
      <c r="J4256" s="7">
        <v>8</v>
      </c>
      <c r="K4256" s="7">
        <v>50</v>
      </c>
      <c r="L4256" s="7" t="s">
        <v>18</v>
      </c>
      <c r="M4256" s="9">
        <v>3</v>
      </c>
      <c r="N4256" s="6" t="str">
        <f>IF(ev_charging_network_usage_!$I4256&lt;=10,"Low",IF(ev_charging_network_usage_!$I4256&lt;=30,"Medium","High"))</f>
        <v>Low</v>
      </c>
      <c r="O4256" s="6" t="str">
        <f t="shared" si="269"/>
        <v>Medium Satisfaction</v>
      </c>
      <c r="P4256" s="6" t="str">
        <f>IF(ev_charging_network_usage_!$H4256&lt;30,"Short Charging",IF(ev_charging_network_usage_!$H4256&lt;=60,"Medium Charging","Long Charging"))</f>
        <v>Short Charging</v>
      </c>
      <c r="Q4256" s="6">
        <f t="shared" si="268"/>
        <v>3</v>
      </c>
      <c r="R4256" s="30">
        <f t="shared" si="266"/>
        <v>0.81041666666666667</v>
      </c>
      <c r="S4256" s="28">
        <f t="shared" si="267"/>
        <v>45216</v>
      </c>
      <c r="T4256" s="28"/>
    </row>
    <row r="4257" spans="1:20" ht="13.2" x14ac:dyDescent="0.25">
      <c r="A4257" s="3" t="s">
        <v>9385</v>
      </c>
      <c r="B4257" s="3" t="s">
        <v>20</v>
      </c>
      <c r="C4257" s="3" t="s">
        <v>15</v>
      </c>
      <c r="D4257" s="3" t="s">
        <v>22</v>
      </c>
      <c r="E4257" s="3" t="s">
        <v>17</v>
      </c>
      <c r="F4257" s="4">
        <v>45021.456944444442</v>
      </c>
      <c r="G4257" s="4">
        <v>45021.468055555553</v>
      </c>
      <c r="H4257" s="3">
        <v>16</v>
      </c>
      <c r="I4257" s="3">
        <v>44.59</v>
      </c>
      <c r="J4257" s="3">
        <v>15</v>
      </c>
      <c r="K4257" s="3">
        <v>668.85</v>
      </c>
      <c r="L4257" s="3" t="s">
        <v>27</v>
      </c>
      <c r="M4257" s="5">
        <v>1</v>
      </c>
      <c r="N4257" s="6" t="str">
        <f>IF(ev_charging_network_usage_!$I4257&lt;=10,"Low",IF(ev_charging_network_usage_!$I4257&lt;=30,"Medium","High"))</f>
        <v>High</v>
      </c>
      <c r="O4257" s="6" t="str">
        <f t="shared" si="269"/>
        <v>Low Satisfaction</v>
      </c>
      <c r="P4257" s="6" t="str">
        <f>IF(ev_charging_network_usage_!$H4257&lt;30,"Short Charging",IF(ev_charging_network_usage_!$H4257&lt;=60,"Medium Charging","Long Charging"))</f>
        <v>Short Charging</v>
      </c>
      <c r="Q4257" s="6">
        <f t="shared" si="268"/>
        <v>3</v>
      </c>
      <c r="R4257" s="30">
        <f t="shared" si="266"/>
        <v>0.45694444444444443</v>
      </c>
      <c r="S4257" s="28">
        <f t="shared" si="267"/>
        <v>45021</v>
      </c>
      <c r="T4257" s="28"/>
    </row>
    <row r="4258" spans="1:20" ht="13.2" x14ac:dyDescent="0.25">
      <c r="A4258" s="7" t="s">
        <v>9386</v>
      </c>
      <c r="B4258" s="7" t="s">
        <v>59</v>
      </c>
      <c r="C4258" s="7" t="s">
        <v>15</v>
      </c>
      <c r="D4258" s="7" t="s">
        <v>22</v>
      </c>
      <c r="E4258" s="7" t="s">
        <v>35</v>
      </c>
      <c r="F4258" s="7" t="s">
        <v>9387</v>
      </c>
      <c r="G4258" s="7" t="s">
        <v>9388</v>
      </c>
      <c r="H4258" s="7">
        <v>87</v>
      </c>
      <c r="I4258" s="7">
        <v>25.86</v>
      </c>
      <c r="J4258" s="7">
        <v>15</v>
      </c>
      <c r="K4258" s="7">
        <v>387.9</v>
      </c>
      <c r="L4258" s="7" t="s">
        <v>38</v>
      </c>
      <c r="M4258" s="9">
        <v>4</v>
      </c>
      <c r="N4258" s="6" t="str">
        <f>IF(ev_charging_network_usage_!$I4258&lt;=10,"Low",IF(ev_charging_network_usage_!$I4258&lt;=30,"Medium","High"))</f>
        <v>Medium</v>
      </c>
      <c r="O4258" s="6" t="str">
        <f t="shared" si="269"/>
        <v>Medium Satisfaction</v>
      </c>
      <c r="P4258" s="6" t="str">
        <f>IF(ev_charging_network_usage_!$H4258&lt;30,"Short Charging",IF(ev_charging_network_usage_!$H4258&lt;=60,"Medium Charging","Long Charging"))</f>
        <v>Long Charging</v>
      </c>
      <c r="Q4258" s="6">
        <f t="shared" si="268"/>
        <v>3</v>
      </c>
      <c r="R4258" s="30">
        <f t="shared" si="266"/>
        <v>0.12569444444444444</v>
      </c>
      <c r="S4258" s="28">
        <f t="shared" si="267"/>
        <v>44957</v>
      </c>
      <c r="T4258" s="28"/>
    </row>
    <row r="4259" spans="1:20" ht="13.2" x14ac:dyDescent="0.25">
      <c r="A4259" s="3" t="s">
        <v>9389</v>
      </c>
      <c r="B4259" s="3" t="s">
        <v>20</v>
      </c>
      <c r="C4259" s="3" t="s">
        <v>15</v>
      </c>
      <c r="D4259" s="3" t="s">
        <v>16</v>
      </c>
      <c r="E4259" s="3" t="s">
        <v>17</v>
      </c>
      <c r="F4259" s="4">
        <v>45600.679166666669</v>
      </c>
      <c r="G4259" s="4">
        <v>45600.726388888892</v>
      </c>
      <c r="H4259" s="3">
        <v>68</v>
      </c>
      <c r="I4259" s="3">
        <v>8.81</v>
      </c>
      <c r="J4259" s="3">
        <v>10</v>
      </c>
      <c r="K4259" s="3">
        <v>88.1</v>
      </c>
      <c r="L4259" s="3" t="s">
        <v>38</v>
      </c>
      <c r="M4259" s="5">
        <v>4</v>
      </c>
      <c r="N4259" s="6" t="str">
        <f>IF(ev_charging_network_usage_!$I4259&lt;=10,"Low",IF(ev_charging_network_usage_!$I4259&lt;=30,"Medium","High"))</f>
        <v>Low</v>
      </c>
      <c r="O4259" s="6" t="str">
        <f t="shared" si="269"/>
        <v>Medium Satisfaction</v>
      </c>
      <c r="P4259" s="6" t="str">
        <f>IF(ev_charging_network_usage_!$H4259&lt;30,"Short Charging",IF(ev_charging_network_usage_!$H4259&lt;=60,"Medium Charging","Long Charging"))</f>
        <v>Long Charging</v>
      </c>
      <c r="Q4259" s="6">
        <f t="shared" si="268"/>
        <v>3</v>
      </c>
      <c r="R4259" s="30">
        <f t="shared" si="266"/>
        <v>0.6791666666666667</v>
      </c>
      <c r="S4259" s="28">
        <f t="shared" si="267"/>
        <v>45600</v>
      </c>
      <c r="T4259" s="28"/>
    </row>
    <row r="4260" spans="1:20" ht="13.2" x14ac:dyDescent="0.25">
      <c r="A4260" s="7" t="s">
        <v>9390</v>
      </c>
      <c r="B4260" s="7" t="s">
        <v>29</v>
      </c>
      <c r="C4260" s="7" t="s">
        <v>21</v>
      </c>
      <c r="D4260" s="7" t="s">
        <v>16</v>
      </c>
      <c r="E4260" s="7" t="s">
        <v>35</v>
      </c>
      <c r="F4260" s="7" t="s">
        <v>9391</v>
      </c>
      <c r="G4260" s="7" t="s">
        <v>9392</v>
      </c>
      <c r="H4260" s="7">
        <v>22</v>
      </c>
      <c r="I4260" s="7">
        <v>54.51</v>
      </c>
      <c r="J4260" s="7">
        <v>8</v>
      </c>
      <c r="K4260" s="7">
        <v>436.08</v>
      </c>
      <c r="L4260" s="7" t="s">
        <v>23</v>
      </c>
      <c r="M4260" s="9">
        <v>2</v>
      </c>
      <c r="N4260" s="6" t="str">
        <f>IF(ev_charging_network_usage_!$I4260&lt;=10,"Low",IF(ev_charging_network_usage_!$I4260&lt;=30,"Medium","High"))</f>
        <v>High</v>
      </c>
      <c r="O4260" s="6" t="str">
        <f t="shared" si="269"/>
        <v>Low Satisfaction</v>
      </c>
      <c r="P4260" s="6" t="str">
        <f>IF(ev_charging_network_usage_!$H4260&lt;30,"Short Charging",IF(ev_charging_network_usage_!$H4260&lt;=60,"Medium Charging","Long Charging"))</f>
        <v>Short Charging</v>
      </c>
      <c r="Q4260" s="6">
        <f t="shared" si="268"/>
        <v>1</v>
      </c>
      <c r="R4260" s="30">
        <f t="shared" si="266"/>
        <v>0.94305555555555554</v>
      </c>
      <c r="S4260" s="28">
        <f t="shared" si="267"/>
        <v>45040</v>
      </c>
      <c r="T4260" s="28"/>
    </row>
    <row r="4261" spans="1:20" ht="13.2" x14ac:dyDescent="0.25">
      <c r="A4261" s="3" t="s">
        <v>9393</v>
      </c>
      <c r="B4261" s="3" t="s">
        <v>78</v>
      </c>
      <c r="C4261" s="3" t="s">
        <v>21</v>
      </c>
      <c r="D4261" s="3" t="s">
        <v>16</v>
      </c>
      <c r="E4261" s="3" t="s">
        <v>17</v>
      </c>
      <c r="F4261" s="4">
        <v>45541.628472222219</v>
      </c>
      <c r="G4261" s="4">
        <v>45541.694444444445</v>
      </c>
      <c r="H4261" s="3">
        <v>95</v>
      </c>
      <c r="I4261" s="3">
        <v>57.58</v>
      </c>
      <c r="J4261" s="3">
        <v>8</v>
      </c>
      <c r="K4261" s="3">
        <v>460.64</v>
      </c>
      <c r="L4261" s="3" t="s">
        <v>38</v>
      </c>
      <c r="M4261" s="5">
        <v>2</v>
      </c>
      <c r="N4261" s="6" t="str">
        <f>IF(ev_charging_network_usage_!$I4261&lt;=10,"Low",IF(ev_charging_network_usage_!$I4261&lt;=30,"Medium","High"))</f>
        <v>High</v>
      </c>
      <c r="O4261" s="6" t="str">
        <f t="shared" si="269"/>
        <v>Low Satisfaction</v>
      </c>
      <c r="P4261" s="6" t="str">
        <f>IF(ev_charging_network_usage_!$H4261&lt;30,"Short Charging",IF(ev_charging_network_usage_!$H4261&lt;=60,"Medium Charging","Long Charging"))</f>
        <v>Long Charging</v>
      </c>
      <c r="Q4261" s="6">
        <f t="shared" si="268"/>
        <v>1</v>
      </c>
      <c r="R4261" s="30">
        <f t="shared" si="266"/>
        <v>0.62847222222222221</v>
      </c>
      <c r="S4261" s="28">
        <f t="shared" si="267"/>
        <v>45541</v>
      </c>
      <c r="T4261" s="28"/>
    </row>
    <row r="4262" spans="1:20" ht="13.2" x14ac:dyDescent="0.25">
      <c r="A4262" s="7" t="s">
        <v>9394</v>
      </c>
      <c r="B4262" s="7" t="s">
        <v>20</v>
      </c>
      <c r="C4262" s="7" t="s">
        <v>15</v>
      </c>
      <c r="D4262" s="7" t="s">
        <v>34</v>
      </c>
      <c r="E4262" s="7" t="s">
        <v>35</v>
      </c>
      <c r="F4262" s="7" t="s">
        <v>9395</v>
      </c>
      <c r="G4262" s="7" t="s">
        <v>9396</v>
      </c>
      <c r="H4262" s="7">
        <v>23</v>
      </c>
      <c r="I4262" s="7">
        <v>47.15</v>
      </c>
      <c r="J4262" s="7">
        <v>8</v>
      </c>
      <c r="K4262" s="7">
        <v>377.2</v>
      </c>
      <c r="L4262" s="7" t="s">
        <v>23</v>
      </c>
      <c r="M4262" s="9">
        <v>1</v>
      </c>
      <c r="N4262" s="6" t="str">
        <f>IF(ev_charging_network_usage_!$I4262&lt;=10,"Low",IF(ev_charging_network_usage_!$I4262&lt;=30,"Medium","High"))</f>
        <v>High</v>
      </c>
      <c r="O4262" s="6" t="str">
        <f t="shared" si="269"/>
        <v>Low Satisfaction</v>
      </c>
      <c r="P4262" s="6" t="str">
        <f>IF(ev_charging_network_usage_!$H4262&lt;30,"Short Charging",IF(ev_charging_network_usage_!$H4262&lt;=60,"Medium Charging","Long Charging"))</f>
        <v>Short Charging</v>
      </c>
      <c r="Q4262" s="6">
        <f t="shared" si="268"/>
        <v>3</v>
      </c>
      <c r="R4262" s="30">
        <f t="shared" si="266"/>
        <v>6.9444444444444448E-2</v>
      </c>
      <c r="S4262" s="28">
        <f t="shared" si="267"/>
        <v>45340</v>
      </c>
      <c r="T4262" s="28"/>
    </row>
    <row r="4263" spans="1:20" ht="13.2" x14ac:dyDescent="0.25">
      <c r="A4263" s="3" t="s">
        <v>9397</v>
      </c>
      <c r="B4263" s="3" t="s">
        <v>14</v>
      </c>
      <c r="C4263" s="3" t="s">
        <v>15</v>
      </c>
      <c r="D4263" s="3" t="s">
        <v>31</v>
      </c>
      <c r="E4263" s="3" t="s">
        <v>17</v>
      </c>
      <c r="F4263" s="3" t="s">
        <v>9398</v>
      </c>
      <c r="G4263" s="3" t="s">
        <v>9399</v>
      </c>
      <c r="H4263" s="3">
        <v>40</v>
      </c>
      <c r="I4263" s="3">
        <v>35.6</v>
      </c>
      <c r="J4263" s="3">
        <v>10</v>
      </c>
      <c r="K4263" s="3">
        <v>356</v>
      </c>
      <c r="L4263" s="3" t="s">
        <v>38</v>
      </c>
      <c r="M4263" s="5">
        <v>1</v>
      </c>
      <c r="N4263" s="6" t="str">
        <f>IF(ev_charging_network_usage_!$I4263&lt;=10,"Low",IF(ev_charging_network_usage_!$I4263&lt;=30,"Medium","High"))</f>
        <v>High</v>
      </c>
      <c r="O4263" s="6" t="str">
        <f t="shared" si="269"/>
        <v>Low Satisfaction</v>
      </c>
      <c r="P4263" s="6" t="str">
        <f>IF(ev_charging_network_usage_!$H4263&lt;30,"Short Charging",IF(ev_charging_network_usage_!$H4263&lt;=60,"Medium Charging","Long Charging"))</f>
        <v>Medium Charging</v>
      </c>
      <c r="Q4263" s="6">
        <f t="shared" si="268"/>
        <v>3</v>
      </c>
      <c r="R4263" s="30">
        <f t="shared" si="266"/>
        <v>0.25069444444444444</v>
      </c>
      <c r="S4263" s="28">
        <f t="shared" si="267"/>
        <v>45366</v>
      </c>
      <c r="T4263" s="28"/>
    </row>
    <row r="4264" spans="1:20" ht="13.2" x14ac:dyDescent="0.25">
      <c r="A4264" s="7" t="s">
        <v>9400</v>
      </c>
      <c r="B4264" s="7" t="s">
        <v>29</v>
      </c>
      <c r="C4264" s="7" t="s">
        <v>21</v>
      </c>
      <c r="D4264" s="7" t="s">
        <v>16</v>
      </c>
      <c r="E4264" s="7" t="s">
        <v>17</v>
      </c>
      <c r="F4264" s="7" t="s">
        <v>9401</v>
      </c>
      <c r="G4264" s="7" t="s">
        <v>9402</v>
      </c>
      <c r="H4264" s="7">
        <v>22</v>
      </c>
      <c r="I4264" s="7">
        <v>55</v>
      </c>
      <c r="J4264" s="7">
        <v>12</v>
      </c>
      <c r="K4264" s="7">
        <v>660</v>
      </c>
      <c r="L4264" s="7" t="s">
        <v>18</v>
      </c>
      <c r="M4264" s="9">
        <v>5</v>
      </c>
      <c r="N4264" s="6" t="str">
        <f>IF(ev_charging_network_usage_!$I4264&lt;=10,"Low",IF(ev_charging_network_usage_!$I4264&lt;=30,"Medium","High"))</f>
        <v>High</v>
      </c>
      <c r="O4264" s="6" t="str">
        <f t="shared" si="269"/>
        <v>High Satisfaction</v>
      </c>
      <c r="P4264" s="6" t="str">
        <f>IF(ev_charging_network_usage_!$H4264&lt;30,"Short Charging",IF(ev_charging_network_usage_!$H4264&lt;=60,"Medium Charging","Long Charging"))</f>
        <v>Short Charging</v>
      </c>
      <c r="Q4264" s="6">
        <f t="shared" si="268"/>
        <v>1</v>
      </c>
      <c r="R4264" s="30">
        <f t="shared" si="266"/>
        <v>0.40277777777777779</v>
      </c>
      <c r="S4264" s="28">
        <f t="shared" si="267"/>
        <v>45195</v>
      </c>
      <c r="T4264" s="28"/>
    </row>
    <row r="4265" spans="1:20" ht="13.2" x14ac:dyDescent="0.25">
      <c r="A4265" s="3" t="s">
        <v>9403</v>
      </c>
      <c r="B4265" s="3" t="s">
        <v>20</v>
      </c>
      <c r="C4265" s="3" t="s">
        <v>30</v>
      </c>
      <c r="D4265" s="3" t="s">
        <v>31</v>
      </c>
      <c r="E4265" s="3" t="s">
        <v>35</v>
      </c>
      <c r="F4265" s="3" t="s">
        <v>9404</v>
      </c>
      <c r="G4265" s="3" t="s">
        <v>9405</v>
      </c>
      <c r="H4265" s="3">
        <v>30</v>
      </c>
      <c r="I4265" s="3">
        <v>24.77</v>
      </c>
      <c r="J4265" s="3">
        <v>8</v>
      </c>
      <c r="K4265" s="3">
        <v>198.16</v>
      </c>
      <c r="L4265" s="3" t="s">
        <v>27</v>
      </c>
      <c r="M4265" s="5">
        <v>1</v>
      </c>
      <c r="N4265" s="6" t="str">
        <f>IF(ev_charging_network_usage_!$I4265&lt;=10,"Low",IF(ev_charging_network_usage_!$I4265&lt;=30,"Medium","High"))</f>
        <v>Medium</v>
      </c>
      <c r="O4265" s="6" t="str">
        <f t="shared" si="269"/>
        <v>Low Satisfaction</v>
      </c>
      <c r="P4265" s="6" t="str">
        <f>IF(ev_charging_network_usage_!$H4265&lt;30,"Short Charging",IF(ev_charging_network_usage_!$H4265&lt;=60,"Medium Charging","Long Charging"))</f>
        <v>Medium Charging</v>
      </c>
      <c r="Q4265" s="6">
        <f t="shared" si="268"/>
        <v>2</v>
      </c>
      <c r="R4265" s="30">
        <f t="shared" si="266"/>
        <v>0.69791666666666663</v>
      </c>
      <c r="S4265" s="28">
        <f t="shared" si="267"/>
        <v>45214</v>
      </c>
      <c r="T4265" s="28"/>
    </row>
    <row r="4266" spans="1:20" ht="13.2" x14ac:dyDescent="0.25">
      <c r="A4266" s="7" t="s">
        <v>9406</v>
      </c>
      <c r="B4266" s="7" t="s">
        <v>55</v>
      </c>
      <c r="C4266" s="7" t="s">
        <v>30</v>
      </c>
      <c r="D4266" s="7" t="s">
        <v>16</v>
      </c>
      <c r="E4266" s="7" t="s">
        <v>17</v>
      </c>
      <c r="F4266" s="8">
        <v>45142.017361111109</v>
      </c>
      <c r="G4266" s="8">
        <v>45142.090277777781</v>
      </c>
      <c r="H4266" s="7">
        <v>105</v>
      </c>
      <c r="I4266" s="7">
        <v>56.67</v>
      </c>
      <c r="J4266" s="7">
        <v>8</v>
      </c>
      <c r="K4266" s="7">
        <v>453.36</v>
      </c>
      <c r="L4266" s="7" t="s">
        <v>38</v>
      </c>
      <c r="M4266" s="9">
        <v>4</v>
      </c>
      <c r="N4266" s="6" t="str">
        <f>IF(ev_charging_network_usage_!$I4266&lt;=10,"Low",IF(ev_charging_network_usage_!$I4266&lt;=30,"Medium","High"))</f>
        <v>High</v>
      </c>
      <c r="O4266" s="6" t="str">
        <f t="shared" si="269"/>
        <v>Medium Satisfaction</v>
      </c>
      <c r="P4266" s="6" t="str">
        <f>IF(ev_charging_network_usage_!$H4266&lt;30,"Short Charging",IF(ev_charging_network_usage_!$H4266&lt;=60,"Medium Charging","Long Charging"))</f>
        <v>Long Charging</v>
      </c>
      <c r="Q4266" s="6">
        <f t="shared" si="268"/>
        <v>2</v>
      </c>
      <c r="R4266" s="30">
        <f t="shared" si="266"/>
        <v>1.7361111111111112E-2</v>
      </c>
      <c r="S4266" s="28">
        <f t="shared" si="267"/>
        <v>45142</v>
      </c>
      <c r="T4266" s="28"/>
    </row>
    <row r="4267" spans="1:20" ht="13.2" x14ac:dyDescent="0.25">
      <c r="A4267" s="3" t="s">
        <v>9407</v>
      </c>
      <c r="B4267" s="3" t="s">
        <v>29</v>
      </c>
      <c r="C4267" s="3" t="s">
        <v>15</v>
      </c>
      <c r="D4267" s="3" t="s">
        <v>31</v>
      </c>
      <c r="E4267" s="3" t="s">
        <v>17</v>
      </c>
      <c r="F4267" s="4">
        <v>45053.457638888889</v>
      </c>
      <c r="G4267" s="4">
        <v>45053.46597222222</v>
      </c>
      <c r="H4267" s="3">
        <v>12</v>
      </c>
      <c r="I4267" s="3">
        <v>36.49</v>
      </c>
      <c r="J4267" s="3">
        <v>10</v>
      </c>
      <c r="K4267" s="3">
        <v>364.9</v>
      </c>
      <c r="L4267" s="3" t="s">
        <v>23</v>
      </c>
      <c r="M4267" s="5">
        <v>3</v>
      </c>
      <c r="N4267" s="6" t="str">
        <f>IF(ev_charging_network_usage_!$I4267&lt;=10,"Low",IF(ev_charging_network_usage_!$I4267&lt;=30,"Medium","High"))</f>
        <v>High</v>
      </c>
      <c r="O4267" s="6" t="str">
        <f t="shared" si="269"/>
        <v>Medium Satisfaction</v>
      </c>
      <c r="P4267" s="6" t="str">
        <f>IF(ev_charging_network_usage_!$H4267&lt;30,"Short Charging",IF(ev_charging_network_usage_!$H4267&lt;=60,"Medium Charging","Long Charging"))</f>
        <v>Short Charging</v>
      </c>
      <c r="Q4267" s="6">
        <f t="shared" si="268"/>
        <v>3</v>
      </c>
      <c r="R4267" s="30">
        <f t="shared" si="266"/>
        <v>0.45763888888888887</v>
      </c>
      <c r="S4267" s="28">
        <f t="shared" si="267"/>
        <v>45053</v>
      </c>
      <c r="T4267" s="28"/>
    </row>
    <row r="4268" spans="1:20" ht="13.2" x14ac:dyDescent="0.25">
      <c r="A4268" s="7" t="s">
        <v>9408</v>
      </c>
      <c r="B4268" s="7" t="s">
        <v>14</v>
      </c>
      <c r="C4268" s="7" t="s">
        <v>30</v>
      </c>
      <c r="D4268" s="7" t="s">
        <v>34</v>
      </c>
      <c r="E4268" s="7" t="s">
        <v>35</v>
      </c>
      <c r="F4268" s="8">
        <v>45086.228472222225</v>
      </c>
      <c r="G4268" s="8">
        <v>45086.271527777775</v>
      </c>
      <c r="H4268" s="7">
        <v>62</v>
      </c>
      <c r="I4268" s="7">
        <v>19.440000000000001</v>
      </c>
      <c r="J4268" s="7">
        <v>10</v>
      </c>
      <c r="K4268" s="7">
        <v>194.4</v>
      </c>
      <c r="L4268" s="7" t="s">
        <v>38</v>
      </c>
      <c r="M4268" s="9">
        <v>2</v>
      </c>
      <c r="N4268" s="6" t="str">
        <f>IF(ev_charging_network_usage_!$I4268&lt;=10,"Low",IF(ev_charging_network_usage_!$I4268&lt;=30,"Medium","High"))</f>
        <v>Medium</v>
      </c>
      <c r="O4268" s="6" t="str">
        <f t="shared" si="269"/>
        <v>Low Satisfaction</v>
      </c>
      <c r="P4268" s="6" t="str">
        <f>IF(ev_charging_network_usage_!$H4268&lt;30,"Short Charging",IF(ev_charging_network_usage_!$H4268&lt;=60,"Medium Charging","Long Charging"))</f>
        <v>Long Charging</v>
      </c>
      <c r="Q4268" s="6">
        <f t="shared" si="268"/>
        <v>2</v>
      </c>
      <c r="R4268" s="30">
        <f t="shared" si="266"/>
        <v>0.22847222222222222</v>
      </c>
      <c r="S4268" s="28">
        <f t="shared" si="267"/>
        <v>45086</v>
      </c>
      <c r="T4268" s="28"/>
    </row>
    <row r="4269" spans="1:20" ht="13.2" x14ac:dyDescent="0.25">
      <c r="A4269" s="3" t="s">
        <v>9409</v>
      </c>
      <c r="B4269" s="3" t="s">
        <v>29</v>
      </c>
      <c r="C4269" s="3" t="s">
        <v>30</v>
      </c>
      <c r="D4269" s="3" t="s">
        <v>22</v>
      </c>
      <c r="E4269" s="3" t="s">
        <v>17</v>
      </c>
      <c r="F4269" s="3" t="s">
        <v>9410</v>
      </c>
      <c r="G4269" s="3" t="s">
        <v>9411</v>
      </c>
      <c r="H4269" s="3">
        <v>13</v>
      </c>
      <c r="I4269" s="3">
        <v>47.62</v>
      </c>
      <c r="J4269" s="3">
        <v>12</v>
      </c>
      <c r="K4269" s="3">
        <v>571.44000000000005</v>
      </c>
      <c r="L4269" s="3" t="s">
        <v>18</v>
      </c>
      <c r="M4269" s="5">
        <v>4</v>
      </c>
      <c r="N4269" s="6" t="str">
        <f>IF(ev_charging_network_usage_!$I4269&lt;=10,"Low",IF(ev_charging_network_usage_!$I4269&lt;=30,"Medium","High"))</f>
        <v>High</v>
      </c>
      <c r="O4269" s="6" t="str">
        <f t="shared" si="269"/>
        <v>Medium Satisfaction</v>
      </c>
      <c r="P4269" s="6" t="str">
        <f>IF(ev_charging_network_usage_!$H4269&lt;30,"Short Charging",IF(ev_charging_network_usage_!$H4269&lt;=60,"Medium Charging","Long Charging"))</f>
        <v>Short Charging</v>
      </c>
      <c r="Q4269" s="6">
        <f t="shared" si="268"/>
        <v>2</v>
      </c>
      <c r="R4269" s="30">
        <f t="shared" si="266"/>
        <v>0.88541666666666663</v>
      </c>
      <c r="S4269" s="28">
        <f t="shared" si="267"/>
        <v>45596</v>
      </c>
      <c r="T4269" s="28"/>
    </row>
    <row r="4270" spans="1:20" ht="13.2" x14ac:dyDescent="0.25">
      <c r="A4270" s="7" t="s">
        <v>9412</v>
      </c>
      <c r="B4270" s="7" t="s">
        <v>55</v>
      </c>
      <c r="C4270" s="7" t="s">
        <v>15</v>
      </c>
      <c r="D4270" s="7" t="s">
        <v>22</v>
      </c>
      <c r="E4270" s="7" t="s">
        <v>17</v>
      </c>
      <c r="F4270" s="7" t="s">
        <v>9413</v>
      </c>
      <c r="G4270" s="7" t="s">
        <v>9414</v>
      </c>
      <c r="H4270" s="7">
        <v>43</v>
      </c>
      <c r="I4270" s="7">
        <v>23.48</v>
      </c>
      <c r="J4270" s="7">
        <v>15</v>
      </c>
      <c r="K4270" s="7">
        <v>352.2</v>
      </c>
      <c r="L4270" s="7" t="s">
        <v>18</v>
      </c>
      <c r="M4270" s="9">
        <v>5</v>
      </c>
      <c r="N4270" s="6" t="str">
        <f>IF(ev_charging_network_usage_!$I4270&lt;=10,"Low",IF(ev_charging_network_usage_!$I4270&lt;=30,"Medium","High"))</f>
        <v>Medium</v>
      </c>
      <c r="O4270" s="6" t="str">
        <f t="shared" si="269"/>
        <v>High Satisfaction</v>
      </c>
      <c r="P4270" s="6" t="str">
        <f>IF(ev_charging_network_usage_!$H4270&lt;30,"Short Charging",IF(ev_charging_network_usage_!$H4270&lt;=60,"Medium Charging","Long Charging"))</f>
        <v>Medium Charging</v>
      </c>
      <c r="Q4270" s="6">
        <f t="shared" si="268"/>
        <v>3</v>
      </c>
      <c r="R4270" s="30">
        <f t="shared" si="266"/>
        <v>0.28611111111111109</v>
      </c>
      <c r="S4270" s="28">
        <f t="shared" si="267"/>
        <v>45309</v>
      </c>
      <c r="T4270" s="28"/>
    </row>
    <row r="4271" spans="1:20" ht="13.2" x14ac:dyDescent="0.25">
      <c r="A4271" s="3" t="s">
        <v>9415</v>
      </c>
      <c r="B4271" s="3" t="s">
        <v>29</v>
      </c>
      <c r="C4271" s="3" t="s">
        <v>21</v>
      </c>
      <c r="D4271" s="3" t="s">
        <v>31</v>
      </c>
      <c r="E4271" s="3" t="s">
        <v>35</v>
      </c>
      <c r="F4271" s="3" t="s">
        <v>9416</v>
      </c>
      <c r="G4271" s="3" t="s">
        <v>9417</v>
      </c>
      <c r="H4271" s="3">
        <v>90</v>
      </c>
      <c r="I4271" s="3">
        <v>26.03</v>
      </c>
      <c r="J4271" s="3">
        <v>15</v>
      </c>
      <c r="K4271" s="3">
        <v>390.45</v>
      </c>
      <c r="L4271" s="3" t="s">
        <v>38</v>
      </c>
      <c r="M4271" s="5">
        <v>3</v>
      </c>
      <c r="N4271" s="6" t="str">
        <f>IF(ev_charging_network_usage_!$I4271&lt;=10,"Low",IF(ev_charging_network_usage_!$I4271&lt;=30,"Medium","High"))</f>
        <v>Medium</v>
      </c>
      <c r="O4271" s="6" t="str">
        <f t="shared" si="269"/>
        <v>Medium Satisfaction</v>
      </c>
      <c r="P4271" s="6" t="str">
        <f>IF(ev_charging_network_usage_!$H4271&lt;30,"Short Charging",IF(ev_charging_network_usage_!$H4271&lt;=60,"Medium Charging","Long Charging"))</f>
        <v>Long Charging</v>
      </c>
      <c r="Q4271" s="6">
        <f t="shared" si="268"/>
        <v>1</v>
      </c>
      <c r="R4271" s="30">
        <f t="shared" si="266"/>
        <v>0.74236111111111114</v>
      </c>
      <c r="S4271" s="28">
        <f t="shared" si="267"/>
        <v>45344</v>
      </c>
      <c r="T4271" s="28"/>
    </row>
    <row r="4272" spans="1:20" ht="13.2" x14ac:dyDescent="0.25">
      <c r="A4272" s="7" t="s">
        <v>9418</v>
      </c>
      <c r="B4272" s="7" t="s">
        <v>55</v>
      </c>
      <c r="C4272" s="7" t="s">
        <v>21</v>
      </c>
      <c r="D4272" s="7" t="s">
        <v>31</v>
      </c>
      <c r="E4272" s="7" t="s">
        <v>35</v>
      </c>
      <c r="F4272" s="7" t="s">
        <v>9419</v>
      </c>
      <c r="G4272" s="7" t="s">
        <v>9420</v>
      </c>
      <c r="H4272" s="7">
        <v>118</v>
      </c>
      <c r="I4272" s="7">
        <v>45.87</v>
      </c>
      <c r="J4272" s="7">
        <v>15</v>
      </c>
      <c r="K4272" s="7">
        <v>688.05</v>
      </c>
      <c r="L4272" s="7" t="s">
        <v>27</v>
      </c>
      <c r="M4272" s="9">
        <v>3</v>
      </c>
      <c r="N4272" s="6" t="str">
        <f>IF(ev_charging_network_usage_!$I4272&lt;=10,"Low",IF(ev_charging_network_usage_!$I4272&lt;=30,"Medium","High"))</f>
        <v>High</v>
      </c>
      <c r="O4272" s="6" t="str">
        <f t="shared" si="269"/>
        <v>Medium Satisfaction</v>
      </c>
      <c r="P4272" s="6" t="str">
        <f>IF(ev_charging_network_usage_!$H4272&lt;30,"Short Charging",IF(ev_charging_network_usage_!$H4272&lt;=60,"Medium Charging","Long Charging"))</f>
        <v>Long Charging</v>
      </c>
      <c r="Q4272" s="6">
        <f t="shared" si="268"/>
        <v>1</v>
      </c>
      <c r="R4272" s="30">
        <f t="shared" si="266"/>
        <v>0.8569444444444444</v>
      </c>
      <c r="S4272" s="28">
        <f t="shared" si="267"/>
        <v>45039</v>
      </c>
      <c r="T4272" s="28"/>
    </row>
    <row r="4273" spans="1:20" ht="13.2" x14ac:dyDescent="0.25">
      <c r="A4273" s="3" t="s">
        <v>9421</v>
      </c>
      <c r="B4273" s="3" t="s">
        <v>14</v>
      </c>
      <c r="C4273" s="3" t="s">
        <v>15</v>
      </c>
      <c r="D4273" s="3" t="s">
        <v>16</v>
      </c>
      <c r="E4273" s="3" t="s">
        <v>35</v>
      </c>
      <c r="F4273" s="3" t="s">
        <v>9422</v>
      </c>
      <c r="G4273" s="3" t="s">
        <v>9423</v>
      </c>
      <c r="H4273" s="3">
        <v>29</v>
      </c>
      <c r="I4273" s="3">
        <v>7.73</v>
      </c>
      <c r="J4273" s="3">
        <v>15</v>
      </c>
      <c r="K4273" s="3">
        <v>115.95</v>
      </c>
      <c r="L4273" s="3" t="s">
        <v>23</v>
      </c>
      <c r="M4273" s="5">
        <v>1</v>
      </c>
      <c r="N4273" s="6" t="str">
        <f>IF(ev_charging_network_usage_!$I4273&lt;=10,"Low",IF(ev_charging_network_usage_!$I4273&lt;=30,"Medium","High"))</f>
        <v>Low</v>
      </c>
      <c r="O4273" s="6" t="str">
        <f t="shared" si="269"/>
        <v>Low Satisfaction</v>
      </c>
      <c r="P4273" s="6" t="str">
        <f>IF(ev_charging_network_usage_!$H4273&lt;30,"Short Charging",IF(ev_charging_network_usage_!$H4273&lt;=60,"Medium Charging","Long Charging"))</f>
        <v>Short Charging</v>
      </c>
      <c r="Q4273" s="6">
        <f t="shared" si="268"/>
        <v>3</v>
      </c>
      <c r="R4273" s="30">
        <f t="shared" si="266"/>
        <v>0.2590277777777778</v>
      </c>
      <c r="S4273" s="28">
        <f t="shared" si="267"/>
        <v>45533</v>
      </c>
      <c r="T4273" s="28"/>
    </row>
    <row r="4274" spans="1:20" ht="13.2" x14ac:dyDescent="0.25">
      <c r="A4274" s="7" t="s">
        <v>9424</v>
      </c>
      <c r="B4274" s="7" t="s">
        <v>29</v>
      </c>
      <c r="C4274" s="7" t="s">
        <v>21</v>
      </c>
      <c r="D4274" s="7" t="s">
        <v>16</v>
      </c>
      <c r="E4274" s="7" t="s">
        <v>17</v>
      </c>
      <c r="F4274" s="11">
        <v>45576.841666666667</v>
      </c>
      <c r="G4274" s="11">
        <v>45576.905555555553</v>
      </c>
      <c r="H4274" s="7">
        <v>92</v>
      </c>
      <c r="I4274" s="7">
        <v>4.63</v>
      </c>
      <c r="J4274" s="7">
        <v>10</v>
      </c>
      <c r="K4274" s="7">
        <v>46.3</v>
      </c>
      <c r="L4274" s="7" t="s">
        <v>38</v>
      </c>
      <c r="M4274" s="9">
        <v>4</v>
      </c>
      <c r="N4274" s="6" t="str">
        <f>IF(ev_charging_network_usage_!$I4274&lt;=10,"Low",IF(ev_charging_network_usage_!$I4274&lt;=30,"Medium","High"))</f>
        <v>Low</v>
      </c>
      <c r="O4274" s="6" t="str">
        <f t="shared" si="269"/>
        <v>Medium Satisfaction</v>
      </c>
      <c r="P4274" s="6" t="str">
        <f>IF(ev_charging_network_usage_!$H4274&lt;30,"Short Charging",IF(ev_charging_network_usage_!$H4274&lt;=60,"Medium Charging","Long Charging"))</f>
        <v>Long Charging</v>
      </c>
      <c r="Q4274" s="6">
        <f t="shared" si="268"/>
        <v>1</v>
      </c>
      <c r="R4274" s="30">
        <f t="shared" si="266"/>
        <v>0.84166666666666667</v>
      </c>
      <c r="S4274" s="28">
        <f t="shared" si="267"/>
        <v>45576</v>
      </c>
      <c r="T4274" s="28"/>
    </row>
    <row r="4275" spans="1:20" ht="13.2" x14ac:dyDescent="0.25">
      <c r="A4275" s="3" t="s">
        <v>9425</v>
      </c>
      <c r="B4275" s="3" t="s">
        <v>43</v>
      </c>
      <c r="C4275" s="3" t="s">
        <v>30</v>
      </c>
      <c r="D4275" s="3" t="s">
        <v>34</v>
      </c>
      <c r="E4275" s="3" t="s">
        <v>17</v>
      </c>
      <c r="F4275" s="3" t="s">
        <v>9426</v>
      </c>
      <c r="G4275" s="3" t="s">
        <v>9427</v>
      </c>
      <c r="H4275" s="3">
        <v>34</v>
      </c>
      <c r="I4275" s="3">
        <v>6.16</v>
      </c>
      <c r="J4275" s="3">
        <v>15</v>
      </c>
      <c r="K4275" s="3">
        <v>92.4</v>
      </c>
      <c r="L4275" s="3" t="s">
        <v>27</v>
      </c>
      <c r="M4275" s="5">
        <v>2</v>
      </c>
      <c r="N4275" s="6" t="str">
        <f>IF(ev_charging_network_usage_!$I4275&lt;=10,"Low",IF(ev_charging_network_usage_!$I4275&lt;=30,"Medium","High"))</f>
        <v>Low</v>
      </c>
      <c r="O4275" s="6" t="str">
        <f t="shared" si="269"/>
        <v>Low Satisfaction</v>
      </c>
      <c r="P4275" s="6" t="str">
        <f>IF(ev_charging_network_usage_!$H4275&lt;30,"Short Charging",IF(ev_charging_network_usage_!$H4275&lt;=60,"Medium Charging","Long Charging"))</f>
        <v>Medium Charging</v>
      </c>
      <c r="Q4275" s="6">
        <f t="shared" si="268"/>
        <v>2</v>
      </c>
      <c r="R4275" s="30">
        <f t="shared" si="266"/>
        <v>0.73819444444444449</v>
      </c>
      <c r="S4275" s="28">
        <f t="shared" si="267"/>
        <v>45527</v>
      </c>
      <c r="T4275" s="28"/>
    </row>
    <row r="4276" spans="1:20" ht="13.2" x14ac:dyDescent="0.25">
      <c r="A4276" s="7" t="s">
        <v>9428</v>
      </c>
      <c r="B4276" s="7" t="s">
        <v>20</v>
      </c>
      <c r="C4276" s="7" t="s">
        <v>30</v>
      </c>
      <c r="D4276" s="7" t="s">
        <v>22</v>
      </c>
      <c r="E4276" s="7" t="s">
        <v>35</v>
      </c>
      <c r="F4276" s="8">
        <v>45150.529861111114</v>
      </c>
      <c r="G4276" s="8">
        <v>45150.588888888888</v>
      </c>
      <c r="H4276" s="7">
        <v>85</v>
      </c>
      <c r="I4276" s="7">
        <v>23.74</v>
      </c>
      <c r="J4276" s="7">
        <v>10</v>
      </c>
      <c r="K4276" s="7">
        <v>237.4</v>
      </c>
      <c r="L4276" s="7" t="s">
        <v>23</v>
      </c>
      <c r="M4276" s="9">
        <v>1</v>
      </c>
      <c r="N4276" s="6" t="str">
        <f>IF(ev_charging_network_usage_!$I4276&lt;=10,"Low",IF(ev_charging_network_usage_!$I4276&lt;=30,"Medium","High"))</f>
        <v>Medium</v>
      </c>
      <c r="O4276" s="6" t="str">
        <f t="shared" si="269"/>
        <v>Low Satisfaction</v>
      </c>
      <c r="P4276" s="6" t="str">
        <f>IF(ev_charging_network_usage_!$H4276&lt;30,"Short Charging",IF(ev_charging_network_usage_!$H4276&lt;=60,"Medium Charging","Long Charging"))</f>
        <v>Long Charging</v>
      </c>
      <c r="Q4276" s="6">
        <f t="shared" si="268"/>
        <v>2</v>
      </c>
      <c r="R4276" s="30">
        <f t="shared" si="266"/>
        <v>0.52986111111111112</v>
      </c>
      <c r="S4276" s="28">
        <f t="shared" si="267"/>
        <v>45150</v>
      </c>
      <c r="T4276" s="28"/>
    </row>
    <row r="4277" spans="1:20" ht="13.2" x14ac:dyDescent="0.25">
      <c r="A4277" s="3" t="s">
        <v>9429</v>
      </c>
      <c r="B4277" s="3" t="s">
        <v>59</v>
      </c>
      <c r="C4277" s="3" t="s">
        <v>15</v>
      </c>
      <c r="D4277" s="3" t="s">
        <v>31</v>
      </c>
      <c r="E4277" s="3" t="s">
        <v>35</v>
      </c>
      <c r="F4277" s="3" t="s">
        <v>9430</v>
      </c>
      <c r="G4277" s="3" t="s">
        <v>9431</v>
      </c>
      <c r="H4277" s="3">
        <v>78</v>
      </c>
      <c r="I4277" s="3">
        <v>5.17</v>
      </c>
      <c r="J4277" s="3">
        <v>15</v>
      </c>
      <c r="K4277" s="3">
        <v>77.55</v>
      </c>
      <c r="L4277" s="3" t="s">
        <v>23</v>
      </c>
      <c r="M4277" s="5">
        <v>1</v>
      </c>
      <c r="N4277" s="6" t="str">
        <f>IF(ev_charging_network_usage_!$I4277&lt;=10,"Low",IF(ev_charging_network_usage_!$I4277&lt;=30,"Medium","High"))</f>
        <v>Low</v>
      </c>
      <c r="O4277" s="6" t="str">
        <f t="shared" si="269"/>
        <v>Low Satisfaction</v>
      </c>
      <c r="P4277" s="6" t="str">
        <f>IF(ev_charging_network_usage_!$H4277&lt;30,"Short Charging",IF(ev_charging_network_usage_!$H4277&lt;=60,"Medium Charging","Long Charging"))</f>
        <v>Long Charging</v>
      </c>
      <c r="Q4277" s="6">
        <f t="shared" si="268"/>
        <v>3</v>
      </c>
      <c r="R4277" s="30">
        <f t="shared" si="266"/>
        <v>0.37291666666666667</v>
      </c>
      <c r="S4277" s="28">
        <f t="shared" si="267"/>
        <v>45565</v>
      </c>
      <c r="T4277" s="28"/>
    </row>
    <row r="4278" spans="1:20" ht="13.2" x14ac:dyDescent="0.25">
      <c r="A4278" s="7" t="s">
        <v>9432</v>
      </c>
      <c r="B4278" s="7" t="s">
        <v>78</v>
      </c>
      <c r="C4278" s="7" t="s">
        <v>21</v>
      </c>
      <c r="D4278" s="7" t="s">
        <v>16</v>
      </c>
      <c r="E4278" s="7" t="s">
        <v>17</v>
      </c>
      <c r="F4278" s="7" t="s">
        <v>9433</v>
      </c>
      <c r="G4278" s="7" t="s">
        <v>9434</v>
      </c>
      <c r="H4278" s="7">
        <v>39</v>
      </c>
      <c r="I4278" s="7">
        <v>24.96</v>
      </c>
      <c r="J4278" s="7">
        <v>15</v>
      </c>
      <c r="K4278" s="7">
        <v>374.4</v>
      </c>
      <c r="L4278" s="7" t="s">
        <v>38</v>
      </c>
      <c r="M4278" s="9">
        <v>5</v>
      </c>
      <c r="N4278" s="6" t="str">
        <f>IF(ev_charging_network_usage_!$I4278&lt;=10,"Low",IF(ev_charging_network_usage_!$I4278&lt;=30,"Medium","High"))</f>
        <v>Medium</v>
      </c>
      <c r="O4278" s="6" t="str">
        <f t="shared" si="269"/>
        <v>High Satisfaction</v>
      </c>
      <c r="P4278" s="6" t="str">
        <f>IF(ev_charging_network_usage_!$H4278&lt;30,"Short Charging",IF(ev_charging_network_usage_!$H4278&lt;=60,"Medium Charging","Long Charging"))</f>
        <v>Medium Charging</v>
      </c>
      <c r="Q4278" s="6">
        <f t="shared" si="268"/>
        <v>1</v>
      </c>
      <c r="R4278" s="30">
        <f t="shared" si="266"/>
        <v>0.44236111111111109</v>
      </c>
      <c r="S4278" s="28">
        <f t="shared" si="267"/>
        <v>45321</v>
      </c>
      <c r="T4278" s="28"/>
    </row>
    <row r="4279" spans="1:20" ht="13.2" x14ac:dyDescent="0.25">
      <c r="A4279" s="3" t="s">
        <v>9435</v>
      </c>
      <c r="B4279" s="3" t="s">
        <v>48</v>
      </c>
      <c r="C4279" s="3" t="s">
        <v>15</v>
      </c>
      <c r="D4279" s="3" t="s">
        <v>34</v>
      </c>
      <c r="E4279" s="3" t="s">
        <v>35</v>
      </c>
      <c r="F4279" s="3" t="s">
        <v>9436</v>
      </c>
      <c r="G4279" s="3" t="s">
        <v>9437</v>
      </c>
      <c r="H4279" s="3">
        <v>119</v>
      </c>
      <c r="I4279" s="3">
        <v>9.2899999999999991</v>
      </c>
      <c r="J4279" s="3">
        <v>10</v>
      </c>
      <c r="K4279" s="3">
        <v>92.9</v>
      </c>
      <c r="L4279" s="3" t="s">
        <v>27</v>
      </c>
      <c r="M4279" s="5">
        <v>1</v>
      </c>
      <c r="N4279" s="6" t="str">
        <f>IF(ev_charging_network_usage_!$I4279&lt;=10,"Low",IF(ev_charging_network_usage_!$I4279&lt;=30,"Medium","High"))</f>
        <v>Low</v>
      </c>
      <c r="O4279" s="6" t="str">
        <f t="shared" si="269"/>
        <v>Low Satisfaction</v>
      </c>
      <c r="P4279" s="6" t="str">
        <f>IF(ev_charging_network_usage_!$H4279&lt;30,"Short Charging",IF(ev_charging_network_usage_!$H4279&lt;=60,"Medium Charging","Long Charging"))</f>
        <v>Long Charging</v>
      </c>
      <c r="Q4279" s="6">
        <f t="shared" si="268"/>
        <v>3</v>
      </c>
      <c r="R4279" s="30">
        <f t="shared" si="266"/>
        <v>4.9305555555555554E-2</v>
      </c>
      <c r="S4279" s="28">
        <f t="shared" si="267"/>
        <v>45101</v>
      </c>
      <c r="T4279" s="28"/>
    </row>
    <row r="4280" spans="1:20" ht="13.2" x14ac:dyDescent="0.25">
      <c r="A4280" s="7" t="s">
        <v>9438</v>
      </c>
      <c r="B4280" s="7" t="s">
        <v>43</v>
      </c>
      <c r="C4280" s="7" t="s">
        <v>15</v>
      </c>
      <c r="D4280" s="7" t="s">
        <v>22</v>
      </c>
      <c r="E4280" s="7" t="s">
        <v>35</v>
      </c>
      <c r="F4280" s="8">
        <v>45079.450694444444</v>
      </c>
      <c r="G4280" s="8">
        <v>45079.464583333334</v>
      </c>
      <c r="H4280" s="7">
        <v>20</v>
      </c>
      <c r="I4280" s="7">
        <v>21.67</v>
      </c>
      <c r="J4280" s="7">
        <v>8</v>
      </c>
      <c r="K4280" s="7">
        <v>173.36</v>
      </c>
      <c r="L4280" s="7" t="s">
        <v>23</v>
      </c>
      <c r="M4280" s="9">
        <v>1</v>
      </c>
      <c r="N4280" s="6" t="str">
        <f>IF(ev_charging_network_usage_!$I4280&lt;=10,"Low",IF(ev_charging_network_usage_!$I4280&lt;=30,"Medium","High"))</f>
        <v>Medium</v>
      </c>
      <c r="O4280" s="6" t="str">
        <f t="shared" si="269"/>
        <v>Low Satisfaction</v>
      </c>
      <c r="P4280" s="6" t="str">
        <f>IF(ev_charging_network_usage_!$H4280&lt;30,"Short Charging",IF(ev_charging_network_usage_!$H4280&lt;=60,"Medium Charging","Long Charging"))</f>
        <v>Short Charging</v>
      </c>
      <c r="Q4280" s="6">
        <f t="shared" si="268"/>
        <v>3</v>
      </c>
      <c r="R4280" s="30">
        <f t="shared" si="266"/>
        <v>0.45069444444444445</v>
      </c>
      <c r="S4280" s="28">
        <f t="shared" si="267"/>
        <v>45079</v>
      </c>
      <c r="T4280" s="28"/>
    </row>
    <row r="4281" spans="1:20" ht="13.2" x14ac:dyDescent="0.25">
      <c r="A4281" s="3" t="s">
        <v>9439</v>
      </c>
      <c r="B4281" s="3" t="s">
        <v>78</v>
      </c>
      <c r="C4281" s="3" t="s">
        <v>21</v>
      </c>
      <c r="D4281" s="3" t="s">
        <v>16</v>
      </c>
      <c r="E4281" s="3" t="s">
        <v>35</v>
      </c>
      <c r="F4281" s="3" t="s">
        <v>9440</v>
      </c>
      <c r="G4281" s="3" t="s">
        <v>9441</v>
      </c>
      <c r="H4281" s="3">
        <v>73</v>
      </c>
      <c r="I4281" s="3">
        <v>3.51</v>
      </c>
      <c r="J4281" s="3">
        <v>12</v>
      </c>
      <c r="K4281" s="3">
        <v>42.12</v>
      </c>
      <c r="L4281" s="3" t="s">
        <v>23</v>
      </c>
      <c r="M4281" s="5">
        <v>2</v>
      </c>
      <c r="N4281" s="6" t="str">
        <f>IF(ev_charging_network_usage_!$I4281&lt;=10,"Low",IF(ev_charging_network_usage_!$I4281&lt;=30,"Medium","High"))</f>
        <v>Low</v>
      </c>
      <c r="O4281" s="6" t="str">
        <f t="shared" si="269"/>
        <v>Low Satisfaction</v>
      </c>
      <c r="P4281" s="6" t="str">
        <f>IF(ev_charging_network_usage_!$H4281&lt;30,"Short Charging",IF(ev_charging_network_usage_!$H4281&lt;=60,"Medium Charging","Long Charging"))</f>
        <v>Long Charging</v>
      </c>
      <c r="Q4281" s="6">
        <f t="shared" si="268"/>
        <v>1</v>
      </c>
      <c r="R4281" s="30">
        <f t="shared" si="266"/>
        <v>9.3055555555555558E-2</v>
      </c>
      <c r="S4281" s="28">
        <f t="shared" si="267"/>
        <v>45305</v>
      </c>
      <c r="T4281" s="28"/>
    </row>
    <row r="4282" spans="1:20" ht="13.2" x14ac:dyDescent="0.25">
      <c r="A4282" s="7" t="s">
        <v>9442</v>
      </c>
      <c r="B4282" s="7" t="s">
        <v>59</v>
      </c>
      <c r="C4282" s="7" t="s">
        <v>15</v>
      </c>
      <c r="D4282" s="7" t="s">
        <v>16</v>
      </c>
      <c r="E4282" s="7" t="s">
        <v>35</v>
      </c>
      <c r="F4282" s="7" t="s">
        <v>9443</v>
      </c>
      <c r="G4282" s="7" t="s">
        <v>9444</v>
      </c>
      <c r="H4282" s="7">
        <v>52</v>
      </c>
      <c r="I4282" s="7">
        <v>59.51</v>
      </c>
      <c r="J4282" s="7">
        <v>15</v>
      </c>
      <c r="K4282" s="7">
        <v>892.65</v>
      </c>
      <c r="L4282" s="7" t="s">
        <v>18</v>
      </c>
      <c r="M4282" s="9">
        <v>5</v>
      </c>
      <c r="N4282" s="6" t="str">
        <f>IF(ev_charging_network_usage_!$I4282&lt;=10,"Low",IF(ev_charging_network_usage_!$I4282&lt;=30,"Medium","High"))</f>
        <v>High</v>
      </c>
      <c r="O4282" s="6" t="str">
        <f t="shared" si="269"/>
        <v>High Satisfaction</v>
      </c>
      <c r="P4282" s="6" t="str">
        <f>IF(ev_charging_network_usage_!$H4282&lt;30,"Short Charging",IF(ev_charging_network_usage_!$H4282&lt;=60,"Medium Charging","Long Charging"))</f>
        <v>Medium Charging</v>
      </c>
      <c r="Q4282" s="6">
        <f t="shared" si="268"/>
        <v>3</v>
      </c>
      <c r="R4282" s="30">
        <f t="shared" si="266"/>
        <v>0.49722222222222223</v>
      </c>
      <c r="S4282" s="28">
        <f t="shared" si="267"/>
        <v>45219</v>
      </c>
      <c r="T4282" s="28"/>
    </row>
    <row r="4283" spans="1:20" ht="13.2" x14ac:dyDescent="0.25">
      <c r="A4283" s="3" t="s">
        <v>9445</v>
      </c>
      <c r="B4283" s="3" t="s">
        <v>78</v>
      </c>
      <c r="C4283" s="3" t="s">
        <v>15</v>
      </c>
      <c r="D4283" s="3" t="s">
        <v>34</v>
      </c>
      <c r="E4283" s="3" t="s">
        <v>17</v>
      </c>
      <c r="F4283" s="4">
        <v>45446.041666666664</v>
      </c>
      <c r="G4283" s="4">
        <v>45446.098611111112</v>
      </c>
      <c r="H4283" s="3">
        <v>82</v>
      </c>
      <c r="I4283" s="3">
        <v>53.28</v>
      </c>
      <c r="J4283" s="3">
        <v>10</v>
      </c>
      <c r="K4283" s="3">
        <v>532.79999999999995</v>
      </c>
      <c r="L4283" s="3" t="s">
        <v>23</v>
      </c>
      <c r="M4283" s="5">
        <v>3</v>
      </c>
      <c r="N4283" s="6" t="str">
        <f>IF(ev_charging_network_usage_!$I4283&lt;=10,"Low",IF(ev_charging_network_usage_!$I4283&lt;=30,"Medium","High"))</f>
        <v>High</v>
      </c>
      <c r="O4283" s="6" t="str">
        <f t="shared" si="269"/>
        <v>Medium Satisfaction</v>
      </c>
      <c r="P4283" s="6" t="str">
        <f>IF(ev_charging_network_usage_!$H4283&lt;30,"Short Charging",IF(ev_charging_network_usage_!$H4283&lt;=60,"Medium Charging","Long Charging"))</f>
        <v>Long Charging</v>
      </c>
      <c r="Q4283" s="6">
        <f t="shared" si="268"/>
        <v>3</v>
      </c>
      <c r="R4283" s="30">
        <f t="shared" si="266"/>
        <v>4.1666666666666664E-2</v>
      </c>
      <c r="S4283" s="28">
        <f t="shared" si="267"/>
        <v>45446</v>
      </c>
      <c r="T4283" s="28"/>
    </row>
    <row r="4284" spans="1:20" ht="13.2" x14ac:dyDescent="0.25">
      <c r="A4284" s="7" t="s">
        <v>9446</v>
      </c>
      <c r="B4284" s="7" t="s">
        <v>29</v>
      </c>
      <c r="C4284" s="7" t="s">
        <v>21</v>
      </c>
      <c r="D4284" s="7" t="s">
        <v>22</v>
      </c>
      <c r="E4284" s="7" t="s">
        <v>17</v>
      </c>
      <c r="F4284" s="7" t="s">
        <v>9447</v>
      </c>
      <c r="G4284" s="7" t="s">
        <v>9448</v>
      </c>
      <c r="H4284" s="7">
        <v>86</v>
      </c>
      <c r="I4284" s="7">
        <v>33.32</v>
      </c>
      <c r="J4284" s="7">
        <v>8</v>
      </c>
      <c r="K4284" s="7">
        <v>266.56</v>
      </c>
      <c r="L4284" s="7" t="s">
        <v>18</v>
      </c>
      <c r="M4284" s="9">
        <v>5</v>
      </c>
      <c r="N4284" s="6" t="str">
        <f>IF(ev_charging_network_usage_!$I4284&lt;=10,"Low",IF(ev_charging_network_usage_!$I4284&lt;=30,"Medium","High"))</f>
        <v>High</v>
      </c>
      <c r="O4284" s="6" t="str">
        <f t="shared" si="269"/>
        <v>High Satisfaction</v>
      </c>
      <c r="P4284" s="6" t="str">
        <f>IF(ev_charging_network_usage_!$H4284&lt;30,"Short Charging",IF(ev_charging_network_usage_!$H4284&lt;=60,"Medium Charging","Long Charging"))</f>
        <v>Long Charging</v>
      </c>
      <c r="Q4284" s="6">
        <f t="shared" si="268"/>
        <v>1</v>
      </c>
      <c r="R4284" s="30">
        <f t="shared" si="266"/>
        <v>0.46875</v>
      </c>
      <c r="S4284" s="28">
        <f t="shared" si="267"/>
        <v>44998</v>
      </c>
      <c r="T4284" s="28"/>
    </row>
    <row r="4285" spans="1:20" ht="13.2" x14ac:dyDescent="0.25">
      <c r="A4285" s="3" t="s">
        <v>9449</v>
      </c>
      <c r="B4285" s="3" t="s">
        <v>78</v>
      </c>
      <c r="C4285" s="3" t="s">
        <v>21</v>
      </c>
      <c r="D4285" s="3" t="s">
        <v>31</v>
      </c>
      <c r="E4285" s="3" t="s">
        <v>17</v>
      </c>
      <c r="F4285" s="3" t="s">
        <v>9450</v>
      </c>
      <c r="G4285" s="3" t="s">
        <v>9451</v>
      </c>
      <c r="H4285" s="3">
        <v>34</v>
      </c>
      <c r="I4285" s="3">
        <v>25.27</v>
      </c>
      <c r="J4285" s="3">
        <v>15</v>
      </c>
      <c r="K4285" s="3">
        <v>379.05</v>
      </c>
      <c r="L4285" s="3" t="s">
        <v>27</v>
      </c>
      <c r="M4285" s="5">
        <v>2</v>
      </c>
      <c r="N4285" s="6" t="str">
        <f>IF(ev_charging_network_usage_!$I4285&lt;=10,"Low",IF(ev_charging_network_usage_!$I4285&lt;=30,"Medium","High"))</f>
        <v>Medium</v>
      </c>
      <c r="O4285" s="6" t="str">
        <f t="shared" si="269"/>
        <v>Low Satisfaction</v>
      </c>
      <c r="P4285" s="6" t="str">
        <f>IF(ev_charging_network_usage_!$H4285&lt;30,"Short Charging",IF(ev_charging_network_usage_!$H4285&lt;=60,"Medium Charging","Long Charging"))</f>
        <v>Medium Charging</v>
      </c>
      <c r="Q4285" s="6">
        <f t="shared" si="268"/>
        <v>1</v>
      </c>
      <c r="R4285" s="30">
        <f t="shared" si="266"/>
        <v>0.43055555555555558</v>
      </c>
      <c r="S4285" s="28">
        <f t="shared" si="267"/>
        <v>45322</v>
      </c>
      <c r="T4285" s="28"/>
    </row>
    <row r="4286" spans="1:20" ht="13.2" x14ac:dyDescent="0.25">
      <c r="A4286" s="7" t="s">
        <v>9452</v>
      </c>
      <c r="B4286" s="7" t="s">
        <v>29</v>
      </c>
      <c r="C4286" s="7" t="s">
        <v>30</v>
      </c>
      <c r="D4286" s="7" t="s">
        <v>16</v>
      </c>
      <c r="E4286" s="7" t="s">
        <v>17</v>
      </c>
      <c r="F4286" s="7" t="s">
        <v>9453</v>
      </c>
      <c r="G4286" s="7" t="s">
        <v>9454</v>
      </c>
      <c r="H4286" s="7">
        <v>67</v>
      </c>
      <c r="I4286" s="7">
        <v>2.7</v>
      </c>
      <c r="J4286" s="7">
        <v>10</v>
      </c>
      <c r="K4286" s="7">
        <v>27</v>
      </c>
      <c r="L4286" s="7" t="s">
        <v>38</v>
      </c>
      <c r="M4286" s="9">
        <v>3</v>
      </c>
      <c r="N4286" s="6" t="str">
        <f>IF(ev_charging_network_usage_!$I4286&lt;=10,"Low",IF(ev_charging_network_usage_!$I4286&lt;=30,"Medium","High"))</f>
        <v>Low</v>
      </c>
      <c r="O4286" s="6" t="str">
        <f t="shared" si="269"/>
        <v>Medium Satisfaction</v>
      </c>
      <c r="P4286" s="6" t="str">
        <f>IF(ev_charging_network_usage_!$H4286&lt;30,"Short Charging",IF(ev_charging_network_usage_!$H4286&lt;=60,"Medium Charging","Long Charging"))</f>
        <v>Long Charging</v>
      </c>
      <c r="Q4286" s="6">
        <f t="shared" si="268"/>
        <v>2</v>
      </c>
      <c r="R4286" s="30">
        <f t="shared" si="266"/>
        <v>7.4305555555555555E-2</v>
      </c>
      <c r="S4286" s="28">
        <f t="shared" si="267"/>
        <v>45504</v>
      </c>
      <c r="T4286" s="28"/>
    </row>
    <row r="4287" spans="1:20" ht="13.2" x14ac:dyDescent="0.25">
      <c r="A4287" s="3" t="s">
        <v>9455</v>
      </c>
      <c r="B4287" s="3" t="s">
        <v>48</v>
      </c>
      <c r="C4287" s="3" t="s">
        <v>21</v>
      </c>
      <c r="D4287" s="3" t="s">
        <v>31</v>
      </c>
      <c r="E4287" s="3" t="s">
        <v>35</v>
      </c>
      <c r="F4287" s="3" t="s">
        <v>9456</v>
      </c>
      <c r="G4287" s="3" t="s">
        <v>9457</v>
      </c>
      <c r="H4287" s="3">
        <v>73</v>
      </c>
      <c r="I4287" s="3">
        <v>39.409999999999997</v>
      </c>
      <c r="J4287" s="3">
        <v>10</v>
      </c>
      <c r="K4287" s="3">
        <v>394.1</v>
      </c>
      <c r="L4287" s="3" t="s">
        <v>23</v>
      </c>
      <c r="M4287" s="5">
        <v>1</v>
      </c>
      <c r="N4287" s="6" t="str">
        <f>IF(ev_charging_network_usage_!$I4287&lt;=10,"Low",IF(ev_charging_network_usage_!$I4287&lt;=30,"Medium","High"))</f>
        <v>High</v>
      </c>
      <c r="O4287" s="6" t="str">
        <f t="shared" si="269"/>
        <v>Low Satisfaction</v>
      </c>
      <c r="P4287" s="6" t="str">
        <f>IF(ev_charging_network_usage_!$H4287&lt;30,"Short Charging",IF(ev_charging_network_usage_!$H4287&lt;=60,"Medium Charging","Long Charging"))</f>
        <v>Long Charging</v>
      </c>
      <c r="Q4287" s="6">
        <f t="shared" si="268"/>
        <v>1</v>
      </c>
      <c r="R4287" s="30">
        <f t="shared" si="266"/>
        <v>0.79513888888888884</v>
      </c>
      <c r="S4287" s="28">
        <f t="shared" si="267"/>
        <v>45189</v>
      </c>
      <c r="T4287" s="28"/>
    </row>
    <row r="4288" spans="1:20" ht="13.2" x14ac:dyDescent="0.25">
      <c r="A4288" s="7" t="s">
        <v>9458</v>
      </c>
      <c r="B4288" s="7" t="s">
        <v>55</v>
      </c>
      <c r="C4288" s="7" t="s">
        <v>15</v>
      </c>
      <c r="D4288" s="7" t="s">
        <v>34</v>
      </c>
      <c r="E4288" s="7" t="s">
        <v>17</v>
      </c>
      <c r="F4288" s="8">
        <v>45361.431944444441</v>
      </c>
      <c r="G4288" s="8">
        <v>45361.490277777775</v>
      </c>
      <c r="H4288" s="7">
        <v>84</v>
      </c>
      <c r="I4288" s="7">
        <v>52.8</v>
      </c>
      <c r="J4288" s="7">
        <v>15</v>
      </c>
      <c r="K4288" s="7">
        <v>792</v>
      </c>
      <c r="L4288" s="7" t="s">
        <v>38</v>
      </c>
      <c r="M4288" s="9">
        <v>1</v>
      </c>
      <c r="N4288" s="6" t="str">
        <f>IF(ev_charging_network_usage_!$I4288&lt;=10,"Low",IF(ev_charging_network_usage_!$I4288&lt;=30,"Medium","High"))</f>
        <v>High</v>
      </c>
      <c r="O4288" s="6" t="str">
        <f t="shared" si="269"/>
        <v>Low Satisfaction</v>
      </c>
      <c r="P4288" s="6" t="str">
        <f>IF(ev_charging_network_usage_!$H4288&lt;30,"Short Charging",IF(ev_charging_network_usage_!$H4288&lt;=60,"Medium Charging","Long Charging"))</f>
        <v>Long Charging</v>
      </c>
      <c r="Q4288" s="6">
        <f t="shared" si="268"/>
        <v>3</v>
      </c>
      <c r="R4288" s="30">
        <f t="shared" si="266"/>
        <v>0.43194444444444446</v>
      </c>
      <c r="S4288" s="28">
        <f t="shared" si="267"/>
        <v>45361</v>
      </c>
      <c r="T4288" s="28"/>
    </row>
    <row r="4289" spans="1:20" ht="13.2" x14ac:dyDescent="0.25">
      <c r="A4289" s="3" t="s">
        <v>9459</v>
      </c>
      <c r="B4289" s="3" t="s">
        <v>43</v>
      </c>
      <c r="C4289" s="3" t="s">
        <v>21</v>
      </c>
      <c r="D4289" s="3" t="s">
        <v>16</v>
      </c>
      <c r="E4289" s="3" t="s">
        <v>35</v>
      </c>
      <c r="F4289" s="3" t="s">
        <v>9460</v>
      </c>
      <c r="G4289" s="3" t="s">
        <v>9461</v>
      </c>
      <c r="H4289" s="3">
        <v>48</v>
      </c>
      <c r="I4289" s="3">
        <v>33.729999999999997</v>
      </c>
      <c r="J4289" s="3">
        <v>12</v>
      </c>
      <c r="K4289" s="3">
        <v>404.76</v>
      </c>
      <c r="L4289" s="3" t="s">
        <v>38</v>
      </c>
      <c r="M4289" s="5">
        <v>2</v>
      </c>
      <c r="N4289" s="6" t="str">
        <f>IF(ev_charging_network_usage_!$I4289&lt;=10,"Low",IF(ev_charging_network_usage_!$I4289&lt;=30,"Medium","High"))</f>
        <v>High</v>
      </c>
      <c r="O4289" s="6" t="str">
        <f t="shared" si="269"/>
        <v>Low Satisfaction</v>
      </c>
      <c r="P4289" s="6" t="str">
        <f>IF(ev_charging_network_usage_!$H4289&lt;30,"Short Charging",IF(ev_charging_network_usage_!$H4289&lt;=60,"Medium Charging","Long Charging"))</f>
        <v>Medium Charging</v>
      </c>
      <c r="Q4289" s="6">
        <f t="shared" si="268"/>
        <v>1</v>
      </c>
      <c r="R4289" s="30">
        <f t="shared" si="266"/>
        <v>0.65416666666666667</v>
      </c>
      <c r="S4289" s="28">
        <f t="shared" si="267"/>
        <v>45012</v>
      </c>
      <c r="T4289" s="28"/>
    </row>
    <row r="4290" spans="1:20" ht="13.2" x14ac:dyDescent="0.25">
      <c r="A4290" s="7" t="s">
        <v>9462</v>
      </c>
      <c r="B4290" s="7" t="s">
        <v>43</v>
      </c>
      <c r="C4290" s="7" t="s">
        <v>15</v>
      </c>
      <c r="D4290" s="7" t="s">
        <v>22</v>
      </c>
      <c r="E4290" s="7" t="s">
        <v>35</v>
      </c>
      <c r="F4290" s="7" t="s">
        <v>9463</v>
      </c>
      <c r="G4290" s="7" t="s">
        <v>9464</v>
      </c>
      <c r="H4290" s="7">
        <v>67</v>
      </c>
      <c r="I4290" s="7">
        <v>46.99</v>
      </c>
      <c r="J4290" s="7">
        <v>10</v>
      </c>
      <c r="K4290" s="7">
        <v>469.9</v>
      </c>
      <c r="L4290" s="7" t="s">
        <v>23</v>
      </c>
      <c r="M4290" s="9">
        <v>3</v>
      </c>
      <c r="N4290" s="6" t="str">
        <f>IF(ev_charging_network_usage_!$I4290&lt;=10,"Low",IF(ev_charging_network_usage_!$I4290&lt;=30,"Medium","High"))</f>
        <v>High</v>
      </c>
      <c r="O4290" s="6" t="str">
        <f t="shared" si="269"/>
        <v>Medium Satisfaction</v>
      </c>
      <c r="P4290" s="6" t="str">
        <f>IF(ev_charging_network_usage_!$H4290&lt;30,"Short Charging",IF(ev_charging_network_usage_!$H4290&lt;=60,"Medium Charging","Long Charging"))</f>
        <v>Long Charging</v>
      </c>
      <c r="Q4290" s="6">
        <f t="shared" si="268"/>
        <v>3</v>
      </c>
      <c r="R4290" s="30">
        <f t="shared" ref="R4290:R4353" si="270">TIME(HOUR(F4290),MINUTE(F4290),SECOND(F4290))</f>
        <v>0.56111111111111112</v>
      </c>
      <c r="S4290" s="28">
        <f t="shared" ref="S4290:S4353" si="271">DATE(YEAR(F4290),MONTH(F4290),DAY(F4290))</f>
        <v>44952</v>
      </c>
      <c r="T4290" s="28"/>
    </row>
    <row r="4291" spans="1:20" ht="13.2" x14ac:dyDescent="0.25">
      <c r="A4291" s="3" t="s">
        <v>9465</v>
      </c>
      <c r="B4291" s="3" t="s">
        <v>48</v>
      </c>
      <c r="C4291" s="3" t="s">
        <v>21</v>
      </c>
      <c r="D4291" s="3" t="s">
        <v>34</v>
      </c>
      <c r="E4291" s="3" t="s">
        <v>17</v>
      </c>
      <c r="F4291" s="4">
        <v>45292.429166666669</v>
      </c>
      <c r="G4291" s="4">
        <v>45292.462500000001</v>
      </c>
      <c r="H4291" s="3">
        <v>48</v>
      </c>
      <c r="I4291" s="3">
        <v>9.99</v>
      </c>
      <c r="J4291" s="3">
        <v>15</v>
      </c>
      <c r="K4291" s="3">
        <v>149.85</v>
      </c>
      <c r="L4291" s="3" t="s">
        <v>27</v>
      </c>
      <c r="M4291" s="5">
        <v>2</v>
      </c>
      <c r="N4291" s="6" t="str">
        <f>IF(ev_charging_network_usage_!$I4291&lt;=10,"Low",IF(ev_charging_network_usage_!$I4291&lt;=30,"Medium","High"))</f>
        <v>Low</v>
      </c>
      <c r="O4291" s="6" t="str">
        <f t="shared" si="269"/>
        <v>Low Satisfaction</v>
      </c>
      <c r="P4291" s="6" t="str">
        <f>IF(ev_charging_network_usage_!$H4291&lt;30,"Short Charging",IF(ev_charging_network_usage_!$H4291&lt;=60,"Medium Charging","Long Charging"))</f>
        <v>Medium Charging</v>
      </c>
      <c r="Q4291" s="6">
        <f t="shared" ref="Q4291:Q4354" si="272">IF(C4291="Fast Charger",1,IF(C4291="Standard Charger",2,IF(C4291="Super Fast Charger",3,"")))</f>
        <v>1</v>
      </c>
      <c r="R4291" s="30">
        <f t="shared" si="270"/>
        <v>0.42916666666666664</v>
      </c>
      <c r="S4291" s="28">
        <f t="shared" si="271"/>
        <v>45292</v>
      </c>
      <c r="T4291" s="28"/>
    </row>
    <row r="4292" spans="1:20" ht="13.2" x14ac:dyDescent="0.25">
      <c r="A4292" s="7" t="s">
        <v>9466</v>
      </c>
      <c r="B4292" s="7" t="s">
        <v>29</v>
      </c>
      <c r="C4292" s="7" t="s">
        <v>21</v>
      </c>
      <c r="D4292" s="7" t="s">
        <v>34</v>
      </c>
      <c r="E4292" s="7" t="s">
        <v>35</v>
      </c>
      <c r="F4292" s="8">
        <v>45514.892361111109</v>
      </c>
      <c r="G4292" s="8">
        <v>45514.941666666666</v>
      </c>
      <c r="H4292" s="7">
        <v>71</v>
      </c>
      <c r="I4292" s="7">
        <v>50.2</v>
      </c>
      <c r="J4292" s="7">
        <v>10</v>
      </c>
      <c r="K4292" s="7">
        <v>502</v>
      </c>
      <c r="L4292" s="7" t="s">
        <v>18</v>
      </c>
      <c r="M4292" s="9">
        <v>1</v>
      </c>
      <c r="N4292" s="6" t="str">
        <f>IF(ev_charging_network_usage_!$I4292&lt;=10,"Low",IF(ev_charging_network_usage_!$I4292&lt;=30,"Medium","High"))</f>
        <v>High</v>
      </c>
      <c r="O4292" s="6" t="str">
        <f t="shared" ref="O4292:O4355" si="273">IF(M4292&lt;=2,"Low Satisfaction",IF(M4292&lt;=4,"Medium Satisfaction","High Satisfaction"))</f>
        <v>Low Satisfaction</v>
      </c>
      <c r="P4292" s="6" t="str">
        <f>IF(ev_charging_network_usage_!$H4292&lt;30,"Short Charging",IF(ev_charging_network_usage_!$H4292&lt;=60,"Medium Charging","Long Charging"))</f>
        <v>Long Charging</v>
      </c>
      <c r="Q4292" s="6">
        <f t="shared" si="272"/>
        <v>1</v>
      </c>
      <c r="R4292" s="30">
        <f t="shared" si="270"/>
        <v>0.89236111111111116</v>
      </c>
      <c r="S4292" s="28">
        <f t="shared" si="271"/>
        <v>45514</v>
      </c>
      <c r="T4292" s="28"/>
    </row>
    <row r="4293" spans="1:20" ht="13.2" x14ac:dyDescent="0.25">
      <c r="A4293" s="3" t="s">
        <v>9467</v>
      </c>
      <c r="B4293" s="3" t="s">
        <v>14</v>
      </c>
      <c r="C4293" s="3" t="s">
        <v>30</v>
      </c>
      <c r="D4293" s="3" t="s">
        <v>16</v>
      </c>
      <c r="E4293" s="3" t="s">
        <v>17</v>
      </c>
      <c r="F4293" s="4">
        <v>45050.916666666664</v>
      </c>
      <c r="G4293" s="4">
        <v>45050.986111111109</v>
      </c>
      <c r="H4293" s="3">
        <v>100</v>
      </c>
      <c r="I4293" s="3">
        <v>10.74</v>
      </c>
      <c r="J4293" s="3">
        <v>10</v>
      </c>
      <c r="K4293" s="3">
        <v>107.4</v>
      </c>
      <c r="L4293" s="3" t="s">
        <v>38</v>
      </c>
      <c r="M4293" s="5">
        <v>3</v>
      </c>
      <c r="N4293" s="6" t="str">
        <f>IF(ev_charging_network_usage_!$I4293&lt;=10,"Low",IF(ev_charging_network_usage_!$I4293&lt;=30,"Medium","High"))</f>
        <v>Medium</v>
      </c>
      <c r="O4293" s="6" t="str">
        <f t="shared" si="273"/>
        <v>Medium Satisfaction</v>
      </c>
      <c r="P4293" s="6" t="str">
        <f>IF(ev_charging_network_usage_!$H4293&lt;30,"Short Charging",IF(ev_charging_network_usage_!$H4293&lt;=60,"Medium Charging","Long Charging"))</f>
        <v>Long Charging</v>
      </c>
      <c r="Q4293" s="6">
        <f t="shared" si="272"/>
        <v>2</v>
      </c>
      <c r="R4293" s="30">
        <f t="shared" si="270"/>
        <v>0.91666666666666663</v>
      </c>
      <c r="S4293" s="28">
        <f t="shared" si="271"/>
        <v>45050</v>
      </c>
      <c r="T4293" s="28"/>
    </row>
    <row r="4294" spans="1:20" ht="13.2" x14ac:dyDescent="0.25">
      <c r="A4294" s="7" t="s">
        <v>9468</v>
      </c>
      <c r="B4294" s="7" t="s">
        <v>59</v>
      </c>
      <c r="C4294" s="7" t="s">
        <v>15</v>
      </c>
      <c r="D4294" s="7" t="s">
        <v>22</v>
      </c>
      <c r="E4294" s="7" t="s">
        <v>35</v>
      </c>
      <c r="F4294" s="8">
        <v>45171.968055555553</v>
      </c>
      <c r="G4294" s="8">
        <v>45201.038888888892</v>
      </c>
      <c r="H4294" s="7">
        <v>102</v>
      </c>
      <c r="I4294" s="7">
        <v>59.62</v>
      </c>
      <c r="J4294" s="7">
        <v>10</v>
      </c>
      <c r="K4294" s="7">
        <v>596.20000000000005</v>
      </c>
      <c r="L4294" s="7" t="s">
        <v>27</v>
      </c>
      <c r="M4294" s="9">
        <v>2</v>
      </c>
      <c r="N4294" s="6" t="str">
        <f>IF(ev_charging_network_usage_!$I4294&lt;=10,"Low",IF(ev_charging_network_usage_!$I4294&lt;=30,"Medium","High"))</f>
        <v>High</v>
      </c>
      <c r="O4294" s="6" t="str">
        <f t="shared" si="273"/>
        <v>Low Satisfaction</v>
      </c>
      <c r="P4294" s="6" t="str">
        <f>IF(ev_charging_network_usage_!$H4294&lt;30,"Short Charging",IF(ev_charging_network_usage_!$H4294&lt;=60,"Medium Charging","Long Charging"))</f>
        <v>Long Charging</v>
      </c>
      <c r="Q4294" s="6">
        <f t="shared" si="272"/>
        <v>3</v>
      </c>
      <c r="R4294" s="30">
        <f t="shared" si="270"/>
        <v>0.96805555555555556</v>
      </c>
      <c r="S4294" s="28">
        <f t="shared" si="271"/>
        <v>45171</v>
      </c>
      <c r="T4294" s="28"/>
    </row>
    <row r="4295" spans="1:20" ht="13.2" x14ac:dyDescent="0.25">
      <c r="A4295" s="3" t="s">
        <v>9469</v>
      </c>
      <c r="B4295" s="3" t="s">
        <v>20</v>
      </c>
      <c r="C4295" s="3" t="s">
        <v>15</v>
      </c>
      <c r="D4295" s="3" t="s">
        <v>22</v>
      </c>
      <c r="E4295" s="3" t="s">
        <v>35</v>
      </c>
      <c r="F4295" s="3" t="s">
        <v>9470</v>
      </c>
      <c r="G4295" s="3" t="s">
        <v>9471</v>
      </c>
      <c r="H4295" s="3">
        <v>40</v>
      </c>
      <c r="I4295" s="3">
        <v>24.81</v>
      </c>
      <c r="J4295" s="3">
        <v>8</v>
      </c>
      <c r="K4295" s="3">
        <v>198.48</v>
      </c>
      <c r="L4295" s="3" t="s">
        <v>38</v>
      </c>
      <c r="M4295" s="5">
        <v>1</v>
      </c>
      <c r="N4295" s="6" t="str">
        <f>IF(ev_charging_network_usage_!$I4295&lt;=10,"Low",IF(ev_charging_network_usage_!$I4295&lt;=30,"Medium","High"))</f>
        <v>Medium</v>
      </c>
      <c r="O4295" s="6" t="str">
        <f t="shared" si="273"/>
        <v>Low Satisfaction</v>
      </c>
      <c r="P4295" s="6" t="str">
        <f>IF(ev_charging_network_usage_!$H4295&lt;30,"Short Charging",IF(ev_charging_network_usage_!$H4295&lt;=60,"Medium Charging","Long Charging"))</f>
        <v>Medium Charging</v>
      </c>
      <c r="Q4295" s="6">
        <f t="shared" si="272"/>
        <v>3</v>
      </c>
      <c r="R4295" s="30">
        <f t="shared" si="270"/>
        <v>0.46805555555555556</v>
      </c>
      <c r="S4295" s="28">
        <f t="shared" si="271"/>
        <v>45442</v>
      </c>
      <c r="T4295" s="28"/>
    </row>
    <row r="4296" spans="1:20" ht="13.2" x14ac:dyDescent="0.25">
      <c r="A4296" s="7" t="s">
        <v>9472</v>
      </c>
      <c r="B4296" s="7" t="s">
        <v>59</v>
      </c>
      <c r="C4296" s="7" t="s">
        <v>21</v>
      </c>
      <c r="D4296" s="7" t="s">
        <v>16</v>
      </c>
      <c r="E4296" s="7" t="s">
        <v>17</v>
      </c>
      <c r="F4296" s="7" t="s">
        <v>9473</v>
      </c>
      <c r="G4296" s="7" t="s">
        <v>9474</v>
      </c>
      <c r="H4296" s="7">
        <v>50</v>
      </c>
      <c r="I4296" s="7">
        <v>6.82</v>
      </c>
      <c r="J4296" s="7">
        <v>12</v>
      </c>
      <c r="K4296" s="7">
        <v>81.84</v>
      </c>
      <c r="L4296" s="7" t="s">
        <v>27</v>
      </c>
      <c r="M4296" s="9">
        <v>5</v>
      </c>
      <c r="N4296" s="6" t="str">
        <f>IF(ev_charging_network_usage_!$I4296&lt;=10,"Low",IF(ev_charging_network_usage_!$I4296&lt;=30,"Medium","High"))</f>
        <v>Low</v>
      </c>
      <c r="O4296" s="6" t="str">
        <f t="shared" si="273"/>
        <v>High Satisfaction</v>
      </c>
      <c r="P4296" s="6" t="str">
        <f>IF(ev_charging_network_usage_!$H4296&lt;30,"Short Charging",IF(ev_charging_network_usage_!$H4296&lt;=60,"Medium Charging","Long Charging"))</f>
        <v>Medium Charging</v>
      </c>
      <c r="Q4296" s="6">
        <f t="shared" si="272"/>
        <v>1</v>
      </c>
      <c r="R4296" s="30">
        <f t="shared" si="270"/>
        <v>0.79722222222222228</v>
      </c>
      <c r="S4296" s="28">
        <f t="shared" si="271"/>
        <v>45582</v>
      </c>
      <c r="T4296" s="28"/>
    </row>
    <row r="4297" spans="1:20" ht="13.2" x14ac:dyDescent="0.25">
      <c r="A4297" s="3" t="s">
        <v>9475</v>
      </c>
      <c r="B4297" s="3" t="s">
        <v>59</v>
      </c>
      <c r="C4297" s="3" t="s">
        <v>15</v>
      </c>
      <c r="D4297" s="3" t="s">
        <v>31</v>
      </c>
      <c r="E4297" s="3" t="s">
        <v>17</v>
      </c>
      <c r="F4297" s="4">
        <v>45177.969444444447</v>
      </c>
      <c r="G4297" s="4">
        <v>45207.01666666667</v>
      </c>
      <c r="H4297" s="3">
        <v>68</v>
      </c>
      <c r="I4297" s="3">
        <v>2.2599999999999998</v>
      </c>
      <c r="J4297" s="3">
        <v>10</v>
      </c>
      <c r="K4297" s="3">
        <v>22.6</v>
      </c>
      <c r="L4297" s="3" t="s">
        <v>38</v>
      </c>
      <c r="M4297" s="5">
        <v>3</v>
      </c>
      <c r="N4297" s="6" t="str">
        <f>IF(ev_charging_network_usage_!$I4297&lt;=10,"Low",IF(ev_charging_network_usage_!$I4297&lt;=30,"Medium","High"))</f>
        <v>Low</v>
      </c>
      <c r="O4297" s="6" t="str">
        <f t="shared" si="273"/>
        <v>Medium Satisfaction</v>
      </c>
      <c r="P4297" s="6" t="str">
        <f>IF(ev_charging_network_usage_!$H4297&lt;30,"Short Charging",IF(ev_charging_network_usage_!$H4297&lt;=60,"Medium Charging","Long Charging"))</f>
        <v>Long Charging</v>
      </c>
      <c r="Q4297" s="6">
        <f t="shared" si="272"/>
        <v>3</v>
      </c>
      <c r="R4297" s="30">
        <f t="shared" si="270"/>
        <v>0.96944444444444444</v>
      </c>
      <c r="S4297" s="28">
        <f t="shared" si="271"/>
        <v>45177</v>
      </c>
      <c r="T4297" s="28"/>
    </row>
    <row r="4298" spans="1:20" ht="13.2" x14ac:dyDescent="0.25">
      <c r="A4298" s="7" t="s">
        <v>9476</v>
      </c>
      <c r="B4298" s="7" t="s">
        <v>43</v>
      </c>
      <c r="C4298" s="7" t="s">
        <v>30</v>
      </c>
      <c r="D4298" s="7" t="s">
        <v>31</v>
      </c>
      <c r="E4298" s="7" t="s">
        <v>35</v>
      </c>
      <c r="F4298" s="8">
        <v>45354.629861111112</v>
      </c>
      <c r="G4298" s="8">
        <v>45354.691666666666</v>
      </c>
      <c r="H4298" s="7">
        <v>89</v>
      </c>
      <c r="I4298" s="7">
        <v>55.34</v>
      </c>
      <c r="J4298" s="7">
        <v>10</v>
      </c>
      <c r="K4298" s="7">
        <v>553.4</v>
      </c>
      <c r="L4298" s="7" t="s">
        <v>38</v>
      </c>
      <c r="M4298" s="9">
        <v>1</v>
      </c>
      <c r="N4298" s="6" t="str">
        <f>IF(ev_charging_network_usage_!$I4298&lt;=10,"Low",IF(ev_charging_network_usage_!$I4298&lt;=30,"Medium","High"))</f>
        <v>High</v>
      </c>
      <c r="O4298" s="6" t="str">
        <f t="shared" si="273"/>
        <v>Low Satisfaction</v>
      </c>
      <c r="P4298" s="6" t="str">
        <f>IF(ev_charging_network_usage_!$H4298&lt;30,"Short Charging",IF(ev_charging_network_usage_!$H4298&lt;=60,"Medium Charging","Long Charging"))</f>
        <v>Long Charging</v>
      </c>
      <c r="Q4298" s="6">
        <f t="shared" si="272"/>
        <v>2</v>
      </c>
      <c r="R4298" s="30">
        <f t="shared" si="270"/>
        <v>0.62986111111111109</v>
      </c>
      <c r="S4298" s="28">
        <f t="shared" si="271"/>
        <v>45354</v>
      </c>
      <c r="T4298" s="28"/>
    </row>
    <row r="4299" spans="1:20" ht="13.2" x14ac:dyDescent="0.25">
      <c r="A4299" s="3" t="s">
        <v>9477</v>
      </c>
      <c r="B4299" s="3" t="s">
        <v>55</v>
      </c>
      <c r="C4299" s="3" t="s">
        <v>15</v>
      </c>
      <c r="D4299" s="3" t="s">
        <v>22</v>
      </c>
      <c r="E4299" s="3" t="s">
        <v>35</v>
      </c>
      <c r="F4299" s="3" t="s">
        <v>9478</v>
      </c>
      <c r="G4299" s="3" t="s">
        <v>9479</v>
      </c>
      <c r="H4299" s="3">
        <v>85</v>
      </c>
      <c r="I4299" s="3">
        <v>2.16</v>
      </c>
      <c r="J4299" s="3">
        <v>10</v>
      </c>
      <c r="K4299" s="3">
        <v>21.6</v>
      </c>
      <c r="L4299" s="3" t="s">
        <v>27</v>
      </c>
      <c r="M4299" s="5">
        <v>4</v>
      </c>
      <c r="N4299" s="6" t="str">
        <f>IF(ev_charging_network_usage_!$I4299&lt;=10,"Low",IF(ev_charging_network_usage_!$I4299&lt;=30,"Medium","High"))</f>
        <v>Low</v>
      </c>
      <c r="O4299" s="6" t="str">
        <f t="shared" si="273"/>
        <v>Medium Satisfaction</v>
      </c>
      <c r="P4299" s="6" t="str">
        <f>IF(ev_charging_network_usage_!$H4299&lt;30,"Short Charging",IF(ev_charging_network_usage_!$H4299&lt;=60,"Medium Charging","Long Charging"))</f>
        <v>Long Charging</v>
      </c>
      <c r="Q4299" s="6">
        <f t="shared" si="272"/>
        <v>3</v>
      </c>
      <c r="R4299" s="30">
        <f t="shared" si="270"/>
        <v>0.27569444444444446</v>
      </c>
      <c r="S4299" s="28">
        <f t="shared" si="271"/>
        <v>45377</v>
      </c>
      <c r="T4299" s="28"/>
    </row>
    <row r="4300" spans="1:20" ht="13.2" x14ac:dyDescent="0.25">
      <c r="A4300" s="7" t="s">
        <v>9480</v>
      </c>
      <c r="B4300" s="7" t="s">
        <v>48</v>
      </c>
      <c r="C4300" s="7" t="s">
        <v>30</v>
      </c>
      <c r="D4300" s="7" t="s">
        <v>34</v>
      </c>
      <c r="E4300" s="7" t="s">
        <v>35</v>
      </c>
      <c r="F4300" s="7" t="s">
        <v>9481</v>
      </c>
      <c r="G4300" s="7" t="s">
        <v>9482</v>
      </c>
      <c r="H4300" s="7">
        <v>31</v>
      </c>
      <c r="I4300" s="7">
        <v>19.329999999999998</v>
      </c>
      <c r="J4300" s="7">
        <v>10</v>
      </c>
      <c r="K4300" s="7">
        <v>193.3</v>
      </c>
      <c r="L4300" s="7" t="s">
        <v>27</v>
      </c>
      <c r="M4300" s="9">
        <v>3</v>
      </c>
      <c r="N4300" s="6" t="str">
        <f>IF(ev_charging_network_usage_!$I4300&lt;=10,"Low",IF(ev_charging_network_usage_!$I4300&lt;=30,"Medium","High"))</f>
        <v>Medium</v>
      </c>
      <c r="O4300" s="6" t="str">
        <f t="shared" si="273"/>
        <v>Medium Satisfaction</v>
      </c>
      <c r="P4300" s="6" t="str">
        <f>IF(ev_charging_network_usage_!$H4300&lt;30,"Short Charging",IF(ev_charging_network_usage_!$H4300&lt;=60,"Medium Charging","Long Charging"))</f>
        <v>Medium Charging</v>
      </c>
      <c r="Q4300" s="6">
        <f t="shared" si="272"/>
        <v>2</v>
      </c>
      <c r="R4300" s="30">
        <f t="shared" si="270"/>
        <v>0.13333333333333333</v>
      </c>
      <c r="S4300" s="28">
        <f t="shared" si="271"/>
        <v>45070</v>
      </c>
      <c r="T4300" s="28"/>
    </row>
    <row r="4301" spans="1:20" ht="13.2" x14ac:dyDescent="0.25">
      <c r="A4301" s="3" t="s">
        <v>9483</v>
      </c>
      <c r="B4301" s="3" t="s">
        <v>43</v>
      </c>
      <c r="C4301" s="3" t="s">
        <v>15</v>
      </c>
      <c r="D4301" s="3" t="s">
        <v>34</v>
      </c>
      <c r="E4301" s="3" t="s">
        <v>35</v>
      </c>
      <c r="F4301" s="3" t="s">
        <v>9484</v>
      </c>
      <c r="G4301" s="3" t="s">
        <v>9485</v>
      </c>
      <c r="H4301" s="3">
        <v>39</v>
      </c>
      <c r="I4301" s="3">
        <v>2.59</v>
      </c>
      <c r="J4301" s="3">
        <v>12</v>
      </c>
      <c r="K4301" s="3">
        <v>31.08</v>
      </c>
      <c r="L4301" s="3" t="s">
        <v>18</v>
      </c>
      <c r="M4301" s="5">
        <v>5</v>
      </c>
      <c r="N4301" s="6" t="str">
        <f>IF(ev_charging_network_usage_!$I4301&lt;=10,"Low",IF(ev_charging_network_usage_!$I4301&lt;=30,"Medium","High"))</f>
        <v>Low</v>
      </c>
      <c r="O4301" s="6" t="str">
        <f t="shared" si="273"/>
        <v>High Satisfaction</v>
      </c>
      <c r="P4301" s="6" t="str">
        <f>IF(ev_charging_network_usage_!$H4301&lt;30,"Short Charging",IF(ev_charging_network_usage_!$H4301&lt;=60,"Medium Charging","Long Charging"))</f>
        <v>Medium Charging</v>
      </c>
      <c r="Q4301" s="6">
        <f t="shared" si="272"/>
        <v>3</v>
      </c>
      <c r="R4301" s="30">
        <f t="shared" si="270"/>
        <v>0.96527777777777779</v>
      </c>
      <c r="S4301" s="28">
        <f t="shared" si="271"/>
        <v>45436</v>
      </c>
      <c r="T4301" s="28"/>
    </row>
    <row r="4302" spans="1:20" ht="13.2" x14ac:dyDescent="0.25">
      <c r="A4302" s="7" t="s">
        <v>9486</v>
      </c>
      <c r="B4302" s="7" t="s">
        <v>14</v>
      </c>
      <c r="C4302" s="7" t="s">
        <v>15</v>
      </c>
      <c r="D4302" s="7" t="s">
        <v>31</v>
      </c>
      <c r="E4302" s="7" t="s">
        <v>17</v>
      </c>
      <c r="F4302" s="8">
        <v>45174.667361111111</v>
      </c>
      <c r="G4302" s="8">
        <v>45174.737500000003</v>
      </c>
      <c r="H4302" s="7">
        <v>101</v>
      </c>
      <c r="I4302" s="7">
        <v>50.35</v>
      </c>
      <c r="J4302" s="7">
        <v>8</v>
      </c>
      <c r="K4302" s="7">
        <v>402.8</v>
      </c>
      <c r="L4302" s="7" t="s">
        <v>38</v>
      </c>
      <c r="M4302" s="9">
        <v>1</v>
      </c>
      <c r="N4302" s="6" t="str">
        <f>IF(ev_charging_network_usage_!$I4302&lt;=10,"Low",IF(ev_charging_network_usage_!$I4302&lt;=30,"Medium","High"))</f>
        <v>High</v>
      </c>
      <c r="O4302" s="6" t="str">
        <f t="shared" si="273"/>
        <v>Low Satisfaction</v>
      </c>
      <c r="P4302" s="6" t="str">
        <f>IF(ev_charging_network_usage_!$H4302&lt;30,"Short Charging",IF(ev_charging_network_usage_!$H4302&lt;=60,"Medium Charging","Long Charging"))</f>
        <v>Long Charging</v>
      </c>
      <c r="Q4302" s="6">
        <f t="shared" si="272"/>
        <v>3</v>
      </c>
      <c r="R4302" s="30">
        <f t="shared" si="270"/>
        <v>0.66736111111111107</v>
      </c>
      <c r="S4302" s="28">
        <f t="shared" si="271"/>
        <v>45174</v>
      </c>
      <c r="T4302" s="28"/>
    </row>
    <row r="4303" spans="1:20" ht="13.2" x14ac:dyDescent="0.25">
      <c r="A4303" s="3" t="s">
        <v>9487</v>
      </c>
      <c r="B4303" s="3" t="s">
        <v>20</v>
      </c>
      <c r="C4303" s="3" t="s">
        <v>15</v>
      </c>
      <c r="D4303" s="3" t="s">
        <v>16</v>
      </c>
      <c r="E4303" s="3" t="s">
        <v>17</v>
      </c>
      <c r="F4303" s="4">
        <v>45178.156944444447</v>
      </c>
      <c r="G4303" s="4">
        <v>45178.174305555556</v>
      </c>
      <c r="H4303" s="3">
        <v>25</v>
      </c>
      <c r="I4303" s="3">
        <v>42.04</v>
      </c>
      <c r="J4303" s="3">
        <v>8</v>
      </c>
      <c r="K4303" s="3">
        <v>336.32</v>
      </c>
      <c r="L4303" s="3" t="s">
        <v>23</v>
      </c>
      <c r="M4303" s="5">
        <v>1</v>
      </c>
      <c r="N4303" s="6" t="str">
        <f>IF(ev_charging_network_usage_!$I4303&lt;=10,"Low",IF(ev_charging_network_usage_!$I4303&lt;=30,"Medium","High"))</f>
        <v>High</v>
      </c>
      <c r="O4303" s="6" t="str">
        <f t="shared" si="273"/>
        <v>Low Satisfaction</v>
      </c>
      <c r="P4303" s="6" t="str">
        <f>IF(ev_charging_network_usage_!$H4303&lt;30,"Short Charging",IF(ev_charging_network_usage_!$H4303&lt;=60,"Medium Charging","Long Charging"))</f>
        <v>Short Charging</v>
      </c>
      <c r="Q4303" s="6">
        <f t="shared" si="272"/>
        <v>3</v>
      </c>
      <c r="R4303" s="30">
        <f t="shared" si="270"/>
        <v>0.15694444444444444</v>
      </c>
      <c r="S4303" s="28">
        <f t="shared" si="271"/>
        <v>45178</v>
      </c>
      <c r="T4303" s="28"/>
    </row>
    <row r="4304" spans="1:20" ht="13.2" x14ac:dyDescent="0.25">
      <c r="A4304" s="7" t="s">
        <v>9488</v>
      </c>
      <c r="B4304" s="7" t="s">
        <v>29</v>
      </c>
      <c r="C4304" s="7" t="s">
        <v>30</v>
      </c>
      <c r="D4304" s="7" t="s">
        <v>16</v>
      </c>
      <c r="E4304" s="7" t="s">
        <v>17</v>
      </c>
      <c r="F4304" s="8">
        <v>45628.324305555558</v>
      </c>
      <c r="G4304" s="8">
        <v>45628.361111111109</v>
      </c>
      <c r="H4304" s="7">
        <v>53</v>
      </c>
      <c r="I4304" s="7">
        <v>29.21</v>
      </c>
      <c r="J4304" s="7">
        <v>8</v>
      </c>
      <c r="K4304" s="7">
        <v>233.68</v>
      </c>
      <c r="L4304" s="7" t="s">
        <v>38</v>
      </c>
      <c r="M4304" s="9">
        <v>2</v>
      </c>
      <c r="N4304" s="6" t="str">
        <f>IF(ev_charging_network_usage_!$I4304&lt;=10,"Low",IF(ev_charging_network_usage_!$I4304&lt;=30,"Medium","High"))</f>
        <v>Medium</v>
      </c>
      <c r="O4304" s="6" t="str">
        <f t="shared" si="273"/>
        <v>Low Satisfaction</v>
      </c>
      <c r="P4304" s="6" t="str">
        <f>IF(ev_charging_network_usage_!$H4304&lt;30,"Short Charging",IF(ev_charging_network_usage_!$H4304&lt;=60,"Medium Charging","Long Charging"))</f>
        <v>Medium Charging</v>
      </c>
      <c r="Q4304" s="6">
        <f t="shared" si="272"/>
        <v>2</v>
      </c>
      <c r="R4304" s="30">
        <f t="shared" si="270"/>
        <v>0.32430555555555557</v>
      </c>
      <c r="S4304" s="28">
        <f t="shared" si="271"/>
        <v>45628</v>
      </c>
      <c r="T4304" s="28"/>
    </row>
    <row r="4305" spans="1:20" ht="13.2" x14ac:dyDescent="0.25">
      <c r="A4305" s="3" t="s">
        <v>9489</v>
      </c>
      <c r="B4305" s="3" t="s">
        <v>48</v>
      </c>
      <c r="C4305" s="3" t="s">
        <v>30</v>
      </c>
      <c r="D4305" s="3" t="s">
        <v>22</v>
      </c>
      <c r="E4305" s="3" t="s">
        <v>35</v>
      </c>
      <c r="F4305" s="4">
        <v>45604.293749999997</v>
      </c>
      <c r="G4305" s="4">
        <v>45604.371527777781</v>
      </c>
      <c r="H4305" s="3">
        <v>112</v>
      </c>
      <c r="I4305" s="3">
        <v>29.38</v>
      </c>
      <c r="J4305" s="3">
        <v>12</v>
      </c>
      <c r="K4305" s="3">
        <v>352.56</v>
      </c>
      <c r="L4305" s="3" t="s">
        <v>38</v>
      </c>
      <c r="M4305" s="5">
        <v>1</v>
      </c>
      <c r="N4305" s="6" t="str">
        <f>IF(ev_charging_network_usage_!$I4305&lt;=10,"Low",IF(ev_charging_network_usage_!$I4305&lt;=30,"Medium","High"))</f>
        <v>Medium</v>
      </c>
      <c r="O4305" s="6" t="str">
        <f t="shared" si="273"/>
        <v>Low Satisfaction</v>
      </c>
      <c r="P4305" s="6" t="str">
        <f>IF(ev_charging_network_usage_!$H4305&lt;30,"Short Charging",IF(ev_charging_network_usage_!$H4305&lt;=60,"Medium Charging","Long Charging"))</f>
        <v>Long Charging</v>
      </c>
      <c r="Q4305" s="6">
        <f t="shared" si="272"/>
        <v>2</v>
      </c>
      <c r="R4305" s="30">
        <f t="shared" si="270"/>
        <v>0.29375000000000001</v>
      </c>
      <c r="S4305" s="28">
        <f t="shared" si="271"/>
        <v>45604</v>
      </c>
      <c r="T4305" s="28"/>
    </row>
    <row r="4306" spans="1:20" ht="13.2" x14ac:dyDescent="0.25">
      <c r="A4306" s="7" t="s">
        <v>9490</v>
      </c>
      <c r="B4306" s="7" t="s">
        <v>59</v>
      </c>
      <c r="C4306" s="7" t="s">
        <v>30</v>
      </c>
      <c r="D4306" s="7" t="s">
        <v>31</v>
      </c>
      <c r="E4306" s="7" t="s">
        <v>35</v>
      </c>
      <c r="F4306" s="7" t="s">
        <v>9491</v>
      </c>
      <c r="G4306" s="7" t="s">
        <v>9492</v>
      </c>
      <c r="H4306" s="7">
        <v>104</v>
      </c>
      <c r="I4306" s="7">
        <v>20.02</v>
      </c>
      <c r="J4306" s="7">
        <v>10</v>
      </c>
      <c r="K4306" s="7">
        <v>200.2</v>
      </c>
      <c r="L4306" s="7" t="s">
        <v>23</v>
      </c>
      <c r="M4306" s="9">
        <v>5</v>
      </c>
      <c r="N4306" s="6" t="str">
        <f>IF(ev_charging_network_usage_!$I4306&lt;=10,"Low",IF(ev_charging_network_usage_!$I4306&lt;=30,"Medium","High"))</f>
        <v>Medium</v>
      </c>
      <c r="O4306" s="6" t="str">
        <f t="shared" si="273"/>
        <v>High Satisfaction</v>
      </c>
      <c r="P4306" s="6" t="str">
        <f>IF(ev_charging_network_usage_!$H4306&lt;30,"Short Charging",IF(ev_charging_network_usage_!$H4306&lt;=60,"Medium Charging","Long Charging"))</f>
        <v>Long Charging</v>
      </c>
      <c r="Q4306" s="6">
        <f t="shared" si="272"/>
        <v>2</v>
      </c>
      <c r="R4306" s="30">
        <f t="shared" si="270"/>
        <v>0.41875000000000001</v>
      </c>
      <c r="S4306" s="28">
        <f t="shared" si="271"/>
        <v>45038</v>
      </c>
      <c r="T4306" s="28"/>
    </row>
    <row r="4307" spans="1:20" ht="13.2" x14ac:dyDescent="0.25">
      <c r="A4307" s="3" t="s">
        <v>9493</v>
      </c>
      <c r="B4307" s="3" t="s">
        <v>29</v>
      </c>
      <c r="C4307" s="3" t="s">
        <v>21</v>
      </c>
      <c r="D4307" s="3" t="s">
        <v>22</v>
      </c>
      <c r="E4307" s="3" t="s">
        <v>35</v>
      </c>
      <c r="F4307" s="3" t="s">
        <v>9494</v>
      </c>
      <c r="G4307" s="3" t="s">
        <v>9495</v>
      </c>
      <c r="H4307" s="3">
        <v>46</v>
      </c>
      <c r="I4307" s="3">
        <v>19.91</v>
      </c>
      <c r="J4307" s="3">
        <v>12</v>
      </c>
      <c r="K4307" s="3">
        <v>238.92</v>
      </c>
      <c r="L4307" s="3" t="s">
        <v>23</v>
      </c>
      <c r="M4307" s="5">
        <v>2</v>
      </c>
      <c r="N4307" s="6" t="str">
        <f>IF(ev_charging_network_usage_!$I4307&lt;=10,"Low",IF(ev_charging_network_usage_!$I4307&lt;=30,"Medium","High"))</f>
        <v>Medium</v>
      </c>
      <c r="O4307" s="6" t="str">
        <f t="shared" si="273"/>
        <v>Low Satisfaction</v>
      </c>
      <c r="P4307" s="6" t="str">
        <f>IF(ev_charging_network_usage_!$H4307&lt;30,"Short Charging",IF(ev_charging_network_usage_!$H4307&lt;=60,"Medium Charging","Long Charging"))</f>
        <v>Medium Charging</v>
      </c>
      <c r="Q4307" s="6">
        <f t="shared" si="272"/>
        <v>1</v>
      </c>
      <c r="R4307" s="30">
        <f t="shared" si="270"/>
        <v>0.11180555555555556</v>
      </c>
      <c r="S4307" s="28">
        <f t="shared" si="271"/>
        <v>45564</v>
      </c>
      <c r="T4307" s="28"/>
    </row>
    <row r="4308" spans="1:20" ht="13.2" x14ac:dyDescent="0.25">
      <c r="A4308" s="7" t="s">
        <v>9496</v>
      </c>
      <c r="B4308" s="7" t="s">
        <v>43</v>
      </c>
      <c r="C4308" s="7" t="s">
        <v>30</v>
      </c>
      <c r="D4308" s="7" t="s">
        <v>16</v>
      </c>
      <c r="E4308" s="7" t="s">
        <v>17</v>
      </c>
      <c r="F4308" s="7" t="s">
        <v>9497</v>
      </c>
      <c r="G4308" s="7" t="s">
        <v>9498</v>
      </c>
      <c r="H4308" s="7">
        <v>76</v>
      </c>
      <c r="I4308" s="7">
        <v>27.8</v>
      </c>
      <c r="J4308" s="7">
        <v>8</v>
      </c>
      <c r="K4308" s="7">
        <v>222.4</v>
      </c>
      <c r="L4308" s="7" t="s">
        <v>23</v>
      </c>
      <c r="M4308" s="9">
        <v>1</v>
      </c>
      <c r="N4308" s="6" t="str">
        <f>IF(ev_charging_network_usage_!$I4308&lt;=10,"Low",IF(ev_charging_network_usage_!$I4308&lt;=30,"Medium","High"))</f>
        <v>Medium</v>
      </c>
      <c r="O4308" s="6" t="str">
        <f t="shared" si="273"/>
        <v>Low Satisfaction</v>
      </c>
      <c r="P4308" s="6" t="str">
        <f>IF(ev_charging_network_usage_!$H4308&lt;30,"Short Charging",IF(ev_charging_network_usage_!$H4308&lt;=60,"Medium Charging","Long Charging"))</f>
        <v>Long Charging</v>
      </c>
      <c r="Q4308" s="6">
        <f t="shared" si="272"/>
        <v>2</v>
      </c>
      <c r="R4308" s="30">
        <f t="shared" si="270"/>
        <v>0.54305555555555551</v>
      </c>
      <c r="S4308" s="28">
        <f t="shared" si="271"/>
        <v>45067</v>
      </c>
      <c r="T4308" s="28"/>
    </row>
    <row r="4309" spans="1:20" ht="13.2" x14ac:dyDescent="0.25">
      <c r="A4309" s="3" t="s">
        <v>9499</v>
      </c>
      <c r="B4309" s="3" t="s">
        <v>20</v>
      </c>
      <c r="C4309" s="3" t="s">
        <v>21</v>
      </c>
      <c r="D4309" s="3" t="s">
        <v>31</v>
      </c>
      <c r="E4309" s="3" t="s">
        <v>35</v>
      </c>
      <c r="F4309" s="3" t="s">
        <v>9500</v>
      </c>
      <c r="G4309" s="3" t="s">
        <v>9501</v>
      </c>
      <c r="H4309" s="3">
        <v>92</v>
      </c>
      <c r="I4309" s="3">
        <v>13.5</v>
      </c>
      <c r="J4309" s="3">
        <v>8</v>
      </c>
      <c r="K4309" s="3">
        <v>108</v>
      </c>
      <c r="L4309" s="3" t="s">
        <v>18</v>
      </c>
      <c r="M4309" s="5">
        <v>4</v>
      </c>
      <c r="N4309" s="6" t="str">
        <f>IF(ev_charging_network_usage_!$I4309&lt;=10,"Low",IF(ev_charging_network_usage_!$I4309&lt;=30,"Medium","High"))</f>
        <v>Medium</v>
      </c>
      <c r="O4309" s="6" t="str">
        <f t="shared" si="273"/>
        <v>Medium Satisfaction</v>
      </c>
      <c r="P4309" s="6" t="str">
        <f>IF(ev_charging_network_usage_!$H4309&lt;30,"Short Charging",IF(ev_charging_network_usage_!$H4309&lt;=60,"Medium Charging","Long Charging"))</f>
        <v>Long Charging</v>
      </c>
      <c r="Q4309" s="6">
        <f t="shared" si="272"/>
        <v>1</v>
      </c>
      <c r="R4309" s="30">
        <f t="shared" si="270"/>
        <v>8.611111111111111E-2</v>
      </c>
      <c r="S4309" s="28">
        <f t="shared" si="271"/>
        <v>44975</v>
      </c>
      <c r="T4309" s="28"/>
    </row>
    <row r="4310" spans="1:20" ht="13.2" x14ac:dyDescent="0.25">
      <c r="A4310" s="7" t="s">
        <v>9502</v>
      </c>
      <c r="B4310" s="7" t="s">
        <v>59</v>
      </c>
      <c r="C4310" s="7" t="s">
        <v>15</v>
      </c>
      <c r="D4310" s="7" t="s">
        <v>31</v>
      </c>
      <c r="E4310" s="7" t="s">
        <v>17</v>
      </c>
      <c r="F4310" s="7" t="s">
        <v>9503</v>
      </c>
      <c r="G4310" s="7" t="s">
        <v>9504</v>
      </c>
      <c r="H4310" s="7">
        <v>94</v>
      </c>
      <c r="I4310" s="7">
        <v>45.85</v>
      </c>
      <c r="J4310" s="7">
        <v>12</v>
      </c>
      <c r="K4310" s="7">
        <v>550.20000000000005</v>
      </c>
      <c r="L4310" s="7" t="s">
        <v>38</v>
      </c>
      <c r="M4310" s="9">
        <v>4</v>
      </c>
      <c r="N4310" s="6" t="str">
        <f>IF(ev_charging_network_usage_!$I4310&lt;=10,"Low",IF(ev_charging_network_usage_!$I4310&lt;=30,"Medium","High"))</f>
        <v>High</v>
      </c>
      <c r="O4310" s="6" t="str">
        <f t="shared" si="273"/>
        <v>Medium Satisfaction</v>
      </c>
      <c r="P4310" s="6" t="str">
        <f>IF(ev_charging_network_usage_!$H4310&lt;30,"Short Charging",IF(ev_charging_network_usage_!$H4310&lt;=60,"Medium Charging","Long Charging"))</f>
        <v>Long Charging</v>
      </c>
      <c r="Q4310" s="6">
        <f t="shared" si="272"/>
        <v>3</v>
      </c>
      <c r="R4310" s="30">
        <f t="shared" si="270"/>
        <v>0.58472222222222225</v>
      </c>
      <c r="S4310" s="28">
        <f t="shared" si="271"/>
        <v>45213</v>
      </c>
      <c r="T4310" s="28"/>
    </row>
    <row r="4311" spans="1:20" ht="13.2" x14ac:dyDescent="0.25">
      <c r="A4311" s="3" t="s">
        <v>9505</v>
      </c>
      <c r="B4311" s="3" t="s">
        <v>55</v>
      </c>
      <c r="C4311" s="3" t="s">
        <v>15</v>
      </c>
      <c r="D4311" s="3" t="s">
        <v>34</v>
      </c>
      <c r="E4311" s="3" t="s">
        <v>35</v>
      </c>
      <c r="F4311" s="3" t="s">
        <v>9506</v>
      </c>
      <c r="G4311" s="3" t="s">
        <v>9507</v>
      </c>
      <c r="H4311" s="3">
        <v>77</v>
      </c>
      <c r="I4311" s="3">
        <v>28.14</v>
      </c>
      <c r="J4311" s="3">
        <v>8</v>
      </c>
      <c r="K4311" s="3">
        <v>225.12</v>
      </c>
      <c r="L4311" s="3" t="s">
        <v>27</v>
      </c>
      <c r="M4311" s="5">
        <v>3</v>
      </c>
      <c r="N4311" s="6" t="str">
        <f>IF(ev_charging_network_usage_!$I4311&lt;=10,"Low",IF(ev_charging_network_usage_!$I4311&lt;=30,"Medium","High"))</f>
        <v>Medium</v>
      </c>
      <c r="O4311" s="6" t="str">
        <f t="shared" si="273"/>
        <v>Medium Satisfaction</v>
      </c>
      <c r="P4311" s="6" t="str">
        <f>IF(ev_charging_network_usage_!$H4311&lt;30,"Short Charging",IF(ev_charging_network_usage_!$H4311&lt;=60,"Medium Charging","Long Charging"))</f>
        <v>Long Charging</v>
      </c>
      <c r="Q4311" s="6">
        <f t="shared" si="272"/>
        <v>3</v>
      </c>
      <c r="R4311" s="30">
        <f t="shared" si="270"/>
        <v>0.60277777777777775</v>
      </c>
      <c r="S4311" s="28">
        <f t="shared" si="271"/>
        <v>45624</v>
      </c>
      <c r="T4311" s="28"/>
    </row>
    <row r="4312" spans="1:20" ht="13.2" x14ac:dyDescent="0.25">
      <c r="A4312" s="7" t="s">
        <v>9508</v>
      </c>
      <c r="B4312" s="7" t="s">
        <v>20</v>
      </c>
      <c r="C4312" s="7" t="s">
        <v>21</v>
      </c>
      <c r="D4312" s="7" t="s">
        <v>31</v>
      </c>
      <c r="E4312" s="7" t="s">
        <v>35</v>
      </c>
      <c r="F4312" s="8">
        <v>45269.179861111108</v>
      </c>
      <c r="G4312" s="8">
        <v>45269.224305555559</v>
      </c>
      <c r="H4312" s="7">
        <v>64</v>
      </c>
      <c r="I4312" s="7">
        <v>4.58</v>
      </c>
      <c r="J4312" s="7">
        <v>10</v>
      </c>
      <c r="K4312" s="7">
        <v>45.8</v>
      </c>
      <c r="L4312" s="7" t="s">
        <v>27</v>
      </c>
      <c r="M4312" s="9">
        <v>2</v>
      </c>
      <c r="N4312" s="6" t="str">
        <f>IF(ev_charging_network_usage_!$I4312&lt;=10,"Low",IF(ev_charging_network_usage_!$I4312&lt;=30,"Medium","High"))</f>
        <v>Low</v>
      </c>
      <c r="O4312" s="6" t="str">
        <f t="shared" si="273"/>
        <v>Low Satisfaction</v>
      </c>
      <c r="P4312" s="6" t="str">
        <f>IF(ev_charging_network_usage_!$H4312&lt;30,"Short Charging",IF(ev_charging_network_usage_!$H4312&lt;=60,"Medium Charging","Long Charging"))</f>
        <v>Long Charging</v>
      </c>
      <c r="Q4312" s="6">
        <f t="shared" si="272"/>
        <v>1</v>
      </c>
      <c r="R4312" s="30">
        <f t="shared" si="270"/>
        <v>0.17986111111111111</v>
      </c>
      <c r="S4312" s="28">
        <f t="shared" si="271"/>
        <v>45269</v>
      </c>
      <c r="T4312" s="28"/>
    </row>
    <row r="4313" spans="1:20" ht="13.2" x14ac:dyDescent="0.25">
      <c r="A4313" s="3" t="s">
        <v>9509</v>
      </c>
      <c r="B4313" s="3" t="s">
        <v>14</v>
      </c>
      <c r="C4313" s="3" t="s">
        <v>15</v>
      </c>
      <c r="D4313" s="3" t="s">
        <v>22</v>
      </c>
      <c r="E4313" s="3" t="s">
        <v>17</v>
      </c>
      <c r="F4313" s="3" t="s">
        <v>9510</v>
      </c>
      <c r="G4313" s="3" t="s">
        <v>9511</v>
      </c>
      <c r="H4313" s="3">
        <v>112</v>
      </c>
      <c r="I4313" s="3">
        <v>37.909999999999997</v>
      </c>
      <c r="J4313" s="3">
        <v>15</v>
      </c>
      <c r="K4313" s="3">
        <v>568.65</v>
      </c>
      <c r="L4313" s="3" t="s">
        <v>38</v>
      </c>
      <c r="M4313" s="5">
        <v>5</v>
      </c>
      <c r="N4313" s="6" t="str">
        <f>IF(ev_charging_network_usage_!$I4313&lt;=10,"Low",IF(ev_charging_network_usage_!$I4313&lt;=30,"Medium","High"))</f>
        <v>High</v>
      </c>
      <c r="O4313" s="6" t="str">
        <f t="shared" si="273"/>
        <v>High Satisfaction</v>
      </c>
      <c r="P4313" s="6" t="str">
        <f>IF(ev_charging_network_usage_!$H4313&lt;30,"Short Charging",IF(ev_charging_network_usage_!$H4313&lt;=60,"Medium Charging","Long Charging"))</f>
        <v>Long Charging</v>
      </c>
      <c r="Q4313" s="6">
        <f t="shared" si="272"/>
        <v>3</v>
      </c>
      <c r="R4313" s="30">
        <f t="shared" si="270"/>
        <v>0.32847222222222222</v>
      </c>
      <c r="S4313" s="28">
        <f t="shared" si="271"/>
        <v>45190</v>
      </c>
      <c r="T4313" s="28"/>
    </row>
    <row r="4314" spans="1:20" ht="13.2" x14ac:dyDescent="0.25">
      <c r="A4314" s="7" t="s">
        <v>9512</v>
      </c>
      <c r="B4314" s="7" t="s">
        <v>20</v>
      </c>
      <c r="C4314" s="7" t="s">
        <v>21</v>
      </c>
      <c r="D4314" s="7" t="s">
        <v>16</v>
      </c>
      <c r="E4314" s="7" t="s">
        <v>35</v>
      </c>
      <c r="F4314" s="7" t="s">
        <v>9513</v>
      </c>
      <c r="G4314" s="7" t="s">
        <v>9514</v>
      </c>
      <c r="H4314" s="7">
        <v>18</v>
      </c>
      <c r="I4314" s="7">
        <v>42.66</v>
      </c>
      <c r="J4314" s="7">
        <v>8</v>
      </c>
      <c r="K4314" s="7">
        <v>341.28</v>
      </c>
      <c r="L4314" s="7" t="s">
        <v>23</v>
      </c>
      <c r="M4314" s="9">
        <v>3</v>
      </c>
      <c r="N4314" s="6" t="str">
        <f>IF(ev_charging_network_usage_!$I4314&lt;=10,"Low",IF(ev_charging_network_usage_!$I4314&lt;=30,"Medium","High"))</f>
        <v>High</v>
      </c>
      <c r="O4314" s="6" t="str">
        <f t="shared" si="273"/>
        <v>Medium Satisfaction</v>
      </c>
      <c r="P4314" s="6" t="str">
        <f>IF(ev_charging_network_usage_!$H4314&lt;30,"Short Charging",IF(ev_charging_network_usage_!$H4314&lt;=60,"Medium Charging","Long Charging"))</f>
        <v>Short Charging</v>
      </c>
      <c r="Q4314" s="6">
        <f t="shared" si="272"/>
        <v>1</v>
      </c>
      <c r="R4314" s="30">
        <f t="shared" si="270"/>
        <v>9.7916666666666666E-2</v>
      </c>
      <c r="S4314" s="28">
        <f t="shared" si="271"/>
        <v>45166</v>
      </c>
      <c r="T4314" s="28"/>
    </row>
    <row r="4315" spans="1:20" ht="13.2" x14ac:dyDescent="0.25">
      <c r="A4315" s="3" t="s">
        <v>9515</v>
      </c>
      <c r="B4315" s="3" t="s">
        <v>20</v>
      </c>
      <c r="C4315" s="3" t="s">
        <v>21</v>
      </c>
      <c r="D4315" s="3" t="s">
        <v>16</v>
      </c>
      <c r="E4315" s="3" t="s">
        <v>17</v>
      </c>
      <c r="F4315" s="4">
        <v>45054.452777777777</v>
      </c>
      <c r="G4315" s="4">
        <v>45054.515277777777</v>
      </c>
      <c r="H4315" s="3">
        <v>90</v>
      </c>
      <c r="I4315" s="3">
        <v>4.01</v>
      </c>
      <c r="J4315" s="3">
        <v>15</v>
      </c>
      <c r="K4315" s="3">
        <v>60.15</v>
      </c>
      <c r="L4315" s="3" t="s">
        <v>38</v>
      </c>
      <c r="M4315" s="5">
        <v>5</v>
      </c>
      <c r="N4315" s="6" t="str">
        <f>IF(ev_charging_network_usage_!$I4315&lt;=10,"Low",IF(ev_charging_network_usage_!$I4315&lt;=30,"Medium","High"))</f>
        <v>Low</v>
      </c>
      <c r="O4315" s="6" t="str">
        <f t="shared" si="273"/>
        <v>High Satisfaction</v>
      </c>
      <c r="P4315" s="6" t="str">
        <f>IF(ev_charging_network_usage_!$H4315&lt;30,"Short Charging",IF(ev_charging_network_usage_!$H4315&lt;=60,"Medium Charging","Long Charging"))</f>
        <v>Long Charging</v>
      </c>
      <c r="Q4315" s="6">
        <f t="shared" si="272"/>
        <v>1</v>
      </c>
      <c r="R4315" s="30">
        <f t="shared" si="270"/>
        <v>0.45277777777777778</v>
      </c>
      <c r="S4315" s="28">
        <f t="shared" si="271"/>
        <v>45054</v>
      </c>
      <c r="T4315" s="28"/>
    </row>
    <row r="4316" spans="1:20" ht="13.2" x14ac:dyDescent="0.25">
      <c r="A4316" s="7" t="s">
        <v>9516</v>
      </c>
      <c r="B4316" s="7" t="s">
        <v>55</v>
      </c>
      <c r="C4316" s="7" t="s">
        <v>15</v>
      </c>
      <c r="D4316" s="7" t="s">
        <v>34</v>
      </c>
      <c r="E4316" s="7" t="s">
        <v>17</v>
      </c>
      <c r="F4316" s="7" t="s">
        <v>9517</v>
      </c>
      <c r="G4316" s="7" t="s">
        <v>9518</v>
      </c>
      <c r="H4316" s="7">
        <v>76</v>
      </c>
      <c r="I4316" s="7">
        <v>24.21</v>
      </c>
      <c r="J4316" s="7">
        <v>12</v>
      </c>
      <c r="K4316" s="7">
        <v>290.52</v>
      </c>
      <c r="L4316" s="7" t="s">
        <v>38</v>
      </c>
      <c r="M4316" s="9">
        <v>4</v>
      </c>
      <c r="N4316" s="6" t="str">
        <f>IF(ev_charging_network_usage_!$I4316&lt;=10,"Low",IF(ev_charging_network_usage_!$I4316&lt;=30,"Medium","High"))</f>
        <v>Medium</v>
      </c>
      <c r="O4316" s="6" t="str">
        <f t="shared" si="273"/>
        <v>Medium Satisfaction</v>
      </c>
      <c r="P4316" s="6" t="str">
        <f>IF(ev_charging_network_usage_!$H4316&lt;30,"Short Charging",IF(ev_charging_network_usage_!$H4316&lt;=60,"Medium Charging","Long Charging"))</f>
        <v>Long Charging</v>
      </c>
      <c r="Q4316" s="6">
        <f t="shared" si="272"/>
        <v>3</v>
      </c>
      <c r="R4316" s="30">
        <f t="shared" si="270"/>
        <v>2.4305555555555556E-2</v>
      </c>
      <c r="S4316" s="28">
        <f t="shared" si="271"/>
        <v>45427</v>
      </c>
      <c r="T4316" s="28"/>
    </row>
    <row r="4317" spans="1:20" ht="13.2" x14ac:dyDescent="0.25">
      <c r="A4317" s="3" t="s">
        <v>9519</v>
      </c>
      <c r="B4317" s="3" t="s">
        <v>48</v>
      </c>
      <c r="C4317" s="3" t="s">
        <v>15</v>
      </c>
      <c r="D4317" s="3" t="s">
        <v>22</v>
      </c>
      <c r="E4317" s="3" t="s">
        <v>35</v>
      </c>
      <c r="F4317" s="3" t="s">
        <v>9520</v>
      </c>
      <c r="G4317" s="3" t="s">
        <v>9521</v>
      </c>
      <c r="H4317" s="3">
        <v>46</v>
      </c>
      <c r="I4317" s="3">
        <v>57.9</v>
      </c>
      <c r="J4317" s="3">
        <v>10</v>
      </c>
      <c r="K4317" s="3">
        <v>579</v>
      </c>
      <c r="L4317" s="3" t="s">
        <v>23</v>
      </c>
      <c r="M4317" s="5">
        <v>1</v>
      </c>
      <c r="N4317" s="6" t="str">
        <f>IF(ev_charging_network_usage_!$I4317&lt;=10,"Low",IF(ev_charging_network_usage_!$I4317&lt;=30,"Medium","High"))</f>
        <v>High</v>
      </c>
      <c r="O4317" s="6" t="str">
        <f t="shared" si="273"/>
        <v>Low Satisfaction</v>
      </c>
      <c r="P4317" s="6" t="str">
        <f>IF(ev_charging_network_usage_!$H4317&lt;30,"Short Charging",IF(ev_charging_network_usage_!$H4317&lt;=60,"Medium Charging","Long Charging"))</f>
        <v>Medium Charging</v>
      </c>
      <c r="Q4317" s="6">
        <f t="shared" si="272"/>
        <v>3</v>
      </c>
      <c r="R4317" s="30">
        <f t="shared" si="270"/>
        <v>2.7083333333333334E-2</v>
      </c>
      <c r="S4317" s="28">
        <f t="shared" si="271"/>
        <v>44983</v>
      </c>
      <c r="T4317" s="28"/>
    </row>
    <row r="4318" spans="1:20" ht="13.2" x14ac:dyDescent="0.25">
      <c r="A4318" s="7" t="s">
        <v>9522</v>
      </c>
      <c r="B4318" s="7" t="s">
        <v>29</v>
      </c>
      <c r="C4318" s="7" t="s">
        <v>30</v>
      </c>
      <c r="D4318" s="7" t="s">
        <v>34</v>
      </c>
      <c r="E4318" s="7" t="s">
        <v>35</v>
      </c>
      <c r="F4318" s="7" t="s">
        <v>9523</v>
      </c>
      <c r="G4318" s="7" t="s">
        <v>9524</v>
      </c>
      <c r="H4318" s="7">
        <v>87</v>
      </c>
      <c r="I4318" s="7">
        <v>57.82</v>
      </c>
      <c r="J4318" s="7">
        <v>15</v>
      </c>
      <c r="K4318" s="7">
        <v>867.3</v>
      </c>
      <c r="L4318" s="7" t="s">
        <v>38</v>
      </c>
      <c r="M4318" s="9">
        <v>4</v>
      </c>
      <c r="N4318" s="6" t="str">
        <f>IF(ev_charging_network_usage_!$I4318&lt;=10,"Low",IF(ev_charging_network_usage_!$I4318&lt;=30,"Medium","High"))</f>
        <v>High</v>
      </c>
      <c r="O4318" s="6" t="str">
        <f t="shared" si="273"/>
        <v>Medium Satisfaction</v>
      </c>
      <c r="P4318" s="6" t="str">
        <f>IF(ev_charging_network_usage_!$H4318&lt;30,"Short Charging",IF(ev_charging_network_usage_!$H4318&lt;=60,"Medium Charging","Long Charging"))</f>
        <v>Long Charging</v>
      </c>
      <c r="Q4318" s="6">
        <f t="shared" si="272"/>
        <v>2</v>
      </c>
      <c r="R4318" s="30">
        <f t="shared" si="270"/>
        <v>0.46388888888888891</v>
      </c>
      <c r="S4318" s="28">
        <f t="shared" si="271"/>
        <v>45350</v>
      </c>
      <c r="T4318" s="28"/>
    </row>
    <row r="4319" spans="1:20" ht="13.2" x14ac:dyDescent="0.25">
      <c r="A4319" s="3" t="s">
        <v>9525</v>
      </c>
      <c r="B4319" s="3" t="s">
        <v>48</v>
      </c>
      <c r="C4319" s="3" t="s">
        <v>21</v>
      </c>
      <c r="D4319" s="3" t="s">
        <v>31</v>
      </c>
      <c r="E4319" s="3" t="s">
        <v>17</v>
      </c>
      <c r="F4319" s="4">
        <v>45630.158333333333</v>
      </c>
      <c r="G4319" s="4">
        <v>45630.18472222222</v>
      </c>
      <c r="H4319" s="3">
        <v>38</v>
      </c>
      <c r="I4319" s="3">
        <v>48.83</v>
      </c>
      <c r="J4319" s="3">
        <v>12</v>
      </c>
      <c r="K4319" s="3">
        <v>585.96</v>
      </c>
      <c r="L4319" s="3" t="s">
        <v>23</v>
      </c>
      <c r="M4319" s="5">
        <v>1</v>
      </c>
      <c r="N4319" s="6" t="str">
        <f>IF(ev_charging_network_usage_!$I4319&lt;=10,"Low",IF(ev_charging_network_usage_!$I4319&lt;=30,"Medium","High"))</f>
        <v>High</v>
      </c>
      <c r="O4319" s="6" t="str">
        <f t="shared" si="273"/>
        <v>Low Satisfaction</v>
      </c>
      <c r="P4319" s="6" t="str">
        <f>IF(ev_charging_network_usage_!$H4319&lt;30,"Short Charging",IF(ev_charging_network_usage_!$H4319&lt;=60,"Medium Charging","Long Charging"))</f>
        <v>Medium Charging</v>
      </c>
      <c r="Q4319" s="6">
        <f t="shared" si="272"/>
        <v>1</v>
      </c>
      <c r="R4319" s="30">
        <f t="shared" si="270"/>
        <v>0.15833333333333333</v>
      </c>
      <c r="S4319" s="28">
        <f t="shared" si="271"/>
        <v>45630</v>
      </c>
      <c r="T4319" s="28"/>
    </row>
    <row r="4320" spans="1:20" ht="13.2" x14ac:dyDescent="0.25">
      <c r="A4320" s="7" t="s">
        <v>9526</v>
      </c>
      <c r="B4320" s="7" t="s">
        <v>59</v>
      </c>
      <c r="C4320" s="7" t="s">
        <v>30</v>
      </c>
      <c r="D4320" s="7" t="s">
        <v>34</v>
      </c>
      <c r="E4320" s="7" t="s">
        <v>35</v>
      </c>
      <c r="F4320" s="7" t="s">
        <v>9527</v>
      </c>
      <c r="G4320" s="7" t="s">
        <v>9528</v>
      </c>
      <c r="H4320" s="7">
        <v>69</v>
      </c>
      <c r="I4320" s="7">
        <v>39.93</v>
      </c>
      <c r="J4320" s="7">
        <v>10</v>
      </c>
      <c r="K4320" s="7">
        <v>399.3</v>
      </c>
      <c r="L4320" s="7" t="s">
        <v>18</v>
      </c>
      <c r="M4320" s="9">
        <v>1</v>
      </c>
      <c r="N4320" s="6" t="str">
        <f>IF(ev_charging_network_usage_!$I4320&lt;=10,"Low",IF(ev_charging_network_usage_!$I4320&lt;=30,"Medium","High"))</f>
        <v>High</v>
      </c>
      <c r="O4320" s="6" t="str">
        <f t="shared" si="273"/>
        <v>Low Satisfaction</v>
      </c>
      <c r="P4320" s="6" t="str">
        <f>IF(ev_charging_network_usage_!$H4320&lt;30,"Short Charging",IF(ev_charging_network_usage_!$H4320&lt;=60,"Medium Charging","Long Charging"))</f>
        <v>Long Charging</v>
      </c>
      <c r="Q4320" s="6">
        <f t="shared" si="272"/>
        <v>2</v>
      </c>
      <c r="R4320" s="30">
        <f t="shared" si="270"/>
        <v>0.73263888888888884</v>
      </c>
      <c r="S4320" s="28">
        <f t="shared" si="271"/>
        <v>45595</v>
      </c>
      <c r="T4320" s="28"/>
    </row>
    <row r="4321" spans="1:20" ht="13.2" x14ac:dyDescent="0.25">
      <c r="A4321" s="3" t="s">
        <v>9529</v>
      </c>
      <c r="B4321" s="3" t="s">
        <v>59</v>
      </c>
      <c r="C4321" s="3" t="s">
        <v>21</v>
      </c>
      <c r="D4321" s="3" t="s">
        <v>16</v>
      </c>
      <c r="E4321" s="3" t="s">
        <v>17</v>
      </c>
      <c r="F4321" s="3" t="s">
        <v>9530</v>
      </c>
      <c r="G4321" s="3" t="s">
        <v>9531</v>
      </c>
      <c r="H4321" s="3">
        <v>70</v>
      </c>
      <c r="I4321" s="3">
        <v>41.16</v>
      </c>
      <c r="J4321" s="3">
        <v>10</v>
      </c>
      <c r="K4321" s="3">
        <v>411.6</v>
      </c>
      <c r="L4321" s="3" t="s">
        <v>27</v>
      </c>
      <c r="M4321" s="5">
        <v>4</v>
      </c>
      <c r="N4321" s="6" t="str">
        <f>IF(ev_charging_network_usage_!$I4321&lt;=10,"Low",IF(ev_charging_network_usage_!$I4321&lt;=30,"Medium","High"))</f>
        <v>High</v>
      </c>
      <c r="O4321" s="6" t="str">
        <f t="shared" si="273"/>
        <v>Medium Satisfaction</v>
      </c>
      <c r="P4321" s="6" t="str">
        <f>IF(ev_charging_network_usage_!$H4321&lt;30,"Short Charging",IF(ev_charging_network_usage_!$H4321&lt;=60,"Medium Charging","Long Charging"))</f>
        <v>Long Charging</v>
      </c>
      <c r="Q4321" s="6">
        <f t="shared" si="272"/>
        <v>1</v>
      </c>
      <c r="R4321" s="30">
        <f t="shared" si="270"/>
        <v>0.875</v>
      </c>
      <c r="S4321" s="28">
        <f t="shared" si="271"/>
        <v>45440</v>
      </c>
      <c r="T4321" s="28"/>
    </row>
    <row r="4322" spans="1:20" ht="13.2" x14ac:dyDescent="0.25">
      <c r="A4322" s="7" t="s">
        <v>9532</v>
      </c>
      <c r="B4322" s="7" t="s">
        <v>55</v>
      </c>
      <c r="C4322" s="7" t="s">
        <v>30</v>
      </c>
      <c r="D4322" s="7" t="s">
        <v>22</v>
      </c>
      <c r="E4322" s="7" t="s">
        <v>35</v>
      </c>
      <c r="F4322" s="8">
        <v>45143.318055555559</v>
      </c>
      <c r="G4322" s="8">
        <v>45143.392361111109</v>
      </c>
      <c r="H4322" s="7">
        <v>107</v>
      </c>
      <c r="I4322" s="7">
        <v>40.44</v>
      </c>
      <c r="J4322" s="7">
        <v>10</v>
      </c>
      <c r="K4322" s="7">
        <v>404.4</v>
      </c>
      <c r="L4322" s="7" t="s">
        <v>38</v>
      </c>
      <c r="M4322" s="9">
        <v>1</v>
      </c>
      <c r="N4322" s="6" t="str">
        <f>IF(ev_charging_network_usage_!$I4322&lt;=10,"Low",IF(ev_charging_network_usage_!$I4322&lt;=30,"Medium","High"))</f>
        <v>High</v>
      </c>
      <c r="O4322" s="6" t="str">
        <f t="shared" si="273"/>
        <v>Low Satisfaction</v>
      </c>
      <c r="P4322" s="6" t="str">
        <f>IF(ev_charging_network_usage_!$H4322&lt;30,"Short Charging",IF(ev_charging_network_usage_!$H4322&lt;=60,"Medium Charging","Long Charging"))</f>
        <v>Long Charging</v>
      </c>
      <c r="Q4322" s="6">
        <f t="shared" si="272"/>
        <v>2</v>
      </c>
      <c r="R4322" s="30">
        <f t="shared" si="270"/>
        <v>0.31805555555555554</v>
      </c>
      <c r="S4322" s="28">
        <f t="shared" si="271"/>
        <v>45143</v>
      </c>
      <c r="T4322" s="28"/>
    </row>
    <row r="4323" spans="1:20" ht="13.2" x14ac:dyDescent="0.25">
      <c r="A4323" s="3" t="s">
        <v>9533</v>
      </c>
      <c r="B4323" s="3" t="s">
        <v>55</v>
      </c>
      <c r="C4323" s="3" t="s">
        <v>30</v>
      </c>
      <c r="D4323" s="3" t="s">
        <v>31</v>
      </c>
      <c r="E4323" s="3" t="s">
        <v>35</v>
      </c>
      <c r="F4323" s="4">
        <v>45119.282638888886</v>
      </c>
      <c r="G4323" s="4">
        <v>45119.320138888892</v>
      </c>
      <c r="H4323" s="3">
        <v>54</v>
      </c>
      <c r="I4323" s="3">
        <v>49.91</v>
      </c>
      <c r="J4323" s="3">
        <v>10</v>
      </c>
      <c r="K4323" s="3">
        <v>499.1</v>
      </c>
      <c r="L4323" s="3" t="s">
        <v>18</v>
      </c>
      <c r="M4323" s="5">
        <v>1</v>
      </c>
      <c r="N4323" s="6" t="str">
        <f>IF(ev_charging_network_usage_!$I4323&lt;=10,"Low",IF(ev_charging_network_usage_!$I4323&lt;=30,"Medium","High"))</f>
        <v>High</v>
      </c>
      <c r="O4323" s="6" t="str">
        <f t="shared" si="273"/>
        <v>Low Satisfaction</v>
      </c>
      <c r="P4323" s="6" t="str">
        <f>IF(ev_charging_network_usage_!$H4323&lt;30,"Short Charging",IF(ev_charging_network_usage_!$H4323&lt;=60,"Medium Charging","Long Charging"))</f>
        <v>Medium Charging</v>
      </c>
      <c r="Q4323" s="6">
        <f t="shared" si="272"/>
        <v>2</v>
      </c>
      <c r="R4323" s="30">
        <f t="shared" si="270"/>
        <v>0.28263888888888888</v>
      </c>
      <c r="S4323" s="28">
        <f t="shared" si="271"/>
        <v>45119</v>
      </c>
      <c r="T4323" s="28"/>
    </row>
    <row r="4324" spans="1:20" ht="13.2" x14ac:dyDescent="0.25">
      <c r="A4324" s="7" t="s">
        <v>9534</v>
      </c>
      <c r="B4324" s="7" t="s">
        <v>48</v>
      </c>
      <c r="C4324" s="7" t="s">
        <v>30</v>
      </c>
      <c r="D4324" s="7" t="s">
        <v>22</v>
      </c>
      <c r="E4324" s="7" t="s">
        <v>35</v>
      </c>
      <c r="F4324" s="7" t="s">
        <v>9535</v>
      </c>
      <c r="G4324" s="7" t="s">
        <v>9536</v>
      </c>
      <c r="H4324" s="7">
        <v>31</v>
      </c>
      <c r="I4324" s="7">
        <v>5.12</v>
      </c>
      <c r="J4324" s="7">
        <v>10</v>
      </c>
      <c r="K4324" s="7">
        <v>51.2</v>
      </c>
      <c r="L4324" s="7" t="s">
        <v>27</v>
      </c>
      <c r="M4324" s="9">
        <v>4</v>
      </c>
      <c r="N4324" s="6" t="str">
        <f>IF(ev_charging_network_usage_!$I4324&lt;=10,"Low",IF(ev_charging_network_usage_!$I4324&lt;=30,"Medium","High"))</f>
        <v>Low</v>
      </c>
      <c r="O4324" s="6" t="str">
        <f t="shared" si="273"/>
        <v>Medium Satisfaction</v>
      </c>
      <c r="P4324" s="6" t="str">
        <f>IF(ev_charging_network_usage_!$H4324&lt;30,"Short Charging",IF(ev_charging_network_usage_!$H4324&lt;=60,"Medium Charging","Long Charging"))</f>
        <v>Medium Charging</v>
      </c>
      <c r="Q4324" s="6">
        <f t="shared" si="272"/>
        <v>2</v>
      </c>
      <c r="R4324" s="30">
        <f t="shared" si="270"/>
        <v>0.47152777777777777</v>
      </c>
      <c r="S4324" s="28">
        <f t="shared" si="271"/>
        <v>45188</v>
      </c>
      <c r="T4324" s="28"/>
    </row>
    <row r="4325" spans="1:20" ht="13.2" x14ac:dyDescent="0.25">
      <c r="A4325" s="3" t="s">
        <v>9537</v>
      </c>
      <c r="B4325" s="3" t="s">
        <v>14</v>
      </c>
      <c r="C4325" s="3" t="s">
        <v>15</v>
      </c>
      <c r="D4325" s="3" t="s">
        <v>16</v>
      </c>
      <c r="E4325" s="3" t="s">
        <v>17</v>
      </c>
      <c r="F4325" s="3" t="s">
        <v>9538</v>
      </c>
      <c r="G4325" s="3" t="s">
        <v>9539</v>
      </c>
      <c r="H4325" s="3">
        <v>89</v>
      </c>
      <c r="I4325" s="3">
        <v>13.24</v>
      </c>
      <c r="J4325" s="3">
        <v>8</v>
      </c>
      <c r="K4325" s="3">
        <v>105.92</v>
      </c>
      <c r="L4325" s="3" t="s">
        <v>23</v>
      </c>
      <c r="M4325" s="5">
        <v>2</v>
      </c>
      <c r="N4325" s="6" t="str">
        <f>IF(ev_charging_network_usage_!$I4325&lt;=10,"Low",IF(ev_charging_network_usage_!$I4325&lt;=30,"Medium","High"))</f>
        <v>Medium</v>
      </c>
      <c r="O4325" s="6" t="str">
        <f t="shared" si="273"/>
        <v>Low Satisfaction</v>
      </c>
      <c r="P4325" s="6" t="str">
        <f>IF(ev_charging_network_usage_!$H4325&lt;30,"Short Charging",IF(ev_charging_network_usage_!$H4325&lt;=60,"Medium Charging","Long Charging"))</f>
        <v>Long Charging</v>
      </c>
      <c r="Q4325" s="6">
        <f t="shared" si="272"/>
        <v>3</v>
      </c>
      <c r="R4325" s="30">
        <f t="shared" si="270"/>
        <v>0.56874999999999998</v>
      </c>
      <c r="S4325" s="28">
        <f t="shared" si="271"/>
        <v>45553</v>
      </c>
      <c r="T4325" s="28"/>
    </row>
    <row r="4326" spans="1:20" ht="13.2" x14ac:dyDescent="0.25">
      <c r="A4326" s="7" t="s">
        <v>9540</v>
      </c>
      <c r="B4326" s="7" t="s">
        <v>29</v>
      </c>
      <c r="C4326" s="7" t="s">
        <v>21</v>
      </c>
      <c r="D4326" s="7" t="s">
        <v>22</v>
      </c>
      <c r="E4326" s="7" t="s">
        <v>17</v>
      </c>
      <c r="F4326" s="7" t="s">
        <v>9541</v>
      </c>
      <c r="G4326" s="7" t="s">
        <v>9542</v>
      </c>
      <c r="H4326" s="7">
        <v>88</v>
      </c>
      <c r="I4326" s="7">
        <v>24.01</v>
      </c>
      <c r="J4326" s="7">
        <v>12</v>
      </c>
      <c r="K4326" s="7">
        <v>288.12</v>
      </c>
      <c r="L4326" s="7" t="s">
        <v>18</v>
      </c>
      <c r="M4326" s="9">
        <v>5</v>
      </c>
      <c r="N4326" s="6" t="str">
        <f>IF(ev_charging_network_usage_!$I4326&lt;=10,"Low",IF(ev_charging_network_usage_!$I4326&lt;=30,"Medium","High"))</f>
        <v>Medium</v>
      </c>
      <c r="O4326" s="6" t="str">
        <f t="shared" si="273"/>
        <v>High Satisfaction</v>
      </c>
      <c r="P4326" s="6" t="str">
        <f>IF(ev_charging_network_usage_!$H4326&lt;30,"Short Charging",IF(ev_charging_network_usage_!$H4326&lt;=60,"Medium Charging","Long Charging"))</f>
        <v>Long Charging</v>
      </c>
      <c r="Q4326" s="6">
        <f t="shared" si="272"/>
        <v>1</v>
      </c>
      <c r="R4326" s="30">
        <f t="shared" si="270"/>
        <v>0.54236111111111107</v>
      </c>
      <c r="S4326" s="28">
        <f t="shared" si="271"/>
        <v>45489</v>
      </c>
      <c r="T4326" s="28"/>
    </row>
    <row r="4327" spans="1:20" ht="13.2" x14ac:dyDescent="0.25">
      <c r="A4327" s="3" t="s">
        <v>9543</v>
      </c>
      <c r="B4327" s="3" t="s">
        <v>14</v>
      </c>
      <c r="C4327" s="3" t="s">
        <v>30</v>
      </c>
      <c r="D4327" s="3" t="s">
        <v>34</v>
      </c>
      <c r="E4327" s="3" t="s">
        <v>17</v>
      </c>
      <c r="F4327" s="3" t="s">
        <v>9544</v>
      </c>
      <c r="G4327" s="3" t="s">
        <v>9545</v>
      </c>
      <c r="H4327" s="3">
        <v>27</v>
      </c>
      <c r="I4327" s="3">
        <v>24.54</v>
      </c>
      <c r="J4327" s="3">
        <v>10</v>
      </c>
      <c r="K4327" s="3">
        <v>245.4</v>
      </c>
      <c r="L4327" s="3" t="s">
        <v>23</v>
      </c>
      <c r="M4327" s="5">
        <v>5</v>
      </c>
      <c r="N4327" s="6" t="str">
        <f>IF(ev_charging_network_usage_!$I4327&lt;=10,"Low",IF(ev_charging_network_usage_!$I4327&lt;=30,"Medium","High"))</f>
        <v>Medium</v>
      </c>
      <c r="O4327" s="6" t="str">
        <f t="shared" si="273"/>
        <v>High Satisfaction</v>
      </c>
      <c r="P4327" s="6" t="str">
        <f>IF(ev_charging_network_usage_!$H4327&lt;30,"Short Charging",IF(ev_charging_network_usage_!$H4327&lt;=60,"Medium Charging","Long Charging"))</f>
        <v>Short Charging</v>
      </c>
      <c r="Q4327" s="6">
        <f t="shared" si="272"/>
        <v>2</v>
      </c>
      <c r="R4327" s="30">
        <f t="shared" si="270"/>
        <v>0.4909722222222222</v>
      </c>
      <c r="S4327" s="28">
        <f t="shared" si="271"/>
        <v>45372</v>
      </c>
      <c r="T4327" s="28"/>
    </row>
    <row r="4328" spans="1:20" ht="13.2" x14ac:dyDescent="0.25">
      <c r="A4328" s="7" t="s">
        <v>9546</v>
      </c>
      <c r="B4328" s="7" t="s">
        <v>78</v>
      </c>
      <c r="C4328" s="7" t="s">
        <v>21</v>
      </c>
      <c r="D4328" s="7" t="s">
        <v>22</v>
      </c>
      <c r="E4328" s="7" t="s">
        <v>35</v>
      </c>
      <c r="F4328" s="8">
        <v>45450.943055555559</v>
      </c>
      <c r="G4328" s="8">
        <v>45450.974999999999</v>
      </c>
      <c r="H4328" s="7">
        <v>46</v>
      </c>
      <c r="I4328" s="7">
        <v>19.04</v>
      </c>
      <c r="J4328" s="7">
        <v>8</v>
      </c>
      <c r="K4328" s="7">
        <v>152.32</v>
      </c>
      <c r="L4328" s="7" t="s">
        <v>27</v>
      </c>
      <c r="M4328" s="9">
        <v>3</v>
      </c>
      <c r="N4328" s="6" t="str">
        <f>IF(ev_charging_network_usage_!$I4328&lt;=10,"Low",IF(ev_charging_network_usage_!$I4328&lt;=30,"Medium","High"))</f>
        <v>Medium</v>
      </c>
      <c r="O4328" s="6" t="str">
        <f t="shared" si="273"/>
        <v>Medium Satisfaction</v>
      </c>
      <c r="P4328" s="6" t="str">
        <f>IF(ev_charging_network_usage_!$H4328&lt;30,"Short Charging",IF(ev_charging_network_usage_!$H4328&lt;=60,"Medium Charging","Long Charging"))</f>
        <v>Medium Charging</v>
      </c>
      <c r="Q4328" s="6">
        <f t="shared" si="272"/>
        <v>1</v>
      </c>
      <c r="R4328" s="30">
        <f t="shared" si="270"/>
        <v>0.94305555555555554</v>
      </c>
      <c r="S4328" s="28">
        <f t="shared" si="271"/>
        <v>45450</v>
      </c>
      <c r="T4328" s="28"/>
    </row>
    <row r="4329" spans="1:20" ht="13.2" x14ac:dyDescent="0.25">
      <c r="A4329" s="3" t="s">
        <v>9547</v>
      </c>
      <c r="B4329" s="3" t="s">
        <v>55</v>
      </c>
      <c r="C4329" s="3" t="s">
        <v>30</v>
      </c>
      <c r="D4329" s="3" t="s">
        <v>31</v>
      </c>
      <c r="E4329" s="3" t="s">
        <v>17</v>
      </c>
      <c r="F4329" s="4">
        <v>45026.804166666669</v>
      </c>
      <c r="G4329" s="4">
        <v>45026.863888888889</v>
      </c>
      <c r="H4329" s="3">
        <v>86</v>
      </c>
      <c r="I4329" s="3">
        <v>15.27</v>
      </c>
      <c r="J4329" s="3">
        <v>15</v>
      </c>
      <c r="K4329" s="3">
        <v>229.05</v>
      </c>
      <c r="L4329" s="3" t="s">
        <v>23</v>
      </c>
      <c r="M4329" s="5">
        <v>4</v>
      </c>
      <c r="N4329" s="6" t="str">
        <f>IF(ev_charging_network_usage_!$I4329&lt;=10,"Low",IF(ev_charging_network_usage_!$I4329&lt;=30,"Medium","High"))</f>
        <v>Medium</v>
      </c>
      <c r="O4329" s="6" t="str">
        <f t="shared" si="273"/>
        <v>Medium Satisfaction</v>
      </c>
      <c r="P4329" s="6" t="str">
        <f>IF(ev_charging_network_usage_!$H4329&lt;30,"Short Charging",IF(ev_charging_network_usage_!$H4329&lt;=60,"Medium Charging","Long Charging"))</f>
        <v>Long Charging</v>
      </c>
      <c r="Q4329" s="6">
        <f t="shared" si="272"/>
        <v>2</v>
      </c>
      <c r="R4329" s="30">
        <f t="shared" si="270"/>
        <v>0.8041666666666667</v>
      </c>
      <c r="S4329" s="28">
        <f t="shared" si="271"/>
        <v>45026</v>
      </c>
      <c r="T4329" s="28"/>
    </row>
    <row r="4330" spans="1:20" ht="13.2" x14ac:dyDescent="0.25">
      <c r="A4330" s="7" t="s">
        <v>9548</v>
      </c>
      <c r="B4330" s="7" t="s">
        <v>43</v>
      </c>
      <c r="C4330" s="7" t="s">
        <v>30</v>
      </c>
      <c r="D4330" s="7" t="s">
        <v>34</v>
      </c>
      <c r="E4330" s="7" t="s">
        <v>35</v>
      </c>
      <c r="F4330" s="7" t="s">
        <v>9549</v>
      </c>
      <c r="G4330" s="7" t="s">
        <v>9550</v>
      </c>
      <c r="H4330" s="7">
        <v>45</v>
      </c>
      <c r="I4330" s="7">
        <v>39.69</v>
      </c>
      <c r="J4330" s="7">
        <v>12</v>
      </c>
      <c r="K4330" s="7">
        <v>476.28</v>
      </c>
      <c r="L4330" s="7" t="s">
        <v>38</v>
      </c>
      <c r="M4330" s="9">
        <v>1</v>
      </c>
      <c r="N4330" s="6" t="str">
        <f>IF(ev_charging_network_usage_!$I4330&lt;=10,"Low",IF(ev_charging_network_usage_!$I4330&lt;=30,"Medium","High"))</f>
        <v>High</v>
      </c>
      <c r="O4330" s="6" t="str">
        <f t="shared" si="273"/>
        <v>Low Satisfaction</v>
      </c>
      <c r="P4330" s="6" t="str">
        <f>IF(ev_charging_network_usage_!$H4330&lt;30,"Short Charging",IF(ev_charging_network_usage_!$H4330&lt;=60,"Medium Charging","Long Charging"))</f>
        <v>Medium Charging</v>
      </c>
      <c r="Q4330" s="6">
        <f t="shared" si="272"/>
        <v>2</v>
      </c>
      <c r="R4330" s="30">
        <f t="shared" si="270"/>
        <v>0.94166666666666665</v>
      </c>
      <c r="S4330" s="28">
        <f t="shared" si="271"/>
        <v>45042</v>
      </c>
      <c r="T4330" s="28"/>
    </row>
    <row r="4331" spans="1:20" ht="13.2" x14ac:dyDescent="0.25">
      <c r="A4331" s="3" t="s">
        <v>9551</v>
      </c>
      <c r="B4331" s="3" t="s">
        <v>55</v>
      </c>
      <c r="C4331" s="3" t="s">
        <v>30</v>
      </c>
      <c r="D4331" s="3" t="s">
        <v>22</v>
      </c>
      <c r="E4331" s="3" t="s">
        <v>35</v>
      </c>
      <c r="F4331" s="4">
        <v>45514.009027777778</v>
      </c>
      <c r="G4331" s="4">
        <v>45514.022916666669</v>
      </c>
      <c r="H4331" s="3">
        <v>20</v>
      </c>
      <c r="I4331" s="3">
        <v>7.42</v>
      </c>
      <c r="J4331" s="3">
        <v>15</v>
      </c>
      <c r="K4331" s="3">
        <v>111.3</v>
      </c>
      <c r="L4331" s="3" t="s">
        <v>27</v>
      </c>
      <c r="M4331" s="5">
        <v>2</v>
      </c>
      <c r="N4331" s="6" t="str">
        <f>IF(ev_charging_network_usage_!$I4331&lt;=10,"Low",IF(ev_charging_network_usage_!$I4331&lt;=30,"Medium","High"))</f>
        <v>Low</v>
      </c>
      <c r="O4331" s="6" t="str">
        <f t="shared" si="273"/>
        <v>Low Satisfaction</v>
      </c>
      <c r="P4331" s="6" t="str">
        <f>IF(ev_charging_network_usage_!$H4331&lt;30,"Short Charging",IF(ev_charging_network_usage_!$H4331&lt;=60,"Medium Charging","Long Charging"))</f>
        <v>Short Charging</v>
      </c>
      <c r="Q4331" s="6">
        <f t="shared" si="272"/>
        <v>2</v>
      </c>
      <c r="R4331" s="30">
        <f t="shared" si="270"/>
        <v>9.0277777777777769E-3</v>
      </c>
      <c r="S4331" s="28">
        <f t="shared" si="271"/>
        <v>45514</v>
      </c>
      <c r="T4331" s="28"/>
    </row>
    <row r="4332" spans="1:20" ht="13.2" x14ac:dyDescent="0.25">
      <c r="A4332" s="7" t="s">
        <v>9552</v>
      </c>
      <c r="B4332" s="7" t="s">
        <v>29</v>
      </c>
      <c r="C4332" s="7" t="s">
        <v>30</v>
      </c>
      <c r="D4332" s="7" t="s">
        <v>22</v>
      </c>
      <c r="E4332" s="7" t="s">
        <v>35</v>
      </c>
      <c r="F4332" s="7" t="s">
        <v>9553</v>
      </c>
      <c r="G4332" s="7" t="s">
        <v>9554</v>
      </c>
      <c r="H4332" s="7">
        <v>44</v>
      </c>
      <c r="I4332" s="7">
        <v>30.24</v>
      </c>
      <c r="J4332" s="7">
        <v>10</v>
      </c>
      <c r="K4332" s="7">
        <v>302.39999999999998</v>
      </c>
      <c r="L4332" s="7" t="s">
        <v>27</v>
      </c>
      <c r="M4332" s="9">
        <v>3</v>
      </c>
      <c r="N4332" s="6" t="str">
        <f>IF(ev_charging_network_usage_!$I4332&lt;=10,"Low",IF(ev_charging_network_usage_!$I4332&lt;=30,"Medium","High"))</f>
        <v>High</v>
      </c>
      <c r="O4332" s="6" t="str">
        <f t="shared" si="273"/>
        <v>Medium Satisfaction</v>
      </c>
      <c r="P4332" s="6" t="str">
        <f>IF(ev_charging_network_usage_!$H4332&lt;30,"Short Charging",IF(ev_charging_network_usage_!$H4332&lt;=60,"Medium Charging","Long Charging"))</f>
        <v>Medium Charging</v>
      </c>
      <c r="Q4332" s="6">
        <f t="shared" si="272"/>
        <v>2</v>
      </c>
      <c r="R4332" s="30">
        <f t="shared" si="270"/>
        <v>0.64583333333333337</v>
      </c>
      <c r="S4332" s="28">
        <f t="shared" si="271"/>
        <v>45500</v>
      </c>
      <c r="T4332" s="28"/>
    </row>
    <row r="4333" spans="1:20" ht="13.2" x14ac:dyDescent="0.25">
      <c r="A4333" s="3" t="s">
        <v>9555</v>
      </c>
      <c r="B4333" s="3" t="s">
        <v>20</v>
      </c>
      <c r="C4333" s="3" t="s">
        <v>30</v>
      </c>
      <c r="D4333" s="3" t="s">
        <v>16</v>
      </c>
      <c r="E4333" s="3" t="s">
        <v>35</v>
      </c>
      <c r="F4333" s="4">
        <v>45024.655555555553</v>
      </c>
      <c r="G4333" s="4">
        <v>45024.682638888888</v>
      </c>
      <c r="H4333" s="3">
        <v>39</v>
      </c>
      <c r="I4333" s="3">
        <v>5.15</v>
      </c>
      <c r="J4333" s="3">
        <v>15</v>
      </c>
      <c r="K4333" s="3">
        <v>77.25</v>
      </c>
      <c r="L4333" s="3" t="s">
        <v>27</v>
      </c>
      <c r="M4333" s="5">
        <v>4</v>
      </c>
      <c r="N4333" s="6" t="str">
        <f>IF(ev_charging_network_usage_!$I4333&lt;=10,"Low",IF(ev_charging_network_usage_!$I4333&lt;=30,"Medium","High"))</f>
        <v>Low</v>
      </c>
      <c r="O4333" s="6" t="str">
        <f t="shared" si="273"/>
        <v>Medium Satisfaction</v>
      </c>
      <c r="P4333" s="6" t="str">
        <f>IF(ev_charging_network_usage_!$H4333&lt;30,"Short Charging",IF(ev_charging_network_usage_!$H4333&lt;=60,"Medium Charging","Long Charging"))</f>
        <v>Medium Charging</v>
      </c>
      <c r="Q4333" s="6">
        <f t="shared" si="272"/>
        <v>2</v>
      </c>
      <c r="R4333" s="30">
        <f t="shared" si="270"/>
        <v>0.65555555555555556</v>
      </c>
      <c r="S4333" s="28">
        <f t="shared" si="271"/>
        <v>45024</v>
      </c>
      <c r="T4333" s="28"/>
    </row>
    <row r="4334" spans="1:20" ht="13.2" x14ac:dyDescent="0.25">
      <c r="A4334" s="7" t="s">
        <v>9556</v>
      </c>
      <c r="B4334" s="7" t="s">
        <v>59</v>
      </c>
      <c r="C4334" s="7" t="s">
        <v>30</v>
      </c>
      <c r="D4334" s="7" t="s">
        <v>31</v>
      </c>
      <c r="E4334" s="7" t="s">
        <v>35</v>
      </c>
      <c r="F4334" s="7" t="s">
        <v>9557</v>
      </c>
      <c r="G4334" s="7" t="s">
        <v>9558</v>
      </c>
      <c r="H4334" s="7">
        <v>111</v>
      </c>
      <c r="I4334" s="7">
        <v>8.35</v>
      </c>
      <c r="J4334" s="7">
        <v>10</v>
      </c>
      <c r="K4334" s="7">
        <v>83.5</v>
      </c>
      <c r="L4334" s="7" t="s">
        <v>27</v>
      </c>
      <c r="M4334" s="9">
        <v>2</v>
      </c>
      <c r="N4334" s="6" t="str">
        <f>IF(ev_charging_network_usage_!$I4334&lt;=10,"Low",IF(ev_charging_network_usage_!$I4334&lt;=30,"Medium","High"))</f>
        <v>Low</v>
      </c>
      <c r="O4334" s="6" t="str">
        <f t="shared" si="273"/>
        <v>Low Satisfaction</v>
      </c>
      <c r="P4334" s="6" t="str">
        <f>IF(ev_charging_network_usage_!$H4334&lt;30,"Short Charging",IF(ev_charging_network_usage_!$H4334&lt;=60,"Medium Charging","Long Charging"))</f>
        <v>Long Charging</v>
      </c>
      <c r="Q4334" s="6">
        <f t="shared" si="272"/>
        <v>2</v>
      </c>
      <c r="R4334" s="30">
        <f t="shared" si="270"/>
        <v>0.86319444444444449</v>
      </c>
      <c r="S4334" s="28">
        <f t="shared" si="271"/>
        <v>45123</v>
      </c>
      <c r="T4334" s="28"/>
    </row>
    <row r="4335" spans="1:20" ht="13.2" x14ac:dyDescent="0.25">
      <c r="A4335" s="3" t="s">
        <v>9559</v>
      </c>
      <c r="B4335" s="3" t="s">
        <v>20</v>
      </c>
      <c r="C4335" s="3" t="s">
        <v>30</v>
      </c>
      <c r="D4335" s="3" t="s">
        <v>31</v>
      </c>
      <c r="E4335" s="3" t="s">
        <v>17</v>
      </c>
      <c r="F4335" s="3" t="s">
        <v>9560</v>
      </c>
      <c r="G4335" s="3" t="s">
        <v>9561</v>
      </c>
      <c r="H4335" s="3">
        <v>40</v>
      </c>
      <c r="I4335" s="3">
        <v>34.15</v>
      </c>
      <c r="J4335" s="3">
        <v>15</v>
      </c>
      <c r="K4335" s="3">
        <v>512.25</v>
      </c>
      <c r="L4335" s="3" t="s">
        <v>38</v>
      </c>
      <c r="M4335" s="5">
        <v>4</v>
      </c>
      <c r="N4335" s="6" t="str">
        <f>IF(ev_charging_network_usage_!$I4335&lt;=10,"Low",IF(ev_charging_network_usage_!$I4335&lt;=30,"Medium","High"))</f>
        <v>High</v>
      </c>
      <c r="O4335" s="6" t="str">
        <f t="shared" si="273"/>
        <v>Medium Satisfaction</v>
      </c>
      <c r="P4335" s="6" t="str">
        <f>IF(ev_charging_network_usage_!$H4335&lt;30,"Short Charging",IF(ev_charging_network_usage_!$H4335&lt;=60,"Medium Charging","Long Charging"))</f>
        <v>Medium Charging</v>
      </c>
      <c r="Q4335" s="6">
        <f t="shared" si="272"/>
        <v>2</v>
      </c>
      <c r="R4335" s="30">
        <f t="shared" si="270"/>
        <v>0.64027777777777772</v>
      </c>
      <c r="S4335" s="28">
        <f t="shared" si="271"/>
        <v>45121</v>
      </c>
      <c r="T4335" s="28"/>
    </row>
    <row r="4336" spans="1:20" ht="13.2" x14ac:dyDescent="0.25">
      <c r="A4336" s="7" t="s">
        <v>9562</v>
      </c>
      <c r="B4336" s="7" t="s">
        <v>20</v>
      </c>
      <c r="C4336" s="7" t="s">
        <v>21</v>
      </c>
      <c r="D4336" s="7" t="s">
        <v>31</v>
      </c>
      <c r="E4336" s="7" t="s">
        <v>17</v>
      </c>
      <c r="F4336" s="8">
        <v>45173.555555555555</v>
      </c>
      <c r="G4336" s="8">
        <v>45173.566666666666</v>
      </c>
      <c r="H4336" s="7">
        <v>16</v>
      </c>
      <c r="I4336" s="7">
        <v>42.74</v>
      </c>
      <c r="J4336" s="7">
        <v>12</v>
      </c>
      <c r="K4336" s="7">
        <v>512.88</v>
      </c>
      <c r="L4336" s="7" t="s">
        <v>27</v>
      </c>
      <c r="M4336" s="9">
        <v>1</v>
      </c>
      <c r="N4336" s="6" t="str">
        <f>IF(ev_charging_network_usage_!$I4336&lt;=10,"Low",IF(ev_charging_network_usage_!$I4336&lt;=30,"Medium","High"))</f>
        <v>High</v>
      </c>
      <c r="O4336" s="6" t="str">
        <f t="shared" si="273"/>
        <v>Low Satisfaction</v>
      </c>
      <c r="P4336" s="6" t="str">
        <f>IF(ev_charging_network_usage_!$H4336&lt;30,"Short Charging",IF(ev_charging_network_usage_!$H4336&lt;=60,"Medium Charging","Long Charging"))</f>
        <v>Short Charging</v>
      </c>
      <c r="Q4336" s="6">
        <f t="shared" si="272"/>
        <v>1</v>
      </c>
      <c r="R4336" s="30">
        <f t="shared" si="270"/>
        <v>0.55555555555555558</v>
      </c>
      <c r="S4336" s="28">
        <f t="shared" si="271"/>
        <v>45173</v>
      </c>
      <c r="T4336" s="28"/>
    </row>
    <row r="4337" spans="1:20" ht="13.2" x14ac:dyDescent="0.25">
      <c r="A4337" s="3" t="s">
        <v>9563</v>
      </c>
      <c r="B4337" s="3" t="s">
        <v>48</v>
      </c>
      <c r="C4337" s="3" t="s">
        <v>15</v>
      </c>
      <c r="D4337" s="3" t="s">
        <v>31</v>
      </c>
      <c r="E4337" s="3" t="s">
        <v>17</v>
      </c>
      <c r="F4337" s="3" t="s">
        <v>9564</v>
      </c>
      <c r="G4337" s="3" t="s">
        <v>9565</v>
      </c>
      <c r="H4337" s="3">
        <v>92</v>
      </c>
      <c r="I4337" s="3">
        <v>59.45</v>
      </c>
      <c r="J4337" s="3">
        <v>15</v>
      </c>
      <c r="K4337" s="3">
        <v>891.75</v>
      </c>
      <c r="L4337" s="3" t="s">
        <v>27</v>
      </c>
      <c r="M4337" s="5">
        <v>4</v>
      </c>
      <c r="N4337" s="6" t="str">
        <f>IF(ev_charging_network_usage_!$I4337&lt;=10,"Low",IF(ev_charging_network_usage_!$I4337&lt;=30,"Medium","High"))</f>
        <v>High</v>
      </c>
      <c r="O4337" s="6" t="str">
        <f t="shared" si="273"/>
        <v>Medium Satisfaction</v>
      </c>
      <c r="P4337" s="6" t="str">
        <f>IF(ev_charging_network_usage_!$H4337&lt;30,"Short Charging",IF(ev_charging_network_usage_!$H4337&lt;=60,"Medium Charging","Long Charging"))</f>
        <v>Long Charging</v>
      </c>
      <c r="Q4337" s="6">
        <f t="shared" si="272"/>
        <v>3</v>
      </c>
      <c r="R4337" s="30">
        <f t="shared" si="270"/>
        <v>0.14930555555555555</v>
      </c>
      <c r="S4337" s="28">
        <f t="shared" si="271"/>
        <v>45182</v>
      </c>
      <c r="T4337" s="28"/>
    </row>
    <row r="4338" spans="1:20" ht="13.2" x14ac:dyDescent="0.25">
      <c r="A4338" s="7" t="s">
        <v>9566</v>
      </c>
      <c r="B4338" s="7" t="s">
        <v>48</v>
      </c>
      <c r="C4338" s="7" t="s">
        <v>15</v>
      </c>
      <c r="D4338" s="7" t="s">
        <v>16</v>
      </c>
      <c r="E4338" s="7" t="s">
        <v>17</v>
      </c>
      <c r="F4338" s="7" t="s">
        <v>9567</v>
      </c>
      <c r="G4338" s="7" t="s">
        <v>9568</v>
      </c>
      <c r="H4338" s="7">
        <v>88</v>
      </c>
      <c r="I4338" s="7">
        <v>11.34</v>
      </c>
      <c r="J4338" s="7">
        <v>12</v>
      </c>
      <c r="K4338" s="7">
        <v>136.08000000000001</v>
      </c>
      <c r="L4338" s="7" t="s">
        <v>18</v>
      </c>
      <c r="M4338" s="9">
        <v>4</v>
      </c>
      <c r="N4338" s="6" t="str">
        <f>IF(ev_charging_network_usage_!$I4338&lt;=10,"Low",IF(ev_charging_network_usage_!$I4338&lt;=30,"Medium","High"))</f>
        <v>Medium</v>
      </c>
      <c r="O4338" s="6" t="str">
        <f t="shared" si="273"/>
        <v>Medium Satisfaction</v>
      </c>
      <c r="P4338" s="6" t="str">
        <f>IF(ev_charging_network_usage_!$H4338&lt;30,"Short Charging",IF(ev_charging_network_usage_!$H4338&lt;=60,"Medium Charging","Long Charging"))</f>
        <v>Long Charging</v>
      </c>
      <c r="Q4338" s="6">
        <f t="shared" si="272"/>
        <v>3</v>
      </c>
      <c r="R4338" s="30">
        <f t="shared" si="270"/>
        <v>0.61736111111111114</v>
      </c>
      <c r="S4338" s="28">
        <f t="shared" si="271"/>
        <v>45120</v>
      </c>
      <c r="T4338" s="28"/>
    </row>
    <row r="4339" spans="1:20" ht="13.2" x14ac:dyDescent="0.25">
      <c r="A4339" s="3" t="s">
        <v>9569</v>
      </c>
      <c r="B4339" s="3" t="s">
        <v>14</v>
      </c>
      <c r="C4339" s="3" t="s">
        <v>15</v>
      </c>
      <c r="D4339" s="3" t="s">
        <v>16</v>
      </c>
      <c r="E4339" s="3" t="s">
        <v>35</v>
      </c>
      <c r="F4339" s="3" t="s">
        <v>9570</v>
      </c>
      <c r="G4339" s="3" t="s">
        <v>9571</v>
      </c>
      <c r="H4339" s="3">
        <v>18</v>
      </c>
      <c r="I4339" s="3">
        <v>24.7</v>
      </c>
      <c r="J4339" s="3">
        <v>10</v>
      </c>
      <c r="K4339" s="3">
        <v>247</v>
      </c>
      <c r="L4339" s="3" t="s">
        <v>38</v>
      </c>
      <c r="M4339" s="5">
        <v>5</v>
      </c>
      <c r="N4339" s="6" t="str">
        <f>IF(ev_charging_network_usage_!$I4339&lt;=10,"Low",IF(ev_charging_network_usage_!$I4339&lt;=30,"Medium","High"))</f>
        <v>Medium</v>
      </c>
      <c r="O4339" s="6" t="str">
        <f t="shared" si="273"/>
        <v>High Satisfaction</v>
      </c>
      <c r="P4339" s="6" t="str">
        <f>IF(ev_charging_network_usage_!$H4339&lt;30,"Short Charging",IF(ev_charging_network_usage_!$H4339&lt;=60,"Medium Charging","Long Charging"))</f>
        <v>Short Charging</v>
      </c>
      <c r="Q4339" s="6">
        <f t="shared" si="272"/>
        <v>3</v>
      </c>
      <c r="R4339" s="30">
        <f t="shared" si="270"/>
        <v>0.3347222222222222</v>
      </c>
      <c r="S4339" s="28">
        <f t="shared" si="271"/>
        <v>45499</v>
      </c>
      <c r="T4339" s="28"/>
    </row>
    <row r="4340" spans="1:20" ht="13.2" x14ac:dyDescent="0.25">
      <c r="A4340" s="7" t="s">
        <v>9572</v>
      </c>
      <c r="B4340" s="7" t="s">
        <v>14</v>
      </c>
      <c r="C4340" s="7" t="s">
        <v>30</v>
      </c>
      <c r="D4340" s="7" t="s">
        <v>22</v>
      </c>
      <c r="E4340" s="7" t="s">
        <v>17</v>
      </c>
      <c r="F4340" s="7" t="s">
        <v>9573</v>
      </c>
      <c r="G4340" s="7" t="s">
        <v>9574</v>
      </c>
      <c r="H4340" s="7">
        <v>42</v>
      </c>
      <c r="I4340" s="7">
        <v>27.13</v>
      </c>
      <c r="J4340" s="7">
        <v>10</v>
      </c>
      <c r="K4340" s="7">
        <v>271.3</v>
      </c>
      <c r="L4340" s="7" t="s">
        <v>18</v>
      </c>
      <c r="M4340" s="9">
        <v>3</v>
      </c>
      <c r="N4340" s="6" t="str">
        <f>IF(ev_charging_network_usage_!$I4340&lt;=10,"Low",IF(ev_charging_network_usage_!$I4340&lt;=30,"Medium","High"))</f>
        <v>Medium</v>
      </c>
      <c r="O4340" s="6" t="str">
        <f t="shared" si="273"/>
        <v>Medium Satisfaction</v>
      </c>
      <c r="P4340" s="6" t="str">
        <f>IF(ev_charging_network_usage_!$H4340&lt;30,"Short Charging",IF(ev_charging_network_usage_!$H4340&lt;=60,"Medium Charging","Long Charging"))</f>
        <v>Medium Charging</v>
      </c>
      <c r="Q4340" s="6">
        <f t="shared" si="272"/>
        <v>2</v>
      </c>
      <c r="R4340" s="30">
        <f t="shared" si="270"/>
        <v>5.9722222222222225E-2</v>
      </c>
      <c r="S4340" s="28">
        <f t="shared" si="271"/>
        <v>45255</v>
      </c>
      <c r="T4340" s="28"/>
    </row>
    <row r="4341" spans="1:20" ht="13.2" x14ac:dyDescent="0.25">
      <c r="A4341" s="3" t="s">
        <v>9575</v>
      </c>
      <c r="B4341" s="3" t="s">
        <v>48</v>
      </c>
      <c r="C4341" s="3" t="s">
        <v>21</v>
      </c>
      <c r="D4341" s="3" t="s">
        <v>31</v>
      </c>
      <c r="E4341" s="3" t="s">
        <v>17</v>
      </c>
      <c r="F4341" s="4">
        <v>45078.972222222219</v>
      </c>
      <c r="G4341" s="4">
        <v>45108.044444444444</v>
      </c>
      <c r="H4341" s="3">
        <v>104</v>
      </c>
      <c r="I4341" s="3">
        <v>44.92</v>
      </c>
      <c r="J4341" s="3">
        <v>12</v>
      </c>
      <c r="K4341" s="3">
        <v>539.04</v>
      </c>
      <c r="L4341" s="3" t="s">
        <v>23</v>
      </c>
      <c r="M4341" s="5">
        <v>4</v>
      </c>
      <c r="N4341" s="6" t="str">
        <f>IF(ev_charging_network_usage_!$I4341&lt;=10,"Low",IF(ev_charging_network_usage_!$I4341&lt;=30,"Medium","High"))</f>
        <v>High</v>
      </c>
      <c r="O4341" s="6" t="str">
        <f t="shared" si="273"/>
        <v>Medium Satisfaction</v>
      </c>
      <c r="P4341" s="6" t="str">
        <f>IF(ev_charging_network_usage_!$H4341&lt;30,"Short Charging",IF(ev_charging_network_usage_!$H4341&lt;=60,"Medium Charging","Long Charging"))</f>
        <v>Long Charging</v>
      </c>
      <c r="Q4341" s="6">
        <f t="shared" si="272"/>
        <v>1</v>
      </c>
      <c r="R4341" s="30">
        <f t="shared" si="270"/>
        <v>0.97222222222222221</v>
      </c>
      <c r="S4341" s="28">
        <f t="shared" si="271"/>
        <v>45078</v>
      </c>
      <c r="T4341" s="28"/>
    </row>
    <row r="4342" spans="1:20" ht="13.2" x14ac:dyDescent="0.25">
      <c r="A4342" s="7" t="s">
        <v>9576</v>
      </c>
      <c r="B4342" s="7" t="s">
        <v>14</v>
      </c>
      <c r="C4342" s="7" t="s">
        <v>21</v>
      </c>
      <c r="D4342" s="7" t="s">
        <v>34</v>
      </c>
      <c r="E4342" s="7" t="s">
        <v>35</v>
      </c>
      <c r="F4342" s="7" t="s">
        <v>9577</v>
      </c>
      <c r="G4342" s="7" t="s">
        <v>9578</v>
      </c>
      <c r="H4342" s="7">
        <v>87</v>
      </c>
      <c r="I4342" s="7">
        <v>17.93</v>
      </c>
      <c r="J4342" s="7">
        <v>12</v>
      </c>
      <c r="K4342" s="7">
        <v>215.16</v>
      </c>
      <c r="L4342" s="7" t="s">
        <v>23</v>
      </c>
      <c r="M4342" s="9">
        <v>3</v>
      </c>
      <c r="N4342" s="6" t="str">
        <f>IF(ev_charging_network_usage_!$I4342&lt;=10,"Low",IF(ev_charging_network_usage_!$I4342&lt;=30,"Medium","High"))</f>
        <v>Medium</v>
      </c>
      <c r="O4342" s="6" t="str">
        <f t="shared" si="273"/>
        <v>Medium Satisfaction</v>
      </c>
      <c r="P4342" s="6" t="str">
        <f>IF(ev_charging_network_usage_!$H4342&lt;30,"Short Charging",IF(ev_charging_network_usage_!$H4342&lt;=60,"Medium Charging","Long Charging"))</f>
        <v>Long Charging</v>
      </c>
      <c r="Q4342" s="6">
        <f t="shared" si="272"/>
        <v>1</v>
      </c>
      <c r="R4342" s="30">
        <f t="shared" si="270"/>
        <v>0.57222222222222219</v>
      </c>
      <c r="S4342" s="28">
        <f t="shared" si="271"/>
        <v>45212</v>
      </c>
      <c r="T4342" s="28"/>
    </row>
    <row r="4343" spans="1:20" ht="13.2" x14ac:dyDescent="0.25">
      <c r="A4343" s="3" t="s">
        <v>9579</v>
      </c>
      <c r="B4343" s="3" t="s">
        <v>20</v>
      </c>
      <c r="C4343" s="3" t="s">
        <v>15</v>
      </c>
      <c r="D4343" s="3" t="s">
        <v>34</v>
      </c>
      <c r="E4343" s="3" t="s">
        <v>35</v>
      </c>
      <c r="F4343" s="3" t="s">
        <v>9580</v>
      </c>
      <c r="G4343" s="3" t="s">
        <v>9581</v>
      </c>
      <c r="H4343" s="3">
        <v>116</v>
      </c>
      <c r="I4343" s="3">
        <v>6.99</v>
      </c>
      <c r="J4343" s="3">
        <v>10</v>
      </c>
      <c r="K4343" s="3">
        <v>69.900000000000006</v>
      </c>
      <c r="L4343" s="3" t="s">
        <v>18</v>
      </c>
      <c r="M4343" s="5">
        <v>2</v>
      </c>
      <c r="N4343" s="6" t="str">
        <f>IF(ev_charging_network_usage_!$I4343&lt;=10,"Low",IF(ev_charging_network_usage_!$I4343&lt;=30,"Medium","High"))</f>
        <v>Low</v>
      </c>
      <c r="O4343" s="6" t="str">
        <f t="shared" si="273"/>
        <v>Low Satisfaction</v>
      </c>
      <c r="P4343" s="6" t="str">
        <f>IF(ev_charging_network_usage_!$H4343&lt;30,"Short Charging",IF(ev_charging_network_usage_!$H4343&lt;=60,"Medium Charging","Long Charging"))</f>
        <v>Long Charging</v>
      </c>
      <c r="Q4343" s="6">
        <f t="shared" si="272"/>
        <v>3</v>
      </c>
      <c r="R4343" s="30">
        <f t="shared" si="270"/>
        <v>0.50902777777777775</v>
      </c>
      <c r="S4343" s="28">
        <f t="shared" si="271"/>
        <v>45380</v>
      </c>
      <c r="T4343" s="28"/>
    </row>
    <row r="4344" spans="1:20" ht="13.2" x14ac:dyDescent="0.25">
      <c r="A4344" s="7" t="s">
        <v>9582</v>
      </c>
      <c r="B4344" s="7" t="s">
        <v>43</v>
      </c>
      <c r="C4344" s="7" t="s">
        <v>30</v>
      </c>
      <c r="D4344" s="7" t="s">
        <v>16</v>
      </c>
      <c r="E4344" s="7" t="s">
        <v>35</v>
      </c>
      <c r="F4344" s="7" t="s">
        <v>9583</v>
      </c>
      <c r="G4344" s="7" t="s">
        <v>9584</v>
      </c>
      <c r="H4344" s="7">
        <v>32</v>
      </c>
      <c r="I4344" s="7">
        <v>51.99</v>
      </c>
      <c r="J4344" s="7">
        <v>8</v>
      </c>
      <c r="K4344" s="7">
        <v>415.92</v>
      </c>
      <c r="L4344" s="7" t="s">
        <v>38</v>
      </c>
      <c r="M4344" s="9">
        <v>5</v>
      </c>
      <c r="N4344" s="6" t="str">
        <f>IF(ev_charging_network_usage_!$I4344&lt;=10,"Low",IF(ev_charging_network_usage_!$I4344&lt;=30,"Medium","High"))</f>
        <v>High</v>
      </c>
      <c r="O4344" s="6" t="str">
        <f t="shared" si="273"/>
        <v>High Satisfaction</v>
      </c>
      <c r="P4344" s="6" t="str">
        <f>IF(ev_charging_network_usage_!$H4344&lt;30,"Short Charging",IF(ev_charging_network_usage_!$H4344&lt;=60,"Medium Charging","Long Charging"))</f>
        <v>Medium Charging</v>
      </c>
      <c r="Q4344" s="6">
        <f t="shared" si="272"/>
        <v>2</v>
      </c>
      <c r="R4344" s="30">
        <f t="shared" si="270"/>
        <v>0.45069444444444445</v>
      </c>
      <c r="S4344" s="28">
        <f t="shared" si="271"/>
        <v>45215</v>
      </c>
      <c r="T4344" s="28"/>
    </row>
    <row r="4345" spans="1:20" ht="13.2" x14ac:dyDescent="0.25">
      <c r="A4345" s="3" t="s">
        <v>9585</v>
      </c>
      <c r="B4345" s="3" t="s">
        <v>14</v>
      </c>
      <c r="C4345" s="3" t="s">
        <v>15</v>
      </c>
      <c r="D4345" s="3" t="s">
        <v>31</v>
      </c>
      <c r="E4345" s="3" t="s">
        <v>17</v>
      </c>
      <c r="F4345" s="3" t="s">
        <v>9586</v>
      </c>
      <c r="G4345" s="3" t="s">
        <v>9587</v>
      </c>
      <c r="H4345" s="3">
        <v>31</v>
      </c>
      <c r="I4345" s="3">
        <v>24.71</v>
      </c>
      <c r="J4345" s="3">
        <v>10</v>
      </c>
      <c r="K4345" s="3">
        <v>247.1</v>
      </c>
      <c r="L4345" s="3" t="s">
        <v>18</v>
      </c>
      <c r="M4345" s="5">
        <v>1</v>
      </c>
      <c r="N4345" s="6" t="str">
        <f>IF(ev_charging_network_usage_!$I4345&lt;=10,"Low",IF(ev_charging_network_usage_!$I4345&lt;=30,"Medium","High"))</f>
        <v>Medium</v>
      </c>
      <c r="O4345" s="6" t="str">
        <f t="shared" si="273"/>
        <v>Low Satisfaction</v>
      </c>
      <c r="P4345" s="6" t="str">
        <f>IF(ev_charging_network_usage_!$H4345&lt;30,"Short Charging",IF(ev_charging_network_usage_!$H4345&lt;=60,"Medium Charging","Long Charging"))</f>
        <v>Medium Charging</v>
      </c>
      <c r="Q4345" s="6">
        <f t="shared" si="272"/>
        <v>3</v>
      </c>
      <c r="R4345" s="30">
        <f t="shared" si="270"/>
        <v>0.19513888888888889</v>
      </c>
      <c r="S4345" s="28">
        <f t="shared" si="271"/>
        <v>45257</v>
      </c>
      <c r="T4345" s="28"/>
    </row>
    <row r="4346" spans="1:20" ht="13.2" x14ac:dyDescent="0.25">
      <c r="A4346" s="7" t="s">
        <v>9588</v>
      </c>
      <c r="B4346" s="7" t="s">
        <v>59</v>
      </c>
      <c r="C4346" s="7" t="s">
        <v>15</v>
      </c>
      <c r="D4346" s="7" t="s">
        <v>16</v>
      </c>
      <c r="E4346" s="7" t="s">
        <v>35</v>
      </c>
      <c r="F4346" s="8">
        <v>45267.484722222223</v>
      </c>
      <c r="G4346" s="8">
        <v>45267.537499999999</v>
      </c>
      <c r="H4346" s="7">
        <v>76</v>
      </c>
      <c r="I4346" s="7">
        <v>20.65</v>
      </c>
      <c r="J4346" s="7">
        <v>12</v>
      </c>
      <c r="K4346" s="7">
        <v>247.8</v>
      </c>
      <c r="L4346" s="7" t="s">
        <v>23</v>
      </c>
      <c r="M4346" s="9">
        <v>4</v>
      </c>
      <c r="N4346" s="6" t="str">
        <f>IF(ev_charging_network_usage_!$I4346&lt;=10,"Low",IF(ev_charging_network_usage_!$I4346&lt;=30,"Medium","High"))</f>
        <v>Medium</v>
      </c>
      <c r="O4346" s="6" t="str">
        <f t="shared" si="273"/>
        <v>Medium Satisfaction</v>
      </c>
      <c r="P4346" s="6" t="str">
        <f>IF(ev_charging_network_usage_!$H4346&lt;30,"Short Charging",IF(ev_charging_network_usage_!$H4346&lt;=60,"Medium Charging","Long Charging"))</f>
        <v>Long Charging</v>
      </c>
      <c r="Q4346" s="6">
        <f t="shared" si="272"/>
        <v>3</v>
      </c>
      <c r="R4346" s="30">
        <f t="shared" si="270"/>
        <v>0.48472222222222222</v>
      </c>
      <c r="S4346" s="28">
        <f t="shared" si="271"/>
        <v>45267</v>
      </c>
      <c r="T4346" s="28"/>
    </row>
    <row r="4347" spans="1:20" ht="13.2" x14ac:dyDescent="0.25">
      <c r="A4347" s="3" t="s">
        <v>9589</v>
      </c>
      <c r="B4347" s="3" t="s">
        <v>20</v>
      </c>
      <c r="C4347" s="3" t="s">
        <v>30</v>
      </c>
      <c r="D4347" s="3" t="s">
        <v>22</v>
      </c>
      <c r="E4347" s="3" t="s">
        <v>35</v>
      </c>
      <c r="F4347" s="4">
        <v>45545.631249999999</v>
      </c>
      <c r="G4347" s="4">
        <v>45545.703472222223</v>
      </c>
      <c r="H4347" s="3">
        <v>104</v>
      </c>
      <c r="I4347" s="3">
        <v>43.05</v>
      </c>
      <c r="J4347" s="3">
        <v>8</v>
      </c>
      <c r="K4347" s="3">
        <v>344.4</v>
      </c>
      <c r="L4347" s="3" t="s">
        <v>38</v>
      </c>
      <c r="M4347" s="5">
        <v>1</v>
      </c>
      <c r="N4347" s="6" t="str">
        <f>IF(ev_charging_network_usage_!$I4347&lt;=10,"Low",IF(ev_charging_network_usage_!$I4347&lt;=30,"Medium","High"))</f>
        <v>High</v>
      </c>
      <c r="O4347" s="6" t="str">
        <f t="shared" si="273"/>
        <v>Low Satisfaction</v>
      </c>
      <c r="P4347" s="6" t="str">
        <f>IF(ev_charging_network_usage_!$H4347&lt;30,"Short Charging",IF(ev_charging_network_usage_!$H4347&lt;=60,"Medium Charging","Long Charging"))</f>
        <v>Long Charging</v>
      </c>
      <c r="Q4347" s="6">
        <f t="shared" si="272"/>
        <v>2</v>
      </c>
      <c r="R4347" s="30">
        <f t="shared" si="270"/>
        <v>0.63124999999999998</v>
      </c>
      <c r="S4347" s="28">
        <f t="shared" si="271"/>
        <v>45545</v>
      </c>
      <c r="T4347" s="28"/>
    </row>
    <row r="4348" spans="1:20" ht="13.2" x14ac:dyDescent="0.25">
      <c r="A4348" s="7" t="s">
        <v>9590</v>
      </c>
      <c r="B4348" s="7" t="s">
        <v>55</v>
      </c>
      <c r="C4348" s="7" t="s">
        <v>15</v>
      </c>
      <c r="D4348" s="7" t="s">
        <v>16</v>
      </c>
      <c r="E4348" s="7" t="s">
        <v>17</v>
      </c>
      <c r="F4348" s="8">
        <v>45208.652777777781</v>
      </c>
      <c r="G4348" s="8">
        <v>45208.70416666667</v>
      </c>
      <c r="H4348" s="7">
        <v>74</v>
      </c>
      <c r="I4348" s="7">
        <v>39.369999999999997</v>
      </c>
      <c r="J4348" s="7">
        <v>15</v>
      </c>
      <c r="K4348" s="7">
        <v>590.54999999999995</v>
      </c>
      <c r="L4348" s="7" t="s">
        <v>38</v>
      </c>
      <c r="M4348" s="9">
        <v>1</v>
      </c>
      <c r="N4348" s="6" t="str">
        <f>IF(ev_charging_network_usage_!$I4348&lt;=10,"Low",IF(ev_charging_network_usage_!$I4348&lt;=30,"Medium","High"))</f>
        <v>High</v>
      </c>
      <c r="O4348" s="6" t="str">
        <f t="shared" si="273"/>
        <v>Low Satisfaction</v>
      </c>
      <c r="P4348" s="6" t="str">
        <f>IF(ev_charging_network_usage_!$H4348&lt;30,"Short Charging",IF(ev_charging_network_usage_!$H4348&lt;=60,"Medium Charging","Long Charging"))</f>
        <v>Long Charging</v>
      </c>
      <c r="Q4348" s="6">
        <f t="shared" si="272"/>
        <v>3</v>
      </c>
      <c r="R4348" s="30">
        <f t="shared" si="270"/>
        <v>0.65277777777777779</v>
      </c>
      <c r="S4348" s="28">
        <f t="shared" si="271"/>
        <v>45208</v>
      </c>
      <c r="T4348" s="28"/>
    </row>
    <row r="4349" spans="1:20" ht="13.2" x14ac:dyDescent="0.25">
      <c r="A4349" s="3" t="s">
        <v>9591</v>
      </c>
      <c r="B4349" s="3" t="s">
        <v>20</v>
      </c>
      <c r="C4349" s="3" t="s">
        <v>21</v>
      </c>
      <c r="D4349" s="3" t="s">
        <v>31</v>
      </c>
      <c r="E4349" s="3" t="s">
        <v>17</v>
      </c>
      <c r="F4349" s="4">
        <v>45358.816666666666</v>
      </c>
      <c r="G4349" s="4">
        <v>45358.852777777778</v>
      </c>
      <c r="H4349" s="3">
        <v>52</v>
      </c>
      <c r="I4349" s="3">
        <v>21.44</v>
      </c>
      <c r="J4349" s="3">
        <v>15</v>
      </c>
      <c r="K4349" s="3">
        <v>321.60000000000002</v>
      </c>
      <c r="L4349" s="3" t="s">
        <v>18</v>
      </c>
      <c r="M4349" s="5">
        <v>2</v>
      </c>
      <c r="N4349" s="6" t="str">
        <f>IF(ev_charging_network_usage_!$I4349&lt;=10,"Low",IF(ev_charging_network_usage_!$I4349&lt;=30,"Medium","High"))</f>
        <v>Medium</v>
      </c>
      <c r="O4349" s="6" t="str">
        <f t="shared" si="273"/>
        <v>Low Satisfaction</v>
      </c>
      <c r="P4349" s="6" t="str">
        <f>IF(ev_charging_network_usage_!$H4349&lt;30,"Short Charging",IF(ev_charging_network_usage_!$H4349&lt;=60,"Medium Charging","Long Charging"))</f>
        <v>Medium Charging</v>
      </c>
      <c r="Q4349" s="6">
        <f t="shared" si="272"/>
        <v>1</v>
      </c>
      <c r="R4349" s="30">
        <f t="shared" si="270"/>
        <v>0.81666666666666665</v>
      </c>
      <c r="S4349" s="28">
        <f t="shared" si="271"/>
        <v>45358</v>
      </c>
      <c r="T4349" s="28"/>
    </row>
    <row r="4350" spans="1:20" ht="13.2" x14ac:dyDescent="0.25">
      <c r="A4350" s="7" t="s">
        <v>9592</v>
      </c>
      <c r="B4350" s="7" t="s">
        <v>29</v>
      </c>
      <c r="C4350" s="7" t="s">
        <v>15</v>
      </c>
      <c r="D4350" s="7" t="s">
        <v>16</v>
      </c>
      <c r="E4350" s="7" t="s">
        <v>17</v>
      </c>
      <c r="F4350" s="7" t="s">
        <v>9593</v>
      </c>
      <c r="G4350" s="7" t="s">
        <v>9594</v>
      </c>
      <c r="H4350" s="7">
        <v>34</v>
      </c>
      <c r="I4350" s="7">
        <v>59.96</v>
      </c>
      <c r="J4350" s="7">
        <v>8</v>
      </c>
      <c r="K4350" s="7">
        <v>479.68</v>
      </c>
      <c r="L4350" s="7" t="s">
        <v>38</v>
      </c>
      <c r="M4350" s="9">
        <v>2</v>
      </c>
      <c r="N4350" s="6" t="str">
        <f>IF(ev_charging_network_usage_!$I4350&lt;=10,"Low",IF(ev_charging_network_usage_!$I4350&lt;=30,"Medium","High"))</f>
        <v>High</v>
      </c>
      <c r="O4350" s="6" t="str">
        <f t="shared" si="273"/>
        <v>Low Satisfaction</v>
      </c>
      <c r="P4350" s="6" t="str">
        <f>IF(ev_charging_network_usage_!$H4350&lt;30,"Short Charging",IF(ev_charging_network_usage_!$H4350&lt;=60,"Medium Charging","Long Charging"))</f>
        <v>Medium Charging</v>
      </c>
      <c r="Q4350" s="6">
        <f t="shared" si="272"/>
        <v>3</v>
      </c>
      <c r="R4350" s="30">
        <f t="shared" si="270"/>
        <v>2.013888888888889E-2</v>
      </c>
      <c r="S4350" s="28">
        <f t="shared" si="271"/>
        <v>44981</v>
      </c>
      <c r="T4350" s="28"/>
    </row>
    <row r="4351" spans="1:20" ht="13.2" x14ac:dyDescent="0.25">
      <c r="A4351" s="3" t="s">
        <v>9595</v>
      </c>
      <c r="B4351" s="3" t="s">
        <v>20</v>
      </c>
      <c r="C4351" s="3" t="s">
        <v>15</v>
      </c>
      <c r="D4351" s="3" t="s">
        <v>31</v>
      </c>
      <c r="E4351" s="3" t="s">
        <v>35</v>
      </c>
      <c r="F4351" s="3" t="s">
        <v>9596</v>
      </c>
      <c r="G4351" s="3" t="s">
        <v>9597</v>
      </c>
      <c r="H4351" s="3">
        <v>72</v>
      </c>
      <c r="I4351" s="3">
        <v>23.49</v>
      </c>
      <c r="J4351" s="3">
        <v>12</v>
      </c>
      <c r="K4351" s="3">
        <v>281.88</v>
      </c>
      <c r="L4351" s="3" t="s">
        <v>38</v>
      </c>
      <c r="M4351" s="5">
        <v>2</v>
      </c>
      <c r="N4351" s="6" t="str">
        <f>IF(ev_charging_network_usage_!$I4351&lt;=10,"Low",IF(ev_charging_network_usage_!$I4351&lt;=30,"Medium","High"))</f>
        <v>Medium</v>
      </c>
      <c r="O4351" s="6" t="str">
        <f t="shared" si="273"/>
        <v>Low Satisfaction</v>
      </c>
      <c r="P4351" s="6" t="str">
        <f>IF(ev_charging_network_usage_!$H4351&lt;30,"Short Charging",IF(ev_charging_network_usage_!$H4351&lt;=60,"Medium Charging","Long Charging"))</f>
        <v>Long Charging</v>
      </c>
      <c r="Q4351" s="6">
        <f t="shared" si="272"/>
        <v>3</v>
      </c>
      <c r="R4351" s="30">
        <f t="shared" si="270"/>
        <v>0.60069444444444442</v>
      </c>
      <c r="S4351" s="28">
        <f t="shared" si="271"/>
        <v>45249</v>
      </c>
      <c r="T4351" s="28"/>
    </row>
    <row r="4352" spans="1:20" ht="13.2" x14ac:dyDescent="0.25">
      <c r="A4352" s="7" t="s">
        <v>9598</v>
      </c>
      <c r="B4352" s="7" t="s">
        <v>78</v>
      </c>
      <c r="C4352" s="7" t="s">
        <v>21</v>
      </c>
      <c r="D4352" s="7" t="s">
        <v>31</v>
      </c>
      <c r="E4352" s="7" t="s">
        <v>35</v>
      </c>
      <c r="F4352" s="7" t="s">
        <v>9599</v>
      </c>
      <c r="G4352" s="7" t="s">
        <v>9600</v>
      </c>
      <c r="H4352" s="7">
        <v>113</v>
      </c>
      <c r="I4352" s="7">
        <v>20.64</v>
      </c>
      <c r="J4352" s="7">
        <v>10</v>
      </c>
      <c r="K4352" s="7">
        <v>206.4</v>
      </c>
      <c r="L4352" s="7" t="s">
        <v>38</v>
      </c>
      <c r="M4352" s="9">
        <v>4</v>
      </c>
      <c r="N4352" s="6" t="str">
        <f>IF(ev_charging_network_usage_!$I4352&lt;=10,"Low",IF(ev_charging_network_usage_!$I4352&lt;=30,"Medium","High"))</f>
        <v>Medium</v>
      </c>
      <c r="O4352" s="6" t="str">
        <f t="shared" si="273"/>
        <v>Medium Satisfaction</v>
      </c>
      <c r="P4352" s="6" t="str">
        <f>IF(ev_charging_network_usage_!$H4352&lt;30,"Short Charging",IF(ev_charging_network_usage_!$H4352&lt;=60,"Medium Charging","Long Charging"))</f>
        <v>Long Charging</v>
      </c>
      <c r="Q4352" s="6">
        <f t="shared" si="272"/>
        <v>1</v>
      </c>
      <c r="R4352" s="30">
        <f t="shared" si="270"/>
        <v>0.25347222222222221</v>
      </c>
      <c r="S4352" s="28">
        <f t="shared" si="271"/>
        <v>45278</v>
      </c>
      <c r="T4352" s="28"/>
    </row>
    <row r="4353" spans="1:20" ht="13.2" x14ac:dyDescent="0.25">
      <c r="A4353" s="3" t="s">
        <v>9601</v>
      </c>
      <c r="B4353" s="3" t="s">
        <v>14</v>
      </c>
      <c r="C4353" s="3" t="s">
        <v>21</v>
      </c>
      <c r="D4353" s="3" t="s">
        <v>31</v>
      </c>
      <c r="E4353" s="3" t="s">
        <v>17</v>
      </c>
      <c r="F4353" s="4">
        <v>45451.529861111114</v>
      </c>
      <c r="G4353" s="4">
        <v>45451.599305555559</v>
      </c>
      <c r="H4353" s="3">
        <v>100</v>
      </c>
      <c r="I4353" s="3">
        <v>37.549999999999997</v>
      </c>
      <c r="J4353" s="3">
        <v>12</v>
      </c>
      <c r="K4353" s="3">
        <v>450.6</v>
      </c>
      <c r="L4353" s="3" t="s">
        <v>38</v>
      </c>
      <c r="M4353" s="5">
        <v>5</v>
      </c>
      <c r="N4353" s="6" t="str">
        <f>IF(ev_charging_network_usage_!$I4353&lt;=10,"Low",IF(ev_charging_network_usage_!$I4353&lt;=30,"Medium","High"))</f>
        <v>High</v>
      </c>
      <c r="O4353" s="6" t="str">
        <f t="shared" si="273"/>
        <v>High Satisfaction</v>
      </c>
      <c r="P4353" s="6" t="str">
        <f>IF(ev_charging_network_usage_!$H4353&lt;30,"Short Charging",IF(ev_charging_network_usage_!$H4353&lt;=60,"Medium Charging","Long Charging"))</f>
        <v>Long Charging</v>
      </c>
      <c r="Q4353" s="6">
        <f t="shared" si="272"/>
        <v>1</v>
      </c>
      <c r="R4353" s="30">
        <f t="shared" si="270"/>
        <v>0.52986111111111112</v>
      </c>
      <c r="S4353" s="28">
        <f t="shared" si="271"/>
        <v>45451</v>
      </c>
      <c r="T4353" s="28"/>
    </row>
    <row r="4354" spans="1:20" ht="13.2" x14ac:dyDescent="0.25">
      <c r="A4354" s="7" t="s">
        <v>9602</v>
      </c>
      <c r="B4354" s="7" t="s">
        <v>29</v>
      </c>
      <c r="C4354" s="7" t="s">
        <v>30</v>
      </c>
      <c r="D4354" s="7" t="s">
        <v>34</v>
      </c>
      <c r="E4354" s="7" t="s">
        <v>17</v>
      </c>
      <c r="F4354" s="8">
        <v>45327.375694444447</v>
      </c>
      <c r="G4354" s="8">
        <v>45327.392361111109</v>
      </c>
      <c r="H4354" s="7">
        <v>24</v>
      </c>
      <c r="I4354" s="7">
        <v>59.99</v>
      </c>
      <c r="J4354" s="7">
        <v>8</v>
      </c>
      <c r="K4354" s="7">
        <v>479.92</v>
      </c>
      <c r="L4354" s="7" t="s">
        <v>23</v>
      </c>
      <c r="M4354" s="9">
        <v>2</v>
      </c>
      <c r="N4354" s="6" t="str">
        <f>IF(ev_charging_network_usage_!$I4354&lt;=10,"Low",IF(ev_charging_network_usage_!$I4354&lt;=30,"Medium","High"))</f>
        <v>High</v>
      </c>
      <c r="O4354" s="6" t="str">
        <f t="shared" si="273"/>
        <v>Low Satisfaction</v>
      </c>
      <c r="P4354" s="6" t="str">
        <f>IF(ev_charging_network_usage_!$H4354&lt;30,"Short Charging",IF(ev_charging_network_usage_!$H4354&lt;=60,"Medium Charging","Long Charging"))</f>
        <v>Short Charging</v>
      </c>
      <c r="Q4354" s="6">
        <f t="shared" si="272"/>
        <v>2</v>
      </c>
      <c r="R4354" s="30">
        <f t="shared" ref="R4354:R4417" si="274">TIME(HOUR(F4354),MINUTE(F4354),SECOND(F4354))</f>
        <v>0.37569444444444444</v>
      </c>
      <c r="S4354" s="28">
        <f t="shared" ref="S4354:S4417" si="275">DATE(YEAR(F4354),MONTH(F4354),DAY(F4354))</f>
        <v>45327</v>
      </c>
      <c r="T4354" s="28"/>
    </row>
    <row r="4355" spans="1:20" ht="13.2" x14ac:dyDescent="0.25">
      <c r="A4355" s="3" t="s">
        <v>9603</v>
      </c>
      <c r="B4355" s="3" t="s">
        <v>14</v>
      </c>
      <c r="C4355" s="3" t="s">
        <v>15</v>
      </c>
      <c r="D4355" s="3" t="s">
        <v>34</v>
      </c>
      <c r="E4355" s="3" t="s">
        <v>17</v>
      </c>
      <c r="F4355" s="4">
        <v>45180.435416666667</v>
      </c>
      <c r="G4355" s="4">
        <v>45180.464583333334</v>
      </c>
      <c r="H4355" s="3">
        <v>42</v>
      </c>
      <c r="I4355" s="3">
        <v>42.19</v>
      </c>
      <c r="J4355" s="3">
        <v>10</v>
      </c>
      <c r="K4355" s="3">
        <v>421.9</v>
      </c>
      <c r="L4355" s="3" t="s">
        <v>27</v>
      </c>
      <c r="M4355" s="5">
        <v>1</v>
      </c>
      <c r="N4355" s="6" t="str">
        <f>IF(ev_charging_network_usage_!$I4355&lt;=10,"Low",IF(ev_charging_network_usage_!$I4355&lt;=30,"Medium","High"))</f>
        <v>High</v>
      </c>
      <c r="O4355" s="6" t="str">
        <f t="shared" si="273"/>
        <v>Low Satisfaction</v>
      </c>
      <c r="P4355" s="6" t="str">
        <f>IF(ev_charging_network_usage_!$H4355&lt;30,"Short Charging",IF(ev_charging_network_usage_!$H4355&lt;=60,"Medium Charging","Long Charging"))</f>
        <v>Medium Charging</v>
      </c>
      <c r="Q4355" s="6">
        <f t="shared" ref="Q4355:Q4418" si="276">IF(C4355="Fast Charger",1,IF(C4355="Standard Charger",2,IF(C4355="Super Fast Charger",3,"")))</f>
        <v>3</v>
      </c>
      <c r="R4355" s="30">
        <f t="shared" si="274"/>
        <v>0.43541666666666667</v>
      </c>
      <c r="S4355" s="28">
        <f t="shared" si="275"/>
        <v>45180</v>
      </c>
      <c r="T4355" s="28"/>
    </row>
    <row r="4356" spans="1:20" ht="13.2" x14ac:dyDescent="0.25">
      <c r="A4356" s="7" t="s">
        <v>9604</v>
      </c>
      <c r="B4356" s="7" t="s">
        <v>48</v>
      </c>
      <c r="C4356" s="7" t="s">
        <v>30</v>
      </c>
      <c r="D4356" s="7" t="s">
        <v>34</v>
      </c>
      <c r="E4356" s="7" t="s">
        <v>35</v>
      </c>
      <c r="F4356" s="7" t="s">
        <v>9605</v>
      </c>
      <c r="G4356" s="7" t="s">
        <v>9606</v>
      </c>
      <c r="H4356" s="7">
        <v>99</v>
      </c>
      <c r="I4356" s="7">
        <v>31.43</v>
      </c>
      <c r="J4356" s="7">
        <v>12</v>
      </c>
      <c r="K4356" s="7">
        <v>377.16</v>
      </c>
      <c r="L4356" s="7" t="s">
        <v>27</v>
      </c>
      <c r="M4356" s="9">
        <v>2</v>
      </c>
      <c r="N4356" s="6" t="str">
        <f>IF(ev_charging_network_usage_!$I4356&lt;=10,"Low",IF(ev_charging_network_usage_!$I4356&lt;=30,"Medium","High"))</f>
        <v>High</v>
      </c>
      <c r="O4356" s="6" t="str">
        <f t="shared" ref="O4356:O4419" si="277">IF(M4356&lt;=2,"Low Satisfaction",IF(M4356&lt;=4,"Medium Satisfaction","High Satisfaction"))</f>
        <v>Low Satisfaction</v>
      </c>
      <c r="P4356" s="6" t="str">
        <f>IF(ev_charging_network_usage_!$H4356&lt;30,"Short Charging",IF(ev_charging_network_usage_!$H4356&lt;=60,"Medium Charging","Long Charging"))</f>
        <v>Long Charging</v>
      </c>
      <c r="Q4356" s="6">
        <f t="shared" si="276"/>
        <v>2</v>
      </c>
      <c r="R4356" s="30">
        <f t="shared" si="274"/>
        <v>0.46597222222222223</v>
      </c>
      <c r="S4356" s="28">
        <f t="shared" si="275"/>
        <v>45612</v>
      </c>
      <c r="T4356" s="28"/>
    </row>
    <row r="4357" spans="1:20" ht="13.2" x14ac:dyDescent="0.25">
      <c r="A4357" s="3" t="s">
        <v>9607</v>
      </c>
      <c r="B4357" s="3" t="s">
        <v>43</v>
      </c>
      <c r="C4357" s="3" t="s">
        <v>21</v>
      </c>
      <c r="D4357" s="3" t="s">
        <v>31</v>
      </c>
      <c r="E4357" s="3" t="s">
        <v>17</v>
      </c>
      <c r="F4357" s="4">
        <v>45481.942361111112</v>
      </c>
      <c r="G4357" s="4">
        <v>45481.96597222222</v>
      </c>
      <c r="H4357" s="3">
        <v>34</v>
      </c>
      <c r="I4357" s="3">
        <v>41.33</v>
      </c>
      <c r="J4357" s="3">
        <v>15</v>
      </c>
      <c r="K4357" s="3">
        <v>619.95000000000005</v>
      </c>
      <c r="L4357" s="3" t="s">
        <v>23</v>
      </c>
      <c r="M4357" s="5">
        <v>2</v>
      </c>
      <c r="N4357" s="6" t="str">
        <f>IF(ev_charging_network_usage_!$I4357&lt;=10,"Low",IF(ev_charging_network_usage_!$I4357&lt;=30,"Medium","High"))</f>
        <v>High</v>
      </c>
      <c r="O4357" s="6" t="str">
        <f t="shared" si="277"/>
        <v>Low Satisfaction</v>
      </c>
      <c r="P4357" s="6" t="str">
        <f>IF(ev_charging_network_usage_!$H4357&lt;30,"Short Charging",IF(ev_charging_network_usage_!$H4357&lt;=60,"Medium Charging","Long Charging"))</f>
        <v>Medium Charging</v>
      </c>
      <c r="Q4357" s="6">
        <f t="shared" si="276"/>
        <v>1</v>
      </c>
      <c r="R4357" s="30">
        <f t="shared" si="274"/>
        <v>0.94236111111111109</v>
      </c>
      <c r="S4357" s="28">
        <f t="shared" si="275"/>
        <v>45481</v>
      </c>
      <c r="T4357" s="28"/>
    </row>
    <row r="4358" spans="1:20" ht="13.2" x14ac:dyDescent="0.25">
      <c r="A4358" s="7" t="s">
        <v>9608</v>
      </c>
      <c r="B4358" s="7" t="s">
        <v>48</v>
      </c>
      <c r="C4358" s="7" t="s">
        <v>30</v>
      </c>
      <c r="D4358" s="7" t="s">
        <v>16</v>
      </c>
      <c r="E4358" s="7" t="s">
        <v>35</v>
      </c>
      <c r="F4358" s="7" t="s">
        <v>9609</v>
      </c>
      <c r="G4358" s="7" t="s">
        <v>9610</v>
      </c>
      <c r="H4358" s="7">
        <v>21</v>
      </c>
      <c r="I4358" s="7">
        <v>2.34</v>
      </c>
      <c r="J4358" s="7">
        <v>10</v>
      </c>
      <c r="K4358" s="7">
        <v>23.4</v>
      </c>
      <c r="L4358" s="7" t="s">
        <v>23</v>
      </c>
      <c r="M4358" s="9">
        <v>5</v>
      </c>
      <c r="N4358" s="6" t="str">
        <f>IF(ev_charging_network_usage_!$I4358&lt;=10,"Low",IF(ev_charging_network_usage_!$I4358&lt;=30,"Medium","High"))</f>
        <v>Low</v>
      </c>
      <c r="O4358" s="6" t="str">
        <f t="shared" si="277"/>
        <v>High Satisfaction</v>
      </c>
      <c r="P4358" s="6" t="str">
        <f>IF(ev_charging_network_usage_!$H4358&lt;30,"Short Charging",IF(ev_charging_network_usage_!$H4358&lt;=60,"Medium Charging","Long Charging"))</f>
        <v>Short Charging</v>
      </c>
      <c r="Q4358" s="6">
        <f t="shared" si="276"/>
        <v>2</v>
      </c>
      <c r="R4358" s="30">
        <f t="shared" si="274"/>
        <v>0.69305555555555554</v>
      </c>
      <c r="S4358" s="28">
        <f t="shared" si="275"/>
        <v>44946</v>
      </c>
      <c r="T4358" s="28"/>
    </row>
    <row r="4359" spans="1:20" ht="13.2" x14ac:dyDescent="0.25">
      <c r="A4359" s="3" t="s">
        <v>9611</v>
      </c>
      <c r="B4359" s="3" t="s">
        <v>14</v>
      </c>
      <c r="C4359" s="3" t="s">
        <v>21</v>
      </c>
      <c r="D4359" s="3" t="s">
        <v>16</v>
      </c>
      <c r="E4359" s="3" t="s">
        <v>17</v>
      </c>
      <c r="F4359" s="3" t="s">
        <v>9612</v>
      </c>
      <c r="G4359" s="3" t="s">
        <v>9613</v>
      </c>
      <c r="H4359" s="3">
        <v>26</v>
      </c>
      <c r="I4359" s="3">
        <v>6.42</v>
      </c>
      <c r="J4359" s="3">
        <v>8</v>
      </c>
      <c r="K4359" s="3">
        <v>51.36</v>
      </c>
      <c r="L4359" s="3" t="s">
        <v>18</v>
      </c>
      <c r="M4359" s="5">
        <v>2</v>
      </c>
      <c r="N4359" s="6" t="str">
        <f>IF(ev_charging_network_usage_!$I4359&lt;=10,"Low",IF(ev_charging_network_usage_!$I4359&lt;=30,"Medium","High"))</f>
        <v>Low</v>
      </c>
      <c r="O4359" s="6" t="str">
        <f t="shared" si="277"/>
        <v>Low Satisfaction</v>
      </c>
      <c r="P4359" s="6" t="str">
        <f>IF(ev_charging_network_usage_!$H4359&lt;30,"Short Charging",IF(ev_charging_network_usage_!$H4359&lt;=60,"Medium Charging","Long Charging"))</f>
        <v>Short Charging</v>
      </c>
      <c r="Q4359" s="6">
        <f t="shared" si="276"/>
        <v>1</v>
      </c>
      <c r="R4359" s="30">
        <f t="shared" si="274"/>
        <v>0.82152777777777775</v>
      </c>
      <c r="S4359" s="28">
        <f t="shared" si="275"/>
        <v>45016</v>
      </c>
      <c r="T4359" s="28"/>
    </row>
    <row r="4360" spans="1:20" ht="13.2" x14ac:dyDescent="0.25">
      <c r="A4360" s="7" t="s">
        <v>9614</v>
      </c>
      <c r="B4360" s="7" t="s">
        <v>20</v>
      </c>
      <c r="C4360" s="7" t="s">
        <v>21</v>
      </c>
      <c r="D4360" s="7" t="s">
        <v>16</v>
      </c>
      <c r="E4360" s="7" t="s">
        <v>35</v>
      </c>
      <c r="F4360" s="7" t="s">
        <v>9615</v>
      </c>
      <c r="G4360" s="7" t="s">
        <v>9616</v>
      </c>
      <c r="H4360" s="7">
        <v>11</v>
      </c>
      <c r="I4360" s="7">
        <v>32.68</v>
      </c>
      <c r="J4360" s="7">
        <v>15</v>
      </c>
      <c r="K4360" s="7">
        <v>490.2</v>
      </c>
      <c r="L4360" s="7" t="s">
        <v>38</v>
      </c>
      <c r="M4360" s="9">
        <v>1</v>
      </c>
      <c r="N4360" s="6" t="str">
        <f>IF(ev_charging_network_usage_!$I4360&lt;=10,"Low",IF(ev_charging_network_usage_!$I4360&lt;=30,"Medium","High"))</f>
        <v>High</v>
      </c>
      <c r="O4360" s="6" t="str">
        <f t="shared" si="277"/>
        <v>Low Satisfaction</v>
      </c>
      <c r="P4360" s="6" t="str">
        <f>IF(ev_charging_network_usage_!$H4360&lt;30,"Short Charging",IF(ev_charging_network_usage_!$H4360&lt;=60,"Medium Charging","Long Charging"))</f>
        <v>Short Charging</v>
      </c>
      <c r="Q4360" s="6">
        <f t="shared" si="276"/>
        <v>1</v>
      </c>
      <c r="R4360" s="30">
        <f t="shared" si="274"/>
        <v>0.56041666666666667</v>
      </c>
      <c r="S4360" s="28">
        <f t="shared" si="275"/>
        <v>45489</v>
      </c>
      <c r="T4360" s="28"/>
    </row>
    <row r="4361" spans="1:20" ht="13.2" x14ac:dyDescent="0.25">
      <c r="A4361" s="3" t="s">
        <v>9617</v>
      </c>
      <c r="B4361" s="3" t="s">
        <v>14</v>
      </c>
      <c r="C4361" s="3" t="s">
        <v>21</v>
      </c>
      <c r="D4361" s="3" t="s">
        <v>31</v>
      </c>
      <c r="E4361" s="3" t="s">
        <v>17</v>
      </c>
      <c r="F4361" s="3" t="s">
        <v>9618</v>
      </c>
      <c r="G4361" s="3" t="s">
        <v>9619</v>
      </c>
      <c r="H4361" s="3">
        <v>14</v>
      </c>
      <c r="I4361" s="3">
        <v>39.590000000000003</v>
      </c>
      <c r="J4361" s="3">
        <v>15</v>
      </c>
      <c r="K4361" s="3">
        <v>593.85</v>
      </c>
      <c r="L4361" s="3" t="s">
        <v>18</v>
      </c>
      <c r="M4361" s="5">
        <v>1</v>
      </c>
      <c r="N4361" s="6" t="str">
        <f>IF(ev_charging_network_usage_!$I4361&lt;=10,"Low",IF(ev_charging_network_usage_!$I4361&lt;=30,"Medium","High"))</f>
        <v>High</v>
      </c>
      <c r="O4361" s="6" t="str">
        <f t="shared" si="277"/>
        <v>Low Satisfaction</v>
      </c>
      <c r="P4361" s="6" t="str">
        <f>IF(ev_charging_network_usage_!$H4361&lt;30,"Short Charging",IF(ev_charging_network_usage_!$H4361&lt;=60,"Medium Charging","Long Charging"))</f>
        <v>Short Charging</v>
      </c>
      <c r="Q4361" s="6">
        <f t="shared" si="276"/>
        <v>1</v>
      </c>
      <c r="R4361" s="30">
        <f t="shared" si="274"/>
        <v>0.55833333333333335</v>
      </c>
      <c r="S4361" s="28">
        <f t="shared" si="275"/>
        <v>45350</v>
      </c>
      <c r="T4361" s="28"/>
    </row>
    <row r="4362" spans="1:20" ht="13.2" x14ac:dyDescent="0.25">
      <c r="A4362" s="7" t="s">
        <v>9620</v>
      </c>
      <c r="B4362" s="7" t="s">
        <v>43</v>
      </c>
      <c r="C4362" s="7" t="s">
        <v>21</v>
      </c>
      <c r="D4362" s="7" t="s">
        <v>22</v>
      </c>
      <c r="E4362" s="7" t="s">
        <v>35</v>
      </c>
      <c r="F4362" s="7" t="s">
        <v>9621</v>
      </c>
      <c r="G4362" s="7" t="s">
        <v>9622</v>
      </c>
      <c r="H4362" s="7">
        <v>106</v>
      </c>
      <c r="I4362" s="7">
        <v>5.84</v>
      </c>
      <c r="J4362" s="7">
        <v>8</v>
      </c>
      <c r="K4362" s="7">
        <v>46.72</v>
      </c>
      <c r="L4362" s="7" t="s">
        <v>18</v>
      </c>
      <c r="M4362" s="9">
        <v>4</v>
      </c>
      <c r="N4362" s="6" t="str">
        <f>IF(ev_charging_network_usage_!$I4362&lt;=10,"Low",IF(ev_charging_network_usage_!$I4362&lt;=30,"Medium","High"))</f>
        <v>Low</v>
      </c>
      <c r="O4362" s="6" t="str">
        <f t="shared" si="277"/>
        <v>Medium Satisfaction</v>
      </c>
      <c r="P4362" s="6" t="str">
        <f>IF(ev_charging_network_usage_!$H4362&lt;30,"Short Charging",IF(ev_charging_network_usage_!$H4362&lt;=60,"Medium Charging","Long Charging"))</f>
        <v>Long Charging</v>
      </c>
      <c r="Q4362" s="6">
        <f t="shared" si="276"/>
        <v>1</v>
      </c>
      <c r="R4362" s="30">
        <f t="shared" si="274"/>
        <v>9.5138888888888884E-2</v>
      </c>
      <c r="S4362" s="28">
        <f t="shared" si="275"/>
        <v>45471</v>
      </c>
      <c r="T4362" s="28"/>
    </row>
    <row r="4363" spans="1:20" ht="13.2" x14ac:dyDescent="0.25">
      <c r="A4363" s="3" t="s">
        <v>9623</v>
      </c>
      <c r="B4363" s="3" t="s">
        <v>78</v>
      </c>
      <c r="C4363" s="3" t="s">
        <v>30</v>
      </c>
      <c r="D4363" s="3" t="s">
        <v>34</v>
      </c>
      <c r="E4363" s="3" t="s">
        <v>17</v>
      </c>
      <c r="F4363" s="3" t="s">
        <v>9624</v>
      </c>
      <c r="G4363" s="3" t="s">
        <v>9625</v>
      </c>
      <c r="H4363" s="3">
        <v>26</v>
      </c>
      <c r="I4363" s="3">
        <v>26.34</v>
      </c>
      <c r="J4363" s="3">
        <v>10</v>
      </c>
      <c r="K4363" s="3">
        <v>263.39999999999998</v>
      </c>
      <c r="L4363" s="3" t="s">
        <v>27</v>
      </c>
      <c r="M4363" s="5">
        <v>3</v>
      </c>
      <c r="N4363" s="6" t="str">
        <f>IF(ev_charging_network_usage_!$I4363&lt;=10,"Low",IF(ev_charging_network_usage_!$I4363&lt;=30,"Medium","High"))</f>
        <v>Medium</v>
      </c>
      <c r="O4363" s="6" t="str">
        <f t="shared" si="277"/>
        <v>Medium Satisfaction</v>
      </c>
      <c r="P4363" s="6" t="str">
        <f>IF(ev_charging_network_usage_!$H4363&lt;30,"Short Charging",IF(ev_charging_network_usage_!$H4363&lt;=60,"Medium Charging","Long Charging"))</f>
        <v>Short Charging</v>
      </c>
      <c r="Q4363" s="6">
        <f t="shared" si="276"/>
        <v>2</v>
      </c>
      <c r="R4363" s="30">
        <f t="shared" si="274"/>
        <v>0.92847222222222225</v>
      </c>
      <c r="S4363" s="28">
        <f t="shared" si="275"/>
        <v>45004</v>
      </c>
      <c r="T4363" s="28"/>
    </row>
    <row r="4364" spans="1:20" ht="13.2" x14ac:dyDescent="0.25">
      <c r="A4364" s="7" t="s">
        <v>9626</v>
      </c>
      <c r="B4364" s="7" t="s">
        <v>43</v>
      </c>
      <c r="C4364" s="7" t="s">
        <v>21</v>
      </c>
      <c r="D4364" s="7" t="s">
        <v>31</v>
      </c>
      <c r="E4364" s="7" t="s">
        <v>35</v>
      </c>
      <c r="F4364" s="8">
        <v>45544.018055555556</v>
      </c>
      <c r="G4364" s="8">
        <v>45544.086805555555</v>
      </c>
      <c r="H4364" s="7">
        <v>99</v>
      </c>
      <c r="I4364" s="7">
        <v>15.55</v>
      </c>
      <c r="J4364" s="7">
        <v>12</v>
      </c>
      <c r="K4364" s="7">
        <v>186.6</v>
      </c>
      <c r="L4364" s="7" t="s">
        <v>18</v>
      </c>
      <c r="M4364" s="9">
        <v>3</v>
      </c>
      <c r="N4364" s="6" t="str">
        <f>IF(ev_charging_network_usage_!$I4364&lt;=10,"Low",IF(ev_charging_network_usage_!$I4364&lt;=30,"Medium","High"))</f>
        <v>Medium</v>
      </c>
      <c r="O4364" s="6" t="str">
        <f t="shared" si="277"/>
        <v>Medium Satisfaction</v>
      </c>
      <c r="P4364" s="6" t="str">
        <f>IF(ev_charging_network_usage_!$H4364&lt;30,"Short Charging",IF(ev_charging_network_usage_!$H4364&lt;=60,"Medium Charging","Long Charging"))</f>
        <v>Long Charging</v>
      </c>
      <c r="Q4364" s="6">
        <f t="shared" si="276"/>
        <v>1</v>
      </c>
      <c r="R4364" s="30">
        <f t="shared" si="274"/>
        <v>1.8055555555555554E-2</v>
      </c>
      <c r="S4364" s="28">
        <f t="shared" si="275"/>
        <v>45544</v>
      </c>
      <c r="T4364" s="28"/>
    </row>
    <row r="4365" spans="1:20" ht="13.2" x14ac:dyDescent="0.25">
      <c r="A4365" s="3" t="s">
        <v>9627</v>
      </c>
      <c r="B4365" s="3" t="s">
        <v>59</v>
      </c>
      <c r="C4365" s="3" t="s">
        <v>30</v>
      </c>
      <c r="D4365" s="3" t="s">
        <v>22</v>
      </c>
      <c r="E4365" s="3" t="s">
        <v>35</v>
      </c>
      <c r="F4365" s="3" t="s">
        <v>9628</v>
      </c>
      <c r="G4365" s="3" t="s">
        <v>9629</v>
      </c>
      <c r="H4365" s="3">
        <v>65</v>
      </c>
      <c r="I4365" s="3">
        <v>34.700000000000003</v>
      </c>
      <c r="J4365" s="3">
        <v>10</v>
      </c>
      <c r="K4365" s="3">
        <v>347</v>
      </c>
      <c r="L4365" s="3" t="s">
        <v>38</v>
      </c>
      <c r="M4365" s="5">
        <v>5</v>
      </c>
      <c r="N4365" s="6" t="str">
        <f>IF(ev_charging_network_usage_!$I4365&lt;=10,"Low",IF(ev_charging_network_usage_!$I4365&lt;=30,"Medium","High"))</f>
        <v>High</v>
      </c>
      <c r="O4365" s="6" t="str">
        <f t="shared" si="277"/>
        <v>High Satisfaction</v>
      </c>
      <c r="P4365" s="6" t="str">
        <f>IF(ev_charging_network_usage_!$H4365&lt;30,"Short Charging",IF(ev_charging_network_usage_!$H4365&lt;=60,"Medium Charging","Long Charging"))</f>
        <v>Long Charging</v>
      </c>
      <c r="Q4365" s="6">
        <f t="shared" si="276"/>
        <v>2</v>
      </c>
      <c r="R4365" s="30">
        <f t="shared" si="274"/>
        <v>0.80694444444444446</v>
      </c>
      <c r="S4365" s="28">
        <f t="shared" si="275"/>
        <v>45128</v>
      </c>
      <c r="T4365" s="28"/>
    </row>
    <row r="4366" spans="1:20" ht="13.2" x14ac:dyDescent="0.25">
      <c r="A4366" s="7" t="s">
        <v>9630</v>
      </c>
      <c r="B4366" s="7" t="s">
        <v>55</v>
      </c>
      <c r="C4366" s="7" t="s">
        <v>15</v>
      </c>
      <c r="D4366" s="7" t="s">
        <v>34</v>
      </c>
      <c r="E4366" s="7" t="s">
        <v>35</v>
      </c>
      <c r="F4366" s="8">
        <v>45050.054861111108</v>
      </c>
      <c r="G4366" s="8">
        <v>45050.086111111108</v>
      </c>
      <c r="H4366" s="7">
        <v>45</v>
      </c>
      <c r="I4366" s="7">
        <v>2.8</v>
      </c>
      <c r="J4366" s="7">
        <v>12</v>
      </c>
      <c r="K4366" s="7">
        <v>33.6</v>
      </c>
      <c r="L4366" s="7" t="s">
        <v>27</v>
      </c>
      <c r="M4366" s="9">
        <v>2</v>
      </c>
      <c r="N4366" s="6" t="str">
        <f>IF(ev_charging_network_usage_!$I4366&lt;=10,"Low",IF(ev_charging_network_usage_!$I4366&lt;=30,"Medium","High"))</f>
        <v>Low</v>
      </c>
      <c r="O4366" s="6" t="str">
        <f t="shared" si="277"/>
        <v>Low Satisfaction</v>
      </c>
      <c r="P4366" s="6" t="str">
        <f>IF(ev_charging_network_usage_!$H4366&lt;30,"Short Charging",IF(ev_charging_network_usage_!$H4366&lt;=60,"Medium Charging","Long Charging"))</f>
        <v>Medium Charging</v>
      </c>
      <c r="Q4366" s="6">
        <f t="shared" si="276"/>
        <v>3</v>
      </c>
      <c r="R4366" s="30">
        <f t="shared" si="274"/>
        <v>5.486111111111111E-2</v>
      </c>
      <c r="S4366" s="28">
        <f t="shared" si="275"/>
        <v>45050</v>
      </c>
      <c r="T4366" s="28"/>
    </row>
    <row r="4367" spans="1:20" ht="13.2" x14ac:dyDescent="0.25">
      <c r="A4367" s="3" t="s">
        <v>9631</v>
      </c>
      <c r="B4367" s="3" t="s">
        <v>59</v>
      </c>
      <c r="C4367" s="3" t="s">
        <v>21</v>
      </c>
      <c r="D4367" s="3" t="s">
        <v>34</v>
      </c>
      <c r="E4367" s="3" t="s">
        <v>35</v>
      </c>
      <c r="F4367" s="3" t="s">
        <v>9632</v>
      </c>
      <c r="G4367" s="3" t="s">
        <v>9633</v>
      </c>
      <c r="H4367" s="3">
        <v>62</v>
      </c>
      <c r="I4367" s="3">
        <v>2.81</v>
      </c>
      <c r="J4367" s="3">
        <v>12</v>
      </c>
      <c r="K4367" s="3">
        <v>33.72</v>
      </c>
      <c r="L4367" s="3" t="s">
        <v>18</v>
      </c>
      <c r="M4367" s="5">
        <v>4</v>
      </c>
      <c r="N4367" s="6" t="str">
        <f>IF(ev_charging_network_usage_!$I4367&lt;=10,"Low",IF(ev_charging_network_usage_!$I4367&lt;=30,"Medium","High"))</f>
        <v>Low</v>
      </c>
      <c r="O4367" s="6" t="str">
        <f t="shared" si="277"/>
        <v>Medium Satisfaction</v>
      </c>
      <c r="P4367" s="6" t="str">
        <f>IF(ev_charging_network_usage_!$H4367&lt;30,"Short Charging",IF(ev_charging_network_usage_!$H4367&lt;=60,"Medium Charging","Long Charging"))</f>
        <v>Long Charging</v>
      </c>
      <c r="Q4367" s="6">
        <f t="shared" si="276"/>
        <v>1</v>
      </c>
      <c r="R4367" s="30">
        <f t="shared" si="274"/>
        <v>0.79305555555555551</v>
      </c>
      <c r="S4367" s="28">
        <f t="shared" si="275"/>
        <v>45518</v>
      </c>
      <c r="T4367" s="28"/>
    </row>
    <row r="4368" spans="1:20" ht="13.2" x14ac:dyDescent="0.25">
      <c r="A4368" s="7" t="s">
        <v>9634</v>
      </c>
      <c r="B4368" s="7" t="s">
        <v>43</v>
      </c>
      <c r="C4368" s="7" t="s">
        <v>15</v>
      </c>
      <c r="D4368" s="7" t="s">
        <v>22</v>
      </c>
      <c r="E4368" s="7" t="s">
        <v>17</v>
      </c>
      <c r="F4368" s="11">
        <v>45576.473611111112</v>
      </c>
      <c r="G4368" s="11">
        <v>45576.518055555556</v>
      </c>
      <c r="H4368" s="7">
        <v>64</v>
      </c>
      <c r="I4368" s="7">
        <v>38.770000000000003</v>
      </c>
      <c r="J4368" s="7">
        <v>15</v>
      </c>
      <c r="K4368" s="7">
        <v>581.54999999999995</v>
      </c>
      <c r="L4368" s="7" t="s">
        <v>18</v>
      </c>
      <c r="M4368" s="9">
        <v>2</v>
      </c>
      <c r="N4368" s="6" t="str">
        <f>IF(ev_charging_network_usage_!$I4368&lt;=10,"Low",IF(ev_charging_network_usage_!$I4368&lt;=30,"Medium","High"))</f>
        <v>High</v>
      </c>
      <c r="O4368" s="6" t="str">
        <f t="shared" si="277"/>
        <v>Low Satisfaction</v>
      </c>
      <c r="P4368" s="6" t="str">
        <f>IF(ev_charging_network_usage_!$H4368&lt;30,"Short Charging",IF(ev_charging_network_usage_!$H4368&lt;=60,"Medium Charging","Long Charging"))</f>
        <v>Long Charging</v>
      </c>
      <c r="Q4368" s="6">
        <f t="shared" si="276"/>
        <v>3</v>
      </c>
      <c r="R4368" s="30">
        <f t="shared" si="274"/>
        <v>0.47361111111111109</v>
      </c>
      <c r="S4368" s="28">
        <f t="shared" si="275"/>
        <v>45576</v>
      </c>
      <c r="T4368" s="28"/>
    </row>
    <row r="4369" spans="1:20" ht="13.2" x14ac:dyDescent="0.25">
      <c r="A4369" s="3" t="s">
        <v>9635</v>
      </c>
      <c r="B4369" s="3" t="s">
        <v>48</v>
      </c>
      <c r="C4369" s="3" t="s">
        <v>21</v>
      </c>
      <c r="D4369" s="3" t="s">
        <v>31</v>
      </c>
      <c r="E4369" s="3" t="s">
        <v>35</v>
      </c>
      <c r="F4369" s="3" t="s">
        <v>9636</v>
      </c>
      <c r="G4369" s="3" t="s">
        <v>9637</v>
      </c>
      <c r="H4369" s="3">
        <v>89</v>
      </c>
      <c r="I4369" s="3">
        <v>55.65</v>
      </c>
      <c r="J4369" s="3">
        <v>8</v>
      </c>
      <c r="K4369" s="3">
        <v>445.2</v>
      </c>
      <c r="L4369" s="3" t="s">
        <v>18</v>
      </c>
      <c r="M4369" s="5">
        <v>1</v>
      </c>
      <c r="N4369" s="6" t="str">
        <f>IF(ev_charging_network_usage_!$I4369&lt;=10,"Low",IF(ev_charging_network_usage_!$I4369&lt;=30,"Medium","High"))</f>
        <v>High</v>
      </c>
      <c r="O4369" s="6" t="str">
        <f t="shared" si="277"/>
        <v>Low Satisfaction</v>
      </c>
      <c r="P4369" s="6" t="str">
        <f>IF(ev_charging_network_usage_!$H4369&lt;30,"Short Charging",IF(ev_charging_network_usage_!$H4369&lt;=60,"Medium Charging","Long Charging"))</f>
        <v>Long Charging</v>
      </c>
      <c r="Q4369" s="6">
        <f t="shared" si="276"/>
        <v>1</v>
      </c>
      <c r="R4369" s="30">
        <f t="shared" si="274"/>
        <v>0.71527777777777779</v>
      </c>
      <c r="S4369" s="28">
        <f t="shared" si="275"/>
        <v>45610</v>
      </c>
      <c r="T4369" s="28"/>
    </row>
    <row r="4370" spans="1:20" ht="13.2" x14ac:dyDescent="0.25">
      <c r="A4370" s="7" t="s">
        <v>9638</v>
      </c>
      <c r="B4370" s="7" t="s">
        <v>20</v>
      </c>
      <c r="C4370" s="7" t="s">
        <v>30</v>
      </c>
      <c r="D4370" s="7" t="s">
        <v>34</v>
      </c>
      <c r="E4370" s="7" t="s">
        <v>17</v>
      </c>
      <c r="F4370" s="7" t="s">
        <v>9639</v>
      </c>
      <c r="G4370" s="7" t="s">
        <v>9640</v>
      </c>
      <c r="H4370" s="7">
        <v>98</v>
      </c>
      <c r="I4370" s="7">
        <v>47.6</v>
      </c>
      <c r="J4370" s="7">
        <v>10</v>
      </c>
      <c r="K4370" s="7">
        <v>476</v>
      </c>
      <c r="L4370" s="7" t="s">
        <v>23</v>
      </c>
      <c r="M4370" s="9">
        <v>1</v>
      </c>
      <c r="N4370" s="6" t="str">
        <f>IF(ev_charging_network_usage_!$I4370&lt;=10,"Low",IF(ev_charging_network_usage_!$I4370&lt;=30,"Medium","High"))</f>
        <v>High</v>
      </c>
      <c r="O4370" s="6" t="str">
        <f t="shared" si="277"/>
        <v>Low Satisfaction</v>
      </c>
      <c r="P4370" s="6" t="str">
        <f>IF(ev_charging_network_usage_!$H4370&lt;30,"Short Charging",IF(ev_charging_network_usage_!$H4370&lt;=60,"Medium Charging","Long Charging"))</f>
        <v>Long Charging</v>
      </c>
      <c r="Q4370" s="6">
        <f t="shared" si="276"/>
        <v>2</v>
      </c>
      <c r="R4370" s="30">
        <f t="shared" si="274"/>
        <v>0.14374999999999999</v>
      </c>
      <c r="S4370" s="28">
        <f t="shared" si="275"/>
        <v>45217</v>
      </c>
      <c r="T4370" s="28"/>
    </row>
    <row r="4371" spans="1:20" ht="13.2" x14ac:dyDescent="0.25">
      <c r="A4371" s="3" t="s">
        <v>9641</v>
      </c>
      <c r="B4371" s="3" t="s">
        <v>14</v>
      </c>
      <c r="C4371" s="3" t="s">
        <v>30</v>
      </c>
      <c r="D4371" s="3" t="s">
        <v>22</v>
      </c>
      <c r="E4371" s="3" t="s">
        <v>17</v>
      </c>
      <c r="F4371" s="4">
        <v>45604.731249999997</v>
      </c>
      <c r="G4371" s="4">
        <v>45604.767361111109</v>
      </c>
      <c r="H4371" s="3">
        <v>52</v>
      </c>
      <c r="I4371" s="3">
        <v>50.18</v>
      </c>
      <c r="J4371" s="3">
        <v>8</v>
      </c>
      <c r="K4371" s="3">
        <v>401.44</v>
      </c>
      <c r="L4371" s="3" t="s">
        <v>18</v>
      </c>
      <c r="M4371" s="5">
        <v>1</v>
      </c>
      <c r="N4371" s="6" t="str">
        <f>IF(ev_charging_network_usage_!$I4371&lt;=10,"Low",IF(ev_charging_network_usage_!$I4371&lt;=30,"Medium","High"))</f>
        <v>High</v>
      </c>
      <c r="O4371" s="6" t="str">
        <f t="shared" si="277"/>
        <v>Low Satisfaction</v>
      </c>
      <c r="P4371" s="6" t="str">
        <f>IF(ev_charging_network_usage_!$H4371&lt;30,"Short Charging",IF(ev_charging_network_usage_!$H4371&lt;=60,"Medium Charging","Long Charging"))</f>
        <v>Medium Charging</v>
      </c>
      <c r="Q4371" s="6">
        <f t="shared" si="276"/>
        <v>2</v>
      </c>
      <c r="R4371" s="30">
        <f t="shared" si="274"/>
        <v>0.73124999999999996</v>
      </c>
      <c r="S4371" s="28">
        <f t="shared" si="275"/>
        <v>45604</v>
      </c>
      <c r="T4371" s="28"/>
    </row>
    <row r="4372" spans="1:20" ht="13.2" x14ac:dyDescent="0.25">
      <c r="A4372" s="7" t="s">
        <v>9642</v>
      </c>
      <c r="B4372" s="7" t="s">
        <v>48</v>
      </c>
      <c r="C4372" s="7" t="s">
        <v>30</v>
      </c>
      <c r="D4372" s="7" t="s">
        <v>22</v>
      </c>
      <c r="E4372" s="7" t="s">
        <v>17</v>
      </c>
      <c r="F4372" s="8">
        <v>45139.904861111114</v>
      </c>
      <c r="G4372" s="8">
        <v>45139.919444444444</v>
      </c>
      <c r="H4372" s="7">
        <v>21</v>
      </c>
      <c r="I4372" s="7">
        <v>32.880000000000003</v>
      </c>
      <c r="J4372" s="7">
        <v>12</v>
      </c>
      <c r="K4372" s="7">
        <v>394.56</v>
      </c>
      <c r="L4372" s="7" t="s">
        <v>27</v>
      </c>
      <c r="M4372" s="9">
        <v>4</v>
      </c>
      <c r="N4372" s="6" t="str">
        <f>IF(ev_charging_network_usage_!$I4372&lt;=10,"Low",IF(ev_charging_network_usage_!$I4372&lt;=30,"Medium","High"))</f>
        <v>High</v>
      </c>
      <c r="O4372" s="6" t="str">
        <f t="shared" si="277"/>
        <v>Medium Satisfaction</v>
      </c>
      <c r="P4372" s="6" t="str">
        <f>IF(ev_charging_network_usage_!$H4372&lt;30,"Short Charging",IF(ev_charging_network_usage_!$H4372&lt;=60,"Medium Charging","Long Charging"))</f>
        <v>Short Charging</v>
      </c>
      <c r="Q4372" s="6">
        <f t="shared" si="276"/>
        <v>2</v>
      </c>
      <c r="R4372" s="30">
        <f t="shared" si="274"/>
        <v>0.90486111111111112</v>
      </c>
      <c r="S4372" s="28">
        <f t="shared" si="275"/>
        <v>45139</v>
      </c>
      <c r="T4372" s="28"/>
    </row>
    <row r="4373" spans="1:20" ht="13.2" x14ac:dyDescent="0.25">
      <c r="A4373" s="3" t="s">
        <v>9643</v>
      </c>
      <c r="B4373" s="3" t="s">
        <v>48</v>
      </c>
      <c r="C4373" s="3" t="s">
        <v>21</v>
      </c>
      <c r="D4373" s="3" t="s">
        <v>31</v>
      </c>
      <c r="E4373" s="3" t="s">
        <v>35</v>
      </c>
      <c r="F4373" s="4">
        <v>45418.497916666667</v>
      </c>
      <c r="G4373" s="4">
        <v>45418.547222222223</v>
      </c>
      <c r="H4373" s="3">
        <v>71</v>
      </c>
      <c r="I4373" s="3">
        <v>8.85</v>
      </c>
      <c r="J4373" s="3">
        <v>8</v>
      </c>
      <c r="K4373" s="3">
        <v>70.8</v>
      </c>
      <c r="L4373" s="3" t="s">
        <v>38</v>
      </c>
      <c r="M4373" s="5">
        <v>3</v>
      </c>
      <c r="N4373" s="6" t="str">
        <f>IF(ev_charging_network_usage_!$I4373&lt;=10,"Low",IF(ev_charging_network_usage_!$I4373&lt;=30,"Medium","High"))</f>
        <v>Low</v>
      </c>
      <c r="O4373" s="6" t="str">
        <f t="shared" si="277"/>
        <v>Medium Satisfaction</v>
      </c>
      <c r="P4373" s="6" t="str">
        <f>IF(ev_charging_network_usage_!$H4373&lt;30,"Short Charging",IF(ev_charging_network_usage_!$H4373&lt;=60,"Medium Charging","Long Charging"))</f>
        <v>Long Charging</v>
      </c>
      <c r="Q4373" s="6">
        <f t="shared" si="276"/>
        <v>1</v>
      </c>
      <c r="R4373" s="30">
        <f t="shared" si="274"/>
        <v>0.49791666666666667</v>
      </c>
      <c r="S4373" s="28">
        <f t="shared" si="275"/>
        <v>45418</v>
      </c>
      <c r="T4373" s="28"/>
    </row>
    <row r="4374" spans="1:20" ht="13.2" x14ac:dyDescent="0.25">
      <c r="A4374" s="7" t="s">
        <v>9644</v>
      </c>
      <c r="B4374" s="7" t="s">
        <v>43</v>
      </c>
      <c r="C4374" s="7" t="s">
        <v>15</v>
      </c>
      <c r="D4374" s="7" t="s">
        <v>22</v>
      </c>
      <c r="E4374" s="7" t="s">
        <v>35</v>
      </c>
      <c r="F4374" s="7" t="s">
        <v>9645</v>
      </c>
      <c r="G4374" s="7" t="s">
        <v>9646</v>
      </c>
      <c r="H4374" s="7">
        <v>18</v>
      </c>
      <c r="I4374" s="7">
        <v>38.11</v>
      </c>
      <c r="J4374" s="7">
        <v>8</v>
      </c>
      <c r="K4374" s="7">
        <v>304.88</v>
      </c>
      <c r="L4374" s="7" t="s">
        <v>23</v>
      </c>
      <c r="M4374" s="9">
        <v>4</v>
      </c>
      <c r="N4374" s="6" t="str">
        <f>IF(ev_charging_network_usage_!$I4374&lt;=10,"Low",IF(ev_charging_network_usage_!$I4374&lt;=30,"Medium","High"))</f>
        <v>High</v>
      </c>
      <c r="O4374" s="6" t="str">
        <f t="shared" si="277"/>
        <v>Medium Satisfaction</v>
      </c>
      <c r="P4374" s="6" t="str">
        <f>IF(ev_charging_network_usage_!$H4374&lt;30,"Short Charging",IF(ev_charging_network_usage_!$H4374&lt;=60,"Medium Charging","Long Charging"))</f>
        <v>Short Charging</v>
      </c>
      <c r="Q4374" s="6">
        <f t="shared" si="276"/>
        <v>3</v>
      </c>
      <c r="R4374" s="30">
        <f t="shared" si="274"/>
        <v>0.11527777777777778</v>
      </c>
      <c r="S4374" s="28">
        <f t="shared" si="275"/>
        <v>45008</v>
      </c>
      <c r="T4374" s="28"/>
    </row>
    <row r="4375" spans="1:20" ht="13.2" x14ac:dyDescent="0.25">
      <c r="A4375" s="3" t="s">
        <v>9647</v>
      </c>
      <c r="B4375" s="3" t="s">
        <v>48</v>
      </c>
      <c r="C4375" s="3" t="s">
        <v>15</v>
      </c>
      <c r="D4375" s="3" t="s">
        <v>16</v>
      </c>
      <c r="E4375" s="3" t="s">
        <v>17</v>
      </c>
      <c r="F4375" s="3" t="s">
        <v>9648</v>
      </c>
      <c r="G4375" s="3" t="s">
        <v>9649</v>
      </c>
      <c r="H4375" s="3">
        <v>53</v>
      </c>
      <c r="I4375" s="3">
        <v>36.08</v>
      </c>
      <c r="J4375" s="3">
        <v>10</v>
      </c>
      <c r="K4375" s="3">
        <v>360.8</v>
      </c>
      <c r="L4375" s="3" t="s">
        <v>18</v>
      </c>
      <c r="M4375" s="5">
        <v>1</v>
      </c>
      <c r="N4375" s="6" t="str">
        <f>IF(ev_charging_network_usage_!$I4375&lt;=10,"Low",IF(ev_charging_network_usage_!$I4375&lt;=30,"Medium","High"))</f>
        <v>High</v>
      </c>
      <c r="O4375" s="6" t="str">
        <f t="shared" si="277"/>
        <v>Low Satisfaction</v>
      </c>
      <c r="P4375" s="6" t="str">
        <f>IF(ev_charging_network_usage_!$H4375&lt;30,"Short Charging",IF(ev_charging_network_usage_!$H4375&lt;=60,"Medium Charging","Long Charging"))</f>
        <v>Medium Charging</v>
      </c>
      <c r="Q4375" s="6">
        <f t="shared" si="276"/>
        <v>3</v>
      </c>
      <c r="R4375" s="30">
        <f t="shared" si="274"/>
        <v>0.30138888888888887</v>
      </c>
      <c r="S4375" s="28">
        <f t="shared" si="275"/>
        <v>44947</v>
      </c>
      <c r="T4375" s="28"/>
    </row>
    <row r="4376" spans="1:20" ht="13.2" x14ac:dyDescent="0.25">
      <c r="A4376" s="7" t="s">
        <v>9650</v>
      </c>
      <c r="B4376" s="7" t="s">
        <v>43</v>
      </c>
      <c r="C4376" s="7" t="s">
        <v>15</v>
      </c>
      <c r="D4376" s="7" t="s">
        <v>16</v>
      </c>
      <c r="E4376" s="7" t="s">
        <v>35</v>
      </c>
      <c r="F4376" s="7" t="s">
        <v>9651</v>
      </c>
      <c r="G4376" s="7" t="s">
        <v>9652</v>
      </c>
      <c r="H4376" s="7">
        <v>24</v>
      </c>
      <c r="I4376" s="7">
        <v>16.2</v>
      </c>
      <c r="J4376" s="7">
        <v>10</v>
      </c>
      <c r="K4376" s="7">
        <v>162</v>
      </c>
      <c r="L4376" s="7" t="s">
        <v>18</v>
      </c>
      <c r="M4376" s="9">
        <v>3</v>
      </c>
      <c r="N4376" s="6" t="str">
        <f>IF(ev_charging_network_usage_!$I4376&lt;=10,"Low",IF(ev_charging_network_usage_!$I4376&lt;=30,"Medium","High"))</f>
        <v>Medium</v>
      </c>
      <c r="O4376" s="6" t="str">
        <f t="shared" si="277"/>
        <v>Medium Satisfaction</v>
      </c>
      <c r="P4376" s="6" t="str">
        <f>IF(ev_charging_network_usage_!$H4376&lt;30,"Short Charging",IF(ev_charging_network_usage_!$H4376&lt;=60,"Medium Charging","Long Charging"))</f>
        <v>Short Charging</v>
      </c>
      <c r="Q4376" s="6">
        <f t="shared" si="276"/>
        <v>3</v>
      </c>
      <c r="R4376" s="30">
        <f t="shared" si="274"/>
        <v>0.31805555555555554</v>
      </c>
      <c r="S4376" s="28">
        <f t="shared" si="275"/>
        <v>45626</v>
      </c>
      <c r="T4376" s="28"/>
    </row>
    <row r="4377" spans="1:20" ht="13.2" x14ac:dyDescent="0.25">
      <c r="A4377" s="3" t="s">
        <v>9653</v>
      </c>
      <c r="B4377" s="3" t="s">
        <v>29</v>
      </c>
      <c r="C4377" s="3" t="s">
        <v>30</v>
      </c>
      <c r="D4377" s="3" t="s">
        <v>16</v>
      </c>
      <c r="E4377" s="3" t="s">
        <v>17</v>
      </c>
      <c r="F4377" s="3" t="s">
        <v>9654</v>
      </c>
      <c r="G4377" s="3" t="s">
        <v>9655</v>
      </c>
      <c r="H4377" s="3">
        <v>57</v>
      </c>
      <c r="I4377" s="3">
        <v>13.78</v>
      </c>
      <c r="J4377" s="3">
        <v>15</v>
      </c>
      <c r="K4377" s="3">
        <v>206.7</v>
      </c>
      <c r="L4377" s="3" t="s">
        <v>23</v>
      </c>
      <c r="M4377" s="5">
        <v>2</v>
      </c>
      <c r="N4377" s="6" t="str">
        <f>IF(ev_charging_network_usage_!$I4377&lt;=10,"Low",IF(ev_charging_network_usage_!$I4377&lt;=30,"Medium","High"))</f>
        <v>Medium</v>
      </c>
      <c r="O4377" s="6" t="str">
        <f t="shared" si="277"/>
        <v>Low Satisfaction</v>
      </c>
      <c r="P4377" s="6" t="str">
        <f>IF(ev_charging_network_usage_!$H4377&lt;30,"Short Charging",IF(ev_charging_network_usage_!$H4377&lt;=60,"Medium Charging","Long Charging"))</f>
        <v>Medium Charging</v>
      </c>
      <c r="Q4377" s="6">
        <f t="shared" si="276"/>
        <v>2</v>
      </c>
      <c r="R4377" s="30">
        <f t="shared" si="274"/>
        <v>0.67291666666666672</v>
      </c>
      <c r="S4377" s="28">
        <f t="shared" si="275"/>
        <v>44952</v>
      </c>
      <c r="T4377" s="28"/>
    </row>
    <row r="4378" spans="1:20" ht="13.2" x14ac:dyDescent="0.25">
      <c r="A4378" s="7" t="s">
        <v>9656</v>
      </c>
      <c r="B4378" s="7" t="s">
        <v>14</v>
      </c>
      <c r="C4378" s="7" t="s">
        <v>21</v>
      </c>
      <c r="D4378" s="7" t="s">
        <v>22</v>
      </c>
      <c r="E4378" s="7" t="s">
        <v>35</v>
      </c>
      <c r="F4378" s="7" t="s">
        <v>9657</v>
      </c>
      <c r="G4378" s="7" t="s">
        <v>9658</v>
      </c>
      <c r="H4378" s="7">
        <v>103</v>
      </c>
      <c r="I4378" s="7">
        <v>41.78</v>
      </c>
      <c r="J4378" s="7">
        <v>10</v>
      </c>
      <c r="K4378" s="7">
        <v>417.8</v>
      </c>
      <c r="L4378" s="7" t="s">
        <v>38</v>
      </c>
      <c r="M4378" s="9">
        <v>2</v>
      </c>
      <c r="N4378" s="6" t="str">
        <f>IF(ev_charging_network_usage_!$I4378&lt;=10,"Low",IF(ev_charging_network_usage_!$I4378&lt;=30,"Medium","High"))</f>
        <v>High</v>
      </c>
      <c r="O4378" s="6" t="str">
        <f t="shared" si="277"/>
        <v>Low Satisfaction</v>
      </c>
      <c r="P4378" s="6" t="str">
        <f>IF(ev_charging_network_usage_!$H4378&lt;30,"Short Charging",IF(ev_charging_network_usage_!$H4378&lt;=60,"Medium Charging","Long Charging"))</f>
        <v>Long Charging</v>
      </c>
      <c r="Q4378" s="6">
        <f t="shared" si="276"/>
        <v>1</v>
      </c>
      <c r="R4378" s="30">
        <f t="shared" si="274"/>
        <v>0.95208333333333328</v>
      </c>
      <c r="S4378" s="28">
        <f t="shared" si="275"/>
        <v>45557</v>
      </c>
      <c r="T4378" s="28"/>
    </row>
    <row r="4379" spans="1:20" ht="13.2" x14ac:dyDescent="0.25">
      <c r="A4379" s="3" t="s">
        <v>9659</v>
      </c>
      <c r="B4379" s="3" t="s">
        <v>59</v>
      </c>
      <c r="C4379" s="3" t="s">
        <v>21</v>
      </c>
      <c r="D4379" s="3" t="s">
        <v>34</v>
      </c>
      <c r="E4379" s="3" t="s">
        <v>35</v>
      </c>
      <c r="F4379" s="4">
        <v>44969.277777777781</v>
      </c>
      <c r="G4379" s="4">
        <v>44969.32916666667</v>
      </c>
      <c r="H4379" s="3">
        <v>74</v>
      </c>
      <c r="I4379" s="3">
        <v>36.9</v>
      </c>
      <c r="J4379" s="3">
        <v>12</v>
      </c>
      <c r="K4379" s="3">
        <v>442.8</v>
      </c>
      <c r="L4379" s="3" t="s">
        <v>18</v>
      </c>
      <c r="M4379" s="5">
        <v>1</v>
      </c>
      <c r="N4379" s="6" t="str">
        <f>IF(ev_charging_network_usage_!$I4379&lt;=10,"Low",IF(ev_charging_network_usage_!$I4379&lt;=30,"Medium","High"))</f>
        <v>High</v>
      </c>
      <c r="O4379" s="6" t="str">
        <f t="shared" si="277"/>
        <v>Low Satisfaction</v>
      </c>
      <c r="P4379" s="6" t="str">
        <f>IF(ev_charging_network_usage_!$H4379&lt;30,"Short Charging",IF(ev_charging_network_usage_!$H4379&lt;=60,"Medium Charging","Long Charging"))</f>
        <v>Long Charging</v>
      </c>
      <c r="Q4379" s="6">
        <f t="shared" si="276"/>
        <v>1</v>
      </c>
      <c r="R4379" s="30">
        <f t="shared" si="274"/>
        <v>0.27777777777777779</v>
      </c>
      <c r="S4379" s="28">
        <f t="shared" si="275"/>
        <v>44969</v>
      </c>
      <c r="T4379" s="28"/>
    </row>
    <row r="4380" spans="1:20" ht="13.2" x14ac:dyDescent="0.25">
      <c r="A4380" s="7" t="s">
        <v>9660</v>
      </c>
      <c r="B4380" s="7" t="s">
        <v>43</v>
      </c>
      <c r="C4380" s="7" t="s">
        <v>15</v>
      </c>
      <c r="D4380" s="7" t="s">
        <v>22</v>
      </c>
      <c r="E4380" s="7" t="s">
        <v>35</v>
      </c>
      <c r="F4380" s="8">
        <v>45141.540972222225</v>
      </c>
      <c r="G4380" s="8">
        <v>45141.612500000003</v>
      </c>
      <c r="H4380" s="7">
        <v>103</v>
      </c>
      <c r="I4380" s="7">
        <v>11.02</v>
      </c>
      <c r="J4380" s="7">
        <v>15</v>
      </c>
      <c r="K4380" s="7">
        <v>165.3</v>
      </c>
      <c r="L4380" s="7" t="s">
        <v>18</v>
      </c>
      <c r="M4380" s="9">
        <v>2</v>
      </c>
      <c r="N4380" s="6" t="str">
        <f>IF(ev_charging_network_usage_!$I4380&lt;=10,"Low",IF(ev_charging_network_usage_!$I4380&lt;=30,"Medium","High"))</f>
        <v>Medium</v>
      </c>
      <c r="O4380" s="6" t="str">
        <f t="shared" si="277"/>
        <v>Low Satisfaction</v>
      </c>
      <c r="P4380" s="6" t="str">
        <f>IF(ev_charging_network_usage_!$H4380&lt;30,"Short Charging",IF(ev_charging_network_usage_!$H4380&lt;=60,"Medium Charging","Long Charging"))</f>
        <v>Long Charging</v>
      </c>
      <c r="Q4380" s="6">
        <f t="shared" si="276"/>
        <v>3</v>
      </c>
      <c r="R4380" s="30">
        <f t="shared" si="274"/>
        <v>0.54097222222222219</v>
      </c>
      <c r="S4380" s="28">
        <f t="shared" si="275"/>
        <v>45141</v>
      </c>
      <c r="T4380" s="28"/>
    </row>
    <row r="4381" spans="1:20" ht="13.2" x14ac:dyDescent="0.25">
      <c r="A4381" s="3" t="s">
        <v>9661</v>
      </c>
      <c r="B4381" s="3" t="s">
        <v>20</v>
      </c>
      <c r="C4381" s="3" t="s">
        <v>15</v>
      </c>
      <c r="D4381" s="3" t="s">
        <v>34</v>
      </c>
      <c r="E4381" s="3" t="s">
        <v>17</v>
      </c>
      <c r="F4381" s="3" t="s">
        <v>9662</v>
      </c>
      <c r="G4381" s="3" t="s">
        <v>9663</v>
      </c>
      <c r="H4381" s="3">
        <v>30</v>
      </c>
      <c r="I4381" s="3">
        <v>51.82</v>
      </c>
      <c r="J4381" s="3">
        <v>12</v>
      </c>
      <c r="K4381" s="3">
        <v>621.84</v>
      </c>
      <c r="L4381" s="3" t="s">
        <v>38</v>
      </c>
      <c r="M4381" s="5">
        <v>1</v>
      </c>
      <c r="N4381" s="6" t="str">
        <f>IF(ev_charging_network_usage_!$I4381&lt;=10,"Low",IF(ev_charging_network_usage_!$I4381&lt;=30,"Medium","High"))</f>
        <v>High</v>
      </c>
      <c r="O4381" s="6" t="str">
        <f t="shared" si="277"/>
        <v>Low Satisfaction</v>
      </c>
      <c r="P4381" s="6" t="str">
        <f>IF(ev_charging_network_usage_!$H4381&lt;30,"Short Charging",IF(ev_charging_network_usage_!$H4381&lt;=60,"Medium Charging","Long Charging"))</f>
        <v>Medium Charging</v>
      </c>
      <c r="Q4381" s="6">
        <f t="shared" si="276"/>
        <v>3</v>
      </c>
      <c r="R4381" s="30">
        <f t="shared" si="274"/>
        <v>0.6069444444444444</v>
      </c>
      <c r="S4381" s="28">
        <f t="shared" si="275"/>
        <v>45095</v>
      </c>
      <c r="T4381" s="28"/>
    </row>
    <row r="4382" spans="1:20" ht="13.2" x14ac:dyDescent="0.25">
      <c r="A4382" s="7" t="s">
        <v>9664</v>
      </c>
      <c r="B4382" s="7" t="s">
        <v>48</v>
      </c>
      <c r="C4382" s="7" t="s">
        <v>15</v>
      </c>
      <c r="D4382" s="7" t="s">
        <v>22</v>
      </c>
      <c r="E4382" s="7" t="s">
        <v>35</v>
      </c>
      <c r="F4382" s="7" t="s">
        <v>9665</v>
      </c>
      <c r="G4382" s="7" t="s">
        <v>9666</v>
      </c>
      <c r="H4382" s="7">
        <v>26</v>
      </c>
      <c r="I4382" s="7">
        <v>37.6</v>
      </c>
      <c r="J4382" s="7">
        <v>8</v>
      </c>
      <c r="K4382" s="7">
        <v>300.8</v>
      </c>
      <c r="L4382" s="7" t="s">
        <v>38</v>
      </c>
      <c r="M4382" s="9">
        <v>3</v>
      </c>
      <c r="N4382" s="6" t="str">
        <f>IF(ev_charging_network_usage_!$I4382&lt;=10,"Low",IF(ev_charging_network_usage_!$I4382&lt;=30,"Medium","High"))</f>
        <v>High</v>
      </c>
      <c r="O4382" s="6" t="str">
        <f t="shared" si="277"/>
        <v>Medium Satisfaction</v>
      </c>
      <c r="P4382" s="6" t="str">
        <f>IF(ev_charging_network_usage_!$H4382&lt;30,"Short Charging",IF(ev_charging_network_usage_!$H4382&lt;=60,"Medium Charging","Long Charging"))</f>
        <v>Short Charging</v>
      </c>
      <c r="Q4382" s="6">
        <f t="shared" si="276"/>
        <v>3</v>
      </c>
      <c r="R4382" s="30">
        <f t="shared" si="274"/>
        <v>0.81666666666666665</v>
      </c>
      <c r="S4382" s="28">
        <f t="shared" si="275"/>
        <v>45486</v>
      </c>
      <c r="T4382" s="28"/>
    </row>
    <row r="4383" spans="1:20" ht="13.2" x14ac:dyDescent="0.25">
      <c r="A4383" s="3" t="s">
        <v>9667</v>
      </c>
      <c r="B4383" s="3" t="s">
        <v>43</v>
      </c>
      <c r="C4383" s="3" t="s">
        <v>15</v>
      </c>
      <c r="D4383" s="3" t="s">
        <v>34</v>
      </c>
      <c r="E4383" s="3" t="s">
        <v>17</v>
      </c>
      <c r="F4383" s="3" t="s">
        <v>9668</v>
      </c>
      <c r="G4383" s="3" t="s">
        <v>9669</v>
      </c>
      <c r="H4383" s="3">
        <v>77</v>
      </c>
      <c r="I4383" s="3">
        <v>48.84</v>
      </c>
      <c r="J4383" s="3">
        <v>10</v>
      </c>
      <c r="K4383" s="3">
        <v>488.4</v>
      </c>
      <c r="L4383" s="3" t="s">
        <v>38</v>
      </c>
      <c r="M4383" s="5">
        <v>5</v>
      </c>
      <c r="N4383" s="6" t="str">
        <f>IF(ev_charging_network_usage_!$I4383&lt;=10,"Low",IF(ev_charging_network_usage_!$I4383&lt;=30,"Medium","High"))</f>
        <v>High</v>
      </c>
      <c r="O4383" s="6" t="str">
        <f t="shared" si="277"/>
        <v>High Satisfaction</v>
      </c>
      <c r="P4383" s="6" t="str">
        <f>IF(ev_charging_network_usage_!$H4383&lt;30,"Short Charging",IF(ev_charging_network_usage_!$H4383&lt;=60,"Medium Charging","Long Charging"))</f>
        <v>Long Charging</v>
      </c>
      <c r="Q4383" s="6">
        <f t="shared" si="276"/>
        <v>3</v>
      </c>
      <c r="R4383" s="30">
        <f t="shared" si="274"/>
        <v>0.67291666666666672</v>
      </c>
      <c r="S4383" s="28">
        <f t="shared" si="275"/>
        <v>45256</v>
      </c>
      <c r="T4383" s="28"/>
    </row>
    <row r="4384" spans="1:20" ht="13.2" x14ac:dyDescent="0.25">
      <c r="A4384" s="7" t="s">
        <v>9670</v>
      </c>
      <c r="B4384" s="7" t="s">
        <v>59</v>
      </c>
      <c r="C4384" s="7" t="s">
        <v>21</v>
      </c>
      <c r="D4384" s="7" t="s">
        <v>16</v>
      </c>
      <c r="E4384" s="7" t="s">
        <v>17</v>
      </c>
      <c r="F4384" s="7" t="s">
        <v>9671</v>
      </c>
      <c r="G4384" s="7" t="s">
        <v>9672</v>
      </c>
      <c r="H4384" s="7">
        <v>113</v>
      </c>
      <c r="I4384" s="7">
        <v>34.89</v>
      </c>
      <c r="J4384" s="7">
        <v>8</v>
      </c>
      <c r="K4384" s="7">
        <v>279.12</v>
      </c>
      <c r="L4384" s="7" t="s">
        <v>18</v>
      </c>
      <c r="M4384" s="9">
        <v>4</v>
      </c>
      <c r="N4384" s="6" t="str">
        <f>IF(ev_charging_network_usage_!$I4384&lt;=10,"Low",IF(ev_charging_network_usage_!$I4384&lt;=30,"Medium","High"))</f>
        <v>High</v>
      </c>
      <c r="O4384" s="6" t="str">
        <f t="shared" si="277"/>
        <v>Medium Satisfaction</v>
      </c>
      <c r="P4384" s="6" t="str">
        <f>IF(ev_charging_network_usage_!$H4384&lt;30,"Short Charging",IF(ev_charging_network_usage_!$H4384&lt;=60,"Medium Charging","Long Charging"))</f>
        <v>Long Charging</v>
      </c>
      <c r="Q4384" s="6">
        <f t="shared" si="276"/>
        <v>1</v>
      </c>
      <c r="R4384" s="30">
        <f t="shared" si="274"/>
        <v>0.42430555555555555</v>
      </c>
      <c r="S4384" s="28">
        <f t="shared" si="275"/>
        <v>45159</v>
      </c>
      <c r="T4384" s="28"/>
    </row>
    <row r="4385" spans="1:20" ht="13.2" x14ac:dyDescent="0.25">
      <c r="A4385" s="3" t="s">
        <v>9673</v>
      </c>
      <c r="B4385" s="3" t="s">
        <v>48</v>
      </c>
      <c r="C4385" s="3" t="s">
        <v>30</v>
      </c>
      <c r="D4385" s="3" t="s">
        <v>16</v>
      </c>
      <c r="E4385" s="3" t="s">
        <v>17</v>
      </c>
      <c r="F4385" s="3" t="s">
        <v>9674</v>
      </c>
      <c r="G4385" s="3" t="s">
        <v>9675</v>
      </c>
      <c r="H4385" s="3">
        <v>115</v>
      </c>
      <c r="I4385" s="3">
        <v>36.97</v>
      </c>
      <c r="J4385" s="3">
        <v>12</v>
      </c>
      <c r="K4385" s="3">
        <v>443.64</v>
      </c>
      <c r="L4385" s="3" t="s">
        <v>27</v>
      </c>
      <c r="M4385" s="5">
        <v>1</v>
      </c>
      <c r="N4385" s="6" t="str">
        <f>IF(ev_charging_network_usage_!$I4385&lt;=10,"Low",IF(ev_charging_network_usage_!$I4385&lt;=30,"Medium","High"))</f>
        <v>High</v>
      </c>
      <c r="O4385" s="6" t="str">
        <f t="shared" si="277"/>
        <v>Low Satisfaction</v>
      </c>
      <c r="P4385" s="6" t="str">
        <f>IF(ev_charging_network_usage_!$H4385&lt;30,"Short Charging",IF(ev_charging_network_usage_!$H4385&lt;=60,"Medium Charging","Long Charging"))</f>
        <v>Long Charging</v>
      </c>
      <c r="Q4385" s="6">
        <f t="shared" si="276"/>
        <v>2</v>
      </c>
      <c r="R4385" s="30">
        <f t="shared" si="274"/>
        <v>0.96180555555555558</v>
      </c>
      <c r="S4385" s="28">
        <f t="shared" si="275"/>
        <v>45494</v>
      </c>
      <c r="T4385" s="28"/>
    </row>
    <row r="4386" spans="1:20" ht="13.2" x14ac:dyDescent="0.25">
      <c r="A4386" s="7" t="s">
        <v>9676</v>
      </c>
      <c r="B4386" s="7" t="s">
        <v>59</v>
      </c>
      <c r="C4386" s="7" t="s">
        <v>21</v>
      </c>
      <c r="D4386" s="7" t="s">
        <v>22</v>
      </c>
      <c r="E4386" s="7" t="s">
        <v>35</v>
      </c>
      <c r="F4386" s="7" t="s">
        <v>9677</v>
      </c>
      <c r="G4386" s="7" t="s">
        <v>9678</v>
      </c>
      <c r="H4386" s="7">
        <v>29</v>
      </c>
      <c r="I4386" s="7">
        <v>42.99</v>
      </c>
      <c r="J4386" s="7">
        <v>10</v>
      </c>
      <c r="K4386" s="7">
        <v>429.9</v>
      </c>
      <c r="L4386" s="7" t="s">
        <v>23</v>
      </c>
      <c r="M4386" s="9">
        <v>4</v>
      </c>
      <c r="N4386" s="6" t="str">
        <f>IF(ev_charging_network_usage_!$I4386&lt;=10,"Low",IF(ev_charging_network_usage_!$I4386&lt;=30,"Medium","High"))</f>
        <v>High</v>
      </c>
      <c r="O4386" s="6" t="str">
        <f t="shared" si="277"/>
        <v>Medium Satisfaction</v>
      </c>
      <c r="P4386" s="6" t="str">
        <f>IF(ev_charging_network_usage_!$H4386&lt;30,"Short Charging",IF(ev_charging_network_usage_!$H4386&lt;=60,"Medium Charging","Long Charging"))</f>
        <v>Short Charging</v>
      </c>
      <c r="Q4386" s="6">
        <f t="shared" si="276"/>
        <v>1</v>
      </c>
      <c r="R4386" s="30">
        <f t="shared" si="274"/>
        <v>0.76388888888888884</v>
      </c>
      <c r="S4386" s="28">
        <f t="shared" si="275"/>
        <v>45259</v>
      </c>
      <c r="T4386" s="28"/>
    </row>
    <row r="4387" spans="1:20" ht="13.2" x14ac:dyDescent="0.25">
      <c r="A4387" s="3" t="s">
        <v>9679</v>
      </c>
      <c r="B4387" s="3" t="s">
        <v>29</v>
      </c>
      <c r="C4387" s="3" t="s">
        <v>21</v>
      </c>
      <c r="D4387" s="3" t="s">
        <v>34</v>
      </c>
      <c r="E4387" s="3" t="s">
        <v>17</v>
      </c>
      <c r="F4387" s="4">
        <v>45570.029166666667</v>
      </c>
      <c r="G4387" s="4">
        <v>45570.045138888891</v>
      </c>
      <c r="H4387" s="3">
        <v>23</v>
      </c>
      <c r="I4387" s="3">
        <v>31.36</v>
      </c>
      <c r="J4387" s="3">
        <v>15</v>
      </c>
      <c r="K4387" s="3">
        <v>470.4</v>
      </c>
      <c r="L4387" s="3" t="s">
        <v>38</v>
      </c>
      <c r="M4387" s="5">
        <v>3</v>
      </c>
      <c r="N4387" s="6" t="str">
        <f>IF(ev_charging_network_usage_!$I4387&lt;=10,"Low",IF(ev_charging_network_usage_!$I4387&lt;=30,"Medium","High"))</f>
        <v>High</v>
      </c>
      <c r="O4387" s="6" t="str">
        <f t="shared" si="277"/>
        <v>Medium Satisfaction</v>
      </c>
      <c r="P4387" s="6" t="str">
        <f>IF(ev_charging_network_usage_!$H4387&lt;30,"Short Charging",IF(ev_charging_network_usage_!$H4387&lt;=60,"Medium Charging","Long Charging"))</f>
        <v>Short Charging</v>
      </c>
      <c r="Q4387" s="6">
        <f t="shared" si="276"/>
        <v>1</v>
      </c>
      <c r="R4387" s="30">
        <f t="shared" si="274"/>
        <v>2.9166666666666667E-2</v>
      </c>
      <c r="S4387" s="28">
        <f t="shared" si="275"/>
        <v>45570</v>
      </c>
      <c r="T4387" s="28"/>
    </row>
    <row r="4388" spans="1:20" ht="13.2" x14ac:dyDescent="0.25">
      <c r="A4388" s="7" t="s">
        <v>9680</v>
      </c>
      <c r="B4388" s="7" t="s">
        <v>29</v>
      </c>
      <c r="C4388" s="7" t="s">
        <v>21</v>
      </c>
      <c r="D4388" s="7" t="s">
        <v>34</v>
      </c>
      <c r="E4388" s="7" t="s">
        <v>17</v>
      </c>
      <c r="F4388" s="7" t="s">
        <v>9681</v>
      </c>
      <c r="G4388" s="7" t="s">
        <v>9682</v>
      </c>
      <c r="H4388" s="7">
        <v>71</v>
      </c>
      <c r="I4388" s="7">
        <v>23.55</v>
      </c>
      <c r="J4388" s="7">
        <v>8</v>
      </c>
      <c r="K4388" s="7">
        <v>188.4</v>
      </c>
      <c r="L4388" s="7" t="s">
        <v>38</v>
      </c>
      <c r="M4388" s="9">
        <v>5</v>
      </c>
      <c r="N4388" s="6" t="str">
        <f>IF(ev_charging_network_usage_!$I4388&lt;=10,"Low",IF(ev_charging_network_usage_!$I4388&lt;=30,"Medium","High"))</f>
        <v>Medium</v>
      </c>
      <c r="O4388" s="6" t="str">
        <f t="shared" si="277"/>
        <v>High Satisfaction</v>
      </c>
      <c r="P4388" s="6" t="str">
        <f>IF(ev_charging_network_usage_!$H4388&lt;30,"Short Charging",IF(ev_charging_network_usage_!$H4388&lt;=60,"Medium Charging","Long Charging"))</f>
        <v>Long Charging</v>
      </c>
      <c r="Q4388" s="6">
        <f t="shared" si="276"/>
        <v>1</v>
      </c>
      <c r="R4388" s="30">
        <f t="shared" si="274"/>
        <v>0.51736111111111116</v>
      </c>
      <c r="S4388" s="28">
        <f t="shared" si="275"/>
        <v>45016</v>
      </c>
      <c r="T4388" s="28"/>
    </row>
    <row r="4389" spans="1:20" ht="13.2" x14ac:dyDescent="0.25">
      <c r="A4389" s="3" t="s">
        <v>9683</v>
      </c>
      <c r="B4389" s="3" t="s">
        <v>78</v>
      </c>
      <c r="C4389" s="3" t="s">
        <v>21</v>
      </c>
      <c r="D4389" s="3" t="s">
        <v>34</v>
      </c>
      <c r="E4389" s="3" t="s">
        <v>35</v>
      </c>
      <c r="F4389" s="4">
        <v>44968.990277777775</v>
      </c>
      <c r="G4389" s="4">
        <v>44996.070833333331</v>
      </c>
      <c r="H4389" s="3">
        <v>116</v>
      </c>
      <c r="I4389" s="3">
        <v>54.78</v>
      </c>
      <c r="J4389" s="3">
        <v>8</v>
      </c>
      <c r="K4389" s="3">
        <v>438.24</v>
      </c>
      <c r="L4389" s="3" t="s">
        <v>18</v>
      </c>
      <c r="M4389" s="5">
        <v>2</v>
      </c>
      <c r="N4389" s="6" t="str">
        <f>IF(ev_charging_network_usage_!$I4389&lt;=10,"Low",IF(ev_charging_network_usage_!$I4389&lt;=30,"Medium","High"))</f>
        <v>High</v>
      </c>
      <c r="O4389" s="6" t="str">
        <f t="shared" si="277"/>
        <v>Low Satisfaction</v>
      </c>
      <c r="P4389" s="6" t="str">
        <f>IF(ev_charging_network_usage_!$H4389&lt;30,"Short Charging",IF(ev_charging_network_usage_!$H4389&lt;=60,"Medium Charging","Long Charging"))</f>
        <v>Long Charging</v>
      </c>
      <c r="Q4389" s="6">
        <f t="shared" si="276"/>
        <v>1</v>
      </c>
      <c r="R4389" s="30">
        <f t="shared" si="274"/>
        <v>0.99027777777777781</v>
      </c>
      <c r="S4389" s="28">
        <f t="shared" si="275"/>
        <v>44968</v>
      </c>
      <c r="T4389" s="28"/>
    </row>
    <row r="4390" spans="1:20" ht="13.2" x14ac:dyDescent="0.25">
      <c r="A4390" s="7" t="s">
        <v>9684</v>
      </c>
      <c r="B4390" s="7" t="s">
        <v>14</v>
      </c>
      <c r="C4390" s="7" t="s">
        <v>21</v>
      </c>
      <c r="D4390" s="7" t="s">
        <v>34</v>
      </c>
      <c r="E4390" s="7" t="s">
        <v>35</v>
      </c>
      <c r="F4390" s="8">
        <v>45597.604166666664</v>
      </c>
      <c r="G4390" s="8">
        <v>45597.634722222225</v>
      </c>
      <c r="H4390" s="7">
        <v>44</v>
      </c>
      <c r="I4390" s="7">
        <v>27.11</v>
      </c>
      <c r="J4390" s="7">
        <v>15</v>
      </c>
      <c r="K4390" s="7">
        <v>406.65</v>
      </c>
      <c r="L4390" s="7" t="s">
        <v>38</v>
      </c>
      <c r="M4390" s="9">
        <v>4</v>
      </c>
      <c r="N4390" s="6" t="str">
        <f>IF(ev_charging_network_usage_!$I4390&lt;=10,"Low",IF(ev_charging_network_usage_!$I4390&lt;=30,"Medium","High"))</f>
        <v>Medium</v>
      </c>
      <c r="O4390" s="6" t="str">
        <f t="shared" si="277"/>
        <v>Medium Satisfaction</v>
      </c>
      <c r="P4390" s="6" t="str">
        <f>IF(ev_charging_network_usage_!$H4390&lt;30,"Short Charging",IF(ev_charging_network_usage_!$H4390&lt;=60,"Medium Charging","Long Charging"))</f>
        <v>Medium Charging</v>
      </c>
      <c r="Q4390" s="6">
        <f t="shared" si="276"/>
        <v>1</v>
      </c>
      <c r="R4390" s="30">
        <f t="shared" si="274"/>
        <v>0.60416666666666663</v>
      </c>
      <c r="S4390" s="28">
        <f t="shared" si="275"/>
        <v>45597</v>
      </c>
      <c r="T4390" s="28"/>
    </row>
    <row r="4391" spans="1:20" ht="13.2" x14ac:dyDescent="0.25">
      <c r="A4391" s="3" t="s">
        <v>9685</v>
      </c>
      <c r="B4391" s="3" t="s">
        <v>29</v>
      </c>
      <c r="C4391" s="3" t="s">
        <v>21</v>
      </c>
      <c r="D4391" s="3" t="s">
        <v>22</v>
      </c>
      <c r="E4391" s="3" t="s">
        <v>17</v>
      </c>
      <c r="F4391" s="3" t="s">
        <v>9686</v>
      </c>
      <c r="G4391" s="3" t="s">
        <v>9687</v>
      </c>
      <c r="H4391" s="3">
        <v>23</v>
      </c>
      <c r="I4391" s="3">
        <v>22.64</v>
      </c>
      <c r="J4391" s="3">
        <v>12</v>
      </c>
      <c r="K4391" s="3">
        <v>271.68</v>
      </c>
      <c r="L4391" s="3" t="s">
        <v>38</v>
      </c>
      <c r="M4391" s="5">
        <v>4</v>
      </c>
      <c r="N4391" s="6" t="str">
        <f>IF(ev_charging_network_usage_!$I4391&lt;=10,"Low",IF(ev_charging_network_usage_!$I4391&lt;=30,"Medium","High"))</f>
        <v>Medium</v>
      </c>
      <c r="O4391" s="6" t="str">
        <f t="shared" si="277"/>
        <v>Medium Satisfaction</v>
      </c>
      <c r="P4391" s="6" t="str">
        <f>IF(ev_charging_network_usage_!$H4391&lt;30,"Short Charging",IF(ev_charging_network_usage_!$H4391&lt;=60,"Medium Charging","Long Charging"))</f>
        <v>Short Charging</v>
      </c>
      <c r="Q4391" s="6">
        <f t="shared" si="276"/>
        <v>1</v>
      </c>
      <c r="R4391" s="30">
        <f t="shared" si="274"/>
        <v>0.34861111111111109</v>
      </c>
      <c r="S4391" s="28">
        <f t="shared" si="275"/>
        <v>45364</v>
      </c>
      <c r="T4391" s="28"/>
    </row>
    <row r="4392" spans="1:20" ht="13.2" x14ac:dyDescent="0.25">
      <c r="A4392" s="7" t="s">
        <v>9688</v>
      </c>
      <c r="B4392" s="7" t="s">
        <v>14</v>
      </c>
      <c r="C4392" s="7" t="s">
        <v>21</v>
      </c>
      <c r="D4392" s="7" t="s">
        <v>31</v>
      </c>
      <c r="E4392" s="7" t="s">
        <v>17</v>
      </c>
      <c r="F4392" s="7" t="s">
        <v>9689</v>
      </c>
      <c r="G4392" s="7" t="s">
        <v>9690</v>
      </c>
      <c r="H4392" s="7">
        <v>99</v>
      </c>
      <c r="I4392" s="7">
        <v>52.85</v>
      </c>
      <c r="J4392" s="7">
        <v>10</v>
      </c>
      <c r="K4392" s="7">
        <v>528.5</v>
      </c>
      <c r="L4392" s="7" t="s">
        <v>27</v>
      </c>
      <c r="M4392" s="9">
        <v>4</v>
      </c>
      <c r="N4392" s="6" t="str">
        <f>IF(ev_charging_network_usage_!$I4392&lt;=10,"Low",IF(ev_charging_network_usage_!$I4392&lt;=30,"Medium","High"))</f>
        <v>High</v>
      </c>
      <c r="O4392" s="6" t="str">
        <f t="shared" si="277"/>
        <v>Medium Satisfaction</v>
      </c>
      <c r="P4392" s="6" t="str">
        <f>IF(ev_charging_network_usage_!$H4392&lt;30,"Short Charging",IF(ev_charging_network_usage_!$H4392&lt;=60,"Medium Charging","Long Charging"))</f>
        <v>Long Charging</v>
      </c>
      <c r="Q4392" s="6">
        <f t="shared" si="276"/>
        <v>1</v>
      </c>
      <c r="R4392" s="30">
        <f t="shared" si="274"/>
        <v>0.6694444444444444</v>
      </c>
      <c r="S4392" s="28">
        <f t="shared" si="275"/>
        <v>45168</v>
      </c>
      <c r="T4392" s="28"/>
    </row>
    <row r="4393" spans="1:20" ht="13.2" x14ac:dyDescent="0.25">
      <c r="A4393" s="3" t="s">
        <v>9691</v>
      </c>
      <c r="B4393" s="3" t="s">
        <v>14</v>
      </c>
      <c r="C4393" s="3" t="s">
        <v>21</v>
      </c>
      <c r="D4393" s="3" t="s">
        <v>16</v>
      </c>
      <c r="E4393" s="3" t="s">
        <v>35</v>
      </c>
      <c r="F4393" s="3" t="s">
        <v>9692</v>
      </c>
      <c r="G4393" s="3" t="s">
        <v>9693</v>
      </c>
      <c r="H4393" s="3">
        <v>77</v>
      </c>
      <c r="I4393" s="3">
        <v>45.91</v>
      </c>
      <c r="J4393" s="3">
        <v>8</v>
      </c>
      <c r="K4393" s="3">
        <v>367.28</v>
      </c>
      <c r="L4393" s="3" t="s">
        <v>27</v>
      </c>
      <c r="M4393" s="5">
        <v>4</v>
      </c>
      <c r="N4393" s="6" t="str">
        <f>IF(ev_charging_network_usage_!$I4393&lt;=10,"Low",IF(ev_charging_network_usage_!$I4393&lt;=30,"Medium","High"))</f>
        <v>High</v>
      </c>
      <c r="O4393" s="6" t="str">
        <f t="shared" si="277"/>
        <v>Medium Satisfaction</v>
      </c>
      <c r="P4393" s="6" t="str">
        <f>IF(ev_charging_network_usage_!$H4393&lt;30,"Short Charging",IF(ev_charging_network_usage_!$H4393&lt;=60,"Medium Charging","Long Charging"))</f>
        <v>Long Charging</v>
      </c>
      <c r="Q4393" s="6">
        <f t="shared" si="276"/>
        <v>1</v>
      </c>
      <c r="R4393" s="30">
        <f t="shared" si="274"/>
        <v>0.25555555555555554</v>
      </c>
      <c r="S4393" s="28">
        <f t="shared" si="275"/>
        <v>45068</v>
      </c>
      <c r="T4393" s="28"/>
    </row>
    <row r="4394" spans="1:20" ht="13.2" x14ac:dyDescent="0.25">
      <c r="A4394" s="7" t="s">
        <v>9694</v>
      </c>
      <c r="B4394" s="7" t="s">
        <v>78</v>
      </c>
      <c r="C4394" s="7" t="s">
        <v>15</v>
      </c>
      <c r="D4394" s="7" t="s">
        <v>31</v>
      </c>
      <c r="E4394" s="7" t="s">
        <v>17</v>
      </c>
      <c r="F4394" s="7" t="s">
        <v>9695</v>
      </c>
      <c r="G4394" s="7" t="s">
        <v>9696</v>
      </c>
      <c r="H4394" s="7">
        <v>95</v>
      </c>
      <c r="I4394" s="7">
        <v>45.01</v>
      </c>
      <c r="J4394" s="7">
        <v>15</v>
      </c>
      <c r="K4394" s="7">
        <v>675.15</v>
      </c>
      <c r="L4394" s="7" t="s">
        <v>27</v>
      </c>
      <c r="M4394" s="9">
        <v>3</v>
      </c>
      <c r="N4394" s="6" t="str">
        <f>IF(ev_charging_network_usage_!$I4394&lt;=10,"Low",IF(ev_charging_network_usage_!$I4394&lt;=30,"Medium","High"))</f>
        <v>High</v>
      </c>
      <c r="O4394" s="6" t="str">
        <f t="shared" si="277"/>
        <v>Medium Satisfaction</v>
      </c>
      <c r="P4394" s="6" t="str">
        <f>IF(ev_charging_network_usage_!$H4394&lt;30,"Short Charging",IF(ev_charging_network_usage_!$H4394&lt;=60,"Medium Charging","Long Charging"))</f>
        <v>Long Charging</v>
      </c>
      <c r="Q4394" s="6">
        <f t="shared" si="276"/>
        <v>3</v>
      </c>
      <c r="R4394" s="30">
        <f t="shared" si="274"/>
        <v>0.51180555555555551</v>
      </c>
      <c r="S4394" s="28">
        <f t="shared" si="275"/>
        <v>45248</v>
      </c>
      <c r="T4394" s="28"/>
    </row>
    <row r="4395" spans="1:20" ht="13.2" x14ac:dyDescent="0.25">
      <c r="A4395" s="3" t="s">
        <v>9697</v>
      </c>
      <c r="B4395" s="3" t="s">
        <v>29</v>
      </c>
      <c r="C4395" s="3" t="s">
        <v>30</v>
      </c>
      <c r="D4395" s="3" t="s">
        <v>34</v>
      </c>
      <c r="E4395" s="3" t="s">
        <v>35</v>
      </c>
      <c r="F4395" s="3" t="s">
        <v>9698</v>
      </c>
      <c r="G4395" s="3" t="s">
        <v>9699</v>
      </c>
      <c r="H4395" s="3">
        <v>69</v>
      </c>
      <c r="I4395" s="3">
        <v>24.96</v>
      </c>
      <c r="J4395" s="3">
        <v>15</v>
      </c>
      <c r="K4395" s="3">
        <v>374.4</v>
      </c>
      <c r="L4395" s="3" t="s">
        <v>27</v>
      </c>
      <c r="M4395" s="5">
        <v>3</v>
      </c>
      <c r="N4395" s="6" t="str">
        <f>IF(ev_charging_network_usage_!$I4395&lt;=10,"Low",IF(ev_charging_network_usage_!$I4395&lt;=30,"Medium","High"))</f>
        <v>Medium</v>
      </c>
      <c r="O4395" s="6" t="str">
        <f t="shared" si="277"/>
        <v>Medium Satisfaction</v>
      </c>
      <c r="P4395" s="6" t="str">
        <f>IF(ev_charging_network_usage_!$H4395&lt;30,"Short Charging",IF(ev_charging_network_usage_!$H4395&lt;=60,"Medium Charging","Long Charging"))</f>
        <v>Long Charging</v>
      </c>
      <c r="Q4395" s="6">
        <f t="shared" si="276"/>
        <v>2</v>
      </c>
      <c r="R4395" s="30">
        <f t="shared" si="274"/>
        <v>9.0972222222222218E-2</v>
      </c>
      <c r="S4395" s="28">
        <f t="shared" si="275"/>
        <v>45322</v>
      </c>
      <c r="T4395" s="28"/>
    </row>
    <row r="4396" spans="1:20" ht="13.2" x14ac:dyDescent="0.25">
      <c r="A4396" s="7" t="s">
        <v>9700</v>
      </c>
      <c r="B4396" s="7" t="s">
        <v>48</v>
      </c>
      <c r="C4396" s="7" t="s">
        <v>15</v>
      </c>
      <c r="D4396" s="7" t="s">
        <v>22</v>
      </c>
      <c r="E4396" s="7" t="s">
        <v>35</v>
      </c>
      <c r="F4396" s="8">
        <v>44988.038888888892</v>
      </c>
      <c r="G4396" s="8">
        <v>44988.102083333331</v>
      </c>
      <c r="H4396" s="7">
        <v>91</v>
      </c>
      <c r="I4396" s="7">
        <v>34.08</v>
      </c>
      <c r="J4396" s="7">
        <v>10</v>
      </c>
      <c r="K4396" s="7">
        <v>340.8</v>
      </c>
      <c r="L4396" s="7" t="s">
        <v>18</v>
      </c>
      <c r="M4396" s="9">
        <v>2</v>
      </c>
      <c r="N4396" s="6" t="str">
        <f>IF(ev_charging_network_usage_!$I4396&lt;=10,"Low",IF(ev_charging_network_usage_!$I4396&lt;=30,"Medium","High"))</f>
        <v>High</v>
      </c>
      <c r="O4396" s="6" t="str">
        <f t="shared" si="277"/>
        <v>Low Satisfaction</v>
      </c>
      <c r="P4396" s="6" t="str">
        <f>IF(ev_charging_network_usage_!$H4396&lt;30,"Short Charging",IF(ev_charging_network_usage_!$H4396&lt;=60,"Medium Charging","Long Charging"))</f>
        <v>Long Charging</v>
      </c>
      <c r="Q4396" s="6">
        <f t="shared" si="276"/>
        <v>3</v>
      </c>
      <c r="R4396" s="30">
        <f t="shared" si="274"/>
        <v>3.888888888888889E-2</v>
      </c>
      <c r="S4396" s="28">
        <f t="shared" si="275"/>
        <v>44988</v>
      </c>
      <c r="T4396" s="28"/>
    </row>
    <row r="4397" spans="1:20" ht="13.2" x14ac:dyDescent="0.25">
      <c r="A4397" s="3" t="s">
        <v>9701</v>
      </c>
      <c r="B4397" s="3" t="s">
        <v>59</v>
      </c>
      <c r="C4397" s="3" t="s">
        <v>15</v>
      </c>
      <c r="D4397" s="3" t="s">
        <v>34</v>
      </c>
      <c r="E4397" s="3" t="s">
        <v>17</v>
      </c>
      <c r="F4397" s="3" t="s">
        <v>9702</v>
      </c>
      <c r="G4397" s="3" t="s">
        <v>9703</v>
      </c>
      <c r="H4397" s="3">
        <v>115</v>
      </c>
      <c r="I4397" s="3">
        <v>15.35</v>
      </c>
      <c r="J4397" s="3">
        <v>10</v>
      </c>
      <c r="K4397" s="3">
        <v>153.5</v>
      </c>
      <c r="L4397" s="3" t="s">
        <v>27</v>
      </c>
      <c r="M4397" s="5">
        <v>5</v>
      </c>
      <c r="N4397" s="6" t="str">
        <f>IF(ev_charging_network_usage_!$I4397&lt;=10,"Low",IF(ev_charging_network_usage_!$I4397&lt;=30,"Medium","High"))</f>
        <v>Medium</v>
      </c>
      <c r="O4397" s="6" t="str">
        <f t="shared" si="277"/>
        <v>High Satisfaction</v>
      </c>
      <c r="P4397" s="6" t="str">
        <f>IF(ev_charging_network_usage_!$H4397&lt;30,"Short Charging",IF(ev_charging_network_usage_!$H4397&lt;=60,"Medium Charging","Long Charging"))</f>
        <v>Long Charging</v>
      </c>
      <c r="Q4397" s="6">
        <f t="shared" si="276"/>
        <v>3</v>
      </c>
      <c r="R4397" s="30">
        <f t="shared" si="274"/>
        <v>0.1076388888888889</v>
      </c>
      <c r="S4397" s="28">
        <f t="shared" si="275"/>
        <v>45522</v>
      </c>
      <c r="T4397" s="28"/>
    </row>
    <row r="4398" spans="1:20" ht="13.2" x14ac:dyDescent="0.25">
      <c r="A4398" s="7" t="s">
        <v>9704</v>
      </c>
      <c r="B4398" s="7" t="s">
        <v>43</v>
      </c>
      <c r="C4398" s="7" t="s">
        <v>21</v>
      </c>
      <c r="D4398" s="7" t="s">
        <v>22</v>
      </c>
      <c r="E4398" s="7" t="s">
        <v>17</v>
      </c>
      <c r="F4398" s="7" t="s">
        <v>9705</v>
      </c>
      <c r="G4398" s="7" t="s">
        <v>9706</v>
      </c>
      <c r="H4398" s="7">
        <v>37</v>
      </c>
      <c r="I4398" s="7">
        <v>46.57</v>
      </c>
      <c r="J4398" s="7">
        <v>12</v>
      </c>
      <c r="K4398" s="7">
        <v>558.84</v>
      </c>
      <c r="L4398" s="7" t="s">
        <v>18</v>
      </c>
      <c r="M4398" s="9">
        <v>5</v>
      </c>
      <c r="N4398" s="6" t="str">
        <f>IF(ev_charging_network_usage_!$I4398&lt;=10,"Low",IF(ev_charging_network_usage_!$I4398&lt;=30,"Medium","High"))</f>
        <v>High</v>
      </c>
      <c r="O4398" s="6" t="str">
        <f t="shared" si="277"/>
        <v>High Satisfaction</v>
      </c>
      <c r="P4398" s="6" t="str">
        <f>IF(ev_charging_network_usage_!$H4398&lt;30,"Short Charging",IF(ev_charging_network_usage_!$H4398&lt;=60,"Medium Charging","Long Charging"))</f>
        <v>Medium Charging</v>
      </c>
      <c r="Q4398" s="6">
        <f t="shared" si="276"/>
        <v>1</v>
      </c>
      <c r="R4398" s="30">
        <f t="shared" si="274"/>
        <v>0.67569444444444449</v>
      </c>
      <c r="S4398" s="28">
        <f t="shared" si="275"/>
        <v>45466</v>
      </c>
      <c r="T4398" s="28"/>
    </row>
    <row r="4399" spans="1:20" ht="13.2" x14ac:dyDescent="0.25">
      <c r="A4399" s="3" t="s">
        <v>9707</v>
      </c>
      <c r="B4399" s="3" t="s">
        <v>48</v>
      </c>
      <c r="C4399" s="3" t="s">
        <v>15</v>
      </c>
      <c r="D4399" s="3" t="s">
        <v>31</v>
      </c>
      <c r="E4399" s="3" t="s">
        <v>35</v>
      </c>
      <c r="F4399" s="4">
        <v>45058.181250000001</v>
      </c>
      <c r="G4399" s="4">
        <v>45058.234722222223</v>
      </c>
      <c r="H4399" s="3">
        <v>77</v>
      </c>
      <c r="I4399" s="3">
        <v>4.13</v>
      </c>
      <c r="J4399" s="3">
        <v>15</v>
      </c>
      <c r="K4399" s="3">
        <v>61.95</v>
      </c>
      <c r="L4399" s="3" t="s">
        <v>38</v>
      </c>
      <c r="M4399" s="5">
        <v>2</v>
      </c>
      <c r="N4399" s="6" t="str">
        <f>IF(ev_charging_network_usage_!$I4399&lt;=10,"Low",IF(ev_charging_network_usage_!$I4399&lt;=30,"Medium","High"))</f>
        <v>Low</v>
      </c>
      <c r="O4399" s="6" t="str">
        <f t="shared" si="277"/>
        <v>Low Satisfaction</v>
      </c>
      <c r="P4399" s="6" t="str">
        <f>IF(ev_charging_network_usage_!$H4399&lt;30,"Short Charging",IF(ev_charging_network_usage_!$H4399&lt;=60,"Medium Charging","Long Charging"))</f>
        <v>Long Charging</v>
      </c>
      <c r="Q4399" s="6">
        <f t="shared" si="276"/>
        <v>3</v>
      </c>
      <c r="R4399" s="30">
        <f t="shared" si="274"/>
        <v>0.18124999999999999</v>
      </c>
      <c r="S4399" s="28">
        <f t="shared" si="275"/>
        <v>45058</v>
      </c>
      <c r="T4399" s="28"/>
    </row>
    <row r="4400" spans="1:20" ht="13.2" x14ac:dyDescent="0.25">
      <c r="A4400" s="7" t="s">
        <v>9708</v>
      </c>
      <c r="B4400" s="7" t="s">
        <v>55</v>
      </c>
      <c r="C4400" s="7" t="s">
        <v>15</v>
      </c>
      <c r="D4400" s="7" t="s">
        <v>34</v>
      </c>
      <c r="E4400" s="7" t="s">
        <v>17</v>
      </c>
      <c r="F4400" s="8">
        <v>44958.463194444441</v>
      </c>
      <c r="G4400" s="8">
        <v>44958.501388888886</v>
      </c>
      <c r="H4400" s="7">
        <v>55</v>
      </c>
      <c r="I4400" s="7">
        <v>48.53</v>
      </c>
      <c r="J4400" s="7">
        <v>10</v>
      </c>
      <c r="K4400" s="7">
        <v>485.3</v>
      </c>
      <c r="L4400" s="7" t="s">
        <v>38</v>
      </c>
      <c r="M4400" s="9">
        <v>4</v>
      </c>
      <c r="N4400" s="6" t="str">
        <f>IF(ev_charging_network_usage_!$I4400&lt;=10,"Low",IF(ev_charging_network_usage_!$I4400&lt;=30,"Medium","High"))</f>
        <v>High</v>
      </c>
      <c r="O4400" s="6" t="str">
        <f t="shared" si="277"/>
        <v>Medium Satisfaction</v>
      </c>
      <c r="P4400" s="6" t="str">
        <f>IF(ev_charging_network_usage_!$H4400&lt;30,"Short Charging",IF(ev_charging_network_usage_!$H4400&lt;=60,"Medium Charging","Long Charging"))</f>
        <v>Medium Charging</v>
      </c>
      <c r="Q4400" s="6">
        <f t="shared" si="276"/>
        <v>3</v>
      </c>
      <c r="R4400" s="30">
        <f t="shared" si="274"/>
        <v>0.46319444444444446</v>
      </c>
      <c r="S4400" s="28">
        <f t="shared" si="275"/>
        <v>44958</v>
      </c>
      <c r="T4400" s="28"/>
    </row>
    <row r="4401" spans="1:20" ht="13.2" x14ac:dyDescent="0.25">
      <c r="A4401" s="3" t="s">
        <v>9709</v>
      </c>
      <c r="B4401" s="3" t="s">
        <v>78</v>
      </c>
      <c r="C4401" s="3" t="s">
        <v>21</v>
      </c>
      <c r="D4401" s="3" t="s">
        <v>31</v>
      </c>
      <c r="E4401" s="3" t="s">
        <v>35</v>
      </c>
      <c r="F4401" s="3" t="s">
        <v>9710</v>
      </c>
      <c r="G4401" s="3" t="s">
        <v>9711</v>
      </c>
      <c r="H4401" s="3">
        <v>100</v>
      </c>
      <c r="I4401" s="3">
        <v>20.38</v>
      </c>
      <c r="J4401" s="3">
        <v>15</v>
      </c>
      <c r="K4401" s="3">
        <v>305.7</v>
      </c>
      <c r="L4401" s="3" t="s">
        <v>23</v>
      </c>
      <c r="M4401" s="5">
        <v>5</v>
      </c>
      <c r="N4401" s="6" t="str">
        <f>IF(ev_charging_network_usage_!$I4401&lt;=10,"Low",IF(ev_charging_network_usage_!$I4401&lt;=30,"Medium","High"))</f>
        <v>Medium</v>
      </c>
      <c r="O4401" s="6" t="str">
        <f t="shared" si="277"/>
        <v>High Satisfaction</v>
      </c>
      <c r="P4401" s="6" t="str">
        <f>IF(ev_charging_network_usage_!$H4401&lt;30,"Short Charging",IF(ev_charging_network_usage_!$H4401&lt;=60,"Medium Charging","Long Charging"))</f>
        <v>Long Charging</v>
      </c>
      <c r="Q4401" s="6">
        <f t="shared" si="276"/>
        <v>1</v>
      </c>
      <c r="R4401" s="30">
        <f t="shared" si="274"/>
        <v>1.9444444444444445E-2</v>
      </c>
      <c r="S4401" s="28">
        <f t="shared" si="275"/>
        <v>45527</v>
      </c>
      <c r="T4401" s="28"/>
    </row>
    <row r="4402" spans="1:20" ht="13.2" x14ac:dyDescent="0.25">
      <c r="A4402" s="7" t="s">
        <v>9712</v>
      </c>
      <c r="B4402" s="7" t="s">
        <v>14</v>
      </c>
      <c r="C4402" s="7" t="s">
        <v>30</v>
      </c>
      <c r="D4402" s="7" t="s">
        <v>31</v>
      </c>
      <c r="E4402" s="7" t="s">
        <v>35</v>
      </c>
      <c r="F4402" s="7" t="s">
        <v>9713</v>
      </c>
      <c r="G4402" s="7" t="s">
        <v>9714</v>
      </c>
      <c r="H4402" s="7">
        <v>88</v>
      </c>
      <c r="I4402" s="7">
        <v>14.11</v>
      </c>
      <c r="J4402" s="7">
        <v>10</v>
      </c>
      <c r="K4402" s="7">
        <v>141.1</v>
      </c>
      <c r="L4402" s="7" t="s">
        <v>38</v>
      </c>
      <c r="M4402" s="9">
        <v>3</v>
      </c>
      <c r="N4402" s="6" t="str">
        <f>IF(ev_charging_network_usage_!$I4402&lt;=10,"Low",IF(ev_charging_network_usage_!$I4402&lt;=30,"Medium","High"))</f>
        <v>Medium</v>
      </c>
      <c r="O4402" s="6" t="str">
        <f t="shared" si="277"/>
        <v>Medium Satisfaction</v>
      </c>
      <c r="P4402" s="6" t="str">
        <f>IF(ev_charging_network_usage_!$H4402&lt;30,"Short Charging",IF(ev_charging_network_usage_!$H4402&lt;=60,"Medium Charging","Long Charging"))</f>
        <v>Long Charging</v>
      </c>
      <c r="Q4402" s="6">
        <f t="shared" si="276"/>
        <v>2</v>
      </c>
      <c r="R4402" s="30">
        <f t="shared" si="274"/>
        <v>0.77152777777777781</v>
      </c>
      <c r="S4402" s="28">
        <f t="shared" si="275"/>
        <v>45121</v>
      </c>
      <c r="T4402" s="28"/>
    </row>
    <row r="4403" spans="1:20" ht="13.2" x14ac:dyDescent="0.25">
      <c r="A4403" s="3" t="s">
        <v>9715</v>
      </c>
      <c r="B4403" s="3" t="s">
        <v>14</v>
      </c>
      <c r="C4403" s="3" t="s">
        <v>30</v>
      </c>
      <c r="D4403" s="3" t="s">
        <v>31</v>
      </c>
      <c r="E4403" s="3" t="s">
        <v>35</v>
      </c>
      <c r="F4403" s="3" t="s">
        <v>9716</v>
      </c>
      <c r="G4403" s="3" t="s">
        <v>9717</v>
      </c>
      <c r="H4403" s="3">
        <v>27</v>
      </c>
      <c r="I4403" s="3">
        <v>58.09</v>
      </c>
      <c r="J4403" s="3">
        <v>15</v>
      </c>
      <c r="K4403" s="3">
        <v>871.35</v>
      </c>
      <c r="L4403" s="3" t="s">
        <v>23</v>
      </c>
      <c r="M4403" s="5">
        <v>4</v>
      </c>
      <c r="N4403" s="6" t="str">
        <f>IF(ev_charging_network_usage_!$I4403&lt;=10,"Low",IF(ev_charging_network_usage_!$I4403&lt;=30,"Medium","High"))</f>
        <v>High</v>
      </c>
      <c r="O4403" s="6" t="str">
        <f t="shared" si="277"/>
        <v>Medium Satisfaction</v>
      </c>
      <c r="P4403" s="6" t="str">
        <f>IF(ev_charging_network_usage_!$H4403&lt;30,"Short Charging",IF(ev_charging_network_usage_!$H4403&lt;=60,"Medium Charging","Long Charging"))</f>
        <v>Short Charging</v>
      </c>
      <c r="Q4403" s="6">
        <f t="shared" si="276"/>
        <v>2</v>
      </c>
      <c r="R4403" s="30">
        <f t="shared" si="274"/>
        <v>0.40555555555555556</v>
      </c>
      <c r="S4403" s="28">
        <f t="shared" si="275"/>
        <v>45070</v>
      </c>
      <c r="T4403" s="28"/>
    </row>
    <row r="4404" spans="1:20" ht="13.2" x14ac:dyDescent="0.25">
      <c r="A4404" s="7" t="s">
        <v>9718</v>
      </c>
      <c r="B4404" s="7" t="s">
        <v>78</v>
      </c>
      <c r="C4404" s="7" t="s">
        <v>21</v>
      </c>
      <c r="D4404" s="7" t="s">
        <v>31</v>
      </c>
      <c r="E4404" s="7" t="s">
        <v>35</v>
      </c>
      <c r="F4404" s="7" t="s">
        <v>9719</v>
      </c>
      <c r="G4404" s="7" t="s">
        <v>9720</v>
      </c>
      <c r="H4404" s="7">
        <v>70</v>
      </c>
      <c r="I4404" s="7">
        <v>59.65</v>
      </c>
      <c r="J4404" s="7">
        <v>10</v>
      </c>
      <c r="K4404" s="7">
        <v>596.5</v>
      </c>
      <c r="L4404" s="7" t="s">
        <v>38</v>
      </c>
      <c r="M4404" s="9">
        <v>1</v>
      </c>
      <c r="N4404" s="6" t="str">
        <f>IF(ev_charging_network_usage_!$I4404&lt;=10,"Low",IF(ev_charging_network_usage_!$I4404&lt;=30,"Medium","High"))</f>
        <v>High</v>
      </c>
      <c r="O4404" s="6" t="str">
        <f t="shared" si="277"/>
        <v>Low Satisfaction</v>
      </c>
      <c r="P4404" s="6" t="str">
        <f>IF(ev_charging_network_usage_!$H4404&lt;30,"Short Charging",IF(ev_charging_network_usage_!$H4404&lt;=60,"Medium Charging","Long Charging"))</f>
        <v>Long Charging</v>
      </c>
      <c r="Q4404" s="6">
        <f t="shared" si="276"/>
        <v>1</v>
      </c>
      <c r="R4404" s="30">
        <f t="shared" si="274"/>
        <v>0.90972222222222221</v>
      </c>
      <c r="S4404" s="28">
        <f t="shared" si="275"/>
        <v>45623</v>
      </c>
      <c r="T4404" s="28"/>
    </row>
    <row r="4405" spans="1:20" ht="13.2" x14ac:dyDescent="0.25">
      <c r="A4405" s="3" t="s">
        <v>9721</v>
      </c>
      <c r="B4405" s="3" t="s">
        <v>43</v>
      </c>
      <c r="C4405" s="3" t="s">
        <v>21</v>
      </c>
      <c r="D4405" s="3" t="s">
        <v>16</v>
      </c>
      <c r="E4405" s="3" t="s">
        <v>35</v>
      </c>
      <c r="F4405" s="4">
        <v>45505.36041666667</v>
      </c>
      <c r="G4405" s="4">
        <v>45505.414583333331</v>
      </c>
      <c r="H4405" s="3">
        <v>78</v>
      </c>
      <c r="I4405" s="3">
        <v>21.68</v>
      </c>
      <c r="J4405" s="3">
        <v>10</v>
      </c>
      <c r="K4405" s="3">
        <v>216.8</v>
      </c>
      <c r="L4405" s="3" t="s">
        <v>18</v>
      </c>
      <c r="M4405" s="5">
        <v>3</v>
      </c>
      <c r="N4405" s="6" t="str">
        <f>IF(ev_charging_network_usage_!$I4405&lt;=10,"Low",IF(ev_charging_network_usage_!$I4405&lt;=30,"Medium","High"))</f>
        <v>Medium</v>
      </c>
      <c r="O4405" s="6" t="str">
        <f t="shared" si="277"/>
        <v>Medium Satisfaction</v>
      </c>
      <c r="P4405" s="6" t="str">
        <f>IF(ev_charging_network_usage_!$H4405&lt;30,"Short Charging",IF(ev_charging_network_usage_!$H4405&lt;=60,"Medium Charging","Long Charging"))</f>
        <v>Long Charging</v>
      </c>
      <c r="Q4405" s="6">
        <f t="shared" si="276"/>
        <v>1</v>
      </c>
      <c r="R4405" s="30">
        <f t="shared" si="274"/>
        <v>0.36041666666666666</v>
      </c>
      <c r="S4405" s="28">
        <f t="shared" si="275"/>
        <v>45505</v>
      </c>
      <c r="T4405" s="28"/>
    </row>
    <row r="4406" spans="1:20" ht="13.2" x14ac:dyDescent="0.25">
      <c r="A4406" s="7" t="s">
        <v>9722</v>
      </c>
      <c r="B4406" s="7" t="s">
        <v>78</v>
      </c>
      <c r="C4406" s="7" t="s">
        <v>15</v>
      </c>
      <c r="D4406" s="7" t="s">
        <v>31</v>
      </c>
      <c r="E4406" s="7" t="s">
        <v>35</v>
      </c>
      <c r="F4406" s="8">
        <v>44962.795138888891</v>
      </c>
      <c r="G4406" s="8">
        <v>44962.838194444441</v>
      </c>
      <c r="H4406" s="7">
        <v>62</v>
      </c>
      <c r="I4406" s="7">
        <v>48.16</v>
      </c>
      <c r="J4406" s="7">
        <v>8</v>
      </c>
      <c r="K4406" s="7">
        <v>385.28</v>
      </c>
      <c r="L4406" s="7" t="s">
        <v>18</v>
      </c>
      <c r="M4406" s="9">
        <v>1</v>
      </c>
      <c r="N4406" s="6" t="str">
        <f>IF(ev_charging_network_usage_!$I4406&lt;=10,"Low",IF(ev_charging_network_usage_!$I4406&lt;=30,"Medium","High"))</f>
        <v>High</v>
      </c>
      <c r="O4406" s="6" t="str">
        <f t="shared" si="277"/>
        <v>Low Satisfaction</v>
      </c>
      <c r="P4406" s="6" t="str">
        <f>IF(ev_charging_network_usage_!$H4406&lt;30,"Short Charging",IF(ev_charging_network_usage_!$H4406&lt;=60,"Medium Charging","Long Charging"))</f>
        <v>Long Charging</v>
      </c>
      <c r="Q4406" s="6">
        <f t="shared" si="276"/>
        <v>3</v>
      </c>
      <c r="R4406" s="30">
        <f t="shared" si="274"/>
        <v>0.79513888888888884</v>
      </c>
      <c r="S4406" s="28">
        <f t="shared" si="275"/>
        <v>44962</v>
      </c>
      <c r="T4406" s="28"/>
    </row>
    <row r="4407" spans="1:20" ht="13.2" x14ac:dyDescent="0.25">
      <c r="A4407" s="3" t="s">
        <v>9723</v>
      </c>
      <c r="B4407" s="3" t="s">
        <v>43</v>
      </c>
      <c r="C4407" s="3" t="s">
        <v>30</v>
      </c>
      <c r="D4407" s="3" t="s">
        <v>22</v>
      </c>
      <c r="E4407" s="3" t="s">
        <v>35</v>
      </c>
      <c r="F4407" s="4">
        <v>45206.131944444445</v>
      </c>
      <c r="G4407" s="4">
        <v>45206.163888888892</v>
      </c>
      <c r="H4407" s="3">
        <v>46</v>
      </c>
      <c r="I4407" s="3">
        <v>25.37</v>
      </c>
      <c r="J4407" s="3">
        <v>15</v>
      </c>
      <c r="K4407" s="3">
        <v>380.55</v>
      </c>
      <c r="L4407" s="3" t="s">
        <v>38</v>
      </c>
      <c r="M4407" s="5">
        <v>3</v>
      </c>
      <c r="N4407" s="6" t="str">
        <f>IF(ev_charging_network_usage_!$I4407&lt;=10,"Low",IF(ev_charging_network_usage_!$I4407&lt;=30,"Medium","High"))</f>
        <v>Medium</v>
      </c>
      <c r="O4407" s="6" t="str">
        <f t="shared" si="277"/>
        <v>Medium Satisfaction</v>
      </c>
      <c r="P4407" s="6" t="str">
        <f>IF(ev_charging_network_usage_!$H4407&lt;30,"Short Charging",IF(ev_charging_network_usage_!$H4407&lt;=60,"Medium Charging","Long Charging"))</f>
        <v>Medium Charging</v>
      </c>
      <c r="Q4407" s="6">
        <f t="shared" si="276"/>
        <v>2</v>
      </c>
      <c r="R4407" s="30">
        <f t="shared" si="274"/>
        <v>0.13194444444444445</v>
      </c>
      <c r="S4407" s="28">
        <f t="shared" si="275"/>
        <v>45206</v>
      </c>
      <c r="T4407" s="28"/>
    </row>
    <row r="4408" spans="1:20" ht="13.2" x14ac:dyDescent="0.25">
      <c r="A4408" s="7" t="s">
        <v>9724</v>
      </c>
      <c r="B4408" s="7" t="s">
        <v>29</v>
      </c>
      <c r="C4408" s="7" t="s">
        <v>30</v>
      </c>
      <c r="D4408" s="7" t="s">
        <v>22</v>
      </c>
      <c r="E4408" s="7" t="s">
        <v>17</v>
      </c>
      <c r="F4408" s="7" t="s">
        <v>9725</v>
      </c>
      <c r="G4408" s="7" t="s">
        <v>9726</v>
      </c>
      <c r="H4408" s="7">
        <v>70</v>
      </c>
      <c r="I4408" s="7">
        <v>43.98</v>
      </c>
      <c r="J4408" s="7">
        <v>10</v>
      </c>
      <c r="K4408" s="7">
        <v>439.8</v>
      </c>
      <c r="L4408" s="7" t="s">
        <v>38</v>
      </c>
      <c r="M4408" s="9">
        <v>5</v>
      </c>
      <c r="N4408" s="6" t="str">
        <f>IF(ev_charging_network_usage_!$I4408&lt;=10,"Low",IF(ev_charging_network_usage_!$I4408&lt;=30,"Medium","High"))</f>
        <v>High</v>
      </c>
      <c r="O4408" s="6" t="str">
        <f t="shared" si="277"/>
        <v>High Satisfaction</v>
      </c>
      <c r="P4408" s="6" t="str">
        <f>IF(ev_charging_network_usage_!$H4408&lt;30,"Short Charging",IF(ev_charging_network_usage_!$H4408&lt;=60,"Medium Charging","Long Charging"))</f>
        <v>Long Charging</v>
      </c>
      <c r="Q4408" s="6">
        <f t="shared" si="276"/>
        <v>2</v>
      </c>
      <c r="R4408" s="30">
        <f t="shared" si="274"/>
        <v>0.26180555555555557</v>
      </c>
      <c r="S4408" s="28">
        <f t="shared" si="275"/>
        <v>45465</v>
      </c>
      <c r="T4408" s="28"/>
    </row>
    <row r="4409" spans="1:20" ht="13.2" x14ac:dyDescent="0.25">
      <c r="A4409" s="3" t="s">
        <v>9727</v>
      </c>
      <c r="B4409" s="3" t="s">
        <v>48</v>
      </c>
      <c r="C4409" s="3" t="s">
        <v>30</v>
      </c>
      <c r="D4409" s="3" t="s">
        <v>22</v>
      </c>
      <c r="E4409" s="3" t="s">
        <v>17</v>
      </c>
      <c r="F4409" s="3" t="s">
        <v>9728</v>
      </c>
      <c r="G4409" s="3" t="s">
        <v>9729</v>
      </c>
      <c r="H4409" s="3">
        <v>85</v>
      </c>
      <c r="I4409" s="3">
        <v>20.170000000000002</v>
      </c>
      <c r="J4409" s="3">
        <v>12</v>
      </c>
      <c r="K4409" s="3">
        <v>242.04</v>
      </c>
      <c r="L4409" s="3" t="s">
        <v>27</v>
      </c>
      <c r="M4409" s="5">
        <v>3</v>
      </c>
      <c r="N4409" s="6" t="str">
        <f>IF(ev_charging_network_usage_!$I4409&lt;=10,"Low",IF(ev_charging_network_usage_!$I4409&lt;=30,"Medium","High"))</f>
        <v>Medium</v>
      </c>
      <c r="O4409" s="6" t="str">
        <f t="shared" si="277"/>
        <v>Medium Satisfaction</v>
      </c>
      <c r="P4409" s="6" t="str">
        <f>IF(ev_charging_network_usage_!$H4409&lt;30,"Short Charging",IF(ev_charging_network_usage_!$H4409&lt;=60,"Medium Charging","Long Charging"))</f>
        <v>Long Charging</v>
      </c>
      <c r="Q4409" s="6">
        <f t="shared" si="276"/>
        <v>2</v>
      </c>
      <c r="R4409" s="30">
        <f t="shared" si="274"/>
        <v>0.12777777777777777</v>
      </c>
      <c r="S4409" s="28">
        <f t="shared" si="275"/>
        <v>45221</v>
      </c>
      <c r="T4409" s="28"/>
    </row>
    <row r="4410" spans="1:20" ht="13.2" x14ac:dyDescent="0.25">
      <c r="A4410" s="7" t="s">
        <v>9730</v>
      </c>
      <c r="B4410" s="7" t="s">
        <v>43</v>
      </c>
      <c r="C4410" s="7" t="s">
        <v>15</v>
      </c>
      <c r="D4410" s="7" t="s">
        <v>31</v>
      </c>
      <c r="E4410" s="7" t="s">
        <v>35</v>
      </c>
      <c r="F4410" s="8">
        <v>45109.71597222222</v>
      </c>
      <c r="G4410" s="8">
        <v>45109.739583333336</v>
      </c>
      <c r="H4410" s="7">
        <v>34</v>
      </c>
      <c r="I4410" s="7">
        <v>36.22</v>
      </c>
      <c r="J4410" s="7">
        <v>15</v>
      </c>
      <c r="K4410" s="7">
        <v>543.29999999999995</v>
      </c>
      <c r="L4410" s="7" t="s">
        <v>18</v>
      </c>
      <c r="M4410" s="9">
        <v>1</v>
      </c>
      <c r="N4410" s="6" t="str">
        <f>IF(ev_charging_network_usage_!$I4410&lt;=10,"Low",IF(ev_charging_network_usage_!$I4410&lt;=30,"Medium","High"))</f>
        <v>High</v>
      </c>
      <c r="O4410" s="6" t="str">
        <f t="shared" si="277"/>
        <v>Low Satisfaction</v>
      </c>
      <c r="P4410" s="6" t="str">
        <f>IF(ev_charging_network_usage_!$H4410&lt;30,"Short Charging",IF(ev_charging_network_usage_!$H4410&lt;=60,"Medium Charging","Long Charging"))</f>
        <v>Medium Charging</v>
      </c>
      <c r="Q4410" s="6">
        <f t="shared" si="276"/>
        <v>3</v>
      </c>
      <c r="R4410" s="30">
        <f t="shared" si="274"/>
        <v>0.71597222222222223</v>
      </c>
      <c r="S4410" s="28">
        <f t="shared" si="275"/>
        <v>45109</v>
      </c>
      <c r="T4410" s="28"/>
    </row>
    <row r="4411" spans="1:20" ht="13.2" x14ac:dyDescent="0.25">
      <c r="A4411" s="3" t="s">
        <v>9731</v>
      </c>
      <c r="B4411" s="3" t="s">
        <v>59</v>
      </c>
      <c r="C4411" s="3" t="s">
        <v>21</v>
      </c>
      <c r="D4411" s="3" t="s">
        <v>34</v>
      </c>
      <c r="E4411" s="3" t="s">
        <v>17</v>
      </c>
      <c r="F4411" s="4">
        <v>45298.069444444445</v>
      </c>
      <c r="G4411" s="4">
        <v>45298.086805555555</v>
      </c>
      <c r="H4411" s="3">
        <v>25</v>
      </c>
      <c r="I4411" s="3">
        <v>53.43</v>
      </c>
      <c r="J4411" s="3">
        <v>8</v>
      </c>
      <c r="K4411" s="3">
        <v>427.44</v>
      </c>
      <c r="L4411" s="3" t="s">
        <v>38</v>
      </c>
      <c r="M4411" s="5">
        <v>5</v>
      </c>
      <c r="N4411" s="6" t="str">
        <f>IF(ev_charging_network_usage_!$I4411&lt;=10,"Low",IF(ev_charging_network_usage_!$I4411&lt;=30,"Medium","High"))</f>
        <v>High</v>
      </c>
      <c r="O4411" s="6" t="str">
        <f t="shared" si="277"/>
        <v>High Satisfaction</v>
      </c>
      <c r="P4411" s="6" t="str">
        <f>IF(ev_charging_network_usage_!$H4411&lt;30,"Short Charging",IF(ev_charging_network_usage_!$H4411&lt;=60,"Medium Charging","Long Charging"))</f>
        <v>Short Charging</v>
      </c>
      <c r="Q4411" s="6">
        <f t="shared" si="276"/>
        <v>1</v>
      </c>
      <c r="R4411" s="30">
        <f t="shared" si="274"/>
        <v>6.9444444444444448E-2</v>
      </c>
      <c r="S4411" s="28">
        <f t="shared" si="275"/>
        <v>45298</v>
      </c>
      <c r="T4411" s="28"/>
    </row>
    <row r="4412" spans="1:20" ht="13.2" x14ac:dyDescent="0.25">
      <c r="A4412" s="7" t="s">
        <v>9732</v>
      </c>
      <c r="B4412" s="7" t="s">
        <v>14</v>
      </c>
      <c r="C4412" s="7" t="s">
        <v>21</v>
      </c>
      <c r="D4412" s="7" t="s">
        <v>34</v>
      </c>
      <c r="E4412" s="7" t="s">
        <v>35</v>
      </c>
      <c r="F4412" s="7" t="s">
        <v>9733</v>
      </c>
      <c r="G4412" s="7" t="s">
        <v>9734</v>
      </c>
      <c r="H4412" s="7">
        <v>44</v>
      </c>
      <c r="I4412" s="7">
        <v>54.53</v>
      </c>
      <c r="J4412" s="7">
        <v>10</v>
      </c>
      <c r="K4412" s="7">
        <v>545.29999999999995</v>
      </c>
      <c r="L4412" s="7" t="s">
        <v>38</v>
      </c>
      <c r="M4412" s="9">
        <v>5</v>
      </c>
      <c r="N4412" s="6" t="str">
        <f>IF(ev_charging_network_usage_!$I4412&lt;=10,"Low",IF(ev_charging_network_usage_!$I4412&lt;=30,"Medium","High"))</f>
        <v>High</v>
      </c>
      <c r="O4412" s="6" t="str">
        <f t="shared" si="277"/>
        <v>High Satisfaction</v>
      </c>
      <c r="P4412" s="6" t="str">
        <f>IF(ev_charging_network_usage_!$H4412&lt;30,"Short Charging",IF(ev_charging_network_usage_!$H4412&lt;=60,"Medium Charging","Long Charging"))</f>
        <v>Medium Charging</v>
      </c>
      <c r="Q4412" s="6">
        <f t="shared" si="276"/>
        <v>1</v>
      </c>
      <c r="R4412" s="30">
        <f t="shared" si="274"/>
        <v>0.99930555555555556</v>
      </c>
      <c r="S4412" s="28">
        <f t="shared" si="275"/>
        <v>45501</v>
      </c>
      <c r="T4412" s="28"/>
    </row>
    <row r="4413" spans="1:20" ht="13.2" x14ac:dyDescent="0.25">
      <c r="A4413" s="3" t="s">
        <v>9735</v>
      </c>
      <c r="B4413" s="3" t="s">
        <v>48</v>
      </c>
      <c r="C4413" s="3" t="s">
        <v>21</v>
      </c>
      <c r="D4413" s="3" t="s">
        <v>34</v>
      </c>
      <c r="E4413" s="3" t="s">
        <v>35</v>
      </c>
      <c r="F4413" s="3" t="s">
        <v>9736</v>
      </c>
      <c r="G4413" s="3" t="s">
        <v>9737</v>
      </c>
      <c r="H4413" s="3">
        <v>110</v>
      </c>
      <c r="I4413" s="3">
        <v>25.7</v>
      </c>
      <c r="J4413" s="3">
        <v>15</v>
      </c>
      <c r="K4413" s="3">
        <v>385.5</v>
      </c>
      <c r="L4413" s="3" t="s">
        <v>23</v>
      </c>
      <c r="M4413" s="5">
        <v>3</v>
      </c>
      <c r="N4413" s="6" t="str">
        <f>IF(ev_charging_network_usage_!$I4413&lt;=10,"Low",IF(ev_charging_network_usage_!$I4413&lt;=30,"Medium","High"))</f>
        <v>Medium</v>
      </c>
      <c r="O4413" s="6" t="str">
        <f t="shared" si="277"/>
        <v>Medium Satisfaction</v>
      </c>
      <c r="P4413" s="6" t="str">
        <f>IF(ev_charging_network_usage_!$H4413&lt;30,"Short Charging",IF(ev_charging_network_usage_!$H4413&lt;=60,"Medium Charging","Long Charging"))</f>
        <v>Long Charging</v>
      </c>
      <c r="Q4413" s="6">
        <f t="shared" si="276"/>
        <v>1</v>
      </c>
      <c r="R4413" s="30">
        <f t="shared" si="274"/>
        <v>3.6805555555555557E-2</v>
      </c>
      <c r="S4413" s="28">
        <f t="shared" si="275"/>
        <v>45069</v>
      </c>
      <c r="T4413" s="28"/>
    </row>
    <row r="4414" spans="1:20" ht="13.2" x14ac:dyDescent="0.25">
      <c r="A4414" s="7" t="s">
        <v>9738</v>
      </c>
      <c r="B4414" s="7" t="s">
        <v>48</v>
      </c>
      <c r="C4414" s="7" t="s">
        <v>30</v>
      </c>
      <c r="D4414" s="7" t="s">
        <v>22</v>
      </c>
      <c r="E4414" s="7" t="s">
        <v>17</v>
      </c>
      <c r="F4414" s="8">
        <v>45509.085416666669</v>
      </c>
      <c r="G4414" s="8">
        <v>45509.126388888886</v>
      </c>
      <c r="H4414" s="7">
        <v>59</v>
      </c>
      <c r="I4414" s="7">
        <v>31.41</v>
      </c>
      <c r="J4414" s="7">
        <v>12</v>
      </c>
      <c r="K4414" s="7">
        <v>376.92</v>
      </c>
      <c r="L4414" s="7" t="s">
        <v>18</v>
      </c>
      <c r="M4414" s="9">
        <v>4</v>
      </c>
      <c r="N4414" s="6" t="str">
        <f>IF(ev_charging_network_usage_!$I4414&lt;=10,"Low",IF(ev_charging_network_usage_!$I4414&lt;=30,"Medium","High"))</f>
        <v>High</v>
      </c>
      <c r="O4414" s="6" t="str">
        <f t="shared" si="277"/>
        <v>Medium Satisfaction</v>
      </c>
      <c r="P4414" s="6" t="str">
        <f>IF(ev_charging_network_usage_!$H4414&lt;30,"Short Charging",IF(ev_charging_network_usage_!$H4414&lt;=60,"Medium Charging","Long Charging"))</f>
        <v>Medium Charging</v>
      </c>
      <c r="Q4414" s="6">
        <f t="shared" si="276"/>
        <v>2</v>
      </c>
      <c r="R4414" s="30">
        <f t="shared" si="274"/>
        <v>8.5416666666666669E-2</v>
      </c>
      <c r="S4414" s="28">
        <f t="shared" si="275"/>
        <v>45509</v>
      </c>
      <c r="T4414" s="28"/>
    </row>
    <row r="4415" spans="1:20" ht="13.2" x14ac:dyDescent="0.25">
      <c r="A4415" s="3" t="s">
        <v>9739</v>
      </c>
      <c r="B4415" s="3" t="s">
        <v>43</v>
      </c>
      <c r="C4415" s="3" t="s">
        <v>30</v>
      </c>
      <c r="D4415" s="3" t="s">
        <v>34</v>
      </c>
      <c r="E4415" s="3" t="s">
        <v>17</v>
      </c>
      <c r="F4415" s="3" t="s">
        <v>9740</v>
      </c>
      <c r="G4415" s="3" t="s">
        <v>9741</v>
      </c>
      <c r="H4415" s="3">
        <v>67</v>
      </c>
      <c r="I4415" s="3">
        <v>14.49</v>
      </c>
      <c r="J4415" s="3">
        <v>10</v>
      </c>
      <c r="K4415" s="3">
        <v>144.9</v>
      </c>
      <c r="L4415" s="3" t="s">
        <v>27</v>
      </c>
      <c r="M4415" s="5">
        <v>2</v>
      </c>
      <c r="N4415" s="6" t="str">
        <f>IF(ev_charging_network_usage_!$I4415&lt;=10,"Low",IF(ev_charging_network_usage_!$I4415&lt;=30,"Medium","High"))</f>
        <v>Medium</v>
      </c>
      <c r="O4415" s="6" t="str">
        <f t="shared" si="277"/>
        <v>Low Satisfaction</v>
      </c>
      <c r="P4415" s="6" t="str">
        <f>IF(ev_charging_network_usage_!$H4415&lt;30,"Short Charging",IF(ev_charging_network_usage_!$H4415&lt;=60,"Medium Charging","Long Charging"))</f>
        <v>Long Charging</v>
      </c>
      <c r="Q4415" s="6">
        <f t="shared" si="276"/>
        <v>2</v>
      </c>
      <c r="R4415" s="30">
        <f t="shared" si="274"/>
        <v>0.13263888888888889</v>
      </c>
      <c r="S4415" s="28">
        <f t="shared" si="275"/>
        <v>45411</v>
      </c>
      <c r="T4415" s="28"/>
    </row>
    <row r="4416" spans="1:20" ht="13.2" x14ac:dyDescent="0.25">
      <c r="A4416" s="7" t="s">
        <v>9742</v>
      </c>
      <c r="B4416" s="7" t="s">
        <v>55</v>
      </c>
      <c r="C4416" s="7" t="s">
        <v>30</v>
      </c>
      <c r="D4416" s="7" t="s">
        <v>16</v>
      </c>
      <c r="E4416" s="7" t="s">
        <v>35</v>
      </c>
      <c r="F4416" s="8">
        <v>45175.65625</v>
      </c>
      <c r="G4416" s="8">
        <v>45175.697222222225</v>
      </c>
      <c r="H4416" s="7">
        <v>59</v>
      </c>
      <c r="I4416" s="7">
        <v>47.93</v>
      </c>
      <c r="J4416" s="7">
        <v>15</v>
      </c>
      <c r="K4416" s="7">
        <v>718.95</v>
      </c>
      <c r="L4416" s="7" t="s">
        <v>38</v>
      </c>
      <c r="M4416" s="9">
        <v>4</v>
      </c>
      <c r="N4416" s="6" t="str">
        <f>IF(ev_charging_network_usage_!$I4416&lt;=10,"Low",IF(ev_charging_network_usage_!$I4416&lt;=30,"Medium","High"))</f>
        <v>High</v>
      </c>
      <c r="O4416" s="6" t="str">
        <f t="shared" si="277"/>
        <v>Medium Satisfaction</v>
      </c>
      <c r="P4416" s="6" t="str">
        <f>IF(ev_charging_network_usage_!$H4416&lt;30,"Short Charging",IF(ev_charging_network_usage_!$H4416&lt;=60,"Medium Charging","Long Charging"))</f>
        <v>Medium Charging</v>
      </c>
      <c r="Q4416" s="6">
        <f t="shared" si="276"/>
        <v>2</v>
      </c>
      <c r="R4416" s="30">
        <f t="shared" si="274"/>
        <v>0.65625</v>
      </c>
      <c r="S4416" s="28">
        <f t="shared" si="275"/>
        <v>45175</v>
      </c>
      <c r="T4416" s="28"/>
    </row>
    <row r="4417" spans="1:20" ht="13.2" x14ac:dyDescent="0.25">
      <c r="A4417" s="3" t="s">
        <v>9743</v>
      </c>
      <c r="B4417" s="3" t="s">
        <v>29</v>
      </c>
      <c r="C4417" s="3" t="s">
        <v>15</v>
      </c>
      <c r="D4417" s="3" t="s">
        <v>34</v>
      </c>
      <c r="E4417" s="3" t="s">
        <v>17</v>
      </c>
      <c r="F4417" s="3" t="s">
        <v>9744</v>
      </c>
      <c r="G4417" s="3" t="s">
        <v>9745</v>
      </c>
      <c r="H4417" s="3">
        <v>119</v>
      </c>
      <c r="I4417" s="3">
        <v>30.93</v>
      </c>
      <c r="J4417" s="3">
        <v>8</v>
      </c>
      <c r="K4417" s="3">
        <v>247.44</v>
      </c>
      <c r="L4417" s="3" t="s">
        <v>23</v>
      </c>
      <c r="M4417" s="5">
        <v>5</v>
      </c>
      <c r="N4417" s="6" t="str">
        <f>IF(ev_charging_network_usage_!$I4417&lt;=10,"Low",IF(ev_charging_network_usage_!$I4417&lt;=30,"Medium","High"))</f>
        <v>High</v>
      </c>
      <c r="O4417" s="6" t="str">
        <f t="shared" si="277"/>
        <v>High Satisfaction</v>
      </c>
      <c r="P4417" s="6" t="str">
        <f>IF(ev_charging_network_usage_!$H4417&lt;30,"Short Charging",IF(ev_charging_network_usage_!$H4417&lt;=60,"Medium Charging","Long Charging"))</f>
        <v>Long Charging</v>
      </c>
      <c r="Q4417" s="6">
        <f t="shared" si="276"/>
        <v>3</v>
      </c>
      <c r="R4417" s="30">
        <f t="shared" si="274"/>
        <v>0.66041666666666665</v>
      </c>
      <c r="S4417" s="28">
        <f t="shared" si="275"/>
        <v>45466</v>
      </c>
      <c r="T4417" s="28"/>
    </row>
    <row r="4418" spans="1:20" ht="13.2" x14ac:dyDescent="0.25">
      <c r="A4418" s="7" t="s">
        <v>9746</v>
      </c>
      <c r="B4418" s="7" t="s">
        <v>43</v>
      </c>
      <c r="C4418" s="7" t="s">
        <v>30</v>
      </c>
      <c r="D4418" s="7" t="s">
        <v>31</v>
      </c>
      <c r="E4418" s="7" t="s">
        <v>35</v>
      </c>
      <c r="F4418" s="7" t="s">
        <v>9747</v>
      </c>
      <c r="G4418" s="7" t="s">
        <v>9748</v>
      </c>
      <c r="H4418" s="7">
        <v>11</v>
      </c>
      <c r="I4418" s="7">
        <v>56.56</v>
      </c>
      <c r="J4418" s="7">
        <v>8</v>
      </c>
      <c r="K4418" s="7">
        <v>452.48</v>
      </c>
      <c r="L4418" s="7" t="s">
        <v>23</v>
      </c>
      <c r="M4418" s="9">
        <v>3</v>
      </c>
      <c r="N4418" s="6" t="str">
        <f>IF(ev_charging_network_usage_!$I4418&lt;=10,"Low",IF(ev_charging_network_usage_!$I4418&lt;=30,"Medium","High"))</f>
        <v>High</v>
      </c>
      <c r="O4418" s="6" t="str">
        <f t="shared" si="277"/>
        <v>Medium Satisfaction</v>
      </c>
      <c r="P4418" s="6" t="str">
        <f>IF(ev_charging_network_usage_!$H4418&lt;30,"Short Charging",IF(ev_charging_network_usage_!$H4418&lt;=60,"Medium Charging","Long Charging"))</f>
        <v>Short Charging</v>
      </c>
      <c r="Q4418" s="6">
        <f t="shared" si="276"/>
        <v>2</v>
      </c>
      <c r="R4418" s="30">
        <f t="shared" ref="R4418:R4481" si="278">TIME(HOUR(F4418),MINUTE(F4418),SECOND(F4418))</f>
        <v>0.3034722222222222</v>
      </c>
      <c r="S4418" s="28">
        <f t="shared" ref="S4418:S4481" si="279">DATE(YEAR(F4418),MONTH(F4418),DAY(F4418))</f>
        <v>44944</v>
      </c>
      <c r="T4418" s="28"/>
    </row>
    <row r="4419" spans="1:20" ht="13.2" x14ac:dyDescent="0.25">
      <c r="A4419" s="3" t="s">
        <v>9749</v>
      </c>
      <c r="B4419" s="3" t="s">
        <v>29</v>
      </c>
      <c r="C4419" s="3" t="s">
        <v>15</v>
      </c>
      <c r="D4419" s="3" t="s">
        <v>22</v>
      </c>
      <c r="E4419" s="3" t="s">
        <v>35</v>
      </c>
      <c r="F4419" s="4">
        <v>45056.861805555556</v>
      </c>
      <c r="G4419" s="4">
        <v>45056.895138888889</v>
      </c>
      <c r="H4419" s="3">
        <v>48</v>
      </c>
      <c r="I4419" s="3">
        <v>57.25</v>
      </c>
      <c r="J4419" s="3">
        <v>15</v>
      </c>
      <c r="K4419" s="3">
        <v>858.75</v>
      </c>
      <c r="L4419" s="3" t="s">
        <v>38</v>
      </c>
      <c r="M4419" s="5">
        <v>4</v>
      </c>
      <c r="N4419" s="6" t="str">
        <f>IF(ev_charging_network_usage_!$I4419&lt;=10,"Low",IF(ev_charging_network_usage_!$I4419&lt;=30,"Medium","High"))</f>
        <v>High</v>
      </c>
      <c r="O4419" s="6" t="str">
        <f t="shared" si="277"/>
        <v>Medium Satisfaction</v>
      </c>
      <c r="P4419" s="6" t="str">
        <f>IF(ev_charging_network_usage_!$H4419&lt;30,"Short Charging",IF(ev_charging_network_usage_!$H4419&lt;=60,"Medium Charging","Long Charging"))</f>
        <v>Medium Charging</v>
      </c>
      <c r="Q4419" s="6">
        <f t="shared" ref="Q4419:Q4482" si="280">IF(C4419="Fast Charger",1,IF(C4419="Standard Charger",2,IF(C4419="Super Fast Charger",3,"")))</f>
        <v>3</v>
      </c>
      <c r="R4419" s="30">
        <f t="shared" si="278"/>
        <v>0.8618055555555556</v>
      </c>
      <c r="S4419" s="28">
        <f t="shared" si="279"/>
        <v>45056</v>
      </c>
      <c r="T4419" s="28"/>
    </row>
    <row r="4420" spans="1:20" ht="13.2" x14ac:dyDescent="0.25">
      <c r="A4420" s="7" t="s">
        <v>9750</v>
      </c>
      <c r="B4420" s="7" t="s">
        <v>43</v>
      </c>
      <c r="C4420" s="7" t="s">
        <v>21</v>
      </c>
      <c r="D4420" s="7" t="s">
        <v>16</v>
      </c>
      <c r="E4420" s="7" t="s">
        <v>35</v>
      </c>
      <c r="F4420" s="8">
        <v>45207.759027777778</v>
      </c>
      <c r="G4420" s="8">
        <v>45207.832638888889</v>
      </c>
      <c r="H4420" s="7">
        <v>106</v>
      </c>
      <c r="I4420" s="7">
        <v>29.67</v>
      </c>
      <c r="J4420" s="7">
        <v>10</v>
      </c>
      <c r="K4420" s="7">
        <v>296.7</v>
      </c>
      <c r="L4420" s="7" t="s">
        <v>27</v>
      </c>
      <c r="M4420" s="9">
        <v>3</v>
      </c>
      <c r="N4420" s="6" t="str">
        <f>IF(ev_charging_network_usage_!$I4420&lt;=10,"Low",IF(ev_charging_network_usage_!$I4420&lt;=30,"Medium","High"))</f>
        <v>Medium</v>
      </c>
      <c r="O4420" s="6" t="str">
        <f t="shared" ref="O4420:O4483" si="281">IF(M4420&lt;=2,"Low Satisfaction",IF(M4420&lt;=4,"Medium Satisfaction","High Satisfaction"))</f>
        <v>Medium Satisfaction</v>
      </c>
      <c r="P4420" s="6" t="str">
        <f>IF(ev_charging_network_usage_!$H4420&lt;30,"Short Charging",IF(ev_charging_network_usage_!$H4420&lt;=60,"Medium Charging","Long Charging"))</f>
        <v>Long Charging</v>
      </c>
      <c r="Q4420" s="6">
        <f t="shared" si="280"/>
        <v>1</v>
      </c>
      <c r="R4420" s="30">
        <f t="shared" si="278"/>
        <v>0.75902777777777775</v>
      </c>
      <c r="S4420" s="28">
        <f t="shared" si="279"/>
        <v>45207</v>
      </c>
      <c r="T4420" s="28"/>
    </row>
    <row r="4421" spans="1:20" ht="13.2" x14ac:dyDescent="0.25">
      <c r="A4421" s="3" t="s">
        <v>9751</v>
      </c>
      <c r="B4421" s="3" t="s">
        <v>14</v>
      </c>
      <c r="C4421" s="3" t="s">
        <v>21</v>
      </c>
      <c r="D4421" s="3" t="s">
        <v>31</v>
      </c>
      <c r="E4421" s="3" t="s">
        <v>35</v>
      </c>
      <c r="F4421" s="4">
        <v>45634.769444444442</v>
      </c>
      <c r="G4421" s="4">
        <v>45634.820833333331</v>
      </c>
      <c r="H4421" s="3">
        <v>74</v>
      </c>
      <c r="I4421" s="3">
        <v>19.68</v>
      </c>
      <c r="J4421" s="3">
        <v>8</v>
      </c>
      <c r="K4421" s="3">
        <v>157.44</v>
      </c>
      <c r="L4421" s="3" t="s">
        <v>23</v>
      </c>
      <c r="M4421" s="5">
        <v>2</v>
      </c>
      <c r="N4421" s="6" t="str">
        <f>IF(ev_charging_network_usage_!$I4421&lt;=10,"Low",IF(ev_charging_network_usage_!$I4421&lt;=30,"Medium","High"))</f>
        <v>Medium</v>
      </c>
      <c r="O4421" s="6" t="str">
        <f t="shared" si="281"/>
        <v>Low Satisfaction</v>
      </c>
      <c r="P4421" s="6" t="str">
        <f>IF(ev_charging_network_usage_!$H4421&lt;30,"Short Charging",IF(ev_charging_network_usage_!$H4421&lt;=60,"Medium Charging","Long Charging"))</f>
        <v>Long Charging</v>
      </c>
      <c r="Q4421" s="6">
        <f t="shared" si="280"/>
        <v>1</v>
      </c>
      <c r="R4421" s="30">
        <f t="shared" si="278"/>
        <v>0.76944444444444449</v>
      </c>
      <c r="S4421" s="28">
        <f t="shared" si="279"/>
        <v>45634</v>
      </c>
      <c r="T4421" s="28"/>
    </row>
    <row r="4422" spans="1:20" ht="13.2" x14ac:dyDescent="0.25">
      <c r="A4422" s="7" t="s">
        <v>9752</v>
      </c>
      <c r="B4422" s="7" t="s">
        <v>14</v>
      </c>
      <c r="C4422" s="7" t="s">
        <v>30</v>
      </c>
      <c r="D4422" s="7" t="s">
        <v>22</v>
      </c>
      <c r="E4422" s="7" t="s">
        <v>35</v>
      </c>
      <c r="F4422" s="7" t="s">
        <v>9753</v>
      </c>
      <c r="G4422" s="7" t="s">
        <v>9754</v>
      </c>
      <c r="H4422" s="7">
        <v>78</v>
      </c>
      <c r="I4422" s="7">
        <v>34.270000000000003</v>
      </c>
      <c r="J4422" s="7">
        <v>15</v>
      </c>
      <c r="K4422" s="7">
        <v>514.04999999999995</v>
      </c>
      <c r="L4422" s="7" t="s">
        <v>18</v>
      </c>
      <c r="M4422" s="9">
        <v>1</v>
      </c>
      <c r="N4422" s="6" t="str">
        <f>IF(ev_charging_network_usage_!$I4422&lt;=10,"Low",IF(ev_charging_network_usage_!$I4422&lt;=30,"Medium","High"))</f>
        <v>High</v>
      </c>
      <c r="O4422" s="6" t="str">
        <f t="shared" si="281"/>
        <v>Low Satisfaction</v>
      </c>
      <c r="P4422" s="6" t="str">
        <f>IF(ev_charging_network_usage_!$H4422&lt;30,"Short Charging",IF(ev_charging_network_usage_!$H4422&lt;=60,"Medium Charging","Long Charging"))</f>
        <v>Long Charging</v>
      </c>
      <c r="Q4422" s="6">
        <f t="shared" si="280"/>
        <v>2</v>
      </c>
      <c r="R4422" s="30">
        <f t="shared" si="278"/>
        <v>2.361111111111111E-2</v>
      </c>
      <c r="S4422" s="28">
        <f t="shared" si="279"/>
        <v>45488</v>
      </c>
      <c r="T4422" s="28"/>
    </row>
    <row r="4423" spans="1:20" ht="13.2" x14ac:dyDescent="0.25">
      <c r="A4423" s="3" t="s">
        <v>9755</v>
      </c>
      <c r="B4423" s="3" t="s">
        <v>48</v>
      </c>
      <c r="C4423" s="3" t="s">
        <v>30</v>
      </c>
      <c r="D4423" s="3" t="s">
        <v>31</v>
      </c>
      <c r="E4423" s="3" t="s">
        <v>17</v>
      </c>
      <c r="F4423" s="3" t="s">
        <v>9756</v>
      </c>
      <c r="G4423" s="3" t="s">
        <v>9757</v>
      </c>
      <c r="H4423" s="3">
        <v>89</v>
      </c>
      <c r="I4423" s="3">
        <v>3.18</v>
      </c>
      <c r="J4423" s="3">
        <v>12</v>
      </c>
      <c r="K4423" s="3">
        <v>38.159999999999997</v>
      </c>
      <c r="L4423" s="3" t="s">
        <v>27</v>
      </c>
      <c r="M4423" s="5">
        <v>3</v>
      </c>
      <c r="N4423" s="6" t="str">
        <f>IF(ev_charging_network_usage_!$I4423&lt;=10,"Low",IF(ev_charging_network_usage_!$I4423&lt;=30,"Medium","High"))</f>
        <v>Low</v>
      </c>
      <c r="O4423" s="6" t="str">
        <f t="shared" si="281"/>
        <v>Medium Satisfaction</v>
      </c>
      <c r="P4423" s="6" t="str">
        <f>IF(ev_charging_network_usage_!$H4423&lt;30,"Short Charging",IF(ev_charging_network_usage_!$H4423&lt;=60,"Medium Charging","Long Charging"))</f>
        <v>Long Charging</v>
      </c>
      <c r="Q4423" s="6">
        <f t="shared" si="280"/>
        <v>2</v>
      </c>
      <c r="R4423" s="30">
        <f t="shared" si="278"/>
        <v>0.74375000000000002</v>
      </c>
      <c r="S4423" s="28">
        <f t="shared" si="279"/>
        <v>45375</v>
      </c>
      <c r="T4423" s="28"/>
    </row>
    <row r="4424" spans="1:20" ht="13.2" x14ac:dyDescent="0.25">
      <c r="A4424" s="7" t="s">
        <v>9758</v>
      </c>
      <c r="B4424" s="7" t="s">
        <v>20</v>
      </c>
      <c r="C4424" s="7" t="s">
        <v>15</v>
      </c>
      <c r="D4424" s="7" t="s">
        <v>34</v>
      </c>
      <c r="E4424" s="7" t="s">
        <v>17</v>
      </c>
      <c r="F4424" s="7" t="s">
        <v>9759</v>
      </c>
      <c r="G4424" s="7" t="s">
        <v>9760</v>
      </c>
      <c r="H4424" s="7">
        <v>39</v>
      </c>
      <c r="I4424" s="7">
        <v>44.7</v>
      </c>
      <c r="J4424" s="7">
        <v>10</v>
      </c>
      <c r="K4424" s="7">
        <v>447</v>
      </c>
      <c r="L4424" s="7" t="s">
        <v>38</v>
      </c>
      <c r="M4424" s="9">
        <v>5</v>
      </c>
      <c r="N4424" s="6" t="str">
        <f>IF(ev_charging_network_usage_!$I4424&lt;=10,"Low",IF(ev_charging_network_usage_!$I4424&lt;=30,"Medium","High"))</f>
        <v>High</v>
      </c>
      <c r="O4424" s="6" t="str">
        <f t="shared" si="281"/>
        <v>High Satisfaction</v>
      </c>
      <c r="P4424" s="6" t="str">
        <f>IF(ev_charging_network_usage_!$H4424&lt;30,"Short Charging",IF(ev_charging_network_usage_!$H4424&lt;=60,"Medium Charging","Long Charging"))</f>
        <v>Medium Charging</v>
      </c>
      <c r="Q4424" s="6">
        <f t="shared" si="280"/>
        <v>3</v>
      </c>
      <c r="R4424" s="30">
        <f t="shared" si="278"/>
        <v>0.87013888888888891</v>
      </c>
      <c r="S4424" s="28">
        <f t="shared" si="279"/>
        <v>45157</v>
      </c>
      <c r="T4424" s="28"/>
    </row>
    <row r="4425" spans="1:20" ht="13.2" x14ac:dyDescent="0.25">
      <c r="A4425" s="3" t="s">
        <v>9761</v>
      </c>
      <c r="B4425" s="3" t="s">
        <v>14</v>
      </c>
      <c r="C4425" s="3" t="s">
        <v>15</v>
      </c>
      <c r="D4425" s="3" t="s">
        <v>16</v>
      </c>
      <c r="E4425" s="3" t="s">
        <v>17</v>
      </c>
      <c r="F4425" s="3" t="s">
        <v>9762</v>
      </c>
      <c r="G4425" s="3" t="s">
        <v>9763</v>
      </c>
      <c r="H4425" s="3">
        <v>73</v>
      </c>
      <c r="I4425" s="3">
        <v>42.35</v>
      </c>
      <c r="J4425" s="3">
        <v>15</v>
      </c>
      <c r="K4425" s="3">
        <v>635.25</v>
      </c>
      <c r="L4425" s="3" t="s">
        <v>18</v>
      </c>
      <c r="M4425" s="5">
        <v>4</v>
      </c>
      <c r="N4425" s="6" t="str">
        <f>IF(ev_charging_network_usage_!$I4425&lt;=10,"Low",IF(ev_charging_network_usage_!$I4425&lt;=30,"Medium","High"))</f>
        <v>High</v>
      </c>
      <c r="O4425" s="6" t="str">
        <f t="shared" si="281"/>
        <v>Medium Satisfaction</v>
      </c>
      <c r="P4425" s="6" t="str">
        <f>IF(ev_charging_network_usage_!$H4425&lt;30,"Short Charging",IF(ev_charging_network_usage_!$H4425&lt;=60,"Medium Charging","Long Charging"))</f>
        <v>Long Charging</v>
      </c>
      <c r="Q4425" s="6">
        <f t="shared" si="280"/>
        <v>3</v>
      </c>
      <c r="R4425" s="30">
        <f t="shared" si="278"/>
        <v>2.2916666666666665E-2</v>
      </c>
      <c r="S4425" s="28">
        <f t="shared" si="279"/>
        <v>45304</v>
      </c>
      <c r="T4425" s="28"/>
    </row>
    <row r="4426" spans="1:20" ht="13.2" x14ac:dyDescent="0.25">
      <c r="A4426" s="7" t="s">
        <v>9764</v>
      </c>
      <c r="B4426" s="7" t="s">
        <v>78</v>
      </c>
      <c r="C4426" s="7" t="s">
        <v>30</v>
      </c>
      <c r="D4426" s="7" t="s">
        <v>16</v>
      </c>
      <c r="E4426" s="7" t="s">
        <v>35</v>
      </c>
      <c r="F4426" s="7" t="s">
        <v>9765</v>
      </c>
      <c r="G4426" s="7" t="s">
        <v>9766</v>
      </c>
      <c r="H4426" s="7">
        <v>56</v>
      </c>
      <c r="I4426" s="7">
        <v>47.58</v>
      </c>
      <c r="J4426" s="7">
        <v>10</v>
      </c>
      <c r="K4426" s="7">
        <v>475.8</v>
      </c>
      <c r="L4426" s="7" t="s">
        <v>23</v>
      </c>
      <c r="M4426" s="9">
        <v>2</v>
      </c>
      <c r="N4426" s="6" t="str">
        <f>IF(ev_charging_network_usage_!$I4426&lt;=10,"Low",IF(ev_charging_network_usage_!$I4426&lt;=30,"Medium","High"))</f>
        <v>High</v>
      </c>
      <c r="O4426" s="6" t="str">
        <f t="shared" si="281"/>
        <v>Low Satisfaction</v>
      </c>
      <c r="P4426" s="6" t="str">
        <f>IF(ev_charging_network_usage_!$H4426&lt;30,"Short Charging",IF(ev_charging_network_usage_!$H4426&lt;=60,"Medium Charging","Long Charging"))</f>
        <v>Medium Charging</v>
      </c>
      <c r="Q4426" s="6">
        <f t="shared" si="280"/>
        <v>2</v>
      </c>
      <c r="R4426" s="30">
        <f t="shared" si="278"/>
        <v>8.9583333333333334E-2</v>
      </c>
      <c r="S4426" s="28">
        <f t="shared" si="279"/>
        <v>45584</v>
      </c>
      <c r="T4426" s="28"/>
    </row>
    <row r="4427" spans="1:20" ht="13.2" x14ac:dyDescent="0.25">
      <c r="A4427" s="3" t="s">
        <v>9767</v>
      </c>
      <c r="B4427" s="3" t="s">
        <v>55</v>
      </c>
      <c r="C4427" s="3" t="s">
        <v>30</v>
      </c>
      <c r="D4427" s="3" t="s">
        <v>22</v>
      </c>
      <c r="E4427" s="3" t="s">
        <v>35</v>
      </c>
      <c r="F4427" s="3" t="s">
        <v>9768</v>
      </c>
      <c r="G4427" s="3" t="s">
        <v>9769</v>
      </c>
      <c r="H4427" s="3">
        <v>35</v>
      </c>
      <c r="I4427" s="3">
        <v>46.99</v>
      </c>
      <c r="J4427" s="3">
        <v>15</v>
      </c>
      <c r="K4427" s="3">
        <v>704.85</v>
      </c>
      <c r="L4427" s="3" t="s">
        <v>27</v>
      </c>
      <c r="M4427" s="5">
        <v>1</v>
      </c>
      <c r="N4427" s="6" t="str">
        <f>IF(ev_charging_network_usage_!$I4427&lt;=10,"Low",IF(ev_charging_network_usage_!$I4427&lt;=30,"Medium","High"))</f>
        <v>High</v>
      </c>
      <c r="O4427" s="6" t="str">
        <f t="shared" si="281"/>
        <v>Low Satisfaction</v>
      </c>
      <c r="P4427" s="6" t="str">
        <f>IF(ev_charging_network_usage_!$H4427&lt;30,"Short Charging",IF(ev_charging_network_usage_!$H4427&lt;=60,"Medium Charging","Long Charging"))</f>
        <v>Medium Charging</v>
      </c>
      <c r="Q4427" s="6">
        <f t="shared" si="280"/>
        <v>2</v>
      </c>
      <c r="R4427" s="30">
        <f t="shared" si="278"/>
        <v>0.22500000000000001</v>
      </c>
      <c r="S4427" s="28">
        <f t="shared" si="279"/>
        <v>45467</v>
      </c>
      <c r="T4427" s="28"/>
    </row>
    <row r="4428" spans="1:20" ht="13.2" x14ac:dyDescent="0.25">
      <c r="A4428" s="7" t="s">
        <v>9770</v>
      </c>
      <c r="B4428" s="7" t="s">
        <v>55</v>
      </c>
      <c r="C4428" s="7" t="s">
        <v>15</v>
      </c>
      <c r="D4428" s="7" t="s">
        <v>31</v>
      </c>
      <c r="E4428" s="7" t="s">
        <v>17</v>
      </c>
      <c r="F4428" s="8">
        <v>45292.813194444447</v>
      </c>
      <c r="G4428" s="8">
        <v>45292.845138888886</v>
      </c>
      <c r="H4428" s="7">
        <v>46</v>
      </c>
      <c r="I4428" s="7">
        <v>26.06</v>
      </c>
      <c r="J4428" s="7">
        <v>10</v>
      </c>
      <c r="K4428" s="7">
        <v>260.60000000000002</v>
      </c>
      <c r="L4428" s="7" t="s">
        <v>38</v>
      </c>
      <c r="M4428" s="9">
        <v>4</v>
      </c>
      <c r="N4428" s="6" t="str">
        <f>IF(ev_charging_network_usage_!$I4428&lt;=10,"Low",IF(ev_charging_network_usage_!$I4428&lt;=30,"Medium","High"))</f>
        <v>Medium</v>
      </c>
      <c r="O4428" s="6" t="str">
        <f t="shared" si="281"/>
        <v>Medium Satisfaction</v>
      </c>
      <c r="P4428" s="6" t="str">
        <f>IF(ev_charging_network_usage_!$H4428&lt;30,"Short Charging",IF(ev_charging_network_usage_!$H4428&lt;=60,"Medium Charging","Long Charging"))</f>
        <v>Medium Charging</v>
      </c>
      <c r="Q4428" s="6">
        <f t="shared" si="280"/>
        <v>3</v>
      </c>
      <c r="R4428" s="30">
        <f t="shared" si="278"/>
        <v>0.81319444444444444</v>
      </c>
      <c r="S4428" s="28">
        <f t="shared" si="279"/>
        <v>45292</v>
      </c>
      <c r="T4428" s="28"/>
    </row>
    <row r="4429" spans="1:20" ht="13.2" x14ac:dyDescent="0.25">
      <c r="A4429" s="3" t="s">
        <v>9771</v>
      </c>
      <c r="B4429" s="3" t="s">
        <v>59</v>
      </c>
      <c r="C4429" s="3" t="s">
        <v>15</v>
      </c>
      <c r="D4429" s="3" t="s">
        <v>34</v>
      </c>
      <c r="E4429" s="3" t="s">
        <v>17</v>
      </c>
      <c r="F4429" s="3" t="s">
        <v>9772</v>
      </c>
      <c r="G4429" s="3" t="s">
        <v>9773</v>
      </c>
      <c r="H4429" s="3">
        <v>24</v>
      </c>
      <c r="I4429" s="3">
        <v>39.01</v>
      </c>
      <c r="J4429" s="3">
        <v>8</v>
      </c>
      <c r="K4429" s="3">
        <v>312.08</v>
      </c>
      <c r="L4429" s="3" t="s">
        <v>27</v>
      </c>
      <c r="M4429" s="5">
        <v>1</v>
      </c>
      <c r="N4429" s="6" t="str">
        <f>IF(ev_charging_network_usage_!$I4429&lt;=10,"Low",IF(ev_charging_network_usage_!$I4429&lt;=30,"Medium","High"))</f>
        <v>High</v>
      </c>
      <c r="O4429" s="6" t="str">
        <f t="shared" si="281"/>
        <v>Low Satisfaction</v>
      </c>
      <c r="P4429" s="6" t="str">
        <f>IF(ev_charging_network_usage_!$H4429&lt;30,"Short Charging",IF(ev_charging_network_usage_!$H4429&lt;=60,"Medium Charging","Long Charging"))</f>
        <v>Short Charging</v>
      </c>
      <c r="Q4429" s="6">
        <f t="shared" si="280"/>
        <v>3</v>
      </c>
      <c r="R4429" s="30">
        <f t="shared" si="278"/>
        <v>0.53680555555555554</v>
      </c>
      <c r="S4429" s="28">
        <f t="shared" si="279"/>
        <v>45309</v>
      </c>
      <c r="T4429" s="28"/>
    </row>
    <row r="4430" spans="1:20" ht="13.2" x14ac:dyDescent="0.25">
      <c r="A4430" s="7" t="s">
        <v>9774</v>
      </c>
      <c r="B4430" s="7" t="s">
        <v>14</v>
      </c>
      <c r="C4430" s="7" t="s">
        <v>30</v>
      </c>
      <c r="D4430" s="7" t="s">
        <v>31</v>
      </c>
      <c r="E4430" s="7" t="s">
        <v>17</v>
      </c>
      <c r="F4430" s="7" t="s">
        <v>9775</v>
      </c>
      <c r="G4430" s="7" t="s">
        <v>9776</v>
      </c>
      <c r="H4430" s="7">
        <v>55</v>
      </c>
      <c r="I4430" s="7">
        <v>50.07</v>
      </c>
      <c r="J4430" s="7">
        <v>10</v>
      </c>
      <c r="K4430" s="7">
        <v>500.7</v>
      </c>
      <c r="L4430" s="7" t="s">
        <v>38</v>
      </c>
      <c r="M4430" s="9">
        <v>2</v>
      </c>
      <c r="N4430" s="6" t="str">
        <f>IF(ev_charging_network_usage_!$I4430&lt;=10,"Low",IF(ev_charging_network_usage_!$I4430&lt;=30,"Medium","High"))</f>
        <v>High</v>
      </c>
      <c r="O4430" s="6" t="str">
        <f t="shared" si="281"/>
        <v>Low Satisfaction</v>
      </c>
      <c r="P4430" s="6" t="str">
        <f>IF(ev_charging_network_usage_!$H4430&lt;30,"Short Charging",IF(ev_charging_network_usage_!$H4430&lt;=60,"Medium Charging","Long Charging"))</f>
        <v>Medium Charging</v>
      </c>
      <c r="Q4430" s="6">
        <f t="shared" si="280"/>
        <v>2</v>
      </c>
      <c r="R4430" s="30">
        <f t="shared" si="278"/>
        <v>0.21805555555555556</v>
      </c>
      <c r="S4430" s="28">
        <f t="shared" si="279"/>
        <v>45305</v>
      </c>
      <c r="T4430" s="28"/>
    </row>
    <row r="4431" spans="1:20" ht="13.2" x14ac:dyDescent="0.25">
      <c r="A4431" s="3" t="s">
        <v>9777</v>
      </c>
      <c r="B4431" s="3" t="s">
        <v>14</v>
      </c>
      <c r="C4431" s="3" t="s">
        <v>21</v>
      </c>
      <c r="D4431" s="3" t="s">
        <v>34</v>
      </c>
      <c r="E4431" s="3" t="s">
        <v>17</v>
      </c>
      <c r="F4431" s="4">
        <v>45201.237500000003</v>
      </c>
      <c r="G4431" s="4">
        <v>45201.25</v>
      </c>
      <c r="H4431" s="3">
        <v>18</v>
      </c>
      <c r="I4431" s="3">
        <v>18.579999999999998</v>
      </c>
      <c r="J4431" s="3">
        <v>10</v>
      </c>
      <c r="K4431" s="3">
        <v>185.8</v>
      </c>
      <c r="L4431" s="3" t="s">
        <v>23</v>
      </c>
      <c r="M4431" s="5">
        <v>4</v>
      </c>
      <c r="N4431" s="6" t="str">
        <f>IF(ev_charging_network_usage_!$I4431&lt;=10,"Low",IF(ev_charging_network_usage_!$I4431&lt;=30,"Medium","High"))</f>
        <v>Medium</v>
      </c>
      <c r="O4431" s="6" t="str">
        <f t="shared" si="281"/>
        <v>Medium Satisfaction</v>
      </c>
      <c r="P4431" s="6" t="str">
        <f>IF(ev_charging_network_usage_!$H4431&lt;30,"Short Charging",IF(ev_charging_network_usage_!$H4431&lt;=60,"Medium Charging","Long Charging"))</f>
        <v>Short Charging</v>
      </c>
      <c r="Q4431" s="6">
        <f t="shared" si="280"/>
        <v>1</v>
      </c>
      <c r="R4431" s="30">
        <f t="shared" si="278"/>
        <v>0.23749999999999999</v>
      </c>
      <c r="S4431" s="28">
        <f t="shared" si="279"/>
        <v>45201</v>
      </c>
      <c r="T4431" s="28"/>
    </row>
    <row r="4432" spans="1:20" ht="13.2" x14ac:dyDescent="0.25">
      <c r="A4432" s="7" t="s">
        <v>9778</v>
      </c>
      <c r="B4432" s="7" t="s">
        <v>59</v>
      </c>
      <c r="C4432" s="7" t="s">
        <v>21</v>
      </c>
      <c r="D4432" s="7" t="s">
        <v>16</v>
      </c>
      <c r="E4432" s="7" t="s">
        <v>35</v>
      </c>
      <c r="F4432" s="7" t="s">
        <v>9779</v>
      </c>
      <c r="G4432" s="7" t="s">
        <v>5228</v>
      </c>
      <c r="H4432" s="7">
        <v>22</v>
      </c>
      <c r="I4432" s="7">
        <v>10.71</v>
      </c>
      <c r="J4432" s="7">
        <v>15</v>
      </c>
      <c r="K4432" s="7">
        <v>160.65</v>
      </c>
      <c r="L4432" s="7" t="s">
        <v>18</v>
      </c>
      <c r="M4432" s="9">
        <v>2</v>
      </c>
      <c r="N4432" s="6" t="str">
        <f>IF(ev_charging_network_usage_!$I4432&lt;=10,"Low",IF(ev_charging_network_usage_!$I4432&lt;=30,"Medium","High"))</f>
        <v>Medium</v>
      </c>
      <c r="O4432" s="6" t="str">
        <f t="shared" si="281"/>
        <v>Low Satisfaction</v>
      </c>
      <c r="P4432" s="6" t="str">
        <f>IF(ev_charging_network_usage_!$H4432&lt;30,"Short Charging",IF(ev_charging_network_usage_!$H4432&lt;=60,"Medium Charging","Long Charging"))</f>
        <v>Short Charging</v>
      </c>
      <c r="Q4432" s="6">
        <f t="shared" si="280"/>
        <v>1</v>
      </c>
      <c r="R4432" s="30">
        <f t="shared" si="278"/>
        <v>0.15069444444444444</v>
      </c>
      <c r="S4432" s="28">
        <f t="shared" si="279"/>
        <v>45405</v>
      </c>
      <c r="T4432" s="28"/>
    </row>
    <row r="4433" spans="1:20" ht="13.2" x14ac:dyDescent="0.25">
      <c r="A4433" s="3" t="s">
        <v>9780</v>
      </c>
      <c r="B4433" s="3" t="s">
        <v>48</v>
      </c>
      <c r="C4433" s="3" t="s">
        <v>30</v>
      </c>
      <c r="D4433" s="3" t="s">
        <v>31</v>
      </c>
      <c r="E4433" s="3" t="s">
        <v>35</v>
      </c>
      <c r="F4433" s="3" t="s">
        <v>9781</v>
      </c>
      <c r="G4433" s="3" t="s">
        <v>9782</v>
      </c>
      <c r="H4433" s="3">
        <v>57</v>
      </c>
      <c r="I4433" s="3">
        <v>49.27</v>
      </c>
      <c r="J4433" s="3">
        <v>8</v>
      </c>
      <c r="K4433" s="3">
        <v>394.16</v>
      </c>
      <c r="L4433" s="3" t="s">
        <v>38</v>
      </c>
      <c r="M4433" s="5">
        <v>3</v>
      </c>
      <c r="N4433" s="6" t="str">
        <f>IF(ev_charging_network_usage_!$I4433&lt;=10,"Low",IF(ev_charging_network_usage_!$I4433&lt;=30,"Medium","High"))</f>
        <v>High</v>
      </c>
      <c r="O4433" s="6" t="str">
        <f t="shared" si="281"/>
        <v>Medium Satisfaction</v>
      </c>
      <c r="P4433" s="6" t="str">
        <f>IF(ev_charging_network_usage_!$H4433&lt;30,"Short Charging",IF(ev_charging_network_usage_!$H4433&lt;=60,"Medium Charging","Long Charging"))</f>
        <v>Medium Charging</v>
      </c>
      <c r="Q4433" s="6">
        <f t="shared" si="280"/>
        <v>2</v>
      </c>
      <c r="R4433" s="30">
        <f t="shared" si="278"/>
        <v>0.16388888888888889</v>
      </c>
      <c r="S4433" s="28">
        <f t="shared" si="279"/>
        <v>45550</v>
      </c>
      <c r="T4433" s="28"/>
    </row>
    <row r="4434" spans="1:20" ht="13.2" x14ac:dyDescent="0.25">
      <c r="A4434" s="7" t="s">
        <v>9783</v>
      </c>
      <c r="B4434" s="7" t="s">
        <v>29</v>
      </c>
      <c r="C4434" s="7" t="s">
        <v>30</v>
      </c>
      <c r="D4434" s="7" t="s">
        <v>22</v>
      </c>
      <c r="E4434" s="7" t="s">
        <v>35</v>
      </c>
      <c r="F4434" s="7" t="s">
        <v>9784</v>
      </c>
      <c r="G4434" s="7" t="s">
        <v>9785</v>
      </c>
      <c r="H4434" s="7">
        <v>34</v>
      </c>
      <c r="I4434" s="7">
        <v>43.33</v>
      </c>
      <c r="J4434" s="7">
        <v>15</v>
      </c>
      <c r="K4434" s="7">
        <v>649.95000000000005</v>
      </c>
      <c r="L4434" s="7" t="s">
        <v>38</v>
      </c>
      <c r="M4434" s="9">
        <v>3</v>
      </c>
      <c r="N4434" s="6" t="str">
        <f>IF(ev_charging_network_usage_!$I4434&lt;=10,"Low",IF(ev_charging_network_usage_!$I4434&lt;=30,"Medium","High"))</f>
        <v>High</v>
      </c>
      <c r="O4434" s="6" t="str">
        <f t="shared" si="281"/>
        <v>Medium Satisfaction</v>
      </c>
      <c r="P4434" s="6" t="str">
        <f>IF(ev_charging_network_usage_!$H4434&lt;30,"Short Charging",IF(ev_charging_network_usage_!$H4434&lt;=60,"Medium Charging","Long Charging"))</f>
        <v>Medium Charging</v>
      </c>
      <c r="Q4434" s="6">
        <f t="shared" si="280"/>
        <v>2</v>
      </c>
      <c r="R4434" s="30">
        <f t="shared" si="278"/>
        <v>9.5138888888888884E-2</v>
      </c>
      <c r="S4434" s="28">
        <f t="shared" si="279"/>
        <v>45194</v>
      </c>
      <c r="T4434" s="28"/>
    </row>
    <row r="4435" spans="1:20" ht="13.2" x14ac:dyDescent="0.25">
      <c r="A4435" s="3" t="s">
        <v>9786</v>
      </c>
      <c r="B4435" s="3" t="s">
        <v>48</v>
      </c>
      <c r="C4435" s="3" t="s">
        <v>30</v>
      </c>
      <c r="D4435" s="3" t="s">
        <v>31</v>
      </c>
      <c r="E4435" s="3" t="s">
        <v>35</v>
      </c>
      <c r="F4435" s="3" t="s">
        <v>9787</v>
      </c>
      <c r="G4435" s="3" t="s">
        <v>9788</v>
      </c>
      <c r="H4435" s="3">
        <v>76</v>
      </c>
      <c r="I4435" s="3">
        <v>55.04</v>
      </c>
      <c r="J4435" s="3">
        <v>8</v>
      </c>
      <c r="K4435" s="3">
        <v>440.32</v>
      </c>
      <c r="L4435" s="3" t="s">
        <v>23</v>
      </c>
      <c r="M4435" s="5">
        <v>3</v>
      </c>
      <c r="N4435" s="6" t="str">
        <f>IF(ev_charging_network_usage_!$I4435&lt;=10,"Low",IF(ev_charging_network_usage_!$I4435&lt;=30,"Medium","High"))</f>
        <v>High</v>
      </c>
      <c r="O4435" s="6" t="str">
        <f t="shared" si="281"/>
        <v>Medium Satisfaction</v>
      </c>
      <c r="P4435" s="6" t="str">
        <f>IF(ev_charging_network_usage_!$H4435&lt;30,"Short Charging",IF(ev_charging_network_usage_!$H4435&lt;=60,"Medium Charging","Long Charging"))</f>
        <v>Long Charging</v>
      </c>
      <c r="Q4435" s="6">
        <f t="shared" si="280"/>
        <v>2</v>
      </c>
      <c r="R4435" s="30">
        <f t="shared" si="278"/>
        <v>0.94652777777777775</v>
      </c>
      <c r="S4435" s="28">
        <f t="shared" si="279"/>
        <v>45530</v>
      </c>
      <c r="T4435" s="28"/>
    </row>
    <row r="4436" spans="1:20" ht="13.2" x14ac:dyDescent="0.25">
      <c r="A4436" s="7" t="s">
        <v>9789</v>
      </c>
      <c r="B4436" s="7" t="s">
        <v>78</v>
      </c>
      <c r="C4436" s="7" t="s">
        <v>15</v>
      </c>
      <c r="D4436" s="7" t="s">
        <v>16</v>
      </c>
      <c r="E4436" s="7" t="s">
        <v>17</v>
      </c>
      <c r="F4436" s="11">
        <v>45272.106944444444</v>
      </c>
      <c r="G4436" s="11">
        <v>45272.120138888888</v>
      </c>
      <c r="H4436" s="7">
        <v>19</v>
      </c>
      <c r="I4436" s="7">
        <v>24.95</v>
      </c>
      <c r="J4436" s="7">
        <v>8</v>
      </c>
      <c r="K4436" s="7">
        <v>199.6</v>
      </c>
      <c r="L4436" s="7" t="s">
        <v>18</v>
      </c>
      <c r="M4436" s="9">
        <v>3</v>
      </c>
      <c r="N4436" s="6" t="str">
        <f>IF(ev_charging_network_usage_!$I4436&lt;=10,"Low",IF(ev_charging_network_usage_!$I4436&lt;=30,"Medium","High"))</f>
        <v>Medium</v>
      </c>
      <c r="O4436" s="6" t="str">
        <f t="shared" si="281"/>
        <v>Medium Satisfaction</v>
      </c>
      <c r="P4436" s="6" t="str">
        <f>IF(ev_charging_network_usage_!$H4436&lt;30,"Short Charging",IF(ev_charging_network_usage_!$H4436&lt;=60,"Medium Charging","Long Charging"))</f>
        <v>Short Charging</v>
      </c>
      <c r="Q4436" s="6">
        <f t="shared" si="280"/>
        <v>3</v>
      </c>
      <c r="R4436" s="30">
        <f t="shared" si="278"/>
        <v>0.10694444444444444</v>
      </c>
      <c r="S4436" s="28">
        <f t="shared" si="279"/>
        <v>45272</v>
      </c>
      <c r="T4436" s="28"/>
    </row>
    <row r="4437" spans="1:20" ht="13.2" x14ac:dyDescent="0.25">
      <c r="A4437" s="3" t="s">
        <v>9790</v>
      </c>
      <c r="B4437" s="3" t="s">
        <v>43</v>
      </c>
      <c r="C4437" s="3" t="s">
        <v>30</v>
      </c>
      <c r="D4437" s="3" t="s">
        <v>34</v>
      </c>
      <c r="E4437" s="3" t="s">
        <v>17</v>
      </c>
      <c r="F4437" s="3" t="s">
        <v>9791</v>
      </c>
      <c r="G4437" s="3" t="s">
        <v>9792</v>
      </c>
      <c r="H4437" s="3">
        <v>31</v>
      </c>
      <c r="I4437" s="3">
        <v>11.95</v>
      </c>
      <c r="J4437" s="3">
        <v>15</v>
      </c>
      <c r="K4437" s="3">
        <v>179.25</v>
      </c>
      <c r="L4437" s="3" t="s">
        <v>23</v>
      </c>
      <c r="M4437" s="5">
        <v>3</v>
      </c>
      <c r="N4437" s="6" t="str">
        <f>IF(ev_charging_network_usage_!$I4437&lt;=10,"Low",IF(ev_charging_network_usage_!$I4437&lt;=30,"Medium","High"))</f>
        <v>Medium</v>
      </c>
      <c r="O4437" s="6" t="str">
        <f t="shared" si="281"/>
        <v>Medium Satisfaction</v>
      </c>
      <c r="P4437" s="6" t="str">
        <f>IF(ev_charging_network_usage_!$H4437&lt;30,"Short Charging",IF(ev_charging_network_usage_!$H4437&lt;=60,"Medium Charging","Long Charging"))</f>
        <v>Medium Charging</v>
      </c>
      <c r="Q4437" s="6">
        <f t="shared" si="280"/>
        <v>2</v>
      </c>
      <c r="R4437" s="30">
        <f t="shared" si="278"/>
        <v>0.2</v>
      </c>
      <c r="S4437" s="28">
        <f t="shared" si="279"/>
        <v>45557</v>
      </c>
      <c r="T4437" s="28"/>
    </row>
    <row r="4438" spans="1:20" ht="13.2" x14ac:dyDescent="0.25">
      <c r="A4438" s="7" t="s">
        <v>9793</v>
      </c>
      <c r="B4438" s="7" t="s">
        <v>43</v>
      </c>
      <c r="C4438" s="7" t="s">
        <v>21</v>
      </c>
      <c r="D4438" s="7" t="s">
        <v>34</v>
      </c>
      <c r="E4438" s="7" t="s">
        <v>17</v>
      </c>
      <c r="F4438" s="8">
        <v>45567.12222222222</v>
      </c>
      <c r="G4438" s="8">
        <v>45567.159722222219</v>
      </c>
      <c r="H4438" s="7">
        <v>54</v>
      </c>
      <c r="I4438" s="7">
        <v>16.7</v>
      </c>
      <c r="J4438" s="7">
        <v>15</v>
      </c>
      <c r="K4438" s="7">
        <v>250.5</v>
      </c>
      <c r="L4438" s="7" t="s">
        <v>27</v>
      </c>
      <c r="M4438" s="9">
        <v>4</v>
      </c>
      <c r="N4438" s="6" t="str">
        <f>IF(ev_charging_network_usage_!$I4438&lt;=10,"Low",IF(ev_charging_network_usage_!$I4438&lt;=30,"Medium","High"))</f>
        <v>Medium</v>
      </c>
      <c r="O4438" s="6" t="str">
        <f t="shared" si="281"/>
        <v>Medium Satisfaction</v>
      </c>
      <c r="P4438" s="6" t="str">
        <f>IF(ev_charging_network_usage_!$H4438&lt;30,"Short Charging",IF(ev_charging_network_usage_!$H4438&lt;=60,"Medium Charging","Long Charging"))</f>
        <v>Medium Charging</v>
      </c>
      <c r="Q4438" s="6">
        <f t="shared" si="280"/>
        <v>1</v>
      </c>
      <c r="R4438" s="30">
        <f t="shared" si="278"/>
        <v>0.12222222222222222</v>
      </c>
      <c r="S4438" s="28">
        <f t="shared" si="279"/>
        <v>45567</v>
      </c>
      <c r="T4438" s="28"/>
    </row>
    <row r="4439" spans="1:20" ht="13.2" x14ac:dyDescent="0.25">
      <c r="A4439" s="3" t="s">
        <v>9794</v>
      </c>
      <c r="B4439" s="3" t="s">
        <v>55</v>
      </c>
      <c r="C4439" s="3" t="s">
        <v>15</v>
      </c>
      <c r="D4439" s="3" t="s">
        <v>34</v>
      </c>
      <c r="E4439" s="3" t="s">
        <v>35</v>
      </c>
      <c r="F4439" s="3" t="s">
        <v>9795</v>
      </c>
      <c r="G4439" s="3" t="s">
        <v>9796</v>
      </c>
      <c r="H4439" s="3">
        <v>60</v>
      </c>
      <c r="I4439" s="3">
        <v>58.89</v>
      </c>
      <c r="J4439" s="3">
        <v>15</v>
      </c>
      <c r="K4439" s="3">
        <v>883.35</v>
      </c>
      <c r="L4439" s="3" t="s">
        <v>27</v>
      </c>
      <c r="M4439" s="5">
        <v>1</v>
      </c>
      <c r="N4439" s="6" t="str">
        <f>IF(ev_charging_network_usage_!$I4439&lt;=10,"Low",IF(ev_charging_network_usage_!$I4439&lt;=30,"Medium","High"))</f>
        <v>High</v>
      </c>
      <c r="O4439" s="6" t="str">
        <f t="shared" si="281"/>
        <v>Low Satisfaction</v>
      </c>
      <c r="P4439" s="6" t="str">
        <f>IF(ev_charging_network_usage_!$H4439&lt;30,"Short Charging",IF(ev_charging_network_usage_!$H4439&lt;=60,"Medium Charging","Long Charging"))</f>
        <v>Medium Charging</v>
      </c>
      <c r="Q4439" s="6">
        <f t="shared" si="280"/>
        <v>3</v>
      </c>
      <c r="R4439" s="30">
        <f t="shared" si="278"/>
        <v>0.28055555555555556</v>
      </c>
      <c r="S4439" s="28">
        <f t="shared" si="279"/>
        <v>45107</v>
      </c>
      <c r="T4439" s="28"/>
    </row>
    <row r="4440" spans="1:20" ht="13.2" x14ac:dyDescent="0.25">
      <c r="A4440" s="7" t="s">
        <v>9797</v>
      </c>
      <c r="B4440" s="7" t="s">
        <v>20</v>
      </c>
      <c r="C4440" s="7" t="s">
        <v>30</v>
      </c>
      <c r="D4440" s="7" t="s">
        <v>34</v>
      </c>
      <c r="E4440" s="7" t="s">
        <v>17</v>
      </c>
      <c r="F4440" s="8">
        <v>45143.413888888892</v>
      </c>
      <c r="G4440" s="8">
        <v>45143.452777777777</v>
      </c>
      <c r="H4440" s="7">
        <v>56</v>
      </c>
      <c r="I4440" s="7">
        <v>25.5</v>
      </c>
      <c r="J4440" s="7">
        <v>8</v>
      </c>
      <c r="K4440" s="7">
        <v>204</v>
      </c>
      <c r="L4440" s="7" t="s">
        <v>38</v>
      </c>
      <c r="M4440" s="9">
        <v>4</v>
      </c>
      <c r="N4440" s="6" t="str">
        <f>IF(ev_charging_network_usage_!$I4440&lt;=10,"Low",IF(ev_charging_network_usage_!$I4440&lt;=30,"Medium","High"))</f>
        <v>Medium</v>
      </c>
      <c r="O4440" s="6" t="str">
        <f t="shared" si="281"/>
        <v>Medium Satisfaction</v>
      </c>
      <c r="P4440" s="6" t="str">
        <f>IF(ev_charging_network_usage_!$H4440&lt;30,"Short Charging",IF(ev_charging_network_usage_!$H4440&lt;=60,"Medium Charging","Long Charging"))</f>
        <v>Medium Charging</v>
      </c>
      <c r="Q4440" s="6">
        <f t="shared" si="280"/>
        <v>2</v>
      </c>
      <c r="R4440" s="30">
        <f t="shared" si="278"/>
        <v>0.41388888888888886</v>
      </c>
      <c r="S4440" s="28">
        <f t="shared" si="279"/>
        <v>45143</v>
      </c>
      <c r="T4440" s="28"/>
    </row>
    <row r="4441" spans="1:20" ht="13.2" x14ac:dyDescent="0.25">
      <c r="A4441" s="3" t="s">
        <v>9798</v>
      </c>
      <c r="B4441" s="3" t="s">
        <v>29</v>
      </c>
      <c r="C4441" s="3" t="s">
        <v>15</v>
      </c>
      <c r="D4441" s="3" t="s">
        <v>16</v>
      </c>
      <c r="E4441" s="3" t="s">
        <v>35</v>
      </c>
      <c r="F4441" s="4">
        <v>45362.953472222223</v>
      </c>
      <c r="G4441" s="4">
        <v>45362.98333333333</v>
      </c>
      <c r="H4441" s="3">
        <v>43</v>
      </c>
      <c r="I4441" s="3">
        <v>3.64</v>
      </c>
      <c r="J4441" s="3">
        <v>10</v>
      </c>
      <c r="K4441" s="3">
        <v>36.4</v>
      </c>
      <c r="L4441" s="3" t="s">
        <v>27</v>
      </c>
      <c r="M4441" s="5">
        <v>2</v>
      </c>
      <c r="N4441" s="6" t="str">
        <f>IF(ev_charging_network_usage_!$I4441&lt;=10,"Low",IF(ev_charging_network_usage_!$I4441&lt;=30,"Medium","High"))</f>
        <v>Low</v>
      </c>
      <c r="O4441" s="6" t="str">
        <f t="shared" si="281"/>
        <v>Low Satisfaction</v>
      </c>
      <c r="P4441" s="6" t="str">
        <f>IF(ev_charging_network_usage_!$H4441&lt;30,"Short Charging",IF(ev_charging_network_usage_!$H4441&lt;=60,"Medium Charging","Long Charging"))</f>
        <v>Medium Charging</v>
      </c>
      <c r="Q4441" s="6">
        <f t="shared" si="280"/>
        <v>3</v>
      </c>
      <c r="R4441" s="30">
        <f t="shared" si="278"/>
        <v>0.95347222222222228</v>
      </c>
      <c r="S4441" s="28">
        <f t="shared" si="279"/>
        <v>45362</v>
      </c>
      <c r="T4441" s="28"/>
    </row>
    <row r="4442" spans="1:20" ht="13.2" x14ac:dyDescent="0.25">
      <c r="A4442" s="7" t="s">
        <v>9799</v>
      </c>
      <c r="B4442" s="7" t="s">
        <v>14</v>
      </c>
      <c r="C4442" s="7" t="s">
        <v>30</v>
      </c>
      <c r="D4442" s="7" t="s">
        <v>22</v>
      </c>
      <c r="E4442" s="7" t="s">
        <v>17</v>
      </c>
      <c r="F4442" s="8">
        <v>45205.245138888888</v>
      </c>
      <c r="G4442" s="8">
        <v>45205.270138888889</v>
      </c>
      <c r="H4442" s="7">
        <v>36</v>
      </c>
      <c r="I4442" s="7">
        <v>51.77</v>
      </c>
      <c r="J4442" s="7">
        <v>15</v>
      </c>
      <c r="K4442" s="7">
        <v>776.55</v>
      </c>
      <c r="L4442" s="7" t="s">
        <v>27</v>
      </c>
      <c r="M4442" s="9">
        <v>1</v>
      </c>
      <c r="N4442" s="6" t="str">
        <f>IF(ev_charging_network_usage_!$I4442&lt;=10,"Low",IF(ev_charging_network_usage_!$I4442&lt;=30,"Medium","High"))</f>
        <v>High</v>
      </c>
      <c r="O4442" s="6" t="str">
        <f t="shared" si="281"/>
        <v>Low Satisfaction</v>
      </c>
      <c r="P4442" s="6" t="str">
        <f>IF(ev_charging_network_usage_!$H4442&lt;30,"Short Charging",IF(ev_charging_network_usage_!$H4442&lt;=60,"Medium Charging","Long Charging"))</f>
        <v>Medium Charging</v>
      </c>
      <c r="Q4442" s="6">
        <f t="shared" si="280"/>
        <v>2</v>
      </c>
      <c r="R4442" s="30">
        <f t="shared" si="278"/>
        <v>0.24513888888888888</v>
      </c>
      <c r="S4442" s="28">
        <f t="shared" si="279"/>
        <v>45205</v>
      </c>
      <c r="T4442" s="28"/>
    </row>
    <row r="4443" spans="1:20" ht="13.2" x14ac:dyDescent="0.25">
      <c r="A4443" s="3" t="s">
        <v>9800</v>
      </c>
      <c r="B4443" s="3" t="s">
        <v>43</v>
      </c>
      <c r="C4443" s="3" t="s">
        <v>30</v>
      </c>
      <c r="D4443" s="3" t="s">
        <v>34</v>
      </c>
      <c r="E4443" s="3" t="s">
        <v>17</v>
      </c>
      <c r="F4443" s="4">
        <v>45233.320833333331</v>
      </c>
      <c r="G4443" s="4">
        <v>45233.379861111112</v>
      </c>
      <c r="H4443" s="3">
        <v>85</v>
      </c>
      <c r="I4443" s="3">
        <v>46.11</v>
      </c>
      <c r="J4443" s="3">
        <v>10</v>
      </c>
      <c r="K4443" s="3">
        <v>461.1</v>
      </c>
      <c r="L4443" s="3" t="s">
        <v>38</v>
      </c>
      <c r="M4443" s="5">
        <v>3</v>
      </c>
      <c r="N4443" s="6" t="str">
        <f>IF(ev_charging_network_usage_!$I4443&lt;=10,"Low",IF(ev_charging_network_usage_!$I4443&lt;=30,"Medium","High"))</f>
        <v>High</v>
      </c>
      <c r="O4443" s="6" t="str">
        <f t="shared" si="281"/>
        <v>Medium Satisfaction</v>
      </c>
      <c r="P4443" s="6" t="str">
        <f>IF(ev_charging_network_usage_!$H4443&lt;30,"Short Charging",IF(ev_charging_network_usage_!$H4443&lt;=60,"Medium Charging","Long Charging"))</f>
        <v>Long Charging</v>
      </c>
      <c r="Q4443" s="6">
        <f t="shared" si="280"/>
        <v>2</v>
      </c>
      <c r="R4443" s="30">
        <f t="shared" si="278"/>
        <v>0.32083333333333336</v>
      </c>
      <c r="S4443" s="28">
        <f t="shared" si="279"/>
        <v>45233</v>
      </c>
      <c r="T4443" s="28"/>
    </row>
    <row r="4444" spans="1:20" ht="13.2" x14ac:dyDescent="0.25">
      <c r="A4444" s="7" t="s">
        <v>9801</v>
      </c>
      <c r="B4444" s="7" t="s">
        <v>78</v>
      </c>
      <c r="C4444" s="7" t="s">
        <v>21</v>
      </c>
      <c r="D4444" s="7" t="s">
        <v>31</v>
      </c>
      <c r="E4444" s="7" t="s">
        <v>35</v>
      </c>
      <c r="F4444" s="7" t="s">
        <v>9802</v>
      </c>
      <c r="G4444" s="7" t="s">
        <v>9803</v>
      </c>
      <c r="H4444" s="7">
        <v>107</v>
      </c>
      <c r="I4444" s="7">
        <v>46.48</v>
      </c>
      <c r="J4444" s="7">
        <v>12</v>
      </c>
      <c r="K4444" s="7">
        <v>557.76</v>
      </c>
      <c r="L4444" s="7" t="s">
        <v>38</v>
      </c>
      <c r="M4444" s="9">
        <v>3</v>
      </c>
      <c r="N4444" s="6" t="str">
        <f>IF(ev_charging_network_usage_!$I4444&lt;=10,"Low",IF(ev_charging_network_usage_!$I4444&lt;=30,"Medium","High"))</f>
        <v>High</v>
      </c>
      <c r="O4444" s="6" t="str">
        <f t="shared" si="281"/>
        <v>Medium Satisfaction</v>
      </c>
      <c r="P4444" s="6" t="str">
        <f>IF(ev_charging_network_usage_!$H4444&lt;30,"Short Charging",IF(ev_charging_network_usage_!$H4444&lt;=60,"Medium Charging","Long Charging"))</f>
        <v>Long Charging</v>
      </c>
      <c r="Q4444" s="6">
        <f t="shared" si="280"/>
        <v>1</v>
      </c>
      <c r="R4444" s="30">
        <f t="shared" si="278"/>
        <v>0.58611111111111114</v>
      </c>
      <c r="S4444" s="28">
        <f t="shared" si="279"/>
        <v>45131</v>
      </c>
      <c r="T4444" s="28"/>
    </row>
    <row r="4445" spans="1:20" ht="13.2" x14ac:dyDescent="0.25">
      <c r="A4445" s="3" t="s">
        <v>9804</v>
      </c>
      <c r="B4445" s="3" t="s">
        <v>78</v>
      </c>
      <c r="C4445" s="3" t="s">
        <v>21</v>
      </c>
      <c r="D4445" s="3" t="s">
        <v>22</v>
      </c>
      <c r="E4445" s="3" t="s">
        <v>35</v>
      </c>
      <c r="F4445" s="3" t="s">
        <v>9805</v>
      </c>
      <c r="G4445" s="3" t="s">
        <v>9806</v>
      </c>
      <c r="H4445" s="3">
        <v>93</v>
      </c>
      <c r="I4445" s="3">
        <v>21.75</v>
      </c>
      <c r="J4445" s="3">
        <v>12</v>
      </c>
      <c r="K4445" s="3">
        <v>261</v>
      </c>
      <c r="L4445" s="3" t="s">
        <v>23</v>
      </c>
      <c r="M4445" s="5">
        <v>3</v>
      </c>
      <c r="N4445" s="6" t="str">
        <f>IF(ev_charging_network_usage_!$I4445&lt;=10,"Low",IF(ev_charging_network_usage_!$I4445&lt;=30,"Medium","High"))</f>
        <v>Medium</v>
      </c>
      <c r="O4445" s="6" t="str">
        <f t="shared" si="281"/>
        <v>Medium Satisfaction</v>
      </c>
      <c r="P4445" s="6" t="str">
        <f>IF(ev_charging_network_usage_!$H4445&lt;30,"Short Charging",IF(ev_charging_network_usage_!$H4445&lt;=60,"Medium Charging","Long Charging"))</f>
        <v>Long Charging</v>
      </c>
      <c r="Q4445" s="6">
        <f t="shared" si="280"/>
        <v>1</v>
      </c>
      <c r="R4445" s="30">
        <f t="shared" si="278"/>
        <v>0.48055555555555557</v>
      </c>
      <c r="S4445" s="28">
        <f t="shared" si="279"/>
        <v>45364</v>
      </c>
      <c r="T4445" s="28"/>
    </row>
    <row r="4446" spans="1:20" ht="13.2" x14ac:dyDescent="0.25">
      <c r="A4446" s="7" t="s">
        <v>9807</v>
      </c>
      <c r="B4446" s="7" t="s">
        <v>14</v>
      </c>
      <c r="C4446" s="7" t="s">
        <v>30</v>
      </c>
      <c r="D4446" s="7" t="s">
        <v>22</v>
      </c>
      <c r="E4446" s="7" t="s">
        <v>35</v>
      </c>
      <c r="F4446" s="7" t="s">
        <v>9808</v>
      </c>
      <c r="G4446" s="7" t="s">
        <v>9809</v>
      </c>
      <c r="H4446" s="7">
        <v>24</v>
      </c>
      <c r="I4446" s="7">
        <v>21.48</v>
      </c>
      <c r="J4446" s="7">
        <v>15</v>
      </c>
      <c r="K4446" s="7">
        <v>322.2</v>
      </c>
      <c r="L4446" s="7" t="s">
        <v>23</v>
      </c>
      <c r="M4446" s="9">
        <v>2</v>
      </c>
      <c r="N4446" s="6" t="str">
        <f>IF(ev_charging_network_usage_!$I4446&lt;=10,"Low",IF(ev_charging_network_usage_!$I4446&lt;=30,"Medium","High"))</f>
        <v>Medium</v>
      </c>
      <c r="O4446" s="6" t="str">
        <f t="shared" si="281"/>
        <v>Low Satisfaction</v>
      </c>
      <c r="P4446" s="6" t="str">
        <f>IF(ev_charging_network_usage_!$H4446&lt;30,"Short Charging",IF(ev_charging_network_usage_!$H4446&lt;=60,"Medium Charging","Long Charging"))</f>
        <v>Short Charging</v>
      </c>
      <c r="Q4446" s="6">
        <f t="shared" si="280"/>
        <v>2</v>
      </c>
      <c r="R4446" s="30">
        <f t="shared" si="278"/>
        <v>0.61597222222222225</v>
      </c>
      <c r="S4446" s="28">
        <f t="shared" si="279"/>
        <v>45587</v>
      </c>
      <c r="T4446" s="28"/>
    </row>
    <row r="4447" spans="1:20" ht="13.2" x14ac:dyDescent="0.25">
      <c r="A4447" s="3" t="s">
        <v>9810</v>
      </c>
      <c r="B4447" s="3" t="s">
        <v>29</v>
      </c>
      <c r="C4447" s="3" t="s">
        <v>15</v>
      </c>
      <c r="D4447" s="3" t="s">
        <v>34</v>
      </c>
      <c r="E4447" s="3" t="s">
        <v>35</v>
      </c>
      <c r="F4447" s="4">
        <v>45329.865972222222</v>
      </c>
      <c r="G4447" s="4">
        <v>45329.888888888891</v>
      </c>
      <c r="H4447" s="3">
        <v>33</v>
      </c>
      <c r="I4447" s="3">
        <v>51.2</v>
      </c>
      <c r="J4447" s="3">
        <v>15</v>
      </c>
      <c r="K4447" s="3">
        <v>768</v>
      </c>
      <c r="L4447" s="3" t="s">
        <v>27</v>
      </c>
      <c r="M4447" s="5">
        <v>3</v>
      </c>
      <c r="N4447" s="6" t="str">
        <f>IF(ev_charging_network_usage_!$I4447&lt;=10,"Low",IF(ev_charging_network_usage_!$I4447&lt;=30,"Medium","High"))</f>
        <v>High</v>
      </c>
      <c r="O4447" s="6" t="str">
        <f t="shared" si="281"/>
        <v>Medium Satisfaction</v>
      </c>
      <c r="P4447" s="6" t="str">
        <f>IF(ev_charging_network_usage_!$H4447&lt;30,"Short Charging",IF(ev_charging_network_usage_!$H4447&lt;=60,"Medium Charging","Long Charging"))</f>
        <v>Medium Charging</v>
      </c>
      <c r="Q4447" s="6">
        <f t="shared" si="280"/>
        <v>3</v>
      </c>
      <c r="R4447" s="30">
        <f t="shared" si="278"/>
        <v>0.86597222222222225</v>
      </c>
      <c r="S4447" s="28">
        <f t="shared" si="279"/>
        <v>45329</v>
      </c>
      <c r="T4447" s="28"/>
    </row>
    <row r="4448" spans="1:20" ht="13.2" x14ac:dyDescent="0.25">
      <c r="A4448" s="7" t="s">
        <v>9811</v>
      </c>
      <c r="B4448" s="7" t="s">
        <v>29</v>
      </c>
      <c r="C4448" s="7" t="s">
        <v>21</v>
      </c>
      <c r="D4448" s="7" t="s">
        <v>34</v>
      </c>
      <c r="E4448" s="7" t="s">
        <v>35</v>
      </c>
      <c r="F4448" s="7" t="s">
        <v>9812</v>
      </c>
      <c r="G4448" s="7" t="s">
        <v>9813</v>
      </c>
      <c r="H4448" s="7">
        <v>10</v>
      </c>
      <c r="I4448" s="7">
        <v>29.1</v>
      </c>
      <c r="J4448" s="7">
        <v>10</v>
      </c>
      <c r="K4448" s="7">
        <v>291</v>
      </c>
      <c r="L4448" s="7" t="s">
        <v>23</v>
      </c>
      <c r="M4448" s="9">
        <v>4</v>
      </c>
      <c r="N4448" s="6" t="str">
        <f>IF(ev_charging_network_usage_!$I4448&lt;=10,"Low",IF(ev_charging_network_usage_!$I4448&lt;=30,"Medium","High"))</f>
        <v>Medium</v>
      </c>
      <c r="O4448" s="6" t="str">
        <f t="shared" si="281"/>
        <v>Medium Satisfaction</v>
      </c>
      <c r="P4448" s="6" t="str">
        <f>IF(ev_charging_network_usage_!$H4448&lt;30,"Short Charging",IF(ev_charging_network_usage_!$H4448&lt;=60,"Medium Charging","Long Charging"))</f>
        <v>Short Charging</v>
      </c>
      <c r="Q4448" s="6">
        <f t="shared" si="280"/>
        <v>1</v>
      </c>
      <c r="R4448" s="30">
        <f t="shared" si="278"/>
        <v>0.39374999999999999</v>
      </c>
      <c r="S4448" s="28">
        <f t="shared" si="279"/>
        <v>45626</v>
      </c>
      <c r="T4448" s="28"/>
    </row>
    <row r="4449" spans="1:20" ht="13.2" x14ac:dyDescent="0.25">
      <c r="A4449" s="3" t="s">
        <v>9814</v>
      </c>
      <c r="B4449" s="3" t="s">
        <v>59</v>
      </c>
      <c r="C4449" s="3" t="s">
        <v>21</v>
      </c>
      <c r="D4449" s="3" t="s">
        <v>34</v>
      </c>
      <c r="E4449" s="3" t="s">
        <v>35</v>
      </c>
      <c r="F4449" s="3" t="s">
        <v>9815</v>
      </c>
      <c r="G4449" s="3" t="s">
        <v>9816</v>
      </c>
      <c r="H4449" s="3">
        <v>38</v>
      </c>
      <c r="I4449" s="3">
        <v>49.88</v>
      </c>
      <c r="J4449" s="3">
        <v>10</v>
      </c>
      <c r="K4449" s="3">
        <v>498.8</v>
      </c>
      <c r="L4449" s="3" t="s">
        <v>23</v>
      </c>
      <c r="M4449" s="5">
        <v>3</v>
      </c>
      <c r="N4449" s="6" t="str">
        <f>IF(ev_charging_network_usage_!$I4449&lt;=10,"Low",IF(ev_charging_network_usage_!$I4449&lt;=30,"Medium","High"))</f>
        <v>High</v>
      </c>
      <c r="O4449" s="6" t="str">
        <f t="shared" si="281"/>
        <v>Medium Satisfaction</v>
      </c>
      <c r="P4449" s="6" t="str">
        <f>IF(ev_charging_network_usage_!$H4449&lt;30,"Short Charging",IF(ev_charging_network_usage_!$H4449&lt;=60,"Medium Charging","Long Charging"))</f>
        <v>Medium Charging</v>
      </c>
      <c r="Q4449" s="6">
        <f t="shared" si="280"/>
        <v>1</v>
      </c>
      <c r="R4449" s="30">
        <f t="shared" si="278"/>
        <v>0.98958333333333337</v>
      </c>
      <c r="S4449" s="28">
        <f t="shared" si="279"/>
        <v>45068</v>
      </c>
      <c r="T4449" s="28"/>
    </row>
    <row r="4450" spans="1:20" ht="13.2" x14ac:dyDescent="0.25">
      <c r="A4450" s="7" t="s">
        <v>9817</v>
      </c>
      <c r="B4450" s="7" t="s">
        <v>48</v>
      </c>
      <c r="C4450" s="7" t="s">
        <v>21</v>
      </c>
      <c r="D4450" s="7" t="s">
        <v>16</v>
      </c>
      <c r="E4450" s="7" t="s">
        <v>17</v>
      </c>
      <c r="F4450" s="7" t="s">
        <v>9818</v>
      </c>
      <c r="G4450" s="7" t="s">
        <v>9819</v>
      </c>
      <c r="H4450" s="7">
        <v>49</v>
      </c>
      <c r="I4450" s="7">
        <v>7.22</v>
      </c>
      <c r="J4450" s="7">
        <v>10</v>
      </c>
      <c r="K4450" s="7">
        <v>72.2</v>
      </c>
      <c r="L4450" s="7" t="s">
        <v>18</v>
      </c>
      <c r="M4450" s="9">
        <v>1</v>
      </c>
      <c r="N4450" s="6" t="str">
        <f>IF(ev_charging_network_usage_!$I4450&lt;=10,"Low",IF(ev_charging_network_usage_!$I4450&lt;=30,"Medium","High"))</f>
        <v>Low</v>
      </c>
      <c r="O4450" s="6" t="str">
        <f t="shared" si="281"/>
        <v>Low Satisfaction</v>
      </c>
      <c r="P4450" s="6" t="str">
        <f>IF(ev_charging_network_usage_!$H4450&lt;30,"Short Charging",IF(ev_charging_network_usage_!$H4450&lt;=60,"Medium Charging","Long Charging"))</f>
        <v>Medium Charging</v>
      </c>
      <c r="Q4450" s="6">
        <f t="shared" si="280"/>
        <v>1</v>
      </c>
      <c r="R4450" s="30">
        <f t="shared" si="278"/>
        <v>2.0833333333333333E-3</v>
      </c>
      <c r="S4450" s="28">
        <f t="shared" si="279"/>
        <v>45565</v>
      </c>
      <c r="T4450" s="28"/>
    </row>
    <row r="4451" spans="1:20" ht="13.2" x14ac:dyDescent="0.25">
      <c r="A4451" s="3" t="s">
        <v>9820</v>
      </c>
      <c r="B4451" s="3" t="s">
        <v>29</v>
      </c>
      <c r="C4451" s="3" t="s">
        <v>15</v>
      </c>
      <c r="D4451" s="3" t="s">
        <v>16</v>
      </c>
      <c r="E4451" s="3" t="s">
        <v>17</v>
      </c>
      <c r="F4451" s="4">
        <v>44964.031944444447</v>
      </c>
      <c r="G4451" s="4">
        <v>44964.088194444441</v>
      </c>
      <c r="H4451" s="3">
        <v>81</v>
      </c>
      <c r="I4451" s="3">
        <v>7.18</v>
      </c>
      <c r="J4451" s="3">
        <v>10</v>
      </c>
      <c r="K4451" s="3">
        <v>71.8</v>
      </c>
      <c r="L4451" s="3" t="s">
        <v>27</v>
      </c>
      <c r="M4451" s="5">
        <v>1</v>
      </c>
      <c r="N4451" s="6" t="str">
        <f>IF(ev_charging_network_usage_!$I4451&lt;=10,"Low",IF(ev_charging_network_usage_!$I4451&lt;=30,"Medium","High"))</f>
        <v>Low</v>
      </c>
      <c r="O4451" s="6" t="str">
        <f t="shared" si="281"/>
        <v>Low Satisfaction</v>
      </c>
      <c r="P4451" s="6" t="str">
        <f>IF(ev_charging_network_usage_!$H4451&lt;30,"Short Charging",IF(ev_charging_network_usage_!$H4451&lt;=60,"Medium Charging","Long Charging"))</f>
        <v>Long Charging</v>
      </c>
      <c r="Q4451" s="6">
        <f t="shared" si="280"/>
        <v>3</v>
      </c>
      <c r="R4451" s="30">
        <f t="shared" si="278"/>
        <v>3.1944444444444442E-2</v>
      </c>
      <c r="S4451" s="28">
        <f t="shared" si="279"/>
        <v>44964</v>
      </c>
      <c r="T4451" s="28"/>
    </row>
    <row r="4452" spans="1:20" ht="13.2" x14ac:dyDescent="0.25">
      <c r="A4452" s="7" t="s">
        <v>9821</v>
      </c>
      <c r="B4452" s="7" t="s">
        <v>78</v>
      </c>
      <c r="C4452" s="7" t="s">
        <v>30</v>
      </c>
      <c r="D4452" s="7" t="s">
        <v>22</v>
      </c>
      <c r="E4452" s="7" t="s">
        <v>35</v>
      </c>
      <c r="F4452" s="7" t="s">
        <v>9822</v>
      </c>
      <c r="G4452" s="7" t="s">
        <v>9823</v>
      </c>
      <c r="H4452" s="7">
        <v>49</v>
      </c>
      <c r="I4452" s="7">
        <v>8.06</v>
      </c>
      <c r="J4452" s="7">
        <v>15</v>
      </c>
      <c r="K4452" s="7">
        <v>120.9</v>
      </c>
      <c r="L4452" s="7" t="s">
        <v>18</v>
      </c>
      <c r="M4452" s="9">
        <v>2</v>
      </c>
      <c r="N4452" s="6" t="str">
        <f>IF(ev_charging_network_usage_!$I4452&lt;=10,"Low",IF(ev_charging_network_usage_!$I4452&lt;=30,"Medium","High"))</f>
        <v>Low</v>
      </c>
      <c r="O4452" s="6" t="str">
        <f t="shared" si="281"/>
        <v>Low Satisfaction</v>
      </c>
      <c r="P4452" s="6" t="str">
        <f>IF(ev_charging_network_usage_!$H4452&lt;30,"Short Charging",IF(ev_charging_network_usage_!$H4452&lt;=60,"Medium Charging","Long Charging"))</f>
        <v>Medium Charging</v>
      </c>
      <c r="Q4452" s="6">
        <f t="shared" si="280"/>
        <v>2</v>
      </c>
      <c r="R4452" s="30">
        <f t="shared" si="278"/>
        <v>0.50972222222222219</v>
      </c>
      <c r="S4452" s="28">
        <f t="shared" si="279"/>
        <v>45252</v>
      </c>
      <c r="T4452" s="28"/>
    </row>
    <row r="4453" spans="1:20" ht="13.2" x14ac:dyDescent="0.25">
      <c r="A4453" s="3" t="s">
        <v>9824</v>
      </c>
      <c r="B4453" s="3" t="s">
        <v>14</v>
      </c>
      <c r="C4453" s="3" t="s">
        <v>15</v>
      </c>
      <c r="D4453" s="3" t="s">
        <v>22</v>
      </c>
      <c r="E4453" s="3" t="s">
        <v>35</v>
      </c>
      <c r="F4453" s="3" t="s">
        <v>9825</v>
      </c>
      <c r="G4453" s="3" t="s">
        <v>9826</v>
      </c>
      <c r="H4453" s="3">
        <v>21</v>
      </c>
      <c r="I4453" s="3">
        <v>47.71</v>
      </c>
      <c r="J4453" s="3">
        <v>8</v>
      </c>
      <c r="K4453" s="3">
        <v>381.68</v>
      </c>
      <c r="L4453" s="3" t="s">
        <v>38</v>
      </c>
      <c r="M4453" s="5">
        <v>2</v>
      </c>
      <c r="N4453" s="6" t="str">
        <f>IF(ev_charging_network_usage_!$I4453&lt;=10,"Low",IF(ev_charging_network_usage_!$I4453&lt;=30,"Medium","High"))</f>
        <v>High</v>
      </c>
      <c r="O4453" s="6" t="str">
        <f t="shared" si="281"/>
        <v>Low Satisfaction</v>
      </c>
      <c r="P4453" s="6" t="str">
        <f>IF(ev_charging_network_usage_!$H4453&lt;30,"Short Charging",IF(ev_charging_network_usage_!$H4453&lt;=60,"Medium Charging","Long Charging"))</f>
        <v>Short Charging</v>
      </c>
      <c r="Q4453" s="6">
        <f t="shared" si="280"/>
        <v>3</v>
      </c>
      <c r="R4453" s="30">
        <f t="shared" si="278"/>
        <v>4.9305555555555554E-2</v>
      </c>
      <c r="S4453" s="28">
        <f t="shared" si="279"/>
        <v>45425</v>
      </c>
      <c r="T4453" s="28"/>
    </row>
    <row r="4454" spans="1:20" ht="13.2" x14ac:dyDescent="0.25">
      <c r="A4454" s="7" t="s">
        <v>9827</v>
      </c>
      <c r="B4454" s="7" t="s">
        <v>55</v>
      </c>
      <c r="C4454" s="7" t="s">
        <v>30</v>
      </c>
      <c r="D4454" s="7" t="s">
        <v>34</v>
      </c>
      <c r="E4454" s="7" t="s">
        <v>17</v>
      </c>
      <c r="F4454" s="7" t="s">
        <v>9828</v>
      </c>
      <c r="G4454" s="7" t="s">
        <v>9829</v>
      </c>
      <c r="H4454" s="7">
        <v>105</v>
      </c>
      <c r="I4454" s="7">
        <v>49.55</v>
      </c>
      <c r="J4454" s="7">
        <v>15</v>
      </c>
      <c r="K4454" s="7">
        <v>743.25</v>
      </c>
      <c r="L4454" s="7" t="s">
        <v>18</v>
      </c>
      <c r="M4454" s="9">
        <v>2</v>
      </c>
      <c r="N4454" s="6" t="str">
        <f>IF(ev_charging_network_usage_!$I4454&lt;=10,"Low",IF(ev_charging_network_usage_!$I4454&lt;=30,"Medium","High"))</f>
        <v>High</v>
      </c>
      <c r="O4454" s="6" t="str">
        <f t="shared" si="281"/>
        <v>Low Satisfaction</v>
      </c>
      <c r="P4454" s="6" t="str">
        <f>IF(ev_charging_network_usage_!$H4454&lt;30,"Short Charging",IF(ev_charging_network_usage_!$H4454&lt;=60,"Medium Charging","Long Charging"))</f>
        <v>Long Charging</v>
      </c>
      <c r="Q4454" s="6">
        <f t="shared" si="280"/>
        <v>2</v>
      </c>
      <c r="R4454" s="30">
        <f t="shared" si="278"/>
        <v>0.17222222222222222</v>
      </c>
      <c r="S4454" s="28">
        <f t="shared" si="279"/>
        <v>45260</v>
      </c>
      <c r="T4454" s="28"/>
    </row>
    <row r="4455" spans="1:20" ht="13.2" x14ac:dyDescent="0.25">
      <c r="A4455" s="3" t="s">
        <v>9830</v>
      </c>
      <c r="B4455" s="3" t="s">
        <v>78</v>
      </c>
      <c r="C4455" s="3" t="s">
        <v>21</v>
      </c>
      <c r="D4455" s="3" t="s">
        <v>22</v>
      </c>
      <c r="E4455" s="3" t="s">
        <v>35</v>
      </c>
      <c r="F4455" s="4">
        <v>45631.027083333334</v>
      </c>
      <c r="G4455" s="4">
        <v>45631.074999999997</v>
      </c>
      <c r="H4455" s="3">
        <v>69</v>
      </c>
      <c r="I4455" s="3">
        <v>28.82</v>
      </c>
      <c r="J4455" s="3">
        <v>12</v>
      </c>
      <c r="K4455" s="3">
        <v>345.84</v>
      </c>
      <c r="L4455" s="3" t="s">
        <v>38</v>
      </c>
      <c r="M4455" s="5">
        <v>2</v>
      </c>
      <c r="N4455" s="6" t="str">
        <f>IF(ev_charging_network_usage_!$I4455&lt;=10,"Low",IF(ev_charging_network_usage_!$I4455&lt;=30,"Medium","High"))</f>
        <v>Medium</v>
      </c>
      <c r="O4455" s="6" t="str">
        <f t="shared" si="281"/>
        <v>Low Satisfaction</v>
      </c>
      <c r="P4455" s="6" t="str">
        <f>IF(ev_charging_network_usage_!$H4455&lt;30,"Short Charging",IF(ev_charging_network_usage_!$H4455&lt;=60,"Medium Charging","Long Charging"))</f>
        <v>Long Charging</v>
      </c>
      <c r="Q4455" s="6">
        <f t="shared" si="280"/>
        <v>1</v>
      </c>
      <c r="R4455" s="30">
        <f t="shared" si="278"/>
        <v>2.7083333333333334E-2</v>
      </c>
      <c r="S4455" s="28">
        <f t="shared" si="279"/>
        <v>45631</v>
      </c>
      <c r="T4455" s="28"/>
    </row>
    <row r="4456" spans="1:20" ht="13.2" x14ac:dyDescent="0.25">
      <c r="A4456" s="7" t="s">
        <v>9831</v>
      </c>
      <c r="B4456" s="7" t="s">
        <v>20</v>
      </c>
      <c r="C4456" s="7" t="s">
        <v>15</v>
      </c>
      <c r="D4456" s="7" t="s">
        <v>16</v>
      </c>
      <c r="E4456" s="7" t="s">
        <v>35</v>
      </c>
      <c r="F4456" s="7" t="s">
        <v>9832</v>
      </c>
      <c r="G4456" s="7" t="s">
        <v>9833</v>
      </c>
      <c r="H4456" s="7">
        <v>99</v>
      </c>
      <c r="I4456" s="7">
        <v>27.07</v>
      </c>
      <c r="J4456" s="7">
        <v>8</v>
      </c>
      <c r="K4456" s="7">
        <v>216.56</v>
      </c>
      <c r="L4456" s="7" t="s">
        <v>23</v>
      </c>
      <c r="M4456" s="9">
        <v>5</v>
      </c>
      <c r="N4456" s="6" t="str">
        <f>IF(ev_charging_network_usage_!$I4456&lt;=10,"Low",IF(ev_charging_network_usage_!$I4456&lt;=30,"Medium","High"))</f>
        <v>Medium</v>
      </c>
      <c r="O4456" s="6" t="str">
        <f t="shared" si="281"/>
        <v>High Satisfaction</v>
      </c>
      <c r="P4456" s="6" t="str">
        <f>IF(ev_charging_network_usage_!$H4456&lt;30,"Short Charging",IF(ev_charging_network_usage_!$H4456&lt;=60,"Medium Charging","Long Charging"))</f>
        <v>Long Charging</v>
      </c>
      <c r="Q4456" s="6">
        <f t="shared" si="280"/>
        <v>3</v>
      </c>
      <c r="R4456" s="30">
        <f t="shared" si="278"/>
        <v>0.46736111111111112</v>
      </c>
      <c r="S4456" s="28">
        <f t="shared" si="279"/>
        <v>45067</v>
      </c>
      <c r="T4456" s="28"/>
    </row>
    <row r="4457" spans="1:20" ht="13.2" x14ac:dyDescent="0.25">
      <c r="A4457" s="3" t="s">
        <v>9834</v>
      </c>
      <c r="B4457" s="3" t="s">
        <v>78</v>
      </c>
      <c r="C4457" s="3" t="s">
        <v>30</v>
      </c>
      <c r="D4457" s="3" t="s">
        <v>22</v>
      </c>
      <c r="E4457" s="3" t="s">
        <v>35</v>
      </c>
      <c r="F4457" s="3" t="s">
        <v>9835</v>
      </c>
      <c r="G4457" s="3" t="s">
        <v>9836</v>
      </c>
      <c r="H4457" s="3">
        <v>55</v>
      </c>
      <c r="I4457" s="3">
        <v>42.79</v>
      </c>
      <c r="J4457" s="3">
        <v>15</v>
      </c>
      <c r="K4457" s="3">
        <v>641.85</v>
      </c>
      <c r="L4457" s="3" t="s">
        <v>23</v>
      </c>
      <c r="M4457" s="5">
        <v>3</v>
      </c>
      <c r="N4457" s="6" t="str">
        <f>IF(ev_charging_network_usage_!$I4457&lt;=10,"Low",IF(ev_charging_network_usage_!$I4457&lt;=30,"Medium","High"))</f>
        <v>High</v>
      </c>
      <c r="O4457" s="6" t="str">
        <f t="shared" si="281"/>
        <v>Medium Satisfaction</v>
      </c>
      <c r="P4457" s="6" t="str">
        <f>IF(ev_charging_network_usage_!$H4457&lt;30,"Short Charging",IF(ev_charging_network_usage_!$H4457&lt;=60,"Medium Charging","Long Charging"))</f>
        <v>Medium Charging</v>
      </c>
      <c r="Q4457" s="6">
        <f t="shared" si="280"/>
        <v>2</v>
      </c>
      <c r="R4457" s="30">
        <f t="shared" si="278"/>
        <v>0.29097222222222224</v>
      </c>
      <c r="S4457" s="28">
        <f t="shared" si="279"/>
        <v>45126</v>
      </c>
      <c r="T4457" s="28"/>
    </row>
    <row r="4458" spans="1:20" ht="13.2" x14ac:dyDescent="0.25">
      <c r="A4458" s="7" t="s">
        <v>9837</v>
      </c>
      <c r="B4458" s="7" t="s">
        <v>20</v>
      </c>
      <c r="C4458" s="7" t="s">
        <v>30</v>
      </c>
      <c r="D4458" s="7" t="s">
        <v>16</v>
      </c>
      <c r="E4458" s="7" t="s">
        <v>35</v>
      </c>
      <c r="F4458" s="8">
        <v>44929.10833333333</v>
      </c>
      <c r="G4458" s="8">
        <v>44929.163194444445</v>
      </c>
      <c r="H4458" s="7">
        <v>79</v>
      </c>
      <c r="I4458" s="7">
        <v>12.9</v>
      </c>
      <c r="J4458" s="7">
        <v>15</v>
      </c>
      <c r="K4458" s="7">
        <v>193.5</v>
      </c>
      <c r="L4458" s="7" t="s">
        <v>27</v>
      </c>
      <c r="M4458" s="9">
        <v>4</v>
      </c>
      <c r="N4458" s="6" t="str">
        <f>IF(ev_charging_network_usage_!$I4458&lt;=10,"Low",IF(ev_charging_network_usage_!$I4458&lt;=30,"Medium","High"))</f>
        <v>Medium</v>
      </c>
      <c r="O4458" s="6" t="str">
        <f t="shared" si="281"/>
        <v>Medium Satisfaction</v>
      </c>
      <c r="P4458" s="6" t="str">
        <f>IF(ev_charging_network_usage_!$H4458&lt;30,"Short Charging",IF(ev_charging_network_usage_!$H4458&lt;=60,"Medium Charging","Long Charging"))</f>
        <v>Long Charging</v>
      </c>
      <c r="Q4458" s="6">
        <f t="shared" si="280"/>
        <v>2</v>
      </c>
      <c r="R4458" s="30">
        <f t="shared" si="278"/>
        <v>0.10833333333333334</v>
      </c>
      <c r="S4458" s="28">
        <f t="shared" si="279"/>
        <v>44929</v>
      </c>
      <c r="T4458" s="28"/>
    </row>
    <row r="4459" spans="1:20" ht="13.2" x14ac:dyDescent="0.25">
      <c r="A4459" s="3" t="s">
        <v>9838</v>
      </c>
      <c r="B4459" s="3" t="s">
        <v>43</v>
      </c>
      <c r="C4459" s="3" t="s">
        <v>21</v>
      </c>
      <c r="D4459" s="3" t="s">
        <v>22</v>
      </c>
      <c r="E4459" s="3" t="s">
        <v>35</v>
      </c>
      <c r="F4459" s="4">
        <v>45176.615972222222</v>
      </c>
      <c r="G4459" s="4">
        <v>45176.686111111114</v>
      </c>
      <c r="H4459" s="3">
        <v>101</v>
      </c>
      <c r="I4459" s="3">
        <v>7.32</v>
      </c>
      <c r="J4459" s="3">
        <v>12</v>
      </c>
      <c r="K4459" s="3">
        <v>87.84</v>
      </c>
      <c r="L4459" s="3" t="s">
        <v>23</v>
      </c>
      <c r="M4459" s="5">
        <v>5</v>
      </c>
      <c r="N4459" s="6" t="str">
        <f>IF(ev_charging_network_usage_!$I4459&lt;=10,"Low",IF(ev_charging_network_usage_!$I4459&lt;=30,"Medium","High"))</f>
        <v>Low</v>
      </c>
      <c r="O4459" s="6" t="str">
        <f t="shared" si="281"/>
        <v>High Satisfaction</v>
      </c>
      <c r="P4459" s="6" t="str">
        <f>IF(ev_charging_network_usage_!$H4459&lt;30,"Short Charging",IF(ev_charging_network_usage_!$H4459&lt;=60,"Medium Charging","Long Charging"))</f>
        <v>Long Charging</v>
      </c>
      <c r="Q4459" s="6">
        <f t="shared" si="280"/>
        <v>1</v>
      </c>
      <c r="R4459" s="30">
        <f t="shared" si="278"/>
        <v>0.61597222222222225</v>
      </c>
      <c r="S4459" s="28">
        <f t="shared" si="279"/>
        <v>45176</v>
      </c>
      <c r="T4459" s="28"/>
    </row>
    <row r="4460" spans="1:20" ht="13.2" x14ac:dyDescent="0.25">
      <c r="A4460" s="7" t="s">
        <v>9839</v>
      </c>
      <c r="B4460" s="7" t="s">
        <v>78</v>
      </c>
      <c r="C4460" s="7" t="s">
        <v>30</v>
      </c>
      <c r="D4460" s="7" t="s">
        <v>34</v>
      </c>
      <c r="E4460" s="7" t="s">
        <v>17</v>
      </c>
      <c r="F4460" s="8">
        <v>45538.395138888889</v>
      </c>
      <c r="G4460" s="8">
        <v>45538.438888888886</v>
      </c>
      <c r="H4460" s="7">
        <v>63</v>
      </c>
      <c r="I4460" s="7">
        <v>38.67</v>
      </c>
      <c r="J4460" s="7">
        <v>10</v>
      </c>
      <c r="K4460" s="7">
        <v>386.7</v>
      </c>
      <c r="L4460" s="7" t="s">
        <v>38</v>
      </c>
      <c r="M4460" s="9">
        <v>3</v>
      </c>
      <c r="N4460" s="6" t="str">
        <f>IF(ev_charging_network_usage_!$I4460&lt;=10,"Low",IF(ev_charging_network_usage_!$I4460&lt;=30,"Medium","High"))</f>
        <v>High</v>
      </c>
      <c r="O4460" s="6" t="str">
        <f t="shared" si="281"/>
        <v>Medium Satisfaction</v>
      </c>
      <c r="P4460" s="6" t="str">
        <f>IF(ev_charging_network_usage_!$H4460&lt;30,"Short Charging",IF(ev_charging_network_usage_!$H4460&lt;=60,"Medium Charging","Long Charging"))</f>
        <v>Long Charging</v>
      </c>
      <c r="Q4460" s="6">
        <f t="shared" si="280"/>
        <v>2</v>
      </c>
      <c r="R4460" s="30">
        <f t="shared" si="278"/>
        <v>0.39513888888888887</v>
      </c>
      <c r="S4460" s="28">
        <f t="shared" si="279"/>
        <v>45538</v>
      </c>
      <c r="T4460" s="28"/>
    </row>
    <row r="4461" spans="1:20" ht="13.2" x14ac:dyDescent="0.25">
      <c r="A4461" s="3" t="s">
        <v>9840</v>
      </c>
      <c r="B4461" s="3" t="s">
        <v>29</v>
      </c>
      <c r="C4461" s="3" t="s">
        <v>21</v>
      </c>
      <c r="D4461" s="3" t="s">
        <v>16</v>
      </c>
      <c r="E4461" s="3" t="s">
        <v>17</v>
      </c>
      <c r="F4461" s="3" t="s">
        <v>9841</v>
      </c>
      <c r="G4461" s="3" t="s">
        <v>9842</v>
      </c>
      <c r="H4461" s="3">
        <v>34</v>
      </c>
      <c r="I4461" s="3">
        <v>59.42</v>
      </c>
      <c r="J4461" s="3">
        <v>10</v>
      </c>
      <c r="K4461" s="3">
        <v>594.20000000000005</v>
      </c>
      <c r="L4461" s="3" t="s">
        <v>27</v>
      </c>
      <c r="M4461" s="5">
        <v>2</v>
      </c>
      <c r="N4461" s="6" t="str">
        <f>IF(ev_charging_network_usage_!$I4461&lt;=10,"Low",IF(ev_charging_network_usage_!$I4461&lt;=30,"Medium","High"))</f>
        <v>High</v>
      </c>
      <c r="O4461" s="6" t="str">
        <f t="shared" si="281"/>
        <v>Low Satisfaction</v>
      </c>
      <c r="P4461" s="6" t="str">
        <f>IF(ev_charging_network_usage_!$H4461&lt;30,"Short Charging",IF(ev_charging_network_usage_!$H4461&lt;=60,"Medium Charging","Long Charging"))</f>
        <v>Medium Charging</v>
      </c>
      <c r="Q4461" s="6">
        <f t="shared" si="280"/>
        <v>1</v>
      </c>
      <c r="R4461" s="30">
        <f t="shared" si="278"/>
        <v>0.37638888888888888</v>
      </c>
      <c r="S4461" s="28">
        <f t="shared" si="279"/>
        <v>45433</v>
      </c>
      <c r="T4461" s="28"/>
    </row>
    <row r="4462" spans="1:20" ht="13.2" x14ac:dyDescent="0.25">
      <c r="A4462" s="7" t="s">
        <v>9843</v>
      </c>
      <c r="B4462" s="7" t="s">
        <v>55</v>
      </c>
      <c r="C4462" s="7" t="s">
        <v>15</v>
      </c>
      <c r="D4462" s="7" t="s">
        <v>31</v>
      </c>
      <c r="E4462" s="7" t="s">
        <v>17</v>
      </c>
      <c r="F4462" s="7" t="s">
        <v>9844</v>
      </c>
      <c r="G4462" s="7" t="s">
        <v>9845</v>
      </c>
      <c r="H4462" s="7">
        <v>19</v>
      </c>
      <c r="I4462" s="7">
        <v>38.11</v>
      </c>
      <c r="J4462" s="7">
        <v>10</v>
      </c>
      <c r="K4462" s="7">
        <v>381.1</v>
      </c>
      <c r="L4462" s="7" t="s">
        <v>23</v>
      </c>
      <c r="M4462" s="9">
        <v>2</v>
      </c>
      <c r="N4462" s="6" t="str">
        <f>IF(ev_charging_network_usage_!$I4462&lt;=10,"Low",IF(ev_charging_network_usage_!$I4462&lt;=30,"Medium","High"))</f>
        <v>High</v>
      </c>
      <c r="O4462" s="6" t="str">
        <f t="shared" si="281"/>
        <v>Low Satisfaction</v>
      </c>
      <c r="P4462" s="6" t="str">
        <f>IF(ev_charging_network_usage_!$H4462&lt;30,"Short Charging",IF(ev_charging_network_usage_!$H4462&lt;=60,"Medium Charging","Long Charging"))</f>
        <v>Short Charging</v>
      </c>
      <c r="Q4462" s="6">
        <f t="shared" si="280"/>
        <v>3</v>
      </c>
      <c r="R4462" s="30">
        <f t="shared" si="278"/>
        <v>0.9458333333333333</v>
      </c>
      <c r="S4462" s="28">
        <f t="shared" si="279"/>
        <v>45310</v>
      </c>
      <c r="T4462" s="28"/>
    </row>
    <row r="4463" spans="1:20" ht="13.2" x14ac:dyDescent="0.25">
      <c r="A4463" s="3" t="s">
        <v>9846</v>
      </c>
      <c r="B4463" s="3" t="s">
        <v>29</v>
      </c>
      <c r="C4463" s="3" t="s">
        <v>30</v>
      </c>
      <c r="D4463" s="3" t="s">
        <v>34</v>
      </c>
      <c r="E4463" s="3" t="s">
        <v>35</v>
      </c>
      <c r="F4463" s="3" t="s">
        <v>9847</v>
      </c>
      <c r="G4463" s="3" t="s">
        <v>9848</v>
      </c>
      <c r="H4463" s="3">
        <v>11</v>
      </c>
      <c r="I4463" s="3">
        <v>31.56</v>
      </c>
      <c r="J4463" s="3">
        <v>12</v>
      </c>
      <c r="K4463" s="3">
        <v>378.72</v>
      </c>
      <c r="L4463" s="3" t="s">
        <v>27</v>
      </c>
      <c r="M4463" s="5">
        <v>4</v>
      </c>
      <c r="N4463" s="6" t="str">
        <f>IF(ev_charging_network_usage_!$I4463&lt;=10,"Low",IF(ev_charging_network_usage_!$I4463&lt;=30,"Medium","High"))</f>
        <v>High</v>
      </c>
      <c r="O4463" s="6" t="str">
        <f t="shared" si="281"/>
        <v>Medium Satisfaction</v>
      </c>
      <c r="P4463" s="6" t="str">
        <f>IF(ev_charging_network_usage_!$H4463&lt;30,"Short Charging",IF(ev_charging_network_usage_!$H4463&lt;=60,"Medium Charging","Long Charging"))</f>
        <v>Short Charging</v>
      </c>
      <c r="Q4463" s="6">
        <f t="shared" si="280"/>
        <v>2</v>
      </c>
      <c r="R4463" s="30">
        <f t="shared" si="278"/>
        <v>0.5229166666666667</v>
      </c>
      <c r="S4463" s="28">
        <f t="shared" si="279"/>
        <v>45107</v>
      </c>
      <c r="T4463" s="28"/>
    </row>
    <row r="4464" spans="1:20" ht="13.2" x14ac:dyDescent="0.25">
      <c r="A4464" s="7" t="s">
        <v>9849</v>
      </c>
      <c r="B4464" s="7" t="s">
        <v>48</v>
      </c>
      <c r="C4464" s="7" t="s">
        <v>15</v>
      </c>
      <c r="D4464" s="7" t="s">
        <v>22</v>
      </c>
      <c r="E4464" s="7" t="s">
        <v>35</v>
      </c>
      <c r="F4464" s="7" t="s">
        <v>9850</v>
      </c>
      <c r="G4464" s="7" t="s">
        <v>9851</v>
      </c>
      <c r="H4464" s="7">
        <v>29</v>
      </c>
      <c r="I4464" s="7">
        <v>27.47</v>
      </c>
      <c r="J4464" s="7">
        <v>12</v>
      </c>
      <c r="K4464" s="7">
        <v>329.64</v>
      </c>
      <c r="L4464" s="7" t="s">
        <v>18</v>
      </c>
      <c r="M4464" s="9">
        <v>4</v>
      </c>
      <c r="N4464" s="6" t="str">
        <f>IF(ev_charging_network_usage_!$I4464&lt;=10,"Low",IF(ev_charging_network_usage_!$I4464&lt;=30,"Medium","High"))</f>
        <v>Medium</v>
      </c>
      <c r="O4464" s="6" t="str">
        <f t="shared" si="281"/>
        <v>Medium Satisfaction</v>
      </c>
      <c r="P4464" s="6" t="str">
        <f>IF(ev_charging_network_usage_!$H4464&lt;30,"Short Charging",IF(ev_charging_network_usage_!$H4464&lt;=60,"Medium Charging","Long Charging"))</f>
        <v>Short Charging</v>
      </c>
      <c r="Q4464" s="6">
        <f t="shared" si="280"/>
        <v>3</v>
      </c>
      <c r="R4464" s="30">
        <f t="shared" si="278"/>
        <v>0.17777777777777778</v>
      </c>
      <c r="S4464" s="28">
        <f t="shared" si="279"/>
        <v>45000</v>
      </c>
      <c r="T4464" s="28"/>
    </row>
    <row r="4465" spans="1:20" ht="13.2" x14ac:dyDescent="0.25">
      <c r="A4465" s="3" t="s">
        <v>9852</v>
      </c>
      <c r="B4465" s="3" t="s">
        <v>29</v>
      </c>
      <c r="C4465" s="3" t="s">
        <v>15</v>
      </c>
      <c r="D4465" s="3" t="s">
        <v>34</v>
      </c>
      <c r="E4465" s="3" t="s">
        <v>17</v>
      </c>
      <c r="F4465" s="4">
        <v>44986.633333333331</v>
      </c>
      <c r="G4465" s="4">
        <v>44986.71597222222</v>
      </c>
      <c r="H4465" s="3">
        <v>119</v>
      </c>
      <c r="I4465" s="3">
        <v>13.66</v>
      </c>
      <c r="J4465" s="3">
        <v>12</v>
      </c>
      <c r="K4465" s="3">
        <v>163.92</v>
      </c>
      <c r="L4465" s="3" t="s">
        <v>27</v>
      </c>
      <c r="M4465" s="5">
        <v>2</v>
      </c>
      <c r="N4465" s="6" t="str">
        <f>IF(ev_charging_network_usage_!$I4465&lt;=10,"Low",IF(ev_charging_network_usage_!$I4465&lt;=30,"Medium","High"))</f>
        <v>Medium</v>
      </c>
      <c r="O4465" s="6" t="str">
        <f t="shared" si="281"/>
        <v>Low Satisfaction</v>
      </c>
      <c r="P4465" s="6" t="str">
        <f>IF(ev_charging_network_usage_!$H4465&lt;30,"Short Charging",IF(ev_charging_network_usage_!$H4465&lt;=60,"Medium Charging","Long Charging"))</f>
        <v>Long Charging</v>
      </c>
      <c r="Q4465" s="6">
        <f t="shared" si="280"/>
        <v>3</v>
      </c>
      <c r="R4465" s="30">
        <f t="shared" si="278"/>
        <v>0.6333333333333333</v>
      </c>
      <c r="S4465" s="28">
        <f t="shared" si="279"/>
        <v>44986</v>
      </c>
      <c r="T4465" s="28"/>
    </row>
    <row r="4466" spans="1:20" ht="13.2" x14ac:dyDescent="0.25">
      <c r="A4466" s="7" t="s">
        <v>9853</v>
      </c>
      <c r="B4466" s="7" t="s">
        <v>14</v>
      </c>
      <c r="C4466" s="7" t="s">
        <v>15</v>
      </c>
      <c r="D4466" s="7" t="s">
        <v>34</v>
      </c>
      <c r="E4466" s="7" t="s">
        <v>35</v>
      </c>
      <c r="F4466" s="8">
        <v>45206.681944444441</v>
      </c>
      <c r="G4466" s="8">
        <v>45206.725694444445</v>
      </c>
      <c r="H4466" s="7">
        <v>63</v>
      </c>
      <c r="I4466" s="7">
        <v>55.86</v>
      </c>
      <c r="J4466" s="7">
        <v>8</v>
      </c>
      <c r="K4466" s="7">
        <v>446.88</v>
      </c>
      <c r="L4466" s="7" t="s">
        <v>23</v>
      </c>
      <c r="M4466" s="9">
        <v>1</v>
      </c>
      <c r="N4466" s="6" t="str">
        <f>IF(ev_charging_network_usage_!$I4466&lt;=10,"Low",IF(ev_charging_network_usage_!$I4466&lt;=30,"Medium","High"))</f>
        <v>High</v>
      </c>
      <c r="O4466" s="6" t="str">
        <f t="shared" si="281"/>
        <v>Low Satisfaction</v>
      </c>
      <c r="P4466" s="6" t="str">
        <f>IF(ev_charging_network_usage_!$H4466&lt;30,"Short Charging",IF(ev_charging_network_usage_!$H4466&lt;=60,"Medium Charging","Long Charging"))</f>
        <v>Long Charging</v>
      </c>
      <c r="Q4466" s="6">
        <f t="shared" si="280"/>
        <v>3</v>
      </c>
      <c r="R4466" s="30">
        <f t="shared" si="278"/>
        <v>0.68194444444444446</v>
      </c>
      <c r="S4466" s="28">
        <f t="shared" si="279"/>
        <v>45206</v>
      </c>
      <c r="T4466" s="28"/>
    </row>
    <row r="4467" spans="1:20" ht="13.2" x14ac:dyDescent="0.25">
      <c r="A4467" s="3" t="s">
        <v>9854</v>
      </c>
      <c r="B4467" s="3" t="s">
        <v>43</v>
      </c>
      <c r="C4467" s="3" t="s">
        <v>30</v>
      </c>
      <c r="D4467" s="3" t="s">
        <v>16</v>
      </c>
      <c r="E4467" s="3" t="s">
        <v>35</v>
      </c>
      <c r="F4467" s="4">
        <v>44938.268750000003</v>
      </c>
      <c r="G4467" s="4">
        <v>44938.318749999999</v>
      </c>
      <c r="H4467" s="3">
        <v>72</v>
      </c>
      <c r="I4467" s="3">
        <v>40.39</v>
      </c>
      <c r="J4467" s="3">
        <v>12</v>
      </c>
      <c r="K4467" s="3">
        <v>484.68</v>
      </c>
      <c r="L4467" s="3" t="s">
        <v>18</v>
      </c>
      <c r="M4467" s="5">
        <v>2</v>
      </c>
      <c r="N4467" s="6" t="str">
        <f>IF(ev_charging_network_usage_!$I4467&lt;=10,"Low",IF(ev_charging_network_usage_!$I4467&lt;=30,"Medium","High"))</f>
        <v>High</v>
      </c>
      <c r="O4467" s="6" t="str">
        <f t="shared" si="281"/>
        <v>Low Satisfaction</v>
      </c>
      <c r="P4467" s="6" t="str">
        <f>IF(ev_charging_network_usage_!$H4467&lt;30,"Short Charging",IF(ev_charging_network_usage_!$H4467&lt;=60,"Medium Charging","Long Charging"))</f>
        <v>Long Charging</v>
      </c>
      <c r="Q4467" s="6">
        <f t="shared" si="280"/>
        <v>2</v>
      </c>
      <c r="R4467" s="30">
        <f t="shared" si="278"/>
        <v>0.26874999999999999</v>
      </c>
      <c r="S4467" s="28">
        <f t="shared" si="279"/>
        <v>44938</v>
      </c>
      <c r="T4467" s="28"/>
    </row>
    <row r="4468" spans="1:20" ht="13.2" x14ac:dyDescent="0.25">
      <c r="A4468" s="7" t="s">
        <v>9855</v>
      </c>
      <c r="B4468" s="7" t="s">
        <v>43</v>
      </c>
      <c r="C4468" s="7" t="s">
        <v>21</v>
      </c>
      <c r="D4468" s="7" t="s">
        <v>34</v>
      </c>
      <c r="E4468" s="7" t="s">
        <v>17</v>
      </c>
      <c r="F4468" s="8">
        <v>44936.199305555558</v>
      </c>
      <c r="G4468" s="8">
        <v>44936.219444444447</v>
      </c>
      <c r="H4468" s="7">
        <v>29</v>
      </c>
      <c r="I4468" s="7">
        <v>50.98</v>
      </c>
      <c r="J4468" s="7">
        <v>15</v>
      </c>
      <c r="K4468" s="7">
        <v>764.7</v>
      </c>
      <c r="L4468" s="7" t="s">
        <v>18</v>
      </c>
      <c r="M4468" s="9">
        <v>1</v>
      </c>
      <c r="N4468" s="6" t="str">
        <f>IF(ev_charging_network_usage_!$I4468&lt;=10,"Low",IF(ev_charging_network_usage_!$I4468&lt;=30,"Medium","High"))</f>
        <v>High</v>
      </c>
      <c r="O4468" s="6" t="str">
        <f t="shared" si="281"/>
        <v>Low Satisfaction</v>
      </c>
      <c r="P4468" s="6" t="str">
        <f>IF(ev_charging_network_usage_!$H4468&lt;30,"Short Charging",IF(ev_charging_network_usage_!$H4468&lt;=60,"Medium Charging","Long Charging"))</f>
        <v>Short Charging</v>
      </c>
      <c r="Q4468" s="6">
        <f t="shared" si="280"/>
        <v>1</v>
      </c>
      <c r="R4468" s="30">
        <f t="shared" si="278"/>
        <v>0.19930555555555557</v>
      </c>
      <c r="S4468" s="28">
        <f t="shared" si="279"/>
        <v>44936</v>
      </c>
      <c r="T4468" s="28"/>
    </row>
    <row r="4469" spans="1:20" ht="13.2" x14ac:dyDescent="0.25">
      <c r="A4469" s="3" t="s">
        <v>9856</v>
      </c>
      <c r="B4469" s="3" t="s">
        <v>59</v>
      </c>
      <c r="C4469" s="3" t="s">
        <v>15</v>
      </c>
      <c r="D4469" s="3" t="s">
        <v>31</v>
      </c>
      <c r="E4469" s="3" t="s">
        <v>17</v>
      </c>
      <c r="F4469" s="3" t="s">
        <v>9857</v>
      </c>
      <c r="G4469" s="3" t="s">
        <v>9858</v>
      </c>
      <c r="H4469" s="3">
        <v>99</v>
      </c>
      <c r="I4469" s="3">
        <v>6.5</v>
      </c>
      <c r="J4469" s="3">
        <v>8</v>
      </c>
      <c r="K4469" s="3">
        <v>52</v>
      </c>
      <c r="L4469" s="3" t="s">
        <v>18</v>
      </c>
      <c r="M4469" s="5">
        <v>4</v>
      </c>
      <c r="N4469" s="6" t="str">
        <f>IF(ev_charging_network_usage_!$I4469&lt;=10,"Low",IF(ev_charging_network_usage_!$I4469&lt;=30,"Medium","High"))</f>
        <v>Low</v>
      </c>
      <c r="O4469" s="6" t="str">
        <f t="shared" si="281"/>
        <v>Medium Satisfaction</v>
      </c>
      <c r="P4469" s="6" t="str">
        <f>IF(ev_charging_network_usage_!$H4469&lt;30,"Short Charging",IF(ev_charging_network_usage_!$H4469&lt;=60,"Medium Charging","Long Charging"))</f>
        <v>Long Charging</v>
      </c>
      <c r="Q4469" s="6">
        <f t="shared" si="280"/>
        <v>3</v>
      </c>
      <c r="R4469" s="30">
        <f t="shared" si="278"/>
        <v>0.2951388888888889</v>
      </c>
      <c r="S4469" s="28">
        <f t="shared" si="279"/>
        <v>45276</v>
      </c>
      <c r="T4469" s="28"/>
    </row>
    <row r="4470" spans="1:20" ht="13.2" x14ac:dyDescent="0.25">
      <c r="A4470" s="7" t="s">
        <v>9859</v>
      </c>
      <c r="B4470" s="7" t="s">
        <v>29</v>
      </c>
      <c r="C4470" s="7" t="s">
        <v>15</v>
      </c>
      <c r="D4470" s="7" t="s">
        <v>34</v>
      </c>
      <c r="E4470" s="7" t="s">
        <v>17</v>
      </c>
      <c r="F4470" s="7" t="s">
        <v>9860</v>
      </c>
      <c r="G4470" s="7" t="s">
        <v>9861</v>
      </c>
      <c r="H4470" s="7">
        <v>45</v>
      </c>
      <c r="I4470" s="7">
        <v>10.65</v>
      </c>
      <c r="J4470" s="7">
        <v>10</v>
      </c>
      <c r="K4470" s="7">
        <v>106.5</v>
      </c>
      <c r="L4470" s="7" t="s">
        <v>18</v>
      </c>
      <c r="M4470" s="9">
        <v>1</v>
      </c>
      <c r="N4470" s="6" t="str">
        <f>IF(ev_charging_network_usage_!$I4470&lt;=10,"Low",IF(ev_charging_network_usage_!$I4470&lt;=30,"Medium","High"))</f>
        <v>Medium</v>
      </c>
      <c r="O4470" s="6" t="str">
        <f t="shared" si="281"/>
        <v>Low Satisfaction</v>
      </c>
      <c r="P4470" s="6" t="str">
        <f>IF(ev_charging_network_usage_!$H4470&lt;30,"Short Charging",IF(ev_charging_network_usage_!$H4470&lt;=60,"Medium Charging","Long Charging"))</f>
        <v>Medium Charging</v>
      </c>
      <c r="Q4470" s="6">
        <f t="shared" si="280"/>
        <v>3</v>
      </c>
      <c r="R4470" s="30">
        <f t="shared" si="278"/>
        <v>0.05</v>
      </c>
      <c r="S4470" s="28">
        <f t="shared" si="279"/>
        <v>45103</v>
      </c>
      <c r="T4470" s="28"/>
    </row>
    <row r="4471" spans="1:20" ht="13.2" x14ac:dyDescent="0.25">
      <c r="A4471" s="3" t="s">
        <v>9862</v>
      </c>
      <c r="B4471" s="3" t="s">
        <v>43</v>
      </c>
      <c r="C4471" s="3" t="s">
        <v>30</v>
      </c>
      <c r="D4471" s="3" t="s">
        <v>16</v>
      </c>
      <c r="E4471" s="3" t="s">
        <v>17</v>
      </c>
      <c r="F4471" s="3" t="s">
        <v>9863</v>
      </c>
      <c r="G4471" s="3" t="s">
        <v>9864</v>
      </c>
      <c r="H4471" s="3">
        <v>27</v>
      </c>
      <c r="I4471" s="3">
        <v>56.44</v>
      </c>
      <c r="J4471" s="3">
        <v>12</v>
      </c>
      <c r="K4471" s="3">
        <v>677.28</v>
      </c>
      <c r="L4471" s="3" t="s">
        <v>38</v>
      </c>
      <c r="M4471" s="5">
        <v>1</v>
      </c>
      <c r="N4471" s="6" t="str">
        <f>IF(ev_charging_network_usage_!$I4471&lt;=10,"Low",IF(ev_charging_network_usage_!$I4471&lt;=30,"Medium","High"))</f>
        <v>High</v>
      </c>
      <c r="O4471" s="6" t="str">
        <f t="shared" si="281"/>
        <v>Low Satisfaction</v>
      </c>
      <c r="P4471" s="6" t="str">
        <f>IF(ev_charging_network_usage_!$H4471&lt;30,"Short Charging",IF(ev_charging_network_usage_!$H4471&lt;=60,"Medium Charging","Long Charging"))</f>
        <v>Short Charging</v>
      </c>
      <c r="Q4471" s="6">
        <f t="shared" si="280"/>
        <v>2</v>
      </c>
      <c r="R4471" s="30">
        <f t="shared" si="278"/>
        <v>8.3333333333333332E-3</v>
      </c>
      <c r="S4471" s="28">
        <f t="shared" si="279"/>
        <v>44950</v>
      </c>
      <c r="T4471" s="28"/>
    </row>
    <row r="4472" spans="1:20" ht="13.2" x14ac:dyDescent="0.25">
      <c r="A4472" s="7" t="s">
        <v>9865</v>
      </c>
      <c r="B4472" s="7" t="s">
        <v>59</v>
      </c>
      <c r="C4472" s="7" t="s">
        <v>30</v>
      </c>
      <c r="D4472" s="7" t="s">
        <v>16</v>
      </c>
      <c r="E4472" s="7" t="s">
        <v>17</v>
      </c>
      <c r="F4472" s="7" t="s">
        <v>9866</v>
      </c>
      <c r="G4472" s="7" t="s">
        <v>9867</v>
      </c>
      <c r="H4472" s="7">
        <v>98</v>
      </c>
      <c r="I4472" s="7">
        <v>56.92</v>
      </c>
      <c r="J4472" s="7">
        <v>8</v>
      </c>
      <c r="K4472" s="7">
        <v>455.36</v>
      </c>
      <c r="L4472" s="7" t="s">
        <v>18</v>
      </c>
      <c r="M4472" s="9">
        <v>3</v>
      </c>
      <c r="N4472" s="6" t="str">
        <f>IF(ev_charging_network_usage_!$I4472&lt;=10,"Low",IF(ev_charging_network_usage_!$I4472&lt;=30,"Medium","High"))</f>
        <v>High</v>
      </c>
      <c r="O4472" s="6" t="str">
        <f t="shared" si="281"/>
        <v>Medium Satisfaction</v>
      </c>
      <c r="P4472" s="6" t="str">
        <f>IF(ev_charging_network_usage_!$H4472&lt;30,"Short Charging",IF(ev_charging_network_usage_!$H4472&lt;=60,"Medium Charging","Long Charging"))</f>
        <v>Long Charging</v>
      </c>
      <c r="Q4472" s="6">
        <f t="shared" si="280"/>
        <v>2</v>
      </c>
      <c r="R4472" s="30">
        <f t="shared" si="278"/>
        <v>0.93611111111111112</v>
      </c>
      <c r="S4472" s="28">
        <f t="shared" si="279"/>
        <v>45490</v>
      </c>
      <c r="T4472" s="28"/>
    </row>
    <row r="4473" spans="1:20" ht="13.2" x14ac:dyDescent="0.25">
      <c r="A4473" s="3" t="s">
        <v>9868</v>
      </c>
      <c r="B4473" s="3" t="s">
        <v>43</v>
      </c>
      <c r="C4473" s="3" t="s">
        <v>15</v>
      </c>
      <c r="D4473" s="3" t="s">
        <v>16</v>
      </c>
      <c r="E4473" s="3" t="s">
        <v>35</v>
      </c>
      <c r="F4473" s="3" t="s">
        <v>9869</v>
      </c>
      <c r="G4473" s="3" t="s">
        <v>9870</v>
      </c>
      <c r="H4473" s="3">
        <v>19</v>
      </c>
      <c r="I4473" s="3">
        <v>7.35</v>
      </c>
      <c r="J4473" s="3">
        <v>12</v>
      </c>
      <c r="K4473" s="3">
        <v>88.2</v>
      </c>
      <c r="L4473" s="3" t="s">
        <v>23</v>
      </c>
      <c r="M4473" s="5">
        <v>3</v>
      </c>
      <c r="N4473" s="6" t="str">
        <f>IF(ev_charging_network_usage_!$I4473&lt;=10,"Low",IF(ev_charging_network_usage_!$I4473&lt;=30,"Medium","High"))</f>
        <v>Low</v>
      </c>
      <c r="O4473" s="6" t="str">
        <f t="shared" si="281"/>
        <v>Medium Satisfaction</v>
      </c>
      <c r="P4473" s="6" t="str">
        <f>IF(ev_charging_network_usage_!$H4473&lt;30,"Short Charging",IF(ev_charging_network_usage_!$H4473&lt;=60,"Medium Charging","Long Charging"))</f>
        <v>Short Charging</v>
      </c>
      <c r="Q4473" s="6">
        <f t="shared" si="280"/>
        <v>3</v>
      </c>
      <c r="R4473" s="30">
        <f t="shared" si="278"/>
        <v>0.47499999999999998</v>
      </c>
      <c r="S4473" s="28">
        <f t="shared" si="279"/>
        <v>45624</v>
      </c>
      <c r="T4473" s="28"/>
    </row>
    <row r="4474" spans="1:20" ht="13.2" x14ac:dyDescent="0.25">
      <c r="A4474" s="7" t="s">
        <v>9871</v>
      </c>
      <c r="B4474" s="7" t="s">
        <v>59</v>
      </c>
      <c r="C4474" s="7" t="s">
        <v>30</v>
      </c>
      <c r="D4474" s="7" t="s">
        <v>34</v>
      </c>
      <c r="E4474" s="7" t="s">
        <v>35</v>
      </c>
      <c r="F4474" s="11">
        <v>45606.415972222225</v>
      </c>
      <c r="G4474" s="11">
        <v>45606.469444444447</v>
      </c>
      <c r="H4474" s="7">
        <v>77</v>
      </c>
      <c r="I4474" s="7">
        <v>4.62</v>
      </c>
      <c r="J4474" s="7">
        <v>10</v>
      </c>
      <c r="K4474" s="7">
        <v>46.2</v>
      </c>
      <c r="L4474" s="7" t="s">
        <v>38</v>
      </c>
      <c r="M4474" s="9">
        <v>4</v>
      </c>
      <c r="N4474" s="6" t="str">
        <f>IF(ev_charging_network_usage_!$I4474&lt;=10,"Low",IF(ev_charging_network_usage_!$I4474&lt;=30,"Medium","High"))</f>
        <v>Low</v>
      </c>
      <c r="O4474" s="6" t="str">
        <f t="shared" si="281"/>
        <v>Medium Satisfaction</v>
      </c>
      <c r="P4474" s="6" t="str">
        <f>IF(ev_charging_network_usage_!$H4474&lt;30,"Short Charging",IF(ev_charging_network_usage_!$H4474&lt;=60,"Medium Charging","Long Charging"))</f>
        <v>Long Charging</v>
      </c>
      <c r="Q4474" s="6">
        <f t="shared" si="280"/>
        <v>2</v>
      </c>
      <c r="R4474" s="30">
        <f t="shared" si="278"/>
        <v>0.41597222222222224</v>
      </c>
      <c r="S4474" s="28">
        <f t="shared" si="279"/>
        <v>45606</v>
      </c>
      <c r="T4474" s="28"/>
    </row>
    <row r="4475" spans="1:20" ht="13.2" x14ac:dyDescent="0.25">
      <c r="A4475" s="3" t="s">
        <v>9872</v>
      </c>
      <c r="B4475" s="3" t="s">
        <v>43</v>
      </c>
      <c r="C4475" s="3" t="s">
        <v>21</v>
      </c>
      <c r="D4475" s="3" t="s">
        <v>31</v>
      </c>
      <c r="E4475" s="3" t="s">
        <v>35</v>
      </c>
      <c r="F4475" s="4">
        <v>45141.487500000003</v>
      </c>
      <c r="G4475" s="4">
        <v>45141.504166666666</v>
      </c>
      <c r="H4475" s="3">
        <v>24</v>
      </c>
      <c r="I4475" s="3">
        <v>23.59</v>
      </c>
      <c r="J4475" s="3">
        <v>12</v>
      </c>
      <c r="K4475" s="3">
        <v>283.08</v>
      </c>
      <c r="L4475" s="3" t="s">
        <v>23</v>
      </c>
      <c r="M4475" s="5">
        <v>1</v>
      </c>
      <c r="N4475" s="6" t="str">
        <f>IF(ev_charging_network_usage_!$I4475&lt;=10,"Low",IF(ev_charging_network_usage_!$I4475&lt;=30,"Medium","High"))</f>
        <v>Medium</v>
      </c>
      <c r="O4475" s="6" t="str">
        <f t="shared" si="281"/>
        <v>Low Satisfaction</v>
      </c>
      <c r="P4475" s="6" t="str">
        <f>IF(ev_charging_network_usage_!$H4475&lt;30,"Short Charging",IF(ev_charging_network_usage_!$H4475&lt;=60,"Medium Charging","Long Charging"))</f>
        <v>Short Charging</v>
      </c>
      <c r="Q4475" s="6">
        <f t="shared" si="280"/>
        <v>1</v>
      </c>
      <c r="R4475" s="30">
        <f t="shared" si="278"/>
        <v>0.48749999999999999</v>
      </c>
      <c r="S4475" s="28">
        <f t="shared" si="279"/>
        <v>45141</v>
      </c>
      <c r="T4475" s="28"/>
    </row>
    <row r="4476" spans="1:20" ht="13.2" x14ac:dyDescent="0.25">
      <c r="A4476" s="7" t="s">
        <v>9873</v>
      </c>
      <c r="B4476" s="7" t="s">
        <v>20</v>
      </c>
      <c r="C4476" s="7" t="s">
        <v>21</v>
      </c>
      <c r="D4476" s="7" t="s">
        <v>31</v>
      </c>
      <c r="E4476" s="7" t="s">
        <v>35</v>
      </c>
      <c r="F4476" s="8">
        <v>44967.707638888889</v>
      </c>
      <c r="G4476" s="8">
        <v>44967.769444444442</v>
      </c>
      <c r="H4476" s="7">
        <v>89</v>
      </c>
      <c r="I4476" s="7">
        <v>4.03</v>
      </c>
      <c r="J4476" s="7">
        <v>15</v>
      </c>
      <c r="K4476" s="7">
        <v>60.45</v>
      </c>
      <c r="L4476" s="7" t="s">
        <v>23</v>
      </c>
      <c r="M4476" s="9">
        <v>4</v>
      </c>
      <c r="N4476" s="6" t="str">
        <f>IF(ev_charging_network_usage_!$I4476&lt;=10,"Low",IF(ev_charging_network_usage_!$I4476&lt;=30,"Medium","High"))</f>
        <v>Low</v>
      </c>
      <c r="O4476" s="6" t="str">
        <f t="shared" si="281"/>
        <v>Medium Satisfaction</v>
      </c>
      <c r="P4476" s="6" t="str">
        <f>IF(ev_charging_network_usage_!$H4476&lt;30,"Short Charging",IF(ev_charging_network_usage_!$H4476&lt;=60,"Medium Charging","Long Charging"))</f>
        <v>Long Charging</v>
      </c>
      <c r="Q4476" s="6">
        <f t="shared" si="280"/>
        <v>1</v>
      </c>
      <c r="R4476" s="30">
        <f t="shared" si="278"/>
        <v>0.70763888888888893</v>
      </c>
      <c r="S4476" s="28">
        <f t="shared" si="279"/>
        <v>44967</v>
      </c>
      <c r="T4476" s="28"/>
    </row>
    <row r="4477" spans="1:20" ht="13.2" x14ac:dyDescent="0.25">
      <c r="A4477" s="3" t="s">
        <v>9874</v>
      </c>
      <c r="B4477" s="3" t="s">
        <v>55</v>
      </c>
      <c r="C4477" s="3" t="s">
        <v>21</v>
      </c>
      <c r="D4477" s="3" t="s">
        <v>34</v>
      </c>
      <c r="E4477" s="3" t="s">
        <v>17</v>
      </c>
      <c r="F4477" s="10">
        <v>45636.614583333336</v>
      </c>
      <c r="G4477" s="10">
        <v>45636.643750000003</v>
      </c>
      <c r="H4477" s="3">
        <v>42</v>
      </c>
      <c r="I4477" s="3">
        <v>24.95</v>
      </c>
      <c r="J4477" s="3">
        <v>10</v>
      </c>
      <c r="K4477" s="3">
        <v>249.5</v>
      </c>
      <c r="L4477" s="3" t="s">
        <v>23</v>
      </c>
      <c r="M4477" s="5">
        <v>4</v>
      </c>
      <c r="N4477" s="6" t="str">
        <f>IF(ev_charging_network_usage_!$I4477&lt;=10,"Low",IF(ev_charging_network_usage_!$I4477&lt;=30,"Medium","High"))</f>
        <v>Medium</v>
      </c>
      <c r="O4477" s="6" t="str">
        <f t="shared" si="281"/>
        <v>Medium Satisfaction</v>
      </c>
      <c r="P4477" s="6" t="str">
        <f>IF(ev_charging_network_usage_!$H4477&lt;30,"Short Charging",IF(ev_charging_network_usage_!$H4477&lt;=60,"Medium Charging","Long Charging"))</f>
        <v>Medium Charging</v>
      </c>
      <c r="Q4477" s="6">
        <f t="shared" si="280"/>
        <v>1</v>
      </c>
      <c r="R4477" s="30">
        <f t="shared" si="278"/>
        <v>0.61458333333333337</v>
      </c>
      <c r="S4477" s="28">
        <f t="shared" si="279"/>
        <v>45636</v>
      </c>
      <c r="T4477" s="28"/>
    </row>
    <row r="4478" spans="1:20" ht="13.2" x14ac:dyDescent="0.25">
      <c r="A4478" s="7" t="s">
        <v>9875</v>
      </c>
      <c r="B4478" s="7" t="s">
        <v>78</v>
      </c>
      <c r="C4478" s="7" t="s">
        <v>30</v>
      </c>
      <c r="D4478" s="7" t="s">
        <v>34</v>
      </c>
      <c r="E4478" s="7" t="s">
        <v>17</v>
      </c>
      <c r="F4478" s="7" t="s">
        <v>9876</v>
      </c>
      <c r="G4478" s="7" t="s">
        <v>9877</v>
      </c>
      <c r="H4478" s="7">
        <v>84</v>
      </c>
      <c r="I4478" s="7">
        <v>53.82</v>
      </c>
      <c r="J4478" s="7">
        <v>12</v>
      </c>
      <c r="K4478" s="7">
        <v>645.84</v>
      </c>
      <c r="L4478" s="7" t="s">
        <v>27</v>
      </c>
      <c r="M4478" s="9">
        <v>1</v>
      </c>
      <c r="N4478" s="6" t="str">
        <f>IF(ev_charging_network_usage_!$I4478&lt;=10,"Low",IF(ev_charging_network_usage_!$I4478&lt;=30,"Medium","High"))</f>
        <v>High</v>
      </c>
      <c r="O4478" s="6" t="str">
        <f t="shared" si="281"/>
        <v>Low Satisfaction</v>
      </c>
      <c r="P4478" s="6" t="str">
        <f>IF(ev_charging_network_usage_!$H4478&lt;30,"Short Charging",IF(ev_charging_network_usage_!$H4478&lt;=60,"Medium Charging","Long Charging"))</f>
        <v>Long Charging</v>
      </c>
      <c r="Q4478" s="6">
        <f t="shared" si="280"/>
        <v>2</v>
      </c>
      <c r="R4478" s="30">
        <f t="shared" si="278"/>
        <v>0.70972222222222225</v>
      </c>
      <c r="S4478" s="28">
        <f t="shared" si="279"/>
        <v>45094</v>
      </c>
      <c r="T4478" s="28"/>
    </row>
    <row r="4479" spans="1:20" ht="13.2" x14ac:dyDescent="0.25">
      <c r="A4479" s="3" t="s">
        <v>9878</v>
      </c>
      <c r="B4479" s="3" t="s">
        <v>55</v>
      </c>
      <c r="C4479" s="3" t="s">
        <v>30</v>
      </c>
      <c r="D4479" s="3" t="s">
        <v>22</v>
      </c>
      <c r="E4479" s="3" t="s">
        <v>17</v>
      </c>
      <c r="F4479" s="4">
        <v>45268.481944444444</v>
      </c>
      <c r="G4479" s="4">
        <v>45268.491666666669</v>
      </c>
      <c r="H4479" s="3">
        <v>14</v>
      </c>
      <c r="I4479" s="3">
        <v>40.39</v>
      </c>
      <c r="J4479" s="3">
        <v>15</v>
      </c>
      <c r="K4479" s="3">
        <v>605.85</v>
      </c>
      <c r="L4479" s="3" t="s">
        <v>18</v>
      </c>
      <c r="M4479" s="5">
        <v>4</v>
      </c>
      <c r="N4479" s="6" t="str">
        <f>IF(ev_charging_network_usage_!$I4479&lt;=10,"Low",IF(ev_charging_network_usage_!$I4479&lt;=30,"Medium","High"))</f>
        <v>High</v>
      </c>
      <c r="O4479" s="6" t="str">
        <f t="shared" si="281"/>
        <v>Medium Satisfaction</v>
      </c>
      <c r="P4479" s="6" t="str">
        <f>IF(ev_charging_network_usage_!$H4479&lt;30,"Short Charging",IF(ev_charging_network_usage_!$H4479&lt;=60,"Medium Charging","Long Charging"))</f>
        <v>Short Charging</v>
      </c>
      <c r="Q4479" s="6">
        <f t="shared" si="280"/>
        <v>2</v>
      </c>
      <c r="R4479" s="30">
        <f t="shared" si="278"/>
        <v>0.48194444444444445</v>
      </c>
      <c r="S4479" s="28">
        <f t="shared" si="279"/>
        <v>45268</v>
      </c>
      <c r="T4479" s="28"/>
    </row>
    <row r="4480" spans="1:20" ht="13.2" x14ac:dyDescent="0.25">
      <c r="A4480" s="7" t="s">
        <v>9879</v>
      </c>
      <c r="B4480" s="7" t="s">
        <v>14</v>
      </c>
      <c r="C4480" s="7" t="s">
        <v>30</v>
      </c>
      <c r="D4480" s="7" t="s">
        <v>16</v>
      </c>
      <c r="E4480" s="7" t="s">
        <v>17</v>
      </c>
      <c r="F4480" s="7" t="s">
        <v>9880</v>
      </c>
      <c r="G4480" s="7" t="s">
        <v>9881</v>
      </c>
      <c r="H4480" s="7">
        <v>103</v>
      </c>
      <c r="I4480" s="7">
        <v>48.11</v>
      </c>
      <c r="J4480" s="7">
        <v>15</v>
      </c>
      <c r="K4480" s="7">
        <v>721.65</v>
      </c>
      <c r="L4480" s="7" t="s">
        <v>27</v>
      </c>
      <c r="M4480" s="9">
        <v>2</v>
      </c>
      <c r="N4480" s="6" t="str">
        <f>IF(ev_charging_network_usage_!$I4480&lt;=10,"Low",IF(ev_charging_network_usage_!$I4480&lt;=30,"Medium","High"))</f>
        <v>High</v>
      </c>
      <c r="O4480" s="6" t="str">
        <f t="shared" si="281"/>
        <v>Low Satisfaction</v>
      </c>
      <c r="P4480" s="6" t="str">
        <f>IF(ev_charging_network_usage_!$H4480&lt;30,"Short Charging",IF(ev_charging_network_usage_!$H4480&lt;=60,"Medium Charging","Long Charging"))</f>
        <v>Long Charging</v>
      </c>
      <c r="Q4480" s="6">
        <f t="shared" si="280"/>
        <v>2</v>
      </c>
      <c r="R4480" s="30">
        <f t="shared" si="278"/>
        <v>0.94236111111111109</v>
      </c>
      <c r="S4480" s="28">
        <f t="shared" si="279"/>
        <v>45498</v>
      </c>
      <c r="T4480" s="28"/>
    </row>
    <row r="4481" spans="1:20" ht="13.2" x14ac:dyDescent="0.25">
      <c r="A4481" s="3" t="s">
        <v>9882</v>
      </c>
      <c r="B4481" s="3" t="s">
        <v>59</v>
      </c>
      <c r="C4481" s="3" t="s">
        <v>30</v>
      </c>
      <c r="D4481" s="3" t="s">
        <v>16</v>
      </c>
      <c r="E4481" s="3" t="s">
        <v>35</v>
      </c>
      <c r="F4481" s="4">
        <v>44969.838888888888</v>
      </c>
      <c r="G4481" s="4">
        <v>44969.918055555558</v>
      </c>
      <c r="H4481" s="3">
        <v>114</v>
      </c>
      <c r="I4481" s="3">
        <v>46.72</v>
      </c>
      <c r="J4481" s="3">
        <v>15</v>
      </c>
      <c r="K4481" s="3">
        <v>700.8</v>
      </c>
      <c r="L4481" s="3" t="s">
        <v>27</v>
      </c>
      <c r="M4481" s="5">
        <v>4</v>
      </c>
      <c r="N4481" s="6" t="str">
        <f>IF(ev_charging_network_usage_!$I4481&lt;=10,"Low",IF(ev_charging_network_usage_!$I4481&lt;=30,"Medium","High"))</f>
        <v>High</v>
      </c>
      <c r="O4481" s="6" t="str">
        <f t="shared" si="281"/>
        <v>Medium Satisfaction</v>
      </c>
      <c r="P4481" s="6" t="str">
        <f>IF(ev_charging_network_usage_!$H4481&lt;30,"Short Charging",IF(ev_charging_network_usage_!$H4481&lt;=60,"Medium Charging","Long Charging"))</f>
        <v>Long Charging</v>
      </c>
      <c r="Q4481" s="6">
        <f t="shared" si="280"/>
        <v>2</v>
      </c>
      <c r="R4481" s="30">
        <f t="shared" si="278"/>
        <v>0.83888888888888891</v>
      </c>
      <c r="S4481" s="28">
        <f t="shared" si="279"/>
        <v>44969</v>
      </c>
      <c r="T4481" s="28"/>
    </row>
    <row r="4482" spans="1:20" ht="13.2" x14ac:dyDescent="0.25">
      <c r="A4482" s="7" t="s">
        <v>9883</v>
      </c>
      <c r="B4482" s="7" t="s">
        <v>20</v>
      </c>
      <c r="C4482" s="7" t="s">
        <v>30</v>
      </c>
      <c r="D4482" s="7" t="s">
        <v>31</v>
      </c>
      <c r="E4482" s="7" t="s">
        <v>35</v>
      </c>
      <c r="F4482" s="7" t="s">
        <v>9884</v>
      </c>
      <c r="G4482" s="7" t="s">
        <v>9885</v>
      </c>
      <c r="H4482" s="7">
        <v>30</v>
      </c>
      <c r="I4482" s="7">
        <v>46.48</v>
      </c>
      <c r="J4482" s="7">
        <v>12</v>
      </c>
      <c r="K4482" s="7">
        <v>557.76</v>
      </c>
      <c r="L4482" s="7" t="s">
        <v>38</v>
      </c>
      <c r="M4482" s="9">
        <v>3</v>
      </c>
      <c r="N4482" s="6" t="str">
        <f>IF(ev_charging_network_usage_!$I4482&lt;=10,"Low",IF(ev_charging_network_usage_!$I4482&lt;=30,"Medium","High"))</f>
        <v>High</v>
      </c>
      <c r="O4482" s="6" t="str">
        <f t="shared" si="281"/>
        <v>Medium Satisfaction</v>
      </c>
      <c r="P4482" s="6" t="str">
        <f>IF(ev_charging_network_usage_!$H4482&lt;30,"Short Charging",IF(ev_charging_network_usage_!$H4482&lt;=60,"Medium Charging","Long Charging"))</f>
        <v>Medium Charging</v>
      </c>
      <c r="Q4482" s="6">
        <f t="shared" si="280"/>
        <v>2</v>
      </c>
      <c r="R4482" s="30">
        <f t="shared" ref="R4482:R4545" si="282">TIME(HOUR(F4482),MINUTE(F4482),SECOND(F4482))</f>
        <v>0.84097222222222223</v>
      </c>
      <c r="S4482" s="28">
        <f t="shared" ref="S4482:S4545" si="283">DATE(YEAR(F4482),MONTH(F4482),DAY(F4482))</f>
        <v>45496</v>
      </c>
      <c r="T4482" s="28"/>
    </row>
    <row r="4483" spans="1:20" ht="13.2" x14ac:dyDescent="0.25">
      <c r="A4483" s="3" t="s">
        <v>9886</v>
      </c>
      <c r="B4483" s="3" t="s">
        <v>55</v>
      </c>
      <c r="C4483" s="3" t="s">
        <v>15</v>
      </c>
      <c r="D4483" s="3" t="s">
        <v>34</v>
      </c>
      <c r="E4483" s="3" t="s">
        <v>17</v>
      </c>
      <c r="F4483" s="4">
        <v>45108.996527777781</v>
      </c>
      <c r="G4483" s="4">
        <v>45139.04583333333</v>
      </c>
      <c r="H4483" s="3">
        <v>71</v>
      </c>
      <c r="I4483" s="3">
        <v>29.1</v>
      </c>
      <c r="J4483" s="3">
        <v>12</v>
      </c>
      <c r="K4483" s="3">
        <v>349.2</v>
      </c>
      <c r="L4483" s="3" t="s">
        <v>27</v>
      </c>
      <c r="M4483" s="5">
        <v>4</v>
      </c>
      <c r="N4483" s="6" t="str">
        <f>IF(ev_charging_network_usage_!$I4483&lt;=10,"Low",IF(ev_charging_network_usage_!$I4483&lt;=30,"Medium","High"))</f>
        <v>Medium</v>
      </c>
      <c r="O4483" s="6" t="str">
        <f t="shared" si="281"/>
        <v>Medium Satisfaction</v>
      </c>
      <c r="P4483" s="6" t="str">
        <f>IF(ev_charging_network_usage_!$H4483&lt;30,"Short Charging",IF(ev_charging_network_usage_!$H4483&lt;=60,"Medium Charging","Long Charging"))</f>
        <v>Long Charging</v>
      </c>
      <c r="Q4483" s="6">
        <f t="shared" ref="Q4483:Q4546" si="284">IF(C4483="Fast Charger",1,IF(C4483="Standard Charger",2,IF(C4483="Super Fast Charger",3,"")))</f>
        <v>3</v>
      </c>
      <c r="R4483" s="30">
        <f t="shared" si="282"/>
        <v>0.99652777777777779</v>
      </c>
      <c r="S4483" s="28">
        <f t="shared" si="283"/>
        <v>45108</v>
      </c>
      <c r="T4483" s="28"/>
    </row>
    <row r="4484" spans="1:20" ht="13.2" x14ac:dyDescent="0.25">
      <c r="A4484" s="7" t="s">
        <v>9887</v>
      </c>
      <c r="B4484" s="7" t="s">
        <v>14</v>
      </c>
      <c r="C4484" s="7" t="s">
        <v>30</v>
      </c>
      <c r="D4484" s="7" t="s">
        <v>34</v>
      </c>
      <c r="E4484" s="7" t="s">
        <v>35</v>
      </c>
      <c r="F4484" s="7" t="s">
        <v>9888</v>
      </c>
      <c r="G4484" s="7" t="s">
        <v>9889</v>
      </c>
      <c r="H4484" s="7">
        <v>112</v>
      </c>
      <c r="I4484" s="7">
        <v>49.39</v>
      </c>
      <c r="J4484" s="7">
        <v>8</v>
      </c>
      <c r="K4484" s="7">
        <v>395.12</v>
      </c>
      <c r="L4484" s="7" t="s">
        <v>27</v>
      </c>
      <c r="M4484" s="9">
        <v>2</v>
      </c>
      <c r="N4484" s="6" t="str">
        <f>IF(ev_charging_network_usage_!$I4484&lt;=10,"Low",IF(ev_charging_network_usage_!$I4484&lt;=30,"Medium","High"))</f>
        <v>High</v>
      </c>
      <c r="O4484" s="6" t="str">
        <f t="shared" ref="O4484:O4547" si="285">IF(M4484&lt;=2,"Low Satisfaction",IF(M4484&lt;=4,"Medium Satisfaction","High Satisfaction"))</f>
        <v>Low Satisfaction</v>
      </c>
      <c r="P4484" s="6" t="str">
        <f>IF(ev_charging_network_usage_!$H4484&lt;30,"Short Charging",IF(ev_charging_network_usage_!$H4484&lt;=60,"Medium Charging","Long Charging"))</f>
        <v>Long Charging</v>
      </c>
      <c r="Q4484" s="6">
        <f t="shared" si="284"/>
        <v>2</v>
      </c>
      <c r="R4484" s="30">
        <f t="shared" si="282"/>
        <v>0.11944444444444445</v>
      </c>
      <c r="S4484" s="28">
        <f t="shared" si="283"/>
        <v>45618</v>
      </c>
      <c r="T4484" s="28"/>
    </row>
    <row r="4485" spans="1:20" ht="13.2" x14ac:dyDescent="0.25">
      <c r="A4485" s="3" t="s">
        <v>9890</v>
      </c>
      <c r="B4485" s="3" t="s">
        <v>48</v>
      </c>
      <c r="C4485" s="3" t="s">
        <v>15</v>
      </c>
      <c r="D4485" s="3" t="s">
        <v>22</v>
      </c>
      <c r="E4485" s="3" t="s">
        <v>35</v>
      </c>
      <c r="F4485" s="3" t="s">
        <v>9891</v>
      </c>
      <c r="G4485" s="3" t="s">
        <v>9892</v>
      </c>
      <c r="H4485" s="3">
        <v>40</v>
      </c>
      <c r="I4485" s="3">
        <v>46.7</v>
      </c>
      <c r="J4485" s="3">
        <v>8</v>
      </c>
      <c r="K4485" s="3">
        <v>373.6</v>
      </c>
      <c r="L4485" s="3" t="s">
        <v>23</v>
      </c>
      <c r="M4485" s="5">
        <v>1</v>
      </c>
      <c r="N4485" s="6" t="str">
        <f>IF(ev_charging_network_usage_!$I4485&lt;=10,"Low",IF(ev_charging_network_usage_!$I4485&lt;=30,"Medium","High"))</f>
        <v>High</v>
      </c>
      <c r="O4485" s="6" t="str">
        <f t="shared" si="285"/>
        <v>Low Satisfaction</v>
      </c>
      <c r="P4485" s="6" t="str">
        <f>IF(ev_charging_network_usage_!$H4485&lt;30,"Short Charging",IF(ev_charging_network_usage_!$H4485&lt;=60,"Medium Charging","Long Charging"))</f>
        <v>Medium Charging</v>
      </c>
      <c r="Q4485" s="6">
        <f t="shared" si="284"/>
        <v>3</v>
      </c>
      <c r="R4485" s="30">
        <f t="shared" si="282"/>
        <v>0.28402777777777777</v>
      </c>
      <c r="S4485" s="28">
        <f t="shared" si="283"/>
        <v>45276</v>
      </c>
      <c r="T4485" s="28"/>
    </row>
    <row r="4486" spans="1:20" ht="13.2" x14ac:dyDescent="0.25">
      <c r="A4486" s="7" t="s">
        <v>9893</v>
      </c>
      <c r="B4486" s="7" t="s">
        <v>48</v>
      </c>
      <c r="C4486" s="7" t="s">
        <v>30</v>
      </c>
      <c r="D4486" s="7" t="s">
        <v>16</v>
      </c>
      <c r="E4486" s="7" t="s">
        <v>35</v>
      </c>
      <c r="F4486" s="7" t="s">
        <v>9894</v>
      </c>
      <c r="G4486" s="7" t="s">
        <v>9895</v>
      </c>
      <c r="H4486" s="7">
        <v>107</v>
      </c>
      <c r="I4486" s="7">
        <v>15.53</v>
      </c>
      <c r="J4486" s="7">
        <v>15</v>
      </c>
      <c r="K4486" s="7">
        <v>232.95</v>
      </c>
      <c r="L4486" s="7" t="s">
        <v>27</v>
      </c>
      <c r="M4486" s="9">
        <v>5</v>
      </c>
      <c r="N4486" s="6" t="str">
        <f>IF(ev_charging_network_usage_!$I4486&lt;=10,"Low",IF(ev_charging_network_usage_!$I4486&lt;=30,"Medium","High"))</f>
        <v>Medium</v>
      </c>
      <c r="O4486" s="6" t="str">
        <f t="shared" si="285"/>
        <v>High Satisfaction</v>
      </c>
      <c r="P4486" s="6" t="str">
        <f>IF(ev_charging_network_usage_!$H4486&lt;30,"Short Charging",IF(ev_charging_network_usage_!$H4486&lt;=60,"Medium Charging","Long Charging"))</f>
        <v>Long Charging</v>
      </c>
      <c r="Q4486" s="6">
        <f t="shared" si="284"/>
        <v>2</v>
      </c>
      <c r="R4486" s="30">
        <f t="shared" si="282"/>
        <v>0.70416666666666672</v>
      </c>
      <c r="S4486" s="28">
        <f t="shared" si="283"/>
        <v>45194</v>
      </c>
      <c r="T4486" s="28"/>
    </row>
    <row r="4487" spans="1:20" ht="13.2" x14ac:dyDescent="0.25">
      <c r="A4487" s="3" t="s">
        <v>9896</v>
      </c>
      <c r="B4487" s="3" t="s">
        <v>43</v>
      </c>
      <c r="C4487" s="3" t="s">
        <v>30</v>
      </c>
      <c r="D4487" s="3" t="s">
        <v>22</v>
      </c>
      <c r="E4487" s="3" t="s">
        <v>17</v>
      </c>
      <c r="F4487" s="3" t="s">
        <v>9897</v>
      </c>
      <c r="G4487" s="3" t="s">
        <v>9898</v>
      </c>
      <c r="H4487" s="3">
        <v>72</v>
      </c>
      <c r="I4487" s="3">
        <v>10.34</v>
      </c>
      <c r="J4487" s="3">
        <v>12</v>
      </c>
      <c r="K4487" s="3">
        <v>124.08</v>
      </c>
      <c r="L4487" s="3" t="s">
        <v>38</v>
      </c>
      <c r="M4487" s="5">
        <v>1</v>
      </c>
      <c r="N4487" s="6" t="str">
        <f>IF(ev_charging_network_usage_!$I4487&lt;=10,"Low",IF(ev_charging_network_usage_!$I4487&lt;=30,"Medium","High"))</f>
        <v>Medium</v>
      </c>
      <c r="O4487" s="6" t="str">
        <f t="shared" si="285"/>
        <v>Low Satisfaction</v>
      </c>
      <c r="P4487" s="6" t="str">
        <f>IF(ev_charging_network_usage_!$H4487&lt;30,"Short Charging",IF(ev_charging_network_usage_!$H4487&lt;=60,"Medium Charging","Long Charging"))</f>
        <v>Long Charging</v>
      </c>
      <c r="Q4487" s="6">
        <f t="shared" si="284"/>
        <v>2</v>
      </c>
      <c r="R4487" s="30">
        <f t="shared" si="282"/>
        <v>0.78611111111111109</v>
      </c>
      <c r="S4487" s="28">
        <f t="shared" si="283"/>
        <v>45382</v>
      </c>
      <c r="T4487" s="28"/>
    </row>
    <row r="4488" spans="1:20" ht="13.2" x14ac:dyDescent="0.25">
      <c r="A4488" s="7" t="s">
        <v>9899</v>
      </c>
      <c r="B4488" s="7" t="s">
        <v>14</v>
      </c>
      <c r="C4488" s="7" t="s">
        <v>15</v>
      </c>
      <c r="D4488" s="7" t="s">
        <v>31</v>
      </c>
      <c r="E4488" s="7" t="s">
        <v>17</v>
      </c>
      <c r="F4488" s="7" t="s">
        <v>9900</v>
      </c>
      <c r="G4488" s="7" t="s">
        <v>9901</v>
      </c>
      <c r="H4488" s="7">
        <v>11</v>
      </c>
      <c r="I4488" s="7">
        <v>3.65</v>
      </c>
      <c r="J4488" s="7">
        <v>12</v>
      </c>
      <c r="K4488" s="7">
        <v>43.8</v>
      </c>
      <c r="L4488" s="7" t="s">
        <v>38</v>
      </c>
      <c r="M4488" s="9">
        <v>1</v>
      </c>
      <c r="N4488" s="6" t="str">
        <f>IF(ev_charging_network_usage_!$I4488&lt;=10,"Low",IF(ev_charging_network_usage_!$I4488&lt;=30,"Medium","High"))</f>
        <v>Low</v>
      </c>
      <c r="O4488" s="6" t="str">
        <f t="shared" si="285"/>
        <v>Low Satisfaction</v>
      </c>
      <c r="P4488" s="6" t="str">
        <f>IF(ev_charging_network_usage_!$H4488&lt;30,"Short Charging",IF(ev_charging_network_usage_!$H4488&lt;=60,"Medium Charging","Long Charging"))</f>
        <v>Short Charging</v>
      </c>
      <c r="Q4488" s="6">
        <f t="shared" si="284"/>
        <v>3</v>
      </c>
      <c r="R4488" s="30">
        <f t="shared" si="282"/>
        <v>0.55347222222222225</v>
      </c>
      <c r="S4488" s="28">
        <f t="shared" si="283"/>
        <v>45349</v>
      </c>
      <c r="T4488" s="28"/>
    </row>
    <row r="4489" spans="1:20" ht="13.2" x14ac:dyDescent="0.25">
      <c r="A4489" s="3" t="s">
        <v>9902</v>
      </c>
      <c r="B4489" s="3" t="s">
        <v>43</v>
      </c>
      <c r="C4489" s="3" t="s">
        <v>15</v>
      </c>
      <c r="D4489" s="3" t="s">
        <v>34</v>
      </c>
      <c r="E4489" s="3" t="s">
        <v>17</v>
      </c>
      <c r="F4489" s="4">
        <v>45604.126388888886</v>
      </c>
      <c r="G4489" s="4">
        <v>45604.147916666669</v>
      </c>
      <c r="H4489" s="3">
        <v>31</v>
      </c>
      <c r="I4489" s="3">
        <v>15.02</v>
      </c>
      <c r="J4489" s="3">
        <v>15</v>
      </c>
      <c r="K4489" s="3">
        <v>225.3</v>
      </c>
      <c r="L4489" s="3" t="s">
        <v>38</v>
      </c>
      <c r="M4489" s="5">
        <v>1</v>
      </c>
      <c r="N4489" s="6" t="str">
        <f>IF(ev_charging_network_usage_!$I4489&lt;=10,"Low",IF(ev_charging_network_usage_!$I4489&lt;=30,"Medium","High"))</f>
        <v>Medium</v>
      </c>
      <c r="O4489" s="6" t="str">
        <f t="shared" si="285"/>
        <v>Low Satisfaction</v>
      </c>
      <c r="P4489" s="6" t="str">
        <f>IF(ev_charging_network_usage_!$H4489&lt;30,"Short Charging",IF(ev_charging_network_usage_!$H4489&lt;=60,"Medium Charging","Long Charging"))</f>
        <v>Medium Charging</v>
      </c>
      <c r="Q4489" s="6">
        <f t="shared" si="284"/>
        <v>3</v>
      </c>
      <c r="R4489" s="30">
        <f t="shared" si="282"/>
        <v>0.12638888888888888</v>
      </c>
      <c r="S4489" s="28">
        <f t="shared" si="283"/>
        <v>45604</v>
      </c>
      <c r="T4489" s="28"/>
    </row>
    <row r="4490" spans="1:20" ht="13.2" x14ac:dyDescent="0.25">
      <c r="A4490" s="7" t="s">
        <v>9903</v>
      </c>
      <c r="B4490" s="7" t="s">
        <v>55</v>
      </c>
      <c r="C4490" s="7" t="s">
        <v>15</v>
      </c>
      <c r="D4490" s="7" t="s">
        <v>31</v>
      </c>
      <c r="E4490" s="7" t="s">
        <v>35</v>
      </c>
      <c r="F4490" s="7" t="s">
        <v>9904</v>
      </c>
      <c r="G4490" s="7" t="s">
        <v>9905</v>
      </c>
      <c r="H4490" s="7">
        <v>95</v>
      </c>
      <c r="I4490" s="7">
        <v>28.48</v>
      </c>
      <c r="J4490" s="7">
        <v>10</v>
      </c>
      <c r="K4490" s="7">
        <v>284.8</v>
      </c>
      <c r="L4490" s="7" t="s">
        <v>27</v>
      </c>
      <c r="M4490" s="9">
        <v>1</v>
      </c>
      <c r="N4490" s="6" t="str">
        <f>IF(ev_charging_network_usage_!$I4490&lt;=10,"Low",IF(ev_charging_network_usage_!$I4490&lt;=30,"Medium","High"))</f>
        <v>Medium</v>
      </c>
      <c r="O4490" s="6" t="str">
        <f t="shared" si="285"/>
        <v>Low Satisfaction</v>
      </c>
      <c r="P4490" s="6" t="str">
        <f>IF(ev_charging_network_usage_!$H4490&lt;30,"Short Charging",IF(ev_charging_network_usage_!$H4490&lt;=60,"Medium Charging","Long Charging"))</f>
        <v>Long Charging</v>
      </c>
      <c r="Q4490" s="6">
        <f t="shared" si="284"/>
        <v>3</v>
      </c>
      <c r="R4490" s="30">
        <f t="shared" si="282"/>
        <v>0.68263888888888891</v>
      </c>
      <c r="S4490" s="28">
        <f t="shared" si="283"/>
        <v>45220</v>
      </c>
      <c r="T4490" s="28"/>
    </row>
    <row r="4491" spans="1:20" ht="13.2" x14ac:dyDescent="0.25">
      <c r="A4491" s="3" t="s">
        <v>9906</v>
      </c>
      <c r="B4491" s="3" t="s">
        <v>78</v>
      </c>
      <c r="C4491" s="3" t="s">
        <v>30</v>
      </c>
      <c r="D4491" s="3" t="s">
        <v>31</v>
      </c>
      <c r="E4491" s="3" t="s">
        <v>17</v>
      </c>
      <c r="F4491" s="3" t="s">
        <v>9907</v>
      </c>
      <c r="G4491" s="3" t="s">
        <v>9908</v>
      </c>
      <c r="H4491" s="3">
        <v>116</v>
      </c>
      <c r="I4491" s="3">
        <v>11.26</v>
      </c>
      <c r="J4491" s="3">
        <v>10</v>
      </c>
      <c r="K4491" s="3">
        <v>112.6</v>
      </c>
      <c r="L4491" s="3" t="s">
        <v>27</v>
      </c>
      <c r="M4491" s="5">
        <v>5</v>
      </c>
      <c r="N4491" s="6" t="str">
        <f>IF(ev_charging_network_usage_!$I4491&lt;=10,"Low",IF(ev_charging_network_usage_!$I4491&lt;=30,"Medium","High"))</f>
        <v>Medium</v>
      </c>
      <c r="O4491" s="6" t="str">
        <f t="shared" si="285"/>
        <v>High Satisfaction</v>
      </c>
      <c r="P4491" s="6" t="str">
        <f>IF(ev_charging_network_usage_!$H4491&lt;30,"Short Charging",IF(ev_charging_network_usage_!$H4491&lt;=60,"Medium Charging","Long Charging"))</f>
        <v>Long Charging</v>
      </c>
      <c r="Q4491" s="6">
        <f t="shared" si="284"/>
        <v>2</v>
      </c>
      <c r="R4491" s="30">
        <f t="shared" si="282"/>
        <v>0.62222222222222223</v>
      </c>
      <c r="S4491" s="28">
        <f t="shared" si="283"/>
        <v>45289</v>
      </c>
      <c r="T4491" s="28"/>
    </row>
    <row r="4492" spans="1:20" ht="13.2" x14ac:dyDescent="0.25">
      <c r="A4492" s="7" t="s">
        <v>9909</v>
      </c>
      <c r="B4492" s="7" t="s">
        <v>78</v>
      </c>
      <c r="C4492" s="7" t="s">
        <v>15</v>
      </c>
      <c r="D4492" s="7" t="s">
        <v>22</v>
      </c>
      <c r="E4492" s="7" t="s">
        <v>35</v>
      </c>
      <c r="F4492" s="7" t="s">
        <v>9910</v>
      </c>
      <c r="G4492" s="7" t="s">
        <v>9911</v>
      </c>
      <c r="H4492" s="7">
        <v>17</v>
      </c>
      <c r="I4492" s="7">
        <v>23.75</v>
      </c>
      <c r="J4492" s="7">
        <v>15</v>
      </c>
      <c r="K4492" s="7">
        <v>356.25</v>
      </c>
      <c r="L4492" s="7" t="s">
        <v>38</v>
      </c>
      <c r="M4492" s="9">
        <v>5</v>
      </c>
      <c r="N4492" s="6" t="str">
        <f>IF(ev_charging_network_usage_!$I4492&lt;=10,"Low",IF(ev_charging_network_usage_!$I4492&lt;=30,"Medium","High"))</f>
        <v>Medium</v>
      </c>
      <c r="O4492" s="6" t="str">
        <f t="shared" si="285"/>
        <v>High Satisfaction</v>
      </c>
      <c r="P4492" s="6" t="str">
        <f>IF(ev_charging_network_usage_!$H4492&lt;30,"Short Charging",IF(ev_charging_network_usage_!$H4492&lt;=60,"Medium Charging","Long Charging"))</f>
        <v>Short Charging</v>
      </c>
      <c r="Q4492" s="6">
        <f t="shared" si="284"/>
        <v>3</v>
      </c>
      <c r="R4492" s="30">
        <f t="shared" si="282"/>
        <v>2.0833333333333333E-3</v>
      </c>
      <c r="S4492" s="28">
        <f t="shared" si="283"/>
        <v>45098</v>
      </c>
      <c r="T4492" s="28"/>
    </row>
    <row r="4493" spans="1:20" ht="13.2" x14ac:dyDescent="0.25">
      <c r="A4493" s="3" t="s">
        <v>9912</v>
      </c>
      <c r="B4493" s="3" t="s">
        <v>20</v>
      </c>
      <c r="C4493" s="3" t="s">
        <v>15</v>
      </c>
      <c r="D4493" s="3" t="s">
        <v>34</v>
      </c>
      <c r="E4493" s="3" t="s">
        <v>17</v>
      </c>
      <c r="F4493" s="3" t="s">
        <v>9913</v>
      </c>
      <c r="G4493" s="3" t="s">
        <v>9914</v>
      </c>
      <c r="H4493" s="3">
        <v>97</v>
      </c>
      <c r="I4493" s="3">
        <v>18.78</v>
      </c>
      <c r="J4493" s="3">
        <v>10</v>
      </c>
      <c r="K4493" s="3">
        <v>187.8</v>
      </c>
      <c r="L4493" s="3" t="s">
        <v>27</v>
      </c>
      <c r="M4493" s="5">
        <v>3</v>
      </c>
      <c r="N4493" s="6" t="str">
        <f>IF(ev_charging_network_usage_!$I4493&lt;=10,"Low",IF(ev_charging_network_usage_!$I4493&lt;=30,"Medium","High"))</f>
        <v>Medium</v>
      </c>
      <c r="O4493" s="6" t="str">
        <f t="shared" si="285"/>
        <v>Medium Satisfaction</v>
      </c>
      <c r="P4493" s="6" t="str">
        <f>IF(ev_charging_network_usage_!$H4493&lt;30,"Short Charging",IF(ev_charging_network_usage_!$H4493&lt;=60,"Medium Charging","Long Charging"))</f>
        <v>Long Charging</v>
      </c>
      <c r="Q4493" s="6">
        <f t="shared" si="284"/>
        <v>3</v>
      </c>
      <c r="R4493" s="30">
        <f t="shared" si="282"/>
        <v>0.28402777777777777</v>
      </c>
      <c r="S4493" s="28">
        <f t="shared" si="283"/>
        <v>45471</v>
      </c>
      <c r="T4493" s="28"/>
    </row>
    <row r="4494" spans="1:20" ht="13.2" x14ac:dyDescent="0.25">
      <c r="A4494" s="7" t="s">
        <v>9915</v>
      </c>
      <c r="B4494" s="7" t="s">
        <v>55</v>
      </c>
      <c r="C4494" s="7" t="s">
        <v>21</v>
      </c>
      <c r="D4494" s="7" t="s">
        <v>22</v>
      </c>
      <c r="E4494" s="7" t="s">
        <v>35</v>
      </c>
      <c r="F4494" s="7" t="s">
        <v>9916</v>
      </c>
      <c r="G4494" s="7" t="s">
        <v>9917</v>
      </c>
      <c r="H4494" s="7">
        <v>45</v>
      </c>
      <c r="I4494" s="7">
        <v>32.35</v>
      </c>
      <c r="J4494" s="7">
        <v>10</v>
      </c>
      <c r="K4494" s="7">
        <v>323.5</v>
      </c>
      <c r="L4494" s="7" t="s">
        <v>23</v>
      </c>
      <c r="M4494" s="9">
        <v>1</v>
      </c>
      <c r="N4494" s="6" t="str">
        <f>IF(ev_charging_network_usage_!$I4494&lt;=10,"Low",IF(ev_charging_network_usage_!$I4494&lt;=30,"Medium","High"))</f>
        <v>High</v>
      </c>
      <c r="O4494" s="6" t="str">
        <f t="shared" si="285"/>
        <v>Low Satisfaction</v>
      </c>
      <c r="P4494" s="6" t="str">
        <f>IF(ev_charging_network_usage_!$H4494&lt;30,"Short Charging",IF(ev_charging_network_usage_!$H4494&lt;=60,"Medium Charging","Long Charging"))</f>
        <v>Medium Charging</v>
      </c>
      <c r="Q4494" s="6">
        <f t="shared" si="284"/>
        <v>1</v>
      </c>
      <c r="R4494" s="30">
        <f t="shared" si="282"/>
        <v>0.29166666666666669</v>
      </c>
      <c r="S4494" s="28">
        <f t="shared" si="283"/>
        <v>45460</v>
      </c>
      <c r="T4494" s="28"/>
    </row>
    <row r="4495" spans="1:20" ht="13.2" x14ac:dyDescent="0.25">
      <c r="A4495" s="3" t="s">
        <v>9918</v>
      </c>
      <c r="B4495" s="3" t="s">
        <v>43</v>
      </c>
      <c r="C4495" s="3" t="s">
        <v>15</v>
      </c>
      <c r="D4495" s="3" t="s">
        <v>31</v>
      </c>
      <c r="E4495" s="3" t="s">
        <v>17</v>
      </c>
      <c r="F4495" s="3" t="s">
        <v>9919</v>
      </c>
      <c r="G4495" s="3" t="s">
        <v>9920</v>
      </c>
      <c r="H4495" s="3">
        <v>72</v>
      </c>
      <c r="I4495" s="3">
        <v>58.83</v>
      </c>
      <c r="J4495" s="3">
        <v>8</v>
      </c>
      <c r="K4495" s="3">
        <v>470.64</v>
      </c>
      <c r="L4495" s="3" t="s">
        <v>38</v>
      </c>
      <c r="M4495" s="5">
        <v>1</v>
      </c>
      <c r="N4495" s="6" t="str">
        <f>IF(ev_charging_network_usage_!$I4495&lt;=10,"Low",IF(ev_charging_network_usage_!$I4495&lt;=30,"Medium","High"))</f>
        <v>High</v>
      </c>
      <c r="O4495" s="6" t="str">
        <f t="shared" si="285"/>
        <v>Low Satisfaction</v>
      </c>
      <c r="P4495" s="6" t="str">
        <f>IF(ev_charging_network_usage_!$H4495&lt;30,"Short Charging",IF(ev_charging_network_usage_!$H4495&lt;=60,"Medium Charging","Long Charging"))</f>
        <v>Long Charging</v>
      </c>
      <c r="Q4495" s="6">
        <f t="shared" si="284"/>
        <v>3</v>
      </c>
      <c r="R4495" s="30">
        <f t="shared" si="282"/>
        <v>0.42499999999999999</v>
      </c>
      <c r="S4495" s="28">
        <f t="shared" si="283"/>
        <v>45595</v>
      </c>
      <c r="T4495" s="28"/>
    </row>
    <row r="4496" spans="1:20" ht="13.2" x14ac:dyDescent="0.25">
      <c r="A4496" s="7" t="s">
        <v>9921</v>
      </c>
      <c r="B4496" s="7" t="s">
        <v>43</v>
      </c>
      <c r="C4496" s="7" t="s">
        <v>30</v>
      </c>
      <c r="D4496" s="7" t="s">
        <v>22</v>
      </c>
      <c r="E4496" s="7" t="s">
        <v>35</v>
      </c>
      <c r="F4496" s="7" t="s">
        <v>9922</v>
      </c>
      <c r="G4496" s="7" t="s">
        <v>9923</v>
      </c>
      <c r="H4496" s="7">
        <v>105</v>
      </c>
      <c r="I4496" s="7">
        <v>29.63</v>
      </c>
      <c r="J4496" s="7">
        <v>12</v>
      </c>
      <c r="K4496" s="7">
        <v>355.56</v>
      </c>
      <c r="L4496" s="7" t="s">
        <v>38</v>
      </c>
      <c r="M4496" s="9">
        <v>1</v>
      </c>
      <c r="N4496" s="6" t="str">
        <f>IF(ev_charging_network_usage_!$I4496&lt;=10,"Low",IF(ev_charging_network_usage_!$I4496&lt;=30,"Medium","High"))</f>
        <v>Medium</v>
      </c>
      <c r="O4496" s="6" t="str">
        <f t="shared" si="285"/>
        <v>Low Satisfaction</v>
      </c>
      <c r="P4496" s="6" t="str">
        <f>IF(ev_charging_network_usage_!$H4496&lt;30,"Short Charging",IF(ev_charging_network_usage_!$H4496&lt;=60,"Medium Charging","Long Charging"))</f>
        <v>Long Charging</v>
      </c>
      <c r="Q4496" s="6">
        <f t="shared" si="284"/>
        <v>2</v>
      </c>
      <c r="R4496" s="30">
        <f t="shared" si="282"/>
        <v>0.17986111111111111</v>
      </c>
      <c r="S4496" s="28">
        <f t="shared" si="283"/>
        <v>45337</v>
      </c>
      <c r="T4496" s="28"/>
    </row>
    <row r="4497" spans="1:20" ht="13.2" x14ac:dyDescent="0.25">
      <c r="A4497" s="3" t="s">
        <v>9924</v>
      </c>
      <c r="B4497" s="3" t="s">
        <v>43</v>
      </c>
      <c r="C4497" s="3" t="s">
        <v>15</v>
      </c>
      <c r="D4497" s="3" t="s">
        <v>16</v>
      </c>
      <c r="E4497" s="3" t="s">
        <v>35</v>
      </c>
      <c r="F4497" s="3" t="s">
        <v>9925</v>
      </c>
      <c r="G4497" s="3" t="s">
        <v>9926</v>
      </c>
      <c r="H4497" s="3">
        <v>48</v>
      </c>
      <c r="I4497" s="3">
        <v>44.44</v>
      </c>
      <c r="J4497" s="3">
        <v>15</v>
      </c>
      <c r="K4497" s="3">
        <v>666.6</v>
      </c>
      <c r="L4497" s="3" t="s">
        <v>27</v>
      </c>
      <c r="M4497" s="5">
        <v>1</v>
      </c>
      <c r="N4497" s="6" t="str">
        <f>IF(ev_charging_network_usage_!$I4497&lt;=10,"Low",IF(ev_charging_network_usage_!$I4497&lt;=30,"Medium","High"))</f>
        <v>High</v>
      </c>
      <c r="O4497" s="6" t="str">
        <f t="shared" si="285"/>
        <v>Low Satisfaction</v>
      </c>
      <c r="P4497" s="6" t="str">
        <f>IF(ev_charging_network_usage_!$H4497&lt;30,"Short Charging",IF(ev_charging_network_usage_!$H4497&lt;=60,"Medium Charging","Long Charging"))</f>
        <v>Medium Charging</v>
      </c>
      <c r="Q4497" s="6">
        <f t="shared" si="284"/>
        <v>3</v>
      </c>
      <c r="R4497" s="30">
        <f t="shared" si="282"/>
        <v>0.32222222222222224</v>
      </c>
      <c r="S4497" s="28">
        <f t="shared" si="283"/>
        <v>45494</v>
      </c>
      <c r="T4497" s="28"/>
    </row>
    <row r="4498" spans="1:20" ht="13.2" x14ac:dyDescent="0.25">
      <c r="A4498" s="7" t="s">
        <v>9927</v>
      </c>
      <c r="B4498" s="7" t="s">
        <v>20</v>
      </c>
      <c r="C4498" s="7" t="s">
        <v>30</v>
      </c>
      <c r="D4498" s="7" t="s">
        <v>31</v>
      </c>
      <c r="E4498" s="7" t="s">
        <v>35</v>
      </c>
      <c r="F4498" s="8">
        <v>45448.445138888892</v>
      </c>
      <c r="G4498" s="8">
        <v>45448.475694444445</v>
      </c>
      <c r="H4498" s="7">
        <v>44</v>
      </c>
      <c r="I4498" s="7">
        <v>17.55</v>
      </c>
      <c r="J4498" s="7">
        <v>12</v>
      </c>
      <c r="K4498" s="7">
        <v>210.6</v>
      </c>
      <c r="L4498" s="7" t="s">
        <v>27</v>
      </c>
      <c r="M4498" s="9">
        <v>5</v>
      </c>
      <c r="N4498" s="6" t="str">
        <f>IF(ev_charging_network_usage_!$I4498&lt;=10,"Low",IF(ev_charging_network_usage_!$I4498&lt;=30,"Medium","High"))</f>
        <v>Medium</v>
      </c>
      <c r="O4498" s="6" t="str">
        <f t="shared" si="285"/>
        <v>High Satisfaction</v>
      </c>
      <c r="P4498" s="6" t="str">
        <f>IF(ev_charging_network_usage_!$H4498&lt;30,"Short Charging",IF(ev_charging_network_usage_!$H4498&lt;=60,"Medium Charging","Long Charging"))</f>
        <v>Medium Charging</v>
      </c>
      <c r="Q4498" s="6">
        <f t="shared" si="284"/>
        <v>2</v>
      </c>
      <c r="R4498" s="30">
        <f t="shared" si="282"/>
        <v>0.44513888888888886</v>
      </c>
      <c r="S4498" s="28">
        <f t="shared" si="283"/>
        <v>45448</v>
      </c>
      <c r="T4498" s="28"/>
    </row>
    <row r="4499" spans="1:20" ht="13.2" x14ac:dyDescent="0.25">
      <c r="A4499" s="3" t="s">
        <v>9928</v>
      </c>
      <c r="B4499" s="3" t="s">
        <v>78</v>
      </c>
      <c r="C4499" s="3" t="s">
        <v>21</v>
      </c>
      <c r="D4499" s="3" t="s">
        <v>16</v>
      </c>
      <c r="E4499" s="3" t="s">
        <v>17</v>
      </c>
      <c r="F4499" s="4">
        <v>45452.436805555553</v>
      </c>
      <c r="G4499" s="4">
        <v>45452.481249999997</v>
      </c>
      <c r="H4499" s="3">
        <v>64</v>
      </c>
      <c r="I4499" s="3">
        <v>42.97</v>
      </c>
      <c r="J4499" s="3">
        <v>12</v>
      </c>
      <c r="K4499" s="3">
        <v>515.64</v>
      </c>
      <c r="L4499" s="3" t="s">
        <v>38</v>
      </c>
      <c r="M4499" s="5">
        <v>3</v>
      </c>
      <c r="N4499" s="6" t="str">
        <f>IF(ev_charging_network_usage_!$I4499&lt;=10,"Low",IF(ev_charging_network_usage_!$I4499&lt;=30,"Medium","High"))</f>
        <v>High</v>
      </c>
      <c r="O4499" s="6" t="str">
        <f t="shared" si="285"/>
        <v>Medium Satisfaction</v>
      </c>
      <c r="P4499" s="6" t="str">
        <f>IF(ev_charging_network_usage_!$H4499&lt;30,"Short Charging",IF(ev_charging_network_usage_!$H4499&lt;=60,"Medium Charging","Long Charging"))</f>
        <v>Long Charging</v>
      </c>
      <c r="Q4499" s="6">
        <f t="shared" si="284"/>
        <v>1</v>
      </c>
      <c r="R4499" s="30">
        <f t="shared" si="282"/>
        <v>0.43680555555555556</v>
      </c>
      <c r="S4499" s="28">
        <f t="shared" si="283"/>
        <v>45452</v>
      </c>
      <c r="T4499" s="28"/>
    </row>
    <row r="4500" spans="1:20" ht="13.2" x14ac:dyDescent="0.25">
      <c r="A4500" s="7" t="s">
        <v>9929</v>
      </c>
      <c r="B4500" s="7" t="s">
        <v>55</v>
      </c>
      <c r="C4500" s="7" t="s">
        <v>15</v>
      </c>
      <c r="D4500" s="7" t="s">
        <v>31</v>
      </c>
      <c r="E4500" s="7" t="s">
        <v>17</v>
      </c>
      <c r="F4500" s="7" t="s">
        <v>9930</v>
      </c>
      <c r="G4500" s="7" t="s">
        <v>9931</v>
      </c>
      <c r="H4500" s="7">
        <v>24</v>
      </c>
      <c r="I4500" s="7">
        <v>27.84</v>
      </c>
      <c r="J4500" s="7">
        <v>15</v>
      </c>
      <c r="K4500" s="7">
        <v>417.6</v>
      </c>
      <c r="L4500" s="7" t="s">
        <v>23</v>
      </c>
      <c r="M4500" s="9">
        <v>3</v>
      </c>
      <c r="N4500" s="6" t="str">
        <f>IF(ev_charging_network_usage_!$I4500&lt;=10,"Low",IF(ev_charging_network_usage_!$I4500&lt;=30,"Medium","High"))</f>
        <v>Medium</v>
      </c>
      <c r="O4500" s="6" t="str">
        <f t="shared" si="285"/>
        <v>Medium Satisfaction</v>
      </c>
      <c r="P4500" s="6" t="str">
        <f>IF(ev_charging_network_usage_!$H4500&lt;30,"Short Charging",IF(ev_charging_network_usage_!$H4500&lt;=60,"Medium Charging","Long Charging"))</f>
        <v>Short Charging</v>
      </c>
      <c r="Q4500" s="6">
        <f t="shared" si="284"/>
        <v>3</v>
      </c>
      <c r="R4500" s="30">
        <f t="shared" si="282"/>
        <v>0.25347222222222221</v>
      </c>
      <c r="S4500" s="28">
        <f t="shared" si="283"/>
        <v>45528</v>
      </c>
      <c r="T4500" s="28"/>
    </row>
    <row r="4501" spans="1:20" ht="13.2" x14ac:dyDescent="0.25">
      <c r="A4501" s="3" t="s">
        <v>9932</v>
      </c>
      <c r="B4501" s="3" t="s">
        <v>55</v>
      </c>
      <c r="C4501" s="3" t="s">
        <v>21</v>
      </c>
      <c r="D4501" s="3" t="s">
        <v>31</v>
      </c>
      <c r="E4501" s="3" t="s">
        <v>17</v>
      </c>
      <c r="F4501" s="3" t="s">
        <v>9933</v>
      </c>
      <c r="G4501" s="3" t="s">
        <v>9934</v>
      </c>
      <c r="H4501" s="3">
        <v>101</v>
      </c>
      <c r="I4501" s="3">
        <v>23.36</v>
      </c>
      <c r="J4501" s="3">
        <v>10</v>
      </c>
      <c r="K4501" s="3">
        <v>233.6</v>
      </c>
      <c r="L4501" s="3" t="s">
        <v>27</v>
      </c>
      <c r="M4501" s="5">
        <v>5</v>
      </c>
      <c r="N4501" s="6" t="str">
        <f>IF(ev_charging_network_usage_!$I4501&lt;=10,"Low",IF(ev_charging_network_usage_!$I4501&lt;=30,"Medium","High"))</f>
        <v>Medium</v>
      </c>
      <c r="O4501" s="6" t="str">
        <f t="shared" si="285"/>
        <v>High Satisfaction</v>
      </c>
      <c r="P4501" s="6" t="str">
        <f>IF(ev_charging_network_usage_!$H4501&lt;30,"Short Charging",IF(ev_charging_network_usage_!$H4501&lt;=60,"Medium Charging","Long Charging"))</f>
        <v>Long Charging</v>
      </c>
      <c r="Q4501" s="6">
        <f t="shared" si="284"/>
        <v>1</v>
      </c>
      <c r="R4501" s="30">
        <f t="shared" si="282"/>
        <v>0.50694444444444442</v>
      </c>
      <c r="S4501" s="28">
        <f t="shared" si="283"/>
        <v>45614</v>
      </c>
      <c r="T4501" s="28"/>
    </row>
    <row r="4502" spans="1:20" ht="13.2" x14ac:dyDescent="0.25">
      <c r="A4502" s="7" t="s">
        <v>9935</v>
      </c>
      <c r="B4502" s="7" t="s">
        <v>43</v>
      </c>
      <c r="C4502" s="7" t="s">
        <v>30</v>
      </c>
      <c r="D4502" s="7" t="s">
        <v>22</v>
      </c>
      <c r="E4502" s="7" t="s">
        <v>17</v>
      </c>
      <c r="F4502" s="7" t="s">
        <v>9936</v>
      </c>
      <c r="G4502" s="7" t="s">
        <v>9937</v>
      </c>
      <c r="H4502" s="7">
        <v>10</v>
      </c>
      <c r="I4502" s="7">
        <v>37.5</v>
      </c>
      <c r="J4502" s="7">
        <v>10</v>
      </c>
      <c r="K4502" s="7">
        <v>375</v>
      </c>
      <c r="L4502" s="7" t="s">
        <v>38</v>
      </c>
      <c r="M4502" s="9">
        <v>1</v>
      </c>
      <c r="N4502" s="6" t="str">
        <f>IF(ev_charging_network_usage_!$I4502&lt;=10,"Low",IF(ev_charging_network_usage_!$I4502&lt;=30,"Medium","High"))</f>
        <v>High</v>
      </c>
      <c r="O4502" s="6" t="str">
        <f t="shared" si="285"/>
        <v>Low Satisfaction</v>
      </c>
      <c r="P4502" s="6" t="str">
        <f>IF(ev_charging_network_usage_!$H4502&lt;30,"Short Charging",IF(ev_charging_network_usage_!$H4502&lt;=60,"Medium Charging","Long Charging"))</f>
        <v>Short Charging</v>
      </c>
      <c r="Q4502" s="6">
        <f t="shared" si="284"/>
        <v>2</v>
      </c>
      <c r="R4502" s="30">
        <f t="shared" si="282"/>
        <v>0.76041666666666663</v>
      </c>
      <c r="S4502" s="28">
        <f t="shared" si="283"/>
        <v>45126</v>
      </c>
      <c r="T4502" s="28"/>
    </row>
    <row r="4503" spans="1:20" ht="13.2" x14ac:dyDescent="0.25">
      <c r="A4503" s="3" t="s">
        <v>9938</v>
      </c>
      <c r="B4503" s="3" t="s">
        <v>20</v>
      </c>
      <c r="C4503" s="3" t="s">
        <v>30</v>
      </c>
      <c r="D4503" s="3" t="s">
        <v>31</v>
      </c>
      <c r="E4503" s="3" t="s">
        <v>35</v>
      </c>
      <c r="F4503" s="3" t="s">
        <v>9939</v>
      </c>
      <c r="G4503" s="3" t="s">
        <v>9940</v>
      </c>
      <c r="H4503" s="3">
        <v>114</v>
      </c>
      <c r="I4503" s="3">
        <v>40.08</v>
      </c>
      <c r="J4503" s="3">
        <v>10</v>
      </c>
      <c r="K4503" s="3">
        <v>400.8</v>
      </c>
      <c r="L4503" s="3" t="s">
        <v>18</v>
      </c>
      <c r="M4503" s="5">
        <v>3</v>
      </c>
      <c r="N4503" s="6" t="str">
        <f>IF(ev_charging_network_usage_!$I4503&lt;=10,"Low",IF(ev_charging_network_usage_!$I4503&lt;=30,"Medium","High"))</f>
        <v>High</v>
      </c>
      <c r="O4503" s="6" t="str">
        <f t="shared" si="285"/>
        <v>Medium Satisfaction</v>
      </c>
      <c r="P4503" s="6" t="str">
        <f>IF(ev_charging_network_usage_!$H4503&lt;30,"Short Charging",IF(ev_charging_network_usage_!$H4503&lt;=60,"Medium Charging","Long Charging"))</f>
        <v>Long Charging</v>
      </c>
      <c r="Q4503" s="6">
        <f t="shared" si="284"/>
        <v>2</v>
      </c>
      <c r="R4503" s="30">
        <f t="shared" si="282"/>
        <v>0.13263888888888889</v>
      </c>
      <c r="S4503" s="28">
        <f t="shared" si="283"/>
        <v>45187</v>
      </c>
      <c r="T4503" s="28"/>
    </row>
    <row r="4504" spans="1:20" ht="13.2" x14ac:dyDescent="0.25">
      <c r="A4504" s="7" t="s">
        <v>9941</v>
      </c>
      <c r="B4504" s="7" t="s">
        <v>43</v>
      </c>
      <c r="C4504" s="7" t="s">
        <v>21</v>
      </c>
      <c r="D4504" s="7" t="s">
        <v>31</v>
      </c>
      <c r="E4504" s="7" t="s">
        <v>35</v>
      </c>
      <c r="F4504" s="7" t="s">
        <v>9942</v>
      </c>
      <c r="G4504" s="7" t="s">
        <v>9943</v>
      </c>
      <c r="H4504" s="7">
        <v>26</v>
      </c>
      <c r="I4504" s="7">
        <v>41.95</v>
      </c>
      <c r="J4504" s="7">
        <v>10</v>
      </c>
      <c r="K4504" s="7">
        <v>419.5</v>
      </c>
      <c r="L4504" s="7" t="s">
        <v>23</v>
      </c>
      <c r="M4504" s="9">
        <v>2</v>
      </c>
      <c r="N4504" s="6" t="str">
        <f>IF(ev_charging_network_usage_!$I4504&lt;=10,"Low",IF(ev_charging_network_usage_!$I4504&lt;=30,"Medium","High"))</f>
        <v>High</v>
      </c>
      <c r="O4504" s="6" t="str">
        <f t="shared" si="285"/>
        <v>Low Satisfaction</v>
      </c>
      <c r="P4504" s="6" t="str">
        <f>IF(ev_charging_network_usage_!$H4504&lt;30,"Short Charging",IF(ev_charging_network_usage_!$H4504&lt;=60,"Medium Charging","Long Charging"))</f>
        <v>Short Charging</v>
      </c>
      <c r="Q4504" s="6">
        <f t="shared" si="284"/>
        <v>1</v>
      </c>
      <c r="R4504" s="30">
        <f t="shared" si="282"/>
        <v>0.43333333333333335</v>
      </c>
      <c r="S4504" s="28">
        <f t="shared" si="283"/>
        <v>45587</v>
      </c>
      <c r="T4504" s="28"/>
    </row>
    <row r="4505" spans="1:20" ht="13.2" x14ac:dyDescent="0.25">
      <c r="A4505" s="3" t="s">
        <v>9944</v>
      </c>
      <c r="B4505" s="3" t="s">
        <v>55</v>
      </c>
      <c r="C4505" s="3" t="s">
        <v>15</v>
      </c>
      <c r="D4505" s="3" t="s">
        <v>31</v>
      </c>
      <c r="E4505" s="3" t="s">
        <v>35</v>
      </c>
      <c r="F4505" s="3" t="s">
        <v>9945</v>
      </c>
      <c r="G4505" s="3" t="s">
        <v>9946</v>
      </c>
      <c r="H4505" s="3">
        <v>32</v>
      </c>
      <c r="I4505" s="3">
        <v>9.83</v>
      </c>
      <c r="J4505" s="3">
        <v>15</v>
      </c>
      <c r="K4505" s="3">
        <v>147.44999999999999</v>
      </c>
      <c r="L4505" s="3" t="s">
        <v>23</v>
      </c>
      <c r="M4505" s="5">
        <v>4</v>
      </c>
      <c r="N4505" s="6" t="str">
        <f>IF(ev_charging_network_usage_!$I4505&lt;=10,"Low",IF(ev_charging_network_usage_!$I4505&lt;=30,"Medium","High"))</f>
        <v>Low</v>
      </c>
      <c r="O4505" s="6" t="str">
        <f t="shared" si="285"/>
        <v>Medium Satisfaction</v>
      </c>
      <c r="P4505" s="6" t="str">
        <f>IF(ev_charging_network_usage_!$H4505&lt;30,"Short Charging",IF(ev_charging_network_usage_!$H4505&lt;=60,"Medium Charging","Long Charging"))</f>
        <v>Medium Charging</v>
      </c>
      <c r="Q4505" s="6">
        <f t="shared" si="284"/>
        <v>3</v>
      </c>
      <c r="R4505" s="30">
        <f t="shared" si="282"/>
        <v>0.59861111111111109</v>
      </c>
      <c r="S4505" s="28">
        <f t="shared" si="283"/>
        <v>45550</v>
      </c>
      <c r="T4505" s="28"/>
    </row>
    <row r="4506" spans="1:20" ht="13.2" x14ac:dyDescent="0.25">
      <c r="A4506" s="7" t="s">
        <v>9947</v>
      </c>
      <c r="B4506" s="7" t="s">
        <v>14</v>
      </c>
      <c r="C4506" s="7" t="s">
        <v>15</v>
      </c>
      <c r="D4506" s="7" t="s">
        <v>22</v>
      </c>
      <c r="E4506" s="7" t="s">
        <v>17</v>
      </c>
      <c r="F4506" s="7" t="s">
        <v>9948</v>
      </c>
      <c r="G4506" s="7" t="s">
        <v>9949</v>
      </c>
      <c r="H4506" s="7">
        <v>85</v>
      </c>
      <c r="I4506" s="7">
        <v>56.57</v>
      </c>
      <c r="J4506" s="7">
        <v>15</v>
      </c>
      <c r="K4506" s="7">
        <v>848.55</v>
      </c>
      <c r="L4506" s="7" t="s">
        <v>38</v>
      </c>
      <c r="M4506" s="9">
        <v>5</v>
      </c>
      <c r="N4506" s="6" t="str">
        <f>IF(ev_charging_network_usage_!$I4506&lt;=10,"Low",IF(ev_charging_network_usage_!$I4506&lt;=30,"Medium","High"))</f>
        <v>High</v>
      </c>
      <c r="O4506" s="6" t="str">
        <f t="shared" si="285"/>
        <v>High Satisfaction</v>
      </c>
      <c r="P4506" s="6" t="str">
        <f>IF(ev_charging_network_usage_!$H4506&lt;30,"Short Charging",IF(ev_charging_network_usage_!$H4506&lt;=60,"Medium Charging","Long Charging"))</f>
        <v>Long Charging</v>
      </c>
      <c r="Q4506" s="6">
        <f t="shared" si="284"/>
        <v>3</v>
      </c>
      <c r="R4506" s="30">
        <f t="shared" si="282"/>
        <v>0.90416666666666667</v>
      </c>
      <c r="S4506" s="28">
        <f t="shared" si="283"/>
        <v>45433</v>
      </c>
      <c r="T4506" s="28"/>
    </row>
    <row r="4507" spans="1:20" ht="13.2" x14ac:dyDescent="0.25">
      <c r="A4507" s="3" t="s">
        <v>9950</v>
      </c>
      <c r="B4507" s="3" t="s">
        <v>29</v>
      </c>
      <c r="C4507" s="3" t="s">
        <v>15</v>
      </c>
      <c r="D4507" s="3" t="s">
        <v>31</v>
      </c>
      <c r="E4507" s="3" t="s">
        <v>17</v>
      </c>
      <c r="F4507" s="4">
        <v>45299.002083333333</v>
      </c>
      <c r="G4507" s="4">
        <v>45299.015972222223</v>
      </c>
      <c r="H4507" s="3">
        <v>20</v>
      </c>
      <c r="I4507" s="3">
        <v>23.13</v>
      </c>
      <c r="J4507" s="3">
        <v>12</v>
      </c>
      <c r="K4507" s="3">
        <v>277.56</v>
      </c>
      <c r="L4507" s="3" t="s">
        <v>23</v>
      </c>
      <c r="M4507" s="5">
        <v>4</v>
      </c>
      <c r="N4507" s="6" t="str">
        <f>IF(ev_charging_network_usage_!$I4507&lt;=10,"Low",IF(ev_charging_network_usage_!$I4507&lt;=30,"Medium","High"))</f>
        <v>Medium</v>
      </c>
      <c r="O4507" s="6" t="str">
        <f t="shared" si="285"/>
        <v>Medium Satisfaction</v>
      </c>
      <c r="P4507" s="6" t="str">
        <f>IF(ev_charging_network_usage_!$H4507&lt;30,"Short Charging",IF(ev_charging_network_usage_!$H4507&lt;=60,"Medium Charging","Long Charging"))</f>
        <v>Short Charging</v>
      </c>
      <c r="Q4507" s="6">
        <f t="shared" si="284"/>
        <v>3</v>
      </c>
      <c r="R4507" s="30">
        <f t="shared" si="282"/>
        <v>2.0833333333333333E-3</v>
      </c>
      <c r="S4507" s="28">
        <f t="shared" si="283"/>
        <v>45299</v>
      </c>
      <c r="T4507" s="28"/>
    </row>
    <row r="4508" spans="1:20" ht="13.2" x14ac:dyDescent="0.25">
      <c r="A4508" s="7" t="s">
        <v>9951</v>
      </c>
      <c r="B4508" s="7" t="s">
        <v>29</v>
      </c>
      <c r="C4508" s="7" t="s">
        <v>15</v>
      </c>
      <c r="D4508" s="7" t="s">
        <v>22</v>
      </c>
      <c r="E4508" s="7" t="s">
        <v>17</v>
      </c>
      <c r="F4508" s="7" t="s">
        <v>9952</v>
      </c>
      <c r="G4508" s="7" t="s">
        <v>9953</v>
      </c>
      <c r="H4508" s="7">
        <v>10</v>
      </c>
      <c r="I4508" s="7">
        <v>21.33</v>
      </c>
      <c r="J4508" s="7">
        <v>8</v>
      </c>
      <c r="K4508" s="7">
        <v>170.64</v>
      </c>
      <c r="L4508" s="7" t="s">
        <v>23</v>
      </c>
      <c r="M4508" s="9">
        <v>2</v>
      </c>
      <c r="N4508" s="6" t="str">
        <f>IF(ev_charging_network_usage_!$I4508&lt;=10,"Low",IF(ev_charging_network_usage_!$I4508&lt;=30,"Medium","High"))</f>
        <v>Medium</v>
      </c>
      <c r="O4508" s="6" t="str">
        <f t="shared" si="285"/>
        <v>Low Satisfaction</v>
      </c>
      <c r="P4508" s="6" t="str">
        <f>IF(ev_charging_network_usage_!$H4508&lt;30,"Short Charging",IF(ev_charging_network_usage_!$H4508&lt;=60,"Medium Charging","Long Charging"))</f>
        <v>Short Charging</v>
      </c>
      <c r="Q4508" s="6">
        <f t="shared" si="284"/>
        <v>3</v>
      </c>
      <c r="R4508" s="30">
        <f t="shared" si="282"/>
        <v>0.75138888888888888</v>
      </c>
      <c r="S4508" s="28">
        <f t="shared" si="283"/>
        <v>45230</v>
      </c>
      <c r="T4508" s="28"/>
    </row>
    <row r="4509" spans="1:20" ht="13.2" x14ac:dyDescent="0.25">
      <c r="A4509" s="3" t="s">
        <v>9954</v>
      </c>
      <c r="B4509" s="3" t="s">
        <v>20</v>
      </c>
      <c r="C4509" s="3" t="s">
        <v>21</v>
      </c>
      <c r="D4509" s="3" t="s">
        <v>16</v>
      </c>
      <c r="E4509" s="3" t="s">
        <v>17</v>
      </c>
      <c r="F4509" s="3" t="s">
        <v>9955</v>
      </c>
      <c r="G4509" s="3" t="s">
        <v>9956</v>
      </c>
      <c r="H4509" s="3">
        <v>49</v>
      </c>
      <c r="I4509" s="3">
        <v>39.770000000000003</v>
      </c>
      <c r="J4509" s="3">
        <v>12</v>
      </c>
      <c r="K4509" s="3">
        <v>477.24</v>
      </c>
      <c r="L4509" s="3" t="s">
        <v>18</v>
      </c>
      <c r="M4509" s="5">
        <v>3</v>
      </c>
      <c r="N4509" s="6" t="str">
        <f>IF(ev_charging_network_usage_!$I4509&lt;=10,"Low",IF(ev_charging_network_usage_!$I4509&lt;=30,"Medium","High"))</f>
        <v>High</v>
      </c>
      <c r="O4509" s="6" t="str">
        <f t="shared" si="285"/>
        <v>Medium Satisfaction</v>
      </c>
      <c r="P4509" s="6" t="str">
        <f>IF(ev_charging_network_usage_!$H4509&lt;30,"Short Charging",IF(ev_charging_network_usage_!$H4509&lt;=60,"Medium Charging","Long Charging"))</f>
        <v>Medium Charging</v>
      </c>
      <c r="Q4509" s="6">
        <f t="shared" si="284"/>
        <v>1</v>
      </c>
      <c r="R4509" s="30">
        <f t="shared" si="282"/>
        <v>0.50138888888888888</v>
      </c>
      <c r="S4509" s="28">
        <f t="shared" si="283"/>
        <v>45535</v>
      </c>
      <c r="T4509" s="28"/>
    </row>
    <row r="4510" spans="1:20" ht="13.2" x14ac:dyDescent="0.25">
      <c r="A4510" s="7" t="s">
        <v>9957</v>
      </c>
      <c r="B4510" s="7" t="s">
        <v>43</v>
      </c>
      <c r="C4510" s="7" t="s">
        <v>30</v>
      </c>
      <c r="D4510" s="7" t="s">
        <v>16</v>
      </c>
      <c r="E4510" s="7" t="s">
        <v>17</v>
      </c>
      <c r="F4510" s="7" t="s">
        <v>9958</v>
      </c>
      <c r="G4510" s="7" t="s">
        <v>9959</v>
      </c>
      <c r="H4510" s="7">
        <v>97</v>
      </c>
      <c r="I4510" s="7">
        <v>52.87</v>
      </c>
      <c r="J4510" s="7">
        <v>8</v>
      </c>
      <c r="K4510" s="7">
        <v>422.96</v>
      </c>
      <c r="L4510" s="7" t="s">
        <v>38</v>
      </c>
      <c r="M4510" s="9">
        <v>4</v>
      </c>
      <c r="N4510" s="6" t="str">
        <f>IF(ev_charging_network_usage_!$I4510&lt;=10,"Low",IF(ev_charging_network_usage_!$I4510&lt;=30,"Medium","High"))</f>
        <v>High</v>
      </c>
      <c r="O4510" s="6" t="str">
        <f t="shared" si="285"/>
        <v>Medium Satisfaction</v>
      </c>
      <c r="P4510" s="6" t="str">
        <f>IF(ev_charging_network_usage_!$H4510&lt;30,"Short Charging",IF(ev_charging_network_usage_!$H4510&lt;=60,"Medium Charging","Long Charging"))</f>
        <v>Long Charging</v>
      </c>
      <c r="Q4510" s="6">
        <f t="shared" si="284"/>
        <v>2</v>
      </c>
      <c r="R4510" s="30">
        <f t="shared" si="282"/>
        <v>0.49722222222222223</v>
      </c>
      <c r="S4510" s="28">
        <f t="shared" si="283"/>
        <v>45099</v>
      </c>
      <c r="T4510" s="28"/>
    </row>
    <row r="4511" spans="1:20" ht="13.2" x14ac:dyDescent="0.25">
      <c r="A4511" s="3" t="s">
        <v>9960</v>
      </c>
      <c r="B4511" s="3" t="s">
        <v>14</v>
      </c>
      <c r="C4511" s="3" t="s">
        <v>15</v>
      </c>
      <c r="D4511" s="3" t="s">
        <v>22</v>
      </c>
      <c r="E4511" s="3" t="s">
        <v>17</v>
      </c>
      <c r="F4511" s="3" t="s">
        <v>9961</v>
      </c>
      <c r="G4511" s="3" t="s">
        <v>9962</v>
      </c>
      <c r="H4511" s="3">
        <v>33</v>
      </c>
      <c r="I4511" s="3">
        <v>9.08</v>
      </c>
      <c r="J4511" s="3">
        <v>12</v>
      </c>
      <c r="K4511" s="3">
        <v>108.96</v>
      </c>
      <c r="L4511" s="3" t="s">
        <v>38</v>
      </c>
      <c r="M4511" s="5">
        <v>1</v>
      </c>
      <c r="N4511" s="6" t="str">
        <f>IF(ev_charging_network_usage_!$I4511&lt;=10,"Low",IF(ev_charging_network_usage_!$I4511&lt;=30,"Medium","High"))</f>
        <v>Low</v>
      </c>
      <c r="O4511" s="6" t="str">
        <f t="shared" si="285"/>
        <v>Low Satisfaction</v>
      </c>
      <c r="P4511" s="6" t="str">
        <f>IF(ev_charging_network_usage_!$H4511&lt;30,"Short Charging",IF(ev_charging_network_usage_!$H4511&lt;=60,"Medium Charging","Long Charging"))</f>
        <v>Medium Charging</v>
      </c>
      <c r="Q4511" s="6">
        <f t="shared" si="284"/>
        <v>3</v>
      </c>
      <c r="R4511" s="30">
        <f t="shared" si="282"/>
        <v>7.9166666666666663E-2</v>
      </c>
      <c r="S4511" s="28">
        <f t="shared" si="283"/>
        <v>45499</v>
      </c>
      <c r="T4511" s="28"/>
    </row>
    <row r="4512" spans="1:20" ht="13.2" x14ac:dyDescent="0.25">
      <c r="A4512" s="7" t="s">
        <v>9963</v>
      </c>
      <c r="B4512" s="7" t="s">
        <v>43</v>
      </c>
      <c r="C4512" s="7" t="s">
        <v>30</v>
      </c>
      <c r="D4512" s="7" t="s">
        <v>31</v>
      </c>
      <c r="E4512" s="7" t="s">
        <v>35</v>
      </c>
      <c r="F4512" s="8">
        <v>45422.520138888889</v>
      </c>
      <c r="G4512" s="8">
        <v>45422.588888888888</v>
      </c>
      <c r="H4512" s="7">
        <v>99</v>
      </c>
      <c r="I4512" s="7">
        <v>26.13</v>
      </c>
      <c r="J4512" s="7">
        <v>15</v>
      </c>
      <c r="K4512" s="7">
        <v>391.95</v>
      </c>
      <c r="L4512" s="7" t="s">
        <v>38</v>
      </c>
      <c r="M4512" s="9">
        <v>3</v>
      </c>
      <c r="N4512" s="6" t="str">
        <f>IF(ev_charging_network_usage_!$I4512&lt;=10,"Low",IF(ev_charging_network_usage_!$I4512&lt;=30,"Medium","High"))</f>
        <v>Medium</v>
      </c>
      <c r="O4512" s="6" t="str">
        <f t="shared" si="285"/>
        <v>Medium Satisfaction</v>
      </c>
      <c r="P4512" s="6" t="str">
        <f>IF(ev_charging_network_usage_!$H4512&lt;30,"Short Charging",IF(ev_charging_network_usage_!$H4512&lt;=60,"Medium Charging","Long Charging"))</f>
        <v>Long Charging</v>
      </c>
      <c r="Q4512" s="6">
        <f t="shared" si="284"/>
        <v>2</v>
      </c>
      <c r="R4512" s="30">
        <f t="shared" si="282"/>
        <v>0.52013888888888893</v>
      </c>
      <c r="S4512" s="28">
        <f t="shared" si="283"/>
        <v>45422</v>
      </c>
      <c r="T4512" s="28"/>
    </row>
    <row r="4513" spans="1:20" ht="13.2" x14ac:dyDescent="0.25">
      <c r="A4513" s="3" t="s">
        <v>9964</v>
      </c>
      <c r="B4513" s="3" t="s">
        <v>78</v>
      </c>
      <c r="C4513" s="3" t="s">
        <v>21</v>
      </c>
      <c r="D4513" s="3" t="s">
        <v>31</v>
      </c>
      <c r="E4513" s="3" t="s">
        <v>17</v>
      </c>
      <c r="F4513" s="4">
        <v>44961.830555555556</v>
      </c>
      <c r="G4513" s="4">
        <v>44961.883333333331</v>
      </c>
      <c r="H4513" s="3">
        <v>76</v>
      </c>
      <c r="I4513" s="3">
        <v>32.72</v>
      </c>
      <c r="J4513" s="3">
        <v>8</v>
      </c>
      <c r="K4513" s="3">
        <v>261.76</v>
      </c>
      <c r="L4513" s="3" t="s">
        <v>38</v>
      </c>
      <c r="M4513" s="5">
        <v>1</v>
      </c>
      <c r="N4513" s="6" t="str">
        <f>IF(ev_charging_network_usage_!$I4513&lt;=10,"Low",IF(ev_charging_network_usage_!$I4513&lt;=30,"Medium","High"))</f>
        <v>High</v>
      </c>
      <c r="O4513" s="6" t="str">
        <f t="shared" si="285"/>
        <v>Low Satisfaction</v>
      </c>
      <c r="P4513" s="6" t="str">
        <f>IF(ev_charging_network_usage_!$H4513&lt;30,"Short Charging",IF(ev_charging_network_usage_!$H4513&lt;=60,"Medium Charging","Long Charging"))</f>
        <v>Long Charging</v>
      </c>
      <c r="Q4513" s="6">
        <f t="shared" si="284"/>
        <v>1</v>
      </c>
      <c r="R4513" s="30">
        <f t="shared" si="282"/>
        <v>0.8305555555555556</v>
      </c>
      <c r="S4513" s="28">
        <f t="shared" si="283"/>
        <v>44961</v>
      </c>
      <c r="T4513" s="28"/>
    </row>
    <row r="4514" spans="1:20" ht="13.2" x14ac:dyDescent="0.25">
      <c r="A4514" s="7" t="s">
        <v>9965</v>
      </c>
      <c r="B4514" s="7" t="s">
        <v>59</v>
      </c>
      <c r="C4514" s="7" t="s">
        <v>30</v>
      </c>
      <c r="D4514" s="7" t="s">
        <v>16</v>
      </c>
      <c r="E4514" s="7" t="s">
        <v>17</v>
      </c>
      <c r="F4514" s="11">
        <v>45209.223611111112</v>
      </c>
      <c r="G4514" s="11">
        <v>45209.290972222225</v>
      </c>
      <c r="H4514" s="7">
        <v>97</v>
      </c>
      <c r="I4514" s="7">
        <v>26.91</v>
      </c>
      <c r="J4514" s="7">
        <v>8</v>
      </c>
      <c r="K4514" s="7">
        <v>215.28</v>
      </c>
      <c r="L4514" s="7" t="s">
        <v>27</v>
      </c>
      <c r="M4514" s="9">
        <v>5</v>
      </c>
      <c r="N4514" s="6" t="str">
        <f>IF(ev_charging_network_usage_!$I4514&lt;=10,"Low",IF(ev_charging_network_usage_!$I4514&lt;=30,"Medium","High"))</f>
        <v>Medium</v>
      </c>
      <c r="O4514" s="6" t="str">
        <f t="shared" si="285"/>
        <v>High Satisfaction</v>
      </c>
      <c r="P4514" s="6" t="str">
        <f>IF(ev_charging_network_usage_!$H4514&lt;30,"Short Charging",IF(ev_charging_network_usage_!$H4514&lt;=60,"Medium Charging","Long Charging"))</f>
        <v>Long Charging</v>
      </c>
      <c r="Q4514" s="6">
        <f t="shared" si="284"/>
        <v>2</v>
      </c>
      <c r="R4514" s="30">
        <f t="shared" si="282"/>
        <v>0.22361111111111112</v>
      </c>
      <c r="S4514" s="28">
        <f t="shared" si="283"/>
        <v>45209</v>
      </c>
      <c r="T4514" s="28"/>
    </row>
    <row r="4515" spans="1:20" ht="13.2" x14ac:dyDescent="0.25">
      <c r="A4515" s="3" t="s">
        <v>9966</v>
      </c>
      <c r="B4515" s="3" t="s">
        <v>14</v>
      </c>
      <c r="C4515" s="3" t="s">
        <v>15</v>
      </c>
      <c r="D4515" s="3" t="s">
        <v>31</v>
      </c>
      <c r="E4515" s="3" t="s">
        <v>35</v>
      </c>
      <c r="F4515" s="3" t="s">
        <v>9967</v>
      </c>
      <c r="G4515" s="3" t="s">
        <v>9968</v>
      </c>
      <c r="H4515" s="3">
        <v>34</v>
      </c>
      <c r="I4515" s="3">
        <v>30.37</v>
      </c>
      <c r="J4515" s="3">
        <v>8</v>
      </c>
      <c r="K4515" s="3">
        <v>242.96</v>
      </c>
      <c r="L4515" s="3" t="s">
        <v>27</v>
      </c>
      <c r="M4515" s="5">
        <v>1</v>
      </c>
      <c r="N4515" s="6" t="str">
        <f>IF(ev_charging_network_usage_!$I4515&lt;=10,"Low",IF(ev_charging_network_usage_!$I4515&lt;=30,"Medium","High"))</f>
        <v>High</v>
      </c>
      <c r="O4515" s="6" t="str">
        <f t="shared" si="285"/>
        <v>Low Satisfaction</v>
      </c>
      <c r="P4515" s="6" t="str">
        <f>IF(ev_charging_network_usage_!$H4515&lt;30,"Short Charging",IF(ev_charging_network_usage_!$H4515&lt;=60,"Medium Charging","Long Charging"))</f>
        <v>Medium Charging</v>
      </c>
      <c r="Q4515" s="6">
        <f t="shared" si="284"/>
        <v>3</v>
      </c>
      <c r="R4515" s="30">
        <f t="shared" si="282"/>
        <v>0.6875</v>
      </c>
      <c r="S4515" s="28">
        <f t="shared" si="283"/>
        <v>45101</v>
      </c>
      <c r="T4515" s="28"/>
    </row>
    <row r="4516" spans="1:20" ht="13.2" x14ac:dyDescent="0.25">
      <c r="A4516" s="7" t="s">
        <v>9969</v>
      </c>
      <c r="B4516" s="7" t="s">
        <v>59</v>
      </c>
      <c r="C4516" s="7" t="s">
        <v>15</v>
      </c>
      <c r="D4516" s="7" t="s">
        <v>22</v>
      </c>
      <c r="E4516" s="7" t="s">
        <v>17</v>
      </c>
      <c r="F4516" s="8">
        <v>45357.715277777781</v>
      </c>
      <c r="G4516" s="8">
        <v>45357.76458333333</v>
      </c>
      <c r="H4516" s="7">
        <v>71</v>
      </c>
      <c r="I4516" s="7">
        <v>14.06</v>
      </c>
      <c r="J4516" s="7">
        <v>15</v>
      </c>
      <c r="K4516" s="7">
        <v>210.9</v>
      </c>
      <c r="L4516" s="7" t="s">
        <v>38</v>
      </c>
      <c r="M4516" s="9">
        <v>1</v>
      </c>
      <c r="N4516" s="6" t="str">
        <f>IF(ev_charging_network_usage_!$I4516&lt;=10,"Low",IF(ev_charging_network_usage_!$I4516&lt;=30,"Medium","High"))</f>
        <v>Medium</v>
      </c>
      <c r="O4516" s="6" t="str">
        <f t="shared" si="285"/>
        <v>Low Satisfaction</v>
      </c>
      <c r="P4516" s="6" t="str">
        <f>IF(ev_charging_network_usage_!$H4516&lt;30,"Short Charging",IF(ev_charging_network_usage_!$H4516&lt;=60,"Medium Charging","Long Charging"))</f>
        <v>Long Charging</v>
      </c>
      <c r="Q4516" s="6">
        <f t="shared" si="284"/>
        <v>3</v>
      </c>
      <c r="R4516" s="30">
        <f t="shared" si="282"/>
        <v>0.71527777777777779</v>
      </c>
      <c r="S4516" s="28">
        <f t="shared" si="283"/>
        <v>45357</v>
      </c>
      <c r="T4516" s="28"/>
    </row>
    <row r="4517" spans="1:20" ht="13.2" x14ac:dyDescent="0.25">
      <c r="A4517" s="3" t="s">
        <v>9970</v>
      </c>
      <c r="B4517" s="3" t="s">
        <v>29</v>
      </c>
      <c r="C4517" s="3" t="s">
        <v>21</v>
      </c>
      <c r="D4517" s="3" t="s">
        <v>22</v>
      </c>
      <c r="E4517" s="3" t="s">
        <v>17</v>
      </c>
      <c r="F4517" s="3" t="s">
        <v>9971</v>
      </c>
      <c r="G4517" s="3" t="s">
        <v>9972</v>
      </c>
      <c r="H4517" s="3">
        <v>66</v>
      </c>
      <c r="I4517" s="3">
        <v>56.51</v>
      </c>
      <c r="J4517" s="3">
        <v>10</v>
      </c>
      <c r="K4517" s="3">
        <v>565.1</v>
      </c>
      <c r="L4517" s="3" t="s">
        <v>18</v>
      </c>
      <c r="M4517" s="5">
        <v>5</v>
      </c>
      <c r="N4517" s="6" t="str">
        <f>IF(ev_charging_network_usage_!$I4517&lt;=10,"Low",IF(ev_charging_network_usage_!$I4517&lt;=30,"Medium","High"))</f>
        <v>High</v>
      </c>
      <c r="O4517" s="6" t="str">
        <f t="shared" si="285"/>
        <v>High Satisfaction</v>
      </c>
      <c r="P4517" s="6" t="str">
        <f>IF(ev_charging_network_usage_!$H4517&lt;30,"Short Charging",IF(ev_charging_network_usage_!$H4517&lt;=60,"Medium Charging","Long Charging"))</f>
        <v>Long Charging</v>
      </c>
      <c r="Q4517" s="6">
        <f t="shared" si="284"/>
        <v>1</v>
      </c>
      <c r="R4517" s="30">
        <f t="shared" si="282"/>
        <v>1.7361111111111112E-2</v>
      </c>
      <c r="S4517" s="28">
        <f t="shared" si="283"/>
        <v>45502</v>
      </c>
      <c r="T4517" s="28"/>
    </row>
    <row r="4518" spans="1:20" ht="13.2" x14ac:dyDescent="0.25">
      <c r="A4518" s="7" t="s">
        <v>9973</v>
      </c>
      <c r="B4518" s="7" t="s">
        <v>43</v>
      </c>
      <c r="C4518" s="7" t="s">
        <v>30</v>
      </c>
      <c r="D4518" s="7" t="s">
        <v>22</v>
      </c>
      <c r="E4518" s="7" t="s">
        <v>17</v>
      </c>
      <c r="F4518" s="7" t="s">
        <v>9974</v>
      </c>
      <c r="G4518" s="7" t="s">
        <v>9975</v>
      </c>
      <c r="H4518" s="7">
        <v>26</v>
      </c>
      <c r="I4518" s="7">
        <v>59.62</v>
      </c>
      <c r="J4518" s="7">
        <v>10</v>
      </c>
      <c r="K4518" s="7">
        <v>596.20000000000005</v>
      </c>
      <c r="L4518" s="7" t="s">
        <v>23</v>
      </c>
      <c r="M4518" s="9">
        <v>3</v>
      </c>
      <c r="N4518" s="6" t="str">
        <f>IF(ev_charging_network_usage_!$I4518&lt;=10,"Low",IF(ev_charging_network_usage_!$I4518&lt;=30,"Medium","High"))</f>
        <v>High</v>
      </c>
      <c r="O4518" s="6" t="str">
        <f t="shared" si="285"/>
        <v>Medium Satisfaction</v>
      </c>
      <c r="P4518" s="6" t="str">
        <f>IF(ev_charging_network_usage_!$H4518&lt;30,"Short Charging",IF(ev_charging_network_usage_!$H4518&lt;=60,"Medium Charging","Long Charging"))</f>
        <v>Short Charging</v>
      </c>
      <c r="Q4518" s="6">
        <f t="shared" si="284"/>
        <v>2</v>
      </c>
      <c r="R4518" s="30">
        <f t="shared" si="282"/>
        <v>0.84375</v>
      </c>
      <c r="S4518" s="28">
        <f t="shared" si="283"/>
        <v>45342</v>
      </c>
      <c r="T4518" s="28"/>
    </row>
    <row r="4519" spans="1:20" ht="13.2" x14ac:dyDescent="0.25">
      <c r="A4519" s="3" t="s">
        <v>9976</v>
      </c>
      <c r="B4519" s="3" t="s">
        <v>20</v>
      </c>
      <c r="C4519" s="3" t="s">
        <v>30</v>
      </c>
      <c r="D4519" s="3" t="s">
        <v>31</v>
      </c>
      <c r="E4519" s="3" t="s">
        <v>17</v>
      </c>
      <c r="F4519" s="3" t="s">
        <v>9977</v>
      </c>
      <c r="G4519" s="3" t="s">
        <v>9978</v>
      </c>
      <c r="H4519" s="3">
        <v>112</v>
      </c>
      <c r="I4519" s="3">
        <v>11.89</v>
      </c>
      <c r="J4519" s="3">
        <v>12</v>
      </c>
      <c r="K4519" s="3">
        <v>142.68</v>
      </c>
      <c r="L4519" s="3" t="s">
        <v>27</v>
      </c>
      <c r="M4519" s="5">
        <v>2</v>
      </c>
      <c r="N4519" s="6" t="str">
        <f>IF(ev_charging_network_usage_!$I4519&lt;=10,"Low",IF(ev_charging_network_usage_!$I4519&lt;=30,"Medium","High"))</f>
        <v>Medium</v>
      </c>
      <c r="O4519" s="6" t="str">
        <f t="shared" si="285"/>
        <v>Low Satisfaction</v>
      </c>
      <c r="P4519" s="6" t="str">
        <f>IF(ev_charging_network_usage_!$H4519&lt;30,"Short Charging",IF(ev_charging_network_usage_!$H4519&lt;=60,"Medium Charging","Long Charging"))</f>
        <v>Long Charging</v>
      </c>
      <c r="Q4519" s="6">
        <f t="shared" si="284"/>
        <v>2</v>
      </c>
      <c r="R4519" s="30">
        <f t="shared" si="282"/>
        <v>0.92847222222222225</v>
      </c>
      <c r="S4519" s="28">
        <f t="shared" si="283"/>
        <v>45519</v>
      </c>
      <c r="T4519" s="28"/>
    </row>
    <row r="4520" spans="1:20" ht="13.2" x14ac:dyDescent="0.25">
      <c r="A4520" s="7" t="s">
        <v>9979</v>
      </c>
      <c r="B4520" s="7" t="s">
        <v>59</v>
      </c>
      <c r="C4520" s="7" t="s">
        <v>30</v>
      </c>
      <c r="D4520" s="7" t="s">
        <v>31</v>
      </c>
      <c r="E4520" s="7" t="s">
        <v>17</v>
      </c>
      <c r="F4520" s="8">
        <v>45149.96875</v>
      </c>
      <c r="G4520" s="8">
        <v>45149.986111111109</v>
      </c>
      <c r="H4520" s="7">
        <v>25</v>
      </c>
      <c r="I4520" s="7">
        <v>25.48</v>
      </c>
      <c r="J4520" s="7">
        <v>10</v>
      </c>
      <c r="K4520" s="7">
        <v>254.8</v>
      </c>
      <c r="L4520" s="7" t="s">
        <v>27</v>
      </c>
      <c r="M4520" s="9">
        <v>2</v>
      </c>
      <c r="N4520" s="6" t="str">
        <f>IF(ev_charging_network_usage_!$I4520&lt;=10,"Low",IF(ev_charging_network_usage_!$I4520&lt;=30,"Medium","High"))</f>
        <v>Medium</v>
      </c>
      <c r="O4520" s="6" t="str">
        <f t="shared" si="285"/>
        <v>Low Satisfaction</v>
      </c>
      <c r="P4520" s="6" t="str">
        <f>IF(ev_charging_network_usage_!$H4520&lt;30,"Short Charging",IF(ev_charging_network_usage_!$H4520&lt;=60,"Medium Charging","Long Charging"))</f>
        <v>Short Charging</v>
      </c>
      <c r="Q4520" s="6">
        <f t="shared" si="284"/>
        <v>2</v>
      </c>
      <c r="R4520" s="30">
        <f t="shared" si="282"/>
        <v>0.96875</v>
      </c>
      <c r="S4520" s="28">
        <f t="shared" si="283"/>
        <v>45149</v>
      </c>
      <c r="T4520" s="28"/>
    </row>
    <row r="4521" spans="1:20" ht="13.2" x14ac:dyDescent="0.25">
      <c r="A4521" s="3" t="s">
        <v>9980</v>
      </c>
      <c r="B4521" s="3" t="s">
        <v>43</v>
      </c>
      <c r="C4521" s="3" t="s">
        <v>30</v>
      </c>
      <c r="D4521" s="3" t="s">
        <v>22</v>
      </c>
      <c r="E4521" s="3" t="s">
        <v>17</v>
      </c>
      <c r="F4521" s="4">
        <v>45142.227777777778</v>
      </c>
      <c r="G4521" s="4">
        <v>45142.256249999999</v>
      </c>
      <c r="H4521" s="3">
        <v>41</v>
      </c>
      <c r="I4521" s="3">
        <v>51.75</v>
      </c>
      <c r="J4521" s="3">
        <v>12</v>
      </c>
      <c r="K4521" s="3">
        <v>621</v>
      </c>
      <c r="L4521" s="3" t="s">
        <v>38</v>
      </c>
      <c r="M4521" s="5">
        <v>4</v>
      </c>
      <c r="N4521" s="6" t="str">
        <f>IF(ev_charging_network_usage_!$I4521&lt;=10,"Low",IF(ev_charging_network_usage_!$I4521&lt;=30,"Medium","High"))</f>
        <v>High</v>
      </c>
      <c r="O4521" s="6" t="str">
        <f t="shared" si="285"/>
        <v>Medium Satisfaction</v>
      </c>
      <c r="P4521" s="6" t="str">
        <f>IF(ev_charging_network_usage_!$H4521&lt;30,"Short Charging",IF(ev_charging_network_usage_!$H4521&lt;=60,"Medium Charging","Long Charging"))</f>
        <v>Medium Charging</v>
      </c>
      <c r="Q4521" s="6">
        <f t="shared" si="284"/>
        <v>2</v>
      </c>
      <c r="R4521" s="30">
        <f t="shared" si="282"/>
        <v>0.22777777777777777</v>
      </c>
      <c r="S4521" s="28">
        <f t="shared" si="283"/>
        <v>45142</v>
      </c>
      <c r="T4521" s="28"/>
    </row>
    <row r="4522" spans="1:20" ht="13.2" x14ac:dyDescent="0.25">
      <c r="A4522" s="7" t="s">
        <v>9981</v>
      </c>
      <c r="B4522" s="7" t="s">
        <v>20</v>
      </c>
      <c r="C4522" s="7" t="s">
        <v>30</v>
      </c>
      <c r="D4522" s="7" t="s">
        <v>16</v>
      </c>
      <c r="E4522" s="7" t="s">
        <v>35</v>
      </c>
      <c r="F4522" s="7" t="s">
        <v>9982</v>
      </c>
      <c r="G4522" s="7" t="s">
        <v>9983</v>
      </c>
      <c r="H4522" s="7">
        <v>16</v>
      </c>
      <c r="I4522" s="7">
        <v>3.01</v>
      </c>
      <c r="J4522" s="7">
        <v>15</v>
      </c>
      <c r="K4522" s="7">
        <v>45.15</v>
      </c>
      <c r="L4522" s="7" t="s">
        <v>27</v>
      </c>
      <c r="M4522" s="9">
        <v>3</v>
      </c>
      <c r="N4522" s="6" t="str">
        <f>IF(ev_charging_network_usage_!$I4522&lt;=10,"Low",IF(ev_charging_network_usage_!$I4522&lt;=30,"Medium","High"))</f>
        <v>Low</v>
      </c>
      <c r="O4522" s="6" t="str">
        <f t="shared" si="285"/>
        <v>Medium Satisfaction</v>
      </c>
      <c r="P4522" s="6" t="str">
        <f>IF(ev_charging_network_usage_!$H4522&lt;30,"Short Charging",IF(ev_charging_network_usage_!$H4522&lt;=60,"Medium Charging","Long Charging"))</f>
        <v>Short Charging</v>
      </c>
      <c r="Q4522" s="6">
        <f t="shared" si="284"/>
        <v>2</v>
      </c>
      <c r="R4522" s="30">
        <f t="shared" si="282"/>
        <v>0.66527777777777775</v>
      </c>
      <c r="S4522" s="28">
        <f t="shared" si="283"/>
        <v>45167</v>
      </c>
      <c r="T4522" s="28"/>
    </row>
    <row r="4523" spans="1:20" ht="13.2" x14ac:dyDescent="0.25">
      <c r="A4523" s="3" t="s">
        <v>9984</v>
      </c>
      <c r="B4523" s="3" t="s">
        <v>43</v>
      </c>
      <c r="C4523" s="3" t="s">
        <v>15</v>
      </c>
      <c r="D4523" s="3" t="s">
        <v>31</v>
      </c>
      <c r="E4523" s="3" t="s">
        <v>17</v>
      </c>
      <c r="F4523" s="3" t="s">
        <v>9985</v>
      </c>
      <c r="G4523" s="3" t="s">
        <v>9986</v>
      </c>
      <c r="H4523" s="3">
        <v>40</v>
      </c>
      <c r="I4523" s="3">
        <v>46.28</v>
      </c>
      <c r="J4523" s="3">
        <v>8</v>
      </c>
      <c r="K4523" s="3">
        <v>370.24</v>
      </c>
      <c r="L4523" s="3" t="s">
        <v>18</v>
      </c>
      <c r="M4523" s="5">
        <v>1</v>
      </c>
      <c r="N4523" s="6" t="str">
        <f>IF(ev_charging_network_usage_!$I4523&lt;=10,"Low",IF(ev_charging_network_usage_!$I4523&lt;=30,"Medium","High"))</f>
        <v>High</v>
      </c>
      <c r="O4523" s="6" t="str">
        <f t="shared" si="285"/>
        <v>Low Satisfaction</v>
      </c>
      <c r="P4523" s="6" t="str">
        <f>IF(ev_charging_network_usage_!$H4523&lt;30,"Short Charging",IF(ev_charging_network_usage_!$H4523&lt;=60,"Medium Charging","Long Charging"))</f>
        <v>Medium Charging</v>
      </c>
      <c r="Q4523" s="6">
        <f t="shared" si="284"/>
        <v>3</v>
      </c>
      <c r="R4523" s="30">
        <f t="shared" si="282"/>
        <v>0.2986111111111111</v>
      </c>
      <c r="S4523" s="28">
        <f t="shared" si="283"/>
        <v>45305</v>
      </c>
      <c r="T4523" s="28"/>
    </row>
    <row r="4524" spans="1:20" ht="13.2" x14ac:dyDescent="0.25">
      <c r="A4524" s="7" t="s">
        <v>9987</v>
      </c>
      <c r="B4524" s="7" t="s">
        <v>55</v>
      </c>
      <c r="C4524" s="7" t="s">
        <v>21</v>
      </c>
      <c r="D4524" s="7" t="s">
        <v>22</v>
      </c>
      <c r="E4524" s="7" t="s">
        <v>35</v>
      </c>
      <c r="F4524" s="8">
        <v>45111.46875</v>
      </c>
      <c r="G4524" s="8">
        <v>45111.501388888886</v>
      </c>
      <c r="H4524" s="7">
        <v>47</v>
      </c>
      <c r="I4524" s="7">
        <v>21.89</v>
      </c>
      <c r="J4524" s="7">
        <v>12</v>
      </c>
      <c r="K4524" s="7">
        <v>262.68</v>
      </c>
      <c r="L4524" s="7" t="s">
        <v>38</v>
      </c>
      <c r="M4524" s="9">
        <v>4</v>
      </c>
      <c r="N4524" s="6" t="str">
        <f>IF(ev_charging_network_usage_!$I4524&lt;=10,"Low",IF(ev_charging_network_usage_!$I4524&lt;=30,"Medium","High"))</f>
        <v>Medium</v>
      </c>
      <c r="O4524" s="6" t="str">
        <f t="shared" si="285"/>
        <v>Medium Satisfaction</v>
      </c>
      <c r="P4524" s="6" t="str">
        <f>IF(ev_charging_network_usage_!$H4524&lt;30,"Short Charging",IF(ev_charging_network_usage_!$H4524&lt;=60,"Medium Charging","Long Charging"))</f>
        <v>Medium Charging</v>
      </c>
      <c r="Q4524" s="6">
        <f t="shared" si="284"/>
        <v>1</v>
      </c>
      <c r="R4524" s="30">
        <f t="shared" si="282"/>
        <v>0.46875</v>
      </c>
      <c r="S4524" s="28">
        <f t="shared" si="283"/>
        <v>45111</v>
      </c>
      <c r="T4524" s="28"/>
    </row>
    <row r="4525" spans="1:20" ht="13.2" x14ac:dyDescent="0.25">
      <c r="A4525" s="3" t="s">
        <v>9988</v>
      </c>
      <c r="B4525" s="3" t="s">
        <v>14</v>
      </c>
      <c r="C4525" s="3" t="s">
        <v>15</v>
      </c>
      <c r="D4525" s="3" t="s">
        <v>22</v>
      </c>
      <c r="E4525" s="3" t="s">
        <v>35</v>
      </c>
      <c r="F4525" s="3" t="s">
        <v>9989</v>
      </c>
      <c r="G4525" s="3" t="s">
        <v>9990</v>
      </c>
      <c r="H4525" s="3">
        <v>70</v>
      </c>
      <c r="I4525" s="3">
        <v>19.510000000000002</v>
      </c>
      <c r="J4525" s="3">
        <v>10</v>
      </c>
      <c r="K4525" s="3">
        <v>195.1</v>
      </c>
      <c r="L4525" s="3" t="s">
        <v>18</v>
      </c>
      <c r="M4525" s="5">
        <v>1</v>
      </c>
      <c r="N4525" s="6" t="str">
        <f>IF(ev_charging_network_usage_!$I4525&lt;=10,"Low",IF(ev_charging_network_usage_!$I4525&lt;=30,"Medium","High"))</f>
        <v>Medium</v>
      </c>
      <c r="O4525" s="6" t="str">
        <f t="shared" si="285"/>
        <v>Low Satisfaction</v>
      </c>
      <c r="P4525" s="6" t="str">
        <f>IF(ev_charging_network_usage_!$H4525&lt;30,"Short Charging",IF(ev_charging_network_usage_!$H4525&lt;=60,"Medium Charging","Long Charging"))</f>
        <v>Long Charging</v>
      </c>
      <c r="Q4525" s="6">
        <f t="shared" si="284"/>
        <v>3</v>
      </c>
      <c r="R4525" s="30">
        <f t="shared" si="282"/>
        <v>0.43333333333333335</v>
      </c>
      <c r="S4525" s="28">
        <f t="shared" si="283"/>
        <v>45322</v>
      </c>
      <c r="T4525" s="28"/>
    </row>
    <row r="4526" spans="1:20" ht="13.2" x14ac:dyDescent="0.25">
      <c r="A4526" s="7" t="s">
        <v>9991</v>
      </c>
      <c r="B4526" s="7" t="s">
        <v>20</v>
      </c>
      <c r="C4526" s="7" t="s">
        <v>30</v>
      </c>
      <c r="D4526" s="7" t="s">
        <v>31</v>
      </c>
      <c r="E4526" s="7" t="s">
        <v>35</v>
      </c>
      <c r="F4526" s="7" t="s">
        <v>9992</v>
      </c>
      <c r="G4526" s="7" t="s">
        <v>9993</v>
      </c>
      <c r="H4526" s="7">
        <v>34</v>
      </c>
      <c r="I4526" s="7">
        <v>5.4</v>
      </c>
      <c r="J4526" s="7">
        <v>8</v>
      </c>
      <c r="K4526" s="7">
        <v>43.2</v>
      </c>
      <c r="L4526" s="7" t="s">
        <v>27</v>
      </c>
      <c r="M4526" s="9">
        <v>4</v>
      </c>
      <c r="N4526" s="6" t="str">
        <f>IF(ev_charging_network_usage_!$I4526&lt;=10,"Low",IF(ev_charging_network_usage_!$I4526&lt;=30,"Medium","High"))</f>
        <v>Low</v>
      </c>
      <c r="O4526" s="6" t="str">
        <f t="shared" si="285"/>
        <v>Medium Satisfaction</v>
      </c>
      <c r="P4526" s="6" t="str">
        <f>IF(ev_charging_network_usage_!$H4526&lt;30,"Short Charging",IF(ev_charging_network_usage_!$H4526&lt;=60,"Medium Charging","Long Charging"))</f>
        <v>Medium Charging</v>
      </c>
      <c r="Q4526" s="6">
        <f t="shared" si="284"/>
        <v>2</v>
      </c>
      <c r="R4526" s="30">
        <f t="shared" si="282"/>
        <v>0.32083333333333336</v>
      </c>
      <c r="S4526" s="28">
        <f t="shared" si="283"/>
        <v>45620</v>
      </c>
      <c r="T4526" s="28"/>
    </row>
    <row r="4527" spans="1:20" ht="13.2" x14ac:dyDescent="0.25">
      <c r="A4527" s="3" t="s">
        <v>9994</v>
      </c>
      <c r="B4527" s="3" t="s">
        <v>43</v>
      </c>
      <c r="C4527" s="3" t="s">
        <v>21</v>
      </c>
      <c r="D4527" s="3" t="s">
        <v>22</v>
      </c>
      <c r="E4527" s="3" t="s">
        <v>17</v>
      </c>
      <c r="F4527" s="3" t="s">
        <v>9995</v>
      </c>
      <c r="G4527" s="3" t="s">
        <v>9996</v>
      </c>
      <c r="H4527" s="3">
        <v>91</v>
      </c>
      <c r="I4527" s="3">
        <v>28.99</v>
      </c>
      <c r="J4527" s="3">
        <v>10</v>
      </c>
      <c r="K4527" s="3">
        <v>289.89999999999998</v>
      </c>
      <c r="L4527" s="3" t="s">
        <v>27</v>
      </c>
      <c r="M4527" s="5">
        <v>1</v>
      </c>
      <c r="N4527" s="6" t="str">
        <f>IF(ev_charging_network_usage_!$I4527&lt;=10,"Low",IF(ev_charging_network_usage_!$I4527&lt;=30,"Medium","High"))</f>
        <v>Medium</v>
      </c>
      <c r="O4527" s="6" t="str">
        <f t="shared" si="285"/>
        <v>Low Satisfaction</v>
      </c>
      <c r="P4527" s="6" t="str">
        <f>IF(ev_charging_network_usage_!$H4527&lt;30,"Short Charging",IF(ev_charging_network_usage_!$H4527&lt;=60,"Medium Charging","Long Charging"))</f>
        <v>Long Charging</v>
      </c>
      <c r="Q4527" s="6">
        <f t="shared" si="284"/>
        <v>1</v>
      </c>
      <c r="R4527" s="30">
        <f t="shared" si="282"/>
        <v>0.26944444444444443</v>
      </c>
      <c r="S4527" s="28">
        <f t="shared" si="283"/>
        <v>45337</v>
      </c>
      <c r="T4527" s="28"/>
    </row>
    <row r="4528" spans="1:20" ht="13.2" x14ac:dyDescent="0.25">
      <c r="A4528" s="7" t="s">
        <v>9997</v>
      </c>
      <c r="B4528" s="7" t="s">
        <v>20</v>
      </c>
      <c r="C4528" s="7" t="s">
        <v>30</v>
      </c>
      <c r="D4528" s="7" t="s">
        <v>34</v>
      </c>
      <c r="E4528" s="7" t="s">
        <v>35</v>
      </c>
      <c r="F4528" s="7" t="s">
        <v>9998</v>
      </c>
      <c r="G4528" s="7" t="s">
        <v>9999</v>
      </c>
      <c r="H4528" s="7">
        <v>112</v>
      </c>
      <c r="I4528" s="7">
        <v>25.06</v>
      </c>
      <c r="J4528" s="7">
        <v>8</v>
      </c>
      <c r="K4528" s="7">
        <v>200.48</v>
      </c>
      <c r="L4528" s="7" t="s">
        <v>23</v>
      </c>
      <c r="M4528" s="9">
        <v>5</v>
      </c>
      <c r="N4528" s="6" t="str">
        <f>IF(ev_charging_network_usage_!$I4528&lt;=10,"Low",IF(ev_charging_network_usage_!$I4528&lt;=30,"Medium","High"))</f>
        <v>Medium</v>
      </c>
      <c r="O4528" s="6" t="str">
        <f t="shared" si="285"/>
        <v>High Satisfaction</v>
      </c>
      <c r="P4528" s="6" t="str">
        <f>IF(ev_charging_network_usage_!$H4528&lt;30,"Short Charging",IF(ev_charging_network_usage_!$H4528&lt;=60,"Medium Charging","Long Charging"))</f>
        <v>Long Charging</v>
      </c>
      <c r="Q4528" s="6">
        <f t="shared" si="284"/>
        <v>2</v>
      </c>
      <c r="R4528" s="30">
        <f t="shared" si="282"/>
        <v>0.21319444444444444</v>
      </c>
      <c r="S4528" s="28">
        <f t="shared" si="283"/>
        <v>44999</v>
      </c>
      <c r="T4528" s="28"/>
    </row>
    <row r="4529" spans="1:20" ht="13.2" x14ac:dyDescent="0.25">
      <c r="A4529" s="3" t="s">
        <v>10000</v>
      </c>
      <c r="B4529" s="3" t="s">
        <v>14</v>
      </c>
      <c r="C4529" s="3" t="s">
        <v>21</v>
      </c>
      <c r="D4529" s="3" t="s">
        <v>31</v>
      </c>
      <c r="E4529" s="3" t="s">
        <v>35</v>
      </c>
      <c r="F4529" s="4">
        <v>44931.603472222225</v>
      </c>
      <c r="G4529" s="4">
        <v>44931.647916666669</v>
      </c>
      <c r="H4529" s="3">
        <v>64</v>
      </c>
      <c r="I4529" s="3">
        <v>30.24</v>
      </c>
      <c r="J4529" s="3">
        <v>12</v>
      </c>
      <c r="K4529" s="3">
        <v>362.88</v>
      </c>
      <c r="L4529" s="3" t="s">
        <v>18</v>
      </c>
      <c r="M4529" s="5">
        <v>5</v>
      </c>
      <c r="N4529" s="6" t="str">
        <f>IF(ev_charging_network_usage_!$I4529&lt;=10,"Low",IF(ev_charging_network_usage_!$I4529&lt;=30,"Medium","High"))</f>
        <v>High</v>
      </c>
      <c r="O4529" s="6" t="str">
        <f t="shared" si="285"/>
        <v>High Satisfaction</v>
      </c>
      <c r="P4529" s="6" t="str">
        <f>IF(ev_charging_network_usage_!$H4529&lt;30,"Short Charging",IF(ev_charging_network_usage_!$H4529&lt;=60,"Medium Charging","Long Charging"))</f>
        <v>Long Charging</v>
      </c>
      <c r="Q4529" s="6">
        <f t="shared" si="284"/>
        <v>1</v>
      </c>
      <c r="R4529" s="30">
        <f t="shared" si="282"/>
        <v>0.60347222222222219</v>
      </c>
      <c r="S4529" s="28">
        <f t="shared" si="283"/>
        <v>44931</v>
      </c>
      <c r="T4529" s="28"/>
    </row>
    <row r="4530" spans="1:20" ht="13.2" x14ac:dyDescent="0.25">
      <c r="A4530" s="7" t="s">
        <v>10001</v>
      </c>
      <c r="B4530" s="7" t="s">
        <v>20</v>
      </c>
      <c r="C4530" s="7" t="s">
        <v>21</v>
      </c>
      <c r="D4530" s="7" t="s">
        <v>22</v>
      </c>
      <c r="E4530" s="7" t="s">
        <v>35</v>
      </c>
      <c r="F4530" s="7" t="s">
        <v>10002</v>
      </c>
      <c r="G4530" s="7" t="s">
        <v>5443</v>
      </c>
      <c r="H4530" s="7">
        <v>86</v>
      </c>
      <c r="I4530" s="7">
        <v>59.65</v>
      </c>
      <c r="J4530" s="7">
        <v>12</v>
      </c>
      <c r="K4530" s="7">
        <v>715.8</v>
      </c>
      <c r="L4530" s="7" t="s">
        <v>18</v>
      </c>
      <c r="M4530" s="9">
        <v>2</v>
      </c>
      <c r="N4530" s="6" t="str">
        <f>IF(ev_charging_network_usage_!$I4530&lt;=10,"Low",IF(ev_charging_network_usage_!$I4530&lt;=30,"Medium","High"))</f>
        <v>High</v>
      </c>
      <c r="O4530" s="6" t="str">
        <f t="shared" si="285"/>
        <v>Low Satisfaction</v>
      </c>
      <c r="P4530" s="6" t="str">
        <f>IF(ev_charging_network_usage_!$H4530&lt;30,"Short Charging",IF(ev_charging_network_usage_!$H4530&lt;=60,"Medium Charging","Long Charging"))</f>
        <v>Long Charging</v>
      </c>
      <c r="Q4530" s="6">
        <f t="shared" si="284"/>
        <v>1</v>
      </c>
      <c r="R4530" s="30">
        <f t="shared" si="282"/>
        <v>0.23055555555555557</v>
      </c>
      <c r="S4530" s="28">
        <f t="shared" si="283"/>
        <v>45403</v>
      </c>
      <c r="T4530" s="28"/>
    </row>
    <row r="4531" spans="1:20" ht="13.2" x14ac:dyDescent="0.25">
      <c r="A4531" s="3" t="s">
        <v>10003</v>
      </c>
      <c r="B4531" s="3" t="s">
        <v>20</v>
      </c>
      <c r="C4531" s="3" t="s">
        <v>30</v>
      </c>
      <c r="D4531" s="3" t="s">
        <v>16</v>
      </c>
      <c r="E4531" s="3" t="s">
        <v>35</v>
      </c>
      <c r="F4531" s="3" t="s">
        <v>10004</v>
      </c>
      <c r="G4531" s="3" t="s">
        <v>10005</v>
      </c>
      <c r="H4531" s="3">
        <v>74</v>
      </c>
      <c r="I4531" s="3">
        <v>39.409999999999997</v>
      </c>
      <c r="J4531" s="3">
        <v>8</v>
      </c>
      <c r="K4531" s="3">
        <v>315.27999999999997</v>
      </c>
      <c r="L4531" s="3" t="s">
        <v>18</v>
      </c>
      <c r="M4531" s="5">
        <v>4</v>
      </c>
      <c r="N4531" s="6" t="str">
        <f>IF(ev_charging_network_usage_!$I4531&lt;=10,"Low",IF(ev_charging_network_usage_!$I4531&lt;=30,"Medium","High"))</f>
        <v>High</v>
      </c>
      <c r="O4531" s="6" t="str">
        <f t="shared" si="285"/>
        <v>Medium Satisfaction</v>
      </c>
      <c r="P4531" s="6" t="str">
        <f>IF(ev_charging_network_usage_!$H4531&lt;30,"Short Charging",IF(ev_charging_network_usage_!$H4531&lt;=60,"Medium Charging","Long Charging"))</f>
        <v>Long Charging</v>
      </c>
      <c r="Q4531" s="6">
        <f t="shared" si="284"/>
        <v>2</v>
      </c>
      <c r="R4531" s="30">
        <f t="shared" si="282"/>
        <v>0.4284722222222222</v>
      </c>
      <c r="S4531" s="28">
        <f t="shared" si="283"/>
        <v>45494</v>
      </c>
      <c r="T4531" s="28"/>
    </row>
    <row r="4532" spans="1:20" ht="13.2" x14ac:dyDescent="0.25">
      <c r="A4532" s="7" t="s">
        <v>10006</v>
      </c>
      <c r="B4532" s="7" t="s">
        <v>29</v>
      </c>
      <c r="C4532" s="7" t="s">
        <v>30</v>
      </c>
      <c r="D4532" s="7" t="s">
        <v>22</v>
      </c>
      <c r="E4532" s="7" t="s">
        <v>17</v>
      </c>
      <c r="F4532" s="8">
        <v>45297.19027777778</v>
      </c>
      <c r="G4532" s="8">
        <v>45297.228472222225</v>
      </c>
      <c r="H4532" s="7">
        <v>55</v>
      </c>
      <c r="I4532" s="7">
        <v>58.55</v>
      </c>
      <c r="J4532" s="7">
        <v>12</v>
      </c>
      <c r="K4532" s="7">
        <v>702.6</v>
      </c>
      <c r="L4532" s="7" t="s">
        <v>18</v>
      </c>
      <c r="M4532" s="9">
        <v>4</v>
      </c>
      <c r="N4532" s="6" t="str">
        <f>IF(ev_charging_network_usage_!$I4532&lt;=10,"Low",IF(ev_charging_network_usage_!$I4532&lt;=30,"Medium","High"))</f>
        <v>High</v>
      </c>
      <c r="O4532" s="6" t="str">
        <f t="shared" si="285"/>
        <v>Medium Satisfaction</v>
      </c>
      <c r="P4532" s="6" t="str">
        <f>IF(ev_charging_network_usage_!$H4532&lt;30,"Short Charging",IF(ev_charging_network_usage_!$H4532&lt;=60,"Medium Charging","Long Charging"))</f>
        <v>Medium Charging</v>
      </c>
      <c r="Q4532" s="6">
        <f t="shared" si="284"/>
        <v>2</v>
      </c>
      <c r="R4532" s="30">
        <f t="shared" si="282"/>
        <v>0.19027777777777777</v>
      </c>
      <c r="S4532" s="28">
        <f t="shared" si="283"/>
        <v>45297</v>
      </c>
      <c r="T4532" s="28"/>
    </row>
    <row r="4533" spans="1:20" ht="13.2" x14ac:dyDescent="0.25">
      <c r="A4533" s="3" t="s">
        <v>10007</v>
      </c>
      <c r="B4533" s="3" t="s">
        <v>29</v>
      </c>
      <c r="C4533" s="3" t="s">
        <v>15</v>
      </c>
      <c r="D4533" s="3" t="s">
        <v>16</v>
      </c>
      <c r="E4533" s="3" t="s">
        <v>17</v>
      </c>
      <c r="F4533" s="4">
        <v>45019.871527777781</v>
      </c>
      <c r="G4533" s="4">
        <v>45019.927777777775</v>
      </c>
      <c r="H4533" s="3">
        <v>81</v>
      </c>
      <c r="I4533" s="3">
        <v>53.76</v>
      </c>
      <c r="J4533" s="3">
        <v>10</v>
      </c>
      <c r="K4533" s="3">
        <v>537.6</v>
      </c>
      <c r="L4533" s="3" t="s">
        <v>27</v>
      </c>
      <c r="M4533" s="5">
        <v>2</v>
      </c>
      <c r="N4533" s="6" t="str">
        <f>IF(ev_charging_network_usage_!$I4533&lt;=10,"Low",IF(ev_charging_network_usage_!$I4533&lt;=30,"Medium","High"))</f>
        <v>High</v>
      </c>
      <c r="O4533" s="6" t="str">
        <f t="shared" si="285"/>
        <v>Low Satisfaction</v>
      </c>
      <c r="P4533" s="6" t="str">
        <f>IF(ev_charging_network_usage_!$H4533&lt;30,"Short Charging",IF(ev_charging_network_usage_!$H4533&lt;=60,"Medium Charging","Long Charging"))</f>
        <v>Long Charging</v>
      </c>
      <c r="Q4533" s="6">
        <f t="shared" si="284"/>
        <v>3</v>
      </c>
      <c r="R4533" s="30">
        <f t="shared" si="282"/>
        <v>0.87152777777777779</v>
      </c>
      <c r="S4533" s="28">
        <f t="shared" si="283"/>
        <v>45019</v>
      </c>
      <c r="T4533" s="28"/>
    </row>
    <row r="4534" spans="1:20" ht="13.2" x14ac:dyDescent="0.25">
      <c r="A4534" s="7" t="s">
        <v>10008</v>
      </c>
      <c r="B4534" s="7" t="s">
        <v>14</v>
      </c>
      <c r="C4534" s="7" t="s">
        <v>30</v>
      </c>
      <c r="D4534" s="7" t="s">
        <v>31</v>
      </c>
      <c r="E4534" s="7" t="s">
        <v>17</v>
      </c>
      <c r="F4534" s="7" t="s">
        <v>10009</v>
      </c>
      <c r="G4534" s="7" t="s">
        <v>10010</v>
      </c>
      <c r="H4534" s="7">
        <v>55</v>
      </c>
      <c r="I4534" s="7">
        <v>6.02</v>
      </c>
      <c r="J4534" s="7">
        <v>10</v>
      </c>
      <c r="K4534" s="7">
        <v>60.2</v>
      </c>
      <c r="L4534" s="7" t="s">
        <v>18</v>
      </c>
      <c r="M4534" s="9">
        <v>1</v>
      </c>
      <c r="N4534" s="6" t="str">
        <f>IF(ev_charging_network_usage_!$I4534&lt;=10,"Low",IF(ev_charging_network_usage_!$I4534&lt;=30,"Medium","High"))</f>
        <v>Low</v>
      </c>
      <c r="O4534" s="6" t="str">
        <f t="shared" si="285"/>
        <v>Low Satisfaction</v>
      </c>
      <c r="P4534" s="6" t="str">
        <f>IF(ev_charging_network_usage_!$H4534&lt;30,"Short Charging",IF(ev_charging_network_usage_!$H4534&lt;=60,"Medium Charging","Long Charging"))</f>
        <v>Medium Charging</v>
      </c>
      <c r="Q4534" s="6">
        <f t="shared" si="284"/>
        <v>2</v>
      </c>
      <c r="R4534" s="30">
        <f t="shared" si="282"/>
        <v>0.16041666666666668</v>
      </c>
      <c r="S4534" s="28">
        <f t="shared" si="283"/>
        <v>45402</v>
      </c>
      <c r="T4534" s="28"/>
    </row>
    <row r="4535" spans="1:20" ht="13.2" x14ac:dyDescent="0.25">
      <c r="A4535" s="3" t="s">
        <v>10011</v>
      </c>
      <c r="B4535" s="3" t="s">
        <v>78</v>
      </c>
      <c r="C4535" s="3" t="s">
        <v>21</v>
      </c>
      <c r="D4535" s="3" t="s">
        <v>34</v>
      </c>
      <c r="E4535" s="3" t="s">
        <v>17</v>
      </c>
      <c r="F4535" s="3" t="s">
        <v>10012</v>
      </c>
      <c r="G4535" s="3" t="s">
        <v>10013</v>
      </c>
      <c r="H4535" s="3">
        <v>49</v>
      </c>
      <c r="I4535" s="3">
        <v>32.82</v>
      </c>
      <c r="J4535" s="3">
        <v>8</v>
      </c>
      <c r="K4535" s="3">
        <v>262.56</v>
      </c>
      <c r="L4535" s="3" t="s">
        <v>23</v>
      </c>
      <c r="M4535" s="5">
        <v>4</v>
      </c>
      <c r="N4535" s="6" t="str">
        <f>IF(ev_charging_network_usage_!$I4535&lt;=10,"Low",IF(ev_charging_network_usage_!$I4535&lt;=30,"Medium","High"))</f>
        <v>High</v>
      </c>
      <c r="O4535" s="6" t="str">
        <f t="shared" si="285"/>
        <v>Medium Satisfaction</v>
      </c>
      <c r="P4535" s="6" t="str">
        <f>IF(ev_charging_network_usage_!$H4535&lt;30,"Short Charging",IF(ev_charging_network_usage_!$H4535&lt;=60,"Medium Charging","Long Charging"))</f>
        <v>Medium Charging</v>
      </c>
      <c r="Q4535" s="6">
        <f t="shared" si="284"/>
        <v>1</v>
      </c>
      <c r="R4535" s="30">
        <f t="shared" si="282"/>
        <v>0.81736111111111109</v>
      </c>
      <c r="S4535" s="28">
        <f t="shared" si="283"/>
        <v>45120</v>
      </c>
      <c r="T4535" s="28"/>
    </row>
    <row r="4536" spans="1:20" ht="13.2" x14ac:dyDescent="0.25">
      <c r="A4536" s="7" t="s">
        <v>10014</v>
      </c>
      <c r="B4536" s="7" t="s">
        <v>78</v>
      </c>
      <c r="C4536" s="7" t="s">
        <v>21</v>
      </c>
      <c r="D4536" s="7" t="s">
        <v>34</v>
      </c>
      <c r="E4536" s="7" t="s">
        <v>35</v>
      </c>
      <c r="F4536" s="7" t="s">
        <v>10015</v>
      </c>
      <c r="G4536" s="7" t="s">
        <v>10016</v>
      </c>
      <c r="H4536" s="7">
        <v>112</v>
      </c>
      <c r="I4536" s="7">
        <v>33.56</v>
      </c>
      <c r="J4536" s="7">
        <v>12</v>
      </c>
      <c r="K4536" s="7">
        <v>402.72</v>
      </c>
      <c r="L4536" s="7" t="s">
        <v>18</v>
      </c>
      <c r="M4536" s="9">
        <v>3</v>
      </c>
      <c r="N4536" s="6" t="str">
        <f>IF(ev_charging_network_usage_!$I4536&lt;=10,"Low",IF(ev_charging_network_usage_!$I4536&lt;=30,"Medium","High"))</f>
        <v>High</v>
      </c>
      <c r="O4536" s="6" t="str">
        <f t="shared" si="285"/>
        <v>Medium Satisfaction</v>
      </c>
      <c r="P4536" s="6" t="str">
        <f>IF(ev_charging_network_usage_!$H4536&lt;30,"Short Charging",IF(ev_charging_network_usage_!$H4536&lt;=60,"Medium Charging","Long Charging"))</f>
        <v>Long Charging</v>
      </c>
      <c r="Q4536" s="6">
        <f t="shared" si="284"/>
        <v>1</v>
      </c>
      <c r="R4536" s="30">
        <f t="shared" si="282"/>
        <v>0.63888888888888884</v>
      </c>
      <c r="S4536" s="28">
        <f t="shared" si="283"/>
        <v>45376</v>
      </c>
      <c r="T4536" s="28"/>
    </row>
    <row r="4537" spans="1:20" ht="13.2" x14ac:dyDescent="0.25">
      <c r="A4537" s="3" t="s">
        <v>10017</v>
      </c>
      <c r="B4537" s="3" t="s">
        <v>20</v>
      </c>
      <c r="C4537" s="3" t="s">
        <v>30</v>
      </c>
      <c r="D4537" s="3" t="s">
        <v>16</v>
      </c>
      <c r="E4537" s="3" t="s">
        <v>17</v>
      </c>
      <c r="F4537" s="3" t="s">
        <v>10018</v>
      </c>
      <c r="G4537" s="3" t="s">
        <v>7106</v>
      </c>
      <c r="H4537" s="3">
        <v>101</v>
      </c>
      <c r="I4537" s="3">
        <v>12.67</v>
      </c>
      <c r="J4537" s="3">
        <v>8</v>
      </c>
      <c r="K4537" s="3">
        <v>101.36</v>
      </c>
      <c r="L4537" s="3" t="s">
        <v>23</v>
      </c>
      <c r="M4537" s="5">
        <v>3</v>
      </c>
      <c r="N4537" s="6" t="str">
        <f>IF(ev_charging_network_usage_!$I4537&lt;=10,"Low",IF(ev_charging_network_usage_!$I4537&lt;=30,"Medium","High"))</f>
        <v>Medium</v>
      </c>
      <c r="O4537" s="6" t="str">
        <f t="shared" si="285"/>
        <v>Medium Satisfaction</v>
      </c>
      <c r="P4537" s="6" t="str">
        <f>IF(ev_charging_network_usage_!$H4537&lt;30,"Short Charging",IF(ev_charging_network_usage_!$H4537&lt;=60,"Medium Charging","Long Charging"))</f>
        <v>Long Charging</v>
      </c>
      <c r="Q4537" s="6">
        <f t="shared" si="284"/>
        <v>2</v>
      </c>
      <c r="R4537" s="30">
        <f t="shared" si="282"/>
        <v>0.56874999999999998</v>
      </c>
      <c r="S4537" s="28">
        <f t="shared" si="283"/>
        <v>45345</v>
      </c>
      <c r="T4537" s="28"/>
    </row>
    <row r="4538" spans="1:20" ht="13.2" x14ac:dyDescent="0.25">
      <c r="A4538" s="7" t="s">
        <v>10019</v>
      </c>
      <c r="B4538" s="7" t="s">
        <v>59</v>
      </c>
      <c r="C4538" s="7" t="s">
        <v>15</v>
      </c>
      <c r="D4538" s="7" t="s">
        <v>22</v>
      </c>
      <c r="E4538" s="7" t="s">
        <v>17</v>
      </c>
      <c r="F4538" s="7" t="s">
        <v>10020</v>
      </c>
      <c r="G4538" s="7" t="s">
        <v>10021</v>
      </c>
      <c r="H4538" s="7">
        <v>12</v>
      </c>
      <c r="I4538" s="7">
        <v>58.67</v>
      </c>
      <c r="J4538" s="7">
        <v>10</v>
      </c>
      <c r="K4538" s="7">
        <v>586.70000000000005</v>
      </c>
      <c r="L4538" s="7" t="s">
        <v>23</v>
      </c>
      <c r="M4538" s="9">
        <v>4</v>
      </c>
      <c r="N4538" s="6" t="str">
        <f>IF(ev_charging_network_usage_!$I4538&lt;=10,"Low",IF(ev_charging_network_usage_!$I4538&lt;=30,"Medium","High"))</f>
        <v>High</v>
      </c>
      <c r="O4538" s="6" t="str">
        <f t="shared" si="285"/>
        <v>Medium Satisfaction</v>
      </c>
      <c r="P4538" s="6" t="str">
        <f>IF(ev_charging_network_usage_!$H4538&lt;30,"Short Charging",IF(ev_charging_network_usage_!$H4538&lt;=60,"Medium Charging","Long Charging"))</f>
        <v>Short Charging</v>
      </c>
      <c r="Q4538" s="6">
        <f t="shared" si="284"/>
        <v>3</v>
      </c>
      <c r="R4538" s="30">
        <f t="shared" si="282"/>
        <v>0.12569444444444444</v>
      </c>
      <c r="S4538" s="28">
        <f t="shared" si="283"/>
        <v>45373</v>
      </c>
      <c r="T4538" s="28"/>
    </row>
    <row r="4539" spans="1:20" ht="13.2" x14ac:dyDescent="0.25">
      <c r="A4539" s="3" t="s">
        <v>10022</v>
      </c>
      <c r="B4539" s="3" t="s">
        <v>59</v>
      </c>
      <c r="C4539" s="3" t="s">
        <v>15</v>
      </c>
      <c r="D4539" s="3" t="s">
        <v>31</v>
      </c>
      <c r="E4539" s="3" t="s">
        <v>17</v>
      </c>
      <c r="F4539" s="3" t="s">
        <v>10023</v>
      </c>
      <c r="G4539" s="3" t="s">
        <v>10024</v>
      </c>
      <c r="H4539" s="3">
        <v>116</v>
      </c>
      <c r="I4539" s="3">
        <v>42.22</v>
      </c>
      <c r="J4539" s="3">
        <v>12</v>
      </c>
      <c r="K4539" s="3">
        <v>506.64</v>
      </c>
      <c r="L4539" s="3" t="s">
        <v>18</v>
      </c>
      <c r="M4539" s="5">
        <v>4</v>
      </c>
      <c r="N4539" s="6" t="str">
        <f>IF(ev_charging_network_usage_!$I4539&lt;=10,"Low",IF(ev_charging_network_usage_!$I4539&lt;=30,"Medium","High"))</f>
        <v>High</v>
      </c>
      <c r="O4539" s="6" t="str">
        <f t="shared" si="285"/>
        <v>Medium Satisfaction</v>
      </c>
      <c r="P4539" s="6" t="str">
        <f>IF(ev_charging_network_usage_!$H4539&lt;30,"Short Charging",IF(ev_charging_network_usage_!$H4539&lt;=60,"Medium Charging","Long Charging"))</f>
        <v>Long Charging</v>
      </c>
      <c r="Q4539" s="6">
        <f t="shared" si="284"/>
        <v>3</v>
      </c>
      <c r="R4539" s="30">
        <f t="shared" si="282"/>
        <v>0.62986111111111109</v>
      </c>
      <c r="S4539" s="28">
        <f t="shared" si="283"/>
        <v>45553</v>
      </c>
      <c r="T4539" s="28"/>
    </row>
    <row r="4540" spans="1:20" ht="13.2" x14ac:dyDescent="0.25">
      <c r="A4540" s="7" t="s">
        <v>10025</v>
      </c>
      <c r="B4540" s="7" t="s">
        <v>20</v>
      </c>
      <c r="C4540" s="7" t="s">
        <v>15</v>
      </c>
      <c r="D4540" s="7" t="s">
        <v>31</v>
      </c>
      <c r="E4540" s="7" t="s">
        <v>17</v>
      </c>
      <c r="F4540" s="7" t="s">
        <v>10026</v>
      </c>
      <c r="G4540" s="7" t="s">
        <v>10027</v>
      </c>
      <c r="H4540" s="7">
        <v>70</v>
      </c>
      <c r="I4540" s="7">
        <v>19.79</v>
      </c>
      <c r="J4540" s="7">
        <v>8</v>
      </c>
      <c r="K4540" s="7">
        <v>158.32</v>
      </c>
      <c r="L4540" s="7" t="s">
        <v>18</v>
      </c>
      <c r="M4540" s="9">
        <v>1</v>
      </c>
      <c r="N4540" s="6" t="str">
        <f>IF(ev_charging_network_usage_!$I4540&lt;=10,"Low",IF(ev_charging_network_usage_!$I4540&lt;=30,"Medium","High"))</f>
        <v>Medium</v>
      </c>
      <c r="O4540" s="6" t="str">
        <f t="shared" si="285"/>
        <v>Low Satisfaction</v>
      </c>
      <c r="P4540" s="6" t="str">
        <f>IF(ev_charging_network_usage_!$H4540&lt;30,"Short Charging",IF(ev_charging_network_usage_!$H4540&lt;=60,"Medium Charging","Long Charging"))</f>
        <v>Long Charging</v>
      </c>
      <c r="Q4540" s="6">
        <f t="shared" si="284"/>
        <v>3</v>
      </c>
      <c r="R4540" s="30">
        <f t="shared" si="282"/>
        <v>0.61319444444444449</v>
      </c>
      <c r="S4540" s="28">
        <f t="shared" si="283"/>
        <v>45439</v>
      </c>
      <c r="T4540" s="28"/>
    </row>
    <row r="4541" spans="1:20" ht="13.2" x14ac:dyDescent="0.25">
      <c r="A4541" s="3" t="s">
        <v>10028</v>
      </c>
      <c r="B4541" s="3" t="s">
        <v>59</v>
      </c>
      <c r="C4541" s="3" t="s">
        <v>21</v>
      </c>
      <c r="D4541" s="3" t="s">
        <v>16</v>
      </c>
      <c r="E4541" s="3" t="s">
        <v>17</v>
      </c>
      <c r="F4541" s="3" t="s">
        <v>10029</v>
      </c>
      <c r="G4541" s="3" t="s">
        <v>10030</v>
      </c>
      <c r="H4541" s="3">
        <v>87</v>
      </c>
      <c r="I4541" s="3">
        <v>32.020000000000003</v>
      </c>
      <c r="J4541" s="3">
        <v>10</v>
      </c>
      <c r="K4541" s="3">
        <v>320.2</v>
      </c>
      <c r="L4541" s="3" t="s">
        <v>38</v>
      </c>
      <c r="M4541" s="5">
        <v>3</v>
      </c>
      <c r="N4541" s="6" t="str">
        <f>IF(ev_charging_network_usage_!$I4541&lt;=10,"Low",IF(ev_charging_network_usage_!$I4541&lt;=30,"Medium","High"))</f>
        <v>High</v>
      </c>
      <c r="O4541" s="6" t="str">
        <f t="shared" si="285"/>
        <v>Medium Satisfaction</v>
      </c>
      <c r="P4541" s="6" t="str">
        <f>IF(ev_charging_network_usage_!$H4541&lt;30,"Short Charging",IF(ev_charging_network_usage_!$H4541&lt;=60,"Medium Charging","Long Charging"))</f>
        <v>Long Charging</v>
      </c>
      <c r="Q4541" s="6">
        <f t="shared" si="284"/>
        <v>1</v>
      </c>
      <c r="R4541" s="30">
        <f t="shared" si="282"/>
        <v>0.2673611111111111</v>
      </c>
      <c r="S4541" s="28">
        <f t="shared" si="283"/>
        <v>45351</v>
      </c>
      <c r="T4541" s="28"/>
    </row>
    <row r="4542" spans="1:20" ht="13.2" x14ac:dyDescent="0.25">
      <c r="A4542" s="7" t="s">
        <v>10031</v>
      </c>
      <c r="B4542" s="7" t="s">
        <v>14</v>
      </c>
      <c r="C4542" s="7" t="s">
        <v>30</v>
      </c>
      <c r="D4542" s="7" t="s">
        <v>16</v>
      </c>
      <c r="E4542" s="7" t="s">
        <v>35</v>
      </c>
      <c r="F4542" s="8">
        <v>45421.940972222219</v>
      </c>
      <c r="G4542" s="8">
        <v>45421.95416666667</v>
      </c>
      <c r="H4542" s="7">
        <v>19</v>
      </c>
      <c r="I4542" s="7">
        <v>32.549999999999997</v>
      </c>
      <c r="J4542" s="7">
        <v>10</v>
      </c>
      <c r="K4542" s="7">
        <v>325.5</v>
      </c>
      <c r="L4542" s="7" t="s">
        <v>23</v>
      </c>
      <c r="M4542" s="9">
        <v>3</v>
      </c>
      <c r="N4542" s="6" t="str">
        <f>IF(ev_charging_network_usage_!$I4542&lt;=10,"Low",IF(ev_charging_network_usage_!$I4542&lt;=30,"Medium","High"))</f>
        <v>High</v>
      </c>
      <c r="O4542" s="6" t="str">
        <f t="shared" si="285"/>
        <v>Medium Satisfaction</v>
      </c>
      <c r="P4542" s="6" t="str">
        <f>IF(ev_charging_network_usage_!$H4542&lt;30,"Short Charging",IF(ev_charging_network_usage_!$H4542&lt;=60,"Medium Charging","Long Charging"))</f>
        <v>Short Charging</v>
      </c>
      <c r="Q4542" s="6">
        <f t="shared" si="284"/>
        <v>2</v>
      </c>
      <c r="R4542" s="30">
        <f t="shared" si="282"/>
        <v>0.94097222222222221</v>
      </c>
      <c r="S4542" s="28">
        <f t="shared" si="283"/>
        <v>45421</v>
      </c>
      <c r="T4542" s="28"/>
    </row>
    <row r="4543" spans="1:20" ht="13.2" x14ac:dyDescent="0.25">
      <c r="A4543" s="3" t="s">
        <v>10032</v>
      </c>
      <c r="B4543" s="3" t="s">
        <v>55</v>
      </c>
      <c r="C4543" s="3" t="s">
        <v>15</v>
      </c>
      <c r="D4543" s="3" t="s">
        <v>22</v>
      </c>
      <c r="E4543" s="3" t="s">
        <v>35</v>
      </c>
      <c r="F4543" s="4">
        <v>45545.599305555559</v>
      </c>
      <c r="G4543" s="4">
        <v>45545.638888888891</v>
      </c>
      <c r="H4543" s="3">
        <v>57</v>
      </c>
      <c r="I4543" s="3">
        <v>10.02</v>
      </c>
      <c r="J4543" s="3">
        <v>12</v>
      </c>
      <c r="K4543" s="3">
        <v>120.24</v>
      </c>
      <c r="L4543" s="3" t="s">
        <v>23</v>
      </c>
      <c r="M4543" s="5">
        <v>2</v>
      </c>
      <c r="N4543" s="6" t="str">
        <f>IF(ev_charging_network_usage_!$I4543&lt;=10,"Low",IF(ev_charging_network_usage_!$I4543&lt;=30,"Medium","High"))</f>
        <v>Medium</v>
      </c>
      <c r="O4543" s="6" t="str">
        <f t="shared" si="285"/>
        <v>Low Satisfaction</v>
      </c>
      <c r="P4543" s="6" t="str">
        <f>IF(ev_charging_network_usage_!$H4543&lt;30,"Short Charging",IF(ev_charging_network_usage_!$H4543&lt;=60,"Medium Charging","Long Charging"))</f>
        <v>Medium Charging</v>
      </c>
      <c r="Q4543" s="6">
        <f t="shared" si="284"/>
        <v>3</v>
      </c>
      <c r="R4543" s="30">
        <f t="shared" si="282"/>
        <v>0.59930555555555554</v>
      </c>
      <c r="S4543" s="28">
        <f t="shared" si="283"/>
        <v>45545</v>
      </c>
      <c r="T4543" s="28"/>
    </row>
    <row r="4544" spans="1:20" ht="13.2" x14ac:dyDescent="0.25">
      <c r="A4544" s="7" t="s">
        <v>10033</v>
      </c>
      <c r="B4544" s="7" t="s">
        <v>55</v>
      </c>
      <c r="C4544" s="7" t="s">
        <v>15</v>
      </c>
      <c r="D4544" s="7" t="s">
        <v>16</v>
      </c>
      <c r="E4544" s="7" t="s">
        <v>17</v>
      </c>
      <c r="F4544" s="7" t="s">
        <v>10034</v>
      </c>
      <c r="G4544" s="7" t="s">
        <v>10035</v>
      </c>
      <c r="H4544" s="7">
        <v>89</v>
      </c>
      <c r="I4544" s="7">
        <v>43.5</v>
      </c>
      <c r="J4544" s="7">
        <v>15</v>
      </c>
      <c r="K4544" s="7">
        <v>652.5</v>
      </c>
      <c r="L4544" s="7" t="s">
        <v>27</v>
      </c>
      <c r="M4544" s="9">
        <v>4</v>
      </c>
      <c r="N4544" s="6" t="str">
        <f>IF(ev_charging_network_usage_!$I4544&lt;=10,"Low",IF(ev_charging_network_usage_!$I4544&lt;=30,"Medium","High"))</f>
        <v>High</v>
      </c>
      <c r="O4544" s="6" t="str">
        <f t="shared" si="285"/>
        <v>Medium Satisfaction</v>
      </c>
      <c r="P4544" s="6" t="str">
        <f>IF(ev_charging_network_usage_!$H4544&lt;30,"Short Charging",IF(ev_charging_network_usage_!$H4544&lt;=60,"Medium Charging","Long Charging"))</f>
        <v>Long Charging</v>
      </c>
      <c r="Q4544" s="6">
        <f t="shared" si="284"/>
        <v>3</v>
      </c>
      <c r="R4544" s="30">
        <f t="shared" si="282"/>
        <v>0.67222222222222228</v>
      </c>
      <c r="S4544" s="28">
        <f t="shared" si="283"/>
        <v>45532</v>
      </c>
      <c r="T4544" s="28"/>
    </row>
    <row r="4545" spans="1:20" ht="13.2" x14ac:dyDescent="0.25">
      <c r="A4545" s="3" t="s">
        <v>10036</v>
      </c>
      <c r="B4545" s="3" t="s">
        <v>29</v>
      </c>
      <c r="C4545" s="3" t="s">
        <v>21</v>
      </c>
      <c r="D4545" s="3" t="s">
        <v>16</v>
      </c>
      <c r="E4545" s="3" t="s">
        <v>35</v>
      </c>
      <c r="F4545" s="4">
        <v>44964.412499999999</v>
      </c>
      <c r="G4545" s="4">
        <v>44964.455555555556</v>
      </c>
      <c r="H4545" s="3">
        <v>62</v>
      </c>
      <c r="I4545" s="3">
        <v>33.25</v>
      </c>
      <c r="J4545" s="3">
        <v>10</v>
      </c>
      <c r="K4545" s="3">
        <v>332.5</v>
      </c>
      <c r="L4545" s="3" t="s">
        <v>18</v>
      </c>
      <c r="M4545" s="5">
        <v>5</v>
      </c>
      <c r="N4545" s="6" t="str">
        <f>IF(ev_charging_network_usage_!$I4545&lt;=10,"Low",IF(ev_charging_network_usage_!$I4545&lt;=30,"Medium","High"))</f>
        <v>High</v>
      </c>
      <c r="O4545" s="6" t="str">
        <f t="shared" si="285"/>
        <v>High Satisfaction</v>
      </c>
      <c r="P4545" s="6" t="str">
        <f>IF(ev_charging_network_usage_!$H4545&lt;30,"Short Charging",IF(ev_charging_network_usage_!$H4545&lt;=60,"Medium Charging","Long Charging"))</f>
        <v>Long Charging</v>
      </c>
      <c r="Q4545" s="6">
        <f t="shared" si="284"/>
        <v>1</v>
      </c>
      <c r="R4545" s="30">
        <f t="shared" si="282"/>
        <v>0.41249999999999998</v>
      </c>
      <c r="S4545" s="28">
        <f t="shared" si="283"/>
        <v>44964</v>
      </c>
      <c r="T4545" s="28"/>
    </row>
    <row r="4546" spans="1:20" ht="13.2" x14ac:dyDescent="0.25">
      <c r="A4546" s="7" t="s">
        <v>10037</v>
      </c>
      <c r="B4546" s="7" t="s">
        <v>20</v>
      </c>
      <c r="C4546" s="7" t="s">
        <v>15</v>
      </c>
      <c r="D4546" s="7" t="s">
        <v>34</v>
      </c>
      <c r="E4546" s="7" t="s">
        <v>35</v>
      </c>
      <c r="F4546" s="8">
        <v>45604.994444444441</v>
      </c>
      <c r="G4546" s="8">
        <v>45634.029861111114</v>
      </c>
      <c r="H4546" s="7">
        <v>51</v>
      </c>
      <c r="I4546" s="7">
        <v>22.13</v>
      </c>
      <c r="J4546" s="7">
        <v>8</v>
      </c>
      <c r="K4546" s="7">
        <v>177.04</v>
      </c>
      <c r="L4546" s="7" t="s">
        <v>18</v>
      </c>
      <c r="M4546" s="9">
        <v>2</v>
      </c>
      <c r="N4546" s="6" t="str">
        <f>IF(ev_charging_network_usage_!$I4546&lt;=10,"Low",IF(ev_charging_network_usage_!$I4546&lt;=30,"Medium","High"))</f>
        <v>Medium</v>
      </c>
      <c r="O4546" s="6" t="str">
        <f t="shared" si="285"/>
        <v>Low Satisfaction</v>
      </c>
      <c r="P4546" s="6" t="str">
        <f>IF(ev_charging_network_usage_!$H4546&lt;30,"Short Charging",IF(ev_charging_network_usage_!$H4546&lt;=60,"Medium Charging","Long Charging"))</f>
        <v>Medium Charging</v>
      </c>
      <c r="Q4546" s="6">
        <f t="shared" si="284"/>
        <v>3</v>
      </c>
      <c r="R4546" s="30">
        <f t="shared" ref="R4546:R4609" si="286">TIME(HOUR(F4546),MINUTE(F4546),SECOND(F4546))</f>
        <v>0.99444444444444446</v>
      </c>
      <c r="S4546" s="28">
        <f t="shared" ref="S4546:S4609" si="287">DATE(YEAR(F4546),MONTH(F4546),DAY(F4546))</f>
        <v>45604</v>
      </c>
      <c r="T4546" s="28"/>
    </row>
    <row r="4547" spans="1:20" ht="13.2" x14ac:dyDescent="0.25">
      <c r="A4547" s="3" t="s">
        <v>10038</v>
      </c>
      <c r="B4547" s="3" t="s">
        <v>48</v>
      </c>
      <c r="C4547" s="3" t="s">
        <v>15</v>
      </c>
      <c r="D4547" s="3" t="s">
        <v>22</v>
      </c>
      <c r="E4547" s="3" t="s">
        <v>17</v>
      </c>
      <c r="F4547" s="4">
        <v>45542.495138888888</v>
      </c>
      <c r="G4547" s="4">
        <v>45542.536111111112</v>
      </c>
      <c r="H4547" s="3">
        <v>59</v>
      </c>
      <c r="I4547" s="3">
        <v>40.9</v>
      </c>
      <c r="J4547" s="3">
        <v>15</v>
      </c>
      <c r="K4547" s="3">
        <v>613.5</v>
      </c>
      <c r="L4547" s="3" t="s">
        <v>23</v>
      </c>
      <c r="M4547" s="5">
        <v>3</v>
      </c>
      <c r="N4547" s="6" t="str">
        <f>IF(ev_charging_network_usage_!$I4547&lt;=10,"Low",IF(ev_charging_network_usage_!$I4547&lt;=30,"Medium","High"))</f>
        <v>High</v>
      </c>
      <c r="O4547" s="6" t="str">
        <f t="shared" si="285"/>
        <v>Medium Satisfaction</v>
      </c>
      <c r="P4547" s="6" t="str">
        <f>IF(ev_charging_network_usage_!$H4547&lt;30,"Short Charging",IF(ev_charging_network_usage_!$H4547&lt;=60,"Medium Charging","Long Charging"))</f>
        <v>Medium Charging</v>
      </c>
      <c r="Q4547" s="6">
        <f t="shared" ref="Q4547:Q4610" si="288">IF(C4547="Fast Charger",1,IF(C4547="Standard Charger",2,IF(C4547="Super Fast Charger",3,"")))</f>
        <v>3</v>
      </c>
      <c r="R4547" s="30">
        <f t="shared" si="286"/>
        <v>0.49513888888888891</v>
      </c>
      <c r="S4547" s="28">
        <f t="shared" si="287"/>
        <v>45542</v>
      </c>
      <c r="T4547" s="28"/>
    </row>
    <row r="4548" spans="1:20" ht="13.2" x14ac:dyDescent="0.25">
      <c r="A4548" s="7" t="s">
        <v>10039</v>
      </c>
      <c r="B4548" s="7" t="s">
        <v>14</v>
      </c>
      <c r="C4548" s="7" t="s">
        <v>21</v>
      </c>
      <c r="D4548" s="7" t="s">
        <v>34</v>
      </c>
      <c r="E4548" s="7" t="s">
        <v>35</v>
      </c>
      <c r="F4548" s="7" t="s">
        <v>10040</v>
      </c>
      <c r="G4548" s="8">
        <v>45302.025000000001</v>
      </c>
      <c r="H4548" s="7">
        <v>98</v>
      </c>
      <c r="I4548" s="7">
        <v>32.07</v>
      </c>
      <c r="J4548" s="7">
        <v>15</v>
      </c>
      <c r="K4548" s="7">
        <v>481.05</v>
      </c>
      <c r="L4548" s="7" t="s">
        <v>38</v>
      </c>
      <c r="M4548" s="9">
        <v>4</v>
      </c>
      <c r="N4548" s="6" t="str">
        <f>IF(ev_charging_network_usage_!$I4548&lt;=10,"Low",IF(ev_charging_network_usage_!$I4548&lt;=30,"Medium","High"))</f>
        <v>High</v>
      </c>
      <c r="O4548" s="6" t="str">
        <f t="shared" ref="O4548:O4611" si="289">IF(M4548&lt;=2,"Low Satisfaction",IF(M4548&lt;=4,"Medium Satisfaction","High Satisfaction"))</f>
        <v>Medium Satisfaction</v>
      </c>
      <c r="P4548" s="6" t="str">
        <f>IF(ev_charging_network_usage_!$H4548&lt;30,"Short Charging",IF(ev_charging_network_usage_!$H4548&lt;=60,"Medium Charging","Long Charging"))</f>
        <v>Long Charging</v>
      </c>
      <c r="Q4548" s="6">
        <f t="shared" si="288"/>
        <v>1</v>
      </c>
      <c r="R4548" s="30">
        <f t="shared" si="286"/>
        <v>0.95694444444444449</v>
      </c>
      <c r="S4548" s="28">
        <f t="shared" si="287"/>
        <v>45596</v>
      </c>
      <c r="T4548" s="28"/>
    </row>
    <row r="4549" spans="1:20" ht="13.2" x14ac:dyDescent="0.25">
      <c r="A4549" s="3" t="s">
        <v>10041</v>
      </c>
      <c r="B4549" s="3" t="s">
        <v>48</v>
      </c>
      <c r="C4549" s="3" t="s">
        <v>15</v>
      </c>
      <c r="D4549" s="3" t="s">
        <v>22</v>
      </c>
      <c r="E4549" s="3" t="s">
        <v>17</v>
      </c>
      <c r="F4549" s="3" t="s">
        <v>10042</v>
      </c>
      <c r="G4549" s="3" t="s">
        <v>10043</v>
      </c>
      <c r="H4549" s="3">
        <v>28</v>
      </c>
      <c r="I4549" s="3">
        <v>55.05</v>
      </c>
      <c r="J4549" s="3">
        <v>15</v>
      </c>
      <c r="K4549" s="3">
        <v>825.75</v>
      </c>
      <c r="L4549" s="3" t="s">
        <v>23</v>
      </c>
      <c r="M4549" s="5">
        <v>5</v>
      </c>
      <c r="N4549" s="6" t="str">
        <f>IF(ev_charging_network_usage_!$I4549&lt;=10,"Low",IF(ev_charging_network_usage_!$I4549&lt;=30,"Medium","High"))</f>
        <v>High</v>
      </c>
      <c r="O4549" s="6" t="str">
        <f t="shared" si="289"/>
        <v>High Satisfaction</v>
      </c>
      <c r="P4549" s="6" t="str">
        <f>IF(ev_charging_network_usage_!$H4549&lt;30,"Short Charging",IF(ev_charging_network_usage_!$H4549&lt;=60,"Medium Charging","Long Charging"))</f>
        <v>Short Charging</v>
      </c>
      <c r="Q4549" s="6">
        <f t="shared" si="288"/>
        <v>3</v>
      </c>
      <c r="R4549" s="30">
        <f t="shared" si="286"/>
        <v>0.75347222222222221</v>
      </c>
      <c r="S4549" s="28">
        <f t="shared" si="287"/>
        <v>45554</v>
      </c>
      <c r="T4549" s="28"/>
    </row>
    <row r="4550" spans="1:20" ht="13.2" x14ac:dyDescent="0.25">
      <c r="A4550" s="7" t="s">
        <v>10044</v>
      </c>
      <c r="B4550" s="7" t="s">
        <v>43</v>
      </c>
      <c r="C4550" s="7" t="s">
        <v>21</v>
      </c>
      <c r="D4550" s="7" t="s">
        <v>31</v>
      </c>
      <c r="E4550" s="7" t="s">
        <v>35</v>
      </c>
      <c r="F4550" s="8">
        <v>44997.413888888892</v>
      </c>
      <c r="G4550" s="8">
        <v>44997.425000000003</v>
      </c>
      <c r="H4550" s="7">
        <v>16</v>
      </c>
      <c r="I4550" s="7">
        <v>50.23</v>
      </c>
      <c r="J4550" s="7">
        <v>12</v>
      </c>
      <c r="K4550" s="7">
        <v>602.76</v>
      </c>
      <c r="L4550" s="7" t="s">
        <v>18</v>
      </c>
      <c r="M4550" s="9">
        <v>3</v>
      </c>
      <c r="N4550" s="6" t="str">
        <f>IF(ev_charging_network_usage_!$I4550&lt;=10,"Low",IF(ev_charging_network_usage_!$I4550&lt;=30,"Medium","High"))</f>
        <v>High</v>
      </c>
      <c r="O4550" s="6" t="str">
        <f t="shared" si="289"/>
        <v>Medium Satisfaction</v>
      </c>
      <c r="P4550" s="6" t="str">
        <f>IF(ev_charging_network_usage_!$H4550&lt;30,"Short Charging",IF(ev_charging_network_usage_!$H4550&lt;=60,"Medium Charging","Long Charging"))</f>
        <v>Short Charging</v>
      </c>
      <c r="Q4550" s="6">
        <f t="shared" si="288"/>
        <v>1</v>
      </c>
      <c r="R4550" s="30">
        <f t="shared" si="286"/>
        <v>0.41388888888888886</v>
      </c>
      <c r="S4550" s="28">
        <f t="shared" si="287"/>
        <v>44997</v>
      </c>
      <c r="T4550" s="28"/>
    </row>
    <row r="4551" spans="1:20" ht="13.2" x14ac:dyDescent="0.25">
      <c r="A4551" s="3" t="s">
        <v>10045</v>
      </c>
      <c r="B4551" s="3" t="s">
        <v>20</v>
      </c>
      <c r="C4551" s="3" t="s">
        <v>21</v>
      </c>
      <c r="D4551" s="3" t="s">
        <v>16</v>
      </c>
      <c r="E4551" s="3" t="s">
        <v>35</v>
      </c>
      <c r="F4551" s="3" t="s">
        <v>10046</v>
      </c>
      <c r="G4551" s="3" t="s">
        <v>10047</v>
      </c>
      <c r="H4551" s="3">
        <v>74</v>
      </c>
      <c r="I4551" s="3">
        <v>12.24</v>
      </c>
      <c r="J4551" s="3">
        <v>15</v>
      </c>
      <c r="K4551" s="3">
        <v>183.6</v>
      </c>
      <c r="L4551" s="3" t="s">
        <v>23</v>
      </c>
      <c r="M4551" s="5">
        <v>2</v>
      </c>
      <c r="N4551" s="6" t="str">
        <f>IF(ev_charging_network_usage_!$I4551&lt;=10,"Low",IF(ev_charging_network_usage_!$I4551&lt;=30,"Medium","High"))</f>
        <v>Medium</v>
      </c>
      <c r="O4551" s="6" t="str">
        <f t="shared" si="289"/>
        <v>Low Satisfaction</v>
      </c>
      <c r="P4551" s="6" t="str">
        <f>IF(ev_charging_network_usage_!$H4551&lt;30,"Short Charging",IF(ev_charging_network_usage_!$H4551&lt;=60,"Medium Charging","Long Charging"))</f>
        <v>Long Charging</v>
      </c>
      <c r="Q4551" s="6">
        <f t="shared" si="288"/>
        <v>1</v>
      </c>
      <c r="R4551" s="30">
        <f t="shared" si="286"/>
        <v>0.34166666666666667</v>
      </c>
      <c r="S4551" s="28">
        <f t="shared" si="287"/>
        <v>45103</v>
      </c>
      <c r="T4551" s="28"/>
    </row>
    <row r="4552" spans="1:20" ht="13.2" x14ac:dyDescent="0.25">
      <c r="A4552" s="7" t="s">
        <v>10048</v>
      </c>
      <c r="B4552" s="7" t="s">
        <v>59</v>
      </c>
      <c r="C4552" s="7" t="s">
        <v>30</v>
      </c>
      <c r="D4552" s="7" t="s">
        <v>31</v>
      </c>
      <c r="E4552" s="7" t="s">
        <v>35</v>
      </c>
      <c r="F4552" s="8">
        <v>45052.879861111112</v>
      </c>
      <c r="G4552" s="8">
        <v>45052.905555555553</v>
      </c>
      <c r="H4552" s="7">
        <v>37</v>
      </c>
      <c r="I4552" s="7">
        <v>44.45</v>
      </c>
      <c r="J4552" s="7">
        <v>12</v>
      </c>
      <c r="K4552" s="7">
        <v>533.4</v>
      </c>
      <c r="L4552" s="7" t="s">
        <v>18</v>
      </c>
      <c r="M4552" s="9">
        <v>4</v>
      </c>
      <c r="N4552" s="6" t="str">
        <f>IF(ev_charging_network_usage_!$I4552&lt;=10,"Low",IF(ev_charging_network_usage_!$I4552&lt;=30,"Medium","High"))</f>
        <v>High</v>
      </c>
      <c r="O4552" s="6" t="str">
        <f t="shared" si="289"/>
        <v>Medium Satisfaction</v>
      </c>
      <c r="P4552" s="6" t="str">
        <f>IF(ev_charging_network_usage_!$H4552&lt;30,"Short Charging",IF(ev_charging_network_usage_!$H4552&lt;=60,"Medium Charging","Long Charging"))</f>
        <v>Medium Charging</v>
      </c>
      <c r="Q4552" s="6">
        <f t="shared" si="288"/>
        <v>2</v>
      </c>
      <c r="R4552" s="30">
        <f t="shared" si="286"/>
        <v>0.87986111111111109</v>
      </c>
      <c r="S4552" s="28">
        <f t="shared" si="287"/>
        <v>45052</v>
      </c>
      <c r="T4552" s="28"/>
    </row>
    <row r="4553" spans="1:20" ht="13.2" x14ac:dyDescent="0.25">
      <c r="A4553" s="3" t="s">
        <v>10049</v>
      </c>
      <c r="B4553" s="3" t="s">
        <v>14</v>
      </c>
      <c r="C4553" s="3" t="s">
        <v>21</v>
      </c>
      <c r="D4553" s="3" t="s">
        <v>16</v>
      </c>
      <c r="E4553" s="3" t="s">
        <v>35</v>
      </c>
      <c r="F4553" s="3" t="s">
        <v>10050</v>
      </c>
      <c r="G4553" s="3" t="s">
        <v>10051</v>
      </c>
      <c r="H4553" s="3">
        <v>83</v>
      </c>
      <c r="I4553" s="3">
        <v>48.76</v>
      </c>
      <c r="J4553" s="3">
        <v>15</v>
      </c>
      <c r="K4553" s="3">
        <v>731.4</v>
      </c>
      <c r="L4553" s="3" t="s">
        <v>23</v>
      </c>
      <c r="M4553" s="5">
        <v>4</v>
      </c>
      <c r="N4553" s="6" t="str">
        <f>IF(ev_charging_network_usage_!$I4553&lt;=10,"Low",IF(ev_charging_network_usage_!$I4553&lt;=30,"Medium","High"))</f>
        <v>High</v>
      </c>
      <c r="O4553" s="6" t="str">
        <f t="shared" si="289"/>
        <v>Medium Satisfaction</v>
      </c>
      <c r="P4553" s="6" t="str">
        <f>IF(ev_charging_network_usage_!$H4553&lt;30,"Short Charging",IF(ev_charging_network_usage_!$H4553&lt;=60,"Medium Charging","Long Charging"))</f>
        <v>Long Charging</v>
      </c>
      <c r="Q4553" s="6">
        <f t="shared" si="288"/>
        <v>1</v>
      </c>
      <c r="R4553" s="30">
        <f t="shared" si="286"/>
        <v>0.68125000000000002</v>
      </c>
      <c r="S4553" s="28">
        <f t="shared" si="287"/>
        <v>45304</v>
      </c>
      <c r="T4553" s="28"/>
    </row>
    <row r="4554" spans="1:20" ht="13.2" x14ac:dyDescent="0.25">
      <c r="A4554" s="7" t="s">
        <v>10052</v>
      </c>
      <c r="B4554" s="7" t="s">
        <v>59</v>
      </c>
      <c r="C4554" s="7" t="s">
        <v>30</v>
      </c>
      <c r="D4554" s="7" t="s">
        <v>31</v>
      </c>
      <c r="E4554" s="7" t="s">
        <v>17</v>
      </c>
      <c r="F4554" s="8">
        <v>45261.286111111112</v>
      </c>
      <c r="G4554" s="8">
        <v>45261.321527777778</v>
      </c>
      <c r="H4554" s="7">
        <v>51</v>
      </c>
      <c r="I4554" s="7">
        <v>55.14</v>
      </c>
      <c r="J4554" s="7">
        <v>10</v>
      </c>
      <c r="K4554" s="7">
        <v>551.4</v>
      </c>
      <c r="L4554" s="7" t="s">
        <v>18</v>
      </c>
      <c r="M4554" s="9">
        <v>1</v>
      </c>
      <c r="N4554" s="6" t="str">
        <f>IF(ev_charging_network_usage_!$I4554&lt;=10,"Low",IF(ev_charging_network_usage_!$I4554&lt;=30,"Medium","High"))</f>
        <v>High</v>
      </c>
      <c r="O4554" s="6" t="str">
        <f t="shared" si="289"/>
        <v>Low Satisfaction</v>
      </c>
      <c r="P4554" s="6" t="str">
        <f>IF(ev_charging_network_usage_!$H4554&lt;30,"Short Charging",IF(ev_charging_network_usage_!$H4554&lt;=60,"Medium Charging","Long Charging"))</f>
        <v>Medium Charging</v>
      </c>
      <c r="Q4554" s="6">
        <f t="shared" si="288"/>
        <v>2</v>
      </c>
      <c r="R4554" s="30">
        <f t="shared" si="286"/>
        <v>0.28611111111111109</v>
      </c>
      <c r="S4554" s="28">
        <f t="shared" si="287"/>
        <v>45261</v>
      </c>
      <c r="T4554" s="28"/>
    </row>
    <row r="4555" spans="1:20" ht="13.2" x14ac:dyDescent="0.25">
      <c r="A4555" s="3" t="s">
        <v>10053</v>
      </c>
      <c r="B4555" s="3" t="s">
        <v>55</v>
      </c>
      <c r="C4555" s="3" t="s">
        <v>30</v>
      </c>
      <c r="D4555" s="3" t="s">
        <v>31</v>
      </c>
      <c r="E4555" s="3" t="s">
        <v>35</v>
      </c>
      <c r="F4555" s="10">
        <v>45209.859722222223</v>
      </c>
      <c r="G4555" s="10">
        <v>45209.908333333333</v>
      </c>
      <c r="H4555" s="3">
        <v>70</v>
      </c>
      <c r="I4555" s="3">
        <v>38.78</v>
      </c>
      <c r="J4555" s="3">
        <v>8</v>
      </c>
      <c r="K4555" s="3">
        <v>310.24</v>
      </c>
      <c r="L4555" s="3" t="s">
        <v>23</v>
      </c>
      <c r="M4555" s="5">
        <v>4</v>
      </c>
      <c r="N4555" s="6" t="str">
        <f>IF(ev_charging_network_usage_!$I4555&lt;=10,"Low",IF(ev_charging_network_usage_!$I4555&lt;=30,"Medium","High"))</f>
        <v>High</v>
      </c>
      <c r="O4555" s="6" t="str">
        <f t="shared" si="289"/>
        <v>Medium Satisfaction</v>
      </c>
      <c r="P4555" s="6" t="str">
        <f>IF(ev_charging_network_usage_!$H4555&lt;30,"Short Charging",IF(ev_charging_network_usage_!$H4555&lt;=60,"Medium Charging","Long Charging"))</f>
        <v>Long Charging</v>
      </c>
      <c r="Q4555" s="6">
        <f t="shared" si="288"/>
        <v>2</v>
      </c>
      <c r="R4555" s="30">
        <f t="shared" si="286"/>
        <v>0.85972222222222228</v>
      </c>
      <c r="S4555" s="28">
        <f t="shared" si="287"/>
        <v>45209</v>
      </c>
      <c r="T4555" s="28"/>
    </row>
    <row r="4556" spans="1:20" ht="13.2" x14ac:dyDescent="0.25">
      <c r="A4556" s="7" t="s">
        <v>10054</v>
      </c>
      <c r="B4556" s="7" t="s">
        <v>43</v>
      </c>
      <c r="C4556" s="7" t="s">
        <v>30</v>
      </c>
      <c r="D4556" s="7" t="s">
        <v>16</v>
      </c>
      <c r="E4556" s="7" t="s">
        <v>35</v>
      </c>
      <c r="F4556" s="7" t="s">
        <v>10055</v>
      </c>
      <c r="G4556" s="7" t="s">
        <v>10056</v>
      </c>
      <c r="H4556" s="7">
        <v>47</v>
      </c>
      <c r="I4556" s="7">
        <v>41.68</v>
      </c>
      <c r="J4556" s="7">
        <v>15</v>
      </c>
      <c r="K4556" s="7">
        <v>625.20000000000005</v>
      </c>
      <c r="L4556" s="7" t="s">
        <v>23</v>
      </c>
      <c r="M4556" s="9">
        <v>3</v>
      </c>
      <c r="N4556" s="6" t="str">
        <f>IF(ev_charging_network_usage_!$I4556&lt;=10,"Low",IF(ev_charging_network_usage_!$I4556&lt;=30,"Medium","High"))</f>
        <v>High</v>
      </c>
      <c r="O4556" s="6" t="str">
        <f t="shared" si="289"/>
        <v>Medium Satisfaction</v>
      </c>
      <c r="P4556" s="6" t="str">
        <f>IF(ev_charging_network_usage_!$H4556&lt;30,"Short Charging",IF(ev_charging_network_usage_!$H4556&lt;=60,"Medium Charging","Long Charging"))</f>
        <v>Medium Charging</v>
      </c>
      <c r="Q4556" s="6">
        <f t="shared" si="288"/>
        <v>2</v>
      </c>
      <c r="R4556" s="30">
        <f t="shared" si="286"/>
        <v>0.70625000000000004</v>
      </c>
      <c r="S4556" s="28">
        <f t="shared" si="287"/>
        <v>45551</v>
      </c>
      <c r="T4556" s="28"/>
    </row>
    <row r="4557" spans="1:20" ht="13.2" x14ac:dyDescent="0.25">
      <c r="A4557" s="3" t="s">
        <v>10057</v>
      </c>
      <c r="B4557" s="3" t="s">
        <v>20</v>
      </c>
      <c r="C4557" s="3" t="s">
        <v>21</v>
      </c>
      <c r="D4557" s="3" t="s">
        <v>22</v>
      </c>
      <c r="E4557" s="3" t="s">
        <v>17</v>
      </c>
      <c r="F4557" s="4">
        <v>45119.839583333334</v>
      </c>
      <c r="G4557" s="4">
        <v>45119.866666666669</v>
      </c>
      <c r="H4557" s="3">
        <v>39</v>
      </c>
      <c r="I4557" s="3">
        <v>27.13</v>
      </c>
      <c r="J4557" s="3">
        <v>8</v>
      </c>
      <c r="K4557" s="3">
        <v>217.04</v>
      </c>
      <c r="L4557" s="3" t="s">
        <v>23</v>
      </c>
      <c r="M4557" s="5">
        <v>4</v>
      </c>
      <c r="N4557" s="6" t="str">
        <f>IF(ev_charging_network_usage_!$I4557&lt;=10,"Low",IF(ev_charging_network_usage_!$I4557&lt;=30,"Medium","High"))</f>
        <v>Medium</v>
      </c>
      <c r="O4557" s="6" t="str">
        <f t="shared" si="289"/>
        <v>Medium Satisfaction</v>
      </c>
      <c r="P4557" s="6" t="str">
        <f>IF(ev_charging_network_usage_!$H4557&lt;30,"Short Charging",IF(ev_charging_network_usage_!$H4557&lt;=60,"Medium Charging","Long Charging"))</f>
        <v>Medium Charging</v>
      </c>
      <c r="Q4557" s="6">
        <f t="shared" si="288"/>
        <v>1</v>
      </c>
      <c r="R4557" s="30">
        <f t="shared" si="286"/>
        <v>0.83958333333333335</v>
      </c>
      <c r="S4557" s="28">
        <f t="shared" si="287"/>
        <v>45119</v>
      </c>
      <c r="T4557" s="28"/>
    </row>
    <row r="4558" spans="1:20" ht="13.2" x14ac:dyDescent="0.25">
      <c r="A4558" s="7" t="s">
        <v>10058</v>
      </c>
      <c r="B4558" s="7" t="s">
        <v>59</v>
      </c>
      <c r="C4558" s="7" t="s">
        <v>21</v>
      </c>
      <c r="D4558" s="7" t="s">
        <v>16</v>
      </c>
      <c r="E4558" s="7" t="s">
        <v>17</v>
      </c>
      <c r="F4558" s="8">
        <v>45391.222916666666</v>
      </c>
      <c r="G4558" s="8">
        <v>45391.259027777778</v>
      </c>
      <c r="H4558" s="7">
        <v>52</v>
      </c>
      <c r="I4558" s="7">
        <v>37.64</v>
      </c>
      <c r="J4558" s="7">
        <v>10</v>
      </c>
      <c r="K4558" s="7">
        <v>376.4</v>
      </c>
      <c r="L4558" s="7" t="s">
        <v>23</v>
      </c>
      <c r="M4558" s="9">
        <v>4</v>
      </c>
      <c r="N4558" s="6" t="str">
        <f>IF(ev_charging_network_usage_!$I4558&lt;=10,"Low",IF(ev_charging_network_usage_!$I4558&lt;=30,"Medium","High"))</f>
        <v>High</v>
      </c>
      <c r="O4558" s="6" t="str">
        <f t="shared" si="289"/>
        <v>Medium Satisfaction</v>
      </c>
      <c r="P4558" s="6" t="str">
        <f>IF(ev_charging_network_usage_!$H4558&lt;30,"Short Charging",IF(ev_charging_network_usage_!$H4558&lt;=60,"Medium Charging","Long Charging"))</f>
        <v>Medium Charging</v>
      </c>
      <c r="Q4558" s="6">
        <f t="shared" si="288"/>
        <v>1</v>
      </c>
      <c r="R4558" s="30">
        <f t="shared" si="286"/>
        <v>0.22291666666666668</v>
      </c>
      <c r="S4558" s="28">
        <f t="shared" si="287"/>
        <v>45391</v>
      </c>
      <c r="T4558" s="28"/>
    </row>
    <row r="4559" spans="1:20" ht="13.2" x14ac:dyDescent="0.25">
      <c r="A4559" s="3" t="s">
        <v>10059</v>
      </c>
      <c r="B4559" s="3" t="s">
        <v>14</v>
      </c>
      <c r="C4559" s="3" t="s">
        <v>21</v>
      </c>
      <c r="D4559" s="3" t="s">
        <v>16</v>
      </c>
      <c r="E4559" s="3" t="s">
        <v>17</v>
      </c>
      <c r="F4559" s="4">
        <v>45023.931944444441</v>
      </c>
      <c r="G4559" s="4">
        <v>45053.001388888886</v>
      </c>
      <c r="H4559" s="3">
        <v>100</v>
      </c>
      <c r="I4559" s="3">
        <v>32.93</v>
      </c>
      <c r="J4559" s="3">
        <v>12</v>
      </c>
      <c r="K4559" s="3">
        <v>395.16</v>
      </c>
      <c r="L4559" s="3" t="s">
        <v>23</v>
      </c>
      <c r="M4559" s="5">
        <v>3</v>
      </c>
      <c r="N4559" s="6" t="str">
        <f>IF(ev_charging_network_usage_!$I4559&lt;=10,"Low",IF(ev_charging_network_usage_!$I4559&lt;=30,"Medium","High"))</f>
        <v>High</v>
      </c>
      <c r="O4559" s="6" t="str">
        <f t="shared" si="289"/>
        <v>Medium Satisfaction</v>
      </c>
      <c r="P4559" s="6" t="str">
        <f>IF(ev_charging_network_usage_!$H4559&lt;30,"Short Charging",IF(ev_charging_network_usage_!$H4559&lt;=60,"Medium Charging","Long Charging"))</f>
        <v>Long Charging</v>
      </c>
      <c r="Q4559" s="6">
        <f t="shared" si="288"/>
        <v>1</v>
      </c>
      <c r="R4559" s="30">
        <f t="shared" si="286"/>
        <v>0.93194444444444446</v>
      </c>
      <c r="S4559" s="28">
        <f t="shared" si="287"/>
        <v>45023</v>
      </c>
      <c r="T4559" s="28"/>
    </row>
    <row r="4560" spans="1:20" ht="13.2" x14ac:dyDescent="0.25">
      <c r="A4560" s="7" t="s">
        <v>10060</v>
      </c>
      <c r="B4560" s="7" t="s">
        <v>55</v>
      </c>
      <c r="C4560" s="7" t="s">
        <v>30</v>
      </c>
      <c r="D4560" s="7" t="s">
        <v>22</v>
      </c>
      <c r="E4560" s="7" t="s">
        <v>35</v>
      </c>
      <c r="F4560" s="7" t="s">
        <v>10061</v>
      </c>
      <c r="G4560" s="7" t="s">
        <v>10062</v>
      </c>
      <c r="H4560" s="7">
        <v>113</v>
      </c>
      <c r="I4560" s="7">
        <v>43.84</v>
      </c>
      <c r="J4560" s="7">
        <v>8</v>
      </c>
      <c r="K4560" s="7">
        <v>350.72</v>
      </c>
      <c r="L4560" s="7" t="s">
        <v>23</v>
      </c>
      <c r="M4560" s="9">
        <v>4</v>
      </c>
      <c r="N4560" s="6" t="str">
        <f>IF(ev_charging_network_usage_!$I4560&lt;=10,"Low",IF(ev_charging_network_usage_!$I4560&lt;=30,"Medium","High"))</f>
        <v>High</v>
      </c>
      <c r="O4560" s="6" t="str">
        <f t="shared" si="289"/>
        <v>Medium Satisfaction</v>
      </c>
      <c r="P4560" s="6" t="str">
        <f>IF(ev_charging_network_usage_!$H4560&lt;30,"Short Charging",IF(ev_charging_network_usage_!$H4560&lt;=60,"Medium Charging","Long Charging"))</f>
        <v>Long Charging</v>
      </c>
      <c r="Q4560" s="6">
        <f t="shared" si="288"/>
        <v>2</v>
      </c>
      <c r="R4560" s="30">
        <f t="shared" si="286"/>
        <v>0.60486111111111107</v>
      </c>
      <c r="S4560" s="28">
        <f t="shared" si="287"/>
        <v>45002</v>
      </c>
      <c r="T4560" s="28"/>
    </row>
    <row r="4561" spans="1:20" ht="13.2" x14ac:dyDescent="0.25">
      <c r="A4561" s="3" t="s">
        <v>10063</v>
      </c>
      <c r="B4561" s="3" t="s">
        <v>43</v>
      </c>
      <c r="C4561" s="3" t="s">
        <v>21</v>
      </c>
      <c r="D4561" s="3" t="s">
        <v>22</v>
      </c>
      <c r="E4561" s="3" t="s">
        <v>17</v>
      </c>
      <c r="F4561" s="3" t="s">
        <v>10064</v>
      </c>
      <c r="G4561" s="3" t="s">
        <v>10065</v>
      </c>
      <c r="H4561" s="3">
        <v>94</v>
      </c>
      <c r="I4561" s="3">
        <v>35.32</v>
      </c>
      <c r="J4561" s="3">
        <v>8</v>
      </c>
      <c r="K4561" s="3">
        <v>282.56</v>
      </c>
      <c r="L4561" s="3" t="s">
        <v>23</v>
      </c>
      <c r="M4561" s="5">
        <v>3</v>
      </c>
      <c r="N4561" s="6" t="str">
        <f>IF(ev_charging_network_usage_!$I4561&lt;=10,"Low",IF(ev_charging_network_usage_!$I4561&lt;=30,"Medium","High"))</f>
        <v>High</v>
      </c>
      <c r="O4561" s="6" t="str">
        <f t="shared" si="289"/>
        <v>Medium Satisfaction</v>
      </c>
      <c r="P4561" s="6" t="str">
        <f>IF(ev_charging_network_usage_!$H4561&lt;30,"Short Charging",IF(ev_charging_network_usage_!$H4561&lt;=60,"Medium Charging","Long Charging"))</f>
        <v>Long Charging</v>
      </c>
      <c r="Q4561" s="6">
        <f t="shared" si="288"/>
        <v>1</v>
      </c>
      <c r="R4561" s="30">
        <f t="shared" si="286"/>
        <v>0.24652777777777779</v>
      </c>
      <c r="S4561" s="28">
        <f t="shared" si="287"/>
        <v>45013</v>
      </c>
      <c r="T4561" s="28"/>
    </row>
    <row r="4562" spans="1:20" ht="13.2" x14ac:dyDescent="0.25">
      <c r="A4562" s="7" t="s">
        <v>10066</v>
      </c>
      <c r="B4562" s="7" t="s">
        <v>29</v>
      </c>
      <c r="C4562" s="7" t="s">
        <v>21</v>
      </c>
      <c r="D4562" s="7" t="s">
        <v>31</v>
      </c>
      <c r="E4562" s="7" t="s">
        <v>35</v>
      </c>
      <c r="F4562" s="7" t="s">
        <v>10067</v>
      </c>
      <c r="G4562" s="7" t="s">
        <v>10068</v>
      </c>
      <c r="H4562" s="7">
        <v>77</v>
      </c>
      <c r="I4562" s="7">
        <v>23.69</v>
      </c>
      <c r="J4562" s="7">
        <v>8</v>
      </c>
      <c r="K4562" s="7">
        <v>189.52</v>
      </c>
      <c r="L4562" s="7" t="s">
        <v>38</v>
      </c>
      <c r="M4562" s="9">
        <v>5</v>
      </c>
      <c r="N4562" s="6" t="str">
        <f>IF(ev_charging_network_usage_!$I4562&lt;=10,"Low",IF(ev_charging_network_usage_!$I4562&lt;=30,"Medium","High"))</f>
        <v>Medium</v>
      </c>
      <c r="O4562" s="6" t="str">
        <f t="shared" si="289"/>
        <v>High Satisfaction</v>
      </c>
      <c r="P4562" s="6" t="str">
        <f>IF(ev_charging_network_usage_!$H4562&lt;30,"Short Charging",IF(ev_charging_network_usage_!$H4562&lt;=60,"Medium Charging","Long Charging"))</f>
        <v>Long Charging</v>
      </c>
      <c r="Q4562" s="6">
        <f t="shared" si="288"/>
        <v>1</v>
      </c>
      <c r="R4562" s="30">
        <f t="shared" si="286"/>
        <v>0.93194444444444446</v>
      </c>
      <c r="S4562" s="28">
        <f t="shared" si="287"/>
        <v>45429</v>
      </c>
      <c r="T4562" s="28"/>
    </row>
    <row r="4563" spans="1:20" ht="13.2" x14ac:dyDescent="0.25">
      <c r="A4563" s="3" t="s">
        <v>10069</v>
      </c>
      <c r="B4563" s="3" t="s">
        <v>20</v>
      </c>
      <c r="C4563" s="3" t="s">
        <v>15</v>
      </c>
      <c r="D4563" s="3" t="s">
        <v>22</v>
      </c>
      <c r="E4563" s="3" t="s">
        <v>35</v>
      </c>
      <c r="F4563" s="3" t="s">
        <v>10070</v>
      </c>
      <c r="G4563" s="3" t="s">
        <v>10071</v>
      </c>
      <c r="H4563" s="3">
        <v>17</v>
      </c>
      <c r="I4563" s="3">
        <v>31.51</v>
      </c>
      <c r="J4563" s="3">
        <v>15</v>
      </c>
      <c r="K4563" s="3">
        <v>472.65</v>
      </c>
      <c r="L4563" s="3" t="s">
        <v>23</v>
      </c>
      <c r="M4563" s="5">
        <v>3</v>
      </c>
      <c r="N4563" s="6" t="str">
        <f>IF(ev_charging_network_usage_!$I4563&lt;=10,"Low",IF(ev_charging_network_usage_!$I4563&lt;=30,"Medium","High"))</f>
        <v>High</v>
      </c>
      <c r="O4563" s="6" t="str">
        <f t="shared" si="289"/>
        <v>Medium Satisfaction</v>
      </c>
      <c r="P4563" s="6" t="str">
        <f>IF(ev_charging_network_usage_!$H4563&lt;30,"Short Charging",IF(ev_charging_network_usage_!$H4563&lt;=60,"Medium Charging","Long Charging"))</f>
        <v>Short Charging</v>
      </c>
      <c r="Q4563" s="6">
        <f t="shared" si="288"/>
        <v>3</v>
      </c>
      <c r="R4563" s="30">
        <f t="shared" si="286"/>
        <v>0.39791666666666664</v>
      </c>
      <c r="S4563" s="28">
        <f t="shared" si="287"/>
        <v>45098</v>
      </c>
      <c r="T4563" s="28"/>
    </row>
    <row r="4564" spans="1:20" ht="13.2" x14ac:dyDescent="0.25">
      <c r="A4564" s="7" t="s">
        <v>10072</v>
      </c>
      <c r="B4564" s="7" t="s">
        <v>48</v>
      </c>
      <c r="C4564" s="7" t="s">
        <v>21</v>
      </c>
      <c r="D4564" s="7" t="s">
        <v>16</v>
      </c>
      <c r="E4564" s="7" t="s">
        <v>35</v>
      </c>
      <c r="F4564" s="8">
        <v>44986.524305555555</v>
      </c>
      <c r="G4564" s="8">
        <v>44986.592361111114</v>
      </c>
      <c r="H4564" s="7">
        <v>98</v>
      </c>
      <c r="I4564" s="7">
        <v>26.55</v>
      </c>
      <c r="J4564" s="7">
        <v>12</v>
      </c>
      <c r="K4564" s="7">
        <v>318.60000000000002</v>
      </c>
      <c r="L4564" s="7" t="s">
        <v>23</v>
      </c>
      <c r="M4564" s="9">
        <v>1</v>
      </c>
      <c r="N4564" s="6" t="str">
        <f>IF(ev_charging_network_usage_!$I4564&lt;=10,"Low",IF(ev_charging_network_usage_!$I4564&lt;=30,"Medium","High"))</f>
        <v>Medium</v>
      </c>
      <c r="O4564" s="6" t="str">
        <f t="shared" si="289"/>
        <v>Low Satisfaction</v>
      </c>
      <c r="P4564" s="6" t="str">
        <f>IF(ev_charging_network_usage_!$H4564&lt;30,"Short Charging",IF(ev_charging_network_usage_!$H4564&lt;=60,"Medium Charging","Long Charging"))</f>
        <v>Long Charging</v>
      </c>
      <c r="Q4564" s="6">
        <f t="shared" si="288"/>
        <v>1</v>
      </c>
      <c r="R4564" s="30">
        <f t="shared" si="286"/>
        <v>0.52430555555555558</v>
      </c>
      <c r="S4564" s="28">
        <f t="shared" si="287"/>
        <v>44986</v>
      </c>
      <c r="T4564" s="28"/>
    </row>
    <row r="4565" spans="1:20" ht="13.2" x14ac:dyDescent="0.25">
      <c r="A4565" s="3" t="s">
        <v>10073</v>
      </c>
      <c r="B4565" s="3" t="s">
        <v>43</v>
      </c>
      <c r="C4565" s="3" t="s">
        <v>15</v>
      </c>
      <c r="D4565" s="3" t="s">
        <v>34</v>
      </c>
      <c r="E4565" s="3" t="s">
        <v>17</v>
      </c>
      <c r="F4565" s="3" t="s">
        <v>10074</v>
      </c>
      <c r="G4565" s="3" t="s">
        <v>10075</v>
      </c>
      <c r="H4565" s="3">
        <v>115</v>
      </c>
      <c r="I4565" s="3">
        <v>44.36</v>
      </c>
      <c r="J4565" s="3">
        <v>8</v>
      </c>
      <c r="K4565" s="3">
        <v>354.88</v>
      </c>
      <c r="L4565" s="3" t="s">
        <v>23</v>
      </c>
      <c r="M4565" s="5">
        <v>4</v>
      </c>
      <c r="N4565" s="6" t="str">
        <f>IF(ev_charging_network_usage_!$I4565&lt;=10,"Low",IF(ev_charging_network_usage_!$I4565&lt;=30,"Medium","High"))</f>
        <v>High</v>
      </c>
      <c r="O4565" s="6" t="str">
        <f t="shared" si="289"/>
        <v>Medium Satisfaction</v>
      </c>
      <c r="P4565" s="6" t="str">
        <f>IF(ev_charging_network_usage_!$H4565&lt;30,"Short Charging",IF(ev_charging_network_usage_!$H4565&lt;=60,"Medium Charging","Long Charging"))</f>
        <v>Long Charging</v>
      </c>
      <c r="Q4565" s="6">
        <f t="shared" si="288"/>
        <v>3</v>
      </c>
      <c r="R4565" s="30">
        <f t="shared" si="286"/>
        <v>0.61736111111111114</v>
      </c>
      <c r="S4565" s="28">
        <f t="shared" si="287"/>
        <v>45434</v>
      </c>
      <c r="T4565" s="28"/>
    </row>
    <row r="4566" spans="1:20" ht="13.2" x14ac:dyDescent="0.25">
      <c r="A4566" s="7" t="s">
        <v>10076</v>
      </c>
      <c r="B4566" s="7" t="s">
        <v>43</v>
      </c>
      <c r="C4566" s="7" t="s">
        <v>21</v>
      </c>
      <c r="D4566" s="7" t="s">
        <v>31</v>
      </c>
      <c r="E4566" s="7" t="s">
        <v>17</v>
      </c>
      <c r="F4566" s="7" t="s">
        <v>10077</v>
      </c>
      <c r="G4566" s="7" t="s">
        <v>10078</v>
      </c>
      <c r="H4566" s="7">
        <v>85</v>
      </c>
      <c r="I4566" s="7">
        <v>52.56</v>
      </c>
      <c r="J4566" s="7">
        <v>10</v>
      </c>
      <c r="K4566" s="7">
        <v>525.6</v>
      </c>
      <c r="L4566" s="7" t="s">
        <v>18</v>
      </c>
      <c r="M4566" s="9">
        <v>1</v>
      </c>
      <c r="N4566" s="6" t="str">
        <f>IF(ev_charging_network_usage_!$I4566&lt;=10,"Low",IF(ev_charging_network_usage_!$I4566&lt;=30,"Medium","High"))</f>
        <v>High</v>
      </c>
      <c r="O4566" s="6" t="str">
        <f t="shared" si="289"/>
        <v>Low Satisfaction</v>
      </c>
      <c r="P4566" s="6" t="str">
        <f>IF(ev_charging_network_usage_!$H4566&lt;30,"Short Charging",IF(ev_charging_network_usage_!$H4566&lt;=60,"Medium Charging","Long Charging"))</f>
        <v>Long Charging</v>
      </c>
      <c r="Q4566" s="6">
        <f t="shared" si="288"/>
        <v>1</v>
      </c>
      <c r="R4566" s="30">
        <f t="shared" si="286"/>
        <v>0.33402777777777776</v>
      </c>
      <c r="S4566" s="28">
        <f t="shared" si="287"/>
        <v>45405</v>
      </c>
      <c r="T4566" s="28"/>
    </row>
    <row r="4567" spans="1:20" ht="13.2" x14ac:dyDescent="0.25">
      <c r="A4567" s="3" t="s">
        <v>10079</v>
      </c>
      <c r="B4567" s="3" t="s">
        <v>55</v>
      </c>
      <c r="C4567" s="3" t="s">
        <v>30</v>
      </c>
      <c r="D4567" s="3" t="s">
        <v>16</v>
      </c>
      <c r="E4567" s="3" t="s">
        <v>35</v>
      </c>
      <c r="F4567" s="3" t="s">
        <v>10080</v>
      </c>
      <c r="G4567" s="3" t="s">
        <v>10081</v>
      </c>
      <c r="H4567" s="3">
        <v>99</v>
      </c>
      <c r="I4567" s="3">
        <v>51.08</v>
      </c>
      <c r="J4567" s="3">
        <v>8</v>
      </c>
      <c r="K4567" s="3">
        <v>408.64</v>
      </c>
      <c r="L4567" s="3" t="s">
        <v>18</v>
      </c>
      <c r="M4567" s="5">
        <v>2</v>
      </c>
      <c r="N4567" s="6" t="str">
        <f>IF(ev_charging_network_usage_!$I4567&lt;=10,"Low",IF(ev_charging_network_usage_!$I4567&lt;=30,"Medium","High"))</f>
        <v>High</v>
      </c>
      <c r="O4567" s="6" t="str">
        <f t="shared" si="289"/>
        <v>Low Satisfaction</v>
      </c>
      <c r="P4567" s="6" t="str">
        <f>IF(ev_charging_network_usage_!$H4567&lt;30,"Short Charging",IF(ev_charging_network_usage_!$H4567&lt;=60,"Medium Charging","Long Charging"))</f>
        <v>Long Charging</v>
      </c>
      <c r="Q4567" s="6">
        <f t="shared" si="288"/>
        <v>2</v>
      </c>
      <c r="R4567" s="30">
        <f t="shared" si="286"/>
        <v>0.24722222222222223</v>
      </c>
      <c r="S4567" s="28">
        <f t="shared" si="287"/>
        <v>45132</v>
      </c>
      <c r="T4567" s="28"/>
    </row>
    <row r="4568" spans="1:20" ht="13.2" x14ac:dyDescent="0.25">
      <c r="A4568" s="7" t="s">
        <v>10082</v>
      </c>
      <c r="B4568" s="7" t="s">
        <v>14</v>
      </c>
      <c r="C4568" s="7" t="s">
        <v>21</v>
      </c>
      <c r="D4568" s="7" t="s">
        <v>34</v>
      </c>
      <c r="E4568" s="7" t="s">
        <v>35</v>
      </c>
      <c r="F4568" s="7" t="s">
        <v>10083</v>
      </c>
      <c r="G4568" s="7" t="s">
        <v>10084</v>
      </c>
      <c r="H4568" s="7">
        <v>76</v>
      </c>
      <c r="I4568" s="7">
        <v>44.52</v>
      </c>
      <c r="J4568" s="7">
        <v>15</v>
      </c>
      <c r="K4568" s="7">
        <v>667.8</v>
      </c>
      <c r="L4568" s="7" t="s">
        <v>38</v>
      </c>
      <c r="M4568" s="9">
        <v>2</v>
      </c>
      <c r="N4568" s="6" t="str">
        <f>IF(ev_charging_network_usage_!$I4568&lt;=10,"Low",IF(ev_charging_network_usage_!$I4568&lt;=30,"Medium","High"))</f>
        <v>High</v>
      </c>
      <c r="O4568" s="6" t="str">
        <f t="shared" si="289"/>
        <v>Low Satisfaction</v>
      </c>
      <c r="P4568" s="6" t="str">
        <f>IF(ev_charging_network_usage_!$H4568&lt;30,"Short Charging",IF(ev_charging_network_usage_!$H4568&lt;=60,"Medium Charging","Long Charging"))</f>
        <v>Long Charging</v>
      </c>
      <c r="Q4568" s="6">
        <f t="shared" si="288"/>
        <v>1</v>
      </c>
      <c r="R4568" s="30">
        <f t="shared" si="286"/>
        <v>0.23402777777777778</v>
      </c>
      <c r="S4568" s="28">
        <f t="shared" si="287"/>
        <v>45396</v>
      </c>
      <c r="T4568" s="28"/>
    </row>
    <row r="4569" spans="1:20" ht="13.2" x14ac:dyDescent="0.25">
      <c r="A4569" s="3" t="s">
        <v>10085</v>
      </c>
      <c r="B4569" s="3" t="s">
        <v>43</v>
      </c>
      <c r="C4569" s="3" t="s">
        <v>30</v>
      </c>
      <c r="D4569" s="3" t="s">
        <v>22</v>
      </c>
      <c r="E4569" s="3" t="s">
        <v>35</v>
      </c>
      <c r="F4569" s="4">
        <v>45509.643750000003</v>
      </c>
      <c r="G4569" s="4">
        <v>45509.700694444444</v>
      </c>
      <c r="H4569" s="3">
        <v>82</v>
      </c>
      <c r="I4569" s="3">
        <v>57.98</v>
      </c>
      <c r="J4569" s="3">
        <v>12</v>
      </c>
      <c r="K4569" s="3">
        <v>695.76</v>
      </c>
      <c r="L4569" s="3" t="s">
        <v>27</v>
      </c>
      <c r="M4569" s="5">
        <v>5</v>
      </c>
      <c r="N4569" s="6" t="str">
        <f>IF(ev_charging_network_usage_!$I4569&lt;=10,"Low",IF(ev_charging_network_usage_!$I4569&lt;=30,"Medium","High"))</f>
        <v>High</v>
      </c>
      <c r="O4569" s="6" t="str">
        <f t="shared" si="289"/>
        <v>High Satisfaction</v>
      </c>
      <c r="P4569" s="6" t="str">
        <f>IF(ev_charging_network_usage_!$H4569&lt;30,"Short Charging",IF(ev_charging_network_usage_!$H4569&lt;=60,"Medium Charging","Long Charging"))</f>
        <v>Long Charging</v>
      </c>
      <c r="Q4569" s="6">
        <f t="shared" si="288"/>
        <v>2</v>
      </c>
      <c r="R4569" s="30">
        <f t="shared" si="286"/>
        <v>0.64375000000000004</v>
      </c>
      <c r="S4569" s="28">
        <f t="shared" si="287"/>
        <v>45509</v>
      </c>
      <c r="T4569" s="28"/>
    </row>
    <row r="4570" spans="1:20" ht="13.2" x14ac:dyDescent="0.25">
      <c r="A4570" s="7" t="s">
        <v>10086</v>
      </c>
      <c r="B4570" s="7" t="s">
        <v>29</v>
      </c>
      <c r="C4570" s="7" t="s">
        <v>15</v>
      </c>
      <c r="D4570" s="7" t="s">
        <v>31</v>
      </c>
      <c r="E4570" s="7" t="s">
        <v>17</v>
      </c>
      <c r="F4570" s="8">
        <v>44935.67083333333</v>
      </c>
      <c r="G4570" s="8">
        <v>44935.70416666667</v>
      </c>
      <c r="H4570" s="7">
        <v>48</v>
      </c>
      <c r="I4570" s="7">
        <v>19.21</v>
      </c>
      <c r="J4570" s="7">
        <v>10</v>
      </c>
      <c r="K4570" s="7">
        <v>192.1</v>
      </c>
      <c r="L4570" s="7" t="s">
        <v>18</v>
      </c>
      <c r="M4570" s="9">
        <v>1</v>
      </c>
      <c r="N4570" s="6" t="str">
        <f>IF(ev_charging_network_usage_!$I4570&lt;=10,"Low",IF(ev_charging_network_usage_!$I4570&lt;=30,"Medium","High"))</f>
        <v>Medium</v>
      </c>
      <c r="O4570" s="6" t="str">
        <f t="shared" si="289"/>
        <v>Low Satisfaction</v>
      </c>
      <c r="P4570" s="6" t="str">
        <f>IF(ev_charging_network_usage_!$H4570&lt;30,"Short Charging",IF(ev_charging_network_usage_!$H4570&lt;=60,"Medium Charging","Long Charging"))</f>
        <v>Medium Charging</v>
      </c>
      <c r="Q4570" s="6">
        <f t="shared" si="288"/>
        <v>3</v>
      </c>
      <c r="R4570" s="30">
        <f t="shared" si="286"/>
        <v>0.67083333333333328</v>
      </c>
      <c r="S4570" s="28">
        <f t="shared" si="287"/>
        <v>44935</v>
      </c>
      <c r="T4570" s="28"/>
    </row>
    <row r="4571" spans="1:20" ht="13.2" x14ac:dyDescent="0.25">
      <c r="A4571" s="3" t="s">
        <v>10087</v>
      </c>
      <c r="B4571" s="3" t="s">
        <v>14</v>
      </c>
      <c r="C4571" s="3" t="s">
        <v>21</v>
      </c>
      <c r="D4571" s="3" t="s">
        <v>16</v>
      </c>
      <c r="E4571" s="3" t="s">
        <v>35</v>
      </c>
      <c r="F4571" s="3" t="s">
        <v>10088</v>
      </c>
      <c r="G4571" s="3" t="s">
        <v>10089</v>
      </c>
      <c r="H4571" s="3">
        <v>71</v>
      </c>
      <c r="I4571" s="3">
        <v>16.829999999999998</v>
      </c>
      <c r="J4571" s="3">
        <v>10</v>
      </c>
      <c r="K4571" s="3">
        <v>168.3</v>
      </c>
      <c r="L4571" s="3" t="s">
        <v>38</v>
      </c>
      <c r="M4571" s="5">
        <v>2</v>
      </c>
      <c r="N4571" s="6" t="str">
        <f>IF(ev_charging_network_usage_!$I4571&lt;=10,"Low",IF(ev_charging_network_usage_!$I4571&lt;=30,"Medium","High"))</f>
        <v>Medium</v>
      </c>
      <c r="O4571" s="6" t="str">
        <f t="shared" si="289"/>
        <v>Low Satisfaction</v>
      </c>
      <c r="P4571" s="6" t="str">
        <f>IF(ev_charging_network_usage_!$H4571&lt;30,"Short Charging",IF(ev_charging_network_usage_!$H4571&lt;=60,"Medium Charging","Long Charging"))</f>
        <v>Long Charging</v>
      </c>
      <c r="Q4571" s="6">
        <f t="shared" si="288"/>
        <v>1</v>
      </c>
      <c r="R4571" s="30">
        <f t="shared" si="286"/>
        <v>0.20555555555555555</v>
      </c>
      <c r="S4571" s="28">
        <f t="shared" si="287"/>
        <v>45610</v>
      </c>
      <c r="T4571" s="28"/>
    </row>
    <row r="4572" spans="1:20" ht="13.2" x14ac:dyDescent="0.25">
      <c r="A4572" s="7" t="s">
        <v>10090</v>
      </c>
      <c r="B4572" s="7" t="s">
        <v>59</v>
      </c>
      <c r="C4572" s="7" t="s">
        <v>21</v>
      </c>
      <c r="D4572" s="7" t="s">
        <v>31</v>
      </c>
      <c r="E4572" s="7" t="s">
        <v>17</v>
      </c>
      <c r="F4572" s="7" t="s">
        <v>10091</v>
      </c>
      <c r="G4572" s="7" t="s">
        <v>10092</v>
      </c>
      <c r="H4572" s="7">
        <v>12</v>
      </c>
      <c r="I4572" s="7">
        <v>43.32</v>
      </c>
      <c r="J4572" s="7">
        <v>10</v>
      </c>
      <c r="K4572" s="7">
        <v>433.2</v>
      </c>
      <c r="L4572" s="7" t="s">
        <v>23</v>
      </c>
      <c r="M4572" s="9">
        <v>5</v>
      </c>
      <c r="N4572" s="6" t="str">
        <f>IF(ev_charging_network_usage_!$I4572&lt;=10,"Low",IF(ev_charging_network_usage_!$I4572&lt;=30,"Medium","High"))</f>
        <v>High</v>
      </c>
      <c r="O4572" s="6" t="str">
        <f t="shared" si="289"/>
        <v>High Satisfaction</v>
      </c>
      <c r="P4572" s="6" t="str">
        <f>IF(ev_charging_network_usage_!$H4572&lt;30,"Short Charging",IF(ev_charging_network_usage_!$H4572&lt;=60,"Medium Charging","Long Charging"))</f>
        <v>Short Charging</v>
      </c>
      <c r="Q4572" s="6">
        <f t="shared" si="288"/>
        <v>1</v>
      </c>
      <c r="R4572" s="30">
        <f t="shared" si="286"/>
        <v>0.1736111111111111</v>
      </c>
      <c r="S4572" s="28">
        <f t="shared" si="287"/>
        <v>45517</v>
      </c>
      <c r="T4572" s="28"/>
    </row>
    <row r="4573" spans="1:20" ht="13.2" x14ac:dyDescent="0.25">
      <c r="A4573" s="3" t="s">
        <v>10093</v>
      </c>
      <c r="B4573" s="3" t="s">
        <v>29</v>
      </c>
      <c r="C4573" s="3" t="s">
        <v>30</v>
      </c>
      <c r="D4573" s="3" t="s">
        <v>16</v>
      </c>
      <c r="E4573" s="3" t="s">
        <v>35</v>
      </c>
      <c r="F4573" s="3" t="s">
        <v>10094</v>
      </c>
      <c r="G4573" s="3" t="s">
        <v>10095</v>
      </c>
      <c r="H4573" s="3">
        <v>86</v>
      </c>
      <c r="I4573" s="3">
        <v>37.94</v>
      </c>
      <c r="J4573" s="3">
        <v>8</v>
      </c>
      <c r="K4573" s="3">
        <v>303.52</v>
      </c>
      <c r="L4573" s="3" t="s">
        <v>18</v>
      </c>
      <c r="M4573" s="5">
        <v>4</v>
      </c>
      <c r="N4573" s="6" t="str">
        <f>IF(ev_charging_network_usage_!$I4573&lt;=10,"Low",IF(ev_charging_network_usage_!$I4573&lt;=30,"Medium","High"))</f>
        <v>High</v>
      </c>
      <c r="O4573" s="6" t="str">
        <f t="shared" si="289"/>
        <v>Medium Satisfaction</v>
      </c>
      <c r="P4573" s="6" t="str">
        <f>IF(ev_charging_network_usage_!$H4573&lt;30,"Short Charging",IF(ev_charging_network_usage_!$H4573&lt;=60,"Medium Charging","Long Charging"))</f>
        <v>Long Charging</v>
      </c>
      <c r="Q4573" s="6">
        <f t="shared" si="288"/>
        <v>2</v>
      </c>
      <c r="R4573" s="30">
        <f t="shared" si="286"/>
        <v>0.80069444444444449</v>
      </c>
      <c r="S4573" s="28">
        <f t="shared" si="287"/>
        <v>45595</v>
      </c>
      <c r="T4573" s="28"/>
    </row>
    <row r="4574" spans="1:20" ht="13.2" x14ac:dyDescent="0.25">
      <c r="A4574" s="7" t="s">
        <v>10096</v>
      </c>
      <c r="B4574" s="7" t="s">
        <v>48</v>
      </c>
      <c r="C4574" s="7" t="s">
        <v>21</v>
      </c>
      <c r="D4574" s="7" t="s">
        <v>16</v>
      </c>
      <c r="E4574" s="7" t="s">
        <v>17</v>
      </c>
      <c r="F4574" s="7" t="s">
        <v>10097</v>
      </c>
      <c r="G4574" s="7" t="s">
        <v>10098</v>
      </c>
      <c r="H4574" s="7">
        <v>80</v>
      </c>
      <c r="I4574" s="7">
        <v>8.23</v>
      </c>
      <c r="J4574" s="7">
        <v>12</v>
      </c>
      <c r="K4574" s="7">
        <v>98.76</v>
      </c>
      <c r="L4574" s="7" t="s">
        <v>38</v>
      </c>
      <c r="M4574" s="9">
        <v>4</v>
      </c>
      <c r="N4574" s="6" t="str">
        <f>IF(ev_charging_network_usage_!$I4574&lt;=10,"Low",IF(ev_charging_network_usage_!$I4574&lt;=30,"Medium","High"))</f>
        <v>Low</v>
      </c>
      <c r="O4574" s="6" t="str">
        <f t="shared" si="289"/>
        <v>Medium Satisfaction</v>
      </c>
      <c r="P4574" s="6" t="str">
        <f>IF(ev_charging_network_usage_!$H4574&lt;30,"Short Charging",IF(ev_charging_network_usage_!$H4574&lt;=60,"Medium Charging","Long Charging"))</f>
        <v>Long Charging</v>
      </c>
      <c r="Q4574" s="6">
        <f t="shared" si="288"/>
        <v>1</v>
      </c>
      <c r="R4574" s="30">
        <f t="shared" si="286"/>
        <v>1.3888888888888888E-2</v>
      </c>
      <c r="S4574" s="28">
        <f t="shared" si="287"/>
        <v>45287</v>
      </c>
      <c r="T4574" s="28"/>
    </row>
    <row r="4575" spans="1:20" ht="13.2" x14ac:dyDescent="0.25">
      <c r="A4575" s="3" t="s">
        <v>10099</v>
      </c>
      <c r="B4575" s="3" t="s">
        <v>48</v>
      </c>
      <c r="C4575" s="3" t="s">
        <v>21</v>
      </c>
      <c r="D4575" s="3" t="s">
        <v>22</v>
      </c>
      <c r="E4575" s="3" t="s">
        <v>17</v>
      </c>
      <c r="F4575" s="4">
        <v>45269.946527777778</v>
      </c>
      <c r="G4575" s="4">
        <v>45269.966666666667</v>
      </c>
      <c r="H4575" s="3">
        <v>29</v>
      </c>
      <c r="I4575" s="3">
        <v>6.23</v>
      </c>
      <c r="J4575" s="3">
        <v>10</v>
      </c>
      <c r="K4575" s="3">
        <v>62.3</v>
      </c>
      <c r="L4575" s="3" t="s">
        <v>18</v>
      </c>
      <c r="M4575" s="5">
        <v>5</v>
      </c>
      <c r="N4575" s="6" t="str">
        <f>IF(ev_charging_network_usage_!$I4575&lt;=10,"Low",IF(ev_charging_network_usage_!$I4575&lt;=30,"Medium","High"))</f>
        <v>Low</v>
      </c>
      <c r="O4575" s="6" t="str">
        <f t="shared" si="289"/>
        <v>High Satisfaction</v>
      </c>
      <c r="P4575" s="6" t="str">
        <f>IF(ev_charging_network_usage_!$H4575&lt;30,"Short Charging",IF(ev_charging_network_usage_!$H4575&lt;=60,"Medium Charging","Long Charging"))</f>
        <v>Short Charging</v>
      </c>
      <c r="Q4575" s="6">
        <f t="shared" si="288"/>
        <v>1</v>
      </c>
      <c r="R4575" s="30">
        <f t="shared" si="286"/>
        <v>0.94652777777777775</v>
      </c>
      <c r="S4575" s="28">
        <f t="shared" si="287"/>
        <v>45269</v>
      </c>
      <c r="T4575" s="28"/>
    </row>
    <row r="4576" spans="1:20" ht="13.2" x14ac:dyDescent="0.25">
      <c r="A4576" s="7" t="s">
        <v>10100</v>
      </c>
      <c r="B4576" s="7" t="s">
        <v>43</v>
      </c>
      <c r="C4576" s="7" t="s">
        <v>30</v>
      </c>
      <c r="D4576" s="7" t="s">
        <v>16</v>
      </c>
      <c r="E4576" s="7" t="s">
        <v>35</v>
      </c>
      <c r="F4576" s="7" t="s">
        <v>10101</v>
      </c>
      <c r="G4576" s="7" t="s">
        <v>10102</v>
      </c>
      <c r="H4576" s="7">
        <v>19</v>
      </c>
      <c r="I4576" s="7">
        <v>31.97</v>
      </c>
      <c r="J4576" s="7">
        <v>8</v>
      </c>
      <c r="K4576" s="7">
        <v>255.76</v>
      </c>
      <c r="L4576" s="7" t="s">
        <v>27</v>
      </c>
      <c r="M4576" s="9">
        <v>1</v>
      </c>
      <c r="N4576" s="6" t="str">
        <f>IF(ev_charging_network_usage_!$I4576&lt;=10,"Low",IF(ev_charging_network_usage_!$I4576&lt;=30,"Medium","High"))</f>
        <v>High</v>
      </c>
      <c r="O4576" s="6" t="str">
        <f t="shared" si="289"/>
        <v>Low Satisfaction</v>
      </c>
      <c r="P4576" s="6" t="str">
        <f>IF(ev_charging_network_usage_!$H4576&lt;30,"Short Charging",IF(ev_charging_network_usage_!$H4576&lt;=60,"Medium Charging","Long Charging"))</f>
        <v>Short Charging</v>
      </c>
      <c r="Q4576" s="6">
        <f t="shared" si="288"/>
        <v>2</v>
      </c>
      <c r="R4576" s="30">
        <f t="shared" si="286"/>
        <v>0.21527777777777779</v>
      </c>
      <c r="S4576" s="28">
        <f t="shared" si="287"/>
        <v>45381</v>
      </c>
      <c r="T4576" s="28"/>
    </row>
    <row r="4577" spans="1:20" ht="13.2" x14ac:dyDescent="0.25">
      <c r="A4577" s="3" t="s">
        <v>10103</v>
      </c>
      <c r="B4577" s="3" t="s">
        <v>43</v>
      </c>
      <c r="C4577" s="3" t="s">
        <v>30</v>
      </c>
      <c r="D4577" s="3" t="s">
        <v>31</v>
      </c>
      <c r="E4577" s="3" t="s">
        <v>35</v>
      </c>
      <c r="F4577" s="3" t="s">
        <v>10104</v>
      </c>
      <c r="G4577" s="3" t="s">
        <v>10105</v>
      </c>
      <c r="H4577" s="3">
        <v>41</v>
      </c>
      <c r="I4577" s="3">
        <v>23.87</v>
      </c>
      <c r="J4577" s="3">
        <v>12</v>
      </c>
      <c r="K4577" s="3">
        <v>286.44</v>
      </c>
      <c r="L4577" s="3" t="s">
        <v>38</v>
      </c>
      <c r="M4577" s="5">
        <v>2</v>
      </c>
      <c r="N4577" s="6" t="str">
        <f>IF(ev_charging_network_usage_!$I4577&lt;=10,"Low",IF(ev_charging_network_usage_!$I4577&lt;=30,"Medium","High"))</f>
        <v>Medium</v>
      </c>
      <c r="O4577" s="6" t="str">
        <f t="shared" si="289"/>
        <v>Low Satisfaction</v>
      </c>
      <c r="P4577" s="6" t="str">
        <f>IF(ev_charging_network_usage_!$H4577&lt;30,"Short Charging",IF(ev_charging_network_usage_!$H4577&lt;=60,"Medium Charging","Long Charging"))</f>
        <v>Medium Charging</v>
      </c>
      <c r="Q4577" s="6">
        <f t="shared" si="288"/>
        <v>2</v>
      </c>
      <c r="R4577" s="30">
        <f t="shared" si="286"/>
        <v>0.77916666666666667</v>
      </c>
      <c r="S4577" s="28">
        <f t="shared" si="287"/>
        <v>45590</v>
      </c>
      <c r="T4577" s="28"/>
    </row>
    <row r="4578" spans="1:20" ht="13.2" x14ac:dyDescent="0.25">
      <c r="A4578" s="7" t="s">
        <v>10106</v>
      </c>
      <c r="B4578" s="7" t="s">
        <v>43</v>
      </c>
      <c r="C4578" s="7" t="s">
        <v>15</v>
      </c>
      <c r="D4578" s="7" t="s">
        <v>34</v>
      </c>
      <c r="E4578" s="7" t="s">
        <v>35</v>
      </c>
      <c r="F4578" s="7" t="s">
        <v>10107</v>
      </c>
      <c r="G4578" s="7" t="s">
        <v>10108</v>
      </c>
      <c r="H4578" s="7">
        <v>90</v>
      </c>
      <c r="I4578" s="7">
        <v>43.17</v>
      </c>
      <c r="J4578" s="7">
        <v>8</v>
      </c>
      <c r="K4578" s="7">
        <v>345.36</v>
      </c>
      <c r="L4578" s="7" t="s">
        <v>38</v>
      </c>
      <c r="M4578" s="9">
        <v>5</v>
      </c>
      <c r="N4578" s="6" t="str">
        <f>IF(ev_charging_network_usage_!$I4578&lt;=10,"Low",IF(ev_charging_network_usage_!$I4578&lt;=30,"Medium","High"))</f>
        <v>High</v>
      </c>
      <c r="O4578" s="6" t="str">
        <f t="shared" si="289"/>
        <v>High Satisfaction</v>
      </c>
      <c r="P4578" s="6" t="str">
        <f>IF(ev_charging_network_usage_!$H4578&lt;30,"Short Charging",IF(ev_charging_network_usage_!$H4578&lt;=60,"Medium Charging","Long Charging"))</f>
        <v>Long Charging</v>
      </c>
      <c r="Q4578" s="6">
        <f t="shared" si="288"/>
        <v>3</v>
      </c>
      <c r="R4578" s="30">
        <f t="shared" si="286"/>
        <v>0.3034722222222222</v>
      </c>
      <c r="S4578" s="28">
        <f t="shared" si="287"/>
        <v>45428</v>
      </c>
      <c r="T4578" s="28"/>
    </row>
    <row r="4579" spans="1:20" ht="13.2" x14ac:dyDescent="0.25">
      <c r="A4579" s="3" t="s">
        <v>10109</v>
      </c>
      <c r="B4579" s="3" t="s">
        <v>78</v>
      </c>
      <c r="C4579" s="3" t="s">
        <v>30</v>
      </c>
      <c r="D4579" s="3" t="s">
        <v>22</v>
      </c>
      <c r="E4579" s="3" t="s">
        <v>35</v>
      </c>
      <c r="F4579" s="3" t="s">
        <v>10110</v>
      </c>
      <c r="G4579" s="3" t="s">
        <v>10111</v>
      </c>
      <c r="H4579" s="3">
        <v>31</v>
      </c>
      <c r="I4579" s="3">
        <v>52.32</v>
      </c>
      <c r="J4579" s="3">
        <v>10</v>
      </c>
      <c r="K4579" s="3">
        <v>523.20000000000005</v>
      </c>
      <c r="L4579" s="3" t="s">
        <v>18</v>
      </c>
      <c r="M4579" s="5">
        <v>3</v>
      </c>
      <c r="N4579" s="6" t="str">
        <f>IF(ev_charging_network_usage_!$I4579&lt;=10,"Low",IF(ev_charging_network_usage_!$I4579&lt;=30,"Medium","High"))</f>
        <v>High</v>
      </c>
      <c r="O4579" s="6" t="str">
        <f t="shared" si="289"/>
        <v>Medium Satisfaction</v>
      </c>
      <c r="P4579" s="6" t="str">
        <f>IF(ev_charging_network_usage_!$H4579&lt;30,"Short Charging",IF(ev_charging_network_usage_!$H4579&lt;=60,"Medium Charging","Long Charging"))</f>
        <v>Medium Charging</v>
      </c>
      <c r="Q4579" s="6">
        <f t="shared" si="288"/>
        <v>2</v>
      </c>
      <c r="R4579" s="30">
        <f t="shared" si="286"/>
        <v>5.2083333333333336E-2</v>
      </c>
      <c r="S4579" s="28">
        <f t="shared" si="287"/>
        <v>45255</v>
      </c>
      <c r="T4579" s="28"/>
    </row>
    <row r="4580" spans="1:20" ht="13.2" x14ac:dyDescent="0.25">
      <c r="A4580" s="7" t="s">
        <v>10112</v>
      </c>
      <c r="B4580" s="7" t="s">
        <v>55</v>
      </c>
      <c r="C4580" s="7" t="s">
        <v>15</v>
      </c>
      <c r="D4580" s="7" t="s">
        <v>16</v>
      </c>
      <c r="E4580" s="7" t="s">
        <v>17</v>
      </c>
      <c r="F4580" s="8">
        <v>45239.1875</v>
      </c>
      <c r="G4580" s="8">
        <v>45239.197222222225</v>
      </c>
      <c r="H4580" s="7">
        <v>14</v>
      </c>
      <c r="I4580" s="7">
        <v>42.03</v>
      </c>
      <c r="J4580" s="7">
        <v>8</v>
      </c>
      <c r="K4580" s="7">
        <v>336.24</v>
      </c>
      <c r="L4580" s="7" t="s">
        <v>23</v>
      </c>
      <c r="M4580" s="9">
        <v>5</v>
      </c>
      <c r="N4580" s="6" t="str">
        <f>IF(ev_charging_network_usage_!$I4580&lt;=10,"Low",IF(ev_charging_network_usage_!$I4580&lt;=30,"Medium","High"))</f>
        <v>High</v>
      </c>
      <c r="O4580" s="6" t="str">
        <f t="shared" si="289"/>
        <v>High Satisfaction</v>
      </c>
      <c r="P4580" s="6" t="str">
        <f>IF(ev_charging_network_usage_!$H4580&lt;30,"Short Charging",IF(ev_charging_network_usage_!$H4580&lt;=60,"Medium Charging","Long Charging"))</f>
        <v>Short Charging</v>
      </c>
      <c r="Q4580" s="6">
        <f t="shared" si="288"/>
        <v>3</v>
      </c>
      <c r="R4580" s="30">
        <f t="shared" si="286"/>
        <v>0.1875</v>
      </c>
      <c r="S4580" s="28">
        <f t="shared" si="287"/>
        <v>45239</v>
      </c>
      <c r="T4580" s="28"/>
    </row>
    <row r="4581" spans="1:20" ht="13.2" x14ac:dyDescent="0.25">
      <c r="A4581" s="3" t="s">
        <v>10113</v>
      </c>
      <c r="B4581" s="3" t="s">
        <v>20</v>
      </c>
      <c r="C4581" s="3" t="s">
        <v>15</v>
      </c>
      <c r="D4581" s="3" t="s">
        <v>31</v>
      </c>
      <c r="E4581" s="3" t="s">
        <v>17</v>
      </c>
      <c r="F4581" s="3" t="s">
        <v>10114</v>
      </c>
      <c r="G4581" s="3" t="s">
        <v>10115</v>
      </c>
      <c r="H4581" s="3">
        <v>105</v>
      </c>
      <c r="I4581" s="3">
        <v>34.630000000000003</v>
      </c>
      <c r="J4581" s="3">
        <v>12</v>
      </c>
      <c r="K4581" s="3">
        <v>415.56</v>
      </c>
      <c r="L4581" s="3" t="s">
        <v>38</v>
      </c>
      <c r="M4581" s="5">
        <v>3</v>
      </c>
      <c r="N4581" s="6" t="str">
        <f>IF(ev_charging_network_usage_!$I4581&lt;=10,"Low",IF(ev_charging_network_usage_!$I4581&lt;=30,"Medium","High"))</f>
        <v>High</v>
      </c>
      <c r="O4581" s="6" t="str">
        <f t="shared" si="289"/>
        <v>Medium Satisfaction</v>
      </c>
      <c r="P4581" s="6" t="str">
        <f>IF(ev_charging_network_usage_!$H4581&lt;30,"Short Charging",IF(ev_charging_network_usage_!$H4581&lt;=60,"Medium Charging","Long Charging"))</f>
        <v>Long Charging</v>
      </c>
      <c r="Q4581" s="6">
        <f t="shared" si="288"/>
        <v>3</v>
      </c>
      <c r="R4581" s="30">
        <f t="shared" si="286"/>
        <v>0.48680555555555555</v>
      </c>
      <c r="S4581" s="28">
        <f t="shared" si="287"/>
        <v>45443</v>
      </c>
      <c r="T4581" s="28"/>
    </row>
    <row r="4582" spans="1:20" ht="13.2" x14ac:dyDescent="0.25">
      <c r="A4582" s="7" t="s">
        <v>10116</v>
      </c>
      <c r="B4582" s="7" t="s">
        <v>20</v>
      </c>
      <c r="C4582" s="7" t="s">
        <v>21</v>
      </c>
      <c r="D4582" s="7" t="s">
        <v>31</v>
      </c>
      <c r="E4582" s="7" t="s">
        <v>35</v>
      </c>
      <c r="F4582" s="8">
        <v>45537.188194444447</v>
      </c>
      <c r="G4582" s="8">
        <v>45537.25</v>
      </c>
      <c r="H4582" s="7">
        <v>89</v>
      </c>
      <c r="I4582" s="7">
        <v>20.49</v>
      </c>
      <c r="J4582" s="7">
        <v>15</v>
      </c>
      <c r="K4582" s="7">
        <v>307.35000000000002</v>
      </c>
      <c r="L4582" s="7" t="s">
        <v>23</v>
      </c>
      <c r="M4582" s="9">
        <v>3</v>
      </c>
      <c r="N4582" s="6" t="str">
        <f>IF(ev_charging_network_usage_!$I4582&lt;=10,"Low",IF(ev_charging_network_usage_!$I4582&lt;=30,"Medium","High"))</f>
        <v>Medium</v>
      </c>
      <c r="O4582" s="6" t="str">
        <f t="shared" si="289"/>
        <v>Medium Satisfaction</v>
      </c>
      <c r="P4582" s="6" t="str">
        <f>IF(ev_charging_network_usage_!$H4582&lt;30,"Short Charging",IF(ev_charging_network_usage_!$H4582&lt;=60,"Medium Charging","Long Charging"))</f>
        <v>Long Charging</v>
      </c>
      <c r="Q4582" s="6">
        <f t="shared" si="288"/>
        <v>1</v>
      </c>
      <c r="R4582" s="30">
        <f t="shared" si="286"/>
        <v>0.18819444444444444</v>
      </c>
      <c r="S4582" s="28">
        <f t="shared" si="287"/>
        <v>45537</v>
      </c>
      <c r="T4582" s="28"/>
    </row>
    <row r="4583" spans="1:20" ht="13.2" x14ac:dyDescent="0.25">
      <c r="A4583" s="3" t="s">
        <v>10117</v>
      </c>
      <c r="B4583" s="3" t="s">
        <v>20</v>
      </c>
      <c r="C4583" s="3" t="s">
        <v>30</v>
      </c>
      <c r="D4583" s="3" t="s">
        <v>34</v>
      </c>
      <c r="E4583" s="3" t="s">
        <v>17</v>
      </c>
      <c r="F4583" s="4">
        <v>44991.448611111111</v>
      </c>
      <c r="G4583" s="4">
        <v>44991.525000000001</v>
      </c>
      <c r="H4583" s="3">
        <v>110</v>
      </c>
      <c r="I4583" s="3">
        <v>42.12</v>
      </c>
      <c r="J4583" s="3">
        <v>10</v>
      </c>
      <c r="K4583" s="3">
        <v>421.2</v>
      </c>
      <c r="L4583" s="3" t="s">
        <v>18</v>
      </c>
      <c r="M4583" s="5">
        <v>4</v>
      </c>
      <c r="N4583" s="6" t="str">
        <f>IF(ev_charging_network_usage_!$I4583&lt;=10,"Low",IF(ev_charging_network_usage_!$I4583&lt;=30,"Medium","High"))</f>
        <v>High</v>
      </c>
      <c r="O4583" s="6" t="str">
        <f t="shared" si="289"/>
        <v>Medium Satisfaction</v>
      </c>
      <c r="P4583" s="6" t="str">
        <f>IF(ev_charging_network_usage_!$H4583&lt;30,"Short Charging",IF(ev_charging_network_usage_!$H4583&lt;=60,"Medium Charging","Long Charging"))</f>
        <v>Long Charging</v>
      </c>
      <c r="Q4583" s="6">
        <f t="shared" si="288"/>
        <v>2</v>
      </c>
      <c r="R4583" s="30">
        <f t="shared" si="286"/>
        <v>0.44861111111111113</v>
      </c>
      <c r="S4583" s="28">
        <f t="shared" si="287"/>
        <v>44991</v>
      </c>
      <c r="T4583" s="28"/>
    </row>
    <row r="4584" spans="1:20" ht="13.2" x14ac:dyDescent="0.25">
      <c r="A4584" s="7" t="s">
        <v>10118</v>
      </c>
      <c r="B4584" s="7" t="s">
        <v>48</v>
      </c>
      <c r="C4584" s="7" t="s">
        <v>15</v>
      </c>
      <c r="D4584" s="7" t="s">
        <v>16</v>
      </c>
      <c r="E4584" s="7" t="s">
        <v>35</v>
      </c>
      <c r="F4584" s="7" t="s">
        <v>10119</v>
      </c>
      <c r="G4584" s="7" t="s">
        <v>10120</v>
      </c>
      <c r="H4584" s="7">
        <v>26</v>
      </c>
      <c r="I4584" s="7">
        <v>59.83</v>
      </c>
      <c r="J4584" s="7">
        <v>15</v>
      </c>
      <c r="K4584" s="7">
        <v>897.45</v>
      </c>
      <c r="L4584" s="7" t="s">
        <v>27</v>
      </c>
      <c r="M4584" s="9">
        <v>1</v>
      </c>
      <c r="N4584" s="6" t="str">
        <f>IF(ev_charging_network_usage_!$I4584&lt;=10,"Low",IF(ev_charging_network_usage_!$I4584&lt;=30,"Medium","High"))</f>
        <v>High</v>
      </c>
      <c r="O4584" s="6" t="str">
        <f t="shared" si="289"/>
        <v>Low Satisfaction</v>
      </c>
      <c r="P4584" s="6" t="str">
        <f>IF(ev_charging_network_usage_!$H4584&lt;30,"Short Charging",IF(ev_charging_network_usage_!$H4584&lt;=60,"Medium Charging","Long Charging"))</f>
        <v>Short Charging</v>
      </c>
      <c r="Q4584" s="6">
        <f t="shared" si="288"/>
        <v>3</v>
      </c>
      <c r="R4584" s="30">
        <f t="shared" si="286"/>
        <v>3.888888888888889E-2</v>
      </c>
      <c r="S4584" s="28">
        <f t="shared" si="287"/>
        <v>45216</v>
      </c>
      <c r="T4584" s="28"/>
    </row>
    <row r="4585" spans="1:20" ht="13.2" x14ac:dyDescent="0.25">
      <c r="A4585" s="3" t="s">
        <v>10121</v>
      </c>
      <c r="B4585" s="3" t="s">
        <v>59</v>
      </c>
      <c r="C4585" s="3" t="s">
        <v>15</v>
      </c>
      <c r="D4585" s="3" t="s">
        <v>31</v>
      </c>
      <c r="E4585" s="3" t="s">
        <v>17</v>
      </c>
      <c r="F4585" s="4">
        <v>45571.90902777778</v>
      </c>
      <c r="G4585" s="4">
        <v>45571.967361111114</v>
      </c>
      <c r="H4585" s="3">
        <v>84</v>
      </c>
      <c r="I4585" s="3">
        <v>54.55</v>
      </c>
      <c r="J4585" s="3">
        <v>8</v>
      </c>
      <c r="K4585" s="3">
        <v>436.4</v>
      </c>
      <c r="L4585" s="3" t="s">
        <v>23</v>
      </c>
      <c r="M4585" s="5">
        <v>3</v>
      </c>
      <c r="N4585" s="6" t="str">
        <f>IF(ev_charging_network_usage_!$I4585&lt;=10,"Low",IF(ev_charging_network_usage_!$I4585&lt;=30,"Medium","High"))</f>
        <v>High</v>
      </c>
      <c r="O4585" s="6" t="str">
        <f t="shared" si="289"/>
        <v>Medium Satisfaction</v>
      </c>
      <c r="P4585" s="6" t="str">
        <f>IF(ev_charging_network_usage_!$H4585&lt;30,"Short Charging",IF(ev_charging_network_usage_!$H4585&lt;=60,"Medium Charging","Long Charging"))</f>
        <v>Long Charging</v>
      </c>
      <c r="Q4585" s="6">
        <f t="shared" si="288"/>
        <v>3</v>
      </c>
      <c r="R4585" s="30">
        <f t="shared" si="286"/>
        <v>0.90902777777777777</v>
      </c>
      <c r="S4585" s="28">
        <f t="shared" si="287"/>
        <v>45571</v>
      </c>
      <c r="T4585" s="28"/>
    </row>
    <row r="4586" spans="1:20" ht="13.2" x14ac:dyDescent="0.25">
      <c r="A4586" s="7" t="s">
        <v>10122</v>
      </c>
      <c r="B4586" s="7" t="s">
        <v>29</v>
      </c>
      <c r="C4586" s="7" t="s">
        <v>21</v>
      </c>
      <c r="D4586" s="7" t="s">
        <v>22</v>
      </c>
      <c r="E4586" s="7" t="s">
        <v>17</v>
      </c>
      <c r="F4586" s="7" t="s">
        <v>10123</v>
      </c>
      <c r="G4586" s="7" t="s">
        <v>10124</v>
      </c>
      <c r="H4586" s="7">
        <v>78</v>
      </c>
      <c r="I4586" s="7">
        <v>28.62</v>
      </c>
      <c r="J4586" s="7">
        <v>8</v>
      </c>
      <c r="K4586" s="7">
        <v>228.96</v>
      </c>
      <c r="L4586" s="7" t="s">
        <v>18</v>
      </c>
      <c r="M4586" s="9">
        <v>4</v>
      </c>
      <c r="N4586" s="6" t="str">
        <f>IF(ev_charging_network_usage_!$I4586&lt;=10,"Low",IF(ev_charging_network_usage_!$I4586&lt;=30,"Medium","High"))</f>
        <v>Medium</v>
      </c>
      <c r="O4586" s="6" t="str">
        <f t="shared" si="289"/>
        <v>Medium Satisfaction</v>
      </c>
      <c r="P4586" s="6" t="str">
        <f>IF(ev_charging_network_usage_!$H4586&lt;30,"Short Charging",IF(ev_charging_network_usage_!$H4586&lt;=60,"Medium Charging","Long Charging"))</f>
        <v>Long Charging</v>
      </c>
      <c r="Q4586" s="6">
        <f t="shared" si="288"/>
        <v>1</v>
      </c>
      <c r="R4586" s="30">
        <f t="shared" si="286"/>
        <v>0.36249999999999999</v>
      </c>
      <c r="S4586" s="28">
        <f t="shared" si="287"/>
        <v>45525</v>
      </c>
      <c r="T4586" s="28"/>
    </row>
    <row r="4587" spans="1:20" ht="13.2" x14ac:dyDescent="0.25">
      <c r="A4587" s="3" t="s">
        <v>10125</v>
      </c>
      <c r="B4587" s="3" t="s">
        <v>78</v>
      </c>
      <c r="C4587" s="3" t="s">
        <v>21</v>
      </c>
      <c r="D4587" s="3" t="s">
        <v>31</v>
      </c>
      <c r="E4587" s="3" t="s">
        <v>35</v>
      </c>
      <c r="F4587" s="3" t="s">
        <v>10126</v>
      </c>
      <c r="G4587" s="3" t="s">
        <v>10127</v>
      </c>
      <c r="H4587" s="3">
        <v>61</v>
      </c>
      <c r="I4587" s="3">
        <v>40.22</v>
      </c>
      <c r="J4587" s="3">
        <v>8</v>
      </c>
      <c r="K4587" s="3">
        <v>321.76</v>
      </c>
      <c r="L4587" s="3" t="s">
        <v>27</v>
      </c>
      <c r="M4587" s="5">
        <v>5</v>
      </c>
      <c r="N4587" s="6" t="str">
        <f>IF(ev_charging_network_usage_!$I4587&lt;=10,"Low",IF(ev_charging_network_usage_!$I4587&lt;=30,"Medium","High"))</f>
        <v>High</v>
      </c>
      <c r="O4587" s="6" t="str">
        <f t="shared" si="289"/>
        <v>High Satisfaction</v>
      </c>
      <c r="P4587" s="6" t="str">
        <f>IF(ev_charging_network_usage_!$H4587&lt;30,"Short Charging",IF(ev_charging_network_usage_!$H4587&lt;=60,"Medium Charging","Long Charging"))</f>
        <v>Long Charging</v>
      </c>
      <c r="Q4587" s="6">
        <f t="shared" si="288"/>
        <v>1</v>
      </c>
      <c r="R4587" s="30">
        <f t="shared" si="286"/>
        <v>0.85763888888888884</v>
      </c>
      <c r="S4587" s="28">
        <f t="shared" si="287"/>
        <v>45224</v>
      </c>
      <c r="T4587" s="28"/>
    </row>
    <row r="4588" spans="1:20" ht="13.2" x14ac:dyDescent="0.25">
      <c r="A4588" s="7" t="s">
        <v>10128</v>
      </c>
      <c r="B4588" s="7" t="s">
        <v>43</v>
      </c>
      <c r="C4588" s="7" t="s">
        <v>30</v>
      </c>
      <c r="D4588" s="7" t="s">
        <v>31</v>
      </c>
      <c r="E4588" s="7" t="s">
        <v>35</v>
      </c>
      <c r="F4588" s="8">
        <v>45301.308333333334</v>
      </c>
      <c r="G4588" s="8">
        <v>45301.356249999997</v>
      </c>
      <c r="H4588" s="7">
        <v>69</v>
      </c>
      <c r="I4588" s="7">
        <v>33.94</v>
      </c>
      <c r="J4588" s="7">
        <v>8</v>
      </c>
      <c r="K4588" s="7">
        <v>271.52</v>
      </c>
      <c r="L4588" s="7" t="s">
        <v>23</v>
      </c>
      <c r="M4588" s="9">
        <v>3</v>
      </c>
      <c r="N4588" s="6" t="str">
        <f>IF(ev_charging_network_usage_!$I4588&lt;=10,"Low",IF(ev_charging_network_usage_!$I4588&lt;=30,"Medium","High"))</f>
        <v>High</v>
      </c>
      <c r="O4588" s="6" t="str">
        <f t="shared" si="289"/>
        <v>Medium Satisfaction</v>
      </c>
      <c r="P4588" s="6" t="str">
        <f>IF(ev_charging_network_usage_!$H4588&lt;30,"Short Charging",IF(ev_charging_network_usage_!$H4588&lt;=60,"Medium Charging","Long Charging"))</f>
        <v>Long Charging</v>
      </c>
      <c r="Q4588" s="6">
        <f t="shared" si="288"/>
        <v>2</v>
      </c>
      <c r="R4588" s="30">
        <f t="shared" si="286"/>
        <v>0.30833333333333335</v>
      </c>
      <c r="S4588" s="28">
        <f t="shared" si="287"/>
        <v>45301</v>
      </c>
      <c r="T4588" s="28"/>
    </row>
    <row r="4589" spans="1:20" ht="13.2" x14ac:dyDescent="0.25">
      <c r="A4589" s="3" t="s">
        <v>10129</v>
      </c>
      <c r="B4589" s="3" t="s">
        <v>14</v>
      </c>
      <c r="C4589" s="3" t="s">
        <v>15</v>
      </c>
      <c r="D4589" s="3" t="s">
        <v>16</v>
      </c>
      <c r="E4589" s="3" t="s">
        <v>17</v>
      </c>
      <c r="F4589" s="3" t="s">
        <v>10130</v>
      </c>
      <c r="G4589" s="3" t="s">
        <v>10131</v>
      </c>
      <c r="H4589" s="3">
        <v>31</v>
      </c>
      <c r="I4589" s="3">
        <v>22.55</v>
      </c>
      <c r="J4589" s="3">
        <v>10</v>
      </c>
      <c r="K4589" s="3">
        <v>225.5</v>
      </c>
      <c r="L4589" s="3" t="s">
        <v>27</v>
      </c>
      <c r="M4589" s="5">
        <v>2</v>
      </c>
      <c r="N4589" s="6" t="str">
        <f>IF(ev_charging_network_usage_!$I4589&lt;=10,"Low",IF(ev_charging_network_usage_!$I4589&lt;=30,"Medium","High"))</f>
        <v>Medium</v>
      </c>
      <c r="O4589" s="6" t="str">
        <f t="shared" si="289"/>
        <v>Low Satisfaction</v>
      </c>
      <c r="P4589" s="6" t="str">
        <f>IF(ev_charging_network_usage_!$H4589&lt;30,"Short Charging",IF(ev_charging_network_usage_!$H4589&lt;=60,"Medium Charging","Long Charging"))</f>
        <v>Medium Charging</v>
      </c>
      <c r="Q4589" s="6">
        <f t="shared" si="288"/>
        <v>3</v>
      </c>
      <c r="R4589" s="30">
        <f t="shared" si="286"/>
        <v>8.6805555555555552E-2</v>
      </c>
      <c r="S4589" s="28">
        <f t="shared" si="287"/>
        <v>45396</v>
      </c>
      <c r="T4589" s="28"/>
    </row>
    <row r="4590" spans="1:20" ht="13.2" x14ac:dyDescent="0.25">
      <c r="A4590" s="7" t="s">
        <v>10132</v>
      </c>
      <c r="B4590" s="7" t="s">
        <v>29</v>
      </c>
      <c r="C4590" s="7" t="s">
        <v>15</v>
      </c>
      <c r="D4590" s="7" t="s">
        <v>31</v>
      </c>
      <c r="E4590" s="7" t="s">
        <v>17</v>
      </c>
      <c r="F4590" s="7" t="s">
        <v>10133</v>
      </c>
      <c r="G4590" s="7" t="s">
        <v>10134</v>
      </c>
      <c r="H4590" s="7">
        <v>62</v>
      </c>
      <c r="I4590" s="7">
        <v>26</v>
      </c>
      <c r="J4590" s="7">
        <v>12</v>
      </c>
      <c r="K4590" s="7">
        <v>312</v>
      </c>
      <c r="L4590" s="7" t="s">
        <v>38</v>
      </c>
      <c r="M4590" s="9">
        <v>1</v>
      </c>
      <c r="N4590" s="6" t="str">
        <f>IF(ev_charging_network_usage_!$I4590&lt;=10,"Low",IF(ev_charging_network_usage_!$I4590&lt;=30,"Medium","High"))</f>
        <v>Medium</v>
      </c>
      <c r="O4590" s="6" t="str">
        <f t="shared" si="289"/>
        <v>Low Satisfaction</v>
      </c>
      <c r="P4590" s="6" t="str">
        <f>IF(ev_charging_network_usage_!$H4590&lt;30,"Short Charging",IF(ev_charging_network_usage_!$H4590&lt;=60,"Medium Charging","Long Charging"))</f>
        <v>Long Charging</v>
      </c>
      <c r="Q4590" s="6">
        <f t="shared" si="288"/>
        <v>3</v>
      </c>
      <c r="R4590" s="30">
        <f t="shared" si="286"/>
        <v>0.67083333333333328</v>
      </c>
      <c r="S4590" s="28">
        <f t="shared" si="287"/>
        <v>45107</v>
      </c>
      <c r="T4590" s="28"/>
    </row>
    <row r="4591" spans="1:20" ht="13.2" x14ac:dyDescent="0.25">
      <c r="A4591" s="3" t="s">
        <v>10135</v>
      </c>
      <c r="B4591" s="3" t="s">
        <v>43</v>
      </c>
      <c r="C4591" s="3" t="s">
        <v>21</v>
      </c>
      <c r="D4591" s="3" t="s">
        <v>31</v>
      </c>
      <c r="E4591" s="3" t="s">
        <v>17</v>
      </c>
      <c r="F4591" s="3" t="s">
        <v>10136</v>
      </c>
      <c r="G4591" s="3" t="s">
        <v>10137</v>
      </c>
      <c r="H4591" s="3">
        <v>22</v>
      </c>
      <c r="I4591" s="3">
        <v>27.56</v>
      </c>
      <c r="J4591" s="3">
        <v>10</v>
      </c>
      <c r="K4591" s="3">
        <v>275.60000000000002</v>
      </c>
      <c r="L4591" s="3" t="s">
        <v>23</v>
      </c>
      <c r="M4591" s="5">
        <v>5</v>
      </c>
      <c r="N4591" s="6" t="str">
        <f>IF(ev_charging_network_usage_!$I4591&lt;=10,"Low",IF(ev_charging_network_usage_!$I4591&lt;=30,"Medium","High"))</f>
        <v>Medium</v>
      </c>
      <c r="O4591" s="6" t="str">
        <f t="shared" si="289"/>
        <v>High Satisfaction</v>
      </c>
      <c r="P4591" s="6" t="str">
        <f>IF(ev_charging_network_usage_!$H4591&lt;30,"Short Charging",IF(ev_charging_network_usage_!$H4591&lt;=60,"Medium Charging","Long Charging"))</f>
        <v>Short Charging</v>
      </c>
      <c r="Q4591" s="6">
        <f t="shared" si="288"/>
        <v>1</v>
      </c>
      <c r="R4591" s="30">
        <f t="shared" si="286"/>
        <v>0.13750000000000001</v>
      </c>
      <c r="S4591" s="28">
        <f t="shared" si="287"/>
        <v>45191</v>
      </c>
      <c r="T4591" s="28"/>
    </row>
    <row r="4592" spans="1:20" ht="13.2" x14ac:dyDescent="0.25">
      <c r="A4592" s="7" t="s">
        <v>10138</v>
      </c>
      <c r="B4592" s="7" t="s">
        <v>48</v>
      </c>
      <c r="C4592" s="7" t="s">
        <v>30</v>
      </c>
      <c r="D4592" s="7" t="s">
        <v>16</v>
      </c>
      <c r="E4592" s="7" t="s">
        <v>35</v>
      </c>
      <c r="F4592" s="7" t="s">
        <v>10139</v>
      </c>
      <c r="G4592" s="7" t="s">
        <v>10140</v>
      </c>
      <c r="H4592" s="7">
        <v>26</v>
      </c>
      <c r="I4592" s="7">
        <v>59.72</v>
      </c>
      <c r="J4592" s="7">
        <v>15</v>
      </c>
      <c r="K4592" s="7">
        <v>895.8</v>
      </c>
      <c r="L4592" s="7" t="s">
        <v>23</v>
      </c>
      <c r="M4592" s="9">
        <v>1</v>
      </c>
      <c r="N4592" s="6" t="str">
        <f>IF(ev_charging_network_usage_!$I4592&lt;=10,"Low",IF(ev_charging_network_usage_!$I4592&lt;=30,"Medium","High"))</f>
        <v>High</v>
      </c>
      <c r="O4592" s="6" t="str">
        <f t="shared" si="289"/>
        <v>Low Satisfaction</v>
      </c>
      <c r="P4592" s="6" t="str">
        <f>IF(ev_charging_network_usage_!$H4592&lt;30,"Short Charging",IF(ev_charging_network_usage_!$H4592&lt;=60,"Medium Charging","Long Charging"))</f>
        <v>Short Charging</v>
      </c>
      <c r="Q4592" s="6">
        <f t="shared" si="288"/>
        <v>2</v>
      </c>
      <c r="R4592" s="30">
        <f t="shared" si="286"/>
        <v>0.62013888888888891</v>
      </c>
      <c r="S4592" s="28">
        <f t="shared" si="287"/>
        <v>45527</v>
      </c>
      <c r="T4592" s="28"/>
    </row>
    <row r="4593" spans="1:20" ht="13.2" x14ac:dyDescent="0.25">
      <c r="A4593" s="3" t="s">
        <v>10141</v>
      </c>
      <c r="B4593" s="3" t="s">
        <v>29</v>
      </c>
      <c r="C4593" s="3" t="s">
        <v>30</v>
      </c>
      <c r="D4593" s="3" t="s">
        <v>31</v>
      </c>
      <c r="E4593" s="3" t="s">
        <v>35</v>
      </c>
      <c r="F4593" s="3" t="s">
        <v>10142</v>
      </c>
      <c r="G4593" s="3" t="s">
        <v>10143</v>
      </c>
      <c r="H4593" s="3">
        <v>11</v>
      </c>
      <c r="I4593" s="3">
        <v>45.27</v>
      </c>
      <c r="J4593" s="3">
        <v>12</v>
      </c>
      <c r="K4593" s="3">
        <v>543.24</v>
      </c>
      <c r="L4593" s="3" t="s">
        <v>23</v>
      </c>
      <c r="M4593" s="5">
        <v>5</v>
      </c>
      <c r="N4593" s="6" t="str">
        <f>IF(ev_charging_network_usage_!$I4593&lt;=10,"Low",IF(ev_charging_network_usage_!$I4593&lt;=30,"Medium","High"))</f>
        <v>High</v>
      </c>
      <c r="O4593" s="6" t="str">
        <f t="shared" si="289"/>
        <v>High Satisfaction</v>
      </c>
      <c r="P4593" s="6" t="str">
        <f>IF(ev_charging_network_usage_!$H4593&lt;30,"Short Charging",IF(ev_charging_network_usage_!$H4593&lt;=60,"Medium Charging","Long Charging"))</f>
        <v>Short Charging</v>
      </c>
      <c r="Q4593" s="6">
        <f t="shared" si="288"/>
        <v>2</v>
      </c>
      <c r="R4593" s="30">
        <f t="shared" si="286"/>
        <v>0.81180555555555556</v>
      </c>
      <c r="S4593" s="28">
        <f t="shared" si="287"/>
        <v>45137</v>
      </c>
      <c r="T4593" s="28"/>
    </row>
    <row r="4594" spans="1:20" ht="13.2" x14ac:dyDescent="0.25">
      <c r="A4594" s="7" t="s">
        <v>10144</v>
      </c>
      <c r="B4594" s="7" t="s">
        <v>43</v>
      </c>
      <c r="C4594" s="7" t="s">
        <v>15</v>
      </c>
      <c r="D4594" s="7" t="s">
        <v>31</v>
      </c>
      <c r="E4594" s="7" t="s">
        <v>35</v>
      </c>
      <c r="F4594" s="8">
        <v>45298.944444444445</v>
      </c>
      <c r="G4594" s="8">
        <v>45298.958333333336</v>
      </c>
      <c r="H4594" s="7">
        <v>20</v>
      </c>
      <c r="I4594" s="7">
        <v>11.71</v>
      </c>
      <c r="J4594" s="7">
        <v>12</v>
      </c>
      <c r="K4594" s="7">
        <v>140.52000000000001</v>
      </c>
      <c r="L4594" s="7" t="s">
        <v>18</v>
      </c>
      <c r="M4594" s="9">
        <v>4</v>
      </c>
      <c r="N4594" s="6" t="str">
        <f>IF(ev_charging_network_usage_!$I4594&lt;=10,"Low",IF(ev_charging_network_usage_!$I4594&lt;=30,"Medium","High"))</f>
        <v>Medium</v>
      </c>
      <c r="O4594" s="6" t="str">
        <f t="shared" si="289"/>
        <v>Medium Satisfaction</v>
      </c>
      <c r="P4594" s="6" t="str">
        <f>IF(ev_charging_network_usage_!$H4594&lt;30,"Short Charging",IF(ev_charging_network_usage_!$H4594&lt;=60,"Medium Charging","Long Charging"))</f>
        <v>Short Charging</v>
      </c>
      <c r="Q4594" s="6">
        <f t="shared" si="288"/>
        <v>3</v>
      </c>
      <c r="R4594" s="30">
        <f t="shared" si="286"/>
        <v>0.94444444444444442</v>
      </c>
      <c r="S4594" s="28">
        <f t="shared" si="287"/>
        <v>45298</v>
      </c>
      <c r="T4594" s="28"/>
    </row>
    <row r="4595" spans="1:20" ht="13.2" x14ac:dyDescent="0.25">
      <c r="A4595" s="3" t="s">
        <v>10145</v>
      </c>
      <c r="B4595" s="3" t="s">
        <v>78</v>
      </c>
      <c r="C4595" s="3" t="s">
        <v>30</v>
      </c>
      <c r="D4595" s="3" t="s">
        <v>16</v>
      </c>
      <c r="E4595" s="3" t="s">
        <v>35</v>
      </c>
      <c r="F4595" s="3" t="s">
        <v>10146</v>
      </c>
      <c r="G4595" s="3" t="s">
        <v>10147</v>
      </c>
      <c r="H4595" s="3">
        <v>40</v>
      </c>
      <c r="I4595" s="3">
        <v>47.07</v>
      </c>
      <c r="J4595" s="3">
        <v>12</v>
      </c>
      <c r="K4595" s="3">
        <v>564.84</v>
      </c>
      <c r="L4595" s="3" t="s">
        <v>23</v>
      </c>
      <c r="M4595" s="5">
        <v>5</v>
      </c>
      <c r="N4595" s="6" t="str">
        <f>IF(ev_charging_network_usage_!$I4595&lt;=10,"Low",IF(ev_charging_network_usage_!$I4595&lt;=30,"Medium","High"))</f>
        <v>High</v>
      </c>
      <c r="O4595" s="6" t="str">
        <f t="shared" si="289"/>
        <v>High Satisfaction</v>
      </c>
      <c r="P4595" s="6" t="str">
        <f>IF(ev_charging_network_usage_!$H4595&lt;30,"Short Charging",IF(ev_charging_network_usage_!$H4595&lt;=60,"Medium Charging","Long Charging"))</f>
        <v>Medium Charging</v>
      </c>
      <c r="Q4595" s="6">
        <f t="shared" si="288"/>
        <v>2</v>
      </c>
      <c r="R4595" s="30">
        <f t="shared" si="286"/>
        <v>0.28333333333333333</v>
      </c>
      <c r="S4595" s="28">
        <f t="shared" si="287"/>
        <v>45615</v>
      </c>
      <c r="T4595" s="28"/>
    </row>
    <row r="4596" spans="1:20" ht="13.2" x14ac:dyDescent="0.25">
      <c r="A4596" s="7" t="s">
        <v>10148</v>
      </c>
      <c r="B4596" s="7" t="s">
        <v>29</v>
      </c>
      <c r="C4596" s="7" t="s">
        <v>21</v>
      </c>
      <c r="D4596" s="7" t="s">
        <v>34</v>
      </c>
      <c r="E4596" s="7" t="s">
        <v>17</v>
      </c>
      <c r="F4596" s="8">
        <v>44960.504861111112</v>
      </c>
      <c r="G4596" s="8">
        <v>44960.554166666669</v>
      </c>
      <c r="H4596" s="7">
        <v>71</v>
      </c>
      <c r="I4596" s="7">
        <v>17.22</v>
      </c>
      <c r="J4596" s="7">
        <v>15</v>
      </c>
      <c r="K4596" s="7">
        <v>258.3</v>
      </c>
      <c r="L4596" s="7" t="s">
        <v>23</v>
      </c>
      <c r="M4596" s="9">
        <v>1</v>
      </c>
      <c r="N4596" s="6" t="str">
        <f>IF(ev_charging_network_usage_!$I4596&lt;=10,"Low",IF(ev_charging_network_usage_!$I4596&lt;=30,"Medium","High"))</f>
        <v>Medium</v>
      </c>
      <c r="O4596" s="6" t="str">
        <f t="shared" si="289"/>
        <v>Low Satisfaction</v>
      </c>
      <c r="P4596" s="6" t="str">
        <f>IF(ev_charging_network_usage_!$H4596&lt;30,"Short Charging",IF(ev_charging_network_usage_!$H4596&lt;=60,"Medium Charging","Long Charging"))</f>
        <v>Long Charging</v>
      </c>
      <c r="Q4596" s="6">
        <f t="shared" si="288"/>
        <v>1</v>
      </c>
      <c r="R4596" s="30">
        <f t="shared" si="286"/>
        <v>0.50486111111111109</v>
      </c>
      <c r="S4596" s="28">
        <f t="shared" si="287"/>
        <v>44960</v>
      </c>
      <c r="T4596" s="28"/>
    </row>
    <row r="4597" spans="1:20" ht="13.2" x14ac:dyDescent="0.25">
      <c r="A4597" s="3" t="s">
        <v>10149</v>
      </c>
      <c r="B4597" s="3" t="s">
        <v>14</v>
      </c>
      <c r="C4597" s="3" t="s">
        <v>15</v>
      </c>
      <c r="D4597" s="3" t="s">
        <v>16</v>
      </c>
      <c r="E4597" s="3" t="s">
        <v>35</v>
      </c>
      <c r="F4597" s="3" t="s">
        <v>10150</v>
      </c>
      <c r="G4597" s="3" t="s">
        <v>10151</v>
      </c>
      <c r="H4597" s="3">
        <v>13</v>
      </c>
      <c r="I4597" s="3">
        <v>30.44</v>
      </c>
      <c r="J4597" s="3">
        <v>8</v>
      </c>
      <c r="K4597" s="3">
        <v>243.52</v>
      </c>
      <c r="L4597" s="3" t="s">
        <v>18</v>
      </c>
      <c r="M4597" s="5">
        <v>3</v>
      </c>
      <c r="N4597" s="6" t="str">
        <f>IF(ev_charging_network_usage_!$I4597&lt;=10,"Low",IF(ev_charging_network_usage_!$I4597&lt;=30,"Medium","High"))</f>
        <v>High</v>
      </c>
      <c r="O4597" s="6" t="str">
        <f t="shared" si="289"/>
        <v>Medium Satisfaction</v>
      </c>
      <c r="P4597" s="6" t="str">
        <f>IF(ev_charging_network_usage_!$H4597&lt;30,"Short Charging",IF(ev_charging_network_usage_!$H4597&lt;=60,"Medium Charging","Long Charging"))</f>
        <v>Short Charging</v>
      </c>
      <c r="Q4597" s="6">
        <f t="shared" si="288"/>
        <v>3</v>
      </c>
      <c r="R4597" s="30">
        <f t="shared" si="286"/>
        <v>0.17083333333333334</v>
      </c>
      <c r="S4597" s="28">
        <f t="shared" si="287"/>
        <v>45039</v>
      </c>
      <c r="T4597" s="28"/>
    </row>
    <row r="4598" spans="1:20" ht="13.2" x14ac:dyDescent="0.25">
      <c r="A4598" s="7" t="s">
        <v>10152</v>
      </c>
      <c r="B4598" s="7" t="s">
        <v>48</v>
      </c>
      <c r="C4598" s="7" t="s">
        <v>21</v>
      </c>
      <c r="D4598" s="7" t="s">
        <v>31</v>
      </c>
      <c r="E4598" s="7" t="s">
        <v>35</v>
      </c>
      <c r="F4598" s="7" t="s">
        <v>10153</v>
      </c>
      <c r="G4598" s="7" t="s">
        <v>10154</v>
      </c>
      <c r="H4598" s="7">
        <v>20</v>
      </c>
      <c r="I4598" s="7">
        <v>32.93</v>
      </c>
      <c r="J4598" s="7">
        <v>15</v>
      </c>
      <c r="K4598" s="7">
        <v>493.95</v>
      </c>
      <c r="L4598" s="7" t="s">
        <v>18</v>
      </c>
      <c r="M4598" s="9">
        <v>2</v>
      </c>
      <c r="N4598" s="6" t="str">
        <f>IF(ev_charging_network_usage_!$I4598&lt;=10,"Low",IF(ev_charging_network_usage_!$I4598&lt;=30,"Medium","High"))</f>
        <v>High</v>
      </c>
      <c r="O4598" s="6" t="str">
        <f t="shared" si="289"/>
        <v>Low Satisfaction</v>
      </c>
      <c r="P4598" s="6" t="str">
        <f>IF(ev_charging_network_usage_!$H4598&lt;30,"Short Charging",IF(ev_charging_network_usage_!$H4598&lt;=60,"Medium Charging","Long Charging"))</f>
        <v>Short Charging</v>
      </c>
      <c r="Q4598" s="6">
        <f t="shared" si="288"/>
        <v>1</v>
      </c>
      <c r="R4598" s="30">
        <f t="shared" si="286"/>
        <v>0.4597222222222222</v>
      </c>
      <c r="S4598" s="28">
        <f t="shared" si="287"/>
        <v>45286</v>
      </c>
      <c r="T4598" s="28"/>
    </row>
    <row r="4599" spans="1:20" ht="13.2" x14ac:dyDescent="0.25">
      <c r="A4599" s="3" t="s">
        <v>10155</v>
      </c>
      <c r="B4599" s="3" t="s">
        <v>20</v>
      </c>
      <c r="C4599" s="3" t="s">
        <v>21</v>
      </c>
      <c r="D4599" s="3" t="s">
        <v>22</v>
      </c>
      <c r="E4599" s="3" t="s">
        <v>35</v>
      </c>
      <c r="F4599" s="3" t="s">
        <v>10156</v>
      </c>
      <c r="G4599" s="3" t="s">
        <v>10157</v>
      </c>
      <c r="H4599" s="3">
        <v>55</v>
      </c>
      <c r="I4599" s="3">
        <v>43.66</v>
      </c>
      <c r="J4599" s="3">
        <v>15</v>
      </c>
      <c r="K4599" s="3">
        <v>654.9</v>
      </c>
      <c r="L4599" s="3" t="s">
        <v>23</v>
      </c>
      <c r="M4599" s="5">
        <v>1</v>
      </c>
      <c r="N4599" s="6" t="str">
        <f>IF(ev_charging_network_usage_!$I4599&lt;=10,"Low",IF(ev_charging_network_usage_!$I4599&lt;=30,"Medium","High"))</f>
        <v>High</v>
      </c>
      <c r="O4599" s="6" t="str">
        <f t="shared" si="289"/>
        <v>Low Satisfaction</v>
      </c>
      <c r="P4599" s="6" t="str">
        <f>IF(ev_charging_network_usage_!$H4599&lt;30,"Short Charging",IF(ev_charging_network_usage_!$H4599&lt;=60,"Medium Charging","Long Charging"))</f>
        <v>Medium Charging</v>
      </c>
      <c r="Q4599" s="6">
        <f t="shared" si="288"/>
        <v>1</v>
      </c>
      <c r="R4599" s="30">
        <f t="shared" si="286"/>
        <v>0.28194444444444444</v>
      </c>
      <c r="S4599" s="28">
        <f t="shared" si="287"/>
        <v>45212</v>
      </c>
      <c r="T4599" s="28"/>
    </row>
    <row r="4600" spans="1:20" ht="13.2" x14ac:dyDescent="0.25">
      <c r="A4600" s="7" t="s">
        <v>10158</v>
      </c>
      <c r="B4600" s="7" t="s">
        <v>43</v>
      </c>
      <c r="C4600" s="7" t="s">
        <v>21</v>
      </c>
      <c r="D4600" s="7" t="s">
        <v>34</v>
      </c>
      <c r="E4600" s="7" t="s">
        <v>17</v>
      </c>
      <c r="F4600" s="7" t="s">
        <v>10159</v>
      </c>
      <c r="G4600" s="7" t="s">
        <v>10160</v>
      </c>
      <c r="H4600" s="7">
        <v>91</v>
      </c>
      <c r="I4600" s="7">
        <v>22.07</v>
      </c>
      <c r="J4600" s="7">
        <v>12</v>
      </c>
      <c r="K4600" s="7">
        <v>264.83999999999997</v>
      </c>
      <c r="L4600" s="7" t="s">
        <v>38</v>
      </c>
      <c r="M4600" s="9">
        <v>4</v>
      </c>
      <c r="N4600" s="6" t="str">
        <f>IF(ev_charging_network_usage_!$I4600&lt;=10,"Low",IF(ev_charging_network_usage_!$I4600&lt;=30,"Medium","High"))</f>
        <v>Medium</v>
      </c>
      <c r="O4600" s="6" t="str">
        <f t="shared" si="289"/>
        <v>Medium Satisfaction</v>
      </c>
      <c r="P4600" s="6" t="str">
        <f>IF(ev_charging_network_usage_!$H4600&lt;30,"Short Charging",IF(ev_charging_network_usage_!$H4600&lt;=60,"Medium Charging","Long Charging"))</f>
        <v>Long Charging</v>
      </c>
      <c r="Q4600" s="6">
        <f t="shared" si="288"/>
        <v>1</v>
      </c>
      <c r="R4600" s="30">
        <f t="shared" si="286"/>
        <v>0.60972222222222228</v>
      </c>
      <c r="S4600" s="28">
        <f t="shared" si="287"/>
        <v>45382</v>
      </c>
      <c r="T4600" s="28"/>
    </row>
    <row r="4601" spans="1:20" ht="13.2" x14ac:dyDescent="0.25">
      <c r="A4601" s="3" t="s">
        <v>10161</v>
      </c>
      <c r="B4601" s="3" t="s">
        <v>29</v>
      </c>
      <c r="C4601" s="3" t="s">
        <v>30</v>
      </c>
      <c r="D4601" s="3" t="s">
        <v>34</v>
      </c>
      <c r="E4601" s="3" t="s">
        <v>17</v>
      </c>
      <c r="F4601" s="3" t="s">
        <v>10162</v>
      </c>
      <c r="G4601" s="3" t="s">
        <v>10163</v>
      </c>
      <c r="H4601" s="3">
        <v>96</v>
      </c>
      <c r="I4601" s="3">
        <v>29.54</v>
      </c>
      <c r="J4601" s="3">
        <v>8</v>
      </c>
      <c r="K4601" s="3">
        <v>236.32</v>
      </c>
      <c r="L4601" s="3" t="s">
        <v>38</v>
      </c>
      <c r="M4601" s="5">
        <v>5</v>
      </c>
      <c r="N4601" s="6" t="str">
        <f>IF(ev_charging_network_usage_!$I4601&lt;=10,"Low",IF(ev_charging_network_usage_!$I4601&lt;=30,"Medium","High"))</f>
        <v>Medium</v>
      </c>
      <c r="O4601" s="6" t="str">
        <f t="shared" si="289"/>
        <v>High Satisfaction</v>
      </c>
      <c r="P4601" s="6" t="str">
        <f>IF(ev_charging_network_usage_!$H4601&lt;30,"Short Charging",IF(ev_charging_network_usage_!$H4601&lt;=60,"Medium Charging","Long Charging"))</f>
        <v>Long Charging</v>
      </c>
      <c r="Q4601" s="6">
        <f t="shared" si="288"/>
        <v>2</v>
      </c>
      <c r="R4601" s="30">
        <f t="shared" si="286"/>
        <v>0.81458333333333333</v>
      </c>
      <c r="S4601" s="28">
        <f t="shared" si="287"/>
        <v>45013</v>
      </c>
      <c r="T4601" s="28"/>
    </row>
    <row r="4602" spans="1:20" ht="13.2" x14ac:dyDescent="0.25">
      <c r="A4602" s="7" t="s">
        <v>10164</v>
      </c>
      <c r="B4602" s="7" t="s">
        <v>20</v>
      </c>
      <c r="C4602" s="7" t="s">
        <v>30</v>
      </c>
      <c r="D4602" s="7" t="s">
        <v>31</v>
      </c>
      <c r="E4602" s="7" t="s">
        <v>17</v>
      </c>
      <c r="F4602" s="7" t="s">
        <v>10165</v>
      </c>
      <c r="G4602" s="7" t="s">
        <v>10166</v>
      </c>
      <c r="H4602" s="7">
        <v>27</v>
      </c>
      <c r="I4602" s="7">
        <v>48.54</v>
      </c>
      <c r="J4602" s="7">
        <v>12</v>
      </c>
      <c r="K4602" s="7">
        <v>582.48</v>
      </c>
      <c r="L4602" s="7" t="s">
        <v>27</v>
      </c>
      <c r="M4602" s="9">
        <v>1</v>
      </c>
      <c r="N4602" s="6" t="str">
        <f>IF(ev_charging_network_usage_!$I4602&lt;=10,"Low",IF(ev_charging_network_usage_!$I4602&lt;=30,"Medium","High"))</f>
        <v>High</v>
      </c>
      <c r="O4602" s="6" t="str">
        <f t="shared" si="289"/>
        <v>Low Satisfaction</v>
      </c>
      <c r="P4602" s="6" t="str">
        <f>IF(ev_charging_network_usage_!$H4602&lt;30,"Short Charging",IF(ev_charging_network_usage_!$H4602&lt;=60,"Medium Charging","Long Charging"))</f>
        <v>Short Charging</v>
      </c>
      <c r="Q4602" s="6">
        <f t="shared" si="288"/>
        <v>2</v>
      </c>
      <c r="R4602" s="30">
        <f t="shared" si="286"/>
        <v>0.41666666666666669</v>
      </c>
      <c r="S4602" s="28">
        <f t="shared" si="287"/>
        <v>45307</v>
      </c>
      <c r="T4602" s="28"/>
    </row>
    <row r="4603" spans="1:20" ht="13.2" x14ac:dyDescent="0.25">
      <c r="A4603" s="3" t="s">
        <v>10167</v>
      </c>
      <c r="B4603" s="3" t="s">
        <v>29</v>
      </c>
      <c r="C4603" s="3" t="s">
        <v>21</v>
      </c>
      <c r="D4603" s="3" t="s">
        <v>31</v>
      </c>
      <c r="E4603" s="3" t="s">
        <v>17</v>
      </c>
      <c r="F4603" s="4">
        <v>45112.299305555556</v>
      </c>
      <c r="G4603" s="4">
        <v>45112.338194444441</v>
      </c>
      <c r="H4603" s="3">
        <v>56</v>
      </c>
      <c r="I4603" s="3">
        <v>53.36</v>
      </c>
      <c r="J4603" s="3">
        <v>8</v>
      </c>
      <c r="K4603" s="3">
        <v>426.88</v>
      </c>
      <c r="L4603" s="3" t="s">
        <v>27</v>
      </c>
      <c r="M4603" s="5">
        <v>1</v>
      </c>
      <c r="N4603" s="6" t="str">
        <f>IF(ev_charging_network_usage_!$I4603&lt;=10,"Low",IF(ev_charging_network_usage_!$I4603&lt;=30,"Medium","High"))</f>
        <v>High</v>
      </c>
      <c r="O4603" s="6" t="str">
        <f t="shared" si="289"/>
        <v>Low Satisfaction</v>
      </c>
      <c r="P4603" s="6" t="str">
        <f>IF(ev_charging_network_usage_!$H4603&lt;30,"Short Charging",IF(ev_charging_network_usage_!$H4603&lt;=60,"Medium Charging","Long Charging"))</f>
        <v>Medium Charging</v>
      </c>
      <c r="Q4603" s="6">
        <f t="shared" si="288"/>
        <v>1</v>
      </c>
      <c r="R4603" s="30">
        <f t="shared" si="286"/>
        <v>0.29930555555555555</v>
      </c>
      <c r="S4603" s="28">
        <f t="shared" si="287"/>
        <v>45112</v>
      </c>
      <c r="T4603" s="28"/>
    </row>
    <row r="4604" spans="1:20" ht="13.2" x14ac:dyDescent="0.25">
      <c r="A4604" s="7" t="s">
        <v>10168</v>
      </c>
      <c r="B4604" s="7" t="s">
        <v>20</v>
      </c>
      <c r="C4604" s="7" t="s">
        <v>30</v>
      </c>
      <c r="D4604" s="7" t="s">
        <v>34</v>
      </c>
      <c r="E4604" s="7" t="s">
        <v>17</v>
      </c>
      <c r="F4604" s="7" t="s">
        <v>10169</v>
      </c>
      <c r="G4604" s="7" t="s">
        <v>10170</v>
      </c>
      <c r="H4604" s="7">
        <v>84</v>
      </c>
      <c r="I4604" s="7">
        <v>57.39</v>
      </c>
      <c r="J4604" s="7">
        <v>15</v>
      </c>
      <c r="K4604" s="7">
        <v>860.85</v>
      </c>
      <c r="L4604" s="7" t="s">
        <v>18</v>
      </c>
      <c r="M4604" s="9">
        <v>5</v>
      </c>
      <c r="N4604" s="6" t="str">
        <f>IF(ev_charging_network_usage_!$I4604&lt;=10,"Low",IF(ev_charging_network_usage_!$I4604&lt;=30,"Medium","High"))</f>
        <v>High</v>
      </c>
      <c r="O4604" s="6" t="str">
        <f t="shared" si="289"/>
        <v>High Satisfaction</v>
      </c>
      <c r="P4604" s="6" t="str">
        <f>IF(ev_charging_network_usage_!$H4604&lt;30,"Short Charging",IF(ev_charging_network_usage_!$H4604&lt;=60,"Medium Charging","Long Charging"))</f>
        <v>Long Charging</v>
      </c>
      <c r="Q4604" s="6">
        <f t="shared" si="288"/>
        <v>2</v>
      </c>
      <c r="R4604" s="30">
        <f t="shared" si="286"/>
        <v>0.47708333333333336</v>
      </c>
      <c r="S4604" s="28">
        <f t="shared" si="287"/>
        <v>45412</v>
      </c>
      <c r="T4604" s="28"/>
    </row>
    <row r="4605" spans="1:20" ht="13.2" x14ac:dyDescent="0.25">
      <c r="A4605" s="3" t="s">
        <v>10171</v>
      </c>
      <c r="B4605" s="3" t="s">
        <v>14</v>
      </c>
      <c r="C4605" s="3" t="s">
        <v>21</v>
      </c>
      <c r="D4605" s="3" t="s">
        <v>34</v>
      </c>
      <c r="E4605" s="3" t="s">
        <v>35</v>
      </c>
      <c r="F4605" s="3" t="s">
        <v>10172</v>
      </c>
      <c r="G4605" s="3" t="s">
        <v>10173</v>
      </c>
      <c r="H4605" s="3">
        <v>35</v>
      </c>
      <c r="I4605" s="3">
        <v>29.93</v>
      </c>
      <c r="J4605" s="3">
        <v>12</v>
      </c>
      <c r="K4605" s="3">
        <v>359.16</v>
      </c>
      <c r="L4605" s="3" t="s">
        <v>18</v>
      </c>
      <c r="M4605" s="5">
        <v>4</v>
      </c>
      <c r="N4605" s="6" t="str">
        <f>IF(ev_charging_network_usage_!$I4605&lt;=10,"Low",IF(ev_charging_network_usage_!$I4605&lt;=30,"Medium","High"))</f>
        <v>Medium</v>
      </c>
      <c r="O4605" s="6" t="str">
        <f t="shared" si="289"/>
        <v>Medium Satisfaction</v>
      </c>
      <c r="P4605" s="6" t="str">
        <f>IF(ev_charging_network_usage_!$H4605&lt;30,"Short Charging",IF(ev_charging_network_usage_!$H4605&lt;=60,"Medium Charging","Long Charging"))</f>
        <v>Medium Charging</v>
      </c>
      <c r="Q4605" s="6">
        <f t="shared" si="288"/>
        <v>1</v>
      </c>
      <c r="R4605" s="30">
        <f t="shared" si="286"/>
        <v>0.77916666666666667</v>
      </c>
      <c r="S4605" s="28">
        <f t="shared" si="287"/>
        <v>44955</v>
      </c>
      <c r="T4605" s="28"/>
    </row>
    <row r="4606" spans="1:20" ht="13.2" x14ac:dyDescent="0.25">
      <c r="A4606" s="7" t="s">
        <v>10174</v>
      </c>
      <c r="B4606" s="7" t="s">
        <v>48</v>
      </c>
      <c r="C4606" s="7" t="s">
        <v>30</v>
      </c>
      <c r="D4606" s="7" t="s">
        <v>34</v>
      </c>
      <c r="E4606" s="7" t="s">
        <v>35</v>
      </c>
      <c r="F4606" s="7" t="s">
        <v>10175</v>
      </c>
      <c r="G4606" s="7" t="s">
        <v>10176</v>
      </c>
      <c r="H4606" s="7">
        <v>88</v>
      </c>
      <c r="I4606" s="7">
        <v>25.72</v>
      </c>
      <c r="J4606" s="7">
        <v>12</v>
      </c>
      <c r="K4606" s="7">
        <v>308.64</v>
      </c>
      <c r="L4606" s="7" t="s">
        <v>27</v>
      </c>
      <c r="M4606" s="9">
        <v>1</v>
      </c>
      <c r="N4606" s="6" t="str">
        <f>IF(ev_charging_network_usage_!$I4606&lt;=10,"Low",IF(ev_charging_network_usage_!$I4606&lt;=30,"Medium","High"))</f>
        <v>Medium</v>
      </c>
      <c r="O4606" s="6" t="str">
        <f t="shared" si="289"/>
        <v>Low Satisfaction</v>
      </c>
      <c r="P4606" s="6" t="str">
        <f>IF(ev_charging_network_usage_!$H4606&lt;30,"Short Charging",IF(ev_charging_network_usage_!$H4606&lt;=60,"Medium Charging","Long Charging"))</f>
        <v>Long Charging</v>
      </c>
      <c r="Q4606" s="6">
        <f t="shared" si="288"/>
        <v>2</v>
      </c>
      <c r="R4606" s="30">
        <f t="shared" si="286"/>
        <v>0.46388888888888891</v>
      </c>
      <c r="S4606" s="28">
        <f t="shared" si="287"/>
        <v>45036</v>
      </c>
      <c r="T4606" s="28"/>
    </row>
    <row r="4607" spans="1:20" ht="13.2" x14ac:dyDescent="0.25">
      <c r="A4607" s="3" t="s">
        <v>10177</v>
      </c>
      <c r="B4607" s="3" t="s">
        <v>55</v>
      </c>
      <c r="C4607" s="3" t="s">
        <v>15</v>
      </c>
      <c r="D4607" s="3" t="s">
        <v>16</v>
      </c>
      <c r="E4607" s="3" t="s">
        <v>35</v>
      </c>
      <c r="F4607" s="4">
        <v>44968.552777777775</v>
      </c>
      <c r="G4607" s="4">
        <v>44968.619444444441</v>
      </c>
      <c r="H4607" s="3">
        <v>96</v>
      </c>
      <c r="I4607" s="3">
        <v>38.85</v>
      </c>
      <c r="J4607" s="3">
        <v>12</v>
      </c>
      <c r="K4607" s="3">
        <v>466.2</v>
      </c>
      <c r="L4607" s="3" t="s">
        <v>38</v>
      </c>
      <c r="M4607" s="5">
        <v>4</v>
      </c>
      <c r="N4607" s="6" t="str">
        <f>IF(ev_charging_network_usage_!$I4607&lt;=10,"Low",IF(ev_charging_network_usage_!$I4607&lt;=30,"Medium","High"))</f>
        <v>High</v>
      </c>
      <c r="O4607" s="6" t="str">
        <f t="shared" si="289"/>
        <v>Medium Satisfaction</v>
      </c>
      <c r="P4607" s="6" t="str">
        <f>IF(ev_charging_network_usage_!$H4607&lt;30,"Short Charging",IF(ev_charging_network_usage_!$H4607&lt;=60,"Medium Charging","Long Charging"))</f>
        <v>Long Charging</v>
      </c>
      <c r="Q4607" s="6">
        <f t="shared" si="288"/>
        <v>3</v>
      </c>
      <c r="R4607" s="30">
        <f t="shared" si="286"/>
        <v>0.55277777777777781</v>
      </c>
      <c r="S4607" s="28">
        <f t="shared" si="287"/>
        <v>44968</v>
      </c>
      <c r="T4607" s="28"/>
    </row>
    <row r="4608" spans="1:20" ht="13.2" x14ac:dyDescent="0.25">
      <c r="A4608" s="7" t="s">
        <v>10178</v>
      </c>
      <c r="B4608" s="7" t="s">
        <v>48</v>
      </c>
      <c r="C4608" s="7" t="s">
        <v>15</v>
      </c>
      <c r="D4608" s="7" t="s">
        <v>31</v>
      </c>
      <c r="E4608" s="7" t="s">
        <v>17</v>
      </c>
      <c r="F4608" s="7" t="s">
        <v>10179</v>
      </c>
      <c r="G4608" s="7" t="s">
        <v>10180</v>
      </c>
      <c r="H4608" s="7">
        <v>65</v>
      </c>
      <c r="I4608" s="7">
        <v>53.32</v>
      </c>
      <c r="J4608" s="7">
        <v>10</v>
      </c>
      <c r="K4608" s="7">
        <v>533.20000000000005</v>
      </c>
      <c r="L4608" s="7" t="s">
        <v>38</v>
      </c>
      <c r="M4608" s="9">
        <v>4</v>
      </c>
      <c r="N4608" s="6" t="str">
        <f>IF(ev_charging_network_usage_!$I4608&lt;=10,"Low",IF(ev_charging_network_usage_!$I4608&lt;=30,"Medium","High"))</f>
        <v>High</v>
      </c>
      <c r="O4608" s="6" t="str">
        <f t="shared" si="289"/>
        <v>Medium Satisfaction</v>
      </c>
      <c r="P4608" s="6" t="str">
        <f>IF(ev_charging_network_usage_!$H4608&lt;30,"Short Charging",IF(ev_charging_network_usage_!$H4608&lt;=60,"Medium Charging","Long Charging"))</f>
        <v>Long Charging</v>
      </c>
      <c r="Q4608" s="6">
        <f t="shared" si="288"/>
        <v>3</v>
      </c>
      <c r="R4608" s="30">
        <f t="shared" si="286"/>
        <v>0.80902777777777779</v>
      </c>
      <c r="S4608" s="28">
        <f t="shared" si="287"/>
        <v>45124</v>
      </c>
      <c r="T4608" s="28"/>
    </row>
    <row r="4609" spans="1:20" ht="13.2" x14ac:dyDescent="0.25">
      <c r="A4609" s="3" t="s">
        <v>10181</v>
      </c>
      <c r="B4609" s="3" t="s">
        <v>55</v>
      </c>
      <c r="C4609" s="3" t="s">
        <v>21</v>
      </c>
      <c r="D4609" s="3" t="s">
        <v>22</v>
      </c>
      <c r="E4609" s="3" t="s">
        <v>17</v>
      </c>
      <c r="F4609" s="4">
        <v>45261.722222222219</v>
      </c>
      <c r="G4609" s="4">
        <v>45261.775694444441</v>
      </c>
      <c r="H4609" s="3">
        <v>77</v>
      </c>
      <c r="I4609" s="3">
        <v>6.38</v>
      </c>
      <c r="J4609" s="3">
        <v>10</v>
      </c>
      <c r="K4609" s="3">
        <v>63.8</v>
      </c>
      <c r="L4609" s="3" t="s">
        <v>27</v>
      </c>
      <c r="M4609" s="5">
        <v>4</v>
      </c>
      <c r="N4609" s="6" t="str">
        <f>IF(ev_charging_network_usage_!$I4609&lt;=10,"Low",IF(ev_charging_network_usage_!$I4609&lt;=30,"Medium","High"))</f>
        <v>Low</v>
      </c>
      <c r="O4609" s="6" t="str">
        <f t="shared" si="289"/>
        <v>Medium Satisfaction</v>
      </c>
      <c r="P4609" s="6" t="str">
        <f>IF(ev_charging_network_usage_!$H4609&lt;30,"Short Charging",IF(ev_charging_network_usage_!$H4609&lt;=60,"Medium Charging","Long Charging"))</f>
        <v>Long Charging</v>
      </c>
      <c r="Q4609" s="6">
        <f t="shared" si="288"/>
        <v>1</v>
      </c>
      <c r="R4609" s="30">
        <f t="shared" si="286"/>
        <v>0.72222222222222221</v>
      </c>
      <c r="S4609" s="28">
        <f t="shared" si="287"/>
        <v>45261</v>
      </c>
      <c r="T4609" s="28"/>
    </row>
    <row r="4610" spans="1:20" ht="13.2" x14ac:dyDescent="0.25">
      <c r="A4610" s="7" t="s">
        <v>10182</v>
      </c>
      <c r="B4610" s="7" t="s">
        <v>59</v>
      </c>
      <c r="C4610" s="7" t="s">
        <v>15</v>
      </c>
      <c r="D4610" s="7" t="s">
        <v>34</v>
      </c>
      <c r="E4610" s="7" t="s">
        <v>17</v>
      </c>
      <c r="F4610" s="8">
        <v>44993.145138888889</v>
      </c>
      <c r="G4610" s="8">
        <v>44993.179861111108</v>
      </c>
      <c r="H4610" s="7">
        <v>50</v>
      </c>
      <c r="I4610" s="7">
        <v>56.04</v>
      </c>
      <c r="J4610" s="7">
        <v>10</v>
      </c>
      <c r="K4610" s="7">
        <v>560.4</v>
      </c>
      <c r="L4610" s="7" t="s">
        <v>27</v>
      </c>
      <c r="M4610" s="9">
        <v>3</v>
      </c>
      <c r="N4610" s="6" t="str">
        <f>IF(ev_charging_network_usage_!$I4610&lt;=10,"Low",IF(ev_charging_network_usage_!$I4610&lt;=30,"Medium","High"))</f>
        <v>High</v>
      </c>
      <c r="O4610" s="6" t="str">
        <f t="shared" si="289"/>
        <v>Medium Satisfaction</v>
      </c>
      <c r="P4610" s="6" t="str">
        <f>IF(ev_charging_network_usage_!$H4610&lt;30,"Short Charging",IF(ev_charging_network_usage_!$H4610&lt;=60,"Medium Charging","Long Charging"))</f>
        <v>Medium Charging</v>
      </c>
      <c r="Q4610" s="6">
        <f t="shared" si="288"/>
        <v>3</v>
      </c>
      <c r="R4610" s="30">
        <f t="shared" ref="R4610:R4673" si="290">TIME(HOUR(F4610),MINUTE(F4610),SECOND(F4610))</f>
        <v>0.1451388888888889</v>
      </c>
      <c r="S4610" s="28">
        <f t="shared" ref="S4610:S4673" si="291">DATE(YEAR(F4610),MONTH(F4610),DAY(F4610))</f>
        <v>44993</v>
      </c>
      <c r="T4610" s="28"/>
    </row>
    <row r="4611" spans="1:20" ht="13.2" x14ac:dyDescent="0.25">
      <c r="A4611" s="3" t="s">
        <v>10183</v>
      </c>
      <c r="B4611" s="3" t="s">
        <v>59</v>
      </c>
      <c r="C4611" s="3" t="s">
        <v>21</v>
      </c>
      <c r="D4611" s="3" t="s">
        <v>22</v>
      </c>
      <c r="E4611" s="3" t="s">
        <v>35</v>
      </c>
      <c r="F4611" s="3" t="s">
        <v>10184</v>
      </c>
      <c r="G4611" s="3" t="s">
        <v>10185</v>
      </c>
      <c r="H4611" s="3">
        <v>89</v>
      </c>
      <c r="I4611" s="3">
        <v>8.16</v>
      </c>
      <c r="J4611" s="3">
        <v>10</v>
      </c>
      <c r="K4611" s="3">
        <v>81.599999999999994</v>
      </c>
      <c r="L4611" s="3" t="s">
        <v>23</v>
      </c>
      <c r="M4611" s="5">
        <v>1</v>
      </c>
      <c r="N4611" s="6" t="str">
        <f>IF(ev_charging_network_usage_!$I4611&lt;=10,"Low",IF(ev_charging_network_usage_!$I4611&lt;=30,"Medium","High"))</f>
        <v>Low</v>
      </c>
      <c r="O4611" s="6" t="str">
        <f t="shared" si="289"/>
        <v>Low Satisfaction</v>
      </c>
      <c r="P4611" s="6" t="str">
        <f>IF(ev_charging_network_usage_!$H4611&lt;30,"Short Charging",IF(ev_charging_network_usage_!$H4611&lt;=60,"Medium Charging","Long Charging"))</f>
        <v>Long Charging</v>
      </c>
      <c r="Q4611" s="6">
        <f t="shared" ref="Q4611:Q4674" si="292">IF(C4611="Fast Charger",1,IF(C4611="Standard Charger",2,IF(C4611="Super Fast Charger",3,"")))</f>
        <v>1</v>
      </c>
      <c r="R4611" s="30">
        <f t="shared" si="290"/>
        <v>0.81805555555555554</v>
      </c>
      <c r="S4611" s="28">
        <f t="shared" si="291"/>
        <v>44999</v>
      </c>
      <c r="T4611" s="28"/>
    </row>
    <row r="4612" spans="1:20" ht="13.2" x14ac:dyDescent="0.25">
      <c r="A4612" s="7" t="s">
        <v>10186</v>
      </c>
      <c r="B4612" s="7" t="s">
        <v>48</v>
      </c>
      <c r="C4612" s="7" t="s">
        <v>21</v>
      </c>
      <c r="D4612" s="7" t="s">
        <v>34</v>
      </c>
      <c r="E4612" s="7" t="s">
        <v>35</v>
      </c>
      <c r="F4612" s="7" t="s">
        <v>10187</v>
      </c>
      <c r="G4612" s="7" t="s">
        <v>10188</v>
      </c>
      <c r="H4612" s="7">
        <v>51</v>
      </c>
      <c r="I4612" s="7">
        <v>44.55</v>
      </c>
      <c r="J4612" s="7">
        <v>12</v>
      </c>
      <c r="K4612" s="7">
        <v>534.6</v>
      </c>
      <c r="L4612" s="7" t="s">
        <v>38</v>
      </c>
      <c r="M4612" s="9">
        <v>2</v>
      </c>
      <c r="N4612" s="6" t="str">
        <f>IF(ev_charging_network_usage_!$I4612&lt;=10,"Low",IF(ev_charging_network_usage_!$I4612&lt;=30,"Medium","High"))</f>
        <v>High</v>
      </c>
      <c r="O4612" s="6" t="str">
        <f t="shared" ref="O4612:O4675" si="293">IF(M4612&lt;=2,"Low Satisfaction",IF(M4612&lt;=4,"Medium Satisfaction","High Satisfaction"))</f>
        <v>Low Satisfaction</v>
      </c>
      <c r="P4612" s="6" t="str">
        <f>IF(ev_charging_network_usage_!$H4612&lt;30,"Short Charging",IF(ev_charging_network_usage_!$H4612&lt;=60,"Medium Charging","Long Charging"))</f>
        <v>Medium Charging</v>
      </c>
      <c r="Q4612" s="6">
        <f t="shared" si="292"/>
        <v>1</v>
      </c>
      <c r="R4612" s="30">
        <f t="shared" si="290"/>
        <v>0.48194444444444445</v>
      </c>
      <c r="S4612" s="28">
        <f t="shared" si="291"/>
        <v>44944</v>
      </c>
      <c r="T4612" s="28"/>
    </row>
    <row r="4613" spans="1:20" ht="13.2" x14ac:dyDescent="0.25">
      <c r="A4613" s="3" t="s">
        <v>10189</v>
      </c>
      <c r="B4613" s="3" t="s">
        <v>55</v>
      </c>
      <c r="C4613" s="3" t="s">
        <v>30</v>
      </c>
      <c r="D4613" s="3" t="s">
        <v>16</v>
      </c>
      <c r="E4613" s="3" t="s">
        <v>17</v>
      </c>
      <c r="F4613" s="3" t="s">
        <v>10190</v>
      </c>
      <c r="G4613" s="3" t="s">
        <v>10191</v>
      </c>
      <c r="H4613" s="3">
        <v>105</v>
      </c>
      <c r="I4613" s="3">
        <v>38.159999999999997</v>
      </c>
      <c r="J4613" s="3">
        <v>12</v>
      </c>
      <c r="K4613" s="3">
        <v>457.92</v>
      </c>
      <c r="L4613" s="3" t="s">
        <v>18</v>
      </c>
      <c r="M4613" s="5">
        <v>4</v>
      </c>
      <c r="N4613" s="6" t="str">
        <f>IF(ev_charging_network_usage_!$I4613&lt;=10,"Low",IF(ev_charging_network_usage_!$I4613&lt;=30,"Medium","High"))</f>
        <v>High</v>
      </c>
      <c r="O4613" s="6" t="str">
        <f t="shared" si="293"/>
        <v>Medium Satisfaction</v>
      </c>
      <c r="P4613" s="6" t="str">
        <f>IF(ev_charging_network_usage_!$H4613&lt;30,"Short Charging",IF(ev_charging_network_usage_!$H4613&lt;=60,"Medium Charging","Long Charging"))</f>
        <v>Long Charging</v>
      </c>
      <c r="Q4613" s="6">
        <f t="shared" si="292"/>
        <v>2</v>
      </c>
      <c r="R4613" s="30">
        <f t="shared" si="290"/>
        <v>0.68472222222222223</v>
      </c>
      <c r="S4613" s="28">
        <f t="shared" si="291"/>
        <v>45582</v>
      </c>
      <c r="T4613" s="28"/>
    </row>
    <row r="4614" spans="1:20" ht="13.2" x14ac:dyDescent="0.25">
      <c r="A4614" s="7" t="s">
        <v>10192</v>
      </c>
      <c r="B4614" s="7" t="s">
        <v>14</v>
      </c>
      <c r="C4614" s="7" t="s">
        <v>30</v>
      </c>
      <c r="D4614" s="7" t="s">
        <v>16</v>
      </c>
      <c r="E4614" s="7" t="s">
        <v>35</v>
      </c>
      <c r="F4614" s="7" t="s">
        <v>10193</v>
      </c>
      <c r="G4614" s="7" t="s">
        <v>10194</v>
      </c>
      <c r="H4614" s="7">
        <v>60</v>
      </c>
      <c r="I4614" s="7">
        <v>47.13</v>
      </c>
      <c r="J4614" s="7">
        <v>15</v>
      </c>
      <c r="K4614" s="7">
        <v>706.95</v>
      </c>
      <c r="L4614" s="7" t="s">
        <v>27</v>
      </c>
      <c r="M4614" s="9">
        <v>5</v>
      </c>
      <c r="N4614" s="6" t="str">
        <f>IF(ev_charging_network_usage_!$I4614&lt;=10,"Low",IF(ev_charging_network_usage_!$I4614&lt;=30,"Medium","High"))</f>
        <v>High</v>
      </c>
      <c r="O4614" s="6" t="str">
        <f t="shared" si="293"/>
        <v>High Satisfaction</v>
      </c>
      <c r="P4614" s="6" t="str">
        <f>IF(ev_charging_network_usage_!$H4614&lt;30,"Short Charging",IF(ev_charging_network_usage_!$H4614&lt;=60,"Medium Charging","Long Charging"))</f>
        <v>Medium Charging</v>
      </c>
      <c r="Q4614" s="6">
        <f t="shared" si="292"/>
        <v>2</v>
      </c>
      <c r="R4614" s="30">
        <f t="shared" si="290"/>
        <v>0.88888888888888884</v>
      </c>
      <c r="S4614" s="28">
        <f t="shared" si="291"/>
        <v>45468</v>
      </c>
      <c r="T4614" s="28"/>
    </row>
    <row r="4615" spans="1:20" ht="13.2" x14ac:dyDescent="0.25">
      <c r="A4615" s="3" t="s">
        <v>10195</v>
      </c>
      <c r="B4615" s="3" t="s">
        <v>59</v>
      </c>
      <c r="C4615" s="3" t="s">
        <v>21</v>
      </c>
      <c r="D4615" s="3" t="s">
        <v>31</v>
      </c>
      <c r="E4615" s="3" t="s">
        <v>35</v>
      </c>
      <c r="F4615" s="3" t="s">
        <v>10196</v>
      </c>
      <c r="G4615" s="3" t="s">
        <v>10197</v>
      </c>
      <c r="H4615" s="3">
        <v>116</v>
      </c>
      <c r="I4615" s="3">
        <v>4.82</v>
      </c>
      <c r="J4615" s="3">
        <v>10</v>
      </c>
      <c r="K4615" s="3">
        <v>48.2</v>
      </c>
      <c r="L4615" s="3" t="s">
        <v>18</v>
      </c>
      <c r="M4615" s="5">
        <v>5</v>
      </c>
      <c r="N4615" s="6" t="str">
        <f>IF(ev_charging_network_usage_!$I4615&lt;=10,"Low",IF(ev_charging_network_usage_!$I4615&lt;=30,"Medium","High"))</f>
        <v>Low</v>
      </c>
      <c r="O4615" s="6" t="str">
        <f t="shared" si="293"/>
        <v>High Satisfaction</v>
      </c>
      <c r="P4615" s="6" t="str">
        <f>IF(ev_charging_network_usage_!$H4615&lt;30,"Short Charging",IF(ev_charging_network_usage_!$H4615&lt;=60,"Medium Charging","Long Charging"))</f>
        <v>Long Charging</v>
      </c>
      <c r="Q4615" s="6">
        <f t="shared" si="292"/>
        <v>1</v>
      </c>
      <c r="R4615" s="30">
        <f t="shared" si="290"/>
        <v>0.74305555555555558</v>
      </c>
      <c r="S4615" s="28">
        <f t="shared" si="291"/>
        <v>45376</v>
      </c>
      <c r="T4615" s="28"/>
    </row>
    <row r="4616" spans="1:20" ht="13.2" x14ac:dyDescent="0.25">
      <c r="A4616" s="7" t="s">
        <v>10198</v>
      </c>
      <c r="B4616" s="7" t="s">
        <v>14</v>
      </c>
      <c r="C4616" s="7" t="s">
        <v>21</v>
      </c>
      <c r="D4616" s="7" t="s">
        <v>22</v>
      </c>
      <c r="E4616" s="7" t="s">
        <v>17</v>
      </c>
      <c r="F4616" s="8">
        <v>45635.184027777781</v>
      </c>
      <c r="G4616" s="8">
        <v>45635.24722222222</v>
      </c>
      <c r="H4616" s="7">
        <v>91</v>
      </c>
      <c r="I4616" s="7">
        <v>58.35</v>
      </c>
      <c r="J4616" s="7">
        <v>12</v>
      </c>
      <c r="K4616" s="7">
        <v>700.2</v>
      </c>
      <c r="L4616" s="7" t="s">
        <v>38</v>
      </c>
      <c r="M4616" s="9">
        <v>2</v>
      </c>
      <c r="N4616" s="6" t="str">
        <f>IF(ev_charging_network_usage_!$I4616&lt;=10,"Low",IF(ev_charging_network_usage_!$I4616&lt;=30,"Medium","High"))</f>
        <v>High</v>
      </c>
      <c r="O4616" s="6" t="str">
        <f t="shared" si="293"/>
        <v>Low Satisfaction</v>
      </c>
      <c r="P4616" s="6" t="str">
        <f>IF(ev_charging_network_usage_!$H4616&lt;30,"Short Charging",IF(ev_charging_network_usage_!$H4616&lt;=60,"Medium Charging","Long Charging"))</f>
        <v>Long Charging</v>
      </c>
      <c r="Q4616" s="6">
        <f t="shared" si="292"/>
        <v>1</v>
      </c>
      <c r="R4616" s="30">
        <f t="shared" si="290"/>
        <v>0.18402777777777779</v>
      </c>
      <c r="S4616" s="28">
        <f t="shared" si="291"/>
        <v>45635</v>
      </c>
      <c r="T4616" s="28"/>
    </row>
    <row r="4617" spans="1:20" ht="13.2" x14ac:dyDescent="0.25">
      <c r="A4617" s="3" t="s">
        <v>10199</v>
      </c>
      <c r="B4617" s="3" t="s">
        <v>55</v>
      </c>
      <c r="C4617" s="3" t="s">
        <v>30</v>
      </c>
      <c r="D4617" s="3" t="s">
        <v>16</v>
      </c>
      <c r="E4617" s="3" t="s">
        <v>35</v>
      </c>
      <c r="F4617" s="3" t="s">
        <v>10200</v>
      </c>
      <c r="G4617" s="3" t="s">
        <v>10201</v>
      </c>
      <c r="H4617" s="3">
        <v>48</v>
      </c>
      <c r="I4617" s="3">
        <v>35.76</v>
      </c>
      <c r="J4617" s="3">
        <v>8</v>
      </c>
      <c r="K4617" s="3">
        <v>286.08</v>
      </c>
      <c r="L4617" s="3" t="s">
        <v>18</v>
      </c>
      <c r="M4617" s="5">
        <v>5</v>
      </c>
      <c r="N4617" s="6" t="str">
        <f>IF(ev_charging_network_usage_!$I4617&lt;=10,"Low",IF(ev_charging_network_usage_!$I4617&lt;=30,"Medium","High"))</f>
        <v>High</v>
      </c>
      <c r="O4617" s="6" t="str">
        <f t="shared" si="293"/>
        <v>High Satisfaction</v>
      </c>
      <c r="P4617" s="6" t="str">
        <f>IF(ev_charging_network_usage_!$H4617&lt;30,"Short Charging",IF(ev_charging_network_usage_!$H4617&lt;=60,"Medium Charging","Long Charging"))</f>
        <v>Medium Charging</v>
      </c>
      <c r="Q4617" s="6">
        <f t="shared" si="292"/>
        <v>2</v>
      </c>
      <c r="R4617" s="30">
        <f t="shared" si="290"/>
        <v>0.78472222222222221</v>
      </c>
      <c r="S4617" s="28">
        <f t="shared" si="291"/>
        <v>45349</v>
      </c>
      <c r="T4617" s="28"/>
    </row>
    <row r="4618" spans="1:20" ht="13.2" x14ac:dyDescent="0.25">
      <c r="A4618" s="7" t="s">
        <v>10202</v>
      </c>
      <c r="B4618" s="7" t="s">
        <v>14</v>
      </c>
      <c r="C4618" s="7" t="s">
        <v>15</v>
      </c>
      <c r="D4618" s="7" t="s">
        <v>31</v>
      </c>
      <c r="E4618" s="7" t="s">
        <v>35</v>
      </c>
      <c r="F4618" s="8">
        <v>45325.856944444444</v>
      </c>
      <c r="G4618" s="8">
        <v>45325.910416666666</v>
      </c>
      <c r="H4618" s="7">
        <v>77</v>
      </c>
      <c r="I4618" s="7">
        <v>2.42</v>
      </c>
      <c r="J4618" s="7">
        <v>15</v>
      </c>
      <c r="K4618" s="7">
        <v>36.299999999999997</v>
      </c>
      <c r="L4618" s="7" t="s">
        <v>23</v>
      </c>
      <c r="M4618" s="9">
        <v>4</v>
      </c>
      <c r="N4618" s="6" t="str">
        <f>IF(ev_charging_network_usage_!$I4618&lt;=10,"Low",IF(ev_charging_network_usage_!$I4618&lt;=30,"Medium","High"))</f>
        <v>Low</v>
      </c>
      <c r="O4618" s="6" t="str">
        <f t="shared" si="293"/>
        <v>Medium Satisfaction</v>
      </c>
      <c r="P4618" s="6" t="str">
        <f>IF(ev_charging_network_usage_!$H4618&lt;30,"Short Charging",IF(ev_charging_network_usage_!$H4618&lt;=60,"Medium Charging","Long Charging"))</f>
        <v>Long Charging</v>
      </c>
      <c r="Q4618" s="6">
        <f t="shared" si="292"/>
        <v>3</v>
      </c>
      <c r="R4618" s="30">
        <f t="shared" si="290"/>
        <v>0.8569444444444444</v>
      </c>
      <c r="S4618" s="28">
        <f t="shared" si="291"/>
        <v>45325</v>
      </c>
      <c r="T4618" s="28"/>
    </row>
    <row r="4619" spans="1:20" ht="13.2" x14ac:dyDescent="0.25">
      <c r="A4619" s="3" t="s">
        <v>10203</v>
      </c>
      <c r="B4619" s="3" t="s">
        <v>59</v>
      </c>
      <c r="C4619" s="3" t="s">
        <v>15</v>
      </c>
      <c r="D4619" s="3" t="s">
        <v>31</v>
      </c>
      <c r="E4619" s="3" t="s">
        <v>35</v>
      </c>
      <c r="F4619" s="3" t="s">
        <v>10204</v>
      </c>
      <c r="G4619" s="3" t="s">
        <v>10205</v>
      </c>
      <c r="H4619" s="3">
        <v>37</v>
      </c>
      <c r="I4619" s="3">
        <v>23.06</v>
      </c>
      <c r="J4619" s="3">
        <v>12</v>
      </c>
      <c r="K4619" s="3">
        <v>276.72000000000003</v>
      </c>
      <c r="L4619" s="3" t="s">
        <v>18</v>
      </c>
      <c r="M4619" s="5">
        <v>4</v>
      </c>
      <c r="N4619" s="6" t="str">
        <f>IF(ev_charging_network_usage_!$I4619&lt;=10,"Low",IF(ev_charging_network_usage_!$I4619&lt;=30,"Medium","High"))</f>
        <v>Medium</v>
      </c>
      <c r="O4619" s="6" t="str">
        <f t="shared" si="293"/>
        <v>Medium Satisfaction</v>
      </c>
      <c r="P4619" s="6" t="str">
        <f>IF(ev_charging_network_usage_!$H4619&lt;30,"Short Charging",IF(ev_charging_network_usage_!$H4619&lt;=60,"Medium Charging","Long Charging"))</f>
        <v>Medium Charging</v>
      </c>
      <c r="Q4619" s="6">
        <f t="shared" si="292"/>
        <v>3</v>
      </c>
      <c r="R4619" s="30">
        <f t="shared" si="290"/>
        <v>0.41041666666666665</v>
      </c>
      <c r="S4619" s="28">
        <f t="shared" si="291"/>
        <v>45591</v>
      </c>
      <c r="T4619" s="28"/>
    </row>
    <row r="4620" spans="1:20" ht="13.2" x14ac:dyDescent="0.25">
      <c r="A4620" s="7" t="s">
        <v>10206</v>
      </c>
      <c r="B4620" s="7" t="s">
        <v>78</v>
      </c>
      <c r="C4620" s="7" t="s">
        <v>21</v>
      </c>
      <c r="D4620" s="7" t="s">
        <v>16</v>
      </c>
      <c r="E4620" s="7" t="s">
        <v>17</v>
      </c>
      <c r="F4620" s="7" t="s">
        <v>10207</v>
      </c>
      <c r="G4620" s="7" t="s">
        <v>10208</v>
      </c>
      <c r="H4620" s="7">
        <v>104</v>
      </c>
      <c r="I4620" s="7">
        <v>36.479999999999997</v>
      </c>
      <c r="J4620" s="7">
        <v>8</v>
      </c>
      <c r="K4620" s="7">
        <v>291.83999999999997</v>
      </c>
      <c r="L4620" s="7" t="s">
        <v>27</v>
      </c>
      <c r="M4620" s="9">
        <v>5</v>
      </c>
      <c r="N4620" s="6" t="str">
        <f>IF(ev_charging_network_usage_!$I4620&lt;=10,"Low",IF(ev_charging_network_usage_!$I4620&lt;=30,"Medium","High"))</f>
        <v>High</v>
      </c>
      <c r="O4620" s="6" t="str">
        <f t="shared" si="293"/>
        <v>High Satisfaction</v>
      </c>
      <c r="P4620" s="6" t="str">
        <f>IF(ev_charging_network_usage_!$H4620&lt;30,"Short Charging",IF(ev_charging_network_usage_!$H4620&lt;=60,"Medium Charging","Long Charging"))</f>
        <v>Long Charging</v>
      </c>
      <c r="Q4620" s="6">
        <f t="shared" si="292"/>
        <v>1</v>
      </c>
      <c r="R4620" s="30">
        <f t="shared" si="290"/>
        <v>0.61111111111111116</v>
      </c>
      <c r="S4620" s="28">
        <f t="shared" si="291"/>
        <v>45554</v>
      </c>
      <c r="T4620" s="28"/>
    </row>
    <row r="4621" spans="1:20" ht="13.2" x14ac:dyDescent="0.25">
      <c r="A4621" s="3" t="s">
        <v>10209</v>
      </c>
      <c r="B4621" s="3" t="s">
        <v>20</v>
      </c>
      <c r="C4621" s="3" t="s">
        <v>30</v>
      </c>
      <c r="D4621" s="3" t="s">
        <v>22</v>
      </c>
      <c r="E4621" s="3" t="s">
        <v>35</v>
      </c>
      <c r="F4621" s="3" t="s">
        <v>10210</v>
      </c>
      <c r="G4621" s="3" t="s">
        <v>10211</v>
      </c>
      <c r="H4621" s="3">
        <v>24</v>
      </c>
      <c r="I4621" s="3">
        <v>12.97</v>
      </c>
      <c r="J4621" s="3">
        <v>15</v>
      </c>
      <c r="K4621" s="3">
        <v>194.55</v>
      </c>
      <c r="L4621" s="3" t="s">
        <v>27</v>
      </c>
      <c r="M4621" s="5">
        <v>4</v>
      </c>
      <c r="N4621" s="6" t="str">
        <f>IF(ev_charging_network_usage_!$I4621&lt;=10,"Low",IF(ev_charging_network_usage_!$I4621&lt;=30,"Medium","High"))</f>
        <v>Medium</v>
      </c>
      <c r="O4621" s="6" t="str">
        <f t="shared" si="293"/>
        <v>Medium Satisfaction</v>
      </c>
      <c r="P4621" s="6" t="str">
        <f>IF(ev_charging_network_usage_!$H4621&lt;30,"Short Charging",IF(ev_charging_network_usage_!$H4621&lt;=60,"Medium Charging","Long Charging"))</f>
        <v>Short Charging</v>
      </c>
      <c r="Q4621" s="6">
        <f t="shared" si="292"/>
        <v>2</v>
      </c>
      <c r="R4621" s="30">
        <f t="shared" si="290"/>
        <v>0.80833333333333335</v>
      </c>
      <c r="S4621" s="28">
        <f t="shared" si="291"/>
        <v>45399</v>
      </c>
      <c r="T4621" s="28"/>
    </row>
    <row r="4622" spans="1:20" ht="13.2" x14ac:dyDescent="0.25">
      <c r="A4622" s="7" t="s">
        <v>10212</v>
      </c>
      <c r="B4622" s="7" t="s">
        <v>43</v>
      </c>
      <c r="C4622" s="7" t="s">
        <v>21</v>
      </c>
      <c r="D4622" s="7" t="s">
        <v>34</v>
      </c>
      <c r="E4622" s="7" t="s">
        <v>35</v>
      </c>
      <c r="F4622" s="7" t="s">
        <v>10213</v>
      </c>
      <c r="G4622" s="7" t="s">
        <v>10214</v>
      </c>
      <c r="H4622" s="7">
        <v>49</v>
      </c>
      <c r="I4622" s="7">
        <v>26.55</v>
      </c>
      <c r="J4622" s="7">
        <v>12</v>
      </c>
      <c r="K4622" s="7">
        <v>318.60000000000002</v>
      </c>
      <c r="L4622" s="7" t="s">
        <v>18</v>
      </c>
      <c r="M4622" s="9">
        <v>1</v>
      </c>
      <c r="N4622" s="6" t="str">
        <f>IF(ev_charging_network_usage_!$I4622&lt;=10,"Low",IF(ev_charging_network_usage_!$I4622&lt;=30,"Medium","High"))</f>
        <v>Medium</v>
      </c>
      <c r="O4622" s="6" t="str">
        <f t="shared" si="293"/>
        <v>Low Satisfaction</v>
      </c>
      <c r="P4622" s="6" t="str">
        <f>IF(ev_charging_network_usage_!$H4622&lt;30,"Short Charging",IF(ev_charging_network_usage_!$H4622&lt;=60,"Medium Charging","Long Charging"))</f>
        <v>Medium Charging</v>
      </c>
      <c r="Q4622" s="6">
        <f t="shared" si="292"/>
        <v>1</v>
      </c>
      <c r="R4622" s="30">
        <f t="shared" si="290"/>
        <v>0.29583333333333334</v>
      </c>
      <c r="S4622" s="28">
        <f t="shared" si="291"/>
        <v>45615</v>
      </c>
      <c r="T4622" s="28"/>
    </row>
    <row r="4623" spans="1:20" ht="13.2" x14ac:dyDescent="0.25">
      <c r="A4623" s="3" t="s">
        <v>10215</v>
      </c>
      <c r="B4623" s="3" t="s">
        <v>14</v>
      </c>
      <c r="C4623" s="3" t="s">
        <v>30</v>
      </c>
      <c r="D4623" s="3" t="s">
        <v>22</v>
      </c>
      <c r="E4623" s="3" t="s">
        <v>17</v>
      </c>
      <c r="F4623" s="3" t="s">
        <v>10216</v>
      </c>
      <c r="G4623" s="3" t="s">
        <v>10217</v>
      </c>
      <c r="H4623" s="3">
        <v>100</v>
      </c>
      <c r="I4623" s="3">
        <v>9.25</v>
      </c>
      <c r="J4623" s="3">
        <v>10</v>
      </c>
      <c r="K4623" s="3">
        <v>92.5</v>
      </c>
      <c r="L4623" s="3" t="s">
        <v>18</v>
      </c>
      <c r="M4623" s="5">
        <v>2</v>
      </c>
      <c r="N4623" s="6" t="str">
        <f>IF(ev_charging_network_usage_!$I4623&lt;=10,"Low",IF(ev_charging_network_usage_!$I4623&lt;=30,"Medium","High"))</f>
        <v>Low</v>
      </c>
      <c r="O4623" s="6" t="str">
        <f t="shared" si="293"/>
        <v>Low Satisfaction</v>
      </c>
      <c r="P4623" s="6" t="str">
        <f>IF(ev_charging_network_usage_!$H4623&lt;30,"Short Charging",IF(ev_charging_network_usage_!$H4623&lt;=60,"Medium Charging","Long Charging"))</f>
        <v>Long Charging</v>
      </c>
      <c r="Q4623" s="6">
        <f t="shared" si="292"/>
        <v>2</v>
      </c>
      <c r="R4623" s="30">
        <f t="shared" si="290"/>
        <v>0.28749999999999998</v>
      </c>
      <c r="S4623" s="28">
        <f t="shared" si="291"/>
        <v>45062</v>
      </c>
      <c r="T4623" s="28"/>
    </row>
    <row r="4624" spans="1:20" ht="13.2" x14ac:dyDescent="0.25">
      <c r="A4624" s="7" t="s">
        <v>10218</v>
      </c>
      <c r="B4624" s="7" t="s">
        <v>48</v>
      </c>
      <c r="C4624" s="7" t="s">
        <v>21</v>
      </c>
      <c r="D4624" s="7" t="s">
        <v>16</v>
      </c>
      <c r="E4624" s="7" t="s">
        <v>17</v>
      </c>
      <c r="F4624" s="7" t="s">
        <v>10219</v>
      </c>
      <c r="G4624" s="7" t="s">
        <v>10220</v>
      </c>
      <c r="H4624" s="7">
        <v>65</v>
      </c>
      <c r="I4624" s="7">
        <v>32.93</v>
      </c>
      <c r="J4624" s="7">
        <v>8</v>
      </c>
      <c r="K4624" s="7">
        <v>263.44</v>
      </c>
      <c r="L4624" s="7" t="s">
        <v>23</v>
      </c>
      <c r="M4624" s="9">
        <v>5</v>
      </c>
      <c r="N4624" s="6" t="str">
        <f>IF(ev_charging_network_usage_!$I4624&lt;=10,"Low",IF(ev_charging_network_usage_!$I4624&lt;=30,"Medium","High"))</f>
        <v>High</v>
      </c>
      <c r="O4624" s="6" t="str">
        <f t="shared" si="293"/>
        <v>High Satisfaction</v>
      </c>
      <c r="P4624" s="6" t="str">
        <f>IF(ev_charging_network_usage_!$H4624&lt;30,"Short Charging",IF(ev_charging_network_usage_!$H4624&lt;=60,"Medium Charging","Long Charging"))</f>
        <v>Long Charging</v>
      </c>
      <c r="Q4624" s="6">
        <f t="shared" si="292"/>
        <v>1</v>
      </c>
      <c r="R4624" s="30">
        <f t="shared" si="290"/>
        <v>0.20694444444444443</v>
      </c>
      <c r="S4624" s="28">
        <f t="shared" si="291"/>
        <v>45557</v>
      </c>
      <c r="T4624" s="28"/>
    </row>
    <row r="4625" spans="1:20" ht="13.2" x14ac:dyDescent="0.25">
      <c r="A4625" s="3" t="s">
        <v>10221</v>
      </c>
      <c r="B4625" s="3" t="s">
        <v>55</v>
      </c>
      <c r="C4625" s="3" t="s">
        <v>21</v>
      </c>
      <c r="D4625" s="3" t="s">
        <v>16</v>
      </c>
      <c r="E4625" s="3" t="s">
        <v>17</v>
      </c>
      <c r="F4625" s="4">
        <v>45352.118055555555</v>
      </c>
      <c r="G4625" s="4">
        <v>45352.146527777775</v>
      </c>
      <c r="H4625" s="3">
        <v>41</v>
      </c>
      <c r="I4625" s="3">
        <v>50.29</v>
      </c>
      <c r="J4625" s="3">
        <v>10</v>
      </c>
      <c r="K4625" s="3">
        <v>502.9</v>
      </c>
      <c r="L4625" s="3" t="s">
        <v>27</v>
      </c>
      <c r="M4625" s="5">
        <v>3</v>
      </c>
      <c r="N4625" s="6" t="str">
        <f>IF(ev_charging_network_usage_!$I4625&lt;=10,"Low",IF(ev_charging_network_usage_!$I4625&lt;=30,"Medium","High"))</f>
        <v>High</v>
      </c>
      <c r="O4625" s="6" t="str">
        <f t="shared" si="293"/>
        <v>Medium Satisfaction</v>
      </c>
      <c r="P4625" s="6" t="str">
        <f>IF(ev_charging_network_usage_!$H4625&lt;30,"Short Charging",IF(ev_charging_network_usage_!$H4625&lt;=60,"Medium Charging","Long Charging"))</f>
        <v>Medium Charging</v>
      </c>
      <c r="Q4625" s="6">
        <f t="shared" si="292"/>
        <v>1</v>
      </c>
      <c r="R4625" s="30">
        <f t="shared" si="290"/>
        <v>0.11805555555555555</v>
      </c>
      <c r="S4625" s="28">
        <f t="shared" si="291"/>
        <v>45352</v>
      </c>
      <c r="T4625" s="28"/>
    </row>
    <row r="4626" spans="1:20" ht="13.2" x14ac:dyDescent="0.25">
      <c r="A4626" s="7" t="s">
        <v>10222</v>
      </c>
      <c r="B4626" s="7" t="s">
        <v>29</v>
      </c>
      <c r="C4626" s="7" t="s">
        <v>30</v>
      </c>
      <c r="D4626" s="7" t="s">
        <v>31</v>
      </c>
      <c r="E4626" s="7" t="s">
        <v>35</v>
      </c>
      <c r="F4626" s="7" t="s">
        <v>10223</v>
      </c>
      <c r="G4626" s="7" t="s">
        <v>10224</v>
      </c>
      <c r="H4626" s="7">
        <v>64</v>
      </c>
      <c r="I4626" s="7">
        <v>19.86</v>
      </c>
      <c r="J4626" s="7">
        <v>8</v>
      </c>
      <c r="K4626" s="7">
        <v>158.88</v>
      </c>
      <c r="L4626" s="7" t="s">
        <v>23</v>
      </c>
      <c r="M4626" s="9">
        <v>5</v>
      </c>
      <c r="N4626" s="6" t="str">
        <f>IF(ev_charging_network_usage_!$I4626&lt;=10,"Low",IF(ev_charging_network_usage_!$I4626&lt;=30,"Medium","High"))</f>
        <v>Medium</v>
      </c>
      <c r="O4626" s="6" t="str">
        <f t="shared" si="293"/>
        <v>High Satisfaction</v>
      </c>
      <c r="P4626" s="6" t="str">
        <f>IF(ev_charging_network_usage_!$H4626&lt;30,"Short Charging",IF(ev_charging_network_usage_!$H4626&lt;=60,"Medium Charging","Long Charging"))</f>
        <v>Long Charging</v>
      </c>
      <c r="Q4626" s="6">
        <f t="shared" si="292"/>
        <v>2</v>
      </c>
      <c r="R4626" s="30">
        <f t="shared" si="290"/>
        <v>0.95625000000000004</v>
      </c>
      <c r="S4626" s="28">
        <f t="shared" si="291"/>
        <v>45165</v>
      </c>
      <c r="T4626" s="28"/>
    </row>
    <row r="4627" spans="1:20" ht="13.2" x14ac:dyDescent="0.25">
      <c r="A4627" s="3" t="s">
        <v>10225</v>
      </c>
      <c r="B4627" s="3" t="s">
        <v>55</v>
      </c>
      <c r="C4627" s="3" t="s">
        <v>15</v>
      </c>
      <c r="D4627" s="3" t="s">
        <v>34</v>
      </c>
      <c r="E4627" s="3" t="s">
        <v>17</v>
      </c>
      <c r="F4627" s="4">
        <v>45538.495138888888</v>
      </c>
      <c r="G4627" s="4">
        <v>45538.55972222222</v>
      </c>
      <c r="H4627" s="3">
        <v>93</v>
      </c>
      <c r="I4627" s="3">
        <v>37.159999999999997</v>
      </c>
      <c r="J4627" s="3">
        <v>8</v>
      </c>
      <c r="K4627" s="3">
        <v>297.27999999999997</v>
      </c>
      <c r="L4627" s="3" t="s">
        <v>23</v>
      </c>
      <c r="M4627" s="5">
        <v>2</v>
      </c>
      <c r="N4627" s="6" t="str">
        <f>IF(ev_charging_network_usage_!$I4627&lt;=10,"Low",IF(ev_charging_network_usage_!$I4627&lt;=30,"Medium","High"))</f>
        <v>High</v>
      </c>
      <c r="O4627" s="6" t="str">
        <f t="shared" si="293"/>
        <v>Low Satisfaction</v>
      </c>
      <c r="P4627" s="6" t="str">
        <f>IF(ev_charging_network_usage_!$H4627&lt;30,"Short Charging",IF(ev_charging_network_usage_!$H4627&lt;=60,"Medium Charging","Long Charging"))</f>
        <v>Long Charging</v>
      </c>
      <c r="Q4627" s="6">
        <f t="shared" si="292"/>
        <v>3</v>
      </c>
      <c r="R4627" s="30">
        <f t="shared" si="290"/>
        <v>0.49513888888888891</v>
      </c>
      <c r="S4627" s="28">
        <f t="shared" si="291"/>
        <v>45538</v>
      </c>
      <c r="T4627" s="28"/>
    </row>
    <row r="4628" spans="1:20" ht="13.2" x14ac:dyDescent="0.25">
      <c r="A4628" s="7" t="s">
        <v>10226</v>
      </c>
      <c r="B4628" s="7" t="s">
        <v>59</v>
      </c>
      <c r="C4628" s="7" t="s">
        <v>30</v>
      </c>
      <c r="D4628" s="7" t="s">
        <v>22</v>
      </c>
      <c r="E4628" s="7" t="s">
        <v>17</v>
      </c>
      <c r="F4628" s="7" t="s">
        <v>10227</v>
      </c>
      <c r="G4628" s="7" t="s">
        <v>10228</v>
      </c>
      <c r="H4628" s="7">
        <v>39</v>
      </c>
      <c r="I4628" s="7">
        <v>17.149999999999999</v>
      </c>
      <c r="J4628" s="7">
        <v>10</v>
      </c>
      <c r="K4628" s="7">
        <v>171.5</v>
      </c>
      <c r="L4628" s="7" t="s">
        <v>23</v>
      </c>
      <c r="M4628" s="9">
        <v>5</v>
      </c>
      <c r="N4628" s="6" t="str">
        <f>IF(ev_charging_network_usage_!$I4628&lt;=10,"Low",IF(ev_charging_network_usage_!$I4628&lt;=30,"Medium","High"))</f>
        <v>Medium</v>
      </c>
      <c r="O4628" s="6" t="str">
        <f t="shared" si="293"/>
        <v>High Satisfaction</v>
      </c>
      <c r="P4628" s="6" t="str">
        <f>IF(ev_charging_network_usage_!$H4628&lt;30,"Short Charging",IF(ev_charging_network_usage_!$H4628&lt;=60,"Medium Charging","Long Charging"))</f>
        <v>Medium Charging</v>
      </c>
      <c r="Q4628" s="6">
        <f t="shared" si="292"/>
        <v>2</v>
      </c>
      <c r="R4628" s="30">
        <f t="shared" si="290"/>
        <v>0.74027777777777781</v>
      </c>
      <c r="S4628" s="28">
        <f t="shared" si="291"/>
        <v>45074</v>
      </c>
      <c r="T4628" s="28"/>
    </row>
    <row r="4629" spans="1:20" ht="13.2" x14ac:dyDescent="0.25">
      <c r="A4629" s="3" t="s">
        <v>10229</v>
      </c>
      <c r="B4629" s="3" t="s">
        <v>78</v>
      </c>
      <c r="C4629" s="3" t="s">
        <v>21</v>
      </c>
      <c r="D4629" s="3" t="s">
        <v>31</v>
      </c>
      <c r="E4629" s="3" t="s">
        <v>17</v>
      </c>
      <c r="F4629" s="3" t="s">
        <v>10230</v>
      </c>
      <c r="G4629" s="3" t="s">
        <v>10231</v>
      </c>
      <c r="H4629" s="3">
        <v>59</v>
      </c>
      <c r="I4629" s="3">
        <v>31.56</v>
      </c>
      <c r="J4629" s="3">
        <v>8</v>
      </c>
      <c r="K4629" s="3">
        <v>252.48</v>
      </c>
      <c r="L4629" s="3" t="s">
        <v>27</v>
      </c>
      <c r="M4629" s="5">
        <v>4</v>
      </c>
      <c r="N4629" s="6" t="str">
        <f>IF(ev_charging_network_usage_!$I4629&lt;=10,"Low",IF(ev_charging_network_usage_!$I4629&lt;=30,"Medium","High"))</f>
        <v>High</v>
      </c>
      <c r="O4629" s="6" t="str">
        <f t="shared" si="293"/>
        <v>Medium Satisfaction</v>
      </c>
      <c r="P4629" s="6" t="str">
        <f>IF(ev_charging_network_usage_!$H4629&lt;30,"Short Charging",IF(ev_charging_network_usage_!$H4629&lt;=60,"Medium Charging","Long Charging"))</f>
        <v>Medium Charging</v>
      </c>
      <c r="Q4629" s="6">
        <f t="shared" si="292"/>
        <v>1</v>
      </c>
      <c r="R4629" s="30">
        <f t="shared" si="290"/>
        <v>0.58680555555555558</v>
      </c>
      <c r="S4629" s="28">
        <f t="shared" si="291"/>
        <v>45459</v>
      </c>
      <c r="T4629" s="28"/>
    </row>
    <row r="4630" spans="1:20" ht="13.2" x14ac:dyDescent="0.25">
      <c r="A4630" s="7" t="s">
        <v>10232</v>
      </c>
      <c r="B4630" s="7" t="s">
        <v>20</v>
      </c>
      <c r="C4630" s="7" t="s">
        <v>21</v>
      </c>
      <c r="D4630" s="7" t="s">
        <v>22</v>
      </c>
      <c r="E4630" s="7" t="s">
        <v>17</v>
      </c>
      <c r="F4630" s="7" t="s">
        <v>10233</v>
      </c>
      <c r="G4630" s="7" t="s">
        <v>10234</v>
      </c>
      <c r="H4630" s="7">
        <v>75</v>
      </c>
      <c r="I4630" s="7">
        <v>11.94</v>
      </c>
      <c r="J4630" s="7">
        <v>8</v>
      </c>
      <c r="K4630" s="7">
        <v>95.52</v>
      </c>
      <c r="L4630" s="7" t="s">
        <v>18</v>
      </c>
      <c r="M4630" s="9">
        <v>5</v>
      </c>
      <c r="N4630" s="6" t="str">
        <f>IF(ev_charging_network_usage_!$I4630&lt;=10,"Low",IF(ev_charging_network_usage_!$I4630&lt;=30,"Medium","High"))</f>
        <v>Medium</v>
      </c>
      <c r="O4630" s="6" t="str">
        <f t="shared" si="293"/>
        <v>High Satisfaction</v>
      </c>
      <c r="P4630" s="6" t="str">
        <f>IF(ev_charging_network_usage_!$H4630&lt;30,"Short Charging",IF(ev_charging_network_usage_!$H4630&lt;=60,"Medium Charging","Long Charging"))</f>
        <v>Long Charging</v>
      </c>
      <c r="Q4630" s="6">
        <f t="shared" si="292"/>
        <v>1</v>
      </c>
      <c r="R4630" s="30">
        <f t="shared" si="290"/>
        <v>0.69097222222222221</v>
      </c>
      <c r="S4630" s="28">
        <f t="shared" si="291"/>
        <v>45471</v>
      </c>
      <c r="T4630" s="28"/>
    </row>
    <row r="4631" spans="1:20" ht="13.2" x14ac:dyDescent="0.25">
      <c r="A4631" s="3" t="s">
        <v>10235</v>
      </c>
      <c r="B4631" s="3" t="s">
        <v>14</v>
      </c>
      <c r="C4631" s="3" t="s">
        <v>30</v>
      </c>
      <c r="D4631" s="3" t="s">
        <v>34</v>
      </c>
      <c r="E4631" s="3" t="s">
        <v>17</v>
      </c>
      <c r="F4631" s="3" t="s">
        <v>10236</v>
      </c>
      <c r="G4631" s="3" t="s">
        <v>10237</v>
      </c>
      <c r="H4631" s="3">
        <v>50</v>
      </c>
      <c r="I4631" s="3">
        <v>14.65</v>
      </c>
      <c r="J4631" s="3">
        <v>10</v>
      </c>
      <c r="K4631" s="3">
        <v>146.5</v>
      </c>
      <c r="L4631" s="3" t="s">
        <v>27</v>
      </c>
      <c r="M4631" s="5">
        <v>5</v>
      </c>
      <c r="N4631" s="6" t="str">
        <f>IF(ev_charging_network_usage_!$I4631&lt;=10,"Low",IF(ev_charging_network_usage_!$I4631&lt;=30,"Medium","High"))</f>
        <v>Medium</v>
      </c>
      <c r="O4631" s="6" t="str">
        <f t="shared" si="293"/>
        <v>High Satisfaction</v>
      </c>
      <c r="P4631" s="6" t="str">
        <f>IF(ev_charging_network_usage_!$H4631&lt;30,"Short Charging",IF(ev_charging_network_usage_!$H4631&lt;=60,"Medium Charging","Long Charging"))</f>
        <v>Medium Charging</v>
      </c>
      <c r="Q4631" s="6">
        <f t="shared" si="292"/>
        <v>2</v>
      </c>
      <c r="R4631" s="30">
        <f t="shared" si="290"/>
        <v>0.53680555555555554</v>
      </c>
      <c r="S4631" s="28">
        <f t="shared" si="291"/>
        <v>45311</v>
      </c>
      <c r="T4631" s="28"/>
    </row>
    <row r="4632" spans="1:20" ht="13.2" x14ac:dyDescent="0.25">
      <c r="A4632" s="7" t="s">
        <v>10238</v>
      </c>
      <c r="B4632" s="7" t="s">
        <v>14</v>
      </c>
      <c r="C4632" s="7" t="s">
        <v>21</v>
      </c>
      <c r="D4632" s="7" t="s">
        <v>31</v>
      </c>
      <c r="E4632" s="7" t="s">
        <v>17</v>
      </c>
      <c r="F4632" s="7" t="s">
        <v>10239</v>
      </c>
      <c r="G4632" s="7" t="s">
        <v>10240</v>
      </c>
      <c r="H4632" s="7">
        <v>39</v>
      </c>
      <c r="I4632" s="7">
        <v>57.08</v>
      </c>
      <c r="J4632" s="7">
        <v>10</v>
      </c>
      <c r="K4632" s="7">
        <v>570.79999999999995</v>
      </c>
      <c r="L4632" s="7" t="s">
        <v>23</v>
      </c>
      <c r="M4632" s="9">
        <v>1</v>
      </c>
      <c r="N4632" s="6" t="str">
        <f>IF(ev_charging_network_usage_!$I4632&lt;=10,"Low",IF(ev_charging_network_usage_!$I4632&lt;=30,"Medium","High"))</f>
        <v>High</v>
      </c>
      <c r="O4632" s="6" t="str">
        <f t="shared" si="293"/>
        <v>Low Satisfaction</v>
      </c>
      <c r="P4632" s="6" t="str">
        <f>IF(ev_charging_network_usage_!$H4632&lt;30,"Short Charging",IF(ev_charging_network_usage_!$H4632&lt;=60,"Medium Charging","Long Charging"))</f>
        <v>Medium Charging</v>
      </c>
      <c r="Q4632" s="6">
        <f t="shared" si="292"/>
        <v>1</v>
      </c>
      <c r="R4632" s="30">
        <f t="shared" si="290"/>
        <v>0.68680555555555556</v>
      </c>
      <c r="S4632" s="28">
        <f t="shared" si="291"/>
        <v>45121</v>
      </c>
      <c r="T4632" s="28"/>
    </row>
    <row r="4633" spans="1:20" ht="13.2" x14ac:dyDescent="0.25">
      <c r="A4633" s="3" t="s">
        <v>10241</v>
      </c>
      <c r="B4633" s="3" t="s">
        <v>20</v>
      </c>
      <c r="C4633" s="3" t="s">
        <v>21</v>
      </c>
      <c r="D4633" s="3" t="s">
        <v>16</v>
      </c>
      <c r="E4633" s="3" t="s">
        <v>17</v>
      </c>
      <c r="F4633" s="3" t="s">
        <v>10242</v>
      </c>
      <c r="G4633" s="3" t="s">
        <v>10243</v>
      </c>
      <c r="H4633" s="3">
        <v>59</v>
      </c>
      <c r="I4633" s="3">
        <v>59.67</v>
      </c>
      <c r="J4633" s="3">
        <v>15</v>
      </c>
      <c r="K4633" s="3">
        <v>895.05</v>
      </c>
      <c r="L4633" s="3" t="s">
        <v>27</v>
      </c>
      <c r="M4633" s="5">
        <v>1</v>
      </c>
      <c r="N4633" s="6" t="str">
        <f>IF(ev_charging_network_usage_!$I4633&lt;=10,"Low",IF(ev_charging_network_usage_!$I4633&lt;=30,"Medium","High"))</f>
        <v>High</v>
      </c>
      <c r="O4633" s="6" t="str">
        <f t="shared" si="293"/>
        <v>Low Satisfaction</v>
      </c>
      <c r="P4633" s="6" t="str">
        <f>IF(ev_charging_network_usage_!$H4633&lt;30,"Short Charging",IF(ev_charging_network_usage_!$H4633&lt;=60,"Medium Charging","Long Charging"))</f>
        <v>Medium Charging</v>
      </c>
      <c r="Q4633" s="6">
        <f t="shared" si="292"/>
        <v>1</v>
      </c>
      <c r="R4633" s="30">
        <f t="shared" si="290"/>
        <v>0.15347222222222223</v>
      </c>
      <c r="S4633" s="28">
        <f t="shared" si="291"/>
        <v>45041</v>
      </c>
      <c r="T4633" s="28"/>
    </row>
    <row r="4634" spans="1:20" ht="13.2" x14ac:dyDescent="0.25">
      <c r="A4634" s="7" t="s">
        <v>10244</v>
      </c>
      <c r="B4634" s="7" t="s">
        <v>14</v>
      </c>
      <c r="C4634" s="7" t="s">
        <v>15</v>
      </c>
      <c r="D4634" s="7" t="s">
        <v>16</v>
      </c>
      <c r="E4634" s="7" t="s">
        <v>17</v>
      </c>
      <c r="F4634" s="8">
        <v>45600.442361111112</v>
      </c>
      <c r="G4634" s="8">
        <v>45600.461805555555</v>
      </c>
      <c r="H4634" s="7">
        <v>28</v>
      </c>
      <c r="I4634" s="7">
        <v>59.64</v>
      </c>
      <c r="J4634" s="7">
        <v>10</v>
      </c>
      <c r="K4634" s="7">
        <v>596.4</v>
      </c>
      <c r="L4634" s="7" t="s">
        <v>38</v>
      </c>
      <c r="M4634" s="9">
        <v>2</v>
      </c>
      <c r="N4634" s="6" t="str">
        <f>IF(ev_charging_network_usage_!$I4634&lt;=10,"Low",IF(ev_charging_network_usage_!$I4634&lt;=30,"Medium","High"))</f>
        <v>High</v>
      </c>
      <c r="O4634" s="6" t="str">
        <f t="shared" si="293"/>
        <v>Low Satisfaction</v>
      </c>
      <c r="P4634" s="6" t="str">
        <f>IF(ev_charging_network_usage_!$H4634&lt;30,"Short Charging",IF(ev_charging_network_usage_!$H4634&lt;=60,"Medium Charging","Long Charging"))</f>
        <v>Short Charging</v>
      </c>
      <c r="Q4634" s="6">
        <f t="shared" si="292"/>
        <v>3</v>
      </c>
      <c r="R4634" s="30">
        <f t="shared" si="290"/>
        <v>0.44236111111111109</v>
      </c>
      <c r="S4634" s="28">
        <f t="shared" si="291"/>
        <v>45600</v>
      </c>
      <c r="T4634" s="28"/>
    </row>
    <row r="4635" spans="1:20" ht="13.2" x14ac:dyDescent="0.25">
      <c r="A4635" s="3" t="s">
        <v>10245</v>
      </c>
      <c r="B4635" s="3" t="s">
        <v>55</v>
      </c>
      <c r="C4635" s="3" t="s">
        <v>15</v>
      </c>
      <c r="D4635" s="3" t="s">
        <v>16</v>
      </c>
      <c r="E4635" s="3" t="s">
        <v>35</v>
      </c>
      <c r="F4635" s="3" t="s">
        <v>10246</v>
      </c>
      <c r="G4635" s="3" t="s">
        <v>10247</v>
      </c>
      <c r="H4635" s="3">
        <v>59</v>
      </c>
      <c r="I4635" s="3">
        <v>17.649999999999999</v>
      </c>
      <c r="J4635" s="3">
        <v>8</v>
      </c>
      <c r="K4635" s="3">
        <v>141.19999999999999</v>
      </c>
      <c r="L4635" s="3" t="s">
        <v>18</v>
      </c>
      <c r="M4635" s="5">
        <v>1</v>
      </c>
      <c r="N4635" s="6" t="str">
        <f>IF(ev_charging_network_usage_!$I4635&lt;=10,"Low",IF(ev_charging_network_usage_!$I4635&lt;=30,"Medium","High"))</f>
        <v>Medium</v>
      </c>
      <c r="O4635" s="6" t="str">
        <f t="shared" si="293"/>
        <v>Low Satisfaction</v>
      </c>
      <c r="P4635" s="6" t="str">
        <f>IF(ev_charging_network_usage_!$H4635&lt;30,"Short Charging",IF(ev_charging_network_usage_!$H4635&lt;=60,"Medium Charging","Long Charging"))</f>
        <v>Medium Charging</v>
      </c>
      <c r="Q4635" s="6">
        <f t="shared" si="292"/>
        <v>3</v>
      </c>
      <c r="R4635" s="30">
        <f t="shared" si="290"/>
        <v>0.10486111111111111</v>
      </c>
      <c r="S4635" s="28">
        <f t="shared" si="291"/>
        <v>45164</v>
      </c>
      <c r="T4635" s="28"/>
    </row>
    <row r="4636" spans="1:20" ht="13.2" x14ac:dyDescent="0.25">
      <c r="A4636" s="7" t="s">
        <v>10248</v>
      </c>
      <c r="B4636" s="7" t="s">
        <v>78</v>
      </c>
      <c r="C4636" s="7" t="s">
        <v>15</v>
      </c>
      <c r="D4636" s="7" t="s">
        <v>22</v>
      </c>
      <c r="E4636" s="7" t="s">
        <v>35</v>
      </c>
      <c r="F4636" s="7" t="s">
        <v>10249</v>
      </c>
      <c r="G4636" s="7" t="s">
        <v>10250</v>
      </c>
      <c r="H4636" s="7">
        <v>89</v>
      </c>
      <c r="I4636" s="7">
        <v>50.16</v>
      </c>
      <c r="J4636" s="7">
        <v>15</v>
      </c>
      <c r="K4636" s="7">
        <v>752.4</v>
      </c>
      <c r="L4636" s="7" t="s">
        <v>23</v>
      </c>
      <c r="M4636" s="9">
        <v>3</v>
      </c>
      <c r="N4636" s="6" t="str">
        <f>IF(ev_charging_network_usage_!$I4636&lt;=10,"Low",IF(ev_charging_network_usage_!$I4636&lt;=30,"Medium","High"))</f>
        <v>High</v>
      </c>
      <c r="O4636" s="6" t="str">
        <f t="shared" si="293"/>
        <v>Medium Satisfaction</v>
      </c>
      <c r="P4636" s="6" t="str">
        <f>IF(ev_charging_network_usage_!$H4636&lt;30,"Short Charging",IF(ev_charging_network_usage_!$H4636&lt;=60,"Medium Charging","Long Charging"))</f>
        <v>Long Charging</v>
      </c>
      <c r="Q4636" s="6">
        <f t="shared" si="292"/>
        <v>3</v>
      </c>
      <c r="R4636" s="30">
        <f t="shared" si="290"/>
        <v>0.43888888888888888</v>
      </c>
      <c r="S4636" s="28">
        <f t="shared" si="291"/>
        <v>45002</v>
      </c>
      <c r="T4636" s="28"/>
    </row>
    <row r="4637" spans="1:20" ht="13.2" x14ac:dyDescent="0.25">
      <c r="A4637" s="3" t="s">
        <v>10251</v>
      </c>
      <c r="B4637" s="3" t="s">
        <v>14</v>
      </c>
      <c r="C4637" s="3" t="s">
        <v>21</v>
      </c>
      <c r="D4637" s="3" t="s">
        <v>16</v>
      </c>
      <c r="E4637" s="3" t="s">
        <v>17</v>
      </c>
      <c r="F4637" s="3" t="s">
        <v>10252</v>
      </c>
      <c r="G4637" s="3" t="s">
        <v>10253</v>
      </c>
      <c r="H4637" s="3">
        <v>22</v>
      </c>
      <c r="I4637" s="3">
        <v>26.28</v>
      </c>
      <c r="J4637" s="3">
        <v>12</v>
      </c>
      <c r="K4637" s="3">
        <v>315.36</v>
      </c>
      <c r="L4637" s="3" t="s">
        <v>27</v>
      </c>
      <c r="M4637" s="5">
        <v>1</v>
      </c>
      <c r="N4637" s="6" t="str">
        <f>IF(ev_charging_network_usage_!$I4637&lt;=10,"Low",IF(ev_charging_network_usage_!$I4637&lt;=30,"Medium","High"))</f>
        <v>Medium</v>
      </c>
      <c r="O4637" s="6" t="str">
        <f t="shared" si="293"/>
        <v>Low Satisfaction</v>
      </c>
      <c r="P4637" s="6" t="str">
        <f>IF(ev_charging_network_usage_!$H4637&lt;30,"Short Charging",IF(ev_charging_network_usage_!$H4637&lt;=60,"Medium Charging","Long Charging"))</f>
        <v>Short Charging</v>
      </c>
      <c r="Q4637" s="6">
        <f t="shared" si="292"/>
        <v>1</v>
      </c>
      <c r="R4637" s="30">
        <f t="shared" si="290"/>
        <v>0.32430555555555557</v>
      </c>
      <c r="S4637" s="28">
        <f t="shared" si="291"/>
        <v>45230</v>
      </c>
      <c r="T4637" s="28"/>
    </row>
    <row r="4638" spans="1:20" ht="13.2" x14ac:dyDescent="0.25">
      <c r="A4638" s="7" t="s">
        <v>10254</v>
      </c>
      <c r="B4638" s="7" t="s">
        <v>48</v>
      </c>
      <c r="C4638" s="7" t="s">
        <v>21</v>
      </c>
      <c r="D4638" s="7" t="s">
        <v>16</v>
      </c>
      <c r="E4638" s="7" t="s">
        <v>35</v>
      </c>
      <c r="F4638" s="7" t="s">
        <v>10255</v>
      </c>
      <c r="G4638" s="7" t="s">
        <v>10256</v>
      </c>
      <c r="H4638" s="7">
        <v>29</v>
      </c>
      <c r="I4638" s="7">
        <v>9.0500000000000007</v>
      </c>
      <c r="J4638" s="7">
        <v>12</v>
      </c>
      <c r="K4638" s="7">
        <v>108.6</v>
      </c>
      <c r="L4638" s="7" t="s">
        <v>18</v>
      </c>
      <c r="M4638" s="9">
        <v>2</v>
      </c>
      <c r="N4638" s="6" t="str">
        <f>IF(ev_charging_network_usage_!$I4638&lt;=10,"Low",IF(ev_charging_network_usage_!$I4638&lt;=30,"Medium","High"))</f>
        <v>Low</v>
      </c>
      <c r="O4638" s="6" t="str">
        <f t="shared" si="293"/>
        <v>Low Satisfaction</v>
      </c>
      <c r="P4638" s="6" t="str">
        <f>IF(ev_charging_network_usage_!$H4638&lt;30,"Short Charging",IF(ev_charging_network_usage_!$H4638&lt;=60,"Medium Charging","Long Charging"))</f>
        <v>Short Charging</v>
      </c>
      <c r="Q4638" s="6">
        <f t="shared" si="292"/>
        <v>1</v>
      </c>
      <c r="R4638" s="30">
        <f t="shared" si="290"/>
        <v>0.86250000000000004</v>
      </c>
      <c r="S4638" s="28">
        <f t="shared" si="291"/>
        <v>45518</v>
      </c>
      <c r="T4638" s="28"/>
    </row>
    <row r="4639" spans="1:20" ht="13.2" x14ac:dyDescent="0.25">
      <c r="A4639" s="3" t="s">
        <v>10257</v>
      </c>
      <c r="B4639" s="3" t="s">
        <v>78</v>
      </c>
      <c r="C4639" s="3" t="s">
        <v>15</v>
      </c>
      <c r="D4639" s="3" t="s">
        <v>22</v>
      </c>
      <c r="E4639" s="3" t="s">
        <v>17</v>
      </c>
      <c r="F4639" s="3" t="s">
        <v>10258</v>
      </c>
      <c r="G4639" s="3" t="s">
        <v>10259</v>
      </c>
      <c r="H4639" s="3">
        <v>66</v>
      </c>
      <c r="I4639" s="3">
        <v>9.5500000000000007</v>
      </c>
      <c r="J4639" s="3">
        <v>8</v>
      </c>
      <c r="K4639" s="3">
        <v>76.400000000000006</v>
      </c>
      <c r="L4639" s="3" t="s">
        <v>27</v>
      </c>
      <c r="M4639" s="5">
        <v>2</v>
      </c>
      <c r="N4639" s="6" t="str">
        <f>IF(ev_charging_network_usage_!$I4639&lt;=10,"Low",IF(ev_charging_network_usage_!$I4639&lt;=30,"Medium","High"))</f>
        <v>Low</v>
      </c>
      <c r="O4639" s="6" t="str">
        <f t="shared" si="293"/>
        <v>Low Satisfaction</v>
      </c>
      <c r="P4639" s="6" t="str">
        <f>IF(ev_charging_network_usage_!$H4639&lt;30,"Short Charging",IF(ev_charging_network_usage_!$H4639&lt;=60,"Medium Charging","Long Charging"))</f>
        <v>Long Charging</v>
      </c>
      <c r="Q4639" s="6">
        <f t="shared" si="292"/>
        <v>3</v>
      </c>
      <c r="R4639" s="30">
        <f t="shared" si="290"/>
        <v>0.22847222222222222</v>
      </c>
      <c r="S4639" s="28">
        <f t="shared" si="291"/>
        <v>45408</v>
      </c>
      <c r="T4639" s="28"/>
    </row>
    <row r="4640" spans="1:20" ht="13.2" x14ac:dyDescent="0.25">
      <c r="A4640" s="7" t="s">
        <v>10260</v>
      </c>
      <c r="B4640" s="7" t="s">
        <v>48</v>
      </c>
      <c r="C4640" s="7" t="s">
        <v>15</v>
      </c>
      <c r="D4640" s="7" t="s">
        <v>22</v>
      </c>
      <c r="E4640" s="7" t="s">
        <v>35</v>
      </c>
      <c r="F4640" s="7" t="s">
        <v>10261</v>
      </c>
      <c r="G4640" s="7" t="s">
        <v>10262</v>
      </c>
      <c r="H4640" s="7">
        <v>58</v>
      </c>
      <c r="I4640" s="7">
        <v>54.71</v>
      </c>
      <c r="J4640" s="7">
        <v>8</v>
      </c>
      <c r="K4640" s="7">
        <v>437.68</v>
      </c>
      <c r="L4640" s="7" t="s">
        <v>18</v>
      </c>
      <c r="M4640" s="9">
        <v>1</v>
      </c>
      <c r="N4640" s="6" t="str">
        <f>IF(ev_charging_network_usage_!$I4640&lt;=10,"Low",IF(ev_charging_network_usage_!$I4640&lt;=30,"Medium","High"))</f>
        <v>High</v>
      </c>
      <c r="O4640" s="6" t="str">
        <f t="shared" si="293"/>
        <v>Low Satisfaction</v>
      </c>
      <c r="P4640" s="6" t="str">
        <f>IF(ev_charging_network_usage_!$H4640&lt;30,"Short Charging",IF(ev_charging_network_usage_!$H4640&lt;=60,"Medium Charging","Long Charging"))</f>
        <v>Medium Charging</v>
      </c>
      <c r="Q4640" s="6">
        <f t="shared" si="292"/>
        <v>3</v>
      </c>
      <c r="R4640" s="30">
        <f t="shared" si="290"/>
        <v>0.67986111111111114</v>
      </c>
      <c r="S4640" s="28">
        <f t="shared" si="291"/>
        <v>45251</v>
      </c>
      <c r="T4640" s="28"/>
    </row>
    <row r="4641" spans="1:20" ht="13.2" x14ac:dyDescent="0.25">
      <c r="A4641" s="3" t="s">
        <v>10263</v>
      </c>
      <c r="B4641" s="3" t="s">
        <v>48</v>
      </c>
      <c r="C4641" s="3" t="s">
        <v>15</v>
      </c>
      <c r="D4641" s="3" t="s">
        <v>34</v>
      </c>
      <c r="E4641" s="3" t="s">
        <v>35</v>
      </c>
      <c r="F4641" s="3" t="s">
        <v>10264</v>
      </c>
      <c r="G4641" s="3" t="s">
        <v>10265</v>
      </c>
      <c r="H4641" s="3">
        <v>105</v>
      </c>
      <c r="I4641" s="3">
        <v>47.68</v>
      </c>
      <c r="J4641" s="3">
        <v>15</v>
      </c>
      <c r="K4641" s="3">
        <v>715.2</v>
      </c>
      <c r="L4641" s="3" t="s">
        <v>27</v>
      </c>
      <c r="M4641" s="5">
        <v>2</v>
      </c>
      <c r="N4641" s="6" t="str">
        <f>IF(ev_charging_network_usage_!$I4641&lt;=10,"Low",IF(ev_charging_network_usage_!$I4641&lt;=30,"Medium","High"))</f>
        <v>High</v>
      </c>
      <c r="O4641" s="6" t="str">
        <f t="shared" si="293"/>
        <v>Low Satisfaction</v>
      </c>
      <c r="P4641" s="6" t="str">
        <f>IF(ev_charging_network_usage_!$H4641&lt;30,"Short Charging",IF(ev_charging_network_usage_!$H4641&lt;=60,"Medium Charging","Long Charging"))</f>
        <v>Long Charging</v>
      </c>
      <c r="Q4641" s="6">
        <f t="shared" si="292"/>
        <v>3</v>
      </c>
      <c r="R4641" s="30">
        <f t="shared" si="290"/>
        <v>0.74930555555555556</v>
      </c>
      <c r="S4641" s="28">
        <f t="shared" si="291"/>
        <v>45428</v>
      </c>
      <c r="T4641" s="28"/>
    </row>
    <row r="4642" spans="1:20" ht="13.2" x14ac:dyDescent="0.25">
      <c r="A4642" s="7" t="s">
        <v>10266</v>
      </c>
      <c r="B4642" s="7" t="s">
        <v>59</v>
      </c>
      <c r="C4642" s="7" t="s">
        <v>15</v>
      </c>
      <c r="D4642" s="7" t="s">
        <v>22</v>
      </c>
      <c r="E4642" s="7" t="s">
        <v>35</v>
      </c>
      <c r="F4642" s="8">
        <v>45323.425000000003</v>
      </c>
      <c r="G4642" s="8">
        <v>45323.476388888892</v>
      </c>
      <c r="H4642" s="7">
        <v>74</v>
      </c>
      <c r="I4642" s="7">
        <v>13.24</v>
      </c>
      <c r="J4642" s="7">
        <v>12</v>
      </c>
      <c r="K4642" s="7">
        <v>158.88</v>
      </c>
      <c r="L4642" s="7" t="s">
        <v>38</v>
      </c>
      <c r="M4642" s="9">
        <v>2</v>
      </c>
      <c r="N4642" s="6" t="str">
        <f>IF(ev_charging_network_usage_!$I4642&lt;=10,"Low",IF(ev_charging_network_usage_!$I4642&lt;=30,"Medium","High"))</f>
        <v>Medium</v>
      </c>
      <c r="O4642" s="6" t="str">
        <f t="shared" si="293"/>
        <v>Low Satisfaction</v>
      </c>
      <c r="P4642" s="6" t="str">
        <f>IF(ev_charging_network_usage_!$H4642&lt;30,"Short Charging",IF(ev_charging_network_usage_!$H4642&lt;=60,"Medium Charging","Long Charging"))</f>
        <v>Long Charging</v>
      </c>
      <c r="Q4642" s="6">
        <f t="shared" si="292"/>
        <v>3</v>
      </c>
      <c r="R4642" s="30">
        <f t="shared" si="290"/>
        <v>0.42499999999999999</v>
      </c>
      <c r="S4642" s="28">
        <f t="shared" si="291"/>
        <v>45323</v>
      </c>
      <c r="T4642" s="28"/>
    </row>
    <row r="4643" spans="1:20" ht="13.2" x14ac:dyDescent="0.25">
      <c r="A4643" s="3" t="s">
        <v>10267</v>
      </c>
      <c r="B4643" s="3" t="s">
        <v>20</v>
      </c>
      <c r="C4643" s="3" t="s">
        <v>30</v>
      </c>
      <c r="D4643" s="3" t="s">
        <v>16</v>
      </c>
      <c r="E4643" s="3" t="s">
        <v>17</v>
      </c>
      <c r="F4643" s="4">
        <v>45108.468055555553</v>
      </c>
      <c r="G4643" s="4">
        <v>45108.484722222223</v>
      </c>
      <c r="H4643" s="3">
        <v>24</v>
      </c>
      <c r="I4643" s="3">
        <v>54.22</v>
      </c>
      <c r="J4643" s="3">
        <v>8</v>
      </c>
      <c r="K4643" s="3">
        <v>433.76</v>
      </c>
      <c r="L4643" s="3" t="s">
        <v>23</v>
      </c>
      <c r="M4643" s="5">
        <v>1</v>
      </c>
      <c r="N4643" s="6" t="str">
        <f>IF(ev_charging_network_usage_!$I4643&lt;=10,"Low",IF(ev_charging_network_usage_!$I4643&lt;=30,"Medium","High"))</f>
        <v>High</v>
      </c>
      <c r="O4643" s="6" t="str">
        <f t="shared" si="293"/>
        <v>Low Satisfaction</v>
      </c>
      <c r="P4643" s="6" t="str">
        <f>IF(ev_charging_network_usage_!$H4643&lt;30,"Short Charging",IF(ev_charging_network_usage_!$H4643&lt;=60,"Medium Charging","Long Charging"))</f>
        <v>Short Charging</v>
      </c>
      <c r="Q4643" s="6">
        <f t="shared" si="292"/>
        <v>2</v>
      </c>
      <c r="R4643" s="30">
        <f t="shared" si="290"/>
        <v>0.46805555555555556</v>
      </c>
      <c r="S4643" s="28">
        <f t="shared" si="291"/>
        <v>45108</v>
      </c>
      <c r="T4643" s="28"/>
    </row>
    <row r="4644" spans="1:20" ht="13.2" x14ac:dyDescent="0.25">
      <c r="A4644" s="7" t="s">
        <v>10268</v>
      </c>
      <c r="B4644" s="7" t="s">
        <v>29</v>
      </c>
      <c r="C4644" s="7" t="s">
        <v>30</v>
      </c>
      <c r="D4644" s="7" t="s">
        <v>34</v>
      </c>
      <c r="E4644" s="7" t="s">
        <v>17</v>
      </c>
      <c r="F4644" s="8">
        <v>44968.292361111111</v>
      </c>
      <c r="G4644" s="8">
        <v>44968.366666666669</v>
      </c>
      <c r="H4644" s="7">
        <v>107</v>
      </c>
      <c r="I4644" s="7">
        <v>43.56</v>
      </c>
      <c r="J4644" s="7">
        <v>10</v>
      </c>
      <c r="K4644" s="7">
        <v>435.6</v>
      </c>
      <c r="L4644" s="7" t="s">
        <v>38</v>
      </c>
      <c r="M4644" s="9">
        <v>1</v>
      </c>
      <c r="N4644" s="6" t="str">
        <f>IF(ev_charging_network_usage_!$I4644&lt;=10,"Low",IF(ev_charging_network_usage_!$I4644&lt;=30,"Medium","High"))</f>
        <v>High</v>
      </c>
      <c r="O4644" s="6" t="str">
        <f t="shared" si="293"/>
        <v>Low Satisfaction</v>
      </c>
      <c r="P4644" s="6" t="str">
        <f>IF(ev_charging_network_usage_!$H4644&lt;30,"Short Charging",IF(ev_charging_network_usage_!$H4644&lt;=60,"Medium Charging","Long Charging"))</f>
        <v>Long Charging</v>
      </c>
      <c r="Q4644" s="6">
        <f t="shared" si="292"/>
        <v>2</v>
      </c>
      <c r="R4644" s="30">
        <f t="shared" si="290"/>
        <v>0.29236111111111113</v>
      </c>
      <c r="S4644" s="28">
        <f t="shared" si="291"/>
        <v>44968</v>
      </c>
      <c r="T4644" s="28"/>
    </row>
    <row r="4645" spans="1:20" ht="13.2" x14ac:dyDescent="0.25">
      <c r="A4645" s="3" t="s">
        <v>10269</v>
      </c>
      <c r="B4645" s="3" t="s">
        <v>14</v>
      </c>
      <c r="C4645" s="3" t="s">
        <v>30</v>
      </c>
      <c r="D4645" s="3" t="s">
        <v>31</v>
      </c>
      <c r="E4645" s="3" t="s">
        <v>35</v>
      </c>
      <c r="F4645" s="3" t="s">
        <v>10270</v>
      </c>
      <c r="G4645" s="3" t="s">
        <v>10271</v>
      </c>
      <c r="H4645" s="3">
        <v>76</v>
      </c>
      <c r="I4645" s="3">
        <v>43.85</v>
      </c>
      <c r="J4645" s="3">
        <v>8</v>
      </c>
      <c r="K4645" s="3">
        <v>350.8</v>
      </c>
      <c r="L4645" s="3" t="s">
        <v>27</v>
      </c>
      <c r="M4645" s="5">
        <v>2</v>
      </c>
      <c r="N4645" s="6" t="str">
        <f>IF(ev_charging_network_usage_!$I4645&lt;=10,"Low",IF(ev_charging_network_usage_!$I4645&lt;=30,"Medium","High"))</f>
        <v>High</v>
      </c>
      <c r="O4645" s="6" t="str">
        <f t="shared" si="293"/>
        <v>Low Satisfaction</v>
      </c>
      <c r="P4645" s="6" t="str">
        <f>IF(ev_charging_network_usage_!$H4645&lt;30,"Short Charging",IF(ev_charging_network_usage_!$H4645&lt;=60,"Medium Charging","Long Charging"))</f>
        <v>Long Charging</v>
      </c>
      <c r="Q4645" s="6">
        <f t="shared" si="292"/>
        <v>2</v>
      </c>
      <c r="R4645" s="30">
        <f t="shared" si="290"/>
        <v>0.73055555555555551</v>
      </c>
      <c r="S4645" s="28">
        <f t="shared" si="291"/>
        <v>45000</v>
      </c>
      <c r="T4645" s="28"/>
    </row>
    <row r="4646" spans="1:20" ht="13.2" x14ac:dyDescent="0.25">
      <c r="A4646" s="7" t="s">
        <v>10272</v>
      </c>
      <c r="B4646" s="7" t="s">
        <v>20</v>
      </c>
      <c r="C4646" s="7" t="s">
        <v>30</v>
      </c>
      <c r="D4646" s="7" t="s">
        <v>31</v>
      </c>
      <c r="E4646" s="7" t="s">
        <v>35</v>
      </c>
      <c r="F4646" s="8">
        <v>45084.472222222219</v>
      </c>
      <c r="G4646" s="8">
        <v>45084.487500000003</v>
      </c>
      <c r="H4646" s="7">
        <v>22</v>
      </c>
      <c r="I4646" s="7">
        <v>21.99</v>
      </c>
      <c r="J4646" s="7">
        <v>10</v>
      </c>
      <c r="K4646" s="7">
        <v>219.9</v>
      </c>
      <c r="L4646" s="7" t="s">
        <v>38</v>
      </c>
      <c r="M4646" s="9">
        <v>4</v>
      </c>
      <c r="N4646" s="6" t="str">
        <f>IF(ev_charging_network_usage_!$I4646&lt;=10,"Low",IF(ev_charging_network_usage_!$I4646&lt;=30,"Medium","High"))</f>
        <v>Medium</v>
      </c>
      <c r="O4646" s="6" t="str">
        <f t="shared" si="293"/>
        <v>Medium Satisfaction</v>
      </c>
      <c r="P4646" s="6" t="str">
        <f>IF(ev_charging_network_usage_!$H4646&lt;30,"Short Charging",IF(ev_charging_network_usage_!$H4646&lt;=60,"Medium Charging","Long Charging"))</f>
        <v>Short Charging</v>
      </c>
      <c r="Q4646" s="6">
        <f t="shared" si="292"/>
        <v>2</v>
      </c>
      <c r="R4646" s="30">
        <f t="shared" si="290"/>
        <v>0.47222222222222221</v>
      </c>
      <c r="S4646" s="28">
        <f t="shared" si="291"/>
        <v>45084</v>
      </c>
      <c r="T4646" s="28"/>
    </row>
    <row r="4647" spans="1:20" ht="13.2" x14ac:dyDescent="0.25">
      <c r="A4647" s="3" t="s">
        <v>10273</v>
      </c>
      <c r="B4647" s="3" t="s">
        <v>78</v>
      </c>
      <c r="C4647" s="3" t="s">
        <v>15</v>
      </c>
      <c r="D4647" s="3" t="s">
        <v>16</v>
      </c>
      <c r="E4647" s="3" t="s">
        <v>35</v>
      </c>
      <c r="F4647" s="4">
        <v>45023.059027777781</v>
      </c>
      <c r="G4647" s="4">
        <v>45023.105555555558</v>
      </c>
      <c r="H4647" s="3">
        <v>67</v>
      </c>
      <c r="I4647" s="3">
        <v>20.34</v>
      </c>
      <c r="J4647" s="3">
        <v>15</v>
      </c>
      <c r="K4647" s="3">
        <v>305.10000000000002</v>
      </c>
      <c r="L4647" s="3" t="s">
        <v>18</v>
      </c>
      <c r="M4647" s="5">
        <v>2</v>
      </c>
      <c r="N4647" s="6" t="str">
        <f>IF(ev_charging_network_usage_!$I4647&lt;=10,"Low",IF(ev_charging_network_usage_!$I4647&lt;=30,"Medium","High"))</f>
        <v>Medium</v>
      </c>
      <c r="O4647" s="6" t="str">
        <f t="shared" si="293"/>
        <v>Low Satisfaction</v>
      </c>
      <c r="P4647" s="6" t="str">
        <f>IF(ev_charging_network_usage_!$H4647&lt;30,"Short Charging",IF(ev_charging_network_usage_!$H4647&lt;=60,"Medium Charging","Long Charging"))</f>
        <v>Long Charging</v>
      </c>
      <c r="Q4647" s="6">
        <f t="shared" si="292"/>
        <v>3</v>
      </c>
      <c r="R4647" s="30">
        <f t="shared" si="290"/>
        <v>5.9027777777777776E-2</v>
      </c>
      <c r="S4647" s="28">
        <f t="shared" si="291"/>
        <v>45023</v>
      </c>
      <c r="T4647" s="28"/>
    </row>
    <row r="4648" spans="1:20" ht="13.2" x14ac:dyDescent="0.25">
      <c r="A4648" s="7" t="s">
        <v>10274</v>
      </c>
      <c r="B4648" s="7" t="s">
        <v>55</v>
      </c>
      <c r="C4648" s="7" t="s">
        <v>15</v>
      </c>
      <c r="D4648" s="7" t="s">
        <v>22</v>
      </c>
      <c r="E4648" s="7" t="s">
        <v>17</v>
      </c>
      <c r="F4648" s="8">
        <v>45477.53125</v>
      </c>
      <c r="G4648" s="8">
        <v>45477.588194444441</v>
      </c>
      <c r="H4648" s="7">
        <v>82</v>
      </c>
      <c r="I4648" s="7">
        <v>44.16</v>
      </c>
      <c r="J4648" s="7">
        <v>10</v>
      </c>
      <c r="K4648" s="7">
        <v>441.6</v>
      </c>
      <c r="L4648" s="7" t="s">
        <v>27</v>
      </c>
      <c r="M4648" s="9">
        <v>1</v>
      </c>
      <c r="N4648" s="6" t="str">
        <f>IF(ev_charging_network_usage_!$I4648&lt;=10,"Low",IF(ev_charging_network_usage_!$I4648&lt;=30,"Medium","High"))</f>
        <v>High</v>
      </c>
      <c r="O4648" s="6" t="str">
        <f t="shared" si="293"/>
        <v>Low Satisfaction</v>
      </c>
      <c r="P4648" s="6" t="str">
        <f>IF(ev_charging_network_usage_!$H4648&lt;30,"Short Charging",IF(ev_charging_network_usage_!$H4648&lt;=60,"Medium Charging","Long Charging"))</f>
        <v>Long Charging</v>
      </c>
      <c r="Q4648" s="6">
        <f t="shared" si="292"/>
        <v>3</v>
      </c>
      <c r="R4648" s="30">
        <f t="shared" si="290"/>
        <v>0.53125</v>
      </c>
      <c r="S4648" s="28">
        <f t="shared" si="291"/>
        <v>45477</v>
      </c>
      <c r="T4648" s="28"/>
    </row>
    <row r="4649" spans="1:20" ht="13.2" x14ac:dyDescent="0.25">
      <c r="A4649" s="3" t="s">
        <v>10275</v>
      </c>
      <c r="B4649" s="3" t="s">
        <v>55</v>
      </c>
      <c r="C4649" s="3" t="s">
        <v>30</v>
      </c>
      <c r="D4649" s="3" t="s">
        <v>16</v>
      </c>
      <c r="E4649" s="3" t="s">
        <v>17</v>
      </c>
      <c r="F4649" s="3" t="s">
        <v>10276</v>
      </c>
      <c r="G4649" s="3" t="s">
        <v>10277</v>
      </c>
      <c r="H4649" s="3">
        <v>81</v>
      </c>
      <c r="I4649" s="3">
        <v>40.43</v>
      </c>
      <c r="J4649" s="3">
        <v>12</v>
      </c>
      <c r="K4649" s="3">
        <v>485.16</v>
      </c>
      <c r="L4649" s="3" t="s">
        <v>18</v>
      </c>
      <c r="M4649" s="5">
        <v>4</v>
      </c>
      <c r="N4649" s="6" t="str">
        <f>IF(ev_charging_network_usage_!$I4649&lt;=10,"Low",IF(ev_charging_network_usage_!$I4649&lt;=30,"Medium","High"))</f>
        <v>High</v>
      </c>
      <c r="O4649" s="6" t="str">
        <f t="shared" si="293"/>
        <v>Medium Satisfaction</v>
      </c>
      <c r="P4649" s="6" t="str">
        <f>IF(ev_charging_network_usage_!$H4649&lt;30,"Short Charging",IF(ev_charging_network_usage_!$H4649&lt;=60,"Medium Charging","Long Charging"))</f>
        <v>Long Charging</v>
      </c>
      <c r="Q4649" s="6">
        <f t="shared" si="292"/>
        <v>2</v>
      </c>
      <c r="R4649" s="30">
        <f t="shared" si="290"/>
        <v>0.97222222222222221</v>
      </c>
      <c r="S4649" s="28">
        <f t="shared" si="291"/>
        <v>45166</v>
      </c>
      <c r="T4649" s="28"/>
    </row>
    <row r="4650" spans="1:20" ht="13.2" x14ac:dyDescent="0.25">
      <c r="A4650" s="7" t="s">
        <v>10278</v>
      </c>
      <c r="B4650" s="7" t="s">
        <v>29</v>
      </c>
      <c r="C4650" s="7" t="s">
        <v>21</v>
      </c>
      <c r="D4650" s="7" t="s">
        <v>34</v>
      </c>
      <c r="E4650" s="7" t="s">
        <v>35</v>
      </c>
      <c r="F4650" s="7" t="s">
        <v>10279</v>
      </c>
      <c r="G4650" s="7" t="s">
        <v>10280</v>
      </c>
      <c r="H4650" s="7">
        <v>115</v>
      </c>
      <c r="I4650" s="7">
        <v>19.38</v>
      </c>
      <c r="J4650" s="7">
        <v>8</v>
      </c>
      <c r="K4650" s="7">
        <v>155.04</v>
      </c>
      <c r="L4650" s="7" t="s">
        <v>23</v>
      </c>
      <c r="M4650" s="9">
        <v>5</v>
      </c>
      <c r="N4650" s="6" t="str">
        <f>IF(ev_charging_network_usage_!$I4650&lt;=10,"Low",IF(ev_charging_network_usage_!$I4650&lt;=30,"Medium","High"))</f>
        <v>Medium</v>
      </c>
      <c r="O4650" s="6" t="str">
        <f t="shared" si="293"/>
        <v>High Satisfaction</v>
      </c>
      <c r="P4650" s="6" t="str">
        <f>IF(ev_charging_network_usage_!$H4650&lt;30,"Short Charging",IF(ev_charging_network_usage_!$H4650&lt;=60,"Medium Charging","Long Charging"))</f>
        <v>Long Charging</v>
      </c>
      <c r="Q4650" s="6">
        <f t="shared" si="292"/>
        <v>1</v>
      </c>
      <c r="R4650" s="30">
        <f t="shared" si="290"/>
        <v>0.88124999999999998</v>
      </c>
      <c r="S4650" s="28">
        <f t="shared" si="291"/>
        <v>45163</v>
      </c>
      <c r="T4650" s="28"/>
    </row>
    <row r="4651" spans="1:20" ht="13.2" x14ac:dyDescent="0.25">
      <c r="A4651" s="3" t="s">
        <v>10281</v>
      </c>
      <c r="B4651" s="3" t="s">
        <v>20</v>
      </c>
      <c r="C4651" s="3" t="s">
        <v>15</v>
      </c>
      <c r="D4651" s="3" t="s">
        <v>34</v>
      </c>
      <c r="E4651" s="3" t="s">
        <v>17</v>
      </c>
      <c r="F4651" s="3" t="s">
        <v>10282</v>
      </c>
      <c r="G4651" s="3" t="s">
        <v>10283</v>
      </c>
      <c r="H4651" s="3">
        <v>47</v>
      </c>
      <c r="I4651" s="3">
        <v>56.96</v>
      </c>
      <c r="J4651" s="3">
        <v>10</v>
      </c>
      <c r="K4651" s="3">
        <v>569.6</v>
      </c>
      <c r="L4651" s="3" t="s">
        <v>23</v>
      </c>
      <c r="M4651" s="5">
        <v>4</v>
      </c>
      <c r="N4651" s="6" t="str">
        <f>IF(ev_charging_network_usage_!$I4651&lt;=10,"Low",IF(ev_charging_network_usage_!$I4651&lt;=30,"Medium","High"))</f>
        <v>High</v>
      </c>
      <c r="O4651" s="6" t="str">
        <f t="shared" si="293"/>
        <v>Medium Satisfaction</v>
      </c>
      <c r="P4651" s="6" t="str">
        <f>IF(ev_charging_network_usage_!$H4651&lt;30,"Short Charging",IF(ev_charging_network_usage_!$H4651&lt;=60,"Medium Charging","Long Charging"))</f>
        <v>Medium Charging</v>
      </c>
      <c r="Q4651" s="6">
        <f t="shared" si="292"/>
        <v>3</v>
      </c>
      <c r="R4651" s="30">
        <f t="shared" si="290"/>
        <v>0.10625</v>
      </c>
      <c r="S4651" s="28">
        <f t="shared" si="291"/>
        <v>45161</v>
      </c>
      <c r="T4651" s="28"/>
    </row>
    <row r="4652" spans="1:20" ht="13.2" x14ac:dyDescent="0.25">
      <c r="A4652" s="7" t="s">
        <v>10284</v>
      </c>
      <c r="B4652" s="7" t="s">
        <v>59</v>
      </c>
      <c r="C4652" s="7" t="s">
        <v>21</v>
      </c>
      <c r="D4652" s="7" t="s">
        <v>16</v>
      </c>
      <c r="E4652" s="7" t="s">
        <v>35</v>
      </c>
      <c r="F4652" s="8">
        <v>45021.599305555559</v>
      </c>
      <c r="G4652" s="8">
        <v>45021.635416666664</v>
      </c>
      <c r="H4652" s="7">
        <v>52</v>
      </c>
      <c r="I4652" s="7">
        <v>11.86</v>
      </c>
      <c r="J4652" s="7">
        <v>10</v>
      </c>
      <c r="K4652" s="7">
        <v>118.6</v>
      </c>
      <c r="L4652" s="7" t="s">
        <v>38</v>
      </c>
      <c r="M4652" s="9">
        <v>2</v>
      </c>
      <c r="N4652" s="6" t="str">
        <f>IF(ev_charging_network_usage_!$I4652&lt;=10,"Low",IF(ev_charging_network_usage_!$I4652&lt;=30,"Medium","High"))</f>
        <v>Medium</v>
      </c>
      <c r="O4652" s="6" t="str">
        <f t="shared" si="293"/>
        <v>Low Satisfaction</v>
      </c>
      <c r="P4652" s="6" t="str">
        <f>IF(ev_charging_network_usage_!$H4652&lt;30,"Short Charging",IF(ev_charging_network_usage_!$H4652&lt;=60,"Medium Charging","Long Charging"))</f>
        <v>Medium Charging</v>
      </c>
      <c r="Q4652" s="6">
        <f t="shared" si="292"/>
        <v>1</v>
      </c>
      <c r="R4652" s="30">
        <f t="shared" si="290"/>
        <v>0.59930555555555554</v>
      </c>
      <c r="S4652" s="28">
        <f t="shared" si="291"/>
        <v>45021</v>
      </c>
      <c r="T4652" s="28"/>
    </row>
    <row r="4653" spans="1:20" ht="13.2" x14ac:dyDescent="0.25">
      <c r="A4653" s="3" t="s">
        <v>10285</v>
      </c>
      <c r="B4653" s="3" t="s">
        <v>55</v>
      </c>
      <c r="C4653" s="3" t="s">
        <v>15</v>
      </c>
      <c r="D4653" s="3" t="s">
        <v>31</v>
      </c>
      <c r="E4653" s="3" t="s">
        <v>35</v>
      </c>
      <c r="F4653" s="4">
        <v>45052.673611111109</v>
      </c>
      <c r="G4653" s="4">
        <v>45052.743750000001</v>
      </c>
      <c r="H4653" s="3">
        <v>101</v>
      </c>
      <c r="I4653" s="3">
        <v>35.380000000000003</v>
      </c>
      <c r="J4653" s="3">
        <v>8</v>
      </c>
      <c r="K4653" s="3">
        <v>283.04000000000002</v>
      </c>
      <c r="L4653" s="3" t="s">
        <v>38</v>
      </c>
      <c r="M4653" s="5">
        <v>4</v>
      </c>
      <c r="N4653" s="6" t="str">
        <f>IF(ev_charging_network_usage_!$I4653&lt;=10,"Low",IF(ev_charging_network_usage_!$I4653&lt;=30,"Medium","High"))</f>
        <v>High</v>
      </c>
      <c r="O4653" s="6" t="str">
        <f t="shared" si="293"/>
        <v>Medium Satisfaction</v>
      </c>
      <c r="P4653" s="6" t="str">
        <f>IF(ev_charging_network_usage_!$H4653&lt;30,"Short Charging",IF(ev_charging_network_usage_!$H4653&lt;=60,"Medium Charging","Long Charging"))</f>
        <v>Long Charging</v>
      </c>
      <c r="Q4653" s="6">
        <f t="shared" si="292"/>
        <v>3</v>
      </c>
      <c r="R4653" s="30">
        <f t="shared" si="290"/>
        <v>0.67361111111111116</v>
      </c>
      <c r="S4653" s="28">
        <f t="shared" si="291"/>
        <v>45052</v>
      </c>
      <c r="T4653" s="28"/>
    </row>
    <row r="4654" spans="1:20" ht="13.2" x14ac:dyDescent="0.25">
      <c r="A4654" s="7" t="s">
        <v>10286</v>
      </c>
      <c r="B4654" s="7" t="s">
        <v>43</v>
      </c>
      <c r="C4654" s="7" t="s">
        <v>21</v>
      </c>
      <c r="D4654" s="7" t="s">
        <v>22</v>
      </c>
      <c r="E4654" s="7" t="s">
        <v>17</v>
      </c>
      <c r="F4654" s="7" t="s">
        <v>10287</v>
      </c>
      <c r="G4654" s="7" t="s">
        <v>10288</v>
      </c>
      <c r="H4654" s="7">
        <v>97</v>
      </c>
      <c r="I4654" s="7">
        <v>50.74</v>
      </c>
      <c r="J4654" s="7">
        <v>8</v>
      </c>
      <c r="K4654" s="7">
        <v>405.92</v>
      </c>
      <c r="L4654" s="7" t="s">
        <v>23</v>
      </c>
      <c r="M4654" s="9">
        <v>2</v>
      </c>
      <c r="N4654" s="6" t="str">
        <f>IF(ev_charging_network_usage_!$I4654&lt;=10,"Low",IF(ev_charging_network_usage_!$I4654&lt;=30,"Medium","High"))</f>
        <v>High</v>
      </c>
      <c r="O4654" s="6" t="str">
        <f t="shared" si="293"/>
        <v>Low Satisfaction</v>
      </c>
      <c r="P4654" s="6" t="str">
        <f>IF(ev_charging_network_usage_!$H4654&lt;30,"Short Charging",IF(ev_charging_network_usage_!$H4654&lt;=60,"Medium Charging","Long Charging"))</f>
        <v>Long Charging</v>
      </c>
      <c r="Q4654" s="6">
        <f t="shared" si="292"/>
        <v>1</v>
      </c>
      <c r="R4654" s="30">
        <f t="shared" si="290"/>
        <v>0.8256944444444444</v>
      </c>
      <c r="S4654" s="28">
        <f t="shared" si="291"/>
        <v>45344</v>
      </c>
      <c r="T4654" s="28"/>
    </row>
    <row r="4655" spans="1:20" ht="13.2" x14ac:dyDescent="0.25">
      <c r="A4655" s="3" t="s">
        <v>10289</v>
      </c>
      <c r="B4655" s="3" t="s">
        <v>20</v>
      </c>
      <c r="C4655" s="3" t="s">
        <v>15</v>
      </c>
      <c r="D4655" s="3" t="s">
        <v>31</v>
      </c>
      <c r="E4655" s="3" t="s">
        <v>17</v>
      </c>
      <c r="F4655" s="3" t="s">
        <v>10290</v>
      </c>
      <c r="G4655" s="3" t="s">
        <v>10291</v>
      </c>
      <c r="H4655" s="3">
        <v>48</v>
      </c>
      <c r="I4655" s="3">
        <v>3.98</v>
      </c>
      <c r="J4655" s="3">
        <v>15</v>
      </c>
      <c r="K4655" s="3">
        <v>59.7</v>
      </c>
      <c r="L4655" s="3" t="s">
        <v>23</v>
      </c>
      <c r="M4655" s="5">
        <v>5</v>
      </c>
      <c r="N4655" s="6" t="str">
        <f>IF(ev_charging_network_usage_!$I4655&lt;=10,"Low",IF(ev_charging_network_usage_!$I4655&lt;=30,"Medium","High"))</f>
        <v>Low</v>
      </c>
      <c r="O4655" s="6" t="str">
        <f t="shared" si="293"/>
        <v>High Satisfaction</v>
      </c>
      <c r="P4655" s="6" t="str">
        <f>IF(ev_charging_network_usage_!$H4655&lt;30,"Short Charging",IF(ev_charging_network_usage_!$H4655&lt;=60,"Medium Charging","Long Charging"))</f>
        <v>Medium Charging</v>
      </c>
      <c r="Q4655" s="6">
        <f t="shared" si="292"/>
        <v>3</v>
      </c>
      <c r="R4655" s="30">
        <f t="shared" si="290"/>
        <v>0.50694444444444442</v>
      </c>
      <c r="S4655" s="28">
        <f t="shared" si="291"/>
        <v>45033</v>
      </c>
      <c r="T4655" s="28"/>
    </row>
    <row r="4656" spans="1:20" ht="13.2" x14ac:dyDescent="0.25">
      <c r="A4656" s="7" t="s">
        <v>10292</v>
      </c>
      <c r="B4656" s="7" t="s">
        <v>14</v>
      </c>
      <c r="C4656" s="7" t="s">
        <v>30</v>
      </c>
      <c r="D4656" s="7" t="s">
        <v>16</v>
      </c>
      <c r="E4656" s="7" t="s">
        <v>17</v>
      </c>
      <c r="F4656" s="7" t="s">
        <v>10293</v>
      </c>
      <c r="G4656" s="7" t="s">
        <v>10294</v>
      </c>
      <c r="H4656" s="7">
        <v>14</v>
      </c>
      <c r="I4656" s="7">
        <v>7.82</v>
      </c>
      <c r="J4656" s="7">
        <v>15</v>
      </c>
      <c r="K4656" s="7">
        <v>117.3</v>
      </c>
      <c r="L4656" s="7" t="s">
        <v>38</v>
      </c>
      <c r="M4656" s="9">
        <v>1</v>
      </c>
      <c r="N4656" s="6" t="str">
        <f>IF(ev_charging_network_usage_!$I4656&lt;=10,"Low",IF(ev_charging_network_usage_!$I4656&lt;=30,"Medium","High"))</f>
        <v>Low</v>
      </c>
      <c r="O4656" s="6" t="str">
        <f t="shared" si="293"/>
        <v>Low Satisfaction</v>
      </c>
      <c r="P4656" s="6" t="str">
        <f>IF(ev_charging_network_usage_!$H4656&lt;30,"Short Charging",IF(ev_charging_network_usage_!$H4656&lt;=60,"Medium Charging","Long Charging"))</f>
        <v>Short Charging</v>
      </c>
      <c r="Q4656" s="6">
        <f t="shared" si="292"/>
        <v>2</v>
      </c>
      <c r="R4656" s="30">
        <f t="shared" si="290"/>
        <v>0.58472222222222225</v>
      </c>
      <c r="S4656" s="28">
        <f t="shared" si="291"/>
        <v>45290</v>
      </c>
      <c r="T4656" s="28"/>
    </row>
    <row r="4657" spans="1:20" ht="13.2" x14ac:dyDescent="0.25">
      <c r="A4657" s="3" t="s">
        <v>10295</v>
      </c>
      <c r="B4657" s="3" t="s">
        <v>48</v>
      </c>
      <c r="C4657" s="3" t="s">
        <v>30</v>
      </c>
      <c r="D4657" s="3" t="s">
        <v>34</v>
      </c>
      <c r="E4657" s="3" t="s">
        <v>35</v>
      </c>
      <c r="F4657" s="3" t="s">
        <v>10296</v>
      </c>
      <c r="G4657" s="3" t="s">
        <v>10297</v>
      </c>
      <c r="H4657" s="3">
        <v>41</v>
      </c>
      <c r="I4657" s="3">
        <v>50.16</v>
      </c>
      <c r="J4657" s="3">
        <v>12</v>
      </c>
      <c r="K4657" s="3">
        <v>601.91999999999996</v>
      </c>
      <c r="L4657" s="3" t="s">
        <v>18</v>
      </c>
      <c r="M4657" s="5">
        <v>5</v>
      </c>
      <c r="N4657" s="6" t="str">
        <f>IF(ev_charging_network_usage_!$I4657&lt;=10,"Low",IF(ev_charging_network_usage_!$I4657&lt;=30,"Medium","High"))</f>
        <v>High</v>
      </c>
      <c r="O4657" s="6" t="str">
        <f t="shared" si="293"/>
        <v>High Satisfaction</v>
      </c>
      <c r="P4657" s="6" t="str">
        <f>IF(ev_charging_network_usage_!$H4657&lt;30,"Short Charging",IF(ev_charging_network_usage_!$H4657&lt;=60,"Medium Charging","Long Charging"))</f>
        <v>Medium Charging</v>
      </c>
      <c r="Q4657" s="6">
        <f t="shared" si="292"/>
        <v>2</v>
      </c>
      <c r="R4657" s="30">
        <f t="shared" si="290"/>
        <v>0.61388888888888893</v>
      </c>
      <c r="S4657" s="28">
        <f t="shared" si="291"/>
        <v>45532</v>
      </c>
      <c r="T4657" s="28"/>
    </row>
    <row r="4658" spans="1:20" ht="13.2" x14ac:dyDescent="0.25">
      <c r="A4658" s="7" t="s">
        <v>10298</v>
      </c>
      <c r="B4658" s="7" t="s">
        <v>59</v>
      </c>
      <c r="C4658" s="7" t="s">
        <v>21</v>
      </c>
      <c r="D4658" s="7" t="s">
        <v>22</v>
      </c>
      <c r="E4658" s="7" t="s">
        <v>35</v>
      </c>
      <c r="F4658" s="8">
        <v>45627.768055555556</v>
      </c>
      <c r="G4658" s="8">
        <v>45627.838888888888</v>
      </c>
      <c r="H4658" s="7">
        <v>102</v>
      </c>
      <c r="I4658" s="7">
        <v>41.56</v>
      </c>
      <c r="J4658" s="7">
        <v>15</v>
      </c>
      <c r="K4658" s="7">
        <v>623.4</v>
      </c>
      <c r="L4658" s="7" t="s">
        <v>27</v>
      </c>
      <c r="M4658" s="9">
        <v>4</v>
      </c>
      <c r="N4658" s="6" t="str">
        <f>IF(ev_charging_network_usage_!$I4658&lt;=10,"Low",IF(ev_charging_network_usage_!$I4658&lt;=30,"Medium","High"))</f>
        <v>High</v>
      </c>
      <c r="O4658" s="6" t="str">
        <f t="shared" si="293"/>
        <v>Medium Satisfaction</v>
      </c>
      <c r="P4658" s="6" t="str">
        <f>IF(ev_charging_network_usage_!$H4658&lt;30,"Short Charging",IF(ev_charging_network_usage_!$H4658&lt;=60,"Medium Charging","Long Charging"))</f>
        <v>Long Charging</v>
      </c>
      <c r="Q4658" s="6">
        <f t="shared" si="292"/>
        <v>1</v>
      </c>
      <c r="R4658" s="30">
        <f t="shared" si="290"/>
        <v>0.7680555555555556</v>
      </c>
      <c r="S4658" s="28">
        <f t="shared" si="291"/>
        <v>45627</v>
      </c>
      <c r="T4658" s="28"/>
    </row>
    <row r="4659" spans="1:20" ht="13.2" x14ac:dyDescent="0.25">
      <c r="A4659" s="3" t="s">
        <v>10299</v>
      </c>
      <c r="B4659" s="3" t="s">
        <v>29</v>
      </c>
      <c r="C4659" s="3" t="s">
        <v>30</v>
      </c>
      <c r="D4659" s="3" t="s">
        <v>16</v>
      </c>
      <c r="E4659" s="3" t="s">
        <v>35</v>
      </c>
      <c r="F4659" s="3" t="s">
        <v>10300</v>
      </c>
      <c r="G4659" s="3" t="s">
        <v>10301</v>
      </c>
      <c r="H4659" s="3">
        <v>113</v>
      </c>
      <c r="I4659" s="3">
        <v>35.54</v>
      </c>
      <c r="J4659" s="3">
        <v>12</v>
      </c>
      <c r="K4659" s="3">
        <v>426.48</v>
      </c>
      <c r="L4659" s="3" t="s">
        <v>18</v>
      </c>
      <c r="M4659" s="5">
        <v>1</v>
      </c>
      <c r="N4659" s="6" t="str">
        <f>IF(ev_charging_network_usage_!$I4659&lt;=10,"Low",IF(ev_charging_network_usage_!$I4659&lt;=30,"Medium","High"))</f>
        <v>High</v>
      </c>
      <c r="O4659" s="6" t="str">
        <f t="shared" si="293"/>
        <v>Low Satisfaction</v>
      </c>
      <c r="P4659" s="6" t="str">
        <f>IF(ev_charging_network_usage_!$H4659&lt;30,"Short Charging",IF(ev_charging_network_usage_!$H4659&lt;=60,"Medium Charging","Long Charging"))</f>
        <v>Long Charging</v>
      </c>
      <c r="Q4659" s="6">
        <f t="shared" si="292"/>
        <v>2</v>
      </c>
      <c r="R4659" s="30">
        <f t="shared" si="290"/>
        <v>0.83750000000000002</v>
      </c>
      <c r="S4659" s="28">
        <f t="shared" si="291"/>
        <v>45463</v>
      </c>
      <c r="T4659" s="28"/>
    </row>
    <row r="4660" spans="1:20" ht="13.2" x14ac:dyDescent="0.25">
      <c r="A4660" s="7" t="s">
        <v>10302</v>
      </c>
      <c r="B4660" s="7" t="s">
        <v>29</v>
      </c>
      <c r="C4660" s="7" t="s">
        <v>21</v>
      </c>
      <c r="D4660" s="7" t="s">
        <v>16</v>
      </c>
      <c r="E4660" s="7" t="s">
        <v>35</v>
      </c>
      <c r="F4660" s="7" t="s">
        <v>10303</v>
      </c>
      <c r="G4660" s="7" t="s">
        <v>10304</v>
      </c>
      <c r="H4660" s="7">
        <v>28</v>
      </c>
      <c r="I4660" s="7">
        <v>31.34</v>
      </c>
      <c r="J4660" s="7">
        <v>15</v>
      </c>
      <c r="K4660" s="7">
        <v>470.1</v>
      </c>
      <c r="L4660" s="7" t="s">
        <v>18</v>
      </c>
      <c r="M4660" s="9">
        <v>4</v>
      </c>
      <c r="N4660" s="6" t="str">
        <f>IF(ev_charging_network_usage_!$I4660&lt;=10,"Low",IF(ev_charging_network_usage_!$I4660&lt;=30,"Medium","High"))</f>
        <v>High</v>
      </c>
      <c r="O4660" s="6" t="str">
        <f t="shared" si="293"/>
        <v>Medium Satisfaction</v>
      </c>
      <c r="P4660" s="6" t="str">
        <f>IF(ev_charging_network_usage_!$H4660&lt;30,"Short Charging",IF(ev_charging_network_usage_!$H4660&lt;=60,"Medium Charging","Long Charging"))</f>
        <v>Short Charging</v>
      </c>
      <c r="Q4660" s="6">
        <f t="shared" si="292"/>
        <v>1</v>
      </c>
      <c r="R4660" s="30">
        <f t="shared" si="290"/>
        <v>0.13958333333333334</v>
      </c>
      <c r="S4660" s="28">
        <f t="shared" si="291"/>
        <v>45071</v>
      </c>
      <c r="T4660" s="28"/>
    </row>
    <row r="4661" spans="1:20" ht="13.2" x14ac:dyDescent="0.25">
      <c r="A4661" s="3" t="s">
        <v>10305</v>
      </c>
      <c r="B4661" s="3" t="s">
        <v>20</v>
      </c>
      <c r="C4661" s="3" t="s">
        <v>30</v>
      </c>
      <c r="D4661" s="3" t="s">
        <v>22</v>
      </c>
      <c r="E4661" s="3" t="s">
        <v>35</v>
      </c>
      <c r="F4661" s="4">
        <v>45484.922222222223</v>
      </c>
      <c r="G4661" s="4">
        <v>45484.951388888891</v>
      </c>
      <c r="H4661" s="3">
        <v>42</v>
      </c>
      <c r="I4661" s="3">
        <v>52.64</v>
      </c>
      <c r="J4661" s="3">
        <v>12</v>
      </c>
      <c r="K4661" s="3">
        <v>631.67999999999995</v>
      </c>
      <c r="L4661" s="3" t="s">
        <v>23</v>
      </c>
      <c r="M4661" s="5">
        <v>1</v>
      </c>
      <c r="N4661" s="6" t="str">
        <f>IF(ev_charging_network_usage_!$I4661&lt;=10,"Low",IF(ev_charging_network_usage_!$I4661&lt;=30,"Medium","High"))</f>
        <v>High</v>
      </c>
      <c r="O4661" s="6" t="str">
        <f t="shared" si="293"/>
        <v>Low Satisfaction</v>
      </c>
      <c r="P4661" s="6" t="str">
        <f>IF(ev_charging_network_usage_!$H4661&lt;30,"Short Charging",IF(ev_charging_network_usage_!$H4661&lt;=60,"Medium Charging","Long Charging"))</f>
        <v>Medium Charging</v>
      </c>
      <c r="Q4661" s="6">
        <f t="shared" si="292"/>
        <v>2</v>
      </c>
      <c r="R4661" s="30">
        <f t="shared" si="290"/>
        <v>0.92222222222222228</v>
      </c>
      <c r="S4661" s="28">
        <f t="shared" si="291"/>
        <v>45484</v>
      </c>
      <c r="T4661" s="28"/>
    </row>
    <row r="4662" spans="1:20" ht="13.2" x14ac:dyDescent="0.25">
      <c r="A4662" s="7" t="s">
        <v>10306</v>
      </c>
      <c r="B4662" s="7" t="s">
        <v>48</v>
      </c>
      <c r="C4662" s="7" t="s">
        <v>15</v>
      </c>
      <c r="D4662" s="7" t="s">
        <v>16</v>
      </c>
      <c r="E4662" s="7" t="s">
        <v>35</v>
      </c>
      <c r="F4662" s="7" t="s">
        <v>10307</v>
      </c>
      <c r="G4662" s="7" t="s">
        <v>10308</v>
      </c>
      <c r="H4662" s="7">
        <v>33</v>
      </c>
      <c r="I4662" s="7">
        <v>14.22</v>
      </c>
      <c r="J4662" s="7">
        <v>10</v>
      </c>
      <c r="K4662" s="7">
        <v>142.19999999999999</v>
      </c>
      <c r="L4662" s="7" t="s">
        <v>38</v>
      </c>
      <c r="M4662" s="9">
        <v>2</v>
      </c>
      <c r="N4662" s="6" t="str">
        <f>IF(ev_charging_network_usage_!$I4662&lt;=10,"Low",IF(ev_charging_network_usage_!$I4662&lt;=30,"Medium","High"))</f>
        <v>Medium</v>
      </c>
      <c r="O4662" s="6" t="str">
        <f t="shared" si="293"/>
        <v>Low Satisfaction</v>
      </c>
      <c r="P4662" s="6" t="str">
        <f>IF(ev_charging_network_usage_!$H4662&lt;30,"Short Charging",IF(ev_charging_network_usage_!$H4662&lt;=60,"Medium Charging","Long Charging"))</f>
        <v>Medium Charging</v>
      </c>
      <c r="Q4662" s="6">
        <f t="shared" si="292"/>
        <v>3</v>
      </c>
      <c r="R4662" s="30">
        <f t="shared" si="290"/>
        <v>0.11041666666666666</v>
      </c>
      <c r="S4662" s="28">
        <f t="shared" si="291"/>
        <v>44951</v>
      </c>
      <c r="T4662" s="28"/>
    </row>
    <row r="4663" spans="1:20" ht="13.2" x14ac:dyDescent="0.25">
      <c r="A4663" s="3" t="s">
        <v>10309</v>
      </c>
      <c r="B4663" s="3" t="s">
        <v>78</v>
      </c>
      <c r="C4663" s="3" t="s">
        <v>15</v>
      </c>
      <c r="D4663" s="3" t="s">
        <v>22</v>
      </c>
      <c r="E4663" s="3" t="s">
        <v>17</v>
      </c>
      <c r="F4663" s="3" t="s">
        <v>10310</v>
      </c>
      <c r="G4663" s="3" t="s">
        <v>10311</v>
      </c>
      <c r="H4663" s="3">
        <v>45</v>
      </c>
      <c r="I4663" s="3">
        <v>40.14</v>
      </c>
      <c r="J4663" s="3">
        <v>12</v>
      </c>
      <c r="K4663" s="3">
        <v>481.68</v>
      </c>
      <c r="L4663" s="3" t="s">
        <v>23</v>
      </c>
      <c r="M4663" s="5">
        <v>5</v>
      </c>
      <c r="N4663" s="6" t="str">
        <f>IF(ev_charging_network_usage_!$I4663&lt;=10,"Low",IF(ev_charging_network_usage_!$I4663&lt;=30,"Medium","High"))</f>
        <v>High</v>
      </c>
      <c r="O4663" s="6" t="str">
        <f t="shared" si="293"/>
        <v>High Satisfaction</v>
      </c>
      <c r="P4663" s="6" t="str">
        <f>IF(ev_charging_network_usage_!$H4663&lt;30,"Short Charging",IF(ev_charging_network_usage_!$H4663&lt;=60,"Medium Charging","Long Charging"))</f>
        <v>Medium Charging</v>
      </c>
      <c r="Q4663" s="6">
        <f t="shared" si="292"/>
        <v>3</v>
      </c>
      <c r="R4663" s="30">
        <f t="shared" si="290"/>
        <v>0.80277777777777781</v>
      </c>
      <c r="S4663" s="28">
        <f t="shared" si="291"/>
        <v>45621</v>
      </c>
      <c r="T4663" s="28"/>
    </row>
    <row r="4664" spans="1:20" ht="13.2" x14ac:dyDescent="0.25">
      <c r="A4664" s="7" t="s">
        <v>10312</v>
      </c>
      <c r="B4664" s="7" t="s">
        <v>29</v>
      </c>
      <c r="C4664" s="7" t="s">
        <v>21</v>
      </c>
      <c r="D4664" s="7" t="s">
        <v>31</v>
      </c>
      <c r="E4664" s="7" t="s">
        <v>35</v>
      </c>
      <c r="F4664" s="7" t="s">
        <v>7078</v>
      </c>
      <c r="G4664" s="7" t="s">
        <v>10313</v>
      </c>
      <c r="H4664" s="7">
        <v>11</v>
      </c>
      <c r="I4664" s="7">
        <v>56.65</v>
      </c>
      <c r="J4664" s="7">
        <v>8</v>
      </c>
      <c r="K4664" s="7">
        <v>453.2</v>
      </c>
      <c r="L4664" s="7" t="s">
        <v>38</v>
      </c>
      <c r="M4664" s="9">
        <v>2</v>
      </c>
      <c r="N4664" s="6" t="str">
        <f>IF(ev_charging_network_usage_!$I4664&lt;=10,"Low",IF(ev_charging_network_usage_!$I4664&lt;=30,"Medium","High"))</f>
        <v>High</v>
      </c>
      <c r="O4664" s="6" t="str">
        <f t="shared" si="293"/>
        <v>Low Satisfaction</v>
      </c>
      <c r="P4664" s="6" t="str">
        <f>IF(ev_charging_network_usage_!$H4664&lt;30,"Short Charging",IF(ev_charging_network_usage_!$H4664&lt;=60,"Medium Charging","Long Charging"))</f>
        <v>Short Charging</v>
      </c>
      <c r="Q4664" s="6">
        <f t="shared" si="292"/>
        <v>1</v>
      </c>
      <c r="R4664" s="30">
        <f t="shared" si="290"/>
        <v>0.98958333333333337</v>
      </c>
      <c r="S4664" s="28">
        <f t="shared" si="291"/>
        <v>45226</v>
      </c>
      <c r="T4664" s="28"/>
    </row>
    <row r="4665" spans="1:20" ht="13.2" x14ac:dyDescent="0.25">
      <c r="A4665" s="3" t="s">
        <v>10314</v>
      </c>
      <c r="B4665" s="3" t="s">
        <v>14</v>
      </c>
      <c r="C4665" s="3" t="s">
        <v>21</v>
      </c>
      <c r="D4665" s="3" t="s">
        <v>31</v>
      </c>
      <c r="E4665" s="3" t="s">
        <v>17</v>
      </c>
      <c r="F4665" s="3" t="s">
        <v>10315</v>
      </c>
      <c r="G4665" s="3" t="s">
        <v>10316</v>
      </c>
      <c r="H4665" s="3">
        <v>107</v>
      </c>
      <c r="I4665" s="3">
        <v>22.35</v>
      </c>
      <c r="J4665" s="3">
        <v>15</v>
      </c>
      <c r="K4665" s="3">
        <v>335.25</v>
      </c>
      <c r="L4665" s="3" t="s">
        <v>38</v>
      </c>
      <c r="M4665" s="5">
        <v>1</v>
      </c>
      <c r="N4665" s="6" t="str">
        <f>IF(ev_charging_network_usage_!$I4665&lt;=10,"Low",IF(ev_charging_network_usage_!$I4665&lt;=30,"Medium","High"))</f>
        <v>Medium</v>
      </c>
      <c r="O4665" s="6" t="str">
        <f t="shared" si="293"/>
        <v>Low Satisfaction</v>
      </c>
      <c r="P4665" s="6" t="str">
        <f>IF(ev_charging_network_usage_!$H4665&lt;30,"Short Charging",IF(ev_charging_network_usage_!$H4665&lt;=60,"Medium Charging","Long Charging"))</f>
        <v>Long Charging</v>
      </c>
      <c r="Q4665" s="6">
        <f t="shared" si="292"/>
        <v>1</v>
      </c>
      <c r="R4665" s="30">
        <f t="shared" si="290"/>
        <v>0.90972222222222221</v>
      </c>
      <c r="S4665" s="28">
        <f t="shared" si="291"/>
        <v>45463</v>
      </c>
      <c r="T4665" s="28"/>
    </row>
    <row r="4666" spans="1:20" ht="13.2" x14ac:dyDescent="0.25">
      <c r="A4666" s="7" t="s">
        <v>10317</v>
      </c>
      <c r="B4666" s="7" t="s">
        <v>29</v>
      </c>
      <c r="C4666" s="7" t="s">
        <v>21</v>
      </c>
      <c r="D4666" s="7" t="s">
        <v>16</v>
      </c>
      <c r="E4666" s="7" t="s">
        <v>35</v>
      </c>
      <c r="F4666" s="7" t="s">
        <v>10318</v>
      </c>
      <c r="G4666" s="7" t="s">
        <v>10319</v>
      </c>
      <c r="H4666" s="7">
        <v>78</v>
      </c>
      <c r="I4666" s="7">
        <v>12.32</v>
      </c>
      <c r="J4666" s="7">
        <v>8</v>
      </c>
      <c r="K4666" s="7">
        <v>98.56</v>
      </c>
      <c r="L4666" s="7" t="s">
        <v>18</v>
      </c>
      <c r="M4666" s="9">
        <v>4</v>
      </c>
      <c r="N4666" s="6" t="str">
        <f>IF(ev_charging_network_usage_!$I4666&lt;=10,"Low",IF(ev_charging_network_usage_!$I4666&lt;=30,"Medium","High"))</f>
        <v>Medium</v>
      </c>
      <c r="O4666" s="6" t="str">
        <f t="shared" si="293"/>
        <v>Medium Satisfaction</v>
      </c>
      <c r="P4666" s="6" t="str">
        <f>IF(ev_charging_network_usage_!$H4666&lt;30,"Short Charging",IF(ev_charging_network_usage_!$H4666&lt;=60,"Medium Charging","Long Charging"))</f>
        <v>Long Charging</v>
      </c>
      <c r="Q4666" s="6">
        <f t="shared" si="292"/>
        <v>1</v>
      </c>
      <c r="R4666" s="30">
        <f t="shared" si="290"/>
        <v>0.65347222222222223</v>
      </c>
      <c r="S4666" s="28">
        <f t="shared" si="291"/>
        <v>45404</v>
      </c>
      <c r="T4666" s="28"/>
    </row>
    <row r="4667" spans="1:20" ht="13.2" x14ac:dyDescent="0.25">
      <c r="A4667" s="3" t="s">
        <v>10320</v>
      </c>
      <c r="B4667" s="3" t="s">
        <v>78</v>
      </c>
      <c r="C4667" s="3" t="s">
        <v>15</v>
      </c>
      <c r="D4667" s="3" t="s">
        <v>22</v>
      </c>
      <c r="E4667" s="3" t="s">
        <v>35</v>
      </c>
      <c r="F4667" s="3" t="s">
        <v>10321</v>
      </c>
      <c r="G4667" s="3" t="s">
        <v>10322</v>
      </c>
      <c r="H4667" s="3">
        <v>92</v>
      </c>
      <c r="I4667" s="3">
        <v>12.2</v>
      </c>
      <c r="J4667" s="3">
        <v>10</v>
      </c>
      <c r="K4667" s="3">
        <v>122</v>
      </c>
      <c r="L4667" s="3" t="s">
        <v>38</v>
      </c>
      <c r="M4667" s="5">
        <v>1</v>
      </c>
      <c r="N4667" s="6" t="str">
        <f>IF(ev_charging_network_usage_!$I4667&lt;=10,"Low",IF(ev_charging_network_usage_!$I4667&lt;=30,"Medium","High"))</f>
        <v>Medium</v>
      </c>
      <c r="O4667" s="6" t="str">
        <f t="shared" si="293"/>
        <v>Low Satisfaction</v>
      </c>
      <c r="P4667" s="6" t="str">
        <f>IF(ev_charging_network_usage_!$H4667&lt;30,"Short Charging",IF(ev_charging_network_usage_!$H4667&lt;=60,"Medium Charging","Long Charging"))</f>
        <v>Long Charging</v>
      </c>
      <c r="Q4667" s="6">
        <f t="shared" si="292"/>
        <v>3</v>
      </c>
      <c r="R4667" s="30">
        <f t="shared" si="290"/>
        <v>0.79097222222222219</v>
      </c>
      <c r="S4667" s="28">
        <f t="shared" si="291"/>
        <v>45522</v>
      </c>
      <c r="T4667" s="28"/>
    </row>
    <row r="4668" spans="1:20" ht="13.2" x14ac:dyDescent="0.25">
      <c r="A4668" s="7" t="s">
        <v>10323</v>
      </c>
      <c r="B4668" s="7" t="s">
        <v>14</v>
      </c>
      <c r="C4668" s="7" t="s">
        <v>30</v>
      </c>
      <c r="D4668" s="7" t="s">
        <v>16</v>
      </c>
      <c r="E4668" s="7" t="s">
        <v>17</v>
      </c>
      <c r="F4668" s="7" t="s">
        <v>10324</v>
      </c>
      <c r="G4668" s="7" t="s">
        <v>10325</v>
      </c>
      <c r="H4668" s="7">
        <v>26</v>
      </c>
      <c r="I4668" s="7">
        <v>6.8</v>
      </c>
      <c r="J4668" s="7">
        <v>8</v>
      </c>
      <c r="K4668" s="7">
        <v>54.4</v>
      </c>
      <c r="L4668" s="7" t="s">
        <v>23</v>
      </c>
      <c r="M4668" s="9">
        <v>2</v>
      </c>
      <c r="N4668" s="6" t="str">
        <f>IF(ev_charging_network_usage_!$I4668&lt;=10,"Low",IF(ev_charging_network_usage_!$I4668&lt;=30,"Medium","High"))</f>
        <v>Low</v>
      </c>
      <c r="O4668" s="6" t="str">
        <f t="shared" si="293"/>
        <v>Low Satisfaction</v>
      </c>
      <c r="P4668" s="6" t="str">
        <f>IF(ev_charging_network_usage_!$H4668&lt;30,"Short Charging",IF(ev_charging_network_usage_!$H4668&lt;=60,"Medium Charging","Long Charging"))</f>
        <v>Short Charging</v>
      </c>
      <c r="Q4668" s="6">
        <f t="shared" si="292"/>
        <v>2</v>
      </c>
      <c r="R4668" s="30">
        <f t="shared" si="290"/>
        <v>0.49722222222222223</v>
      </c>
      <c r="S4668" s="28">
        <f t="shared" si="291"/>
        <v>45530</v>
      </c>
      <c r="T4668" s="28"/>
    </row>
    <row r="4669" spans="1:20" ht="13.2" x14ac:dyDescent="0.25">
      <c r="A4669" s="3" t="s">
        <v>10326</v>
      </c>
      <c r="B4669" s="3" t="s">
        <v>14</v>
      </c>
      <c r="C4669" s="3" t="s">
        <v>30</v>
      </c>
      <c r="D4669" s="3" t="s">
        <v>34</v>
      </c>
      <c r="E4669" s="3" t="s">
        <v>17</v>
      </c>
      <c r="F4669" s="4">
        <v>45566.176388888889</v>
      </c>
      <c r="G4669" s="4">
        <v>45566.243750000001</v>
      </c>
      <c r="H4669" s="3">
        <v>97</v>
      </c>
      <c r="I4669" s="3">
        <v>40.119999999999997</v>
      </c>
      <c r="J4669" s="3">
        <v>12</v>
      </c>
      <c r="K4669" s="3">
        <v>481.44</v>
      </c>
      <c r="L4669" s="3" t="s">
        <v>38</v>
      </c>
      <c r="M4669" s="5">
        <v>5</v>
      </c>
      <c r="N4669" s="6" t="str">
        <f>IF(ev_charging_network_usage_!$I4669&lt;=10,"Low",IF(ev_charging_network_usage_!$I4669&lt;=30,"Medium","High"))</f>
        <v>High</v>
      </c>
      <c r="O4669" s="6" t="str">
        <f t="shared" si="293"/>
        <v>High Satisfaction</v>
      </c>
      <c r="P4669" s="6" t="str">
        <f>IF(ev_charging_network_usage_!$H4669&lt;30,"Short Charging",IF(ev_charging_network_usage_!$H4669&lt;=60,"Medium Charging","Long Charging"))</f>
        <v>Long Charging</v>
      </c>
      <c r="Q4669" s="6">
        <f t="shared" si="292"/>
        <v>2</v>
      </c>
      <c r="R4669" s="30">
        <f t="shared" si="290"/>
        <v>0.1763888888888889</v>
      </c>
      <c r="S4669" s="28">
        <f t="shared" si="291"/>
        <v>45566</v>
      </c>
      <c r="T4669" s="28"/>
    </row>
    <row r="4670" spans="1:20" ht="13.2" x14ac:dyDescent="0.25">
      <c r="A4670" s="7" t="s">
        <v>10327</v>
      </c>
      <c r="B4670" s="7" t="s">
        <v>29</v>
      </c>
      <c r="C4670" s="7" t="s">
        <v>21</v>
      </c>
      <c r="D4670" s="7" t="s">
        <v>16</v>
      </c>
      <c r="E4670" s="7" t="s">
        <v>17</v>
      </c>
      <c r="F4670" s="7" t="s">
        <v>10328</v>
      </c>
      <c r="G4670" s="7" t="s">
        <v>10329</v>
      </c>
      <c r="H4670" s="7">
        <v>85</v>
      </c>
      <c r="I4670" s="7">
        <v>55</v>
      </c>
      <c r="J4670" s="7">
        <v>15</v>
      </c>
      <c r="K4670" s="7">
        <v>825</v>
      </c>
      <c r="L4670" s="7" t="s">
        <v>38</v>
      </c>
      <c r="M4670" s="9">
        <v>5</v>
      </c>
      <c r="N4670" s="6" t="str">
        <f>IF(ev_charging_network_usage_!$I4670&lt;=10,"Low",IF(ev_charging_network_usage_!$I4670&lt;=30,"Medium","High"))</f>
        <v>High</v>
      </c>
      <c r="O4670" s="6" t="str">
        <f t="shared" si="293"/>
        <v>High Satisfaction</v>
      </c>
      <c r="P4670" s="6" t="str">
        <f>IF(ev_charging_network_usage_!$H4670&lt;30,"Short Charging",IF(ev_charging_network_usage_!$H4670&lt;=60,"Medium Charging","Long Charging"))</f>
        <v>Long Charging</v>
      </c>
      <c r="Q4670" s="6">
        <f t="shared" si="292"/>
        <v>1</v>
      </c>
      <c r="R4670" s="30">
        <f t="shared" si="290"/>
        <v>8.611111111111111E-2</v>
      </c>
      <c r="S4670" s="28">
        <f t="shared" si="291"/>
        <v>45557</v>
      </c>
      <c r="T4670" s="28"/>
    </row>
    <row r="4671" spans="1:20" ht="13.2" x14ac:dyDescent="0.25">
      <c r="A4671" s="3" t="s">
        <v>10330</v>
      </c>
      <c r="B4671" s="3" t="s">
        <v>48</v>
      </c>
      <c r="C4671" s="3" t="s">
        <v>30</v>
      </c>
      <c r="D4671" s="3" t="s">
        <v>22</v>
      </c>
      <c r="E4671" s="3" t="s">
        <v>35</v>
      </c>
      <c r="F4671" s="4">
        <v>45386.444444444445</v>
      </c>
      <c r="G4671" s="4">
        <v>45386.519444444442</v>
      </c>
      <c r="H4671" s="3">
        <v>108</v>
      </c>
      <c r="I4671" s="3">
        <v>34.58</v>
      </c>
      <c r="J4671" s="3">
        <v>8</v>
      </c>
      <c r="K4671" s="3">
        <v>276.64</v>
      </c>
      <c r="L4671" s="3" t="s">
        <v>38</v>
      </c>
      <c r="M4671" s="5">
        <v>1</v>
      </c>
      <c r="N4671" s="6" t="str">
        <f>IF(ev_charging_network_usage_!$I4671&lt;=10,"Low",IF(ev_charging_network_usage_!$I4671&lt;=30,"Medium","High"))</f>
        <v>High</v>
      </c>
      <c r="O4671" s="6" t="str">
        <f t="shared" si="293"/>
        <v>Low Satisfaction</v>
      </c>
      <c r="P4671" s="6" t="str">
        <f>IF(ev_charging_network_usage_!$H4671&lt;30,"Short Charging",IF(ev_charging_network_usage_!$H4671&lt;=60,"Medium Charging","Long Charging"))</f>
        <v>Long Charging</v>
      </c>
      <c r="Q4671" s="6">
        <f t="shared" si="292"/>
        <v>2</v>
      </c>
      <c r="R4671" s="30">
        <f t="shared" si="290"/>
        <v>0.44444444444444442</v>
      </c>
      <c r="S4671" s="28">
        <f t="shared" si="291"/>
        <v>45386</v>
      </c>
      <c r="T4671" s="28"/>
    </row>
    <row r="4672" spans="1:20" ht="13.2" x14ac:dyDescent="0.25">
      <c r="A4672" s="7" t="s">
        <v>10331</v>
      </c>
      <c r="B4672" s="7" t="s">
        <v>48</v>
      </c>
      <c r="C4672" s="7" t="s">
        <v>21</v>
      </c>
      <c r="D4672" s="7" t="s">
        <v>34</v>
      </c>
      <c r="E4672" s="7" t="s">
        <v>35</v>
      </c>
      <c r="F4672" s="7" t="s">
        <v>10332</v>
      </c>
      <c r="G4672" s="7" t="s">
        <v>10333</v>
      </c>
      <c r="H4672" s="7">
        <v>16</v>
      </c>
      <c r="I4672" s="7">
        <v>26.49</v>
      </c>
      <c r="J4672" s="7">
        <v>15</v>
      </c>
      <c r="K4672" s="7">
        <v>397.35</v>
      </c>
      <c r="L4672" s="7" t="s">
        <v>23</v>
      </c>
      <c r="M4672" s="9">
        <v>5</v>
      </c>
      <c r="N4672" s="6" t="str">
        <f>IF(ev_charging_network_usage_!$I4672&lt;=10,"Low",IF(ev_charging_network_usage_!$I4672&lt;=30,"Medium","High"))</f>
        <v>Medium</v>
      </c>
      <c r="O4672" s="6" t="str">
        <f t="shared" si="293"/>
        <v>High Satisfaction</v>
      </c>
      <c r="P4672" s="6" t="str">
        <f>IF(ev_charging_network_usage_!$H4672&lt;30,"Short Charging",IF(ev_charging_network_usage_!$H4672&lt;=60,"Medium Charging","Long Charging"))</f>
        <v>Short Charging</v>
      </c>
      <c r="Q4672" s="6">
        <f t="shared" si="292"/>
        <v>1</v>
      </c>
      <c r="R4672" s="30">
        <f t="shared" si="290"/>
        <v>0.85</v>
      </c>
      <c r="S4672" s="28">
        <f t="shared" si="291"/>
        <v>45251</v>
      </c>
      <c r="T4672" s="28"/>
    </row>
    <row r="4673" spans="1:20" ht="13.2" x14ac:dyDescent="0.25">
      <c r="A4673" s="3" t="s">
        <v>10334</v>
      </c>
      <c r="B4673" s="3" t="s">
        <v>14</v>
      </c>
      <c r="C4673" s="3" t="s">
        <v>21</v>
      </c>
      <c r="D4673" s="3" t="s">
        <v>22</v>
      </c>
      <c r="E4673" s="3" t="s">
        <v>35</v>
      </c>
      <c r="F4673" s="3" t="s">
        <v>10335</v>
      </c>
      <c r="G4673" s="3" t="s">
        <v>10336</v>
      </c>
      <c r="H4673" s="3">
        <v>118</v>
      </c>
      <c r="I4673" s="3">
        <v>13.61</v>
      </c>
      <c r="J4673" s="3">
        <v>12</v>
      </c>
      <c r="K4673" s="3">
        <v>163.32</v>
      </c>
      <c r="L4673" s="3" t="s">
        <v>27</v>
      </c>
      <c r="M4673" s="5">
        <v>4</v>
      </c>
      <c r="N4673" s="6" t="str">
        <f>IF(ev_charging_network_usage_!$I4673&lt;=10,"Low",IF(ev_charging_network_usage_!$I4673&lt;=30,"Medium","High"))</f>
        <v>Medium</v>
      </c>
      <c r="O4673" s="6" t="str">
        <f t="shared" si="293"/>
        <v>Medium Satisfaction</v>
      </c>
      <c r="P4673" s="6" t="str">
        <f>IF(ev_charging_network_usage_!$H4673&lt;30,"Short Charging",IF(ev_charging_network_usage_!$H4673&lt;=60,"Medium Charging","Long Charging"))</f>
        <v>Long Charging</v>
      </c>
      <c r="Q4673" s="6">
        <f t="shared" si="292"/>
        <v>1</v>
      </c>
      <c r="R4673" s="30">
        <f t="shared" si="290"/>
        <v>0.15069444444444444</v>
      </c>
      <c r="S4673" s="28">
        <f t="shared" si="291"/>
        <v>45259</v>
      </c>
      <c r="T4673" s="28"/>
    </row>
    <row r="4674" spans="1:20" ht="13.2" x14ac:dyDescent="0.25">
      <c r="A4674" s="7" t="s">
        <v>10337</v>
      </c>
      <c r="B4674" s="7" t="s">
        <v>29</v>
      </c>
      <c r="C4674" s="7" t="s">
        <v>21</v>
      </c>
      <c r="D4674" s="7" t="s">
        <v>16</v>
      </c>
      <c r="E4674" s="7" t="s">
        <v>35</v>
      </c>
      <c r="F4674" s="8">
        <v>45631.603472222225</v>
      </c>
      <c r="G4674" s="8">
        <v>45631.615277777775</v>
      </c>
      <c r="H4674" s="7">
        <v>17</v>
      </c>
      <c r="I4674" s="7">
        <v>39.17</v>
      </c>
      <c r="J4674" s="7">
        <v>10</v>
      </c>
      <c r="K4674" s="7">
        <v>391.7</v>
      </c>
      <c r="L4674" s="7" t="s">
        <v>27</v>
      </c>
      <c r="M4674" s="9">
        <v>2</v>
      </c>
      <c r="N4674" s="6" t="str">
        <f>IF(ev_charging_network_usage_!$I4674&lt;=10,"Low",IF(ev_charging_network_usage_!$I4674&lt;=30,"Medium","High"))</f>
        <v>High</v>
      </c>
      <c r="O4674" s="6" t="str">
        <f t="shared" si="293"/>
        <v>Low Satisfaction</v>
      </c>
      <c r="P4674" s="6" t="str">
        <f>IF(ev_charging_network_usage_!$H4674&lt;30,"Short Charging",IF(ev_charging_network_usage_!$H4674&lt;=60,"Medium Charging","Long Charging"))</f>
        <v>Short Charging</v>
      </c>
      <c r="Q4674" s="6">
        <f t="shared" si="292"/>
        <v>1</v>
      </c>
      <c r="R4674" s="30">
        <f t="shared" ref="R4674:R4737" si="294">TIME(HOUR(F4674),MINUTE(F4674),SECOND(F4674))</f>
        <v>0.60347222222222219</v>
      </c>
      <c r="S4674" s="28">
        <f t="shared" ref="S4674:S4737" si="295">DATE(YEAR(F4674),MONTH(F4674),DAY(F4674))</f>
        <v>45631</v>
      </c>
      <c r="T4674" s="28"/>
    </row>
    <row r="4675" spans="1:20" ht="13.2" x14ac:dyDescent="0.25">
      <c r="A4675" s="3" t="s">
        <v>10338</v>
      </c>
      <c r="B4675" s="3" t="s">
        <v>59</v>
      </c>
      <c r="C4675" s="3" t="s">
        <v>30</v>
      </c>
      <c r="D4675" s="3" t="s">
        <v>34</v>
      </c>
      <c r="E4675" s="3" t="s">
        <v>35</v>
      </c>
      <c r="F4675" s="3" t="s">
        <v>10339</v>
      </c>
      <c r="G4675" s="3" t="s">
        <v>10340</v>
      </c>
      <c r="H4675" s="3">
        <v>77</v>
      </c>
      <c r="I4675" s="3">
        <v>18.45</v>
      </c>
      <c r="J4675" s="3">
        <v>15</v>
      </c>
      <c r="K4675" s="3">
        <v>276.75</v>
      </c>
      <c r="L4675" s="3" t="s">
        <v>23</v>
      </c>
      <c r="M4675" s="5">
        <v>3</v>
      </c>
      <c r="N4675" s="6" t="str">
        <f>IF(ev_charging_network_usage_!$I4675&lt;=10,"Low",IF(ev_charging_network_usage_!$I4675&lt;=30,"Medium","High"))</f>
        <v>Medium</v>
      </c>
      <c r="O4675" s="6" t="str">
        <f t="shared" si="293"/>
        <v>Medium Satisfaction</v>
      </c>
      <c r="P4675" s="6" t="str">
        <f>IF(ev_charging_network_usage_!$H4675&lt;30,"Short Charging",IF(ev_charging_network_usage_!$H4675&lt;=60,"Medium Charging","Long Charging"))</f>
        <v>Long Charging</v>
      </c>
      <c r="Q4675" s="6">
        <f t="shared" ref="Q4675:Q4738" si="296">IF(C4675="Fast Charger",1,IF(C4675="Standard Charger",2,IF(C4675="Super Fast Charger",3,"")))</f>
        <v>2</v>
      </c>
      <c r="R4675" s="30">
        <f t="shared" si="294"/>
        <v>0.94236111111111109</v>
      </c>
      <c r="S4675" s="28">
        <f t="shared" si="295"/>
        <v>45365</v>
      </c>
      <c r="T4675" s="28"/>
    </row>
    <row r="4676" spans="1:20" ht="13.2" x14ac:dyDescent="0.25">
      <c r="A4676" s="7" t="s">
        <v>10341</v>
      </c>
      <c r="B4676" s="7" t="s">
        <v>29</v>
      </c>
      <c r="C4676" s="7" t="s">
        <v>30</v>
      </c>
      <c r="D4676" s="7" t="s">
        <v>34</v>
      </c>
      <c r="E4676" s="7" t="s">
        <v>17</v>
      </c>
      <c r="F4676" s="7" t="s">
        <v>10342</v>
      </c>
      <c r="G4676" s="7" t="s">
        <v>10343</v>
      </c>
      <c r="H4676" s="7">
        <v>34</v>
      </c>
      <c r="I4676" s="7">
        <v>39.950000000000003</v>
      </c>
      <c r="J4676" s="7">
        <v>15</v>
      </c>
      <c r="K4676" s="7">
        <v>599.25</v>
      </c>
      <c r="L4676" s="7" t="s">
        <v>23</v>
      </c>
      <c r="M4676" s="9">
        <v>4</v>
      </c>
      <c r="N4676" s="6" t="str">
        <f>IF(ev_charging_network_usage_!$I4676&lt;=10,"Low",IF(ev_charging_network_usage_!$I4676&lt;=30,"Medium","High"))</f>
        <v>High</v>
      </c>
      <c r="O4676" s="6" t="str">
        <f t="shared" ref="O4676:O4739" si="297">IF(M4676&lt;=2,"Low Satisfaction",IF(M4676&lt;=4,"Medium Satisfaction","High Satisfaction"))</f>
        <v>Medium Satisfaction</v>
      </c>
      <c r="P4676" s="6" t="str">
        <f>IF(ev_charging_network_usage_!$H4676&lt;30,"Short Charging",IF(ev_charging_network_usage_!$H4676&lt;=60,"Medium Charging","Long Charging"))</f>
        <v>Medium Charging</v>
      </c>
      <c r="Q4676" s="6">
        <f t="shared" si="296"/>
        <v>2</v>
      </c>
      <c r="R4676" s="30">
        <f t="shared" si="294"/>
        <v>0.7104166666666667</v>
      </c>
      <c r="S4676" s="28">
        <f t="shared" si="295"/>
        <v>45367</v>
      </c>
      <c r="T4676" s="28"/>
    </row>
    <row r="4677" spans="1:20" ht="13.2" x14ac:dyDescent="0.25">
      <c r="A4677" s="3" t="s">
        <v>10344</v>
      </c>
      <c r="B4677" s="3" t="s">
        <v>59</v>
      </c>
      <c r="C4677" s="3" t="s">
        <v>30</v>
      </c>
      <c r="D4677" s="3" t="s">
        <v>22</v>
      </c>
      <c r="E4677" s="3" t="s">
        <v>35</v>
      </c>
      <c r="F4677" s="3" t="s">
        <v>10345</v>
      </c>
      <c r="G4677" s="3" t="s">
        <v>10346</v>
      </c>
      <c r="H4677" s="3">
        <v>103</v>
      </c>
      <c r="I4677" s="3">
        <v>7.08</v>
      </c>
      <c r="J4677" s="3">
        <v>12</v>
      </c>
      <c r="K4677" s="3">
        <v>84.96</v>
      </c>
      <c r="L4677" s="3" t="s">
        <v>18</v>
      </c>
      <c r="M4677" s="5">
        <v>5</v>
      </c>
      <c r="N4677" s="6" t="str">
        <f>IF(ev_charging_network_usage_!$I4677&lt;=10,"Low",IF(ev_charging_network_usage_!$I4677&lt;=30,"Medium","High"))</f>
        <v>Low</v>
      </c>
      <c r="O4677" s="6" t="str">
        <f t="shared" si="297"/>
        <v>High Satisfaction</v>
      </c>
      <c r="P4677" s="6" t="str">
        <f>IF(ev_charging_network_usage_!$H4677&lt;30,"Short Charging",IF(ev_charging_network_usage_!$H4677&lt;=60,"Medium Charging","Long Charging"))</f>
        <v>Long Charging</v>
      </c>
      <c r="Q4677" s="6">
        <f t="shared" si="296"/>
        <v>2</v>
      </c>
      <c r="R4677" s="30">
        <f t="shared" si="294"/>
        <v>0.80972222222222223</v>
      </c>
      <c r="S4677" s="28">
        <f t="shared" si="295"/>
        <v>45500</v>
      </c>
      <c r="T4677" s="28"/>
    </row>
    <row r="4678" spans="1:20" ht="13.2" x14ac:dyDescent="0.25">
      <c r="A4678" s="7" t="s">
        <v>10347</v>
      </c>
      <c r="B4678" s="7" t="s">
        <v>48</v>
      </c>
      <c r="C4678" s="7" t="s">
        <v>30</v>
      </c>
      <c r="D4678" s="7" t="s">
        <v>34</v>
      </c>
      <c r="E4678" s="7" t="s">
        <v>17</v>
      </c>
      <c r="F4678" s="7" t="s">
        <v>10348</v>
      </c>
      <c r="G4678" s="7" t="s">
        <v>10349</v>
      </c>
      <c r="H4678" s="7">
        <v>30</v>
      </c>
      <c r="I4678" s="7">
        <v>31.94</v>
      </c>
      <c r="J4678" s="7">
        <v>10</v>
      </c>
      <c r="K4678" s="7">
        <v>319.39999999999998</v>
      </c>
      <c r="L4678" s="7" t="s">
        <v>38</v>
      </c>
      <c r="M4678" s="9">
        <v>2</v>
      </c>
      <c r="N4678" s="6" t="str">
        <f>IF(ev_charging_network_usage_!$I4678&lt;=10,"Low",IF(ev_charging_network_usage_!$I4678&lt;=30,"Medium","High"))</f>
        <v>High</v>
      </c>
      <c r="O4678" s="6" t="str">
        <f t="shared" si="297"/>
        <v>Low Satisfaction</v>
      </c>
      <c r="P4678" s="6" t="str">
        <f>IF(ev_charging_network_usage_!$H4678&lt;30,"Short Charging",IF(ev_charging_network_usage_!$H4678&lt;=60,"Medium Charging","Long Charging"))</f>
        <v>Medium Charging</v>
      </c>
      <c r="Q4678" s="6">
        <f t="shared" si="296"/>
        <v>2</v>
      </c>
      <c r="R4678" s="30">
        <f t="shared" si="294"/>
        <v>0.41388888888888886</v>
      </c>
      <c r="S4678" s="28">
        <f t="shared" si="295"/>
        <v>45443</v>
      </c>
      <c r="T4678" s="28"/>
    </row>
    <row r="4679" spans="1:20" ht="13.2" x14ac:dyDescent="0.25">
      <c r="A4679" s="3" t="s">
        <v>10350</v>
      </c>
      <c r="B4679" s="3" t="s">
        <v>43</v>
      </c>
      <c r="C4679" s="3" t="s">
        <v>30</v>
      </c>
      <c r="D4679" s="3" t="s">
        <v>31</v>
      </c>
      <c r="E4679" s="3" t="s">
        <v>17</v>
      </c>
      <c r="F4679" s="4">
        <v>45146.442361111112</v>
      </c>
      <c r="G4679" s="4">
        <v>45146.48541666667</v>
      </c>
      <c r="H4679" s="3">
        <v>62</v>
      </c>
      <c r="I4679" s="3">
        <v>23.67</v>
      </c>
      <c r="J4679" s="3">
        <v>15</v>
      </c>
      <c r="K4679" s="3">
        <v>355.05</v>
      </c>
      <c r="L4679" s="3" t="s">
        <v>38</v>
      </c>
      <c r="M4679" s="5">
        <v>4</v>
      </c>
      <c r="N4679" s="6" t="str">
        <f>IF(ev_charging_network_usage_!$I4679&lt;=10,"Low",IF(ev_charging_network_usage_!$I4679&lt;=30,"Medium","High"))</f>
        <v>Medium</v>
      </c>
      <c r="O4679" s="6" t="str">
        <f t="shared" si="297"/>
        <v>Medium Satisfaction</v>
      </c>
      <c r="P4679" s="6" t="str">
        <f>IF(ev_charging_network_usage_!$H4679&lt;30,"Short Charging",IF(ev_charging_network_usage_!$H4679&lt;=60,"Medium Charging","Long Charging"))</f>
        <v>Long Charging</v>
      </c>
      <c r="Q4679" s="6">
        <f t="shared" si="296"/>
        <v>2</v>
      </c>
      <c r="R4679" s="30">
        <f t="shared" si="294"/>
        <v>0.44236111111111109</v>
      </c>
      <c r="S4679" s="28">
        <f t="shared" si="295"/>
        <v>45146</v>
      </c>
      <c r="T4679" s="28"/>
    </row>
    <row r="4680" spans="1:20" ht="13.2" x14ac:dyDescent="0.25">
      <c r="A4680" s="7" t="s">
        <v>10351</v>
      </c>
      <c r="B4680" s="7" t="s">
        <v>55</v>
      </c>
      <c r="C4680" s="7" t="s">
        <v>30</v>
      </c>
      <c r="D4680" s="7" t="s">
        <v>34</v>
      </c>
      <c r="E4680" s="7" t="s">
        <v>17</v>
      </c>
      <c r="F4680" s="7" t="s">
        <v>10352</v>
      </c>
      <c r="G4680" s="7" t="s">
        <v>10353</v>
      </c>
      <c r="H4680" s="7">
        <v>44</v>
      </c>
      <c r="I4680" s="7">
        <v>11.3</v>
      </c>
      <c r="J4680" s="7">
        <v>8</v>
      </c>
      <c r="K4680" s="7">
        <v>90.4</v>
      </c>
      <c r="L4680" s="7" t="s">
        <v>23</v>
      </c>
      <c r="M4680" s="9">
        <v>4</v>
      </c>
      <c r="N4680" s="6" t="str">
        <f>IF(ev_charging_network_usage_!$I4680&lt;=10,"Low",IF(ev_charging_network_usage_!$I4680&lt;=30,"Medium","High"))</f>
        <v>Medium</v>
      </c>
      <c r="O4680" s="6" t="str">
        <f t="shared" si="297"/>
        <v>Medium Satisfaction</v>
      </c>
      <c r="P4680" s="6" t="str">
        <f>IF(ev_charging_network_usage_!$H4680&lt;30,"Short Charging",IF(ev_charging_network_usage_!$H4680&lt;=60,"Medium Charging","Long Charging"))</f>
        <v>Medium Charging</v>
      </c>
      <c r="Q4680" s="6">
        <f t="shared" si="296"/>
        <v>2</v>
      </c>
      <c r="R4680" s="30">
        <f t="shared" si="294"/>
        <v>0.7631944444444444</v>
      </c>
      <c r="S4680" s="28">
        <f t="shared" si="295"/>
        <v>45622</v>
      </c>
      <c r="T4680" s="28"/>
    </row>
    <row r="4681" spans="1:20" ht="13.2" x14ac:dyDescent="0.25">
      <c r="A4681" s="3" t="s">
        <v>10354</v>
      </c>
      <c r="B4681" s="3" t="s">
        <v>14</v>
      </c>
      <c r="C4681" s="3" t="s">
        <v>30</v>
      </c>
      <c r="D4681" s="3" t="s">
        <v>16</v>
      </c>
      <c r="E4681" s="3" t="s">
        <v>17</v>
      </c>
      <c r="F4681" s="4">
        <v>45483.111111111109</v>
      </c>
      <c r="G4681" s="4">
        <v>45483.129861111112</v>
      </c>
      <c r="H4681" s="3">
        <v>27</v>
      </c>
      <c r="I4681" s="3">
        <v>35.94</v>
      </c>
      <c r="J4681" s="3">
        <v>10</v>
      </c>
      <c r="K4681" s="3">
        <v>359.4</v>
      </c>
      <c r="L4681" s="3" t="s">
        <v>23</v>
      </c>
      <c r="M4681" s="5">
        <v>3</v>
      </c>
      <c r="N4681" s="6" t="str">
        <f>IF(ev_charging_network_usage_!$I4681&lt;=10,"Low",IF(ev_charging_network_usage_!$I4681&lt;=30,"Medium","High"))</f>
        <v>High</v>
      </c>
      <c r="O4681" s="6" t="str">
        <f t="shared" si="297"/>
        <v>Medium Satisfaction</v>
      </c>
      <c r="P4681" s="6" t="str">
        <f>IF(ev_charging_network_usage_!$H4681&lt;30,"Short Charging",IF(ev_charging_network_usage_!$H4681&lt;=60,"Medium Charging","Long Charging"))</f>
        <v>Short Charging</v>
      </c>
      <c r="Q4681" s="6">
        <f t="shared" si="296"/>
        <v>2</v>
      </c>
      <c r="R4681" s="30">
        <f t="shared" si="294"/>
        <v>0.1111111111111111</v>
      </c>
      <c r="S4681" s="28">
        <f t="shared" si="295"/>
        <v>45483</v>
      </c>
      <c r="T4681" s="28"/>
    </row>
    <row r="4682" spans="1:20" ht="13.2" x14ac:dyDescent="0.25">
      <c r="A4682" s="7" t="s">
        <v>10355</v>
      </c>
      <c r="B4682" s="7" t="s">
        <v>78</v>
      </c>
      <c r="C4682" s="7" t="s">
        <v>15</v>
      </c>
      <c r="D4682" s="7" t="s">
        <v>31</v>
      </c>
      <c r="E4682" s="7" t="s">
        <v>35</v>
      </c>
      <c r="F4682" s="8">
        <v>45323.60833333333</v>
      </c>
      <c r="G4682" s="8">
        <v>45323.666666666664</v>
      </c>
      <c r="H4682" s="7">
        <v>84</v>
      </c>
      <c r="I4682" s="7">
        <v>13.34</v>
      </c>
      <c r="J4682" s="7">
        <v>15</v>
      </c>
      <c r="K4682" s="7">
        <v>200.1</v>
      </c>
      <c r="L4682" s="7" t="s">
        <v>18</v>
      </c>
      <c r="M4682" s="9">
        <v>1</v>
      </c>
      <c r="N4682" s="6" t="str">
        <f>IF(ev_charging_network_usage_!$I4682&lt;=10,"Low",IF(ev_charging_network_usage_!$I4682&lt;=30,"Medium","High"))</f>
        <v>Medium</v>
      </c>
      <c r="O4682" s="6" t="str">
        <f t="shared" si="297"/>
        <v>Low Satisfaction</v>
      </c>
      <c r="P4682" s="6" t="str">
        <f>IF(ev_charging_network_usage_!$H4682&lt;30,"Short Charging",IF(ev_charging_network_usage_!$H4682&lt;=60,"Medium Charging","Long Charging"))</f>
        <v>Long Charging</v>
      </c>
      <c r="Q4682" s="6">
        <f t="shared" si="296"/>
        <v>3</v>
      </c>
      <c r="R4682" s="30">
        <f t="shared" si="294"/>
        <v>0.60833333333333328</v>
      </c>
      <c r="S4682" s="28">
        <f t="shared" si="295"/>
        <v>45323</v>
      </c>
      <c r="T4682" s="28"/>
    </row>
    <row r="4683" spans="1:20" ht="13.2" x14ac:dyDescent="0.25">
      <c r="A4683" s="3" t="s">
        <v>10356</v>
      </c>
      <c r="B4683" s="3" t="s">
        <v>14</v>
      </c>
      <c r="C4683" s="3" t="s">
        <v>15</v>
      </c>
      <c r="D4683" s="3" t="s">
        <v>31</v>
      </c>
      <c r="E4683" s="3" t="s">
        <v>17</v>
      </c>
      <c r="F4683" s="10">
        <v>45637.56527777778</v>
      </c>
      <c r="G4683" s="10">
        <v>45637.604861111111</v>
      </c>
      <c r="H4683" s="3">
        <v>57</v>
      </c>
      <c r="I4683" s="3">
        <v>41.96</v>
      </c>
      <c r="J4683" s="3">
        <v>10</v>
      </c>
      <c r="K4683" s="3">
        <v>419.6</v>
      </c>
      <c r="L4683" s="3" t="s">
        <v>27</v>
      </c>
      <c r="M4683" s="5">
        <v>3</v>
      </c>
      <c r="N4683" s="6" t="str">
        <f>IF(ev_charging_network_usage_!$I4683&lt;=10,"Low",IF(ev_charging_network_usage_!$I4683&lt;=30,"Medium","High"))</f>
        <v>High</v>
      </c>
      <c r="O4683" s="6" t="str">
        <f t="shared" si="297"/>
        <v>Medium Satisfaction</v>
      </c>
      <c r="P4683" s="6" t="str">
        <f>IF(ev_charging_network_usage_!$H4683&lt;30,"Short Charging",IF(ev_charging_network_usage_!$H4683&lt;=60,"Medium Charging","Long Charging"))</f>
        <v>Medium Charging</v>
      </c>
      <c r="Q4683" s="6">
        <f t="shared" si="296"/>
        <v>3</v>
      </c>
      <c r="R4683" s="30">
        <f t="shared" si="294"/>
        <v>0.56527777777777777</v>
      </c>
      <c r="S4683" s="28">
        <f t="shared" si="295"/>
        <v>45637</v>
      </c>
      <c r="T4683" s="28"/>
    </row>
    <row r="4684" spans="1:20" ht="13.2" x14ac:dyDescent="0.25">
      <c r="A4684" s="7" t="s">
        <v>10357</v>
      </c>
      <c r="B4684" s="7" t="s">
        <v>29</v>
      </c>
      <c r="C4684" s="7" t="s">
        <v>30</v>
      </c>
      <c r="D4684" s="7" t="s">
        <v>34</v>
      </c>
      <c r="E4684" s="7" t="s">
        <v>17</v>
      </c>
      <c r="F4684" s="8">
        <v>45393.974999999999</v>
      </c>
      <c r="G4684" s="8">
        <v>45423.030555555553</v>
      </c>
      <c r="H4684" s="7">
        <v>80</v>
      </c>
      <c r="I4684" s="7">
        <v>53.21</v>
      </c>
      <c r="J4684" s="7">
        <v>12</v>
      </c>
      <c r="K4684" s="7">
        <v>638.52</v>
      </c>
      <c r="L4684" s="7" t="s">
        <v>38</v>
      </c>
      <c r="M4684" s="9">
        <v>1</v>
      </c>
      <c r="N4684" s="6" t="str">
        <f>IF(ev_charging_network_usage_!$I4684&lt;=10,"Low",IF(ev_charging_network_usage_!$I4684&lt;=30,"Medium","High"))</f>
        <v>High</v>
      </c>
      <c r="O4684" s="6" t="str">
        <f t="shared" si="297"/>
        <v>Low Satisfaction</v>
      </c>
      <c r="P4684" s="6" t="str">
        <f>IF(ev_charging_network_usage_!$H4684&lt;30,"Short Charging",IF(ev_charging_network_usage_!$H4684&lt;=60,"Medium Charging","Long Charging"))</f>
        <v>Long Charging</v>
      </c>
      <c r="Q4684" s="6">
        <f t="shared" si="296"/>
        <v>2</v>
      </c>
      <c r="R4684" s="30">
        <f t="shared" si="294"/>
        <v>0.97499999999999998</v>
      </c>
      <c r="S4684" s="28">
        <f t="shared" si="295"/>
        <v>45393</v>
      </c>
      <c r="T4684" s="28"/>
    </row>
    <row r="4685" spans="1:20" ht="13.2" x14ac:dyDescent="0.25">
      <c r="A4685" s="3" t="s">
        <v>10358</v>
      </c>
      <c r="B4685" s="3" t="s">
        <v>48</v>
      </c>
      <c r="C4685" s="3" t="s">
        <v>15</v>
      </c>
      <c r="D4685" s="3" t="s">
        <v>16</v>
      </c>
      <c r="E4685" s="3" t="s">
        <v>35</v>
      </c>
      <c r="F4685" s="3" t="s">
        <v>10359</v>
      </c>
      <c r="G4685" s="3" t="s">
        <v>10360</v>
      </c>
      <c r="H4685" s="3">
        <v>118</v>
      </c>
      <c r="I4685" s="3">
        <v>11.99</v>
      </c>
      <c r="J4685" s="3">
        <v>12</v>
      </c>
      <c r="K4685" s="3">
        <v>143.88</v>
      </c>
      <c r="L4685" s="3" t="s">
        <v>18</v>
      </c>
      <c r="M4685" s="5">
        <v>2</v>
      </c>
      <c r="N4685" s="6" t="str">
        <f>IF(ev_charging_network_usage_!$I4685&lt;=10,"Low",IF(ev_charging_network_usage_!$I4685&lt;=30,"Medium","High"))</f>
        <v>Medium</v>
      </c>
      <c r="O4685" s="6" t="str">
        <f t="shared" si="297"/>
        <v>Low Satisfaction</v>
      </c>
      <c r="P4685" s="6" t="str">
        <f>IF(ev_charging_network_usage_!$H4685&lt;30,"Short Charging",IF(ev_charging_network_usage_!$H4685&lt;=60,"Medium Charging","Long Charging"))</f>
        <v>Long Charging</v>
      </c>
      <c r="Q4685" s="6">
        <f t="shared" si="296"/>
        <v>3</v>
      </c>
      <c r="R4685" s="30">
        <f t="shared" si="294"/>
        <v>0.37361111111111112</v>
      </c>
      <c r="S4685" s="28">
        <f t="shared" si="295"/>
        <v>45277</v>
      </c>
      <c r="T4685" s="28"/>
    </row>
    <row r="4686" spans="1:20" ht="13.2" x14ac:dyDescent="0.25">
      <c r="A4686" s="7" t="s">
        <v>10361</v>
      </c>
      <c r="B4686" s="7" t="s">
        <v>78</v>
      </c>
      <c r="C4686" s="7" t="s">
        <v>21</v>
      </c>
      <c r="D4686" s="7" t="s">
        <v>34</v>
      </c>
      <c r="E4686" s="7" t="s">
        <v>35</v>
      </c>
      <c r="F4686" s="8">
        <v>45266.730555555558</v>
      </c>
      <c r="G4686" s="8">
        <v>45266.806250000001</v>
      </c>
      <c r="H4686" s="7">
        <v>109</v>
      </c>
      <c r="I4686" s="7">
        <v>25.19</v>
      </c>
      <c r="J4686" s="7">
        <v>8</v>
      </c>
      <c r="K4686" s="7">
        <v>201.52</v>
      </c>
      <c r="L4686" s="7" t="s">
        <v>27</v>
      </c>
      <c r="M4686" s="9">
        <v>4</v>
      </c>
      <c r="N4686" s="6" t="str">
        <f>IF(ev_charging_network_usage_!$I4686&lt;=10,"Low",IF(ev_charging_network_usage_!$I4686&lt;=30,"Medium","High"))</f>
        <v>Medium</v>
      </c>
      <c r="O4686" s="6" t="str">
        <f t="shared" si="297"/>
        <v>Medium Satisfaction</v>
      </c>
      <c r="P4686" s="6" t="str">
        <f>IF(ev_charging_network_usage_!$H4686&lt;30,"Short Charging",IF(ev_charging_network_usage_!$H4686&lt;=60,"Medium Charging","Long Charging"))</f>
        <v>Long Charging</v>
      </c>
      <c r="Q4686" s="6">
        <f t="shared" si="296"/>
        <v>1</v>
      </c>
      <c r="R4686" s="30">
        <f t="shared" si="294"/>
        <v>0.73055555555555551</v>
      </c>
      <c r="S4686" s="28">
        <f t="shared" si="295"/>
        <v>45266</v>
      </c>
      <c r="T4686" s="28"/>
    </row>
    <row r="4687" spans="1:20" ht="13.2" x14ac:dyDescent="0.25">
      <c r="A4687" s="3" t="s">
        <v>10362</v>
      </c>
      <c r="B4687" s="3" t="s">
        <v>20</v>
      </c>
      <c r="C4687" s="3" t="s">
        <v>21</v>
      </c>
      <c r="D4687" s="3" t="s">
        <v>31</v>
      </c>
      <c r="E4687" s="3" t="s">
        <v>35</v>
      </c>
      <c r="F4687" s="4">
        <v>45048.752083333333</v>
      </c>
      <c r="G4687" s="4">
        <v>45048.811111111114</v>
      </c>
      <c r="H4687" s="3">
        <v>85</v>
      </c>
      <c r="I4687" s="3">
        <v>30.01</v>
      </c>
      <c r="J4687" s="3">
        <v>10</v>
      </c>
      <c r="K4687" s="3">
        <v>300.10000000000002</v>
      </c>
      <c r="L4687" s="3" t="s">
        <v>38</v>
      </c>
      <c r="M4687" s="5">
        <v>4</v>
      </c>
      <c r="N4687" s="6" t="str">
        <f>IF(ev_charging_network_usage_!$I4687&lt;=10,"Low",IF(ev_charging_network_usage_!$I4687&lt;=30,"Medium","High"))</f>
        <v>High</v>
      </c>
      <c r="O4687" s="6" t="str">
        <f t="shared" si="297"/>
        <v>Medium Satisfaction</v>
      </c>
      <c r="P4687" s="6" t="str">
        <f>IF(ev_charging_network_usage_!$H4687&lt;30,"Short Charging",IF(ev_charging_network_usage_!$H4687&lt;=60,"Medium Charging","Long Charging"))</f>
        <v>Long Charging</v>
      </c>
      <c r="Q4687" s="6">
        <f t="shared" si="296"/>
        <v>1</v>
      </c>
      <c r="R4687" s="30">
        <f t="shared" si="294"/>
        <v>0.75208333333333333</v>
      </c>
      <c r="S4687" s="28">
        <f t="shared" si="295"/>
        <v>45048</v>
      </c>
      <c r="T4687" s="28"/>
    </row>
    <row r="4688" spans="1:20" ht="13.2" x14ac:dyDescent="0.25">
      <c r="A4688" s="7" t="s">
        <v>10363</v>
      </c>
      <c r="B4688" s="7" t="s">
        <v>55</v>
      </c>
      <c r="C4688" s="7" t="s">
        <v>30</v>
      </c>
      <c r="D4688" s="7" t="s">
        <v>16</v>
      </c>
      <c r="E4688" s="7" t="s">
        <v>35</v>
      </c>
      <c r="F4688" s="7" t="s">
        <v>10364</v>
      </c>
      <c r="G4688" s="7" t="s">
        <v>10365</v>
      </c>
      <c r="H4688" s="7">
        <v>59</v>
      </c>
      <c r="I4688" s="7">
        <v>34.270000000000003</v>
      </c>
      <c r="J4688" s="7">
        <v>10</v>
      </c>
      <c r="K4688" s="7">
        <v>342.7</v>
      </c>
      <c r="L4688" s="7" t="s">
        <v>23</v>
      </c>
      <c r="M4688" s="9">
        <v>5</v>
      </c>
      <c r="N4688" s="6" t="str">
        <f>IF(ev_charging_network_usage_!$I4688&lt;=10,"Low",IF(ev_charging_network_usage_!$I4688&lt;=30,"Medium","High"))</f>
        <v>High</v>
      </c>
      <c r="O4688" s="6" t="str">
        <f t="shared" si="297"/>
        <v>High Satisfaction</v>
      </c>
      <c r="P4688" s="6" t="str">
        <f>IF(ev_charging_network_usage_!$H4688&lt;30,"Short Charging",IF(ev_charging_network_usage_!$H4688&lt;=60,"Medium Charging","Long Charging"))</f>
        <v>Medium Charging</v>
      </c>
      <c r="Q4688" s="6">
        <f t="shared" si="296"/>
        <v>2</v>
      </c>
      <c r="R4688" s="30">
        <f t="shared" si="294"/>
        <v>0.5756944444444444</v>
      </c>
      <c r="S4688" s="28">
        <f t="shared" si="295"/>
        <v>45073</v>
      </c>
      <c r="T4688" s="28"/>
    </row>
    <row r="4689" spans="1:20" ht="13.2" x14ac:dyDescent="0.25">
      <c r="A4689" s="3" t="s">
        <v>10366</v>
      </c>
      <c r="B4689" s="3" t="s">
        <v>78</v>
      </c>
      <c r="C4689" s="3" t="s">
        <v>30</v>
      </c>
      <c r="D4689" s="3" t="s">
        <v>16</v>
      </c>
      <c r="E4689" s="3" t="s">
        <v>35</v>
      </c>
      <c r="F4689" s="4">
        <v>45205.49722222222</v>
      </c>
      <c r="G4689" s="4">
        <v>45205.574305555558</v>
      </c>
      <c r="H4689" s="3">
        <v>111</v>
      </c>
      <c r="I4689" s="3">
        <v>21.06</v>
      </c>
      <c r="J4689" s="3">
        <v>8</v>
      </c>
      <c r="K4689" s="3">
        <v>168.48</v>
      </c>
      <c r="L4689" s="3" t="s">
        <v>23</v>
      </c>
      <c r="M4689" s="5">
        <v>5</v>
      </c>
      <c r="N4689" s="6" t="str">
        <f>IF(ev_charging_network_usage_!$I4689&lt;=10,"Low",IF(ev_charging_network_usage_!$I4689&lt;=30,"Medium","High"))</f>
        <v>Medium</v>
      </c>
      <c r="O4689" s="6" t="str">
        <f t="shared" si="297"/>
        <v>High Satisfaction</v>
      </c>
      <c r="P4689" s="6" t="str">
        <f>IF(ev_charging_network_usage_!$H4689&lt;30,"Short Charging",IF(ev_charging_network_usage_!$H4689&lt;=60,"Medium Charging","Long Charging"))</f>
        <v>Long Charging</v>
      </c>
      <c r="Q4689" s="6">
        <f t="shared" si="296"/>
        <v>2</v>
      </c>
      <c r="R4689" s="30">
        <f t="shared" si="294"/>
        <v>0.49722222222222223</v>
      </c>
      <c r="S4689" s="28">
        <f t="shared" si="295"/>
        <v>45205</v>
      </c>
      <c r="T4689" s="28"/>
    </row>
    <row r="4690" spans="1:20" ht="13.2" x14ac:dyDescent="0.25">
      <c r="A4690" s="7" t="s">
        <v>10367</v>
      </c>
      <c r="B4690" s="7" t="s">
        <v>48</v>
      </c>
      <c r="C4690" s="7" t="s">
        <v>15</v>
      </c>
      <c r="D4690" s="7" t="s">
        <v>22</v>
      </c>
      <c r="E4690" s="7" t="s">
        <v>35</v>
      </c>
      <c r="F4690" s="8">
        <v>45359.15902777778</v>
      </c>
      <c r="G4690" s="8">
        <v>45359.209722222222</v>
      </c>
      <c r="H4690" s="7">
        <v>73</v>
      </c>
      <c r="I4690" s="7">
        <v>10.31</v>
      </c>
      <c r="J4690" s="7">
        <v>10</v>
      </c>
      <c r="K4690" s="7">
        <v>103.1</v>
      </c>
      <c r="L4690" s="7" t="s">
        <v>27</v>
      </c>
      <c r="M4690" s="9">
        <v>4</v>
      </c>
      <c r="N4690" s="6" t="str">
        <f>IF(ev_charging_network_usage_!$I4690&lt;=10,"Low",IF(ev_charging_network_usage_!$I4690&lt;=30,"Medium","High"))</f>
        <v>Medium</v>
      </c>
      <c r="O4690" s="6" t="str">
        <f t="shared" si="297"/>
        <v>Medium Satisfaction</v>
      </c>
      <c r="P4690" s="6" t="str">
        <f>IF(ev_charging_network_usage_!$H4690&lt;30,"Short Charging",IF(ev_charging_network_usage_!$H4690&lt;=60,"Medium Charging","Long Charging"))</f>
        <v>Long Charging</v>
      </c>
      <c r="Q4690" s="6">
        <f t="shared" si="296"/>
        <v>3</v>
      </c>
      <c r="R4690" s="30">
        <f t="shared" si="294"/>
        <v>0.15902777777777777</v>
      </c>
      <c r="S4690" s="28">
        <f t="shared" si="295"/>
        <v>45359</v>
      </c>
      <c r="T4690" s="28"/>
    </row>
    <row r="4691" spans="1:20" ht="13.2" x14ac:dyDescent="0.25">
      <c r="A4691" s="3" t="s">
        <v>10368</v>
      </c>
      <c r="B4691" s="3" t="s">
        <v>48</v>
      </c>
      <c r="C4691" s="3" t="s">
        <v>21</v>
      </c>
      <c r="D4691" s="3" t="s">
        <v>34</v>
      </c>
      <c r="E4691" s="3" t="s">
        <v>35</v>
      </c>
      <c r="F4691" s="4">
        <v>44933.09097222222</v>
      </c>
      <c r="G4691" s="4">
        <v>44933.104166666664</v>
      </c>
      <c r="H4691" s="3">
        <v>19</v>
      </c>
      <c r="I4691" s="3">
        <v>34.61</v>
      </c>
      <c r="J4691" s="3">
        <v>8</v>
      </c>
      <c r="K4691" s="3">
        <v>276.88</v>
      </c>
      <c r="L4691" s="3" t="s">
        <v>23</v>
      </c>
      <c r="M4691" s="5">
        <v>5</v>
      </c>
      <c r="N4691" s="6" t="str">
        <f>IF(ev_charging_network_usage_!$I4691&lt;=10,"Low",IF(ev_charging_network_usage_!$I4691&lt;=30,"Medium","High"))</f>
        <v>High</v>
      </c>
      <c r="O4691" s="6" t="str">
        <f t="shared" si="297"/>
        <v>High Satisfaction</v>
      </c>
      <c r="P4691" s="6" t="str">
        <f>IF(ev_charging_network_usage_!$H4691&lt;30,"Short Charging",IF(ev_charging_network_usage_!$H4691&lt;=60,"Medium Charging","Long Charging"))</f>
        <v>Short Charging</v>
      </c>
      <c r="Q4691" s="6">
        <f t="shared" si="296"/>
        <v>1</v>
      </c>
      <c r="R4691" s="30">
        <f t="shared" si="294"/>
        <v>9.0972222222222218E-2</v>
      </c>
      <c r="S4691" s="28">
        <f t="shared" si="295"/>
        <v>44933</v>
      </c>
      <c r="T4691" s="28"/>
    </row>
    <row r="4692" spans="1:20" ht="13.2" x14ac:dyDescent="0.25">
      <c r="A4692" s="7" t="s">
        <v>10369</v>
      </c>
      <c r="B4692" s="7" t="s">
        <v>14</v>
      </c>
      <c r="C4692" s="7" t="s">
        <v>30</v>
      </c>
      <c r="D4692" s="7" t="s">
        <v>34</v>
      </c>
      <c r="E4692" s="7" t="s">
        <v>35</v>
      </c>
      <c r="F4692" s="7" t="s">
        <v>10370</v>
      </c>
      <c r="G4692" s="7" t="s">
        <v>10371</v>
      </c>
      <c r="H4692" s="7">
        <v>53</v>
      </c>
      <c r="I4692" s="7">
        <v>14.12</v>
      </c>
      <c r="J4692" s="7">
        <v>12</v>
      </c>
      <c r="K4692" s="7">
        <v>169.44</v>
      </c>
      <c r="L4692" s="7" t="s">
        <v>38</v>
      </c>
      <c r="M4692" s="9">
        <v>1</v>
      </c>
      <c r="N4692" s="6" t="str">
        <f>IF(ev_charging_network_usage_!$I4692&lt;=10,"Low",IF(ev_charging_network_usage_!$I4692&lt;=30,"Medium","High"))</f>
        <v>Medium</v>
      </c>
      <c r="O4692" s="6" t="str">
        <f t="shared" si="297"/>
        <v>Low Satisfaction</v>
      </c>
      <c r="P4692" s="6" t="str">
        <f>IF(ev_charging_network_usage_!$H4692&lt;30,"Short Charging",IF(ev_charging_network_usage_!$H4692&lt;=60,"Medium Charging","Long Charging"))</f>
        <v>Medium Charging</v>
      </c>
      <c r="Q4692" s="6">
        <f t="shared" si="296"/>
        <v>2</v>
      </c>
      <c r="R4692" s="30">
        <f t="shared" si="294"/>
        <v>0.37708333333333333</v>
      </c>
      <c r="S4692" s="28">
        <f t="shared" si="295"/>
        <v>45192</v>
      </c>
      <c r="T4692" s="28"/>
    </row>
    <row r="4693" spans="1:20" ht="13.2" x14ac:dyDescent="0.25">
      <c r="A4693" s="3" t="s">
        <v>10372</v>
      </c>
      <c r="B4693" s="3" t="s">
        <v>14</v>
      </c>
      <c r="C4693" s="3" t="s">
        <v>21</v>
      </c>
      <c r="D4693" s="3" t="s">
        <v>34</v>
      </c>
      <c r="E4693" s="3" t="s">
        <v>17</v>
      </c>
      <c r="F4693" s="4">
        <v>45146.333333333336</v>
      </c>
      <c r="G4693" s="4">
        <v>45146.381249999999</v>
      </c>
      <c r="H4693" s="3">
        <v>69</v>
      </c>
      <c r="I4693" s="3">
        <v>20</v>
      </c>
      <c r="J4693" s="3">
        <v>15</v>
      </c>
      <c r="K4693" s="3">
        <v>300</v>
      </c>
      <c r="L4693" s="3" t="s">
        <v>23</v>
      </c>
      <c r="M4693" s="5">
        <v>3</v>
      </c>
      <c r="N4693" s="6" t="str">
        <f>IF(ev_charging_network_usage_!$I4693&lt;=10,"Low",IF(ev_charging_network_usage_!$I4693&lt;=30,"Medium","High"))</f>
        <v>Medium</v>
      </c>
      <c r="O4693" s="6" t="str">
        <f t="shared" si="297"/>
        <v>Medium Satisfaction</v>
      </c>
      <c r="P4693" s="6" t="str">
        <f>IF(ev_charging_network_usage_!$H4693&lt;30,"Short Charging",IF(ev_charging_network_usage_!$H4693&lt;=60,"Medium Charging","Long Charging"))</f>
        <v>Long Charging</v>
      </c>
      <c r="Q4693" s="6">
        <f t="shared" si="296"/>
        <v>1</v>
      </c>
      <c r="R4693" s="30">
        <f t="shared" si="294"/>
        <v>0.33333333333333331</v>
      </c>
      <c r="S4693" s="28">
        <f t="shared" si="295"/>
        <v>45146</v>
      </c>
      <c r="T4693" s="28"/>
    </row>
    <row r="4694" spans="1:20" ht="13.2" x14ac:dyDescent="0.25">
      <c r="A4694" s="7" t="s">
        <v>10373</v>
      </c>
      <c r="B4694" s="7" t="s">
        <v>55</v>
      </c>
      <c r="C4694" s="7" t="s">
        <v>15</v>
      </c>
      <c r="D4694" s="7" t="s">
        <v>34</v>
      </c>
      <c r="E4694" s="7" t="s">
        <v>35</v>
      </c>
      <c r="F4694" s="8">
        <v>45479.136111111111</v>
      </c>
      <c r="G4694" s="8">
        <v>45479.17083333333</v>
      </c>
      <c r="H4694" s="7">
        <v>50</v>
      </c>
      <c r="I4694" s="7">
        <v>18.09</v>
      </c>
      <c r="J4694" s="7">
        <v>15</v>
      </c>
      <c r="K4694" s="7">
        <v>271.35000000000002</v>
      </c>
      <c r="L4694" s="7" t="s">
        <v>23</v>
      </c>
      <c r="M4694" s="9">
        <v>2</v>
      </c>
      <c r="N4694" s="6" t="str">
        <f>IF(ev_charging_network_usage_!$I4694&lt;=10,"Low",IF(ev_charging_network_usage_!$I4694&lt;=30,"Medium","High"))</f>
        <v>Medium</v>
      </c>
      <c r="O4694" s="6" t="str">
        <f t="shared" si="297"/>
        <v>Low Satisfaction</v>
      </c>
      <c r="P4694" s="6" t="str">
        <f>IF(ev_charging_network_usage_!$H4694&lt;30,"Short Charging",IF(ev_charging_network_usage_!$H4694&lt;=60,"Medium Charging","Long Charging"))</f>
        <v>Medium Charging</v>
      </c>
      <c r="Q4694" s="6">
        <f t="shared" si="296"/>
        <v>3</v>
      </c>
      <c r="R4694" s="30">
        <f t="shared" si="294"/>
        <v>0.1361111111111111</v>
      </c>
      <c r="S4694" s="28">
        <f t="shared" si="295"/>
        <v>45479</v>
      </c>
      <c r="T4694" s="28"/>
    </row>
    <row r="4695" spans="1:20" ht="13.2" x14ac:dyDescent="0.25">
      <c r="A4695" s="3" t="s">
        <v>10374</v>
      </c>
      <c r="B4695" s="3" t="s">
        <v>14</v>
      </c>
      <c r="C4695" s="3" t="s">
        <v>21</v>
      </c>
      <c r="D4695" s="3" t="s">
        <v>31</v>
      </c>
      <c r="E4695" s="3" t="s">
        <v>35</v>
      </c>
      <c r="F4695" s="4">
        <v>45175.744444444441</v>
      </c>
      <c r="G4695" s="4">
        <v>45175.816666666666</v>
      </c>
      <c r="H4695" s="3">
        <v>104</v>
      </c>
      <c r="I4695" s="3">
        <v>14.28</v>
      </c>
      <c r="J4695" s="3">
        <v>10</v>
      </c>
      <c r="K4695" s="3">
        <v>142.80000000000001</v>
      </c>
      <c r="L4695" s="3" t="s">
        <v>18</v>
      </c>
      <c r="M4695" s="5">
        <v>1</v>
      </c>
      <c r="N4695" s="6" t="str">
        <f>IF(ev_charging_network_usage_!$I4695&lt;=10,"Low",IF(ev_charging_network_usage_!$I4695&lt;=30,"Medium","High"))</f>
        <v>Medium</v>
      </c>
      <c r="O4695" s="6" t="str">
        <f t="shared" si="297"/>
        <v>Low Satisfaction</v>
      </c>
      <c r="P4695" s="6" t="str">
        <f>IF(ev_charging_network_usage_!$H4695&lt;30,"Short Charging",IF(ev_charging_network_usage_!$H4695&lt;=60,"Medium Charging","Long Charging"))</f>
        <v>Long Charging</v>
      </c>
      <c r="Q4695" s="6">
        <f t="shared" si="296"/>
        <v>1</v>
      </c>
      <c r="R4695" s="30">
        <f t="shared" si="294"/>
        <v>0.74444444444444446</v>
      </c>
      <c r="S4695" s="28">
        <f t="shared" si="295"/>
        <v>45175</v>
      </c>
      <c r="T4695" s="28"/>
    </row>
    <row r="4696" spans="1:20" ht="13.2" x14ac:dyDescent="0.25">
      <c r="A4696" s="7" t="s">
        <v>10375</v>
      </c>
      <c r="B4696" s="7" t="s">
        <v>43</v>
      </c>
      <c r="C4696" s="7" t="s">
        <v>15</v>
      </c>
      <c r="D4696" s="7" t="s">
        <v>31</v>
      </c>
      <c r="E4696" s="7" t="s">
        <v>17</v>
      </c>
      <c r="F4696" s="8">
        <v>45025.771527777775</v>
      </c>
      <c r="G4696" s="8">
        <v>45025.818749999999</v>
      </c>
      <c r="H4696" s="7">
        <v>68</v>
      </c>
      <c r="I4696" s="7">
        <v>12.44</v>
      </c>
      <c r="J4696" s="7">
        <v>12</v>
      </c>
      <c r="K4696" s="7">
        <v>149.28</v>
      </c>
      <c r="L4696" s="7" t="s">
        <v>38</v>
      </c>
      <c r="M4696" s="9">
        <v>3</v>
      </c>
      <c r="N4696" s="6" t="str">
        <f>IF(ev_charging_network_usage_!$I4696&lt;=10,"Low",IF(ev_charging_network_usage_!$I4696&lt;=30,"Medium","High"))</f>
        <v>Medium</v>
      </c>
      <c r="O4696" s="6" t="str">
        <f t="shared" si="297"/>
        <v>Medium Satisfaction</v>
      </c>
      <c r="P4696" s="6" t="str">
        <f>IF(ev_charging_network_usage_!$H4696&lt;30,"Short Charging",IF(ev_charging_network_usage_!$H4696&lt;=60,"Medium Charging","Long Charging"))</f>
        <v>Long Charging</v>
      </c>
      <c r="Q4696" s="6">
        <f t="shared" si="296"/>
        <v>3</v>
      </c>
      <c r="R4696" s="30">
        <f t="shared" si="294"/>
        <v>0.77152777777777781</v>
      </c>
      <c r="S4696" s="28">
        <f t="shared" si="295"/>
        <v>45025</v>
      </c>
      <c r="T4696" s="28"/>
    </row>
    <row r="4697" spans="1:20" ht="13.2" x14ac:dyDescent="0.25">
      <c r="A4697" s="3" t="s">
        <v>10376</v>
      </c>
      <c r="B4697" s="3" t="s">
        <v>14</v>
      </c>
      <c r="C4697" s="3" t="s">
        <v>21</v>
      </c>
      <c r="D4697" s="3" t="s">
        <v>16</v>
      </c>
      <c r="E4697" s="3" t="s">
        <v>17</v>
      </c>
      <c r="F4697" s="4">
        <v>45298.175694444442</v>
      </c>
      <c r="G4697" s="4">
        <v>45298.246527777781</v>
      </c>
      <c r="H4697" s="3">
        <v>102</v>
      </c>
      <c r="I4697" s="3">
        <v>47.77</v>
      </c>
      <c r="J4697" s="3">
        <v>15</v>
      </c>
      <c r="K4697" s="3">
        <v>716.55</v>
      </c>
      <c r="L4697" s="3" t="s">
        <v>18</v>
      </c>
      <c r="M4697" s="5">
        <v>2</v>
      </c>
      <c r="N4697" s="6" t="str">
        <f>IF(ev_charging_network_usage_!$I4697&lt;=10,"Low",IF(ev_charging_network_usage_!$I4697&lt;=30,"Medium","High"))</f>
        <v>High</v>
      </c>
      <c r="O4697" s="6" t="str">
        <f t="shared" si="297"/>
        <v>Low Satisfaction</v>
      </c>
      <c r="P4697" s="6" t="str">
        <f>IF(ev_charging_network_usage_!$H4697&lt;30,"Short Charging",IF(ev_charging_network_usage_!$H4697&lt;=60,"Medium Charging","Long Charging"))</f>
        <v>Long Charging</v>
      </c>
      <c r="Q4697" s="6">
        <f t="shared" si="296"/>
        <v>1</v>
      </c>
      <c r="R4697" s="30">
        <f t="shared" si="294"/>
        <v>0.17569444444444443</v>
      </c>
      <c r="S4697" s="28">
        <f t="shared" si="295"/>
        <v>45298</v>
      </c>
      <c r="T4697" s="28"/>
    </row>
    <row r="4698" spans="1:20" ht="13.2" x14ac:dyDescent="0.25">
      <c r="A4698" s="7" t="s">
        <v>10377</v>
      </c>
      <c r="B4698" s="7" t="s">
        <v>78</v>
      </c>
      <c r="C4698" s="7" t="s">
        <v>21</v>
      </c>
      <c r="D4698" s="7" t="s">
        <v>31</v>
      </c>
      <c r="E4698" s="7" t="s">
        <v>17</v>
      </c>
      <c r="F4698" s="7" t="s">
        <v>10378</v>
      </c>
      <c r="G4698" s="7" t="s">
        <v>10379</v>
      </c>
      <c r="H4698" s="7">
        <v>72</v>
      </c>
      <c r="I4698" s="7">
        <v>39.29</v>
      </c>
      <c r="J4698" s="7">
        <v>10</v>
      </c>
      <c r="K4698" s="7">
        <v>392.9</v>
      </c>
      <c r="L4698" s="7" t="s">
        <v>23</v>
      </c>
      <c r="M4698" s="9">
        <v>5</v>
      </c>
      <c r="N4698" s="6" t="str">
        <f>IF(ev_charging_network_usage_!$I4698&lt;=10,"Low",IF(ev_charging_network_usage_!$I4698&lt;=30,"Medium","High"))</f>
        <v>High</v>
      </c>
      <c r="O4698" s="6" t="str">
        <f t="shared" si="297"/>
        <v>High Satisfaction</v>
      </c>
      <c r="P4698" s="6" t="str">
        <f>IF(ev_charging_network_usage_!$H4698&lt;30,"Short Charging",IF(ev_charging_network_usage_!$H4698&lt;=60,"Medium Charging","Long Charging"))</f>
        <v>Long Charging</v>
      </c>
      <c r="Q4698" s="6">
        <f t="shared" si="296"/>
        <v>1</v>
      </c>
      <c r="R4698" s="30">
        <f t="shared" si="294"/>
        <v>0.11388888888888889</v>
      </c>
      <c r="S4698" s="28">
        <f t="shared" si="295"/>
        <v>45063</v>
      </c>
      <c r="T4698" s="28"/>
    </row>
    <row r="4699" spans="1:20" ht="13.2" x14ac:dyDescent="0.25">
      <c r="A4699" s="3" t="s">
        <v>10380</v>
      </c>
      <c r="B4699" s="3" t="s">
        <v>48</v>
      </c>
      <c r="C4699" s="3" t="s">
        <v>30</v>
      </c>
      <c r="D4699" s="3" t="s">
        <v>22</v>
      </c>
      <c r="E4699" s="3" t="s">
        <v>35</v>
      </c>
      <c r="F4699" s="3" t="s">
        <v>10381</v>
      </c>
      <c r="G4699" s="3" t="s">
        <v>10382</v>
      </c>
      <c r="H4699" s="3">
        <v>114</v>
      </c>
      <c r="I4699" s="3">
        <v>6.98</v>
      </c>
      <c r="J4699" s="3">
        <v>8</v>
      </c>
      <c r="K4699" s="3">
        <v>55.84</v>
      </c>
      <c r="L4699" s="3" t="s">
        <v>23</v>
      </c>
      <c r="M4699" s="5">
        <v>3</v>
      </c>
      <c r="N4699" s="6" t="str">
        <f>IF(ev_charging_network_usage_!$I4699&lt;=10,"Low",IF(ev_charging_network_usage_!$I4699&lt;=30,"Medium","High"))</f>
        <v>Low</v>
      </c>
      <c r="O4699" s="6" t="str">
        <f t="shared" si="297"/>
        <v>Medium Satisfaction</v>
      </c>
      <c r="P4699" s="6" t="str">
        <f>IF(ev_charging_network_usage_!$H4699&lt;30,"Short Charging",IF(ev_charging_network_usage_!$H4699&lt;=60,"Medium Charging","Long Charging"))</f>
        <v>Long Charging</v>
      </c>
      <c r="Q4699" s="6">
        <f t="shared" si="296"/>
        <v>2</v>
      </c>
      <c r="R4699" s="30">
        <f t="shared" si="294"/>
        <v>0.14861111111111111</v>
      </c>
      <c r="S4699" s="28">
        <f t="shared" si="295"/>
        <v>44979</v>
      </c>
      <c r="T4699" s="28"/>
    </row>
    <row r="4700" spans="1:20" ht="13.2" x14ac:dyDescent="0.25">
      <c r="A4700" s="7" t="s">
        <v>10383</v>
      </c>
      <c r="B4700" s="7" t="s">
        <v>20</v>
      </c>
      <c r="C4700" s="7" t="s">
        <v>30</v>
      </c>
      <c r="D4700" s="7" t="s">
        <v>34</v>
      </c>
      <c r="E4700" s="7" t="s">
        <v>35</v>
      </c>
      <c r="F4700" s="7" t="s">
        <v>10384</v>
      </c>
      <c r="G4700" s="7" t="s">
        <v>10385</v>
      </c>
      <c r="H4700" s="7">
        <v>38</v>
      </c>
      <c r="I4700" s="7">
        <v>54.15</v>
      </c>
      <c r="J4700" s="7">
        <v>15</v>
      </c>
      <c r="K4700" s="7">
        <v>812.25</v>
      </c>
      <c r="L4700" s="7" t="s">
        <v>27</v>
      </c>
      <c r="M4700" s="9">
        <v>5</v>
      </c>
      <c r="N4700" s="6" t="str">
        <f>IF(ev_charging_network_usage_!$I4700&lt;=10,"Low",IF(ev_charging_network_usage_!$I4700&lt;=30,"Medium","High"))</f>
        <v>High</v>
      </c>
      <c r="O4700" s="6" t="str">
        <f t="shared" si="297"/>
        <v>High Satisfaction</v>
      </c>
      <c r="P4700" s="6" t="str">
        <f>IF(ev_charging_network_usage_!$H4700&lt;30,"Short Charging",IF(ev_charging_network_usage_!$H4700&lt;=60,"Medium Charging","Long Charging"))</f>
        <v>Medium Charging</v>
      </c>
      <c r="Q4700" s="6">
        <f t="shared" si="296"/>
        <v>2</v>
      </c>
      <c r="R4700" s="30">
        <f t="shared" si="294"/>
        <v>1.1111111111111112E-2</v>
      </c>
      <c r="S4700" s="28">
        <f t="shared" si="295"/>
        <v>44978</v>
      </c>
      <c r="T4700" s="28"/>
    </row>
    <row r="4701" spans="1:20" ht="13.2" x14ac:dyDescent="0.25">
      <c r="A4701" s="3" t="s">
        <v>10386</v>
      </c>
      <c r="B4701" s="3" t="s">
        <v>43</v>
      </c>
      <c r="C4701" s="3" t="s">
        <v>21</v>
      </c>
      <c r="D4701" s="3" t="s">
        <v>16</v>
      </c>
      <c r="E4701" s="3" t="s">
        <v>35</v>
      </c>
      <c r="F4701" s="4">
        <v>45445.600694444445</v>
      </c>
      <c r="G4701" s="4">
        <v>45445.628472222219</v>
      </c>
      <c r="H4701" s="3">
        <v>40</v>
      </c>
      <c r="I4701" s="3">
        <v>41.47</v>
      </c>
      <c r="J4701" s="3">
        <v>12</v>
      </c>
      <c r="K4701" s="3">
        <v>497.64</v>
      </c>
      <c r="L4701" s="3" t="s">
        <v>27</v>
      </c>
      <c r="M4701" s="5">
        <v>2</v>
      </c>
      <c r="N4701" s="6" t="str">
        <f>IF(ev_charging_network_usage_!$I4701&lt;=10,"Low",IF(ev_charging_network_usage_!$I4701&lt;=30,"Medium","High"))</f>
        <v>High</v>
      </c>
      <c r="O4701" s="6" t="str">
        <f t="shared" si="297"/>
        <v>Low Satisfaction</v>
      </c>
      <c r="P4701" s="6" t="str">
        <f>IF(ev_charging_network_usage_!$H4701&lt;30,"Short Charging",IF(ev_charging_network_usage_!$H4701&lt;=60,"Medium Charging","Long Charging"))</f>
        <v>Medium Charging</v>
      </c>
      <c r="Q4701" s="6">
        <f t="shared" si="296"/>
        <v>1</v>
      </c>
      <c r="R4701" s="30">
        <f t="shared" si="294"/>
        <v>0.60069444444444442</v>
      </c>
      <c r="S4701" s="28">
        <f t="shared" si="295"/>
        <v>45445</v>
      </c>
      <c r="T4701" s="28"/>
    </row>
    <row r="4702" spans="1:20" ht="13.2" x14ac:dyDescent="0.25">
      <c r="A4702" s="7" t="s">
        <v>10387</v>
      </c>
      <c r="B4702" s="7" t="s">
        <v>29</v>
      </c>
      <c r="C4702" s="7" t="s">
        <v>15</v>
      </c>
      <c r="D4702" s="7" t="s">
        <v>22</v>
      </c>
      <c r="E4702" s="7" t="s">
        <v>17</v>
      </c>
      <c r="F4702" s="7" t="s">
        <v>10388</v>
      </c>
      <c r="G4702" s="7" t="s">
        <v>10389</v>
      </c>
      <c r="H4702" s="7">
        <v>23</v>
      </c>
      <c r="I4702" s="7">
        <v>11.21</v>
      </c>
      <c r="J4702" s="7">
        <v>10</v>
      </c>
      <c r="K4702" s="7">
        <v>112.1</v>
      </c>
      <c r="L4702" s="7" t="s">
        <v>18</v>
      </c>
      <c r="M4702" s="9">
        <v>2</v>
      </c>
      <c r="N4702" s="6" t="str">
        <f>IF(ev_charging_network_usage_!$I4702&lt;=10,"Low",IF(ev_charging_network_usage_!$I4702&lt;=30,"Medium","High"))</f>
        <v>Medium</v>
      </c>
      <c r="O4702" s="6" t="str">
        <f t="shared" si="297"/>
        <v>Low Satisfaction</v>
      </c>
      <c r="P4702" s="6" t="str">
        <f>IF(ev_charging_network_usage_!$H4702&lt;30,"Short Charging",IF(ev_charging_network_usage_!$H4702&lt;=60,"Medium Charging","Long Charging"))</f>
        <v>Short Charging</v>
      </c>
      <c r="Q4702" s="6">
        <f t="shared" si="296"/>
        <v>3</v>
      </c>
      <c r="R4702" s="30">
        <f t="shared" si="294"/>
        <v>0.41944444444444445</v>
      </c>
      <c r="S4702" s="28">
        <f t="shared" si="295"/>
        <v>45101</v>
      </c>
      <c r="T4702" s="28"/>
    </row>
    <row r="4703" spans="1:20" ht="13.2" x14ac:dyDescent="0.25">
      <c r="A4703" s="3" t="s">
        <v>10390</v>
      </c>
      <c r="B4703" s="3" t="s">
        <v>55</v>
      </c>
      <c r="C4703" s="3" t="s">
        <v>30</v>
      </c>
      <c r="D4703" s="3" t="s">
        <v>22</v>
      </c>
      <c r="E4703" s="3" t="s">
        <v>17</v>
      </c>
      <c r="F4703" s="4">
        <v>45025.20416666667</v>
      </c>
      <c r="G4703" s="4">
        <v>45025.234722222223</v>
      </c>
      <c r="H4703" s="3">
        <v>44</v>
      </c>
      <c r="I4703" s="3">
        <v>54.64</v>
      </c>
      <c r="J4703" s="3">
        <v>12</v>
      </c>
      <c r="K4703" s="3">
        <v>655.68</v>
      </c>
      <c r="L4703" s="3" t="s">
        <v>23</v>
      </c>
      <c r="M4703" s="5">
        <v>4</v>
      </c>
      <c r="N4703" s="6" t="str">
        <f>IF(ev_charging_network_usage_!$I4703&lt;=10,"Low",IF(ev_charging_network_usage_!$I4703&lt;=30,"Medium","High"))</f>
        <v>High</v>
      </c>
      <c r="O4703" s="6" t="str">
        <f t="shared" si="297"/>
        <v>Medium Satisfaction</v>
      </c>
      <c r="P4703" s="6" t="str">
        <f>IF(ev_charging_network_usage_!$H4703&lt;30,"Short Charging",IF(ev_charging_network_usage_!$H4703&lt;=60,"Medium Charging","Long Charging"))</f>
        <v>Medium Charging</v>
      </c>
      <c r="Q4703" s="6">
        <f t="shared" si="296"/>
        <v>2</v>
      </c>
      <c r="R4703" s="30">
        <f t="shared" si="294"/>
        <v>0.20416666666666666</v>
      </c>
      <c r="S4703" s="28">
        <f t="shared" si="295"/>
        <v>45025</v>
      </c>
      <c r="T4703" s="28"/>
    </row>
    <row r="4704" spans="1:20" ht="13.2" x14ac:dyDescent="0.25">
      <c r="A4704" s="7" t="s">
        <v>10391</v>
      </c>
      <c r="B4704" s="7" t="s">
        <v>43</v>
      </c>
      <c r="C4704" s="7" t="s">
        <v>15</v>
      </c>
      <c r="D4704" s="7" t="s">
        <v>31</v>
      </c>
      <c r="E4704" s="7" t="s">
        <v>35</v>
      </c>
      <c r="F4704" s="7" t="s">
        <v>10392</v>
      </c>
      <c r="G4704" s="7" t="s">
        <v>10393</v>
      </c>
      <c r="H4704" s="7">
        <v>39</v>
      </c>
      <c r="I4704" s="7">
        <v>29.99</v>
      </c>
      <c r="J4704" s="7">
        <v>8</v>
      </c>
      <c r="K4704" s="7">
        <v>239.92</v>
      </c>
      <c r="L4704" s="7" t="s">
        <v>23</v>
      </c>
      <c r="M4704" s="9">
        <v>2</v>
      </c>
      <c r="N4704" s="6" t="str">
        <f>IF(ev_charging_network_usage_!$I4704&lt;=10,"Low",IF(ev_charging_network_usage_!$I4704&lt;=30,"Medium","High"))</f>
        <v>Medium</v>
      </c>
      <c r="O4704" s="6" t="str">
        <f t="shared" si="297"/>
        <v>Low Satisfaction</v>
      </c>
      <c r="P4704" s="6" t="str">
        <f>IF(ev_charging_network_usage_!$H4704&lt;30,"Short Charging",IF(ev_charging_network_usage_!$H4704&lt;=60,"Medium Charging","Long Charging"))</f>
        <v>Medium Charging</v>
      </c>
      <c r="Q4704" s="6">
        <f t="shared" si="296"/>
        <v>3</v>
      </c>
      <c r="R4704" s="30">
        <f t="shared" si="294"/>
        <v>0.87916666666666665</v>
      </c>
      <c r="S4704" s="28">
        <f t="shared" si="295"/>
        <v>44953</v>
      </c>
      <c r="T4704" s="28"/>
    </row>
    <row r="4705" spans="1:20" ht="13.2" x14ac:dyDescent="0.25">
      <c r="A4705" s="3" t="s">
        <v>10394</v>
      </c>
      <c r="B4705" s="3" t="s">
        <v>48</v>
      </c>
      <c r="C4705" s="3" t="s">
        <v>15</v>
      </c>
      <c r="D4705" s="3" t="s">
        <v>31</v>
      </c>
      <c r="E4705" s="3" t="s">
        <v>17</v>
      </c>
      <c r="F4705" s="3" t="s">
        <v>10395</v>
      </c>
      <c r="G4705" s="3" t="s">
        <v>10396</v>
      </c>
      <c r="H4705" s="3">
        <v>63</v>
      </c>
      <c r="I4705" s="3">
        <v>51.23</v>
      </c>
      <c r="J4705" s="3">
        <v>10</v>
      </c>
      <c r="K4705" s="3">
        <v>512.29999999999995</v>
      </c>
      <c r="L4705" s="3" t="s">
        <v>38</v>
      </c>
      <c r="M4705" s="5">
        <v>3</v>
      </c>
      <c r="N4705" s="6" t="str">
        <f>IF(ev_charging_network_usage_!$I4705&lt;=10,"Low",IF(ev_charging_network_usage_!$I4705&lt;=30,"Medium","High"))</f>
        <v>High</v>
      </c>
      <c r="O4705" s="6" t="str">
        <f t="shared" si="297"/>
        <v>Medium Satisfaction</v>
      </c>
      <c r="P4705" s="6" t="str">
        <f>IF(ev_charging_network_usage_!$H4705&lt;30,"Short Charging",IF(ev_charging_network_usage_!$H4705&lt;=60,"Medium Charging","Long Charging"))</f>
        <v>Long Charging</v>
      </c>
      <c r="Q4705" s="6">
        <f t="shared" si="296"/>
        <v>3</v>
      </c>
      <c r="R4705" s="30">
        <f t="shared" si="294"/>
        <v>5.9722222222222225E-2</v>
      </c>
      <c r="S4705" s="28">
        <f t="shared" si="295"/>
        <v>45411</v>
      </c>
      <c r="T4705" s="28"/>
    </row>
    <row r="4706" spans="1:20" ht="13.2" x14ac:dyDescent="0.25">
      <c r="A4706" s="7" t="s">
        <v>10397</v>
      </c>
      <c r="B4706" s="7" t="s">
        <v>20</v>
      </c>
      <c r="C4706" s="7" t="s">
        <v>30</v>
      </c>
      <c r="D4706" s="7" t="s">
        <v>16</v>
      </c>
      <c r="E4706" s="7" t="s">
        <v>17</v>
      </c>
      <c r="F4706" s="8">
        <v>45570.15902777778</v>
      </c>
      <c r="G4706" s="8">
        <v>45570.185416666667</v>
      </c>
      <c r="H4706" s="7">
        <v>38</v>
      </c>
      <c r="I4706" s="7">
        <v>2.8</v>
      </c>
      <c r="J4706" s="7">
        <v>15</v>
      </c>
      <c r="K4706" s="7">
        <v>42</v>
      </c>
      <c r="L4706" s="7" t="s">
        <v>27</v>
      </c>
      <c r="M4706" s="9">
        <v>5</v>
      </c>
      <c r="N4706" s="6" t="str">
        <f>IF(ev_charging_network_usage_!$I4706&lt;=10,"Low",IF(ev_charging_network_usage_!$I4706&lt;=30,"Medium","High"))</f>
        <v>Low</v>
      </c>
      <c r="O4706" s="6" t="str">
        <f t="shared" si="297"/>
        <v>High Satisfaction</v>
      </c>
      <c r="P4706" s="6" t="str">
        <f>IF(ev_charging_network_usage_!$H4706&lt;30,"Short Charging",IF(ev_charging_network_usage_!$H4706&lt;=60,"Medium Charging","Long Charging"))</f>
        <v>Medium Charging</v>
      </c>
      <c r="Q4706" s="6">
        <f t="shared" si="296"/>
        <v>2</v>
      </c>
      <c r="R4706" s="30">
        <f t="shared" si="294"/>
        <v>0.15902777777777777</v>
      </c>
      <c r="S4706" s="28">
        <f t="shared" si="295"/>
        <v>45570</v>
      </c>
      <c r="T4706" s="28"/>
    </row>
    <row r="4707" spans="1:20" ht="13.2" x14ac:dyDescent="0.25">
      <c r="A4707" s="3" t="s">
        <v>10398</v>
      </c>
      <c r="B4707" s="3" t="s">
        <v>14</v>
      </c>
      <c r="C4707" s="3" t="s">
        <v>15</v>
      </c>
      <c r="D4707" s="3" t="s">
        <v>34</v>
      </c>
      <c r="E4707" s="3" t="s">
        <v>17</v>
      </c>
      <c r="F4707" s="4">
        <v>45149.59097222222</v>
      </c>
      <c r="G4707" s="4">
        <v>45149.654166666667</v>
      </c>
      <c r="H4707" s="3">
        <v>91</v>
      </c>
      <c r="I4707" s="3">
        <v>57.65</v>
      </c>
      <c r="J4707" s="3">
        <v>10</v>
      </c>
      <c r="K4707" s="3">
        <v>576.5</v>
      </c>
      <c r="L4707" s="3" t="s">
        <v>23</v>
      </c>
      <c r="M4707" s="5">
        <v>4</v>
      </c>
      <c r="N4707" s="6" t="str">
        <f>IF(ev_charging_network_usage_!$I4707&lt;=10,"Low",IF(ev_charging_network_usage_!$I4707&lt;=30,"Medium","High"))</f>
        <v>High</v>
      </c>
      <c r="O4707" s="6" t="str">
        <f t="shared" si="297"/>
        <v>Medium Satisfaction</v>
      </c>
      <c r="P4707" s="6" t="str">
        <f>IF(ev_charging_network_usage_!$H4707&lt;30,"Short Charging",IF(ev_charging_network_usage_!$H4707&lt;=60,"Medium Charging","Long Charging"))</f>
        <v>Long Charging</v>
      </c>
      <c r="Q4707" s="6">
        <f t="shared" si="296"/>
        <v>3</v>
      </c>
      <c r="R4707" s="30">
        <f t="shared" si="294"/>
        <v>0.59097222222222223</v>
      </c>
      <c r="S4707" s="28">
        <f t="shared" si="295"/>
        <v>45149</v>
      </c>
      <c r="T4707" s="28"/>
    </row>
    <row r="4708" spans="1:20" ht="13.2" x14ac:dyDescent="0.25">
      <c r="A4708" s="7" t="s">
        <v>10399</v>
      </c>
      <c r="B4708" s="7" t="s">
        <v>59</v>
      </c>
      <c r="C4708" s="7" t="s">
        <v>30</v>
      </c>
      <c r="D4708" s="7" t="s">
        <v>31</v>
      </c>
      <c r="E4708" s="7" t="s">
        <v>35</v>
      </c>
      <c r="F4708" s="11">
        <v>45211.210416666669</v>
      </c>
      <c r="G4708" s="11">
        <v>45211.254166666666</v>
      </c>
      <c r="H4708" s="7">
        <v>63</v>
      </c>
      <c r="I4708" s="7">
        <v>53.58</v>
      </c>
      <c r="J4708" s="7">
        <v>15</v>
      </c>
      <c r="K4708" s="7">
        <v>803.7</v>
      </c>
      <c r="L4708" s="7" t="s">
        <v>23</v>
      </c>
      <c r="M4708" s="9">
        <v>5</v>
      </c>
      <c r="N4708" s="6" t="str">
        <f>IF(ev_charging_network_usage_!$I4708&lt;=10,"Low",IF(ev_charging_network_usage_!$I4708&lt;=30,"Medium","High"))</f>
        <v>High</v>
      </c>
      <c r="O4708" s="6" t="str">
        <f t="shared" si="297"/>
        <v>High Satisfaction</v>
      </c>
      <c r="P4708" s="6" t="str">
        <f>IF(ev_charging_network_usage_!$H4708&lt;30,"Short Charging",IF(ev_charging_network_usage_!$H4708&lt;=60,"Medium Charging","Long Charging"))</f>
        <v>Long Charging</v>
      </c>
      <c r="Q4708" s="6">
        <f t="shared" si="296"/>
        <v>2</v>
      </c>
      <c r="R4708" s="30">
        <f t="shared" si="294"/>
        <v>0.21041666666666667</v>
      </c>
      <c r="S4708" s="28">
        <f t="shared" si="295"/>
        <v>45211</v>
      </c>
      <c r="T4708" s="28"/>
    </row>
    <row r="4709" spans="1:20" ht="13.2" x14ac:dyDescent="0.25">
      <c r="A4709" s="3" t="s">
        <v>10400</v>
      </c>
      <c r="B4709" s="3" t="s">
        <v>59</v>
      </c>
      <c r="C4709" s="3" t="s">
        <v>15</v>
      </c>
      <c r="D4709" s="3" t="s">
        <v>22</v>
      </c>
      <c r="E4709" s="3" t="s">
        <v>35</v>
      </c>
      <c r="F4709" s="3" t="s">
        <v>10401</v>
      </c>
      <c r="G4709" s="3" t="s">
        <v>10402</v>
      </c>
      <c r="H4709" s="3">
        <v>114</v>
      </c>
      <c r="I4709" s="3">
        <v>41.71</v>
      </c>
      <c r="J4709" s="3">
        <v>8</v>
      </c>
      <c r="K4709" s="3">
        <v>333.68</v>
      </c>
      <c r="L4709" s="3" t="s">
        <v>23</v>
      </c>
      <c r="M4709" s="5">
        <v>3</v>
      </c>
      <c r="N4709" s="6" t="str">
        <f>IF(ev_charging_network_usage_!$I4709&lt;=10,"Low",IF(ev_charging_network_usage_!$I4709&lt;=30,"Medium","High"))</f>
        <v>High</v>
      </c>
      <c r="O4709" s="6" t="str">
        <f t="shared" si="297"/>
        <v>Medium Satisfaction</v>
      </c>
      <c r="P4709" s="6" t="str">
        <f>IF(ev_charging_network_usage_!$H4709&lt;30,"Short Charging",IF(ev_charging_network_usage_!$H4709&lt;=60,"Medium Charging","Long Charging"))</f>
        <v>Long Charging</v>
      </c>
      <c r="Q4709" s="6">
        <f t="shared" si="296"/>
        <v>3</v>
      </c>
      <c r="R4709" s="30">
        <f t="shared" si="294"/>
        <v>0.72569444444444442</v>
      </c>
      <c r="S4709" s="28">
        <f t="shared" si="295"/>
        <v>45403</v>
      </c>
      <c r="T4709" s="28"/>
    </row>
    <row r="4710" spans="1:20" ht="13.2" x14ac:dyDescent="0.25">
      <c r="A4710" s="7" t="s">
        <v>10403</v>
      </c>
      <c r="B4710" s="7" t="s">
        <v>59</v>
      </c>
      <c r="C4710" s="7" t="s">
        <v>15</v>
      </c>
      <c r="D4710" s="7" t="s">
        <v>34</v>
      </c>
      <c r="E4710" s="7" t="s">
        <v>17</v>
      </c>
      <c r="F4710" s="7" t="s">
        <v>10404</v>
      </c>
      <c r="G4710" s="7" t="s">
        <v>10405</v>
      </c>
      <c r="H4710" s="7">
        <v>79</v>
      </c>
      <c r="I4710" s="7">
        <v>18.7</v>
      </c>
      <c r="J4710" s="7">
        <v>15</v>
      </c>
      <c r="K4710" s="7">
        <v>280.5</v>
      </c>
      <c r="L4710" s="7" t="s">
        <v>27</v>
      </c>
      <c r="M4710" s="9">
        <v>4</v>
      </c>
      <c r="N4710" s="6" t="str">
        <f>IF(ev_charging_network_usage_!$I4710&lt;=10,"Low",IF(ev_charging_network_usage_!$I4710&lt;=30,"Medium","High"))</f>
        <v>Medium</v>
      </c>
      <c r="O4710" s="6" t="str">
        <f t="shared" si="297"/>
        <v>Medium Satisfaction</v>
      </c>
      <c r="P4710" s="6" t="str">
        <f>IF(ev_charging_network_usage_!$H4710&lt;30,"Short Charging",IF(ev_charging_network_usage_!$H4710&lt;=60,"Medium Charging","Long Charging"))</f>
        <v>Long Charging</v>
      </c>
      <c r="Q4710" s="6">
        <f t="shared" si="296"/>
        <v>3</v>
      </c>
      <c r="R4710" s="30">
        <f t="shared" si="294"/>
        <v>6.2500000000000003E-3</v>
      </c>
      <c r="S4710" s="28">
        <f t="shared" si="295"/>
        <v>45280</v>
      </c>
      <c r="T4710" s="28"/>
    </row>
    <row r="4711" spans="1:20" ht="13.2" x14ac:dyDescent="0.25">
      <c r="A4711" s="3" t="s">
        <v>10406</v>
      </c>
      <c r="B4711" s="3" t="s">
        <v>55</v>
      </c>
      <c r="C4711" s="3" t="s">
        <v>15</v>
      </c>
      <c r="D4711" s="3" t="s">
        <v>34</v>
      </c>
      <c r="E4711" s="3" t="s">
        <v>35</v>
      </c>
      <c r="F4711" s="3" t="s">
        <v>10407</v>
      </c>
      <c r="G4711" s="3" t="s">
        <v>10408</v>
      </c>
      <c r="H4711" s="3">
        <v>31</v>
      </c>
      <c r="I4711" s="3">
        <v>18.71</v>
      </c>
      <c r="J4711" s="3">
        <v>15</v>
      </c>
      <c r="K4711" s="3">
        <v>280.64999999999998</v>
      </c>
      <c r="L4711" s="3" t="s">
        <v>27</v>
      </c>
      <c r="M4711" s="5">
        <v>3</v>
      </c>
      <c r="N4711" s="6" t="str">
        <f>IF(ev_charging_network_usage_!$I4711&lt;=10,"Low",IF(ev_charging_network_usage_!$I4711&lt;=30,"Medium","High"))</f>
        <v>Medium</v>
      </c>
      <c r="O4711" s="6" t="str">
        <f t="shared" si="297"/>
        <v>Medium Satisfaction</v>
      </c>
      <c r="P4711" s="6" t="str">
        <f>IF(ev_charging_network_usage_!$H4711&lt;30,"Short Charging",IF(ev_charging_network_usage_!$H4711&lt;=60,"Medium Charging","Long Charging"))</f>
        <v>Medium Charging</v>
      </c>
      <c r="Q4711" s="6">
        <f t="shared" si="296"/>
        <v>3</v>
      </c>
      <c r="R4711" s="30">
        <f t="shared" si="294"/>
        <v>0.84444444444444444</v>
      </c>
      <c r="S4711" s="28">
        <f t="shared" si="295"/>
        <v>45517</v>
      </c>
      <c r="T4711" s="28"/>
    </row>
    <row r="4712" spans="1:20" ht="13.2" x14ac:dyDescent="0.25">
      <c r="A4712" s="7" t="s">
        <v>10409</v>
      </c>
      <c r="B4712" s="7" t="s">
        <v>20</v>
      </c>
      <c r="C4712" s="7" t="s">
        <v>15</v>
      </c>
      <c r="D4712" s="7" t="s">
        <v>34</v>
      </c>
      <c r="E4712" s="7" t="s">
        <v>17</v>
      </c>
      <c r="F4712" s="8">
        <v>45505.982638888891</v>
      </c>
      <c r="G4712" s="8">
        <v>45536</v>
      </c>
      <c r="H4712" s="7">
        <v>25</v>
      </c>
      <c r="I4712" s="7">
        <v>23.8</v>
      </c>
      <c r="J4712" s="7">
        <v>8</v>
      </c>
      <c r="K4712" s="7">
        <v>190.4</v>
      </c>
      <c r="L4712" s="7" t="s">
        <v>38</v>
      </c>
      <c r="M4712" s="9">
        <v>1</v>
      </c>
      <c r="N4712" s="6" t="str">
        <f>IF(ev_charging_network_usage_!$I4712&lt;=10,"Low",IF(ev_charging_network_usage_!$I4712&lt;=30,"Medium","High"))</f>
        <v>Medium</v>
      </c>
      <c r="O4712" s="6" t="str">
        <f t="shared" si="297"/>
        <v>Low Satisfaction</v>
      </c>
      <c r="P4712" s="6" t="str">
        <f>IF(ev_charging_network_usage_!$H4712&lt;30,"Short Charging",IF(ev_charging_network_usage_!$H4712&lt;=60,"Medium Charging","Long Charging"))</f>
        <v>Short Charging</v>
      </c>
      <c r="Q4712" s="6">
        <f t="shared" si="296"/>
        <v>3</v>
      </c>
      <c r="R4712" s="30">
        <f t="shared" si="294"/>
        <v>0.98263888888888884</v>
      </c>
      <c r="S4712" s="28">
        <f t="shared" si="295"/>
        <v>45505</v>
      </c>
      <c r="T4712" s="28"/>
    </row>
    <row r="4713" spans="1:20" ht="13.2" x14ac:dyDescent="0.25">
      <c r="A4713" s="3" t="s">
        <v>10410</v>
      </c>
      <c r="B4713" s="3" t="s">
        <v>14</v>
      </c>
      <c r="C4713" s="3" t="s">
        <v>30</v>
      </c>
      <c r="D4713" s="3" t="s">
        <v>22</v>
      </c>
      <c r="E4713" s="3" t="s">
        <v>17</v>
      </c>
      <c r="F4713" s="3" t="s">
        <v>10411</v>
      </c>
      <c r="G4713" s="3" t="s">
        <v>10412</v>
      </c>
      <c r="H4713" s="3">
        <v>42</v>
      </c>
      <c r="I4713" s="3">
        <v>35.5</v>
      </c>
      <c r="J4713" s="3">
        <v>12</v>
      </c>
      <c r="K4713" s="3">
        <v>426</v>
      </c>
      <c r="L4713" s="3" t="s">
        <v>18</v>
      </c>
      <c r="M4713" s="5">
        <v>5</v>
      </c>
      <c r="N4713" s="6" t="str">
        <f>IF(ev_charging_network_usage_!$I4713&lt;=10,"Low",IF(ev_charging_network_usage_!$I4713&lt;=30,"Medium","High"))</f>
        <v>High</v>
      </c>
      <c r="O4713" s="6" t="str">
        <f t="shared" si="297"/>
        <v>High Satisfaction</v>
      </c>
      <c r="P4713" s="6" t="str">
        <f>IF(ev_charging_network_usage_!$H4713&lt;30,"Short Charging",IF(ev_charging_network_usage_!$H4713&lt;=60,"Medium Charging","Long Charging"))</f>
        <v>Medium Charging</v>
      </c>
      <c r="Q4713" s="6">
        <f t="shared" si="296"/>
        <v>2</v>
      </c>
      <c r="R4713" s="30">
        <f t="shared" si="294"/>
        <v>0.7729166666666667</v>
      </c>
      <c r="S4713" s="28">
        <f t="shared" si="295"/>
        <v>45551</v>
      </c>
      <c r="T4713" s="28"/>
    </row>
    <row r="4714" spans="1:20" ht="13.2" x14ac:dyDescent="0.25">
      <c r="A4714" s="7" t="s">
        <v>10413</v>
      </c>
      <c r="B4714" s="7" t="s">
        <v>20</v>
      </c>
      <c r="C4714" s="7" t="s">
        <v>30</v>
      </c>
      <c r="D4714" s="7" t="s">
        <v>31</v>
      </c>
      <c r="E4714" s="7" t="s">
        <v>17</v>
      </c>
      <c r="F4714" s="8">
        <v>45390.298611111109</v>
      </c>
      <c r="G4714" s="8">
        <v>45390.353472222225</v>
      </c>
      <c r="H4714" s="7">
        <v>79</v>
      </c>
      <c r="I4714" s="7">
        <v>57.99</v>
      </c>
      <c r="J4714" s="7">
        <v>12</v>
      </c>
      <c r="K4714" s="7">
        <v>695.88</v>
      </c>
      <c r="L4714" s="7" t="s">
        <v>38</v>
      </c>
      <c r="M4714" s="9">
        <v>1</v>
      </c>
      <c r="N4714" s="6" t="str">
        <f>IF(ev_charging_network_usage_!$I4714&lt;=10,"Low",IF(ev_charging_network_usage_!$I4714&lt;=30,"Medium","High"))</f>
        <v>High</v>
      </c>
      <c r="O4714" s="6" t="str">
        <f t="shared" si="297"/>
        <v>Low Satisfaction</v>
      </c>
      <c r="P4714" s="6" t="str">
        <f>IF(ev_charging_network_usage_!$H4714&lt;30,"Short Charging",IF(ev_charging_network_usage_!$H4714&lt;=60,"Medium Charging","Long Charging"))</f>
        <v>Long Charging</v>
      </c>
      <c r="Q4714" s="6">
        <f t="shared" si="296"/>
        <v>2</v>
      </c>
      <c r="R4714" s="30">
        <f t="shared" si="294"/>
        <v>0.2986111111111111</v>
      </c>
      <c r="S4714" s="28">
        <f t="shared" si="295"/>
        <v>45390</v>
      </c>
      <c r="T4714" s="28"/>
    </row>
    <row r="4715" spans="1:20" ht="13.2" x14ac:dyDescent="0.25">
      <c r="A4715" s="3" t="s">
        <v>10414</v>
      </c>
      <c r="B4715" s="3" t="s">
        <v>55</v>
      </c>
      <c r="C4715" s="3" t="s">
        <v>30</v>
      </c>
      <c r="D4715" s="3" t="s">
        <v>16</v>
      </c>
      <c r="E4715" s="3" t="s">
        <v>35</v>
      </c>
      <c r="F4715" s="4">
        <v>45392.588888888888</v>
      </c>
      <c r="G4715" s="4">
        <v>45392.648611111108</v>
      </c>
      <c r="H4715" s="3">
        <v>86</v>
      </c>
      <c r="I4715" s="3">
        <v>42.74</v>
      </c>
      <c r="J4715" s="3">
        <v>10</v>
      </c>
      <c r="K4715" s="3">
        <v>427.4</v>
      </c>
      <c r="L4715" s="3" t="s">
        <v>27</v>
      </c>
      <c r="M4715" s="5">
        <v>1</v>
      </c>
      <c r="N4715" s="6" t="str">
        <f>IF(ev_charging_network_usage_!$I4715&lt;=10,"Low",IF(ev_charging_network_usage_!$I4715&lt;=30,"Medium","High"))</f>
        <v>High</v>
      </c>
      <c r="O4715" s="6" t="str">
        <f t="shared" si="297"/>
        <v>Low Satisfaction</v>
      </c>
      <c r="P4715" s="6" t="str">
        <f>IF(ev_charging_network_usage_!$H4715&lt;30,"Short Charging",IF(ev_charging_network_usage_!$H4715&lt;=60,"Medium Charging","Long Charging"))</f>
        <v>Long Charging</v>
      </c>
      <c r="Q4715" s="6">
        <f t="shared" si="296"/>
        <v>2</v>
      </c>
      <c r="R4715" s="30">
        <f t="shared" si="294"/>
        <v>0.58888888888888891</v>
      </c>
      <c r="S4715" s="28">
        <f t="shared" si="295"/>
        <v>45392</v>
      </c>
      <c r="T4715" s="28"/>
    </row>
    <row r="4716" spans="1:20" ht="13.2" x14ac:dyDescent="0.25">
      <c r="A4716" s="7" t="s">
        <v>10415</v>
      </c>
      <c r="B4716" s="7" t="s">
        <v>55</v>
      </c>
      <c r="C4716" s="7" t="s">
        <v>15</v>
      </c>
      <c r="D4716" s="7" t="s">
        <v>16</v>
      </c>
      <c r="E4716" s="7" t="s">
        <v>35</v>
      </c>
      <c r="F4716" s="7" t="s">
        <v>10416</v>
      </c>
      <c r="G4716" s="7" t="s">
        <v>10417</v>
      </c>
      <c r="H4716" s="7">
        <v>70</v>
      </c>
      <c r="I4716" s="7">
        <v>24.78</v>
      </c>
      <c r="J4716" s="7">
        <v>12</v>
      </c>
      <c r="K4716" s="7">
        <v>297.36</v>
      </c>
      <c r="L4716" s="7" t="s">
        <v>23</v>
      </c>
      <c r="M4716" s="9">
        <v>5</v>
      </c>
      <c r="N4716" s="6" t="str">
        <f>IF(ev_charging_network_usage_!$I4716&lt;=10,"Low",IF(ev_charging_network_usage_!$I4716&lt;=30,"Medium","High"))</f>
        <v>Medium</v>
      </c>
      <c r="O4716" s="6" t="str">
        <f t="shared" si="297"/>
        <v>High Satisfaction</v>
      </c>
      <c r="P4716" s="6" t="str">
        <f>IF(ev_charging_network_usage_!$H4716&lt;30,"Short Charging",IF(ev_charging_network_usage_!$H4716&lt;=60,"Medium Charging","Long Charging"))</f>
        <v>Long Charging</v>
      </c>
      <c r="Q4716" s="6">
        <f t="shared" si="296"/>
        <v>3</v>
      </c>
      <c r="R4716" s="30">
        <f t="shared" si="294"/>
        <v>0.57430555555555551</v>
      </c>
      <c r="S4716" s="28">
        <f t="shared" si="295"/>
        <v>44982</v>
      </c>
      <c r="T4716" s="28"/>
    </row>
    <row r="4717" spans="1:20" ht="13.2" x14ac:dyDescent="0.25">
      <c r="A4717" s="3" t="s">
        <v>10418</v>
      </c>
      <c r="B4717" s="3" t="s">
        <v>20</v>
      </c>
      <c r="C4717" s="3" t="s">
        <v>30</v>
      </c>
      <c r="D4717" s="3" t="s">
        <v>31</v>
      </c>
      <c r="E4717" s="3" t="s">
        <v>17</v>
      </c>
      <c r="F4717" s="4">
        <v>45387.093055555553</v>
      </c>
      <c r="G4717" s="4">
        <v>45387.111805555556</v>
      </c>
      <c r="H4717" s="3">
        <v>27</v>
      </c>
      <c r="I4717" s="3">
        <v>2.09</v>
      </c>
      <c r="J4717" s="3">
        <v>10</v>
      </c>
      <c r="K4717" s="3">
        <v>20.9</v>
      </c>
      <c r="L4717" s="3" t="s">
        <v>27</v>
      </c>
      <c r="M4717" s="5">
        <v>1</v>
      </c>
      <c r="N4717" s="6" t="str">
        <f>IF(ev_charging_network_usage_!$I4717&lt;=10,"Low",IF(ev_charging_network_usage_!$I4717&lt;=30,"Medium","High"))</f>
        <v>Low</v>
      </c>
      <c r="O4717" s="6" t="str">
        <f t="shared" si="297"/>
        <v>Low Satisfaction</v>
      </c>
      <c r="P4717" s="6" t="str">
        <f>IF(ev_charging_network_usage_!$H4717&lt;30,"Short Charging",IF(ev_charging_network_usage_!$H4717&lt;=60,"Medium Charging","Long Charging"))</f>
        <v>Short Charging</v>
      </c>
      <c r="Q4717" s="6">
        <f t="shared" si="296"/>
        <v>2</v>
      </c>
      <c r="R4717" s="30">
        <f t="shared" si="294"/>
        <v>9.3055555555555558E-2</v>
      </c>
      <c r="S4717" s="28">
        <f t="shared" si="295"/>
        <v>45387</v>
      </c>
      <c r="T4717" s="28"/>
    </row>
    <row r="4718" spans="1:20" ht="13.2" x14ac:dyDescent="0.25">
      <c r="A4718" s="7" t="s">
        <v>10419</v>
      </c>
      <c r="B4718" s="7" t="s">
        <v>55</v>
      </c>
      <c r="C4718" s="7" t="s">
        <v>15</v>
      </c>
      <c r="D4718" s="7" t="s">
        <v>34</v>
      </c>
      <c r="E4718" s="7" t="s">
        <v>35</v>
      </c>
      <c r="F4718" s="7" t="s">
        <v>10420</v>
      </c>
      <c r="G4718" s="7" t="s">
        <v>10421</v>
      </c>
      <c r="H4718" s="7">
        <v>25</v>
      </c>
      <c r="I4718" s="7">
        <v>27.3</v>
      </c>
      <c r="J4718" s="7">
        <v>15</v>
      </c>
      <c r="K4718" s="7">
        <v>409.5</v>
      </c>
      <c r="L4718" s="7" t="s">
        <v>27</v>
      </c>
      <c r="M4718" s="9">
        <v>3</v>
      </c>
      <c r="N4718" s="6" t="str">
        <f>IF(ev_charging_network_usage_!$I4718&lt;=10,"Low",IF(ev_charging_network_usage_!$I4718&lt;=30,"Medium","High"))</f>
        <v>Medium</v>
      </c>
      <c r="O4718" s="6" t="str">
        <f t="shared" si="297"/>
        <v>Medium Satisfaction</v>
      </c>
      <c r="P4718" s="6" t="str">
        <f>IF(ev_charging_network_usage_!$H4718&lt;30,"Short Charging",IF(ev_charging_network_usage_!$H4718&lt;=60,"Medium Charging","Long Charging"))</f>
        <v>Short Charging</v>
      </c>
      <c r="Q4718" s="6">
        <f t="shared" si="296"/>
        <v>3</v>
      </c>
      <c r="R4718" s="30">
        <f t="shared" si="294"/>
        <v>0.4597222222222222</v>
      </c>
      <c r="S4718" s="28">
        <f t="shared" si="295"/>
        <v>45398</v>
      </c>
      <c r="T4718" s="28"/>
    </row>
    <row r="4719" spans="1:20" ht="13.2" x14ac:dyDescent="0.25">
      <c r="A4719" s="3" t="s">
        <v>10422</v>
      </c>
      <c r="B4719" s="3" t="s">
        <v>29</v>
      </c>
      <c r="C4719" s="3" t="s">
        <v>21</v>
      </c>
      <c r="D4719" s="3" t="s">
        <v>16</v>
      </c>
      <c r="E4719" s="3" t="s">
        <v>35</v>
      </c>
      <c r="F4719" s="4">
        <v>45452.131944444445</v>
      </c>
      <c r="G4719" s="4">
        <v>45452.206944444442</v>
      </c>
      <c r="H4719" s="3">
        <v>108</v>
      </c>
      <c r="I4719" s="3">
        <v>23.6</v>
      </c>
      <c r="J4719" s="3">
        <v>15</v>
      </c>
      <c r="K4719" s="3">
        <v>354</v>
      </c>
      <c r="L4719" s="3" t="s">
        <v>23</v>
      </c>
      <c r="M4719" s="5">
        <v>2</v>
      </c>
      <c r="N4719" s="6" t="str">
        <f>IF(ev_charging_network_usage_!$I4719&lt;=10,"Low",IF(ev_charging_network_usage_!$I4719&lt;=30,"Medium","High"))</f>
        <v>Medium</v>
      </c>
      <c r="O4719" s="6" t="str">
        <f t="shared" si="297"/>
        <v>Low Satisfaction</v>
      </c>
      <c r="P4719" s="6" t="str">
        <f>IF(ev_charging_network_usage_!$H4719&lt;30,"Short Charging",IF(ev_charging_network_usage_!$H4719&lt;=60,"Medium Charging","Long Charging"))</f>
        <v>Long Charging</v>
      </c>
      <c r="Q4719" s="6">
        <f t="shared" si="296"/>
        <v>1</v>
      </c>
      <c r="R4719" s="30">
        <f t="shared" si="294"/>
        <v>0.13194444444444445</v>
      </c>
      <c r="S4719" s="28">
        <f t="shared" si="295"/>
        <v>45452</v>
      </c>
      <c r="T4719" s="28"/>
    </row>
    <row r="4720" spans="1:20" ht="13.2" x14ac:dyDescent="0.25">
      <c r="A4720" s="7" t="s">
        <v>10423</v>
      </c>
      <c r="B4720" s="7" t="s">
        <v>78</v>
      </c>
      <c r="C4720" s="7" t="s">
        <v>30</v>
      </c>
      <c r="D4720" s="7" t="s">
        <v>22</v>
      </c>
      <c r="E4720" s="7" t="s">
        <v>17</v>
      </c>
      <c r="F4720" s="8">
        <v>45601.597916666666</v>
      </c>
      <c r="G4720" s="8">
        <v>45601.627083333333</v>
      </c>
      <c r="H4720" s="7">
        <v>42</v>
      </c>
      <c r="I4720" s="7">
        <v>29.32</v>
      </c>
      <c r="J4720" s="7">
        <v>12</v>
      </c>
      <c r="K4720" s="7">
        <v>351.84</v>
      </c>
      <c r="L4720" s="7" t="s">
        <v>38</v>
      </c>
      <c r="M4720" s="9">
        <v>2</v>
      </c>
      <c r="N4720" s="6" t="str">
        <f>IF(ev_charging_network_usage_!$I4720&lt;=10,"Low",IF(ev_charging_network_usage_!$I4720&lt;=30,"Medium","High"))</f>
        <v>Medium</v>
      </c>
      <c r="O4720" s="6" t="str">
        <f t="shared" si="297"/>
        <v>Low Satisfaction</v>
      </c>
      <c r="P4720" s="6" t="str">
        <f>IF(ev_charging_network_usage_!$H4720&lt;30,"Short Charging",IF(ev_charging_network_usage_!$H4720&lt;=60,"Medium Charging","Long Charging"))</f>
        <v>Medium Charging</v>
      </c>
      <c r="Q4720" s="6">
        <f t="shared" si="296"/>
        <v>2</v>
      </c>
      <c r="R4720" s="30">
        <f t="shared" si="294"/>
        <v>0.59791666666666665</v>
      </c>
      <c r="S4720" s="28">
        <f t="shared" si="295"/>
        <v>45601</v>
      </c>
      <c r="T4720" s="28"/>
    </row>
    <row r="4721" spans="1:20" ht="13.2" x14ac:dyDescent="0.25">
      <c r="A4721" s="3" t="s">
        <v>10424</v>
      </c>
      <c r="B4721" s="3" t="s">
        <v>14</v>
      </c>
      <c r="C4721" s="3" t="s">
        <v>15</v>
      </c>
      <c r="D4721" s="3" t="s">
        <v>34</v>
      </c>
      <c r="E4721" s="3" t="s">
        <v>35</v>
      </c>
      <c r="F4721" s="4">
        <v>45603.031944444447</v>
      </c>
      <c r="G4721" s="4">
        <v>45603.100694444445</v>
      </c>
      <c r="H4721" s="3">
        <v>99</v>
      </c>
      <c r="I4721" s="3">
        <v>16.88</v>
      </c>
      <c r="J4721" s="3">
        <v>10</v>
      </c>
      <c r="K4721" s="3">
        <v>168.8</v>
      </c>
      <c r="L4721" s="3" t="s">
        <v>27</v>
      </c>
      <c r="M4721" s="5">
        <v>3</v>
      </c>
      <c r="N4721" s="6" t="str">
        <f>IF(ev_charging_network_usage_!$I4721&lt;=10,"Low",IF(ev_charging_network_usage_!$I4721&lt;=30,"Medium","High"))</f>
        <v>Medium</v>
      </c>
      <c r="O4721" s="6" t="str">
        <f t="shared" si="297"/>
        <v>Medium Satisfaction</v>
      </c>
      <c r="P4721" s="6" t="str">
        <f>IF(ev_charging_network_usage_!$H4721&lt;30,"Short Charging",IF(ev_charging_network_usage_!$H4721&lt;=60,"Medium Charging","Long Charging"))</f>
        <v>Long Charging</v>
      </c>
      <c r="Q4721" s="6">
        <f t="shared" si="296"/>
        <v>3</v>
      </c>
      <c r="R4721" s="30">
        <f t="shared" si="294"/>
        <v>3.1944444444444442E-2</v>
      </c>
      <c r="S4721" s="28">
        <f t="shared" si="295"/>
        <v>45603</v>
      </c>
      <c r="T4721" s="28"/>
    </row>
    <row r="4722" spans="1:20" ht="13.2" x14ac:dyDescent="0.25">
      <c r="A4722" s="7" t="s">
        <v>10425</v>
      </c>
      <c r="B4722" s="7" t="s">
        <v>48</v>
      </c>
      <c r="C4722" s="7" t="s">
        <v>21</v>
      </c>
      <c r="D4722" s="7" t="s">
        <v>34</v>
      </c>
      <c r="E4722" s="7" t="s">
        <v>35</v>
      </c>
      <c r="F4722" s="7" t="s">
        <v>10426</v>
      </c>
      <c r="G4722" s="7" t="s">
        <v>10427</v>
      </c>
      <c r="H4722" s="7">
        <v>103</v>
      </c>
      <c r="I4722" s="7">
        <v>48.55</v>
      </c>
      <c r="J4722" s="7">
        <v>10</v>
      </c>
      <c r="K4722" s="7">
        <v>485.5</v>
      </c>
      <c r="L4722" s="7" t="s">
        <v>23</v>
      </c>
      <c r="M4722" s="9">
        <v>4</v>
      </c>
      <c r="N4722" s="6" t="str">
        <f>IF(ev_charging_network_usage_!$I4722&lt;=10,"Low",IF(ev_charging_network_usage_!$I4722&lt;=30,"Medium","High"))</f>
        <v>High</v>
      </c>
      <c r="O4722" s="6" t="str">
        <f t="shared" si="297"/>
        <v>Medium Satisfaction</v>
      </c>
      <c r="P4722" s="6" t="str">
        <f>IF(ev_charging_network_usage_!$H4722&lt;30,"Short Charging",IF(ev_charging_network_usage_!$H4722&lt;=60,"Medium Charging","Long Charging"))</f>
        <v>Long Charging</v>
      </c>
      <c r="Q4722" s="6">
        <f t="shared" si="296"/>
        <v>1</v>
      </c>
      <c r="R4722" s="30">
        <f t="shared" si="294"/>
        <v>0.87916666666666665</v>
      </c>
      <c r="S4722" s="28">
        <f t="shared" si="295"/>
        <v>45441</v>
      </c>
      <c r="T4722" s="28"/>
    </row>
    <row r="4723" spans="1:20" ht="13.2" x14ac:dyDescent="0.25">
      <c r="A4723" s="3" t="s">
        <v>10428</v>
      </c>
      <c r="B4723" s="3" t="s">
        <v>43</v>
      </c>
      <c r="C4723" s="3" t="s">
        <v>15</v>
      </c>
      <c r="D4723" s="3" t="s">
        <v>34</v>
      </c>
      <c r="E4723" s="3" t="s">
        <v>35</v>
      </c>
      <c r="F4723" s="3" t="s">
        <v>10429</v>
      </c>
      <c r="G4723" s="3" t="s">
        <v>10430</v>
      </c>
      <c r="H4723" s="3">
        <v>116</v>
      </c>
      <c r="I4723" s="3">
        <v>3.21</v>
      </c>
      <c r="J4723" s="3">
        <v>8</v>
      </c>
      <c r="K4723" s="3">
        <v>25.68</v>
      </c>
      <c r="L4723" s="3" t="s">
        <v>23</v>
      </c>
      <c r="M4723" s="5">
        <v>3</v>
      </c>
      <c r="N4723" s="6" t="str">
        <f>IF(ev_charging_network_usage_!$I4723&lt;=10,"Low",IF(ev_charging_network_usage_!$I4723&lt;=30,"Medium","High"))</f>
        <v>Low</v>
      </c>
      <c r="O4723" s="6" t="str">
        <f t="shared" si="297"/>
        <v>Medium Satisfaction</v>
      </c>
      <c r="P4723" s="6" t="str">
        <f>IF(ev_charging_network_usage_!$H4723&lt;30,"Short Charging",IF(ev_charging_network_usage_!$H4723&lt;=60,"Medium Charging","Long Charging"))</f>
        <v>Long Charging</v>
      </c>
      <c r="Q4723" s="6">
        <f t="shared" si="296"/>
        <v>3</v>
      </c>
      <c r="R4723" s="30">
        <f t="shared" si="294"/>
        <v>0.62361111111111112</v>
      </c>
      <c r="S4723" s="28">
        <f t="shared" si="295"/>
        <v>45503</v>
      </c>
      <c r="T4723" s="28"/>
    </row>
    <row r="4724" spans="1:20" ht="13.2" x14ac:dyDescent="0.25">
      <c r="A4724" s="7" t="s">
        <v>10431</v>
      </c>
      <c r="B4724" s="7" t="s">
        <v>55</v>
      </c>
      <c r="C4724" s="7" t="s">
        <v>30</v>
      </c>
      <c r="D4724" s="7" t="s">
        <v>31</v>
      </c>
      <c r="E4724" s="7" t="s">
        <v>35</v>
      </c>
      <c r="F4724" s="7" t="s">
        <v>10432</v>
      </c>
      <c r="G4724" s="7" t="s">
        <v>10433</v>
      </c>
      <c r="H4724" s="7">
        <v>116</v>
      </c>
      <c r="I4724" s="7">
        <v>23.06</v>
      </c>
      <c r="J4724" s="7">
        <v>12</v>
      </c>
      <c r="K4724" s="7">
        <v>276.72000000000003</v>
      </c>
      <c r="L4724" s="7" t="s">
        <v>18</v>
      </c>
      <c r="M4724" s="9">
        <v>3</v>
      </c>
      <c r="N4724" s="6" t="str">
        <f>IF(ev_charging_network_usage_!$I4724&lt;=10,"Low",IF(ev_charging_network_usage_!$I4724&lt;=30,"Medium","High"))</f>
        <v>Medium</v>
      </c>
      <c r="O4724" s="6" t="str">
        <f t="shared" si="297"/>
        <v>Medium Satisfaction</v>
      </c>
      <c r="P4724" s="6" t="str">
        <f>IF(ev_charging_network_usage_!$H4724&lt;30,"Short Charging",IF(ev_charging_network_usage_!$H4724&lt;=60,"Medium Charging","Long Charging"))</f>
        <v>Long Charging</v>
      </c>
      <c r="Q4724" s="6">
        <f t="shared" si="296"/>
        <v>2</v>
      </c>
      <c r="R4724" s="30">
        <f t="shared" si="294"/>
        <v>0.21388888888888888</v>
      </c>
      <c r="S4724" s="28">
        <f t="shared" si="295"/>
        <v>45500</v>
      </c>
      <c r="T4724" s="28"/>
    </row>
    <row r="4725" spans="1:20" ht="13.2" x14ac:dyDescent="0.25">
      <c r="A4725" s="3" t="s">
        <v>10434</v>
      </c>
      <c r="B4725" s="3" t="s">
        <v>78</v>
      </c>
      <c r="C4725" s="3" t="s">
        <v>30</v>
      </c>
      <c r="D4725" s="3" t="s">
        <v>34</v>
      </c>
      <c r="E4725" s="3" t="s">
        <v>17</v>
      </c>
      <c r="F4725" s="4">
        <v>45627.477777777778</v>
      </c>
      <c r="G4725" s="4">
        <v>45627.536805555559</v>
      </c>
      <c r="H4725" s="3">
        <v>85</v>
      </c>
      <c r="I4725" s="3">
        <v>8.0299999999999994</v>
      </c>
      <c r="J4725" s="3">
        <v>10</v>
      </c>
      <c r="K4725" s="3">
        <v>80.3</v>
      </c>
      <c r="L4725" s="3" t="s">
        <v>27</v>
      </c>
      <c r="M4725" s="5">
        <v>3</v>
      </c>
      <c r="N4725" s="6" t="str">
        <f>IF(ev_charging_network_usage_!$I4725&lt;=10,"Low",IF(ev_charging_network_usage_!$I4725&lt;=30,"Medium","High"))</f>
        <v>Low</v>
      </c>
      <c r="O4725" s="6" t="str">
        <f t="shared" si="297"/>
        <v>Medium Satisfaction</v>
      </c>
      <c r="P4725" s="6" t="str">
        <f>IF(ev_charging_network_usage_!$H4725&lt;30,"Short Charging",IF(ev_charging_network_usage_!$H4725&lt;=60,"Medium Charging","Long Charging"))</f>
        <v>Long Charging</v>
      </c>
      <c r="Q4725" s="6">
        <f t="shared" si="296"/>
        <v>2</v>
      </c>
      <c r="R4725" s="30">
        <f t="shared" si="294"/>
        <v>0.4777777777777778</v>
      </c>
      <c r="S4725" s="28">
        <f t="shared" si="295"/>
        <v>45627</v>
      </c>
      <c r="T4725" s="28"/>
    </row>
    <row r="4726" spans="1:20" ht="13.2" x14ac:dyDescent="0.25">
      <c r="A4726" s="7" t="s">
        <v>10435</v>
      </c>
      <c r="B4726" s="7" t="s">
        <v>78</v>
      </c>
      <c r="C4726" s="7" t="s">
        <v>30</v>
      </c>
      <c r="D4726" s="7" t="s">
        <v>16</v>
      </c>
      <c r="E4726" s="7" t="s">
        <v>17</v>
      </c>
      <c r="F4726" s="7" t="s">
        <v>10436</v>
      </c>
      <c r="G4726" s="7" t="s">
        <v>10437</v>
      </c>
      <c r="H4726" s="7">
        <v>21</v>
      </c>
      <c r="I4726" s="7">
        <v>39.69</v>
      </c>
      <c r="J4726" s="7">
        <v>15</v>
      </c>
      <c r="K4726" s="7">
        <v>595.35</v>
      </c>
      <c r="L4726" s="7" t="s">
        <v>23</v>
      </c>
      <c r="M4726" s="9">
        <v>4</v>
      </c>
      <c r="N4726" s="6" t="str">
        <f>IF(ev_charging_network_usage_!$I4726&lt;=10,"Low",IF(ev_charging_network_usage_!$I4726&lt;=30,"Medium","High"))</f>
        <v>High</v>
      </c>
      <c r="O4726" s="6" t="str">
        <f t="shared" si="297"/>
        <v>Medium Satisfaction</v>
      </c>
      <c r="P4726" s="6" t="str">
        <f>IF(ev_charging_network_usage_!$H4726&lt;30,"Short Charging",IF(ev_charging_network_usage_!$H4726&lt;=60,"Medium Charging","Long Charging"))</f>
        <v>Short Charging</v>
      </c>
      <c r="Q4726" s="6">
        <f t="shared" si="296"/>
        <v>2</v>
      </c>
      <c r="R4726" s="30">
        <f t="shared" si="294"/>
        <v>0.12847222222222221</v>
      </c>
      <c r="S4726" s="28">
        <f t="shared" si="295"/>
        <v>45188</v>
      </c>
      <c r="T4726" s="28"/>
    </row>
    <row r="4727" spans="1:20" ht="13.2" x14ac:dyDescent="0.25">
      <c r="A4727" s="3" t="s">
        <v>10438</v>
      </c>
      <c r="B4727" s="3" t="s">
        <v>14</v>
      </c>
      <c r="C4727" s="3" t="s">
        <v>21</v>
      </c>
      <c r="D4727" s="3" t="s">
        <v>22</v>
      </c>
      <c r="E4727" s="3" t="s">
        <v>35</v>
      </c>
      <c r="F4727" s="4">
        <v>44965.263888888891</v>
      </c>
      <c r="G4727" s="4">
        <v>44965.288888888892</v>
      </c>
      <c r="H4727" s="3">
        <v>36</v>
      </c>
      <c r="I4727" s="3">
        <v>43.18</v>
      </c>
      <c r="J4727" s="3">
        <v>12</v>
      </c>
      <c r="K4727" s="3">
        <v>518.16</v>
      </c>
      <c r="L4727" s="3" t="s">
        <v>18</v>
      </c>
      <c r="M4727" s="5">
        <v>4</v>
      </c>
      <c r="N4727" s="6" t="str">
        <f>IF(ev_charging_network_usage_!$I4727&lt;=10,"Low",IF(ev_charging_network_usage_!$I4727&lt;=30,"Medium","High"))</f>
        <v>High</v>
      </c>
      <c r="O4727" s="6" t="str">
        <f t="shared" si="297"/>
        <v>Medium Satisfaction</v>
      </c>
      <c r="P4727" s="6" t="str">
        <f>IF(ev_charging_network_usage_!$H4727&lt;30,"Short Charging",IF(ev_charging_network_usage_!$H4727&lt;=60,"Medium Charging","Long Charging"))</f>
        <v>Medium Charging</v>
      </c>
      <c r="Q4727" s="6">
        <f t="shared" si="296"/>
        <v>1</v>
      </c>
      <c r="R4727" s="30">
        <f t="shared" si="294"/>
        <v>0.2638888888888889</v>
      </c>
      <c r="S4727" s="28">
        <f t="shared" si="295"/>
        <v>44965</v>
      </c>
      <c r="T4727" s="28"/>
    </row>
    <row r="4728" spans="1:20" ht="13.2" x14ac:dyDescent="0.25">
      <c r="A4728" s="7" t="s">
        <v>10439</v>
      </c>
      <c r="B4728" s="7" t="s">
        <v>78</v>
      </c>
      <c r="C4728" s="7" t="s">
        <v>21</v>
      </c>
      <c r="D4728" s="7" t="s">
        <v>31</v>
      </c>
      <c r="E4728" s="7" t="s">
        <v>35</v>
      </c>
      <c r="F4728" s="7" t="s">
        <v>10440</v>
      </c>
      <c r="G4728" s="7" t="s">
        <v>10441</v>
      </c>
      <c r="H4728" s="7">
        <v>67</v>
      </c>
      <c r="I4728" s="7">
        <v>17.7</v>
      </c>
      <c r="J4728" s="7">
        <v>10</v>
      </c>
      <c r="K4728" s="7">
        <v>177</v>
      </c>
      <c r="L4728" s="7" t="s">
        <v>38</v>
      </c>
      <c r="M4728" s="9">
        <v>4</v>
      </c>
      <c r="N4728" s="6" t="str">
        <f>IF(ev_charging_network_usage_!$I4728&lt;=10,"Low",IF(ev_charging_network_usage_!$I4728&lt;=30,"Medium","High"))</f>
        <v>Medium</v>
      </c>
      <c r="O4728" s="6" t="str">
        <f t="shared" si="297"/>
        <v>Medium Satisfaction</v>
      </c>
      <c r="P4728" s="6" t="str">
        <f>IF(ev_charging_network_usage_!$H4728&lt;30,"Short Charging",IF(ev_charging_network_usage_!$H4728&lt;=60,"Medium Charging","Long Charging"))</f>
        <v>Long Charging</v>
      </c>
      <c r="Q4728" s="6">
        <f t="shared" si="296"/>
        <v>1</v>
      </c>
      <c r="R4728" s="30">
        <f t="shared" si="294"/>
        <v>0.96736111111111112</v>
      </c>
      <c r="S4728" s="28">
        <f t="shared" si="295"/>
        <v>45616</v>
      </c>
      <c r="T4728" s="28"/>
    </row>
    <row r="4729" spans="1:20" ht="13.2" x14ac:dyDescent="0.25">
      <c r="A4729" s="3" t="s">
        <v>10442</v>
      </c>
      <c r="B4729" s="3" t="s">
        <v>43</v>
      </c>
      <c r="C4729" s="3" t="s">
        <v>30</v>
      </c>
      <c r="D4729" s="3" t="s">
        <v>34</v>
      </c>
      <c r="E4729" s="3" t="s">
        <v>17</v>
      </c>
      <c r="F4729" s="3" t="s">
        <v>10443</v>
      </c>
      <c r="G4729" s="3" t="s">
        <v>10444</v>
      </c>
      <c r="H4729" s="3">
        <v>118</v>
      </c>
      <c r="I4729" s="3">
        <v>20.89</v>
      </c>
      <c r="J4729" s="3">
        <v>8</v>
      </c>
      <c r="K4729" s="3">
        <v>167.12</v>
      </c>
      <c r="L4729" s="3" t="s">
        <v>38</v>
      </c>
      <c r="M4729" s="5">
        <v>1</v>
      </c>
      <c r="N4729" s="6" t="str">
        <f>IF(ev_charging_network_usage_!$I4729&lt;=10,"Low",IF(ev_charging_network_usage_!$I4729&lt;=30,"Medium","High"))</f>
        <v>Medium</v>
      </c>
      <c r="O4729" s="6" t="str">
        <f t="shared" si="297"/>
        <v>Low Satisfaction</v>
      </c>
      <c r="P4729" s="6" t="str">
        <f>IF(ev_charging_network_usage_!$H4729&lt;30,"Short Charging",IF(ev_charging_network_usage_!$H4729&lt;=60,"Medium Charging","Long Charging"))</f>
        <v>Long Charging</v>
      </c>
      <c r="Q4729" s="6">
        <f t="shared" si="296"/>
        <v>2</v>
      </c>
      <c r="R4729" s="30">
        <f t="shared" si="294"/>
        <v>0.38819444444444445</v>
      </c>
      <c r="S4729" s="28">
        <f t="shared" si="295"/>
        <v>45037</v>
      </c>
      <c r="T4729" s="28"/>
    </row>
    <row r="4730" spans="1:20" ht="13.2" x14ac:dyDescent="0.25">
      <c r="A4730" s="7" t="s">
        <v>10445</v>
      </c>
      <c r="B4730" s="7" t="s">
        <v>48</v>
      </c>
      <c r="C4730" s="7" t="s">
        <v>15</v>
      </c>
      <c r="D4730" s="7" t="s">
        <v>31</v>
      </c>
      <c r="E4730" s="7" t="s">
        <v>35</v>
      </c>
      <c r="F4730" s="8">
        <v>45355.415277777778</v>
      </c>
      <c r="G4730" s="8">
        <v>45355.468055555553</v>
      </c>
      <c r="H4730" s="7">
        <v>76</v>
      </c>
      <c r="I4730" s="7">
        <v>32.96</v>
      </c>
      <c r="J4730" s="7">
        <v>10</v>
      </c>
      <c r="K4730" s="7">
        <v>329.6</v>
      </c>
      <c r="L4730" s="7" t="s">
        <v>18</v>
      </c>
      <c r="M4730" s="9">
        <v>5</v>
      </c>
      <c r="N4730" s="6" t="str">
        <f>IF(ev_charging_network_usage_!$I4730&lt;=10,"Low",IF(ev_charging_network_usage_!$I4730&lt;=30,"Medium","High"))</f>
        <v>High</v>
      </c>
      <c r="O4730" s="6" t="str">
        <f t="shared" si="297"/>
        <v>High Satisfaction</v>
      </c>
      <c r="P4730" s="6" t="str">
        <f>IF(ev_charging_network_usage_!$H4730&lt;30,"Short Charging",IF(ev_charging_network_usage_!$H4730&lt;=60,"Medium Charging","Long Charging"))</f>
        <v>Long Charging</v>
      </c>
      <c r="Q4730" s="6">
        <f t="shared" si="296"/>
        <v>3</v>
      </c>
      <c r="R4730" s="30">
        <f t="shared" si="294"/>
        <v>0.4152777777777778</v>
      </c>
      <c r="S4730" s="28">
        <f t="shared" si="295"/>
        <v>45355</v>
      </c>
      <c r="T4730" s="28"/>
    </row>
    <row r="4731" spans="1:20" ht="13.2" x14ac:dyDescent="0.25">
      <c r="A4731" s="3" t="s">
        <v>10446</v>
      </c>
      <c r="B4731" s="3" t="s">
        <v>78</v>
      </c>
      <c r="C4731" s="3" t="s">
        <v>15</v>
      </c>
      <c r="D4731" s="3" t="s">
        <v>34</v>
      </c>
      <c r="E4731" s="3" t="s">
        <v>17</v>
      </c>
      <c r="F4731" s="3" t="s">
        <v>10447</v>
      </c>
      <c r="G4731" s="3" t="s">
        <v>10448</v>
      </c>
      <c r="H4731" s="3">
        <v>70</v>
      </c>
      <c r="I4731" s="3">
        <v>55.77</v>
      </c>
      <c r="J4731" s="3">
        <v>10</v>
      </c>
      <c r="K4731" s="3">
        <v>557.70000000000005</v>
      </c>
      <c r="L4731" s="3" t="s">
        <v>18</v>
      </c>
      <c r="M4731" s="5">
        <v>1</v>
      </c>
      <c r="N4731" s="6" t="str">
        <f>IF(ev_charging_network_usage_!$I4731&lt;=10,"Low",IF(ev_charging_network_usage_!$I4731&lt;=30,"Medium","High"))</f>
        <v>High</v>
      </c>
      <c r="O4731" s="6" t="str">
        <f t="shared" si="297"/>
        <v>Low Satisfaction</v>
      </c>
      <c r="P4731" s="6" t="str">
        <f>IF(ev_charging_network_usage_!$H4731&lt;30,"Short Charging",IF(ev_charging_network_usage_!$H4731&lt;=60,"Medium Charging","Long Charging"))</f>
        <v>Long Charging</v>
      </c>
      <c r="Q4731" s="6">
        <f t="shared" si="296"/>
        <v>3</v>
      </c>
      <c r="R4731" s="30">
        <f t="shared" si="294"/>
        <v>0.15625</v>
      </c>
      <c r="S4731" s="28">
        <f t="shared" si="295"/>
        <v>45340</v>
      </c>
      <c r="T4731" s="28"/>
    </row>
    <row r="4732" spans="1:20" ht="13.2" x14ac:dyDescent="0.25">
      <c r="A4732" s="7" t="s">
        <v>10449</v>
      </c>
      <c r="B4732" s="7" t="s">
        <v>29</v>
      </c>
      <c r="C4732" s="7" t="s">
        <v>30</v>
      </c>
      <c r="D4732" s="7" t="s">
        <v>16</v>
      </c>
      <c r="E4732" s="7" t="s">
        <v>17</v>
      </c>
      <c r="F4732" s="8">
        <v>45506.695138888892</v>
      </c>
      <c r="G4732" s="8">
        <v>45506.728472222225</v>
      </c>
      <c r="H4732" s="7">
        <v>48</v>
      </c>
      <c r="I4732" s="7">
        <v>45.9</v>
      </c>
      <c r="J4732" s="7">
        <v>12</v>
      </c>
      <c r="K4732" s="7">
        <v>550.79999999999995</v>
      </c>
      <c r="L4732" s="7" t="s">
        <v>38</v>
      </c>
      <c r="M4732" s="9">
        <v>5</v>
      </c>
      <c r="N4732" s="6" t="str">
        <f>IF(ev_charging_network_usage_!$I4732&lt;=10,"Low",IF(ev_charging_network_usage_!$I4732&lt;=30,"Medium","High"))</f>
        <v>High</v>
      </c>
      <c r="O4732" s="6" t="str">
        <f t="shared" si="297"/>
        <v>High Satisfaction</v>
      </c>
      <c r="P4732" s="6" t="str">
        <f>IF(ev_charging_network_usage_!$H4732&lt;30,"Short Charging",IF(ev_charging_network_usage_!$H4732&lt;=60,"Medium Charging","Long Charging"))</f>
        <v>Medium Charging</v>
      </c>
      <c r="Q4732" s="6">
        <f t="shared" si="296"/>
        <v>2</v>
      </c>
      <c r="R4732" s="30">
        <f t="shared" si="294"/>
        <v>0.69513888888888886</v>
      </c>
      <c r="S4732" s="28">
        <f t="shared" si="295"/>
        <v>45506</v>
      </c>
      <c r="T4732" s="28"/>
    </row>
    <row r="4733" spans="1:20" ht="13.2" x14ac:dyDescent="0.25">
      <c r="A4733" s="3" t="s">
        <v>10450</v>
      </c>
      <c r="B4733" s="3" t="s">
        <v>59</v>
      </c>
      <c r="C4733" s="3" t="s">
        <v>15</v>
      </c>
      <c r="D4733" s="3" t="s">
        <v>34</v>
      </c>
      <c r="E4733" s="3" t="s">
        <v>17</v>
      </c>
      <c r="F4733" s="4">
        <v>45545.354861111111</v>
      </c>
      <c r="G4733" s="4">
        <v>45545.376388888886</v>
      </c>
      <c r="H4733" s="3">
        <v>31</v>
      </c>
      <c r="I4733" s="3">
        <v>43.92</v>
      </c>
      <c r="J4733" s="3">
        <v>12</v>
      </c>
      <c r="K4733" s="3">
        <v>527.04</v>
      </c>
      <c r="L4733" s="3" t="s">
        <v>27</v>
      </c>
      <c r="M4733" s="5">
        <v>1</v>
      </c>
      <c r="N4733" s="6" t="str">
        <f>IF(ev_charging_network_usage_!$I4733&lt;=10,"Low",IF(ev_charging_network_usage_!$I4733&lt;=30,"Medium","High"))</f>
        <v>High</v>
      </c>
      <c r="O4733" s="6" t="str">
        <f t="shared" si="297"/>
        <v>Low Satisfaction</v>
      </c>
      <c r="P4733" s="6" t="str">
        <f>IF(ev_charging_network_usage_!$H4733&lt;30,"Short Charging",IF(ev_charging_network_usage_!$H4733&lt;=60,"Medium Charging","Long Charging"))</f>
        <v>Medium Charging</v>
      </c>
      <c r="Q4733" s="6">
        <f t="shared" si="296"/>
        <v>3</v>
      </c>
      <c r="R4733" s="30">
        <f t="shared" si="294"/>
        <v>0.35486111111111113</v>
      </c>
      <c r="S4733" s="28">
        <f t="shared" si="295"/>
        <v>45545</v>
      </c>
      <c r="T4733" s="28"/>
    </row>
    <row r="4734" spans="1:20" ht="13.2" x14ac:dyDescent="0.25">
      <c r="A4734" s="7" t="s">
        <v>10451</v>
      </c>
      <c r="B4734" s="7" t="s">
        <v>20</v>
      </c>
      <c r="C4734" s="7" t="s">
        <v>21</v>
      </c>
      <c r="D4734" s="7" t="s">
        <v>16</v>
      </c>
      <c r="E4734" s="7" t="s">
        <v>35</v>
      </c>
      <c r="F4734" s="7" t="s">
        <v>10452</v>
      </c>
      <c r="G4734" s="7" t="s">
        <v>10453</v>
      </c>
      <c r="H4734" s="7">
        <v>117</v>
      </c>
      <c r="I4734" s="7">
        <v>51.29</v>
      </c>
      <c r="J4734" s="7">
        <v>10</v>
      </c>
      <c r="K4734" s="7">
        <v>512.9</v>
      </c>
      <c r="L4734" s="7" t="s">
        <v>23</v>
      </c>
      <c r="M4734" s="9">
        <v>4</v>
      </c>
      <c r="N4734" s="6" t="str">
        <f>IF(ev_charging_network_usage_!$I4734&lt;=10,"Low",IF(ev_charging_network_usage_!$I4734&lt;=30,"Medium","High"))</f>
        <v>High</v>
      </c>
      <c r="O4734" s="6" t="str">
        <f t="shared" si="297"/>
        <v>Medium Satisfaction</v>
      </c>
      <c r="P4734" s="6" t="str">
        <f>IF(ev_charging_network_usage_!$H4734&lt;30,"Short Charging",IF(ev_charging_network_usage_!$H4734&lt;=60,"Medium Charging","Long Charging"))</f>
        <v>Long Charging</v>
      </c>
      <c r="Q4734" s="6">
        <f t="shared" si="296"/>
        <v>1</v>
      </c>
      <c r="R4734" s="30">
        <f t="shared" si="294"/>
        <v>0.85277777777777775</v>
      </c>
      <c r="S4734" s="28">
        <f t="shared" si="295"/>
        <v>45589</v>
      </c>
      <c r="T4734" s="28"/>
    </row>
    <row r="4735" spans="1:20" ht="13.2" x14ac:dyDescent="0.25">
      <c r="A4735" s="3" t="s">
        <v>10454</v>
      </c>
      <c r="B4735" s="3" t="s">
        <v>48</v>
      </c>
      <c r="C4735" s="3" t="s">
        <v>30</v>
      </c>
      <c r="D4735" s="3" t="s">
        <v>31</v>
      </c>
      <c r="E4735" s="3" t="s">
        <v>35</v>
      </c>
      <c r="F4735" s="4">
        <v>45362.665972222225</v>
      </c>
      <c r="G4735" s="4">
        <v>45362.694444444445</v>
      </c>
      <c r="H4735" s="3">
        <v>41</v>
      </c>
      <c r="I4735" s="3">
        <v>4.25</v>
      </c>
      <c r="J4735" s="3">
        <v>8</v>
      </c>
      <c r="K4735" s="3">
        <v>34</v>
      </c>
      <c r="L4735" s="3" t="s">
        <v>38</v>
      </c>
      <c r="M4735" s="5">
        <v>3</v>
      </c>
      <c r="N4735" s="6" t="str">
        <f>IF(ev_charging_network_usage_!$I4735&lt;=10,"Low",IF(ev_charging_network_usage_!$I4735&lt;=30,"Medium","High"))</f>
        <v>Low</v>
      </c>
      <c r="O4735" s="6" t="str">
        <f t="shared" si="297"/>
        <v>Medium Satisfaction</v>
      </c>
      <c r="P4735" s="6" t="str">
        <f>IF(ev_charging_network_usage_!$H4735&lt;30,"Short Charging",IF(ev_charging_network_usage_!$H4735&lt;=60,"Medium Charging","Long Charging"))</f>
        <v>Medium Charging</v>
      </c>
      <c r="Q4735" s="6">
        <f t="shared" si="296"/>
        <v>2</v>
      </c>
      <c r="R4735" s="30">
        <f t="shared" si="294"/>
        <v>0.66597222222222219</v>
      </c>
      <c r="S4735" s="28">
        <f t="shared" si="295"/>
        <v>45362</v>
      </c>
      <c r="T4735" s="28"/>
    </row>
    <row r="4736" spans="1:20" ht="13.2" x14ac:dyDescent="0.25">
      <c r="A4736" s="7" t="s">
        <v>10455</v>
      </c>
      <c r="B4736" s="7" t="s">
        <v>43</v>
      </c>
      <c r="C4736" s="7" t="s">
        <v>15</v>
      </c>
      <c r="D4736" s="7" t="s">
        <v>16</v>
      </c>
      <c r="E4736" s="7" t="s">
        <v>35</v>
      </c>
      <c r="F4736" s="7" t="s">
        <v>10456</v>
      </c>
      <c r="G4736" s="7" t="s">
        <v>10457</v>
      </c>
      <c r="H4736" s="7">
        <v>49</v>
      </c>
      <c r="I4736" s="7">
        <v>36</v>
      </c>
      <c r="J4736" s="7">
        <v>8</v>
      </c>
      <c r="K4736" s="7">
        <v>288</v>
      </c>
      <c r="L4736" s="7" t="s">
        <v>38</v>
      </c>
      <c r="M4736" s="9">
        <v>1</v>
      </c>
      <c r="N4736" s="6" t="str">
        <f>IF(ev_charging_network_usage_!$I4736&lt;=10,"Low",IF(ev_charging_network_usage_!$I4736&lt;=30,"Medium","High"))</f>
        <v>High</v>
      </c>
      <c r="O4736" s="6" t="str">
        <f t="shared" si="297"/>
        <v>Low Satisfaction</v>
      </c>
      <c r="P4736" s="6" t="str">
        <f>IF(ev_charging_network_usage_!$H4736&lt;30,"Short Charging",IF(ev_charging_network_usage_!$H4736&lt;=60,"Medium Charging","Long Charging"))</f>
        <v>Medium Charging</v>
      </c>
      <c r="Q4736" s="6">
        <f t="shared" si="296"/>
        <v>3</v>
      </c>
      <c r="R4736" s="30">
        <f t="shared" si="294"/>
        <v>0.52638888888888891</v>
      </c>
      <c r="S4736" s="28">
        <f t="shared" si="295"/>
        <v>45434</v>
      </c>
      <c r="T4736" s="28"/>
    </row>
    <row r="4737" spans="1:20" ht="13.2" x14ac:dyDescent="0.25">
      <c r="A4737" s="3" t="s">
        <v>10458</v>
      </c>
      <c r="B4737" s="3" t="s">
        <v>78</v>
      </c>
      <c r="C4737" s="3" t="s">
        <v>15</v>
      </c>
      <c r="D4737" s="3" t="s">
        <v>22</v>
      </c>
      <c r="E4737" s="3" t="s">
        <v>35</v>
      </c>
      <c r="F4737" s="4">
        <v>45295.011805555558</v>
      </c>
      <c r="G4737" s="4">
        <v>45295.088888888888</v>
      </c>
      <c r="H4737" s="3">
        <v>111</v>
      </c>
      <c r="I4737" s="3">
        <v>22.63</v>
      </c>
      <c r="J4737" s="3">
        <v>15</v>
      </c>
      <c r="K4737" s="3">
        <v>339.45</v>
      </c>
      <c r="L4737" s="3" t="s">
        <v>23</v>
      </c>
      <c r="M4737" s="5">
        <v>5</v>
      </c>
      <c r="N4737" s="6" t="str">
        <f>IF(ev_charging_network_usage_!$I4737&lt;=10,"Low",IF(ev_charging_network_usage_!$I4737&lt;=30,"Medium","High"))</f>
        <v>Medium</v>
      </c>
      <c r="O4737" s="6" t="str">
        <f t="shared" si="297"/>
        <v>High Satisfaction</v>
      </c>
      <c r="P4737" s="6" t="str">
        <f>IF(ev_charging_network_usage_!$H4737&lt;30,"Short Charging",IF(ev_charging_network_usage_!$H4737&lt;=60,"Medium Charging","Long Charging"))</f>
        <v>Long Charging</v>
      </c>
      <c r="Q4737" s="6">
        <f t="shared" si="296"/>
        <v>3</v>
      </c>
      <c r="R4737" s="30">
        <f t="shared" si="294"/>
        <v>1.1805555555555555E-2</v>
      </c>
      <c r="S4737" s="28">
        <f t="shared" si="295"/>
        <v>45295</v>
      </c>
      <c r="T4737" s="28"/>
    </row>
    <row r="4738" spans="1:20" ht="13.2" x14ac:dyDescent="0.25">
      <c r="A4738" s="7" t="s">
        <v>10459</v>
      </c>
      <c r="B4738" s="7" t="s">
        <v>55</v>
      </c>
      <c r="C4738" s="7" t="s">
        <v>15</v>
      </c>
      <c r="D4738" s="7" t="s">
        <v>34</v>
      </c>
      <c r="E4738" s="7" t="s">
        <v>17</v>
      </c>
      <c r="F4738" s="7" t="s">
        <v>10460</v>
      </c>
      <c r="G4738" s="7" t="s">
        <v>10461</v>
      </c>
      <c r="H4738" s="7">
        <v>27</v>
      </c>
      <c r="I4738" s="7">
        <v>59.88</v>
      </c>
      <c r="J4738" s="7">
        <v>15</v>
      </c>
      <c r="K4738" s="7">
        <v>898.2</v>
      </c>
      <c r="L4738" s="7" t="s">
        <v>18</v>
      </c>
      <c r="M4738" s="9">
        <v>2</v>
      </c>
      <c r="N4738" s="6" t="str">
        <f>IF(ev_charging_network_usage_!$I4738&lt;=10,"Low",IF(ev_charging_network_usage_!$I4738&lt;=30,"Medium","High"))</f>
        <v>High</v>
      </c>
      <c r="O4738" s="6" t="str">
        <f t="shared" si="297"/>
        <v>Low Satisfaction</v>
      </c>
      <c r="P4738" s="6" t="str">
        <f>IF(ev_charging_network_usage_!$H4738&lt;30,"Short Charging",IF(ev_charging_network_usage_!$H4738&lt;=60,"Medium Charging","Long Charging"))</f>
        <v>Short Charging</v>
      </c>
      <c r="Q4738" s="6">
        <f t="shared" si="296"/>
        <v>3</v>
      </c>
      <c r="R4738" s="30">
        <f t="shared" ref="R4738:R4801" si="298">TIME(HOUR(F4738),MINUTE(F4738),SECOND(F4738))</f>
        <v>0.26041666666666669</v>
      </c>
      <c r="S4738" s="28">
        <f t="shared" ref="S4738:S4801" si="299">DATE(YEAR(F4738),MONTH(F4738),DAY(F4738))</f>
        <v>45154</v>
      </c>
      <c r="T4738" s="28"/>
    </row>
    <row r="4739" spans="1:20" ht="13.2" x14ac:dyDescent="0.25">
      <c r="A4739" s="3" t="s">
        <v>10462</v>
      </c>
      <c r="B4739" s="3" t="s">
        <v>29</v>
      </c>
      <c r="C4739" s="3" t="s">
        <v>21</v>
      </c>
      <c r="D4739" s="3" t="s">
        <v>16</v>
      </c>
      <c r="E4739" s="3" t="s">
        <v>35</v>
      </c>
      <c r="F4739" s="3" t="s">
        <v>10463</v>
      </c>
      <c r="G4739" s="3" t="s">
        <v>10464</v>
      </c>
      <c r="H4739" s="3">
        <v>22</v>
      </c>
      <c r="I4739" s="3">
        <v>15.19</v>
      </c>
      <c r="J4739" s="3">
        <v>8</v>
      </c>
      <c r="K4739" s="3">
        <v>121.52</v>
      </c>
      <c r="L4739" s="3" t="s">
        <v>18</v>
      </c>
      <c r="M4739" s="5">
        <v>3</v>
      </c>
      <c r="N4739" s="6" t="str">
        <f>IF(ev_charging_network_usage_!$I4739&lt;=10,"Low",IF(ev_charging_network_usage_!$I4739&lt;=30,"Medium","High"))</f>
        <v>Medium</v>
      </c>
      <c r="O4739" s="6" t="str">
        <f t="shared" si="297"/>
        <v>Medium Satisfaction</v>
      </c>
      <c r="P4739" s="6" t="str">
        <f>IF(ev_charging_network_usage_!$H4739&lt;30,"Short Charging",IF(ev_charging_network_usage_!$H4739&lt;=60,"Medium Charging","Long Charging"))</f>
        <v>Short Charging</v>
      </c>
      <c r="Q4739" s="6">
        <f t="shared" ref="Q4739:Q4802" si="300">IF(C4739="Fast Charger",1,IF(C4739="Standard Charger",2,IF(C4739="Super Fast Charger",3,"")))</f>
        <v>1</v>
      </c>
      <c r="R4739" s="30">
        <f t="shared" si="298"/>
        <v>0.76944444444444449</v>
      </c>
      <c r="S4739" s="28">
        <f t="shared" si="299"/>
        <v>45128</v>
      </c>
      <c r="T4739" s="28"/>
    </row>
    <row r="4740" spans="1:20" ht="13.2" x14ac:dyDescent="0.25">
      <c r="A4740" s="7" t="s">
        <v>10465</v>
      </c>
      <c r="B4740" s="7" t="s">
        <v>55</v>
      </c>
      <c r="C4740" s="7" t="s">
        <v>30</v>
      </c>
      <c r="D4740" s="7" t="s">
        <v>22</v>
      </c>
      <c r="E4740" s="7" t="s">
        <v>35</v>
      </c>
      <c r="F4740" s="8">
        <v>45475.558333333334</v>
      </c>
      <c r="G4740" s="8">
        <v>45475.609722222223</v>
      </c>
      <c r="H4740" s="7">
        <v>74</v>
      </c>
      <c r="I4740" s="7">
        <v>18.2</v>
      </c>
      <c r="J4740" s="7">
        <v>8</v>
      </c>
      <c r="K4740" s="7">
        <v>145.6</v>
      </c>
      <c r="L4740" s="7" t="s">
        <v>27</v>
      </c>
      <c r="M4740" s="9">
        <v>3</v>
      </c>
      <c r="N4740" s="6" t="str">
        <f>IF(ev_charging_network_usage_!$I4740&lt;=10,"Low",IF(ev_charging_network_usage_!$I4740&lt;=30,"Medium","High"))</f>
        <v>Medium</v>
      </c>
      <c r="O4740" s="6" t="str">
        <f t="shared" ref="O4740:O4803" si="301">IF(M4740&lt;=2,"Low Satisfaction",IF(M4740&lt;=4,"Medium Satisfaction","High Satisfaction"))</f>
        <v>Medium Satisfaction</v>
      </c>
      <c r="P4740" s="6" t="str">
        <f>IF(ev_charging_network_usage_!$H4740&lt;30,"Short Charging",IF(ev_charging_network_usage_!$H4740&lt;=60,"Medium Charging","Long Charging"))</f>
        <v>Long Charging</v>
      </c>
      <c r="Q4740" s="6">
        <f t="shared" si="300"/>
        <v>2</v>
      </c>
      <c r="R4740" s="30">
        <f t="shared" si="298"/>
        <v>0.55833333333333335</v>
      </c>
      <c r="S4740" s="28">
        <f t="shared" si="299"/>
        <v>45475</v>
      </c>
      <c r="T4740" s="28"/>
    </row>
    <row r="4741" spans="1:20" ht="13.2" x14ac:dyDescent="0.25">
      <c r="A4741" s="3" t="s">
        <v>10466</v>
      </c>
      <c r="B4741" s="3" t="s">
        <v>20</v>
      </c>
      <c r="C4741" s="3" t="s">
        <v>21</v>
      </c>
      <c r="D4741" s="3" t="s">
        <v>22</v>
      </c>
      <c r="E4741" s="3" t="s">
        <v>17</v>
      </c>
      <c r="F4741" s="3" t="s">
        <v>10467</v>
      </c>
      <c r="G4741" s="3" t="s">
        <v>10468</v>
      </c>
      <c r="H4741" s="3">
        <v>14</v>
      </c>
      <c r="I4741" s="3">
        <v>17.79</v>
      </c>
      <c r="J4741" s="3">
        <v>8</v>
      </c>
      <c r="K4741" s="3">
        <v>142.32</v>
      </c>
      <c r="L4741" s="3" t="s">
        <v>27</v>
      </c>
      <c r="M4741" s="5">
        <v>2</v>
      </c>
      <c r="N4741" s="6" t="str">
        <f>IF(ev_charging_network_usage_!$I4741&lt;=10,"Low",IF(ev_charging_network_usage_!$I4741&lt;=30,"Medium","High"))</f>
        <v>Medium</v>
      </c>
      <c r="O4741" s="6" t="str">
        <f t="shared" si="301"/>
        <v>Low Satisfaction</v>
      </c>
      <c r="P4741" s="6" t="str">
        <f>IF(ev_charging_network_usage_!$H4741&lt;30,"Short Charging",IF(ev_charging_network_usage_!$H4741&lt;=60,"Medium Charging","Long Charging"))</f>
        <v>Short Charging</v>
      </c>
      <c r="Q4741" s="6">
        <f t="shared" si="300"/>
        <v>1</v>
      </c>
      <c r="R4741" s="30">
        <f t="shared" si="298"/>
        <v>0.33055555555555555</v>
      </c>
      <c r="S4741" s="28">
        <f t="shared" si="299"/>
        <v>45469</v>
      </c>
      <c r="T4741" s="28"/>
    </row>
    <row r="4742" spans="1:20" ht="13.2" x14ac:dyDescent="0.25">
      <c r="A4742" s="7" t="s">
        <v>10469</v>
      </c>
      <c r="B4742" s="7" t="s">
        <v>59</v>
      </c>
      <c r="C4742" s="7" t="s">
        <v>21</v>
      </c>
      <c r="D4742" s="7" t="s">
        <v>22</v>
      </c>
      <c r="E4742" s="7" t="s">
        <v>35</v>
      </c>
      <c r="F4742" s="7" t="s">
        <v>10470</v>
      </c>
      <c r="G4742" s="7" t="s">
        <v>10471</v>
      </c>
      <c r="H4742" s="7">
        <v>74</v>
      </c>
      <c r="I4742" s="7">
        <v>30.73</v>
      </c>
      <c r="J4742" s="7">
        <v>15</v>
      </c>
      <c r="K4742" s="7">
        <v>460.95</v>
      </c>
      <c r="L4742" s="7" t="s">
        <v>38</v>
      </c>
      <c r="M4742" s="9">
        <v>1</v>
      </c>
      <c r="N4742" s="6" t="str">
        <f>IF(ev_charging_network_usage_!$I4742&lt;=10,"Low",IF(ev_charging_network_usage_!$I4742&lt;=30,"Medium","High"))</f>
        <v>High</v>
      </c>
      <c r="O4742" s="6" t="str">
        <f t="shared" si="301"/>
        <v>Low Satisfaction</v>
      </c>
      <c r="P4742" s="6" t="str">
        <f>IF(ev_charging_network_usage_!$H4742&lt;30,"Short Charging",IF(ev_charging_network_usage_!$H4742&lt;=60,"Medium Charging","Long Charging"))</f>
        <v>Long Charging</v>
      </c>
      <c r="Q4742" s="6">
        <f t="shared" si="300"/>
        <v>1</v>
      </c>
      <c r="R4742" s="30">
        <f t="shared" si="298"/>
        <v>0.81597222222222221</v>
      </c>
      <c r="S4742" s="28">
        <f t="shared" si="299"/>
        <v>45107</v>
      </c>
      <c r="T4742" s="28"/>
    </row>
    <row r="4743" spans="1:20" ht="13.2" x14ac:dyDescent="0.25">
      <c r="A4743" s="3" t="s">
        <v>10472</v>
      </c>
      <c r="B4743" s="3" t="s">
        <v>59</v>
      </c>
      <c r="C4743" s="3" t="s">
        <v>30</v>
      </c>
      <c r="D4743" s="3" t="s">
        <v>22</v>
      </c>
      <c r="E4743" s="3" t="s">
        <v>17</v>
      </c>
      <c r="F4743" s="4">
        <v>45327.123611111114</v>
      </c>
      <c r="G4743" s="4">
        <v>45327.185416666667</v>
      </c>
      <c r="H4743" s="3">
        <v>89</v>
      </c>
      <c r="I4743" s="3">
        <v>40</v>
      </c>
      <c r="J4743" s="3">
        <v>15</v>
      </c>
      <c r="K4743" s="3">
        <v>600</v>
      </c>
      <c r="L4743" s="3" t="s">
        <v>38</v>
      </c>
      <c r="M4743" s="5">
        <v>5</v>
      </c>
      <c r="N4743" s="6" t="str">
        <f>IF(ev_charging_network_usage_!$I4743&lt;=10,"Low",IF(ev_charging_network_usage_!$I4743&lt;=30,"Medium","High"))</f>
        <v>High</v>
      </c>
      <c r="O4743" s="6" t="str">
        <f t="shared" si="301"/>
        <v>High Satisfaction</v>
      </c>
      <c r="P4743" s="6" t="str">
        <f>IF(ev_charging_network_usage_!$H4743&lt;30,"Short Charging",IF(ev_charging_network_usage_!$H4743&lt;=60,"Medium Charging","Long Charging"))</f>
        <v>Long Charging</v>
      </c>
      <c r="Q4743" s="6">
        <f t="shared" si="300"/>
        <v>2</v>
      </c>
      <c r="R4743" s="30">
        <f t="shared" si="298"/>
        <v>0.12361111111111112</v>
      </c>
      <c r="S4743" s="28">
        <f t="shared" si="299"/>
        <v>45327</v>
      </c>
      <c r="T4743" s="28"/>
    </row>
    <row r="4744" spans="1:20" ht="13.2" x14ac:dyDescent="0.25">
      <c r="A4744" s="7" t="s">
        <v>10473</v>
      </c>
      <c r="B4744" s="7" t="s">
        <v>29</v>
      </c>
      <c r="C4744" s="7" t="s">
        <v>30</v>
      </c>
      <c r="D4744" s="7" t="s">
        <v>34</v>
      </c>
      <c r="E4744" s="7" t="s">
        <v>35</v>
      </c>
      <c r="F4744" s="7" t="s">
        <v>10474</v>
      </c>
      <c r="G4744" s="7" t="s">
        <v>10475</v>
      </c>
      <c r="H4744" s="7">
        <v>31</v>
      </c>
      <c r="I4744" s="7">
        <v>16.03</v>
      </c>
      <c r="J4744" s="7">
        <v>15</v>
      </c>
      <c r="K4744" s="7">
        <v>240.45</v>
      </c>
      <c r="L4744" s="7" t="s">
        <v>18</v>
      </c>
      <c r="M4744" s="9">
        <v>1</v>
      </c>
      <c r="N4744" s="6" t="str">
        <f>IF(ev_charging_network_usage_!$I4744&lt;=10,"Low",IF(ev_charging_network_usage_!$I4744&lt;=30,"Medium","High"))</f>
        <v>Medium</v>
      </c>
      <c r="O4744" s="6" t="str">
        <f t="shared" si="301"/>
        <v>Low Satisfaction</v>
      </c>
      <c r="P4744" s="6" t="str">
        <f>IF(ev_charging_network_usage_!$H4744&lt;30,"Short Charging",IF(ev_charging_network_usage_!$H4744&lt;=60,"Medium Charging","Long Charging"))</f>
        <v>Medium Charging</v>
      </c>
      <c r="Q4744" s="6">
        <f t="shared" si="300"/>
        <v>2</v>
      </c>
      <c r="R4744" s="30">
        <f t="shared" si="298"/>
        <v>0.74930555555555556</v>
      </c>
      <c r="S4744" s="28">
        <f t="shared" si="299"/>
        <v>45463</v>
      </c>
      <c r="T4744" s="28"/>
    </row>
    <row r="4745" spans="1:20" ht="13.2" x14ac:dyDescent="0.25">
      <c r="A4745" s="3" t="s">
        <v>10476</v>
      </c>
      <c r="B4745" s="3" t="s">
        <v>78</v>
      </c>
      <c r="C4745" s="3" t="s">
        <v>15</v>
      </c>
      <c r="D4745" s="3" t="s">
        <v>16</v>
      </c>
      <c r="E4745" s="3" t="s">
        <v>17</v>
      </c>
      <c r="F4745" s="3" t="s">
        <v>10477</v>
      </c>
      <c r="G4745" s="3" t="s">
        <v>10478</v>
      </c>
      <c r="H4745" s="3">
        <v>75</v>
      </c>
      <c r="I4745" s="3">
        <v>26.13</v>
      </c>
      <c r="J4745" s="3">
        <v>12</v>
      </c>
      <c r="K4745" s="3">
        <v>313.56</v>
      </c>
      <c r="L4745" s="3" t="s">
        <v>18</v>
      </c>
      <c r="M4745" s="5">
        <v>5</v>
      </c>
      <c r="N4745" s="6" t="str">
        <f>IF(ev_charging_network_usage_!$I4745&lt;=10,"Low",IF(ev_charging_network_usage_!$I4745&lt;=30,"Medium","High"))</f>
        <v>Medium</v>
      </c>
      <c r="O4745" s="6" t="str">
        <f t="shared" si="301"/>
        <v>High Satisfaction</v>
      </c>
      <c r="P4745" s="6" t="str">
        <f>IF(ev_charging_network_usage_!$H4745&lt;30,"Short Charging",IF(ev_charging_network_usage_!$H4745&lt;=60,"Medium Charging","Long Charging"))</f>
        <v>Long Charging</v>
      </c>
      <c r="Q4745" s="6">
        <f t="shared" si="300"/>
        <v>3</v>
      </c>
      <c r="R4745" s="30">
        <f t="shared" si="298"/>
        <v>0.26111111111111113</v>
      </c>
      <c r="S4745" s="28">
        <f t="shared" si="299"/>
        <v>45124</v>
      </c>
      <c r="T4745" s="28"/>
    </row>
    <row r="4746" spans="1:20" ht="13.2" x14ac:dyDescent="0.25">
      <c r="A4746" s="7" t="s">
        <v>10479</v>
      </c>
      <c r="B4746" s="7" t="s">
        <v>48</v>
      </c>
      <c r="C4746" s="7" t="s">
        <v>30</v>
      </c>
      <c r="D4746" s="7" t="s">
        <v>16</v>
      </c>
      <c r="E4746" s="7" t="s">
        <v>17</v>
      </c>
      <c r="F4746" s="8">
        <v>45510.21875</v>
      </c>
      <c r="G4746" s="8">
        <v>45510.283333333333</v>
      </c>
      <c r="H4746" s="7">
        <v>93</v>
      </c>
      <c r="I4746" s="7">
        <v>56.73</v>
      </c>
      <c r="J4746" s="7">
        <v>10</v>
      </c>
      <c r="K4746" s="7">
        <v>567.29999999999995</v>
      </c>
      <c r="L4746" s="7" t="s">
        <v>27</v>
      </c>
      <c r="M4746" s="9">
        <v>2</v>
      </c>
      <c r="N4746" s="6" t="str">
        <f>IF(ev_charging_network_usage_!$I4746&lt;=10,"Low",IF(ev_charging_network_usage_!$I4746&lt;=30,"Medium","High"))</f>
        <v>High</v>
      </c>
      <c r="O4746" s="6" t="str">
        <f t="shared" si="301"/>
        <v>Low Satisfaction</v>
      </c>
      <c r="P4746" s="6" t="str">
        <f>IF(ev_charging_network_usage_!$H4746&lt;30,"Short Charging",IF(ev_charging_network_usage_!$H4746&lt;=60,"Medium Charging","Long Charging"))</f>
        <v>Long Charging</v>
      </c>
      <c r="Q4746" s="6">
        <f t="shared" si="300"/>
        <v>2</v>
      </c>
      <c r="R4746" s="30">
        <f t="shared" si="298"/>
        <v>0.21875</v>
      </c>
      <c r="S4746" s="28">
        <f t="shared" si="299"/>
        <v>45510</v>
      </c>
      <c r="T4746" s="28"/>
    </row>
    <row r="4747" spans="1:20" ht="13.2" x14ac:dyDescent="0.25">
      <c r="A4747" s="3" t="s">
        <v>10480</v>
      </c>
      <c r="B4747" s="3" t="s">
        <v>14</v>
      </c>
      <c r="C4747" s="3" t="s">
        <v>15</v>
      </c>
      <c r="D4747" s="3" t="s">
        <v>34</v>
      </c>
      <c r="E4747" s="3" t="s">
        <v>17</v>
      </c>
      <c r="F4747" s="3" t="s">
        <v>10481</v>
      </c>
      <c r="G4747" s="3" t="s">
        <v>10482</v>
      </c>
      <c r="H4747" s="3">
        <v>94</v>
      </c>
      <c r="I4747" s="3">
        <v>47.09</v>
      </c>
      <c r="J4747" s="3">
        <v>8</v>
      </c>
      <c r="K4747" s="3">
        <v>376.72</v>
      </c>
      <c r="L4747" s="3" t="s">
        <v>18</v>
      </c>
      <c r="M4747" s="5">
        <v>2</v>
      </c>
      <c r="N4747" s="6" t="str">
        <f>IF(ev_charging_network_usage_!$I4747&lt;=10,"Low",IF(ev_charging_network_usage_!$I4747&lt;=30,"Medium","High"))</f>
        <v>High</v>
      </c>
      <c r="O4747" s="6" t="str">
        <f t="shared" si="301"/>
        <v>Low Satisfaction</v>
      </c>
      <c r="P4747" s="6" t="str">
        <f>IF(ev_charging_network_usage_!$H4747&lt;30,"Short Charging",IF(ev_charging_network_usage_!$H4747&lt;=60,"Medium Charging","Long Charging"))</f>
        <v>Long Charging</v>
      </c>
      <c r="Q4747" s="6">
        <f t="shared" si="300"/>
        <v>3</v>
      </c>
      <c r="R4747" s="30">
        <f t="shared" si="298"/>
        <v>0.52013888888888893</v>
      </c>
      <c r="S4747" s="28">
        <f t="shared" si="299"/>
        <v>45617</v>
      </c>
      <c r="T4747" s="28"/>
    </row>
    <row r="4748" spans="1:20" ht="13.2" x14ac:dyDescent="0.25">
      <c r="A4748" s="7" t="s">
        <v>10483</v>
      </c>
      <c r="B4748" s="7" t="s">
        <v>20</v>
      </c>
      <c r="C4748" s="7" t="s">
        <v>30</v>
      </c>
      <c r="D4748" s="7" t="s">
        <v>22</v>
      </c>
      <c r="E4748" s="7" t="s">
        <v>35</v>
      </c>
      <c r="F4748" s="8">
        <v>45173.040972222225</v>
      </c>
      <c r="G4748" s="8">
        <v>45173.056250000001</v>
      </c>
      <c r="H4748" s="7">
        <v>22</v>
      </c>
      <c r="I4748" s="7">
        <v>18.39</v>
      </c>
      <c r="J4748" s="7">
        <v>12</v>
      </c>
      <c r="K4748" s="7">
        <v>220.68</v>
      </c>
      <c r="L4748" s="7" t="s">
        <v>38</v>
      </c>
      <c r="M4748" s="9">
        <v>2</v>
      </c>
      <c r="N4748" s="6" t="str">
        <f>IF(ev_charging_network_usage_!$I4748&lt;=10,"Low",IF(ev_charging_network_usage_!$I4748&lt;=30,"Medium","High"))</f>
        <v>Medium</v>
      </c>
      <c r="O4748" s="6" t="str">
        <f t="shared" si="301"/>
        <v>Low Satisfaction</v>
      </c>
      <c r="P4748" s="6" t="str">
        <f>IF(ev_charging_network_usage_!$H4748&lt;30,"Short Charging",IF(ev_charging_network_usage_!$H4748&lt;=60,"Medium Charging","Long Charging"))</f>
        <v>Short Charging</v>
      </c>
      <c r="Q4748" s="6">
        <f t="shared" si="300"/>
        <v>2</v>
      </c>
      <c r="R4748" s="30">
        <f t="shared" si="298"/>
        <v>4.0972222222222222E-2</v>
      </c>
      <c r="S4748" s="28">
        <f t="shared" si="299"/>
        <v>45173</v>
      </c>
      <c r="T4748" s="28"/>
    </row>
    <row r="4749" spans="1:20" ht="13.2" x14ac:dyDescent="0.25">
      <c r="A4749" s="3" t="s">
        <v>10484</v>
      </c>
      <c r="B4749" s="3" t="s">
        <v>55</v>
      </c>
      <c r="C4749" s="3" t="s">
        <v>30</v>
      </c>
      <c r="D4749" s="3" t="s">
        <v>34</v>
      </c>
      <c r="E4749" s="3" t="s">
        <v>35</v>
      </c>
      <c r="F4749" s="3" t="s">
        <v>10485</v>
      </c>
      <c r="G4749" s="3" t="s">
        <v>10486</v>
      </c>
      <c r="H4749" s="3">
        <v>76</v>
      </c>
      <c r="I4749" s="3">
        <v>27.46</v>
      </c>
      <c r="J4749" s="3">
        <v>12</v>
      </c>
      <c r="K4749" s="3">
        <v>329.52</v>
      </c>
      <c r="L4749" s="3" t="s">
        <v>18</v>
      </c>
      <c r="M4749" s="5">
        <v>4</v>
      </c>
      <c r="N4749" s="6" t="str">
        <f>IF(ev_charging_network_usage_!$I4749&lt;=10,"Low",IF(ev_charging_network_usage_!$I4749&lt;=30,"Medium","High"))</f>
        <v>Medium</v>
      </c>
      <c r="O4749" s="6" t="str">
        <f t="shared" si="301"/>
        <v>Medium Satisfaction</v>
      </c>
      <c r="P4749" s="6" t="str">
        <f>IF(ev_charging_network_usage_!$H4749&lt;30,"Short Charging",IF(ev_charging_network_usage_!$H4749&lt;=60,"Medium Charging","Long Charging"))</f>
        <v>Long Charging</v>
      </c>
      <c r="Q4749" s="6">
        <f t="shared" si="300"/>
        <v>2</v>
      </c>
      <c r="R4749" s="30">
        <f t="shared" si="298"/>
        <v>4.4444444444444446E-2</v>
      </c>
      <c r="S4749" s="28">
        <f t="shared" si="299"/>
        <v>45091</v>
      </c>
      <c r="T4749" s="28"/>
    </row>
    <row r="4750" spans="1:20" ht="13.2" x14ac:dyDescent="0.25">
      <c r="A4750" s="7" t="s">
        <v>10487</v>
      </c>
      <c r="B4750" s="7" t="s">
        <v>29</v>
      </c>
      <c r="C4750" s="7" t="s">
        <v>21</v>
      </c>
      <c r="D4750" s="7" t="s">
        <v>34</v>
      </c>
      <c r="E4750" s="7" t="s">
        <v>17</v>
      </c>
      <c r="F4750" s="7" t="s">
        <v>10488</v>
      </c>
      <c r="G4750" s="7" t="s">
        <v>10489</v>
      </c>
      <c r="H4750" s="7">
        <v>97</v>
      </c>
      <c r="I4750" s="7">
        <v>38.9</v>
      </c>
      <c r="J4750" s="7">
        <v>10</v>
      </c>
      <c r="K4750" s="7">
        <v>389</v>
      </c>
      <c r="L4750" s="7" t="s">
        <v>38</v>
      </c>
      <c r="M4750" s="9">
        <v>3</v>
      </c>
      <c r="N4750" s="6" t="str">
        <f>IF(ev_charging_network_usage_!$I4750&lt;=10,"Low",IF(ev_charging_network_usage_!$I4750&lt;=30,"Medium","High"))</f>
        <v>High</v>
      </c>
      <c r="O4750" s="6" t="str">
        <f t="shared" si="301"/>
        <v>Medium Satisfaction</v>
      </c>
      <c r="P4750" s="6" t="str">
        <f>IF(ev_charging_network_usage_!$H4750&lt;30,"Short Charging",IF(ev_charging_network_usage_!$H4750&lt;=60,"Medium Charging","Long Charging"))</f>
        <v>Long Charging</v>
      </c>
      <c r="Q4750" s="6">
        <f t="shared" si="300"/>
        <v>1</v>
      </c>
      <c r="R4750" s="30">
        <f t="shared" si="298"/>
        <v>0.43194444444444446</v>
      </c>
      <c r="S4750" s="28">
        <f t="shared" si="299"/>
        <v>45497</v>
      </c>
      <c r="T4750" s="28"/>
    </row>
    <row r="4751" spans="1:20" ht="13.2" x14ac:dyDescent="0.25">
      <c r="A4751" s="3" t="s">
        <v>10490</v>
      </c>
      <c r="B4751" s="3" t="s">
        <v>14</v>
      </c>
      <c r="C4751" s="3" t="s">
        <v>15</v>
      </c>
      <c r="D4751" s="3" t="s">
        <v>16</v>
      </c>
      <c r="E4751" s="3" t="s">
        <v>17</v>
      </c>
      <c r="F4751" s="3" t="s">
        <v>10491</v>
      </c>
      <c r="G4751" s="3" t="s">
        <v>10492</v>
      </c>
      <c r="H4751" s="3">
        <v>22</v>
      </c>
      <c r="I4751" s="3">
        <v>10.130000000000001</v>
      </c>
      <c r="J4751" s="3">
        <v>12</v>
      </c>
      <c r="K4751" s="3">
        <v>121.56</v>
      </c>
      <c r="L4751" s="3" t="s">
        <v>38</v>
      </c>
      <c r="M4751" s="5">
        <v>3</v>
      </c>
      <c r="N4751" s="6" t="str">
        <f>IF(ev_charging_network_usage_!$I4751&lt;=10,"Low",IF(ev_charging_network_usage_!$I4751&lt;=30,"Medium","High"))</f>
        <v>Medium</v>
      </c>
      <c r="O4751" s="6" t="str">
        <f t="shared" si="301"/>
        <v>Medium Satisfaction</v>
      </c>
      <c r="P4751" s="6" t="str">
        <f>IF(ev_charging_network_usage_!$H4751&lt;30,"Short Charging",IF(ev_charging_network_usage_!$H4751&lt;=60,"Medium Charging","Long Charging"))</f>
        <v>Short Charging</v>
      </c>
      <c r="Q4751" s="6">
        <f t="shared" si="300"/>
        <v>3</v>
      </c>
      <c r="R4751" s="30">
        <f t="shared" si="298"/>
        <v>0.58125000000000004</v>
      </c>
      <c r="S4751" s="28">
        <f t="shared" si="299"/>
        <v>45316</v>
      </c>
      <c r="T4751" s="28"/>
    </row>
    <row r="4752" spans="1:20" ht="13.2" x14ac:dyDescent="0.25">
      <c r="A4752" s="7" t="s">
        <v>10493</v>
      </c>
      <c r="B4752" s="7" t="s">
        <v>59</v>
      </c>
      <c r="C4752" s="7" t="s">
        <v>15</v>
      </c>
      <c r="D4752" s="7" t="s">
        <v>31</v>
      </c>
      <c r="E4752" s="7" t="s">
        <v>35</v>
      </c>
      <c r="F4752" s="7" t="s">
        <v>10494</v>
      </c>
      <c r="G4752" s="7" t="s">
        <v>10495</v>
      </c>
      <c r="H4752" s="7">
        <v>34</v>
      </c>
      <c r="I4752" s="7">
        <v>27.42</v>
      </c>
      <c r="J4752" s="7">
        <v>10</v>
      </c>
      <c r="K4752" s="7">
        <v>274.2</v>
      </c>
      <c r="L4752" s="7" t="s">
        <v>27</v>
      </c>
      <c r="M4752" s="9">
        <v>2</v>
      </c>
      <c r="N4752" s="6" t="str">
        <f>IF(ev_charging_network_usage_!$I4752&lt;=10,"Low",IF(ev_charging_network_usage_!$I4752&lt;=30,"Medium","High"))</f>
        <v>Medium</v>
      </c>
      <c r="O4752" s="6" t="str">
        <f t="shared" si="301"/>
        <v>Low Satisfaction</v>
      </c>
      <c r="P4752" s="6" t="str">
        <f>IF(ev_charging_network_usage_!$H4752&lt;30,"Short Charging",IF(ev_charging_network_usage_!$H4752&lt;=60,"Medium Charging","Long Charging"))</f>
        <v>Medium Charging</v>
      </c>
      <c r="Q4752" s="6">
        <f t="shared" si="300"/>
        <v>3</v>
      </c>
      <c r="R4752" s="30">
        <f t="shared" si="298"/>
        <v>6.6666666666666666E-2</v>
      </c>
      <c r="S4752" s="28">
        <f t="shared" si="299"/>
        <v>45534</v>
      </c>
      <c r="T4752" s="28"/>
    </row>
    <row r="4753" spans="1:20" ht="13.2" x14ac:dyDescent="0.25">
      <c r="A4753" s="3" t="s">
        <v>10496</v>
      </c>
      <c r="B4753" s="3" t="s">
        <v>43</v>
      </c>
      <c r="C4753" s="3" t="s">
        <v>30</v>
      </c>
      <c r="D4753" s="3" t="s">
        <v>31</v>
      </c>
      <c r="E4753" s="3" t="s">
        <v>35</v>
      </c>
      <c r="F4753" s="3" t="s">
        <v>10497</v>
      </c>
      <c r="G4753" s="3" t="s">
        <v>10498</v>
      </c>
      <c r="H4753" s="3">
        <v>106</v>
      </c>
      <c r="I4753" s="3">
        <v>58.7</v>
      </c>
      <c r="J4753" s="3">
        <v>15</v>
      </c>
      <c r="K4753" s="3">
        <v>880.5</v>
      </c>
      <c r="L4753" s="3" t="s">
        <v>18</v>
      </c>
      <c r="M4753" s="5">
        <v>3</v>
      </c>
      <c r="N4753" s="6" t="str">
        <f>IF(ev_charging_network_usage_!$I4753&lt;=10,"Low",IF(ev_charging_network_usage_!$I4753&lt;=30,"Medium","High"))</f>
        <v>High</v>
      </c>
      <c r="O4753" s="6" t="str">
        <f t="shared" si="301"/>
        <v>Medium Satisfaction</v>
      </c>
      <c r="P4753" s="6" t="str">
        <f>IF(ev_charging_network_usage_!$H4753&lt;30,"Short Charging",IF(ev_charging_network_usage_!$H4753&lt;=60,"Medium Charging","Long Charging"))</f>
        <v>Long Charging</v>
      </c>
      <c r="Q4753" s="6">
        <f t="shared" si="300"/>
        <v>2</v>
      </c>
      <c r="R4753" s="30">
        <f t="shared" si="298"/>
        <v>0.63611111111111107</v>
      </c>
      <c r="S4753" s="28">
        <f t="shared" si="299"/>
        <v>45285</v>
      </c>
      <c r="T4753" s="28"/>
    </row>
    <row r="4754" spans="1:20" ht="13.2" x14ac:dyDescent="0.25">
      <c r="A4754" s="7" t="s">
        <v>10499</v>
      </c>
      <c r="B4754" s="7" t="s">
        <v>20</v>
      </c>
      <c r="C4754" s="7" t="s">
        <v>15</v>
      </c>
      <c r="D4754" s="7" t="s">
        <v>31</v>
      </c>
      <c r="E4754" s="7" t="s">
        <v>35</v>
      </c>
      <c r="F4754" s="8">
        <v>45450.025694444441</v>
      </c>
      <c r="G4754" s="8">
        <v>45450.070138888892</v>
      </c>
      <c r="H4754" s="7">
        <v>64</v>
      </c>
      <c r="I4754" s="7">
        <v>43.9</v>
      </c>
      <c r="J4754" s="7">
        <v>12</v>
      </c>
      <c r="K4754" s="7">
        <v>526.79999999999995</v>
      </c>
      <c r="L4754" s="7" t="s">
        <v>38</v>
      </c>
      <c r="M4754" s="9">
        <v>3</v>
      </c>
      <c r="N4754" s="6" t="str">
        <f>IF(ev_charging_network_usage_!$I4754&lt;=10,"Low",IF(ev_charging_network_usage_!$I4754&lt;=30,"Medium","High"))</f>
        <v>High</v>
      </c>
      <c r="O4754" s="6" t="str">
        <f t="shared" si="301"/>
        <v>Medium Satisfaction</v>
      </c>
      <c r="P4754" s="6" t="str">
        <f>IF(ev_charging_network_usage_!$H4754&lt;30,"Short Charging",IF(ev_charging_network_usage_!$H4754&lt;=60,"Medium Charging","Long Charging"))</f>
        <v>Long Charging</v>
      </c>
      <c r="Q4754" s="6">
        <f t="shared" si="300"/>
        <v>3</v>
      </c>
      <c r="R4754" s="30">
        <f t="shared" si="298"/>
        <v>2.5694444444444443E-2</v>
      </c>
      <c r="S4754" s="28">
        <f t="shared" si="299"/>
        <v>45450</v>
      </c>
      <c r="T4754" s="28"/>
    </row>
    <row r="4755" spans="1:20" ht="13.2" x14ac:dyDescent="0.25">
      <c r="A4755" s="3" t="s">
        <v>10500</v>
      </c>
      <c r="B4755" s="3" t="s">
        <v>14</v>
      </c>
      <c r="C4755" s="3" t="s">
        <v>15</v>
      </c>
      <c r="D4755" s="3" t="s">
        <v>34</v>
      </c>
      <c r="E4755" s="3" t="s">
        <v>35</v>
      </c>
      <c r="F4755" s="3" t="s">
        <v>10501</v>
      </c>
      <c r="G4755" s="3" t="s">
        <v>10502</v>
      </c>
      <c r="H4755" s="3">
        <v>59</v>
      </c>
      <c r="I4755" s="3">
        <v>55.76</v>
      </c>
      <c r="J4755" s="3">
        <v>10</v>
      </c>
      <c r="K4755" s="3">
        <v>557.6</v>
      </c>
      <c r="L4755" s="3" t="s">
        <v>18</v>
      </c>
      <c r="M4755" s="5">
        <v>1</v>
      </c>
      <c r="N4755" s="6" t="str">
        <f>IF(ev_charging_network_usage_!$I4755&lt;=10,"Low",IF(ev_charging_network_usage_!$I4755&lt;=30,"Medium","High"))</f>
        <v>High</v>
      </c>
      <c r="O4755" s="6" t="str">
        <f t="shared" si="301"/>
        <v>Low Satisfaction</v>
      </c>
      <c r="P4755" s="6" t="str">
        <f>IF(ev_charging_network_usage_!$H4755&lt;30,"Short Charging",IF(ev_charging_network_usage_!$H4755&lt;=60,"Medium Charging","Long Charging"))</f>
        <v>Medium Charging</v>
      </c>
      <c r="Q4755" s="6">
        <f t="shared" si="300"/>
        <v>3</v>
      </c>
      <c r="R4755" s="30">
        <f t="shared" si="298"/>
        <v>0.12013888888888889</v>
      </c>
      <c r="S4755" s="28">
        <f t="shared" si="299"/>
        <v>45406</v>
      </c>
      <c r="T4755" s="28"/>
    </row>
    <row r="4756" spans="1:20" ht="13.2" x14ac:dyDescent="0.25">
      <c r="A4756" s="7" t="s">
        <v>10503</v>
      </c>
      <c r="B4756" s="7" t="s">
        <v>48</v>
      </c>
      <c r="C4756" s="7" t="s">
        <v>21</v>
      </c>
      <c r="D4756" s="7" t="s">
        <v>22</v>
      </c>
      <c r="E4756" s="7" t="s">
        <v>17</v>
      </c>
      <c r="F4756" s="8">
        <v>45603.502083333333</v>
      </c>
      <c r="G4756" s="8">
        <v>45603.552777777775</v>
      </c>
      <c r="H4756" s="7">
        <v>73</v>
      </c>
      <c r="I4756" s="7">
        <v>52.05</v>
      </c>
      <c r="J4756" s="7">
        <v>8</v>
      </c>
      <c r="K4756" s="7">
        <v>416.4</v>
      </c>
      <c r="L4756" s="7" t="s">
        <v>27</v>
      </c>
      <c r="M4756" s="9">
        <v>2</v>
      </c>
      <c r="N4756" s="6" t="str">
        <f>IF(ev_charging_network_usage_!$I4756&lt;=10,"Low",IF(ev_charging_network_usage_!$I4756&lt;=30,"Medium","High"))</f>
        <v>High</v>
      </c>
      <c r="O4756" s="6" t="str">
        <f t="shared" si="301"/>
        <v>Low Satisfaction</v>
      </c>
      <c r="P4756" s="6" t="str">
        <f>IF(ev_charging_network_usage_!$H4756&lt;30,"Short Charging",IF(ev_charging_network_usage_!$H4756&lt;=60,"Medium Charging","Long Charging"))</f>
        <v>Long Charging</v>
      </c>
      <c r="Q4756" s="6">
        <f t="shared" si="300"/>
        <v>1</v>
      </c>
      <c r="R4756" s="30">
        <f t="shared" si="298"/>
        <v>0.50208333333333333</v>
      </c>
      <c r="S4756" s="28">
        <f t="shared" si="299"/>
        <v>45603</v>
      </c>
      <c r="T4756" s="28"/>
    </row>
    <row r="4757" spans="1:20" ht="13.2" x14ac:dyDescent="0.25">
      <c r="A4757" s="3" t="s">
        <v>10504</v>
      </c>
      <c r="B4757" s="3" t="s">
        <v>14</v>
      </c>
      <c r="C4757" s="3" t="s">
        <v>30</v>
      </c>
      <c r="D4757" s="3" t="s">
        <v>34</v>
      </c>
      <c r="E4757" s="3" t="s">
        <v>35</v>
      </c>
      <c r="F4757" s="4">
        <v>45629.789583333331</v>
      </c>
      <c r="G4757" s="4">
        <v>45629.863888888889</v>
      </c>
      <c r="H4757" s="3">
        <v>107</v>
      </c>
      <c r="I4757" s="3">
        <v>25.51</v>
      </c>
      <c r="J4757" s="3">
        <v>15</v>
      </c>
      <c r="K4757" s="3">
        <v>382.65</v>
      </c>
      <c r="L4757" s="3" t="s">
        <v>18</v>
      </c>
      <c r="M4757" s="5">
        <v>2</v>
      </c>
      <c r="N4757" s="6" t="str">
        <f>IF(ev_charging_network_usage_!$I4757&lt;=10,"Low",IF(ev_charging_network_usage_!$I4757&lt;=30,"Medium","High"))</f>
        <v>Medium</v>
      </c>
      <c r="O4757" s="6" t="str">
        <f t="shared" si="301"/>
        <v>Low Satisfaction</v>
      </c>
      <c r="P4757" s="6" t="str">
        <f>IF(ev_charging_network_usage_!$H4757&lt;30,"Short Charging",IF(ev_charging_network_usage_!$H4757&lt;=60,"Medium Charging","Long Charging"))</f>
        <v>Long Charging</v>
      </c>
      <c r="Q4757" s="6">
        <f t="shared" si="300"/>
        <v>2</v>
      </c>
      <c r="R4757" s="30">
        <f t="shared" si="298"/>
        <v>0.7895833333333333</v>
      </c>
      <c r="S4757" s="28">
        <f t="shared" si="299"/>
        <v>45629</v>
      </c>
      <c r="T4757" s="28"/>
    </row>
    <row r="4758" spans="1:20" ht="13.2" x14ac:dyDescent="0.25">
      <c r="A4758" s="7" t="s">
        <v>10505</v>
      </c>
      <c r="B4758" s="7" t="s">
        <v>78</v>
      </c>
      <c r="C4758" s="7" t="s">
        <v>15</v>
      </c>
      <c r="D4758" s="7" t="s">
        <v>34</v>
      </c>
      <c r="E4758" s="7" t="s">
        <v>17</v>
      </c>
      <c r="F4758" s="8">
        <v>45573.494444444441</v>
      </c>
      <c r="G4758" s="8">
        <v>45573.5625</v>
      </c>
      <c r="H4758" s="7">
        <v>98</v>
      </c>
      <c r="I4758" s="7">
        <v>50.9</v>
      </c>
      <c r="J4758" s="7">
        <v>15</v>
      </c>
      <c r="K4758" s="7">
        <v>763.5</v>
      </c>
      <c r="L4758" s="7" t="s">
        <v>27</v>
      </c>
      <c r="M4758" s="9">
        <v>5</v>
      </c>
      <c r="N4758" s="6" t="str">
        <f>IF(ev_charging_network_usage_!$I4758&lt;=10,"Low",IF(ev_charging_network_usage_!$I4758&lt;=30,"Medium","High"))</f>
        <v>High</v>
      </c>
      <c r="O4758" s="6" t="str">
        <f t="shared" si="301"/>
        <v>High Satisfaction</v>
      </c>
      <c r="P4758" s="6" t="str">
        <f>IF(ev_charging_network_usage_!$H4758&lt;30,"Short Charging",IF(ev_charging_network_usage_!$H4758&lt;=60,"Medium Charging","Long Charging"))</f>
        <v>Long Charging</v>
      </c>
      <c r="Q4758" s="6">
        <f t="shared" si="300"/>
        <v>3</v>
      </c>
      <c r="R4758" s="30">
        <f t="shared" si="298"/>
        <v>0.49444444444444446</v>
      </c>
      <c r="S4758" s="28">
        <f t="shared" si="299"/>
        <v>45573</v>
      </c>
      <c r="T4758" s="28"/>
    </row>
    <row r="4759" spans="1:20" ht="13.2" x14ac:dyDescent="0.25">
      <c r="A4759" s="3" t="s">
        <v>10506</v>
      </c>
      <c r="B4759" s="3" t="s">
        <v>43</v>
      </c>
      <c r="C4759" s="3" t="s">
        <v>21</v>
      </c>
      <c r="D4759" s="3" t="s">
        <v>31</v>
      </c>
      <c r="E4759" s="3" t="s">
        <v>17</v>
      </c>
      <c r="F4759" s="3" t="s">
        <v>10507</v>
      </c>
      <c r="G4759" s="3" t="s">
        <v>10508</v>
      </c>
      <c r="H4759" s="3">
        <v>36</v>
      </c>
      <c r="I4759" s="3">
        <v>53.73</v>
      </c>
      <c r="J4759" s="3">
        <v>15</v>
      </c>
      <c r="K4759" s="3">
        <v>805.95</v>
      </c>
      <c r="L4759" s="3" t="s">
        <v>18</v>
      </c>
      <c r="M4759" s="5">
        <v>5</v>
      </c>
      <c r="N4759" s="6" t="str">
        <f>IF(ev_charging_network_usage_!$I4759&lt;=10,"Low",IF(ev_charging_network_usage_!$I4759&lt;=30,"Medium","High"))</f>
        <v>High</v>
      </c>
      <c r="O4759" s="6" t="str">
        <f t="shared" si="301"/>
        <v>High Satisfaction</v>
      </c>
      <c r="P4759" s="6" t="str">
        <f>IF(ev_charging_network_usage_!$H4759&lt;30,"Short Charging",IF(ev_charging_network_usage_!$H4759&lt;=60,"Medium Charging","Long Charging"))</f>
        <v>Medium Charging</v>
      </c>
      <c r="Q4759" s="6">
        <f t="shared" si="300"/>
        <v>1</v>
      </c>
      <c r="R4759" s="30">
        <f t="shared" si="298"/>
        <v>0.98611111111111116</v>
      </c>
      <c r="S4759" s="28">
        <f t="shared" si="299"/>
        <v>45162</v>
      </c>
      <c r="T4759" s="28"/>
    </row>
    <row r="4760" spans="1:20" ht="13.2" x14ac:dyDescent="0.25">
      <c r="A4760" s="7" t="s">
        <v>10509</v>
      </c>
      <c r="B4760" s="7" t="s">
        <v>20</v>
      </c>
      <c r="C4760" s="7" t="s">
        <v>15</v>
      </c>
      <c r="D4760" s="7" t="s">
        <v>31</v>
      </c>
      <c r="E4760" s="7" t="s">
        <v>35</v>
      </c>
      <c r="F4760" s="8">
        <v>45234.945833333331</v>
      </c>
      <c r="G4760" s="8">
        <v>45234.966666666667</v>
      </c>
      <c r="H4760" s="7">
        <v>30</v>
      </c>
      <c r="I4760" s="7">
        <v>24.68</v>
      </c>
      <c r="J4760" s="7">
        <v>15</v>
      </c>
      <c r="K4760" s="7">
        <v>370.2</v>
      </c>
      <c r="L4760" s="7" t="s">
        <v>18</v>
      </c>
      <c r="M4760" s="9">
        <v>1</v>
      </c>
      <c r="N4760" s="6" t="str">
        <f>IF(ev_charging_network_usage_!$I4760&lt;=10,"Low",IF(ev_charging_network_usage_!$I4760&lt;=30,"Medium","High"))</f>
        <v>Medium</v>
      </c>
      <c r="O4760" s="6" t="str">
        <f t="shared" si="301"/>
        <v>Low Satisfaction</v>
      </c>
      <c r="P4760" s="6" t="str">
        <f>IF(ev_charging_network_usage_!$H4760&lt;30,"Short Charging",IF(ev_charging_network_usage_!$H4760&lt;=60,"Medium Charging","Long Charging"))</f>
        <v>Medium Charging</v>
      </c>
      <c r="Q4760" s="6">
        <f t="shared" si="300"/>
        <v>3</v>
      </c>
      <c r="R4760" s="30">
        <f t="shared" si="298"/>
        <v>0.9458333333333333</v>
      </c>
      <c r="S4760" s="28">
        <f t="shared" si="299"/>
        <v>45234</v>
      </c>
      <c r="T4760" s="28"/>
    </row>
    <row r="4761" spans="1:20" ht="13.2" x14ac:dyDescent="0.25">
      <c r="A4761" s="3" t="s">
        <v>10510</v>
      </c>
      <c r="B4761" s="3" t="s">
        <v>59</v>
      </c>
      <c r="C4761" s="3" t="s">
        <v>21</v>
      </c>
      <c r="D4761" s="3" t="s">
        <v>31</v>
      </c>
      <c r="E4761" s="3" t="s">
        <v>17</v>
      </c>
      <c r="F4761" s="4">
        <v>45021.75277777778</v>
      </c>
      <c r="G4761" s="4">
        <v>45021.828472222223</v>
      </c>
      <c r="H4761" s="3">
        <v>109</v>
      </c>
      <c r="I4761" s="3">
        <v>12.94</v>
      </c>
      <c r="J4761" s="3">
        <v>15</v>
      </c>
      <c r="K4761" s="3">
        <v>194.1</v>
      </c>
      <c r="L4761" s="3" t="s">
        <v>18</v>
      </c>
      <c r="M4761" s="5">
        <v>5</v>
      </c>
      <c r="N4761" s="6" t="str">
        <f>IF(ev_charging_network_usage_!$I4761&lt;=10,"Low",IF(ev_charging_network_usage_!$I4761&lt;=30,"Medium","High"))</f>
        <v>Medium</v>
      </c>
      <c r="O4761" s="6" t="str">
        <f t="shared" si="301"/>
        <v>High Satisfaction</v>
      </c>
      <c r="P4761" s="6" t="str">
        <f>IF(ev_charging_network_usage_!$H4761&lt;30,"Short Charging",IF(ev_charging_network_usage_!$H4761&lt;=60,"Medium Charging","Long Charging"))</f>
        <v>Long Charging</v>
      </c>
      <c r="Q4761" s="6">
        <f t="shared" si="300"/>
        <v>1</v>
      </c>
      <c r="R4761" s="30">
        <f t="shared" si="298"/>
        <v>0.75277777777777777</v>
      </c>
      <c r="S4761" s="28">
        <f t="shared" si="299"/>
        <v>45021</v>
      </c>
      <c r="T4761" s="28"/>
    </row>
    <row r="4762" spans="1:20" ht="13.2" x14ac:dyDescent="0.25">
      <c r="A4762" s="7" t="s">
        <v>10511</v>
      </c>
      <c r="B4762" s="7" t="s">
        <v>29</v>
      </c>
      <c r="C4762" s="7" t="s">
        <v>21</v>
      </c>
      <c r="D4762" s="7" t="s">
        <v>34</v>
      </c>
      <c r="E4762" s="7" t="s">
        <v>17</v>
      </c>
      <c r="F4762" s="8">
        <v>45357.239583333336</v>
      </c>
      <c r="G4762" s="8">
        <v>45357.300694444442</v>
      </c>
      <c r="H4762" s="7">
        <v>88</v>
      </c>
      <c r="I4762" s="7">
        <v>44.38</v>
      </c>
      <c r="J4762" s="7">
        <v>15</v>
      </c>
      <c r="K4762" s="7">
        <v>665.7</v>
      </c>
      <c r="L4762" s="7" t="s">
        <v>27</v>
      </c>
      <c r="M4762" s="9">
        <v>5</v>
      </c>
      <c r="N4762" s="6" t="str">
        <f>IF(ev_charging_network_usage_!$I4762&lt;=10,"Low",IF(ev_charging_network_usage_!$I4762&lt;=30,"Medium","High"))</f>
        <v>High</v>
      </c>
      <c r="O4762" s="6" t="str">
        <f t="shared" si="301"/>
        <v>High Satisfaction</v>
      </c>
      <c r="P4762" s="6" t="str">
        <f>IF(ev_charging_network_usage_!$H4762&lt;30,"Short Charging",IF(ev_charging_network_usage_!$H4762&lt;=60,"Medium Charging","Long Charging"))</f>
        <v>Long Charging</v>
      </c>
      <c r="Q4762" s="6">
        <f t="shared" si="300"/>
        <v>1</v>
      </c>
      <c r="R4762" s="30">
        <f t="shared" si="298"/>
        <v>0.23958333333333334</v>
      </c>
      <c r="S4762" s="28">
        <f t="shared" si="299"/>
        <v>45357</v>
      </c>
      <c r="T4762" s="28"/>
    </row>
    <row r="4763" spans="1:20" ht="13.2" x14ac:dyDescent="0.25">
      <c r="A4763" s="3" t="s">
        <v>10512</v>
      </c>
      <c r="B4763" s="3" t="s">
        <v>48</v>
      </c>
      <c r="C4763" s="3" t="s">
        <v>15</v>
      </c>
      <c r="D4763" s="3" t="s">
        <v>31</v>
      </c>
      <c r="E4763" s="3" t="s">
        <v>17</v>
      </c>
      <c r="F4763" s="3" t="s">
        <v>10513</v>
      </c>
      <c r="G4763" s="3" t="s">
        <v>10514</v>
      </c>
      <c r="H4763" s="3">
        <v>112</v>
      </c>
      <c r="I4763" s="3">
        <v>25.71</v>
      </c>
      <c r="J4763" s="3">
        <v>15</v>
      </c>
      <c r="K4763" s="3">
        <v>385.65</v>
      </c>
      <c r="L4763" s="3" t="s">
        <v>38</v>
      </c>
      <c r="M4763" s="5">
        <v>4</v>
      </c>
      <c r="N4763" s="6" t="str">
        <f>IF(ev_charging_network_usage_!$I4763&lt;=10,"Low",IF(ev_charging_network_usage_!$I4763&lt;=30,"Medium","High"))</f>
        <v>Medium</v>
      </c>
      <c r="O4763" s="6" t="str">
        <f t="shared" si="301"/>
        <v>Medium Satisfaction</v>
      </c>
      <c r="P4763" s="6" t="str">
        <f>IF(ev_charging_network_usage_!$H4763&lt;30,"Short Charging",IF(ev_charging_network_usage_!$H4763&lt;=60,"Medium Charging","Long Charging"))</f>
        <v>Long Charging</v>
      </c>
      <c r="Q4763" s="6">
        <f t="shared" si="300"/>
        <v>3</v>
      </c>
      <c r="R4763" s="30">
        <f t="shared" si="298"/>
        <v>0.77986111111111112</v>
      </c>
      <c r="S4763" s="28">
        <f t="shared" si="299"/>
        <v>45349</v>
      </c>
      <c r="T4763" s="28"/>
    </row>
    <row r="4764" spans="1:20" ht="13.2" x14ac:dyDescent="0.25">
      <c r="A4764" s="7" t="s">
        <v>10515</v>
      </c>
      <c r="B4764" s="7" t="s">
        <v>29</v>
      </c>
      <c r="C4764" s="7" t="s">
        <v>30</v>
      </c>
      <c r="D4764" s="7" t="s">
        <v>22</v>
      </c>
      <c r="E4764" s="7" t="s">
        <v>35</v>
      </c>
      <c r="F4764" s="8">
        <v>44959.492361111108</v>
      </c>
      <c r="G4764" s="8">
        <v>44959.563194444447</v>
      </c>
      <c r="H4764" s="7">
        <v>102</v>
      </c>
      <c r="I4764" s="7">
        <v>53.61</v>
      </c>
      <c r="J4764" s="7">
        <v>12</v>
      </c>
      <c r="K4764" s="7">
        <v>643.32000000000005</v>
      </c>
      <c r="L4764" s="7" t="s">
        <v>18</v>
      </c>
      <c r="M4764" s="9">
        <v>5</v>
      </c>
      <c r="N4764" s="6" t="str">
        <f>IF(ev_charging_network_usage_!$I4764&lt;=10,"Low",IF(ev_charging_network_usage_!$I4764&lt;=30,"Medium","High"))</f>
        <v>High</v>
      </c>
      <c r="O4764" s="6" t="str">
        <f t="shared" si="301"/>
        <v>High Satisfaction</v>
      </c>
      <c r="P4764" s="6" t="str">
        <f>IF(ev_charging_network_usage_!$H4764&lt;30,"Short Charging",IF(ev_charging_network_usage_!$H4764&lt;=60,"Medium Charging","Long Charging"))</f>
        <v>Long Charging</v>
      </c>
      <c r="Q4764" s="6">
        <f t="shared" si="300"/>
        <v>2</v>
      </c>
      <c r="R4764" s="30">
        <f t="shared" si="298"/>
        <v>0.49236111111111114</v>
      </c>
      <c r="S4764" s="28">
        <f t="shared" si="299"/>
        <v>44959</v>
      </c>
      <c r="T4764" s="28"/>
    </row>
    <row r="4765" spans="1:20" ht="13.2" x14ac:dyDescent="0.25">
      <c r="A4765" s="3" t="s">
        <v>10516</v>
      </c>
      <c r="B4765" s="3" t="s">
        <v>43</v>
      </c>
      <c r="C4765" s="3" t="s">
        <v>30</v>
      </c>
      <c r="D4765" s="3" t="s">
        <v>31</v>
      </c>
      <c r="E4765" s="3" t="s">
        <v>17</v>
      </c>
      <c r="F4765" s="3" t="s">
        <v>10517</v>
      </c>
      <c r="G4765" s="3" t="s">
        <v>10518</v>
      </c>
      <c r="H4765" s="3">
        <v>108</v>
      </c>
      <c r="I4765" s="3">
        <v>21.42</v>
      </c>
      <c r="J4765" s="3">
        <v>10</v>
      </c>
      <c r="K4765" s="3">
        <v>214.2</v>
      </c>
      <c r="L4765" s="3" t="s">
        <v>23</v>
      </c>
      <c r="M4765" s="5">
        <v>3</v>
      </c>
      <c r="N4765" s="6" t="str">
        <f>IF(ev_charging_network_usage_!$I4765&lt;=10,"Low",IF(ev_charging_network_usage_!$I4765&lt;=30,"Medium","High"))</f>
        <v>Medium</v>
      </c>
      <c r="O4765" s="6" t="str">
        <f t="shared" si="301"/>
        <v>Medium Satisfaction</v>
      </c>
      <c r="P4765" s="6" t="str">
        <f>IF(ev_charging_network_usage_!$H4765&lt;30,"Short Charging",IF(ev_charging_network_usage_!$H4765&lt;=60,"Medium Charging","Long Charging"))</f>
        <v>Long Charging</v>
      </c>
      <c r="Q4765" s="6">
        <f t="shared" si="300"/>
        <v>2</v>
      </c>
      <c r="R4765" s="30">
        <f t="shared" si="298"/>
        <v>0.79305555555555551</v>
      </c>
      <c r="S4765" s="28">
        <f t="shared" si="299"/>
        <v>45188</v>
      </c>
      <c r="T4765" s="28"/>
    </row>
    <row r="4766" spans="1:20" ht="13.2" x14ac:dyDescent="0.25">
      <c r="A4766" s="7" t="s">
        <v>10519</v>
      </c>
      <c r="B4766" s="7" t="s">
        <v>14</v>
      </c>
      <c r="C4766" s="7" t="s">
        <v>15</v>
      </c>
      <c r="D4766" s="7" t="s">
        <v>31</v>
      </c>
      <c r="E4766" s="7" t="s">
        <v>17</v>
      </c>
      <c r="F4766" s="7" t="s">
        <v>10520</v>
      </c>
      <c r="G4766" s="7" t="s">
        <v>10521</v>
      </c>
      <c r="H4766" s="7">
        <v>83</v>
      </c>
      <c r="I4766" s="7">
        <v>24.2</v>
      </c>
      <c r="J4766" s="7">
        <v>8</v>
      </c>
      <c r="K4766" s="7">
        <v>193.6</v>
      </c>
      <c r="L4766" s="7" t="s">
        <v>27</v>
      </c>
      <c r="M4766" s="9">
        <v>5</v>
      </c>
      <c r="N4766" s="6" t="str">
        <f>IF(ev_charging_network_usage_!$I4766&lt;=10,"Low",IF(ev_charging_network_usage_!$I4766&lt;=30,"Medium","High"))</f>
        <v>Medium</v>
      </c>
      <c r="O4766" s="6" t="str">
        <f t="shared" si="301"/>
        <v>High Satisfaction</v>
      </c>
      <c r="P4766" s="6" t="str">
        <f>IF(ev_charging_network_usage_!$H4766&lt;30,"Short Charging",IF(ev_charging_network_usage_!$H4766&lt;=60,"Medium Charging","Long Charging"))</f>
        <v>Long Charging</v>
      </c>
      <c r="Q4766" s="6">
        <f t="shared" si="300"/>
        <v>3</v>
      </c>
      <c r="R4766" s="30">
        <f t="shared" si="298"/>
        <v>0.21666666666666667</v>
      </c>
      <c r="S4766" s="28">
        <f t="shared" si="299"/>
        <v>45248</v>
      </c>
      <c r="T4766" s="28"/>
    </row>
    <row r="4767" spans="1:20" ht="13.2" x14ac:dyDescent="0.25">
      <c r="A4767" s="3" t="s">
        <v>10522</v>
      </c>
      <c r="B4767" s="3" t="s">
        <v>20</v>
      </c>
      <c r="C4767" s="3" t="s">
        <v>15</v>
      </c>
      <c r="D4767" s="3" t="s">
        <v>34</v>
      </c>
      <c r="E4767" s="3" t="s">
        <v>35</v>
      </c>
      <c r="F4767" s="4">
        <v>45598.476388888892</v>
      </c>
      <c r="G4767" s="4">
        <v>45598.536805555559</v>
      </c>
      <c r="H4767" s="3">
        <v>87</v>
      </c>
      <c r="I4767" s="3">
        <v>37.200000000000003</v>
      </c>
      <c r="J4767" s="3">
        <v>10</v>
      </c>
      <c r="K4767" s="3">
        <v>372</v>
      </c>
      <c r="L4767" s="3" t="s">
        <v>23</v>
      </c>
      <c r="M4767" s="5">
        <v>3</v>
      </c>
      <c r="N4767" s="6" t="str">
        <f>IF(ev_charging_network_usage_!$I4767&lt;=10,"Low",IF(ev_charging_network_usage_!$I4767&lt;=30,"Medium","High"))</f>
        <v>High</v>
      </c>
      <c r="O4767" s="6" t="str">
        <f t="shared" si="301"/>
        <v>Medium Satisfaction</v>
      </c>
      <c r="P4767" s="6" t="str">
        <f>IF(ev_charging_network_usage_!$H4767&lt;30,"Short Charging",IF(ev_charging_network_usage_!$H4767&lt;=60,"Medium Charging","Long Charging"))</f>
        <v>Long Charging</v>
      </c>
      <c r="Q4767" s="6">
        <f t="shared" si="300"/>
        <v>3</v>
      </c>
      <c r="R4767" s="30">
        <f t="shared" si="298"/>
        <v>0.47638888888888886</v>
      </c>
      <c r="S4767" s="28">
        <f t="shared" si="299"/>
        <v>45598</v>
      </c>
      <c r="T4767" s="28"/>
    </row>
    <row r="4768" spans="1:20" ht="13.2" x14ac:dyDescent="0.25">
      <c r="A4768" s="7" t="s">
        <v>10523</v>
      </c>
      <c r="B4768" s="7" t="s">
        <v>29</v>
      </c>
      <c r="C4768" s="7" t="s">
        <v>15</v>
      </c>
      <c r="D4768" s="7" t="s">
        <v>31</v>
      </c>
      <c r="E4768" s="7" t="s">
        <v>17</v>
      </c>
      <c r="F4768" s="8">
        <v>45295.07916666667</v>
      </c>
      <c r="G4768" s="8">
        <v>45295.12222222222</v>
      </c>
      <c r="H4768" s="7">
        <v>62</v>
      </c>
      <c r="I4768" s="7">
        <v>39.94</v>
      </c>
      <c r="J4768" s="7">
        <v>8</v>
      </c>
      <c r="K4768" s="7">
        <v>319.52</v>
      </c>
      <c r="L4768" s="7" t="s">
        <v>18</v>
      </c>
      <c r="M4768" s="9">
        <v>3</v>
      </c>
      <c r="N4768" s="6" t="str">
        <f>IF(ev_charging_network_usage_!$I4768&lt;=10,"Low",IF(ev_charging_network_usage_!$I4768&lt;=30,"Medium","High"))</f>
        <v>High</v>
      </c>
      <c r="O4768" s="6" t="str">
        <f t="shared" si="301"/>
        <v>Medium Satisfaction</v>
      </c>
      <c r="P4768" s="6" t="str">
        <f>IF(ev_charging_network_usage_!$H4768&lt;30,"Short Charging",IF(ev_charging_network_usage_!$H4768&lt;=60,"Medium Charging","Long Charging"))</f>
        <v>Long Charging</v>
      </c>
      <c r="Q4768" s="6">
        <f t="shared" si="300"/>
        <v>3</v>
      </c>
      <c r="R4768" s="30">
        <f t="shared" si="298"/>
        <v>7.9166666666666663E-2</v>
      </c>
      <c r="S4768" s="28">
        <f t="shared" si="299"/>
        <v>45295</v>
      </c>
      <c r="T4768" s="28"/>
    </row>
    <row r="4769" spans="1:20" ht="13.2" x14ac:dyDescent="0.25">
      <c r="A4769" s="3" t="s">
        <v>10524</v>
      </c>
      <c r="B4769" s="3" t="s">
        <v>20</v>
      </c>
      <c r="C4769" s="3" t="s">
        <v>15</v>
      </c>
      <c r="D4769" s="3" t="s">
        <v>22</v>
      </c>
      <c r="E4769" s="3" t="s">
        <v>35</v>
      </c>
      <c r="F4769" s="3" t="s">
        <v>10525</v>
      </c>
      <c r="G4769" s="3" t="s">
        <v>10526</v>
      </c>
      <c r="H4769" s="3">
        <v>90</v>
      </c>
      <c r="I4769" s="3">
        <v>45.68</v>
      </c>
      <c r="J4769" s="3">
        <v>8</v>
      </c>
      <c r="K4769" s="3">
        <v>365.44</v>
      </c>
      <c r="L4769" s="3" t="s">
        <v>23</v>
      </c>
      <c r="M4769" s="5">
        <v>4</v>
      </c>
      <c r="N4769" s="6" t="str">
        <f>IF(ev_charging_network_usage_!$I4769&lt;=10,"Low",IF(ev_charging_network_usage_!$I4769&lt;=30,"Medium","High"))</f>
        <v>High</v>
      </c>
      <c r="O4769" s="6" t="str">
        <f t="shared" si="301"/>
        <v>Medium Satisfaction</v>
      </c>
      <c r="P4769" s="6" t="str">
        <f>IF(ev_charging_network_usage_!$H4769&lt;30,"Short Charging",IF(ev_charging_network_usage_!$H4769&lt;=60,"Medium Charging","Long Charging"))</f>
        <v>Long Charging</v>
      </c>
      <c r="Q4769" s="6">
        <f t="shared" si="300"/>
        <v>3</v>
      </c>
      <c r="R4769" s="30">
        <f t="shared" si="298"/>
        <v>0.95277777777777772</v>
      </c>
      <c r="S4769" s="28">
        <f t="shared" si="299"/>
        <v>45429</v>
      </c>
      <c r="T4769" s="28"/>
    </row>
    <row r="4770" spans="1:20" ht="13.2" x14ac:dyDescent="0.25">
      <c r="A4770" s="7" t="s">
        <v>10527</v>
      </c>
      <c r="B4770" s="7" t="s">
        <v>43</v>
      </c>
      <c r="C4770" s="7" t="s">
        <v>21</v>
      </c>
      <c r="D4770" s="7" t="s">
        <v>34</v>
      </c>
      <c r="E4770" s="7" t="s">
        <v>35</v>
      </c>
      <c r="F4770" s="7" t="s">
        <v>10528</v>
      </c>
      <c r="G4770" s="7" t="s">
        <v>10529</v>
      </c>
      <c r="H4770" s="7">
        <v>63</v>
      </c>
      <c r="I4770" s="7">
        <v>44.64</v>
      </c>
      <c r="J4770" s="7">
        <v>8</v>
      </c>
      <c r="K4770" s="7">
        <v>357.12</v>
      </c>
      <c r="L4770" s="7" t="s">
        <v>18</v>
      </c>
      <c r="M4770" s="9">
        <v>2</v>
      </c>
      <c r="N4770" s="6" t="str">
        <f>IF(ev_charging_network_usage_!$I4770&lt;=10,"Low",IF(ev_charging_network_usage_!$I4770&lt;=30,"Medium","High"))</f>
        <v>High</v>
      </c>
      <c r="O4770" s="6" t="str">
        <f t="shared" si="301"/>
        <v>Low Satisfaction</v>
      </c>
      <c r="P4770" s="6" t="str">
        <f>IF(ev_charging_network_usage_!$H4770&lt;30,"Short Charging",IF(ev_charging_network_usage_!$H4770&lt;=60,"Medium Charging","Long Charging"))</f>
        <v>Long Charging</v>
      </c>
      <c r="Q4770" s="6">
        <f t="shared" si="300"/>
        <v>1</v>
      </c>
      <c r="R4770" s="30">
        <f t="shared" si="298"/>
        <v>9.5138888888888884E-2</v>
      </c>
      <c r="S4770" s="28">
        <f t="shared" si="299"/>
        <v>45337</v>
      </c>
      <c r="T4770" s="28"/>
    </row>
    <row r="4771" spans="1:20" ht="13.2" x14ac:dyDescent="0.25">
      <c r="A4771" s="3" t="s">
        <v>10530</v>
      </c>
      <c r="B4771" s="3" t="s">
        <v>78</v>
      </c>
      <c r="C4771" s="3" t="s">
        <v>21</v>
      </c>
      <c r="D4771" s="3" t="s">
        <v>34</v>
      </c>
      <c r="E4771" s="3" t="s">
        <v>17</v>
      </c>
      <c r="F4771" s="3" t="s">
        <v>10531</v>
      </c>
      <c r="G4771" s="3" t="s">
        <v>10532</v>
      </c>
      <c r="H4771" s="3">
        <v>14</v>
      </c>
      <c r="I4771" s="3">
        <v>51.2</v>
      </c>
      <c r="J4771" s="3">
        <v>8</v>
      </c>
      <c r="K4771" s="3">
        <v>409.6</v>
      </c>
      <c r="L4771" s="3" t="s">
        <v>27</v>
      </c>
      <c r="M4771" s="5">
        <v>3</v>
      </c>
      <c r="N4771" s="6" t="str">
        <f>IF(ev_charging_network_usage_!$I4771&lt;=10,"Low",IF(ev_charging_network_usage_!$I4771&lt;=30,"Medium","High"))</f>
        <v>High</v>
      </c>
      <c r="O4771" s="6" t="str">
        <f t="shared" si="301"/>
        <v>Medium Satisfaction</v>
      </c>
      <c r="P4771" s="6" t="str">
        <f>IF(ev_charging_network_usage_!$H4771&lt;30,"Short Charging",IF(ev_charging_network_usage_!$H4771&lt;=60,"Medium Charging","Long Charging"))</f>
        <v>Short Charging</v>
      </c>
      <c r="Q4771" s="6">
        <f t="shared" si="300"/>
        <v>1</v>
      </c>
      <c r="R4771" s="30">
        <f t="shared" si="298"/>
        <v>0.74097222222222225</v>
      </c>
      <c r="S4771" s="28">
        <f t="shared" si="299"/>
        <v>45467</v>
      </c>
      <c r="T4771" s="28"/>
    </row>
    <row r="4772" spans="1:20" ht="13.2" x14ac:dyDescent="0.25">
      <c r="A4772" s="7" t="s">
        <v>10533</v>
      </c>
      <c r="B4772" s="7" t="s">
        <v>48</v>
      </c>
      <c r="C4772" s="7" t="s">
        <v>21</v>
      </c>
      <c r="D4772" s="7" t="s">
        <v>22</v>
      </c>
      <c r="E4772" s="7" t="s">
        <v>35</v>
      </c>
      <c r="F4772" s="7" t="s">
        <v>10534</v>
      </c>
      <c r="G4772" s="7" t="s">
        <v>10535</v>
      </c>
      <c r="H4772" s="7">
        <v>71</v>
      </c>
      <c r="I4772" s="7">
        <v>4.6500000000000004</v>
      </c>
      <c r="J4772" s="7">
        <v>8</v>
      </c>
      <c r="K4772" s="7">
        <v>37.200000000000003</v>
      </c>
      <c r="L4772" s="7" t="s">
        <v>38</v>
      </c>
      <c r="M4772" s="9">
        <v>2</v>
      </c>
      <c r="N4772" s="6" t="str">
        <f>IF(ev_charging_network_usage_!$I4772&lt;=10,"Low",IF(ev_charging_network_usage_!$I4772&lt;=30,"Medium","High"))</f>
        <v>Low</v>
      </c>
      <c r="O4772" s="6" t="str">
        <f t="shared" si="301"/>
        <v>Low Satisfaction</v>
      </c>
      <c r="P4772" s="6" t="str">
        <f>IF(ev_charging_network_usage_!$H4772&lt;30,"Short Charging",IF(ev_charging_network_usage_!$H4772&lt;=60,"Medium Charging","Long Charging"))</f>
        <v>Long Charging</v>
      </c>
      <c r="Q4772" s="6">
        <f t="shared" si="300"/>
        <v>1</v>
      </c>
      <c r="R4772" s="30">
        <f t="shared" si="298"/>
        <v>0.88749999999999996</v>
      </c>
      <c r="S4772" s="28">
        <f t="shared" si="299"/>
        <v>45104</v>
      </c>
      <c r="T4772" s="28"/>
    </row>
    <row r="4773" spans="1:20" ht="13.2" x14ac:dyDescent="0.25">
      <c r="A4773" s="3" t="s">
        <v>10536</v>
      </c>
      <c r="B4773" s="3" t="s">
        <v>20</v>
      </c>
      <c r="C4773" s="3" t="s">
        <v>15</v>
      </c>
      <c r="D4773" s="3" t="s">
        <v>34</v>
      </c>
      <c r="E4773" s="3" t="s">
        <v>17</v>
      </c>
      <c r="F4773" s="3" t="s">
        <v>10537</v>
      </c>
      <c r="G4773" s="3" t="s">
        <v>10538</v>
      </c>
      <c r="H4773" s="3">
        <v>107</v>
      </c>
      <c r="I4773" s="3">
        <v>18.86</v>
      </c>
      <c r="J4773" s="3">
        <v>12</v>
      </c>
      <c r="K4773" s="3">
        <v>226.32</v>
      </c>
      <c r="L4773" s="3" t="s">
        <v>27</v>
      </c>
      <c r="M4773" s="5">
        <v>2</v>
      </c>
      <c r="N4773" s="6" t="str">
        <f>IF(ev_charging_network_usage_!$I4773&lt;=10,"Low",IF(ev_charging_network_usage_!$I4773&lt;=30,"Medium","High"))</f>
        <v>Medium</v>
      </c>
      <c r="O4773" s="6" t="str">
        <f t="shared" si="301"/>
        <v>Low Satisfaction</v>
      </c>
      <c r="P4773" s="6" t="str">
        <f>IF(ev_charging_network_usage_!$H4773&lt;30,"Short Charging",IF(ev_charging_network_usage_!$H4773&lt;=60,"Medium Charging","Long Charging"))</f>
        <v>Long Charging</v>
      </c>
      <c r="Q4773" s="6">
        <f t="shared" si="300"/>
        <v>3</v>
      </c>
      <c r="R4773" s="30">
        <f t="shared" si="298"/>
        <v>0.69374999999999998</v>
      </c>
      <c r="S4773" s="28">
        <f t="shared" si="299"/>
        <v>45098</v>
      </c>
      <c r="T4773" s="28"/>
    </row>
    <row r="4774" spans="1:20" ht="13.2" x14ac:dyDescent="0.25">
      <c r="A4774" s="7" t="s">
        <v>10539</v>
      </c>
      <c r="B4774" s="7" t="s">
        <v>55</v>
      </c>
      <c r="C4774" s="7" t="s">
        <v>30</v>
      </c>
      <c r="D4774" s="7" t="s">
        <v>34</v>
      </c>
      <c r="E4774" s="7" t="s">
        <v>17</v>
      </c>
      <c r="F4774" s="7" t="s">
        <v>10540</v>
      </c>
      <c r="G4774" s="7" t="s">
        <v>10541</v>
      </c>
      <c r="H4774" s="7">
        <v>74</v>
      </c>
      <c r="I4774" s="7">
        <v>2.96</v>
      </c>
      <c r="J4774" s="7">
        <v>8</v>
      </c>
      <c r="K4774" s="7">
        <v>23.68</v>
      </c>
      <c r="L4774" s="7" t="s">
        <v>38</v>
      </c>
      <c r="M4774" s="9">
        <v>3</v>
      </c>
      <c r="N4774" s="6" t="str">
        <f>IF(ev_charging_network_usage_!$I4774&lt;=10,"Low",IF(ev_charging_network_usage_!$I4774&lt;=30,"Medium","High"))</f>
        <v>Low</v>
      </c>
      <c r="O4774" s="6" t="str">
        <f t="shared" si="301"/>
        <v>Medium Satisfaction</v>
      </c>
      <c r="P4774" s="6" t="str">
        <f>IF(ev_charging_network_usage_!$H4774&lt;30,"Short Charging",IF(ev_charging_network_usage_!$H4774&lt;=60,"Medium Charging","Long Charging"))</f>
        <v>Long Charging</v>
      </c>
      <c r="Q4774" s="6">
        <f t="shared" si="300"/>
        <v>2</v>
      </c>
      <c r="R4774" s="30">
        <f t="shared" si="298"/>
        <v>0.46666666666666667</v>
      </c>
      <c r="S4774" s="28">
        <f t="shared" si="299"/>
        <v>45199</v>
      </c>
      <c r="T4774" s="28"/>
    </row>
    <row r="4775" spans="1:20" ht="13.2" x14ac:dyDescent="0.25">
      <c r="A4775" s="3" t="s">
        <v>10542</v>
      </c>
      <c r="B4775" s="3" t="s">
        <v>14</v>
      </c>
      <c r="C4775" s="3" t="s">
        <v>21</v>
      </c>
      <c r="D4775" s="3" t="s">
        <v>22</v>
      </c>
      <c r="E4775" s="3" t="s">
        <v>35</v>
      </c>
      <c r="F4775" s="3" t="s">
        <v>10543</v>
      </c>
      <c r="G4775" s="3" t="s">
        <v>10544</v>
      </c>
      <c r="H4775" s="3">
        <v>107</v>
      </c>
      <c r="I4775" s="3">
        <v>31.29</v>
      </c>
      <c r="J4775" s="3">
        <v>8</v>
      </c>
      <c r="K4775" s="3">
        <v>250.32</v>
      </c>
      <c r="L4775" s="3" t="s">
        <v>23</v>
      </c>
      <c r="M4775" s="5">
        <v>1</v>
      </c>
      <c r="N4775" s="6" t="str">
        <f>IF(ev_charging_network_usage_!$I4775&lt;=10,"Low",IF(ev_charging_network_usage_!$I4775&lt;=30,"Medium","High"))</f>
        <v>High</v>
      </c>
      <c r="O4775" s="6" t="str">
        <f t="shared" si="301"/>
        <v>Low Satisfaction</v>
      </c>
      <c r="P4775" s="6" t="str">
        <f>IF(ev_charging_network_usage_!$H4775&lt;30,"Short Charging",IF(ev_charging_network_usage_!$H4775&lt;=60,"Medium Charging","Long Charging"))</f>
        <v>Long Charging</v>
      </c>
      <c r="Q4775" s="6">
        <f t="shared" si="300"/>
        <v>1</v>
      </c>
      <c r="R4775" s="30">
        <f t="shared" si="298"/>
        <v>0.14166666666666666</v>
      </c>
      <c r="S4775" s="28">
        <f t="shared" si="299"/>
        <v>45321</v>
      </c>
      <c r="T4775" s="28"/>
    </row>
    <row r="4776" spans="1:20" ht="13.2" x14ac:dyDescent="0.25">
      <c r="A4776" s="7" t="s">
        <v>10545</v>
      </c>
      <c r="B4776" s="7" t="s">
        <v>43</v>
      </c>
      <c r="C4776" s="7" t="s">
        <v>15</v>
      </c>
      <c r="D4776" s="7" t="s">
        <v>22</v>
      </c>
      <c r="E4776" s="7" t="s">
        <v>17</v>
      </c>
      <c r="F4776" s="11">
        <v>45240.575694444444</v>
      </c>
      <c r="G4776" s="11">
        <v>45240.645833333336</v>
      </c>
      <c r="H4776" s="7">
        <v>101</v>
      </c>
      <c r="I4776" s="7">
        <v>2.84</v>
      </c>
      <c r="J4776" s="7">
        <v>10</v>
      </c>
      <c r="K4776" s="7">
        <v>28.4</v>
      </c>
      <c r="L4776" s="7" t="s">
        <v>18</v>
      </c>
      <c r="M4776" s="9">
        <v>2</v>
      </c>
      <c r="N4776" s="6" t="str">
        <f>IF(ev_charging_network_usage_!$I4776&lt;=10,"Low",IF(ev_charging_network_usage_!$I4776&lt;=30,"Medium","High"))</f>
        <v>Low</v>
      </c>
      <c r="O4776" s="6" t="str">
        <f t="shared" si="301"/>
        <v>Low Satisfaction</v>
      </c>
      <c r="P4776" s="6" t="str">
        <f>IF(ev_charging_network_usage_!$H4776&lt;30,"Short Charging",IF(ev_charging_network_usage_!$H4776&lt;=60,"Medium Charging","Long Charging"))</f>
        <v>Long Charging</v>
      </c>
      <c r="Q4776" s="6">
        <f t="shared" si="300"/>
        <v>3</v>
      </c>
      <c r="R4776" s="30">
        <f t="shared" si="298"/>
        <v>0.5756944444444444</v>
      </c>
      <c r="S4776" s="28">
        <f t="shared" si="299"/>
        <v>45240</v>
      </c>
      <c r="T4776" s="28"/>
    </row>
    <row r="4777" spans="1:20" ht="13.2" x14ac:dyDescent="0.25">
      <c r="A4777" s="3" t="s">
        <v>10546</v>
      </c>
      <c r="B4777" s="3" t="s">
        <v>29</v>
      </c>
      <c r="C4777" s="3" t="s">
        <v>15</v>
      </c>
      <c r="D4777" s="3" t="s">
        <v>22</v>
      </c>
      <c r="E4777" s="3" t="s">
        <v>17</v>
      </c>
      <c r="F4777" s="10">
        <v>45637.008333333331</v>
      </c>
      <c r="G4777" s="10">
        <v>45637.056250000001</v>
      </c>
      <c r="H4777" s="3">
        <v>69</v>
      </c>
      <c r="I4777" s="3">
        <v>27.63</v>
      </c>
      <c r="J4777" s="3">
        <v>12</v>
      </c>
      <c r="K4777" s="3">
        <v>331.56</v>
      </c>
      <c r="L4777" s="3" t="s">
        <v>38</v>
      </c>
      <c r="M4777" s="5">
        <v>4</v>
      </c>
      <c r="N4777" s="6" t="str">
        <f>IF(ev_charging_network_usage_!$I4777&lt;=10,"Low",IF(ev_charging_network_usage_!$I4777&lt;=30,"Medium","High"))</f>
        <v>Medium</v>
      </c>
      <c r="O4777" s="6" t="str">
        <f t="shared" si="301"/>
        <v>Medium Satisfaction</v>
      </c>
      <c r="P4777" s="6" t="str">
        <f>IF(ev_charging_network_usage_!$H4777&lt;30,"Short Charging",IF(ev_charging_network_usage_!$H4777&lt;=60,"Medium Charging","Long Charging"))</f>
        <v>Long Charging</v>
      </c>
      <c r="Q4777" s="6">
        <f t="shared" si="300"/>
        <v>3</v>
      </c>
      <c r="R4777" s="30">
        <f t="shared" si="298"/>
        <v>8.3333333333333332E-3</v>
      </c>
      <c r="S4777" s="28">
        <f t="shared" si="299"/>
        <v>45637</v>
      </c>
      <c r="T4777" s="28"/>
    </row>
    <row r="4778" spans="1:20" ht="13.2" x14ac:dyDescent="0.25">
      <c r="A4778" s="7" t="s">
        <v>10547</v>
      </c>
      <c r="B4778" s="7" t="s">
        <v>20</v>
      </c>
      <c r="C4778" s="7" t="s">
        <v>15</v>
      </c>
      <c r="D4778" s="7" t="s">
        <v>22</v>
      </c>
      <c r="E4778" s="7" t="s">
        <v>35</v>
      </c>
      <c r="F4778" s="8">
        <v>45140.828472222223</v>
      </c>
      <c r="G4778" s="8">
        <v>45140.890972222223</v>
      </c>
      <c r="H4778" s="7">
        <v>90</v>
      </c>
      <c r="I4778" s="7">
        <v>29.65</v>
      </c>
      <c r="J4778" s="7">
        <v>10</v>
      </c>
      <c r="K4778" s="7">
        <v>296.5</v>
      </c>
      <c r="L4778" s="7" t="s">
        <v>23</v>
      </c>
      <c r="M4778" s="9">
        <v>2</v>
      </c>
      <c r="N4778" s="6" t="str">
        <f>IF(ev_charging_network_usage_!$I4778&lt;=10,"Low",IF(ev_charging_network_usage_!$I4778&lt;=30,"Medium","High"))</f>
        <v>Medium</v>
      </c>
      <c r="O4778" s="6" t="str">
        <f t="shared" si="301"/>
        <v>Low Satisfaction</v>
      </c>
      <c r="P4778" s="6" t="str">
        <f>IF(ev_charging_network_usage_!$H4778&lt;30,"Short Charging",IF(ev_charging_network_usage_!$H4778&lt;=60,"Medium Charging","Long Charging"))</f>
        <v>Long Charging</v>
      </c>
      <c r="Q4778" s="6">
        <f t="shared" si="300"/>
        <v>3</v>
      </c>
      <c r="R4778" s="30">
        <f t="shared" si="298"/>
        <v>0.82847222222222228</v>
      </c>
      <c r="S4778" s="28">
        <f t="shared" si="299"/>
        <v>45140</v>
      </c>
      <c r="T4778" s="28"/>
    </row>
    <row r="4779" spans="1:20" ht="13.2" x14ac:dyDescent="0.25">
      <c r="A4779" s="3" t="s">
        <v>10548</v>
      </c>
      <c r="B4779" s="3" t="s">
        <v>48</v>
      </c>
      <c r="C4779" s="3" t="s">
        <v>30</v>
      </c>
      <c r="D4779" s="3" t="s">
        <v>31</v>
      </c>
      <c r="E4779" s="3" t="s">
        <v>35</v>
      </c>
      <c r="F4779" s="10">
        <v>45209.279166666667</v>
      </c>
      <c r="G4779" s="10">
        <v>45209.32708333333</v>
      </c>
      <c r="H4779" s="3">
        <v>69</v>
      </c>
      <c r="I4779" s="3">
        <v>27.95</v>
      </c>
      <c r="J4779" s="3">
        <v>10</v>
      </c>
      <c r="K4779" s="3">
        <v>279.5</v>
      </c>
      <c r="L4779" s="3" t="s">
        <v>38</v>
      </c>
      <c r="M4779" s="5">
        <v>1</v>
      </c>
      <c r="N4779" s="6" t="str">
        <f>IF(ev_charging_network_usage_!$I4779&lt;=10,"Low",IF(ev_charging_network_usage_!$I4779&lt;=30,"Medium","High"))</f>
        <v>Medium</v>
      </c>
      <c r="O4779" s="6" t="str">
        <f t="shared" si="301"/>
        <v>Low Satisfaction</v>
      </c>
      <c r="P4779" s="6" t="str">
        <f>IF(ev_charging_network_usage_!$H4779&lt;30,"Short Charging",IF(ev_charging_network_usage_!$H4779&lt;=60,"Medium Charging","Long Charging"))</f>
        <v>Long Charging</v>
      </c>
      <c r="Q4779" s="6">
        <f t="shared" si="300"/>
        <v>2</v>
      </c>
      <c r="R4779" s="30">
        <f t="shared" si="298"/>
        <v>0.27916666666666667</v>
      </c>
      <c r="S4779" s="28">
        <f t="shared" si="299"/>
        <v>45209</v>
      </c>
      <c r="T4779" s="28"/>
    </row>
    <row r="4780" spans="1:20" ht="13.2" x14ac:dyDescent="0.25">
      <c r="A4780" s="7" t="s">
        <v>10549</v>
      </c>
      <c r="B4780" s="7" t="s">
        <v>59</v>
      </c>
      <c r="C4780" s="7" t="s">
        <v>21</v>
      </c>
      <c r="D4780" s="7" t="s">
        <v>34</v>
      </c>
      <c r="E4780" s="7" t="s">
        <v>17</v>
      </c>
      <c r="F4780" s="7" t="s">
        <v>10550</v>
      </c>
      <c r="G4780" s="7" t="s">
        <v>10551</v>
      </c>
      <c r="H4780" s="7">
        <v>17</v>
      </c>
      <c r="I4780" s="7">
        <v>15.6</v>
      </c>
      <c r="J4780" s="7">
        <v>12</v>
      </c>
      <c r="K4780" s="7">
        <v>187.2</v>
      </c>
      <c r="L4780" s="7" t="s">
        <v>38</v>
      </c>
      <c r="M4780" s="9">
        <v>3</v>
      </c>
      <c r="N4780" s="6" t="str">
        <f>IF(ev_charging_network_usage_!$I4780&lt;=10,"Low",IF(ev_charging_network_usage_!$I4780&lt;=30,"Medium","High"))</f>
        <v>Medium</v>
      </c>
      <c r="O4780" s="6" t="str">
        <f t="shared" si="301"/>
        <v>Medium Satisfaction</v>
      </c>
      <c r="P4780" s="6" t="str">
        <f>IF(ev_charging_network_usage_!$H4780&lt;30,"Short Charging",IF(ev_charging_network_usage_!$H4780&lt;=60,"Medium Charging","Long Charging"))</f>
        <v>Short Charging</v>
      </c>
      <c r="Q4780" s="6">
        <f t="shared" si="300"/>
        <v>1</v>
      </c>
      <c r="R4780" s="30">
        <f t="shared" si="298"/>
        <v>0.27013888888888887</v>
      </c>
      <c r="S4780" s="28">
        <f t="shared" si="299"/>
        <v>45090</v>
      </c>
      <c r="T4780" s="28"/>
    </row>
    <row r="4781" spans="1:20" ht="13.2" x14ac:dyDescent="0.25">
      <c r="A4781" s="3" t="s">
        <v>10552</v>
      </c>
      <c r="B4781" s="3" t="s">
        <v>48</v>
      </c>
      <c r="C4781" s="3" t="s">
        <v>21</v>
      </c>
      <c r="D4781" s="3" t="s">
        <v>16</v>
      </c>
      <c r="E4781" s="3" t="s">
        <v>17</v>
      </c>
      <c r="F4781" s="4">
        <v>45058.518750000003</v>
      </c>
      <c r="G4781" s="4">
        <v>45058.589583333334</v>
      </c>
      <c r="H4781" s="3">
        <v>102</v>
      </c>
      <c r="I4781" s="3">
        <v>44.03</v>
      </c>
      <c r="J4781" s="3">
        <v>8</v>
      </c>
      <c r="K4781" s="3">
        <v>352.24</v>
      </c>
      <c r="L4781" s="3" t="s">
        <v>27</v>
      </c>
      <c r="M4781" s="5">
        <v>2</v>
      </c>
      <c r="N4781" s="6" t="str">
        <f>IF(ev_charging_network_usage_!$I4781&lt;=10,"Low",IF(ev_charging_network_usage_!$I4781&lt;=30,"Medium","High"))</f>
        <v>High</v>
      </c>
      <c r="O4781" s="6" t="str">
        <f t="shared" si="301"/>
        <v>Low Satisfaction</v>
      </c>
      <c r="P4781" s="6" t="str">
        <f>IF(ev_charging_network_usage_!$H4781&lt;30,"Short Charging",IF(ev_charging_network_usage_!$H4781&lt;=60,"Medium Charging","Long Charging"))</f>
        <v>Long Charging</v>
      </c>
      <c r="Q4781" s="6">
        <f t="shared" si="300"/>
        <v>1</v>
      </c>
      <c r="R4781" s="30">
        <f t="shared" si="298"/>
        <v>0.51875000000000004</v>
      </c>
      <c r="S4781" s="28">
        <f t="shared" si="299"/>
        <v>45058</v>
      </c>
      <c r="T4781" s="28"/>
    </row>
    <row r="4782" spans="1:20" ht="13.2" x14ac:dyDescent="0.25">
      <c r="A4782" s="7" t="s">
        <v>10553</v>
      </c>
      <c r="B4782" s="7" t="s">
        <v>43</v>
      </c>
      <c r="C4782" s="7" t="s">
        <v>15</v>
      </c>
      <c r="D4782" s="7" t="s">
        <v>31</v>
      </c>
      <c r="E4782" s="7" t="s">
        <v>17</v>
      </c>
      <c r="F4782" s="7" t="s">
        <v>10554</v>
      </c>
      <c r="G4782" s="7" t="s">
        <v>10555</v>
      </c>
      <c r="H4782" s="7">
        <v>28</v>
      </c>
      <c r="I4782" s="7">
        <v>30.14</v>
      </c>
      <c r="J4782" s="7">
        <v>12</v>
      </c>
      <c r="K4782" s="7">
        <v>361.68</v>
      </c>
      <c r="L4782" s="7" t="s">
        <v>18</v>
      </c>
      <c r="M4782" s="9">
        <v>1</v>
      </c>
      <c r="N4782" s="6" t="str">
        <f>IF(ev_charging_network_usage_!$I4782&lt;=10,"Low",IF(ev_charging_network_usage_!$I4782&lt;=30,"Medium","High"))</f>
        <v>High</v>
      </c>
      <c r="O4782" s="6" t="str">
        <f t="shared" si="301"/>
        <v>Low Satisfaction</v>
      </c>
      <c r="P4782" s="6" t="str">
        <f>IF(ev_charging_network_usage_!$H4782&lt;30,"Short Charging",IF(ev_charging_network_usage_!$H4782&lt;=60,"Medium Charging","Long Charging"))</f>
        <v>Short Charging</v>
      </c>
      <c r="Q4782" s="6">
        <f t="shared" si="300"/>
        <v>3</v>
      </c>
      <c r="R4782" s="30">
        <f t="shared" si="298"/>
        <v>0.37916666666666665</v>
      </c>
      <c r="S4782" s="28">
        <f t="shared" si="299"/>
        <v>45005</v>
      </c>
      <c r="T4782" s="28"/>
    </row>
    <row r="4783" spans="1:20" ht="13.2" x14ac:dyDescent="0.25">
      <c r="A4783" s="3" t="s">
        <v>10556</v>
      </c>
      <c r="B4783" s="3" t="s">
        <v>48</v>
      </c>
      <c r="C4783" s="3" t="s">
        <v>21</v>
      </c>
      <c r="D4783" s="3" t="s">
        <v>34</v>
      </c>
      <c r="E4783" s="3" t="s">
        <v>17</v>
      </c>
      <c r="F4783" s="4">
        <v>45508.481249999997</v>
      </c>
      <c r="G4783" s="4">
        <v>45508.506249999999</v>
      </c>
      <c r="H4783" s="3">
        <v>36</v>
      </c>
      <c r="I4783" s="3">
        <v>21.45</v>
      </c>
      <c r="J4783" s="3">
        <v>12</v>
      </c>
      <c r="K4783" s="3">
        <v>257.39999999999998</v>
      </c>
      <c r="L4783" s="3" t="s">
        <v>27</v>
      </c>
      <c r="M4783" s="5">
        <v>3</v>
      </c>
      <c r="N4783" s="6" t="str">
        <f>IF(ev_charging_network_usage_!$I4783&lt;=10,"Low",IF(ev_charging_network_usage_!$I4783&lt;=30,"Medium","High"))</f>
        <v>Medium</v>
      </c>
      <c r="O4783" s="6" t="str">
        <f t="shared" si="301"/>
        <v>Medium Satisfaction</v>
      </c>
      <c r="P4783" s="6" t="str">
        <f>IF(ev_charging_network_usage_!$H4783&lt;30,"Short Charging",IF(ev_charging_network_usage_!$H4783&lt;=60,"Medium Charging","Long Charging"))</f>
        <v>Medium Charging</v>
      </c>
      <c r="Q4783" s="6">
        <f t="shared" si="300"/>
        <v>1</v>
      </c>
      <c r="R4783" s="30">
        <f t="shared" si="298"/>
        <v>0.48125000000000001</v>
      </c>
      <c r="S4783" s="28">
        <f t="shared" si="299"/>
        <v>45508</v>
      </c>
      <c r="T4783" s="28"/>
    </row>
    <row r="4784" spans="1:20" ht="13.2" x14ac:dyDescent="0.25">
      <c r="A4784" s="7" t="s">
        <v>10557</v>
      </c>
      <c r="B4784" s="7" t="s">
        <v>20</v>
      </c>
      <c r="C4784" s="7" t="s">
        <v>21</v>
      </c>
      <c r="D4784" s="7" t="s">
        <v>31</v>
      </c>
      <c r="E4784" s="7" t="s">
        <v>35</v>
      </c>
      <c r="F4784" s="7" t="s">
        <v>10558</v>
      </c>
      <c r="G4784" s="7" t="s">
        <v>10559</v>
      </c>
      <c r="H4784" s="7">
        <v>39</v>
      </c>
      <c r="I4784" s="7">
        <v>28.44</v>
      </c>
      <c r="J4784" s="7">
        <v>8</v>
      </c>
      <c r="K4784" s="7">
        <v>227.52</v>
      </c>
      <c r="L4784" s="7" t="s">
        <v>38</v>
      </c>
      <c r="M4784" s="9">
        <v>4</v>
      </c>
      <c r="N4784" s="6" t="str">
        <f>IF(ev_charging_network_usage_!$I4784&lt;=10,"Low",IF(ev_charging_network_usage_!$I4784&lt;=30,"Medium","High"))</f>
        <v>Medium</v>
      </c>
      <c r="O4784" s="6" t="str">
        <f t="shared" si="301"/>
        <v>Medium Satisfaction</v>
      </c>
      <c r="P4784" s="6" t="str">
        <f>IF(ev_charging_network_usage_!$H4784&lt;30,"Short Charging",IF(ev_charging_network_usage_!$H4784&lt;=60,"Medium Charging","Long Charging"))</f>
        <v>Medium Charging</v>
      </c>
      <c r="Q4784" s="6">
        <f t="shared" si="300"/>
        <v>1</v>
      </c>
      <c r="R4784" s="30">
        <f t="shared" si="298"/>
        <v>0.18611111111111112</v>
      </c>
      <c r="S4784" s="28">
        <f t="shared" si="299"/>
        <v>45290</v>
      </c>
      <c r="T4784" s="28"/>
    </row>
    <row r="4785" spans="1:20" ht="13.2" x14ac:dyDescent="0.25">
      <c r="A4785" s="3" t="s">
        <v>10560</v>
      </c>
      <c r="B4785" s="3" t="s">
        <v>59</v>
      </c>
      <c r="C4785" s="3" t="s">
        <v>15</v>
      </c>
      <c r="D4785" s="3" t="s">
        <v>16</v>
      </c>
      <c r="E4785" s="3" t="s">
        <v>35</v>
      </c>
      <c r="F4785" s="3" t="s">
        <v>10561</v>
      </c>
      <c r="G4785" s="3" t="s">
        <v>10562</v>
      </c>
      <c r="H4785" s="3">
        <v>48</v>
      </c>
      <c r="I4785" s="3">
        <v>21.36</v>
      </c>
      <c r="J4785" s="3">
        <v>10</v>
      </c>
      <c r="K4785" s="3">
        <v>213.6</v>
      </c>
      <c r="L4785" s="3" t="s">
        <v>38</v>
      </c>
      <c r="M4785" s="5">
        <v>2</v>
      </c>
      <c r="N4785" s="6" t="str">
        <f>IF(ev_charging_network_usage_!$I4785&lt;=10,"Low",IF(ev_charging_network_usage_!$I4785&lt;=30,"Medium","High"))</f>
        <v>Medium</v>
      </c>
      <c r="O4785" s="6" t="str">
        <f t="shared" si="301"/>
        <v>Low Satisfaction</v>
      </c>
      <c r="P4785" s="6" t="str">
        <f>IF(ev_charging_network_usage_!$H4785&lt;30,"Short Charging",IF(ev_charging_network_usage_!$H4785&lt;=60,"Medium Charging","Long Charging"))</f>
        <v>Medium Charging</v>
      </c>
      <c r="Q4785" s="6">
        <f t="shared" si="300"/>
        <v>3</v>
      </c>
      <c r="R4785" s="30">
        <f t="shared" si="298"/>
        <v>0.16666666666666666</v>
      </c>
      <c r="S4785" s="28">
        <f t="shared" si="299"/>
        <v>45247</v>
      </c>
      <c r="T4785" s="28"/>
    </row>
    <row r="4786" spans="1:20" ht="13.2" x14ac:dyDescent="0.25">
      <c r="A4786" s="7" t="s">
        <v>10563</v>
      </c>
      <c r="B4786" s="7" t="s">
        <v>20</v>
      </c>
      <c r="C4786" s="7" t="s">
        <v>21</v>
      </c>
      <c r="D4786" s="7" t="s">
        <v>31</v>
      </c>
      <c r="E4786" s="7" t="s">
        <v>35</v>
      </c>
      <c r="F4786" s="7" t="s">
        <v>10564</v>
      </c>
      <c r="G4786" s="7" t="s">
        <v>10565</v>
      </c>
      <c r="H4786" s="7">
        <v>23</v>
      </c>
      <c r="I4786" s="7">
        <v>53.29</v>
      </c>
      <c r="J4786" s="7">
        <v>10</v>
      </c>
      <c r="K4786" s="7">
        <v>532.9</v>
      </c>
      <c r="L4786" s="7" t="s">
        <v>18</v>
      </c>
      <c r="M4786" s="9">
        <v>4</v>
      </c>
      <c r="N4786" s="6" t="str">
        <f>IF(ev_charging_network_usage_!$I4786&lt;=10,"Low",IF(ev_charging_network_usage_!$I4786&lt;=30,"Medium","High"))</f>
        <v>High</v>
      </c>
      <c r="O4786" s="6" t="str">
        <f t="shared" si="301"/>
        <v>Medium Satisfaction</v>
      </c>
      <c r="P4786" s="6" t="str">
        <f>IF(ev_charging_network_usage_!$H4786&lt;30,"Short Charging",IF(ev_charging_network_usage_!$H4786&lt;=60,"Medium Charging","Long Charging"))</f>
        <v>Short Charging</v>
      </c>
      <c r="Q4786" s="6">
        <f t="shared" si="300"/>
        <v>1</v>
      </c>
      <c r="R4786" s="30">
        <f t="shared" si="298"/>
        <v>0.66319444444444442</v>
      </c>
      <c r="S4786" s="28">
        <f t="shared" si="299"/>
        <v>45077</v>
      </c>
      <c r="T4786" s="28"/>
    </row>
    <row r="4787" spans="1:20" ht="13.2" x14ac:dyDescent="0.25">
      <c r="A4787" s="3" t="s">
        <v>10566</v>
      </c>
      <c r="B4787" s="3" t="s">
        <v>29</v>
      </c>
      <c r="C4787" s="3" t="s">
        <v>15</v>
      </c>
      <c r="D4787" s="3" t="s">
        <v>31</v>
      </c>
      <c r="E4787" s="3" t="s">
        <v>35</v>
      </c>
      <c r="F4787" s="3" t="s">
        <v>10567</v>
      </c>
      <c r="G4787" s="3" t="s">
        <v>10568</v>
      </c>
      <c r="H4787" s="3">
        <v>101</v>
      </c>
      <c r="I4787" s="3">
        <v>23.02</v>
      </c>
      <c r="J4787" s="3">
        <v>15</v>
      </c>
      <c r="K4787" s="3">
        <v>345.3</v>
      </c>
      <c r="L4787" s="3" t="s">
        <v>23</v>
      </c>
      <c r="M4787" s="5">
        <v>4</v>
      </c>
      <c r="N4787" s="6" t="str">
        <f>IF(ev_charging_network_usage_!$I4787&lt;=10,"Low",IF(ev_charging_network_usage_!$I4787&lt;=30,"Medium","High"))</f>
        <v>Medium</v>
      </c>
      <c r="O4787" s="6" t="str">
        <f t="shared" si="301"/>
        <v>Medium Satisfaction</v>
      </c>
      <c r="P4787" s="6" t="str">
        <f>IF(ev_charging_network_usage_!$H4787&lt;30,"Short Charging",IF(ev_charging_network_usage_!$H4787&lt;=60,"Medium Charging","Long Charging"))</f>
        <v>Long Charging</v>
      </c>
      <c r="Q4787" s="6">
        <f t="shared" si="300"/>
        <v>3</v>
      </c>
      <c r="R4787" s="30">
        <f t="shared" si="298"/>
        <v>0.57152777777777775</v>
      </c>
      <c r="S4787" s="28">
        <f t="shared" si="299"/>
        <v>45525</v>
      </c>
      <c r="T4787" s="28"/>
    </row>
    <row r="4788" spans="1:20" ht="13.2" x14ac:dyDescent="0.25">
      <c r="A4788" s="7" t="s">
        <v>10569</v>
      </c>
      <c r="B4788" s="7" t="s">
        <v>43</v>
      </c>
      <c r="C4788" s="7" t="s">
        <v>21</v>
      </c>
      <c r="D4788" s="7" t="s">
        <v>34</v>
      </c>
      <c r="E4788" s="7" t="s">
        <v>17</v>
      </c>
      <c r="F4788" s="8">
        <v>45630.177777777775</v>
      </c>
      <c r="G4788" s="8">
        <v>45630.217361111114</v>
      </c>
      <c r="H4788" s="7">
        <v>57</v>
      </c>
      <c r="I4788" s="7">
        <v>47.75</v>
      </c>
      <c r="J4788" s="7">
        <v>15</v>
      </c>
      <c r="K4788" s="7">
        <v>716.25</v>
      </c>
      <c r="L4788" s="7" t="s">
        <v>27</v>
      </c>
      <c r="M4788" s="9">
        <v>3</v>
      </c>
      <c r="N4788" s="6" t="str">
        <f>IF(ev_charging_network_usage_!$I4788&lt;=10,"Low",IF(ev_charging_network_usage_!$I4788&lt;=30,"Medium","High"))</f>
        <v>High</v>
      </c>
      <c r="O4788" s="6" t="str">
        <f t="shared" si="301"/>
        <v>Medium Satisfaction</v>
      </c>
      <c r="P4788" s="6" t="str">
        <f>IF(ev_charging_network_usage_!$H4788&lt;30,"Short Charging",IF(ev_charging_network_usage_!$H4788&lt;=60,"Medium Charging","Long Charging"))</f>
        <v>Medium Charging</v>
      </c>
      <c r="Q4788" s="6">
        <f t="shared" si="300"/>
        <v>1</v>
      </c>
      <c r="R4788" s="30">
        <f t="shared" si="298"/>
        <v>0.17777777777777778</v>
      </c>
      <c r="S4788" s="28">
        <f t="shared" si="299"/>
        <v>45630</v>
      </c>
      <c r="T4788" s="28"/>
    </row>
    <row r="4789" spans="1:20" ht="13.2" x14ac:dyDescent="0.25">
      <c r="A4789" s="3" t="s">
        <v>10570</v>
      </c>
      <c r="B4789" s="3" t="s">
        <v>20</v>
      </c>
      <c r="C4789" s="3" t="s">
        <v>15</v>
      </c>
      <c r="D4789" s="3" t="s">
        <v>31</v>
      </c>
      <c r="E4789" s="3" t="s">
        <v>35</v>
      </c>
      <c r="F4789" s="4">
        <v>45386.196527777778</v>
      </c>
      <c r="G4789" s="4">
        <v>45386.211111111108</v>
      </c>
      <c r="H4789" s="3">
        <v>21</v>
      </c>
      <c r="I4789" s="3">
        <v>47.97</v>
      </c>
      <c r="J4789" s="3">
        <v>10</v>
      </c>
      <c r="K4789" s="3">
        <v>479.7</v>
      </c>
      <c r="L4789" s="3" t="s">
        <v>27</v>
      </c>
      <c r="M4789" s="5">
        <v>4</v>
      </c>
      <c r="N4789" s="6" t="str">
        <f>IF(ev_charging_network_usage_!$I4789&lt;=10,"Low",IF(ev_charging_network_usage_!$I4789&lt;=30,"Medium","High"))</f>
        <v>High</v>
      </c>
      <c r="O4789" s="6" t="str">
        <f t="shared" si="301"/>
        <v>Medium Satisfaction</v>
      </c>
      <c r="P4789" s="6" t="str">
        <f>IF(ev_charging_network_usage_!$H4789&lt;30,"Short Charging",IF(ev_charging_network_usage_!$H4789&lt;=60,"Medium Charging","Long Charging"))</f>
        <v>Short Charging</v>
      </c>
      <c r="Q4789" s="6">
        <f t="shared" si="300"/>
        <v>3</v>
      </c>
      <c r="R4789" s="30">
        <f t="shared" si="298"/>
        <v>0.19652777777777777</v>
      </c>
      <c r="S4789" s="28">
        <f t="shared" si="299"/>
        <v>45386</v>
      </c>
      <c r="T4789" s="28"/>
    </row>
    <row r="4790" spans="1:20" ht="13.2" x14ac:dyDescent="0.25">
      <c r="A4790" s="7" t="s">
        <v>10571</v>
      </c>
      <c r="B4790" s="7" t="s">
        <v>59</v>
      </c>
      <c r="C4790" s="7" t="s">
        <v>30</v>
      </c>
      <c r="D4790" s="7" t="s">
        <v>34</v>
      </c>
      <c r="E4790" s="7" t="s">
        <v>35</v>
      </c>
      <c r="F4790" s="7" t="s">
        <v>10572</v>
      </c>
      <c r="G4790" s="7" t="s">
        <v>10573</v>
      </c>
      <c r="H4790" s="7">
        <v>29</v>
      </c>
      <c r="I4790" s="7">
        <v>54.74</v>
      </c>
      <c r="J4790" s="7">
        <v>12</v>
      </c>
      <c r="K4790" s="7">
        <v>656.88</v>
      </c>
      <c r="L4790" s="7" t="s">
        <v>18</v>
      </c>
      <c r="M4790" s="9">
        <v>4</v>
      </c>
      <c r="N4790" s="6" t="str">
        <f>IF(ev_charging_network_usage_!$I4790&lt;=10,"Low",IF(ev_charging_network_usage_!$I4790&lt;=30,"Medium","High"))</f>
        <v>High</v>
      </c>
      <c r="O4790" s="6" t="str">
        <f t="shared" si="301"/>
        <v>Medium Satisfaction</v>
      </c>
      <c r="P4790" s="6" t="str">
        <f>IF(ev_charging_network_usage_!$H4790&lt;30,"Short Charging",IF(ev_charging_network_usage_!$H4790&lt;=60,"Medium Charging","Long Charging"))</f>
        <v>Short Charging</v>
      </c>
      <c r="Q4790" s="6">
        <f t="shared" si="300"/>
        <v>2</v>
      </c>
      <c r="R4790" s="30">
        <f t="shared" si="298"/>
        <v>0.81458333333333333</v>
      </c>
      <c r="S4790" s="28">
        <f t="shared" si="299"/>
        <v>45099</v>
      </c>
      <c r="T4790" s="28"/>
    </row>
    <row r="4791" spans="1:20" ht="13.2" x14ac:dyDescent="0.25">
      <c r="A4791" s="3" t="s">
        <v>10574</v>
      </c>
      <c r="B4791" s="3" t="s">
        <v>48</v>
      </c>
      <c r="C4791" s="3" t="s">
        <v>30</v>
      </c>
      <c r="D4791" s="3" t="s">
        <v>34</v>
      </c>
      <c r="E4791" s="3" t="s">
        <v>35</v>
      </c>
      <c r="F4791" s="4">
        <v>44960.148611111108</v>
      </c>
      <c r="G4791" s="4">
        <v>44960.226388888892</v>
      </c>
      <c r="H4791" s="3">
        <v>112</v>
      </c>
      <c r="I4791" s="3">
        <v>10.29</v>
      </c>
      <c r="J4791" s="3">
        <v>12</v>
      </c>
      <c r="K4791" s="3">
        <v>123.48</v>
      </c>
      <c r="L4791" s="3" t="s">
        <v>23</v>
      </c>
      <c r="M4791" s="5">
        <v>2</v>
      </c>
      <c r="N4791" s="6" t="str">
        <f>IF(ev_charging_network_usage_!$I4791&lt;=10,"Low",IF(ev_charging_network_usage_!$I4791&lt;=30,"Medium","High"))</f>
        <v>Medium</v>
      </c>
      <c r="O4791" s="6" t="str">
        <f t="shared" si="301"/>
        <v>Low Satisfaction</v>
      </c>
      <c r="P4791" s="6" t="str">
        <f>IF(ev_charging_network_usage_!$H4791&lt;30,"Short Charging",IF(ev_charging_network_usage_!$H4791&lt;=60,"Medium Charging","Long Charging"))</f>
        <v>Long Charging</v>
      </c>
      <c r="Q4791" s="6">
        <f t="shared" si="300"/>
        <v>2</v>
      </c>
      <c r="R4791" s="30">
        <f t="shared" si="298"/>
        <v>0.14861111111111111</v>
      </c>
      <c r="S4791" s="28">
        <f t="shared" si="299"/>
        <v>44960</v>
      </c>
      <c r="T4791" s="28"/>
    </row>
    <row r="4792" spans="1:20" ht="13.2" x14ac:dyDescent="0.25">
      <c r="A4792" s="7" t="s">
        <v>10575</v>
      </c>
      <c r="B4792" s="7" t="s">
        <v>20</v>
      </c>
      <c r="C4792" s="7" t="s">
        <v>30</v>
      </c>
      <c r="D4792" s="7" t="s">
        <v>34</v>
      </c>
      <c r="E4792" s="7" t="s">
        <v>17</v>
      </c>
      <c r="F4792" s="7" t="s">
        <v>10576</v>
      </c>
      <c r="G4792" s="7" t="s">
        <v>10577</v>
      </c>
      <c r="H4792" s="7">
        <v>33</v>
      </c>
      <c r="I4792" s="7">
        <v>17.940000000000001</v>
      </c>
      <c r="J4792" s="7">
        <v>15</v>
      </c>
      <c r="K4792" s="7">
        <v>269.10000000000002</v>
      </c>
      <c r="L4792" s="7" t="s">
        <v>18</v>
      </c>
      <c r="M4792" s="9">
        <v>1</v>
      </c>
      <c r="N4792" s="6" t="str">
        <f>IF(ev_charging_network_usage_!$I4792&lt;=10,"Low",IF(ev_charging_network_usage_!$I4792&lt;=30,"Medium","High"))</f>
        <v>Medium</v>
      </c>
      <c r="O4792" s="6" t="str">
        <f t="shared" si="301"/>
        <v>Low Satisfaction</v>
      </c>
      <c r="P4792" s="6" t="str">
        <f>IF(ev_charging_network_usage_!$H4792&lt;30,"Short Charging",IF(ev_charging_network_usage_!$H4792&lt;=60,"Medium Charging","Long Charging"))</f>
        <v>Medium Charging</v>
      </c>
      <c r="Q4792" s="6">
        <f t="shared" si="300"/>
        <v>2</v>
      </c>
      <c r="R4792" s="30">
        <f t="shared" si="298"/>
        <v>9.375E-2</v>
      </c>
      <c r="S4792" s="28">
        <f t="shared" si="299"/>
        <v>45228</v>
      </c>
      <c r="T4792" s="28"/>
    </row>
    <row r="4793" spans="1:20" ht="13.2" x14ac:dyDescent="0.25">
      <c r="A4793" s="3" t="s">
        <v>10578</v>
      </c>
      <c r="B4793" s="3" t="s">
        <v>20</v>
      </c>
      <c r="C4793" s="3" t="s">
        <v>30</v>
      </c>
      <c r="D4793" s="3" t="s">
        <v>34</v>
      </c>
      <c r="E4793" s="3" t="s">
        <v>17</v>
      </c>
      <c r="F4793" s="3" t="s">
        <v>10579</v>
      </c>
      <c r="G4793" s="3" t="s">
        <v>10580</v>
      </c>
      <c r="H4793" s="3">
        <v>99</v>
      </c>
      <c r="I4793" s="3">
        <v>14.55</v>
      </c>
      <c r="J4793" s="3">
        <v>10</v>
      </c>
      <c r="K4793" s="3">
        <v>145.5</v>
      </c>
      <c r="L4793" s="3" t="s">
        <v>18</v>
      </c>
      <c r="M4793" s="5">
        <v>3</v>
      </c>
      <c r="N4793" s="6" t="str">
        <f>IF(ev_charging_network_usage_!$I4793&lt;=10,"Low",IF(ev_charging_network_usage_!$I4793&lt;=30,"Medium","High"))</f>
        <v>Medium</v>
      </c>
      <c r="O4793" s="6" t="str">
        <f t="shared" si="301"/>
        <v>Medium Satisfaction</v>
      </c>
      <c r="P4793" s="6" t="str">
        <f>IF(ev_charging_network_usage_!$H4793&lt;30,"Short Charging",IF(ev_charging_network_usage_!$H4793&lt;=60,"Medium Charging","Long Charging"))</f>
        <v>Long Charging</v>
      </c>
      <c r="Q4793" s="6">
        <f t="shared" si="300"/>
        <v>2</v>
      </c>
      <c r="R4793" s="30">
        <f t="shared" si="298"/>
        <v>0.40277777777777779</v>
      </c>
      <c r="S4793" s="28">
        <f t="shared" si="299"/>
        <v>45275</v>
      </c>
      <c r="T4793" s="28"/>
    </row>
    <row r="4794" spans="1:20" ht="13.2" x14ac:dyDescent="0.25">
      <c r="A4794" s="7" t="s">
        <v>10581</v>
      </c>
      <c r="B4794" s="7" t="s">
        <v>20</v>
      </c>
      <c r="C4794" s="7" t="s">
        <v>30</v>
      </c>
      <c r="D4794" s="7" t="s">
        <v>16</v>
      </c>
      <c r="E4794" s="7" t="s">
        <v>35</v>
      </c>
      <c r="F4794" s="11">
        <v>45606.027083333334</v>
      </c>
      <c r="G4794" s="11">
        <v>45606.07916666667</v>
      </c>
      <c r="H4794" s="7">
        <v>75</v>
      </c>
      <c r="I4794" s="7">
        <v>3.95</v>
      </c>
      <c r="J4794" s="7">
        <v>15</v>
      </c>
      <c r="K4794" s="7">
        <v>59.25</v>
      </c>
      <c r="L4794" s="7" t="s">
        <v>27</v>
      </c>
      <c r="M4794" s="9">
        <v>1</v>
      </c>
      <c r="N4794" s="6" t="str">
        <f>IF(ev_charging_network_usage_!$I4794&lt;=10,"Low",IF(ev_charging_network_usage_!$I4794&lt;=30,"Medium","High"))</f>
        <v>Low</v>
      </c>
      <c r="O4794" s="6" t="str">
        <f t="shared" si="301"/>
        <v>Low Satisfaction</v>
      </c>
      <c r="P4794" s="6" t="str">
        <f>IF(ev_charging_network_usage_!$H4794&lt;30,"Short Charging",IF(ev_charging_network_usage_!$H4794&lt;=60,"Medium Charging","Long Charging"))</f>
        <v>Long Charging</v>
      </c>
      <c r="Q4794" s="6">
        <f t="shared" si="300"/>
        <v>2</v>
      </c>
      <c r="R4794" s="30">
        <f t="shared" si="298"/>
        <v>2.7083333333333334E-2</v>
      </c>
      <c r="S4794" s="28">
        <f t="shared" si="299"/>
        <v>45606</v>
      </c>
      <c r="T4794" s="28"/>
    </row>
    <row r="4795" spans="1:20" ht="13.2" x14ac:dyDescent="0.25">
      <c r="A4795" s="3" t="s">
        <v>10582</v>
      </c>
      <c r="B4795" s="3" t="s">
        <v>20</v>
      </c>
      <c r="C4795" s="3" t="s">
        <v>30</v>
      </c>
      <c r="D4795" s="3" t="s">
        <v>22</v>
      </c>
      <c r="E4795" s="3" t="s">
        <v>17</v>
      </c>
      <c r="F4795" s="4">
        <v>45506.25</v>
      </c>
      <c r="G4795" s="4">
        <v>45506.329861111109</v>
      </c>
      <c r="H4795" s="3">
        <v>115</v>
      </c>
      <c r="I4795" s="3">
        <v>57.08</v>
      </c>
      <c r="J4795" s="3">
        <v>12</v>
      </c>
      <c r="K4795" s="3">
        <v>684.96</v>
      </c>
      <c r="L4795" s="3" t="s">
        <v>27</v>
      </c>
      <c r="M4795" s="5">
        <v>3</v>
      </c>
      <c r="N4795" s="6" t="str">
        <f>IF(ev_charging_network_usage_!$I4795&lt;=10,"Low",IF(ev_charging_network_usage_!$I4795&lt;=30,"Medium","High"))</f>
        <v>High</v>
      </c>
      <c r="O4795" s="6" t="str">
        <f t="shared" si="301"/>
        <v>Medium Satisfaction</v>
      </c>
      <c r="P4795" s="6" t="str">
        <f>IF(ev_charging_network_usage_!$H4795&lt;30,"Short Charging",IF(ev_charging_network_usage_!$H4795&lt;=60,"Medium Charging","Long Charging"))</f>
        <v>Long Charging</v>
      </c>
      <c r="Q4795" s="6">
        <f t="shared" si="300"/>
        <v>2</v>
      </c>
      <c r="R4795" s="30">
        <f t="shared" si="298"/>
        <v>0.25</v>
      </c>
      <c r="S4795" s="28">
        <f t="shared" si="299"/>
        <v>45506</v>
      </c>
      <c r="T4795" s="28"/>
    </row>
    <row r="4796" spans="1:20" ht="13.2" x14ac:dyDescent="0.25">
      <c r="A4796" s="7" t="s">
        <v>10583</v>
      </c>
      <c r="B4796" s="7" t="s">
        <v>48</v>
      </c>
      <c r="C4796" s="7" t="s">
        <v>21</v>
      </c>
      <c r="D4796" s="7" t="s">
        <v>31</v>
      </c>
      <c r="E4796" s="7" t="s">
        <v>17</v>
      </c>
      <c r="F4796" s="7" t="s">
        <v>10584</v>
      </c>
      <c r="G4796" s="7" t="s">
        <v>10585</v>
      </c>
      <c r="H4796" s="7">
        <v>84</v>
      </c>
      <c r="I4796" s="7">
        <v>37.85</v>
      </c>
      <c r="J4796" s="7">
        <v>10</v>
      </c>
      <c r="K4796" s="7">
        <v>378.5</v>
      </c>
      <c r="L4796" s="7" t="s">
        <v>18</v>
      </c>
      <c r="M4796" s="9">
        <v>4</v>
      </c>
      <c r="N4796" s="6" t="str">
        <f>IF(ev_charging_network_usage_!$I4796&lt;=10,"Low",IF(ev_charging_network_usage_!$I4796&lt;=30,"Medium","High"))</f>
        <v>High</v>
      </c>
      <c r="O4796" s="6" t="str">
        <f t="shared" si="301"/>
        <v>Medium Satisfaction</v>
      </c>
      <c r="P4796" s="6" t="str">
        <f>IF(ev_charging_network_usage_!$H4796&lt;30,"Short Charging",IF(ev_charging_network_usage_!$H4796&lt;=60,"Medium Charging","Long Charging"))</f>
        <v>Long Charging</v>
      </c>
      <c r="Q4796" s="6">
        <f t="shared" si="300"/>
        <v>1</v>
      </c>
      <c r="R4796" s="30">
        <f t="shared" si="298"/>
        <v>0.71458333333333335</v>
      </c>
      <c r="S4796" s="28">
        <f t="shared" si="299"/>
        <v>45346</v>
      </c>
      <c r="T4796" s="28"/>
    </row>
    <row r="4797" spans="1:20" ht="13.2" x14ac:dyDescent="0.25">
      <c r="A4797" s="3" t="s">
        <v>10586</v>
      </c>
      <c r="B4797" s="3" t="s">
        <v>59</v>
      </c>
      <c r="C4797" s="3" t="s">
        <v>21</v>
      </c>
      <c r="D4797" s="3" t="s">
        <v>22</v>
      </c>
      <c r="E4797" s="3" t="s">
        <v>35</v>
      </c>
      <c r="F4797" s="3" t="s">
        <v>10587</v>
      </c>
      <c r="G4797" s="3" t="s">
        <v>10588</v>
      </c>
      <c r="H4797" s="3">
        <v>49</v>
      </c>
      <c r="I4797" s="3">
        <v>43.7</v>
      </c>
      <c r="J4797" s="3">
        <v>10</v>
      </c>
      <c r="K4797" s="3">
        <v>437</v>
      </c>
      <c r="L4797" s="3" t="s">
        <v>38</v>
      </c>
      <c r="M4797" s="5">
        <v>5</v>
      </c>
      <c r="N4797" s="6" t="str">
        <f>IF(ev_charging_network_usage_!$I4797&lt;=10,"Low",IF(ev_charging_network_usage_!$I4797&lt;=30,"Medium","High"))</f>
        <v>High</v>
      </c>
      <c r="O4797" s="6" t="str">
        <f t="shared" si="301"/>
        <v>High Satisfaction</v>
      </c>
      <c r="P4797" s="6" t="str">
        <f>IF(ev_charging_network_usage_!$H4797&lt;30,"Short Charging",IF(ev_charging_network_usage_!$H4797&lt;=60,"Medium Charging","Long Charging"))</f>
        <v>Medium Charging</v>
      </c>
      <c r="Q4797" s="6">
        <f t="shared" si="300"/>
        <v>1</v>
      </c>
      <c r="R4797" s="30">
        <f t="shared" si="298"/>
        <v>0.88749999999999996</v>
      </c>
      <c r="S4797" s="28">
        <f t="shared" si="299"/>
        <v>44977</v>
      </c>
      <c r="T4797" s="28"/>
    </row>
    <row r="4798" spans="1:20" ht="13.2" x14ac:dyDescent="0.25">
      <c r="A4798" s="7" t="s">
        <v>10589</v>
      </c>
      <c r="B4798" s="7" t="s">
        <v>20</v>
      </c>
      <c r="C4798" s="7" t="s">
        <v>21</v>
      </c>
      <c r="D4798" s="7" t="s">
        <v>34</v>
      </c>
      <c r="E4798" s="7" t="s">
        <v>17</v>
      </c>
      <c r="F4798" s="7" t="s">
        <v>10590</v>
      </c>
      <c r="G4798" s="7" t="s">
        <v>10591</v>
      </c>
      <c r="H4798" s="7">
        <v>105</v>
      </c>
      <c r="I4798" s="7">
        <v>54.07</v>
      </c>
      <c r="J4798" s="7">
        <v>8</v>
      </c>
      <c r="K4798" s="7">
        <v>432.56</v>
      </c>
      <c r="L4798" s="7" t="s">
        <v>38</v>
      </c>
      <c r="M4798" s="9">
        <v>1</v>
      </c>
      <c r="N4798" s="6" t="str">
        <f>IF(ev_charging_network_usage_!$I4798&lt;=10,"Low",IF(ev_charging_network_usage_!$I4798&lt;=30,"Medium","High"))</f>
        <v>High</v>
      </c>
      <c r="O4798" s="6" t="str">
        <f t="shared" si="301"/>
        <v>Low Satisfaction</v>
      </c>
      <c r="P4798" s="6" t="str">
        <f>IF(ev_charging_network_usage_!$H4798&lt;30,"Short Charging",IF(ev_charging_network_usage_!$H4798&lt;=60,"Medium Charging","Long Charging"))</f>
        <v>Long Charging</v>
      </c>
      <c r="Q4798" s="6">
        <f t="shared" si="300"/>
        <v>1</v>
      </c>
      <c r="R4798" s="30">
        <f t="shared" si="298"/>
        <v>0.79583333333333328</v>
      </c>
      <c r="S4798" s="28">
        <f t="shared" si="299"/>
        <v>45443</v>
      </c>
      <c r="T4798" s="28"/>
    </row>
    <row r="4799" spans="1:20" ht="13.2" x14ac:dyDescent="0.25">
      <c r="A4799" s="3" t="s">
        <v>10592</v>
      </c>
      <c r="B4799" s="3" t="s">
        <v>43</v>
      </c>
      <c r="C4799" s="3" t="s">
        <v>30</v>
      </c>
      <c r="D4799" s="3" t="s">
        <v>34</v>
      </c>
      <c r="E4799" s="3" t="s">
        <v>35</v>
      </c>
      <c r="F4799" s="3" t="s">
        <v>10593</v>
      </c>
      <c r="G4799" s="3" t="s">
        <v>10594</v>
      </c>
      <c r="H4799" s="3">
        <v>41</v>
      </c>
      <c r="I4799" s="3">
        <v>35.69</v>
      </c>
      <c r="J4799" s="3">
        <v>8</v>
      </c>
      <c r="K4799" s="3">
        <v>285.52</v>
      </c>
      <c r="L4799" s="3" t="s">
        <v>27</v>
      </c>
      <c r="M4799" s="5">
        <v>1</v>
      </c>
      <c r="N4799" s="6" t="str">
        <f>IF(ev_charging_network_usage_!$I4799&lt;=10,"Low",IF(ev_charging_network_usage_!$I4799&lt;=30,"Medium","High"))</f>
        <v>High</v>
      </c>
      <c r="O4799" s="6" t="str">
        <f t="shared" si="301"/>
        <v>Low Satisfaction</v>
      </c>
      <c r="P4799" s="6" t="str">
        <f>IF(ev_charging_network_usage_!$H4799&lt;30,"Short Charging",IF(ev_charging_network_usage_!$H4799&lt;=60,"Medium Charging","Long Charging"))</f>
        <v>Medium Charging</v>
      </c>
      <c r="Q4799" s="6">
        <f t="shared" si="300"/>
        <v>2</v>
      </c>
      <c r="R4799" s="30">
        <f t="shared" si="298"/>
        <v>0.21458333333333332</v>
      </c>
      <c r="S4799" s="28">
        <f t="shared" si="299"/>
        <v>45589</v>
      </c>
      <c r="T4799" s="28"/>
    </row>
    <row r="4800" spans="1:20" ht="13.2" x14ac:dyDescent="0.25">
      <c r="A4800" s="7" t="s">
        <v>10595</v>
      </c>
      <c r="B4800" s="7" t="s">
        <v>14</v>
      </c>
      <c r="C4800" s="7" t="s">
        <v>15</v>
      </c>
      <c r="D4800" s="7" t="s">
        <v>22</v>
      </c>
      <c r="E4800" s="7" t="s">
        <v>17</v>
      </c>
      <c r="F4800" s="8">
        <v>45054.720833333333</v>
      </c>
      <c r="G4800" s="8">
        <v>45054.76666666667</v>
      </c>
      <c r="H4800" s="7">
        <v>66</v>
      </c>
      <c r="I4800" s="7">
        <v>41.56</v>
      </c>
      <c r="J4800" s="7">
        <v>15</v>
      </c>
      <c r="K4800" s="7">
        <v>623.4</v>
      </c>
      <c r="L4800" s="7" t="s">
        <v>18</v>
      </c>
      <c r="M4800" s="9">
        <v>3</v>
      </c>
      <c r="N4800" s="6" t="str">
        <f>IF(ev_charging_network_usage_!$I4800&lt;=10,"Low",IF(ev_charging_network_usage_!$I4800&lt;=30,"Medium","High"))</f>
        <v>High</v>
      </c>
      <c r="O4800" s="6" t="str">
        <f t="shared" si="301"/>
        <v>Medium Satisfaction</v>
      </c>
      <c r="P4800" s="6" t="str">
        <f>IF(ev_charging_network_usage_!$H4800&lt;30,"Short Charging",IF(ev_charging_network_usage_!$H4800&lt;=60,"Medium Charging","Long Charging"))</f>
        <v>Long Charging</v>
      </c>
      <c r="Q4800" s="6">
        <f t="shared" si="300"/>
        <v>3</v>
      </c>
      <c r="R4800" s="30">
        <f t="shared" si="298"/>
        <v>0.72083333333333333</v>
      </c>
      <c r="S4800" s="28">
        <f t="shared" si="299"/>
        <v>45054</v>
      </c>
      <c r="T4800" s="28"/>
    </row>
    <row r="4801" spans="1:20" ht="13.2" x14ac:dyDescent="0.25">
      <c r="A4801" s="3" t="s">
        <v>10596</v>
      </c>
      <c r="B4801" s="3" t="s">
        <v>59</v>
      </c>
      <c r="C4801" s="3" t="s">
        <v>15</v>
      </c>
      <c r="D4801" s="3" t="s">
        <v>34</v>
      </c>
      <c r="E4801" s="3" t="s">
        <v>35</v>
      </c>
      <c r="F4801" s="4">
        <v>45392.991666666669</v>
      </c>
      <c r="G4801" s="4">
        <v>45422.008333333331</v>
      </c>
      <c r="H4801" s="3">
        <v>24</v>
      </c>
      <c r="I4801" s="3">
        <v>25.84</v>
      </c>
      <c r="J4801" s="3">
        <v>12</v>
      </c>
      <c r="K4801" s="3">
        <v>310.08</v>
      </c>
      <c r="L4801" s="3" t="s">
        <v>38</v>
      </c>
      <c r="M4801" s="5">
        <v>2</v>
      </c>
      <c r="N4801" s="6" t="str">
        <f>IF(ev_charging_network_usage_!$I4801&lt;=10,"Low",IF(ev_charging_network_usage_!$I4801&lt;=30,"Medium","High"))</f>
        <v>Medium</v>
      </c>
      <c r="O4801" s="6" t="str">
        <f t="shared" si="301"/>
        <v>Low Satisfaction</v>
      </c>
      <c r="P4801" s="6" t="str">
        <f>IF(ev_charging_network_usage_!$H4801&lt;30,"Short Charging",IF(ev_charging_network_usage_!$H4801&lt;=60,"Medium Charging","Long Charging"))</f>
        <v>Short Charging</v>
      </c>
      <c r="Q4801" s="6">
        <f t="shared" si="300"/>
        <v>3</v>
      </c>
      <c r="R4801" s="30">
        <f t="shared" si="298"/>
        <v>0.9916666666666667</v>
      </c>
      <c r="S4801" s="28">
        <f t="shared" si="299"/>
        <v>45392</v>
      </c>
      <c r="T4801" s="28"/>
    </row>
    <row r="4802" spans="1:20" ht="13.2" x14ac:dyDescent="0.25">
      <c r="A4802" s="7" t="s">
        <v>10597</v>
      </c>
      <c r="B4802" s="7" t="s">
        <v>59</v>
      </c>
      <c r="C4802" s="7" t="s">
        <v>30</v>
      </c>
      <c r="D4802" s="7" t="s">
        <v>31</v>
      </c>
      <c r="E4802" s="7" t="s">
        <v>17</v>
      </c>
      <c r="F4802" s="7" t="s">
        <v>10598</v>
      </c>
      <c r="G4802" s="7" t="s">
        <v>10599</v>
      </c>
      <c r="H4802" s="7">
        <v>59</v>
      </c>
      <c r="I4802" s="7">
        <v>16.690000000000001</v>
      </c>
      <c r="J4802" s="7">
        <v>10</v>
      </c>
      <c r="K4802" s="7">
        <v>166.9</v>
      </c>
      <c r="L4802" s="7" t="s">
        <v>18</v>
      </c>
      <c r="M4802" s="9">
        <v>4</v>
      </c>
      <c r="N4802" s="6" t="str">
        <f>IF(ev_charging_network_usage_!$I4802&lt;=10,"Low",IF(ev_charging_network_usage_!$I4802&lt;=30,"Medium","High"))</f>
        <v>Medium</v>
      </c>
      <c r="O4802" s="6" t="str">
        <f t="shared" si="301"/>
        <v>Medium Satisfaction</v>
      </c>
      <c r="P4802" s="6" t="str">
        <f>IF(ev_charging_network_usage_!$H4802&lt;30,"Short Charging",IF(ev_charging_network_usage_!$H4802&lt;=60,"Medium Charging","Long Charging"))</f>
        <v>Medium Charging</v>
      </c>
      <c r="Q4802" s="6">
        <f t="shared" si="300"/>
        <v>2</v>
      </c>
      <c r="R4802" s="30">
        <f t="shared" ref="R4802:R4865" si="302">TIME(HOUR(F4802),MINUTE(F4802),SECOND(F4802))</f>
        <v>0.52708333333333335</v>
      </c>
      <c r="S4802" s="28">
        <f t="shared" ref="S4802:S4865" si="303">DATE(YEAR(F4802),MONTH(F4802),DAY(F4802))</f>
        <v>45215</v>
      </c>
      <c r="T4802" s="28"/>
    </row>
    <row r="4803" spans="1:20" ht="13.2" x14ac:dyDescent="0.25">
      <c r="A4803" s="3" t="s">
        <v>10600</v>
      </c>
      <c r="B4803" s="3" t="s">
        <v>29</v>
      </c>
      <c r="C4803" s="3" t="s">
        <v>21</v>
      </c>
      <c r="D4803" s="3" t="s">
        <v>31</v>
      </c>
      <c r="E4803" s="3" t="s">
        <v>17</v>
      </c>
      <c r="F4803" s="4">
        <v>45108.691666666666</v>
      </c>
      <c r="G4803" s="4">
        <v>45108.705555555556</v>
      </c>
      <c r="H4803" s="3">
        <v>20</v>
      </c>
      <c r="I4803" s="3">
        <v>25.39</v>
      </c>
      <c r="J4803" s="3">
        <v>8</v>
      </c>
      <c r="K4803" s="3">
        <v>203.12</v>
      </c>
      <c r="L4803" s="3" t="s">
        <v>27</v>
      </c>
      <c r="M4803" s="5">
        <v>2</v>
      </c>
      <c r="N4803" s="6" t="str">
        <f>IF(ev_charging_network_usage_!$I4803&lt;=10,"Low",IF(ev_charging_network_usage_!$I4803&lt;=30,"Medium","High"))</f>
        <v>Medium</v>
      </c>
      <c r="O4803" s="6" t="str">
        <f t="shared" si="301"/>
        <v>Low Satisfaction</v>
      </c>
      <c r="P4803" s="6" t="str">
        <f>IF(ev_charging_network_usage_!$H4803&lt;30,"Short Charging",IF(ev_charging_network_usage_!$H4803&lt;=60,"Medium Charging","Long Charging"))</f>
        <v>Short Charging</v>
      </c>
      <c r="Q4803" s="6">
        <f t="shared" ref="Q4803:Q4866" si="304">IF(C4803="Fast Charger",1,IF(C4803="Standard Charger",2,IF(C4803="Super Fast Charger",3,"")))</f>
        <v>1</v>
      </c>
      <c r="R4803" s="30">
        <f t="shared" si="302"/>
        <v>0.69166666666666665</v>
      </c>
      <c r="S4803" s="28">
        <f t="shared" si="303"/>
        <v>45108</v>
      </c>
      <c r="T4803" s="28"/>
    </row>
    <row r="4804" spans="1:20" ht="13.2" x14ac:dyDescent="0.25">
      <c r="A4804" s="7" t="s">
        <v>10601</v>
      </c>
      <c r="B4804" s="7" t="s">
        <v>78</v>
      </c>
      <c r="C4804" s="7" t="s">
        <v>15</v>
      </c>
      <c r="D4804" s="7" t="s">
        <v>22</v>
      </c>
      <c r="E4804" s="7" t="s">
        <v>35</v>
      </c>
      <c r="F4804" s="7" t="s">
        <v>10602</v>
      </c>
      <c r="G4804" s="7" t="s">
        <v>10603</v>
      </c>
      <c r="H4804" s="7">
        <v>112</v>
      </c>
      <c r="I4804" s="7">
        <v>43.58</v>
      </c>
      <c r="J4804" s="7">
        <v>10</v>
      </c>
      <c r="K4804" s="7">
        <v>435.8</v>
      </c>
      <c r="L4804" s="7" t="s">
        <v>38</v>
      </c>
      <c r="M4804" s="9">
        <v>2</v>
      </c>
      <c r="N4804" s="6" t="str">
        <f>IF(ev_charging_network_usage_!$I4804&lt;=10,"Low",IF(ev_charging_network_usage_!$I4804&lt;=30,"Medium","High"))</f>
        <v>High</v>
      </c>
      <c r="O4804" s="6" t="str">
        <f t="shared" ref="O4804:O4867" si="305">IF(M4804&lt;=2,"Low Satisfaction",IF(M4804&lt;=4,"Medium Satisfaction","High Satisfaction"))</f>
        <v>Low Satisfaction</v>
      </c>
      <c r="P4804" s="6" t="str">
        <f>IF(ev_charging_network_usage_!$H4804&lt;30,"Short Charging",IF(ev_charging_network_usage_!$H4804&lt;=60,"Medium Charging","Long Charging"))</f>
        <v>Long Charging</v>
      </c>
      <c r="Q4804" s="6">
        <f t="shared" si="304"/>
        <v>3</v>
      </c>
      <c r="R4804" s="30">
        <f t="shared" si="302"/>
        <v>0.28125</v>
      </c>
      <c r="S4804" s="28">
        <f t="shared" si="303"/>
        <v>45397</v>
      </c>
      <c r="T4804" s="28"/>
    </row>
    <row r="4805" spans="1:20" ht="13.2" x14ac:dyDescent="0.25">
      <c r="A4805" s="3" t="s">
        <v>10604</v>
      </c>
      <c r="B4805" s="3" t="s">
        <v>78</v>
      </c>
      <c r="C4805" s="3" t="s">
        <v>21</v>
      </c>
      <c r="D4805" s="3" t="s">
        <v>16</v>
      </c>
      <c r="E4805" s="3" t="s">
        <v>35</v>
      </c>
      <c r="F4805" s="3" t="s">
        <v>10605</v>
      </c>
      <c r="G4805" s="3" t="s">
        <v>10606</v>
      </c>
      <c r="H4805" s="3">
        <v>83</v>
      </c>
      <c r="I4805" s="3">
        <v>5.92</v>
      </c>
      <c r="J4805" s="3">
        <v>15</v>
      </c>
      <c r="K4805" s="3">
        <v>88.8</v>
      </c>
      <c r="L4805" s="3" t="s">
        <v>18</v>
      </c>
      <c r="M4805" s="5">
        <v>5</v>
      </c>
      <c r="N4805" s="6" t="str">
        <f>IF(ev_charging_network_usage_!$I4805&lt;=10,"Low",IF(ev_charging_network_usage_!$I4805&lt;=30,"Medium","High"))</f>
        <v>Low</v>
      </c>
      <c r="O4805" s="6" t="str">
        <f t="shared" si="305"/>
        <v>High Satisfaction</v>
      </c>
      <c r="P4805" s="6" t="str">
        <f>IF(ev_charging_network_usage_!$H4805&lt;30,"Short Charging",IF(ev_charging_network_usage_!$H4805&lt;=60,"Medium Charging","Long Charging"))</f>
        <v>Long Charging</v>
      </c>
      <c r="Q4805" s="6">
        <f t="shared" si="304"/>
        <v>1</v>
      </c>
      <c r="R4805" s="30">
        <f t="shared" si="302"/>
        <v>0.70763888888888893</v>
      </c>
      <c r="S4805" s="28">
        <f t="shared" si="303"/>
        <v>45065</v>
      </c>
      <c r="T4805" s="28"/>
    </row>
    <row r="4806" spans="1:20" ht="13.2" x14ac:dyDescent="0.25">
      <c r="A4806" s="7" t="s">
        <v>10607</v>
      </c>
      <c r="B4806" s="7" t="s">
        <v>55</v>
      </c>
      <c r="C4806" s="7" t="s">
        <v>21</v>
      </c>
      <c r="D4806" s="7" t="s">
        <v>31</v>
      </c>
      <c r="E4806" s="7" t="s">
        <v>17</v>
      </c>
      <c r="F4806" s="7" t="s">
        <v>10608</v>
      </c>
      <c r="G4806" s="7" t="s">
        <v>10609</v>
      </c>
      <c r="H4806" s="7">
        <v>110</v>
      </c>
      <c r="I4806" s="7">
        <v>7.01</v>
      </c>
      <c r="J4806" s="7">
        <v>15</v>
      </c>
      <c r="K4806" s="7">
        <v>105.15</v>
      </c>
      <c r="L4806" s="7" t="s">
        <v>27</v>
      </c>
      <c r="M4806" s="9">
        <v>2</v>
      </c>
      <c r="N4806" s="6" t="str">
        <f>IF(ev_charging_network_usage_!$I4806&lt;=10,"Low",IF(ev_charging_network_usage_!$I4806&lt;=30,"Medium","High"))</f>
        <v>Low</v>
      </c>
      <c r="O4806" s="6" t="str">
        <f t="shared" si="305"/>
        <v>Low Satisfaction</v>
      </c>
      <c r="P4806" s="6" t="str">
        <f>IF(ev_charging_network_usage_!$H4806&lt;30,"Short Charging",IF(ev_charging_network_usage_!$H4806&lt;=60,"Medium Charging","Long Charging"))</f>
        <v>Long Charging</v>
      </c>
      <c r="Q4806" s="6">
        <f t="shared" si="304"/>
        <v>1</v>
      </c>
      <c r="R4806" s="30">
        <f t="shared" si="302"/>
        <v>0.82291666666666663</v>
      </c>
      <c r="S4806" s="28">
        <f t="shared" si="303"/>
        <v>45437</v>
      </c>
      <c r="T4806" s="28"/>
    </row>
    <row r="4807" spans="1:20" ht="13.2" x14ac:dyDescent="0.25">
      <c r="A4807" s="3" t="s">
        <v>10610</v>
      </c>
      <c r="B4807" s="3" t="s">
        <v>43</v>
      </c>
      <c r="C4807" s="3" t="s">
        <v>15</v>
      </c>
      <c r="D4807" s="3" t="s">
        <v>34</v>
      </c>
      <c r="E4807" s="3" t="s">
        <v>35</v>
      </c>
      <c r="F4807" s="3" t="s">
        <v>10611</v>
      </c>
      <c r="G4807" s="3" t="s">
        <v>10612</v>
      </c>
      <c r="H4807" s="3">
        <v>91</v>
      </c>
      <c r="I4807" s="3">
        <v>18.670000000000002</v>
      </c>
      <c r="J4807" s="3">
        <v>15</v>
      </c>
      <c r="K4807" s="3">
        <v>280.05</v>
      </c>
      <c r="L4807" s="3" t="s">
        <v>18</v>
      </c>
      <c r="M4807" s="5">
        <v>2</v>
      </c>
      <c r="N4807" s="6" t="str">
        <f>IF(ev_charging_network_usage_!$I4807&lt;=10,"Low",IF(ev_charging_network_usage_!$I4807&lt;=30,"Medium","High"))</f>
        <v>Medium</v>
      </c>
      <c r="O4807" s="6" t="str">
        <f t="shared" si="305"/>
        <v>Low Satisfaction</v>
      </c>
      <c r="P4807" s="6" t="str">
        <f>IF(ev_charging_network_usage_!$H4807&lt;30,"Short Charging",IF(ev_charging_network_usage_!$H4807&lt;=60,"Medium Charging","Long Charging"))</f>
        <v>Long Charging</v>
      </c>
      <c r="Q4807" s="6">
        <f t="shared" si="304"/>
        <v>3</v>
      </c>
      <c r="R4807" s="30">
        <f t="shared" si="302"/>
        <v>0.17847222222222223</v>
      </c>
      <c r="S4807" s="28">
        <f t="shared" si="303"/>
        <v>45134</v>
      </c>
      <c r="T4807" s="28"/>
    </row>
    <row r="4808" spans="1:20" ht="13.2" x14ac:dyDescent="0.25">
      <c r="A4808" s="7" t="s">
        <v>10613</v>
      </c>
      <c r="B4808" s="7" t="s">
        <v>48</v>
      </c>
      <c r="C4808" s="7" t="s">
        <v>21</v>
      </c>
      <c r="D4808" s="7" t="s">
        <v>16</v>
      </c>
      <c r="E4808" s="7" t="s">
        <v>35</v>
      </c>
      <c r="F4808" s="8">
        <v>45028.868750000001</v>
      </c>
      <c r="G4808" s="8">
        <v>45028.914583333331</v>
      </c>
      <c r="H4808" s="7">
        <v>66</v>
      </c>
      <c r="I4808" s="7">
        <v>58.32</v>
      </c>
      <c r="J4808" s="7">
        <v>15</v>
      </c>
      <c r="K4808" s="7">
        <v>874.8</v>
      </c>
      <c r="L4808" s="7" t="s">
        <v>23</v>
      </c>
      <c r="M4808" s="9">
        <v>4</v>
      </c>
      <c r="N4808" s="6" t="str">
        <f>IF(ev_charging_network_usage_!$I4808&lt;=10,"Low",IF(ev_charging_network_usage_!$I4808&lt;=30,"Medium","High"))</f>
        <v>High</v>
      </c>
      <c r="O4808" s="6" t="str">
        <f t="shared" si="305"/>
        <v>Medium Satisfaction</v>
      </c>
      <c r="P4808" s="6" t="str">
        <f>IF(ev_charging_network_usage_!$H4808&lt;30,"Short Charging",IF(ev_charging_network_usage_!$H4808&lt;=60,"Medium Charging","Long Charging"))</f>
        <v>Long Charging</v>
      </c>
      <c r="Q4808" s="6">
        <f t="shared" si="304"/>
        <v>1</v>
      </c>
      <c r="R4808" s="30">
        <f t="shared" si="302"/>
        <v>0.86875000000000002</v>
      </c>
      <c r="S4808" s="28">
        <f t="shared" si="303"/>
        <v>45028</v>
      </c>
      <c r="T4808" s="28"/>
    </row>
    <row r="4809" spans="1:20" ht="13.2" x14ac:dyDescent="0.25">
      <c r="A4809" s="3" t="s">
        <v>10614</v>
      </c>
      <c r="B4809" s="3" t="s">
        <v>48</v>
      </c>
      <c r="C4809" s="3" t="s">
        <v>21</v>
      </c>
      <c r="D4809" s="3" t="s">
        <v>31</v>
      </c>
      <c r="E4809" s="3" t="s">
        <v>17</v>
      </c>
      <c r="F4809" s="3" t="s">
        <v>10615</v>
      </c>
      <c r="G4809" s="3" t="s">
        <v>10616</v>
      </c>
      <c r="H4809" s="3">
        <v>86</v>
      </c>
      <c r="I4809" s="3">
        <v>23.6</v>
      </c>
      <c r="J4809" s="3">
        <v>15</v>
      </c>
      <c r="K4809" s="3">
        <v>354</v>
      </c>
      <c r="L4809" s="3" t="s">
        <v>18</v>
      </c>
      <c r="M4809" s="5">
        <v>4</v>
      </c>
      <c r="N4809" s="6" t="str">
        <f>IF(ev_charging_network_usage_!$I4809&lt;=10,"Low",IF(ev_charging_network_usage_!$I4809&lt;=30,"Medium","High"))</f>
        <v>Medium</v>
      </c>
      <c r="O4809" s="6" t="str">
        <f t="shared" si="305"/>
        <v>Medium Satisfaction</v>
      </c>
      <c r="P4809" s="6" t="str">
        <f>IF(ev_charging_network_usage_!$H4809&lt;30,"Short Charging",IF(ev_charging_network_usage_!$H4809&lt;=60,"Medium Charging","Long Charging"))</f>
        <v>Long Charging</v>
      </c>
      <c r="Q4809" s="6">
        <f t="shared" si="304"/>
        <v>1</v>
      </c>
      <c r="R4809" s="30">
        <f t="shared" si="302"/>
        <v>0.3347222222222222</v>
      </c>
      <c r="S4809" s="28">
        <f t="shared" si="303"/>
        <v>45578</v>
      </c>
      <c r="T4809" s="28"/>
    </row>
    <row r="4810" spans="1:20" ht="13.2" x14ac:dyDescent="0.25">
      <c r="A4810" s="7" t="s">
        <v>10617</v>
      </c>
      <c r="B4810" s="7" t="s">
        <v>29</v>
      </c>
      <c r="C4810" s="7" t="s">
        <v>21</v>
      </c>
      <c r="D4810" s="7" t="s">
        <v>22</v>
      </c>
      <c r="E4810" s="7" t="s">
        <v>35</v>
      </c>
      <c r="F4810" s="7" t="s">
        <v>10618</v>
      </c>
      <c r="G4810" s="7" t="s">
        <v>10619</v>
      </c>
      <c r="H4810" s="7">
        <v>70</v>
      </c>
      <c r="I4810" s="7">
        <v>8.1300000000000008</v>
      </c>
      <c r="J4810" s="7">
        <v>8</v>
      </c>
      <c r="K4810" s="7">
        <v>65.040000000000006</v>
      </c>
      <c r="L4810" s="7" t="s">
        <v>23</v>
      </c>
      <c r="M4810" s="9">
        <v>3</v>
      </c>
      <c r="N4810" s="6" t="str">
        <f>IF(ev_charging_network_usage_!$I4810&lt;=10,"Low",IF(ev_charging_network_usage_!$I4810&lt;=30,"Medium","High"))</f>
        <v>Low</v>
      </c>
      <c r="O4810" s="6" t="str">
        <f t="shared" si="305"/>
        <v>Medium Satisfaction</v>
      </c>
      <c r="P4810" s="6" t="str">
        <f>IF(ev_charging_network_usage_!$H4810&lt;30,"Short Charging",IF(ev_charging_network_usage_!$H4810&lt;=60,"Medium Charging","Long Charging"))</f>
        <v>Long Charging</v>
      </c>
      <c r="Q4810" s="6">
        <f t="shared" si="304"/>
        <v>1</v>
      </c>
      <c r="R4810" s="30">
        <f t="shared" si="302"/>
        <v>0.88055555555555554</v>
      </c>
      <c r="S4810" s="28">
        <f t="shared" si="303"/>
        <v>44977</v>
      </c>
      <c r="T4810" s="28"/>
    </row>
    <row r="4811" spans="1:20" ht="13.2" x14ac:dyDescent="0.25">
      <c r="A4811" s="3" t="s">
        <v>10620</v>
      </c>
      <c r="B4811" s="3" t="s">
        <v>29</v>
      </c>
      <c r="C4811" s="3" t="s">
        <v>21</v>
      </c>
      <c r="D4811" s="3" t="s">
        <v>22</v>
      </c>
      <c r="E4811" s="3" t="s">
        <v>17</v>
      </c>
      <c r="F4811" s="3" t="s">
        <v>10621</v>
      </c>
      <c r="G4811" s="3" t="s">
        <v>10622</v>
      </c>
      <c r="H4811" s="3">
        <v>87</v>
      </c>
      <c r="I4811" s="3">
        <v>22.68</v>
      </c>
      <c r="J4811" s="3">
        <v>8</v>
      </c>
      <c r="K4811" s="3">
        <v>181.44</v>
      </c>
      <c r="L4811" s="3" t="s">
        <v>38</v>
      </c>
      <c r="M4811" s="5">
        <v>1</v>
      </c>
      <c r="N4811" s="6" t="str">
        <f>IF(ev_charging_network_usage_!$I4811&lt;=10,"Low",IF(ev_charging_network_usage_!$I4811&lt;=30,"Medium","High"))</f>
        <v>Medium</v>
      </c>
      <c r="O4811" s="6" t="str">
        <f t="shared" si="305"/>
        <v>Low Satisfaction</v>
      </c>
      <c r="P4811" s="6" t="str">
        <f>IF(ev_charging_network_usage_!$H4811&lt;30,"Short Charging",IF(ev_charging_network_usage_!$H4811&lt;=60,"Medium Charging","Long Charging"))</f>
        <v>Long Charging</v>
      </c>
      <c r="Q4811" s="6">
        <f t="shared" si="304"/>
        <v>1</v>
      </c>
      <c r="R4811" s="30">
        <f t="shared" si="302"/>
        <v>0.79236111111111107</v>
      </c>
      <c r="S4811" s="28">
        <f t="shared" si="303"/>
        <v>45619</v>
      </c>
      <c r="T4811" s="28"/>
    </row>
    <row r="4812" spans="1:20" ht="13.2" x14ac:dyDescent="0.25">
      <c r="A4812" s="7" t="s">
        <v>10623</v>
      </c>
      <c r="B4812" s="7" t="s">
        <v>29</v>
      </c>
      <c r="C4812" s="7" t="s">
        <v>15</v>
      </c>
      <c r="D4812" s="7" t="s">
        <v>31</v>
      </c>
      <c r="E4812" s="7" t="s">
        <v>17</v>
      </c>
      <c r="F4812" s="8">
        <v>45422.302777777775</v>
      </c>
      <c r="G4812" s="8">
        <v>45422.334027777775</v>
      </c>
      <c r="H4812" s="7">
        <v>45</v>
      </c>
      <c r="I4812" s="7">
        <v>35.020000000000003</v>
      </c>
      <c r="J4812" s="7">
        <v>15</v>
      </c>
      <c r="K4812" s="7">
        <v>525.29999999999995</v>
      </c>
      <c r="L4812" s="7" t="s">
        <v>18</v>
      </c>
      <c r="M4812" s="9">
        <v>2</v>
      </c>
      <c r="N4812" s="6" t="str">
        <f>IF(ev_charging_network_usage_!$I4812&lt;=10,"Low",IF(ev_charging_network_usage_!$I4812&lt;=30,"Medium","High"))</f>
        <v>High</v>
      </c>
      <c r="O4812" s="6" t="str">
        <f t="shared" si="305"/>
        <v>Low Satisfaction</v>
      </c>
      <c r="P4812" s="6" t="str">
        <f>IF(ev_charging_network_usage_!$H4812&lt;30,"Short Charging",IF(ev_charging_network_usage_!$H4812&lt;=60,"Medium Charging","Long Charging"))</f>
        <v>Medium Charging</v>
      </c>
      <c r="Q4812" s="6">
        <f t="shared" si="304"/>
        <v>3</v>
      </c>
      <c r="R4812" s="30">
        <f t="shared" si="302"/>
        <v>0.30277777777777776</v>
      </c>
      <c r="S4812" s="28">
        <f t="shared" si="303"/>
        <v>45422</v>
      </c>
      <c r="T4812" s="28"/>
    </row>
    <row r="4813" spans="1:20" ht="13.2" x14ac:dyDescent="0.25">
      <c r="A4813" s="3" t="s">
        <v>10624</v>
      </c>
      <c r="B4813" s="3" t="s">
        <v>43</v>
      </c>
      <c r="C4813" s="3" t="s">
        <v>15</v>
      </c>
      <c r="D4813" s="3" t="s">
        <v>22</v>
      </c>
      <c r="E4813" s="3" t="s">
        <v>35</v>
      </c>
      <c r="F4813" s="4">
        <v>45325.807638888888</v>
      </c>
      <c r="G4813" s="4">
        <v>45325.875</v>
      </c>
      <c r="H4813" s="3">
        <v>97</v>
      </c>
      <c r="I4813" s="3">
        <v>24.25</v>
      </c>
      <c r="J4813" s="3">
        <v>8</v>
      </c>
      <c r="K4813" s="3">
        <v>194</v>
      </c>
      <c r="L4813" s="3" t="s">
        <v>18</v>
      </c>
      <c r="M4813" s="5">
        <v>4</v>
      </c>
      <c r="N4813" s="6" t="str">
        <f>IF(ev_charging_network_usage_!$I4813&lt;=10,"Low",IF(ev_charging_network_usage_!$I4813&lt;=30,"Medium","High"))</f>
        <v>Medium</v>
      </c>
      <c r="O4813" s="6" t="str">
        <f t="shared" si="305"/>
        <v>Medium Satisfaction</v>
      </c>
      <c r="P4813" s="6" t="str">
        <f>IF(ev_charging_network_usage_!$H4813&lt;30,"Short Charging",IF(ev_charging_network_usage_!$H4813&lt;=60,"Medium Charging","Long Charging"))</f>
        <v>Long Charging</v>
      </c>
      <c r="Q4813" s="6">
        <f t="shared" si="304"/>
        <v>3</v>
      </c>
      <c r="R4813" s="30">
        <f t="shared" si="302"/>
        <v>0.80763888888888891</v>
      </c>
      <c r="S4813" s="28">
        <f t="shared" si="303"/>
        <v>45325</v>
      </c>
      <c r="T4813" s="28"/>
    </row>
    <row r="4814" spans="1:20" ht="13.2" x14ac:dyDescent="0.25">
      <c r="A4814" s="7" t="s">
        <v>10625</v>
      </c>
      <c r="B4814" s="7" t="s">
        <v>78</v>
      </c>
      <c r="C4814" s="7" t="s">
        <v>21</v>
      </c>
      <c r="D4814" s="7" t="s">
        <v>16</v>
      </c>
      <c r="E4814" s="7" t="s">
        <v>35</v>
      </c>
      <c r="F4814" s="7" t="s">
        <v>10626</v>
      </c>
      <c r="G4814" s="7" t="s">
        <v>10627</v>
      </c>
      <c r="H4814" s="7">
        <v>23</v>
      </c>
      <c r="I4814" s="7">
        <v>25.16</v>
      </c>
      <c r="J4814" s="7">
        <v>10</v>
      </c>
      <c r="K4814" s="7">
        <v>251.6</v>
      </c>
      <c r="L4814" s="7" t="s">
        <v>18</v>
      </c>
      <c r="M4814" s="9">
        <v>1</v>
      </c>
      <c r="N4814" s="6" t="str">
        <f>IF(ev_charging_network_usage_!$I4814&lt;=10,"Low",IF(ev_charging_network_usage_!$I4814&lt;=30,"Medium","High"))</f>
        <v>Medium</v>
      </c>
      <c r="O4814" s="6" t="str">
        <f t="shared" si="305"/>
        <v>Low Satisfaction</v>
      </c>
      <c r="P4814" s="6" t="str">
        <f>IF(ev_charging_network_usage_!$H4814&lt;30,"Short Charging",IF(ev_charging_network_usage_!$H4814&lt;=60,"Medium Charging","Long Charging"))</f>
        <v>Short Charging</v>
      </c>
      <c r="Q4814" s="6">
        <f t="shared" si="304"/>
        <v>1</v>
      </c>
      <c r="R4814" s="30">
        <f t="shared" si="302"/>
        <v>0.21180555555555555</v>
      </c>
      <c r="S4814" s="28">
        <f t="shared" si="303"/>
        <v>45008</v>
      </c>
      <c r="T4814" s="28"/>
    </row>
    <row r="4815" spans="1:20" ht="13.2" x14ac:dyDescent="0.25">
      <c r="A4815" s="3" t="s">
        <v>10628</v>
      </c>
      <c r="B4815" s="3" t="s">
        <v>43</v>
      </c>
      <c r="C4815" s="3" t="s">
        <v>30</v>
      </c>
      <c r="D4815" s="3" t="s">
        <v>16</v>
      </c>
      <c r="E4815" s="3" t="s">
        <v>17</v>
      </c>
      <c r="F4815" s="3" t="s">
        <v>10629</v>
      </c>
      <c r="G4815" s="3" t="s">
        <v>10630</v>
      </c>
      <c r="H4815" s="3">
        <v>19</v>
      </c>
      <c r="I4815" s="3">
        <v>53.63</v>
      </c>
      <c r="J4815" s="3">
        <v>12</v>
      </c>
      <c r="K4815" s="3">
        <v>643.55999999999995</v>
      </c>
      <c r="L4815" s="3" t="s">
        <v>18</v>
      </c>
      <c r="M4815" s="5">
        <v>4</v>
      </c>
      <c r="N4815" s="6" t="str">
        <f>IF(ev_charging_network_usage_!$I4815&lt;=10,"Low",IF(ev_charging_network_usage_!$I4815&lt;=30,"Medium","High"))</f>
        <v>High</v>
      </c>
      <c r="O4815" s="6" t="str">
        <f t="shared" si="305"/>
        <v>Medium Satisfaction</v>
      </c>
      <c r="P4815" s="6" t="str">
        <f>IF(ev_charging_network_usage_!$H4815&lt;30,"Short Charging",IF(ev_charging_network_usage_!$H4815&lt;=60,"Medium Charging","Long Charging"))</f>
        <v>Short Charging</v>
      </c>
      <c r="Q4815" s="6">
        <f t="shared" si="304"/>
        <v>2</v>
      </c>
      <c r="R4815" s="30">
        <f t="shared" si="302"/>
        <v>0.38541666666666669</v>
      </c>
      <c r="S4815" s="28">
        <f t="shared" si="303"/>
        <v>45401</v>
      </c>
      <c r="T4815" s="28"/>
    </row>
    <row r="4816" spans="1:20" ht="13.2" x14ac:dyDescent="0.25">
      <c r="A4816" s="7" t="s">
        <v>10631</v>
      </c>
      <c r="B4816" s="7" t="s">
        <v>78</v>
      </c>
      <c r="C4816" s="7" t="s">
        <v>21</v>
      </c>
      <c r="D4816" s="7" t="s">
        <v>22</v>
      </c>
      <c r="E4816" s="7" t="s">
        <v>35</v>
      </c>
      <c r="F4816" s="7" t="s">
        <v>10632</v>
      </c>
      <c r="G4816" s="7" t="s">
        <v>10633</v>
      </c>
      <c r="H4816" s="7">
        <v>85</v>
      </c>
      <c r="I4816" s="7">
        <v>50.12</v>
      </c>
      <c r="J4816" s="7">
        <v>15</v>
      </c>
      <c r="K4816" s="7">
        <v>751.8</v>
      </c>
      <c r="L4816" s="7" t="s">
        <v>18</v>
      </c>
      <c r="M4816" s="9">
        <v>4</v>
      </c>
      <c r="N4816" s="6" t="str">
        <f>IF(ev_charging_network_usage_!$I4816&lt;=10,"Low",IF(ev_charging_network_usage_!$I4816&lt;=30,"Medium","High"))</f>
        <v>High</v>
      </c>
      <c r="O4816" s="6" t="str">
        <f t="shared" si="305"/>
        <v>Medium Satisfaction</v>
      </c>
      <c r="P4816" s="6" t="str">
        <f>IF(ev_charging_network_usage_!$H4816&lt;30,"Short Charging",IF(ev_charging_network_usage_!$H4816&lt;=60,"Medium Charging","Long Charging"))</f>
        <v>Long Charging</v>
      </c>
      <c r="Q4816" s="6">
        <f t="shared" si="304"/>
        <v>1</v>
      </c>
      <c r="R4816" s="30">
        <f t="shared" si="302"/>
        <v>0.75902777777777775</v>
      </c>
      <c r="S4816" s="28">
        <f t="shared" si="303"/>
        <v>45337</v>
      </c>
      <c r="T4816" s="28"/>
    </row>
    <row r="4817" spans="1:20" ht="13.2" x14ac:dyDescent="0.25">
      <c r="A4817" s="3" t="s">
        <v>10634</v>
      </c>
      <c r="B4817" s="3" t="s">
        <v>29</v>
      </c>
      <c r="C4817" s="3" t="s">
        <v>30</v>
      </c>
      <c r="D4817" s="3" t="s">
        <v>22</v>
      </c>
      <c r="E4817" s="3" t="s">
        <v>35</v>
      </c>
      <c r="F4817" s="3" t="s">
        <v>10635</v>
      </c>
      <c r="G4817" s="3" t="s">
        <v>10636</v>
      </c>
      <c r="H4817" s="3">
        <v>83</v>
      </c>
      <c r="I4817" s="3">
        <v>42.79</v>
      </c>
      <c r="J4817" s="3">
        <v>12</v>
      </c>
      <c r="K4817" s="3">
        <v>513.48</v>
      </c>
      <c r="L4817" s="3" t="s">
        <v>38</v>
      </c>
      <c r="M4817" s="5">
        <v>5</v>
      </c>
      <c r="N4817" s="6" t="str">
        <f>IF(ev_charging_network_usage_!$I4817&lt;=10,"Low",IF(ev_charging_network_usage_!$I4817&lt;=30,"Medium","High"))</f>
        <v>High</v>
      </c>
      <c r="O4817" s="6" t="str">
        <f t="shared" si="305"/>
        <v>High Satisfaction</v>
      </c>
      <c r="P4817" s="6" t="str">
        <f>IF(ev_charging_network_usage_!$H4817&lt;30,"Short Charging",IF(ev_charging_network_usage_!$H4817&lt;=60,"Medium Charging","Long Charging"))</f>
        <v>Long Charging</v>
      </c>
      <c r="Q4817" s="6">
        <f t="shared" si="304"/>
        <v>2</v>
      </c>
      <c r="R4817" s="30">
        <f t="shared" si="302"/>
        <v>7.9166666666666663E-2</v>
      </c>
      <c r="S4817" s="28">
        <f t="shared" si="303"/>
        <v>45610</v>
      </c>
      <c r="T4817" s="28"/>
    </row>
    <row r="4818" spans="1:20" ht="13.2" x14ac:dyDescent="0.25">
      <c r="A4818" s="7" t="s">
        <v>10637</v>
      </c>
      <c r="B4818" s="7" t="s">
        <v>78</v>
      </c>
      <c r="C4818" s="7" t="s">
        <v>30</v>
      </c>
      <c r="D4818" s="7" t="s">
        <v>31</v>
      </c>
      <c r="E4818" s="7" t="s">
        <v>35</v>
      </c>
      <c r="F4818" s="8">
        <v>45360.034722222219</v>
      </c>
      <c r="G4818" s="8">
        <v>45360.073611111111</v>
      </c>
      <c r="H4818" s="7">
        <v>56</v>
      </c>
      <c r="I4818" s="7">
        <v>20.72</v>
      </c>
      <c r="J4818" s="7">
        <v>12</v>
      </c>
      <c r="K4818" s="7">
        <v>248.64</v>
      </c>
      <c r="L4818" s="7" t="s">
        <v>38</v>
      </c>
      <c r="M4818" s="9">
        <v>2</v>
      </c>
      <c r="N4818" s="6" t="str">
        <f>IF(ev_charging_network_usage_!$I4818&lt;=10,"Low",IF(ev_charging_network_usage_!$I4818&lt;=30,"Medium","High"))</f>
        <v>Medium</v>
      </c>
      <c r="O4818" s="6" t="str">
        <f t="shared" si="305"/>
        <v>Low Satisfaction</v>
      </c>
      <c r="P4818" s="6" t="str">
        <f>IF(ev_charging_network_usage_!$H4818&lt;30,"Short Charging",IF(ev_charging_network_usage_!$H4818&lt;=60,"Medium Charging","Long Charging"))</f>
        <v>Medium Charging</v>
      </c>
      <c r="Q4818" s="6">
        <f t="shared" si="304"/>
        <v>2</v>
      </c>
      <c r="R4818" s="30">
        <f t="shared" si="302"/>
        <v>3.4722222222222224E-2</v>
      </c>
      <c r="S4818" s="28">
        <f t="shared" si="303"/>
        <v>45360</v>
      </c>
      <c r="T4818" s="28"/>
    </row>
    <row r="4819" spans="1:20" ht="13.2" x14ac:dyDescent="0.25">
      <c r="A4819" s="3" t="s">
        <v>10638</v>
      </c>
      <c r="B4819" s="3" t="s">
        <v>78</v>
      </c>
      <c r="C4819" s="3" t="s">
        <v>30</v>
      </c>
      <c r="D4819" s="3" t="s">
        <v>22</v>
      </c>
      <c r="E4819" s="3" t="s">
        <v>35</v>
      </c>
      <c r="F4819" s="3" t="s">
        <v>10639</v>
      </c>
      <c r="G4819" s="3" t="s">
        <v>10640</v>
      </c>
      <c r="H4819" s="3">
        <v>11</v>
      </c>
      <c r="I4819" s="3">
        <v>18.760000000000002</v>
      </c>
      <c r="J4819" s="3">
        <v>12</v>
      </c>
      <c r="K4819" s="3">
        <v>225.12</v>
      </c>
      <c r="L4819" s="3" t="s">
        <v>38</v>
      </c>
      <c r="M4819" s="5">
        <v>3</v>
      </c>
      <c r="N4819" s="6" t="str">
        <f>IF(ev_charging_network_usage_!$I4819&lt;=10,"Low",IF(ev_charging_network_usage_!$I4819&lt;=30,"Medium","High"))</f>
        <v>Medium</v>
      </c>
      <c r="O4819" s="6" t="str">
        <f t="shared" si="305"/>
        <v>Medium Satisfaction</v>
      </c>
      <c r="P4819" s="6" t="str">
        <f>IF(ev_charging_network_usage_!$H4819&lt;30,"Short Charging",IF(ev_charging_network_usage_!$H4819&lt;=60,"Medium Charging","Long Charging"))</f>
        <v>Short Charging</v>
      </c>
      <c r="Q4819" s="6">
        <f t="shared" si="304"/>
        <v>2</v>
      </c>
      <c r="R4819" s="30">
        <f t="shared" si="302"/>
        <v>0.82013888888888886</v>
      </c>
      <c r="S4819" s="28">
        <f t="shared" si="303"/>
        <v>45161</v>
      </c>
      <c r="T4819" s="28"/>
    </row>
    <row r="4820" spans="1:20" ht="13.2" x14ac:dyDescent="0.25">
      <c r="A4820" s="7" t="s">
        <v>10641</v>
      </c>
      <c r="B4820" s="7" t="s">
        <v>55</v>
      </c>
      <c r="C4820" s="7" t="s">
        <v>15</v>
      </c>
      <c r="D4820" s="7" t="s">
        <v>31</v>
      </c>
      <c r="E4820" s="7" t="s">
        <v>35</v>
      </c>
      <c r="F4820" s="8">
        <v>45358.563888888886</v>
      </c>
      <c r="G4820" s="8">
        <v>45358.611805555556</v>
      </c>
      <c r="H4820" s="7">
        <v>69</v>
      </c>
      <c r="I4820" s="7">
        <v>48.86</v>
      </c>
      <c r="J4820" s="7">
        <v>10</v>
      </c>
      <c r="K4820" s="7">
        <v>488.6</v>
      </c>
      <c r="L4820" s="7" t="s">
        <v>38</v>
      </c>
      <c r="M4820" s="9">
        <v>1</v>
      </c>
      <c r="N4820" s="6" t="str">
        <f>IF(ev_charging_network_usage_!$I4820&lt;=10,"Low",IF(ev_charging_network_usage_!$I4820&lt;=30,"Medium","High"))</f>
        <v>High</v>
      </c>
      <c r="O4820" s="6" t="str">
        <f t="shared" si="305"/>
        <v>Low Satisfaction</v>
      </c>
      <c r="P4820" s="6" t="str">
        <f>IF(ev_charging_network_usage_!$H4820&lt;30,"Short Charging",IF(ev_charging_network_usage_!$H4820&lt;=60,"Medium Charging","Long Charging"))</f>
        <v>Long Charging</v>
      </c>
      <c r="Q4820" s="6">
        <f t="shared" si="304"/>
        <v>3</v>
      </c>
      <c r="R4820" s="30">
        <f t="shared" si="302"/>
        <v>0.56388888888888888</v>
      </c>
      <c r="S4820" s="28">
        <f t="shared" si="303"/>
        <v>45358</v>
      </c>
      <c r="T4820" s="28"/>
    </row>
    <row r="4821" spans="1:20" ht="13.2" x14ac:dyDescent="0.25">
      <c r="A4821" s="3" t="s">
        <v>10642</v>
      </c>
      <c r="B4821" s="3" t="s">
        <v>48</v>
      </c>
      <c r="C4821" s="3" t="s">
        <v>21</v>
      </c>
      <c r="D4821" s="3" t="s">
        <v>31</v>
      </c>
      <c r="E4821" s="3" t="s">
        <v>35</v>
      </c>
      <c r="F4821" s="3" t="s">
        <v>10643</v>
      </c>
      <c r="G4821" s="3" t="s">
        <v>10644</v>
      </c>
      <c r="H4821" s="3">
        <v>93</v>
      </c>
      <c r="I4821" s="3">
        <v>50.64</v>
      </c>
      <c r="J4821" s="3">
        <v>15</v>
      </c>
      <c r="K4821" s="3">
        <v>759.6</v>
      </c>
      <c r="L4821" s="3" t="s">
        <v>23</v>
      </c>
      <c r="M4821" s="5">
        <v>1</v>
      </c>
      <c r="N4821" s="6" t="str">
        <f>IF(ev_charging_network_usage_!$I4821&lt;=10,"Low",IF(ev_charging_network_usage_!$I4821&lt;=30,"Medium","High"))</f>
        <v>High</v>
      </c>
      <c r="O4821" s="6" t="str">
        <f t="shared" si="305"/>
        <v>Low Satisfaction</v>
      </c>
      <c r="P4821" s="6" t="str">
        <f>IF(ev_charging_network_usage_!$H4821&lt;30,"Short Charging",IF(ev_charging_network_usage_!$H4821&lt;=60,"Medium Charging","Long Charging"))</f>
        <v>Long Charging</v>
      </c>
      <c r="Q4821" s="6">
        <f t="shared" si="304"/>
        <v>1</v>
      </c>
      <c r="R4821" s="30">
        <f t="shared" si="302"/>
        <v>0.10277777777777777</v>
      </c>
      <c r="S4821" s="28">
        <f t="shared" si="303"/>
        <v>45000</v>
      </c>
      <c r="T4821" s="28"/>
    </row>
    <row r="4822" spans="1:20" ht="13.2" x14ac:dyDescent="0.25">
      <c r="A4822" s="7" t="s">
        <v>10645</v>
      </c>
      <c r="B4822" s="7" t="s">
        <v>43</v>
      </c>
      <c r="C4822" s="7" t="s">
        <v>21</v>
      </c>
      <c r="D4822" s="7" t="s">
        <v>22</v>
      </c>
      <c r="E4822" s="7" t="s">
        <v>35</v>
      </c>
      <c r="F4822" s="7" t="s">
        <v>10646</v>
      </c>
      <c r="G4822" s="7" t="s">
        <v>10647</v>
      </c>
      <c r="H4822" s="7">
        <v>31</v>
      </c>
      <c r="I4822" s="7">
        <v>2.25</v>
      </c>
      <c r="J4822" s="7">
        <v>12</v>
      </c>
      <c r="K4822" s="7">
        <v>27</v>
      </c>
      <c r="L4822" s="7" t="s">
        <v>38</v>
      </c>
      <c r="M4822" s="9">
        <v>5</v>
      </c>
      <c r="N4822" s="6" t="str">
        <f>IF(ev_charging_network_usage_!$I4822&lt;=10,"Low",IF(ev_charging_network_usage_!$I4822&lt;=30,"Medium","High"))</f>
        <v>Low</v>
      </c>
      <c r="O4822" s="6" t="str">
        <f t="shared" si="305"/>
        <v>High Satisfaction</v>
      </c>
      <c r="P4822" s="6" t="str">
        <f>IF(ev_charging_network_usage_!$H4822&lt;30,"Short Charging",IF(ev_charging_network_usage_!$H4822&lt;=60,"Medium Charging","Long Charging"))</f>
        <v>Medium Charging</v>
      </c>
      <c r="Q4822" s="6">
        <f t="shared" si="304"/>
        <v>1</v>
      </c>
      <c r="R4822" s="30">
        <f t="shared" si="302"/>
        <v>0.7270833333333333</v>
      </c>
      <c r="S4822" s="28">
        <f t="shared" si="303"/>
        <v>45072</v>
      </c>
      <c r="T4822" s="28"/>
    </row>
    <row r="4823" spans="1:20" ht="13.2" x14ac:dyDescent="0.25">
      <c r="A4823" s="3" t="s">
        <v>10648</v>
      </c>
      <c r="B4823" s="3" t="s">
        <v>43</v>
      </c>
      <c r="C4823" s="3" t="s">
        <v>21</v>
      </c>
      <c r="D4823" s="3" t="s">
        <v>22</v>
      </c>
      <c r="E4823" s="3" t="s">
        <v>35</v>
      </c>
      <c r="F4823" s="4">
        <v>45600.677083333336</v>
      </c>
      <c r="G4823" s="4">
        <v>45600.727083333331</v>
      </c>
      <c r="H4823" s="3">
        <v>72</v>
      </c>
      <c r="I4823" s="3">
        <v>30.26</v>
      </c>
      <c r="J4823" s="3">
        <v>15</v>
      </c>
      <c r="K4823" s="3">
        <v>453.9</v>
      </c>
      <c r="L4823" s="3" t="s">
        <v>27</v>
      </c>
      <c r="M4823" s="5">
        <v>4</v>
      </c>
      <c r="N4823" s="6" t="str">
        <f>IF(ev_charging_network_usage_!$I4823&lt;=10,"Low",IF(ev_charging_network_usage_!$I4823&lt;=30,"Medium","High"))</f>
        <v>High</v>
      </c>
      <c r="O4823" s="6" t="str">
        <f t="shared" si="305"/>
        <v>Medium Satisfaction</v>
      </c>
      <c r="P4823" s="6" t="str">
        <f>IF(ev_charging_network_usage_!$H4823&lt;30,"Short Charging",IF(ev_charging_network_usage_!$H4823&lt;=60,"Medium Charging","Long Charging"))</f>
        <v>Long Charging</v>
      </c>
      <c r="Q4823" s="6">
        <f t="shared" si="304"/>
        <v>1</v>
      </c>
      <c r="R4823" s="30">
        <f t="shared" si="302"/>
        <v>0.67708333333333337</v>
      </c>
      <c r="S4823" s="28">
        <f t="shared" si="303"/>
        <v>45600</v>
      </c>
      <c r="T4823" s="28"/>
    </row>
    <row r="4824" spans="1:20" ht="13.2" x14ac:dyDescent="0.25">
      <c r="A4824" s="7" t="s">
        <v>10649</v>
      </c>
      <c r="B4824" s="7" t="s">
        <v>55</v>
      </c>
      <c r="C4824" s="7" t="s">
        <v>30</v>
      </c>
      <c r="D4824" s="7" t="s">
        <v>16</v>
      </c>
      <c r="E4824" s="7" t="s">
        <v>35</v>
      </c>
      <c r="F4824" s="8">
        <v>45420.647222222222</v>
      </c>
      <c r="G4824" s="8">
        <v>45420.705555555556</v>
      </c>
      <c r="H4824" s="7">
        <v>84</v>
      </c>
      <c r="I4824" s="7">
        <v>4.0999999999999996</v>
      </c>
      <c r="J4824" s="7">
        <v>12</v>
      </c>
      <c r="K4824" s="7">
        <v>49.2</v>
      </c>
      <c r="L4824" s="7" t="s">
        <v>18</v>
      </c>
      <c r="M4824" s="9">
        <v>5</v>
      </c>
      <c r="N4824" s="6" t="str">
        <f>IF(ev_charging_network_usage_!$I4824&lt;=10,"Low",IF(ev_charging_network_usage_!$I4824&lt;=30,"Medium","High"))</f>
        <v>Low</v>
      </c>
      <c r="O4824" s="6" t="str">
        <f t="shared" si="305"/>
        <v>High Satisfaction</v>
      </c>
      <c r="P4824" s="6" t="str">
        <f>IF(ev_charging_network_usage_!$H4824&lt;30,"Short Charging",IF(ev_charging_network_usage_!$H4824&lt;=60,"Medium Charging","Long Charging"))</f>
        <v>Long Charging</v>
      </c>
      <c r="Q4824" s="6">
        <f t="shared" si="304"/>
        <v>2</v>
      </c>
      <c r="R4824" s="30">
        <f t="shared" si="302"/>
        <v>0.64722222222222225</v>
      </c>
      <c r="S4824" s="28">
        <f t="shared" si="303"/>
        <v>45420</v>
      </c>
      <c r="T4824" s="28"/>
    </row>
    <row r="4825" spans="1:20" ht="13.2" x14ac:dyDescent="0.25">
      <c r="A4825" s="3" t="s">
        <v>10650</v>
      </c>
      <c r="B4825" s="3" t="s">
        <v>43</v>
      </c>
      <c r="C4825" s="3" t="s">
        <v>21</v>
      </c>
      <c r="D4825" s="3" t="s">
        <v>34</v>
      </c>
      <c r="E4825" s="3" t="s">
        <v>17</v>
      </c>
      <c r="F4825" s="3" t="s">
        <v>10651</v>
      </c>
      <c r="G4825" s="3" t="s">
        <v>10652</v>
      </c>
      <c r="H4825" s="3">
        <v>100</v>
      </c>
      <c r="I4825" s="3">
        <v>16.04</v>
      </c>
      <c r="J4825" s="3">
        <v>15</v>
      </c>
      <c r="K4825" s="3">
        <v>240.6</v>
      </c>
      <c r="L4825" s="3" t="s">
        <v>27</v>
      </c>
      <c r="M4825" s="5">
        <v>5</v>
      </c>
      <c r="N4825" s="6" t="str">
        <f>IF(ev_charging_network_usage_!$I4825&lt;=10,"Low",IF(ev_charging_network_usage_!$I4825&lt;=30,"Medium","High"))</f>
        <v>Medium</v>
      </c>
      <c r="O4825" s="6" t="str">
        <f t="shared" si="305"/>
        <v>High Satisfaction</v>
      </c>
      <c r="P4825" s="6" t="str">
        <f>IF(ev_charging_network_usage_!$H4825&lt;30,"Short Charging",IF(ev_charging_network_usage_!$H4825&lt;=60,"Medium Charging","Long Charging"))</f>
        <v>Long Charging</v>
      </c>
      <c r="Q4825" s="6">
        <f t="shared" si="304"/>
        <v>1</v>
      </c>
      <c r="R4825" s="30">
        <f t="shared" si="302"/>
        <v>0.51111111111111107</v>
      </c>
      <c r="S4825" s="28">
        <f t="shared" si="303"/>
        <v>45279</v>
      </c>
      <c r="T4825" s="28"/>
    </row>
    <row r="4826" spans="1:20" ht="13.2" x14ac:dyDescent="0.25">
      <c r="A4826" s="7" t="s">
        <v>10653</v>
      </c>
      <c r="B4826" s="7" t="s">
        <v>14</v>
      </c>
      <c r="C4826" s="7" t="s">
        <v>15</v>
      </c>
      <c r="D4826" s="7" t="s">
        <v>22</v>
      </c>
      <c r="E4826" s="7" t="s">
        <v>17</v>
      </c>
      <c r="F4826" s="7" t="s">
        <v>10654</v>
      </c>
      <c r="G4826" s="7" t="s">
        <v>10655</v>
      </c>
      <c r="H4826" s="7">
        <v>72</v>
      </c>
      <c r="I4826" s="7">
        <v>3.89</v>
      </c>
      <c r="J4826" s="7">
        <v>8</v>
      </c>
      <c r="K4826" s="7">
        <v>31.12</v>
      </c>
      <c r="L4826" s="7" t="s">
        <v>23</v>
      </c>
      <c r="M4826" s="9">
        <v>1</v>
      </c>
      <c r="N4826" s="6" t="str">
        <f>IF(ev_charging_network_usage_!$I4826&lt;=10,"Low",IF(ev_charging_network_usage_!$I4826&lt;=30,"Medium","High"))</f>
        <v>Low</v>
      </c>
      <c r="O4826" s="6" t="str">
        <f t="shared" si="305"/>
        <v>Low Satisfaction</v>
      </c>
      <c r="P4826" s="6" t="str">
        <f>IF(ev_charging_network_usage_!$H4826&lt;30,"Short Charging",IF(ev_charging_network_usage_!$H4826&lt;=60,"Medium Charging","Long Charging"))</f>
        <v>Long Charging</v>
      </c>
      <c r="Q4826" s="6">
        <f t="shared" si="304"/>
        <v>3</v>
      </c>
      <c r="R4826" s="30">
        <f t="shared" si="302"/>
        <v>0.51041666666666663</v>
      </c>
      <c r="S4826" s="28">
        <f t="shared" si="303"/>
        <v>45500</v>
      </c>
      <c r="T4826" s="28"/>
    </row>
    <row r="4827" spans="1:20" ht="13.2" x14ac:dyDescent="0.25">
      <c r="A4827" s="3" t="s">
        <v>10656</v>
      </c>
      <c r="B4827" s="3" t="s">
        <v>14</v>
      </c>
      <c r="C4827" s="3" t="s">
        <v>30</v>
      </c>
      <c r="D4827" s="3" t="s">
        <v>22</v>
      </c>
      <c r="E4827" s="3" t="s">
        <v>17</v>
      </c>
      <c r="F4827" s="4">
        <v>45483.276388888888</v>
      </c>
      <c r="G4827" s="4">
        <v>45483.289583333331</v>
      </c>
      <c r="H4827" s="3">
        <v>19</v>
      </c>
      <c r="I4827" s="3">
        <v>43.19</v>
      </c>
      <c r="J4827" s="3">
        <v>12</v>
      </c>
      <c r="K4827" s="3">
        <v>518.28</v>
      </c>
      <c r="L4827" s="3" t="s">
        <v>23</v>
      </c>
      <c r="M4827" s="5">
        <v>5</v>
      </c>
      <c r="N4827" s="6" t="str">
        <f>IF(ev_charging_network_usage_!$I4827&lt;=10,"Low",IF(ev_charging_network_usage_!$I4827&lt;=30,"Medium","High"))</f>
        <v>High</v>
      </c>
      <c r="O4827" s="6" t="str">
        <f t="shared" si="305"/>
        <v>High Satisfaction</v>
      </c>
      <c r="P4827" s="6" t="str">
        <f>IF(ev_charging_network_usage_!$H4827&lt;30,"Short Charging",IF(ev_charging_network_usage_!$H4827&lt;=60,"Medium Charging","Long Charging"))</f>
        <v>Short Charging</v>
      </c>
      <c r="Q4827" s="6">
        <f t="shared" si="304"/>
        <v>2</v>
      </c>
      <c r="R4827" s="30">
        <f t="shared" si="302"/>
        <v>0.27638888888888891</v>
      </c>
      <c r="S4827" s="28">
        <f t="shared" si="303"/>
        <v>45483</v>
      </c>
      <c r="T4827" s="28"/>
    </row>
    <row r="4828" spans="1:20" ht="13.2" x14ac:dyDescent="0.25">
      <c r="A4828" s="7" t="s">
        <v>10657</v>
      </c>
      <c r="B4828" s="7" t="s">
        <v>55</v>
      </c>
      <c r="C4828" s="7" t="s">
        <v>15</v>
      </c>
      <c r="D4828" s="7" t="s">
        <v>16</v>
      </c>
      <c r="E4828" s="7" t="s">
        <v>35</v>
      </c>
      <c r="F4828" s="7" t="s">
        <v>10658</v>
      </c>
      <c r="G4828" s="7" t="s">
        <v>10659</v>
      </c>
      <c r="H4828" s="7">
        <v>84</v>
      </c>
      <c r="I4828" s="7">
        <v>22.78</v>
      </c>
      <c r="J4828" s="7">
        <v>10</v>
      </c>
      <c r="K4828" s="7">
        <v>227.8</v>
      </c>
      <c r="L4828" s="7" t="s">
        <v>27</v>
      </c>
      <c r="M4828" s="9">
        <v>2</v>
      </c>
      <c r="N4828" s="6" t="str">
        <f>IF(ev_charging_network_usage_!$I4828&lt;=10,"Low",IF(ev_charging_network_usage_!$I4828&lt;=30,"Medium","High"))</f>
        <v>Medium</v>
      </c>
      <c r="O4828" s="6" t="str">
        <f t="shared" si="305"/>
        <v>Low Satisfaction</v>
      </c>
      <c r="P4828" s="6" t="str">
        <f>IF(ev_charging_network_usage_!$H4828&lt;30,"Short Charging",IF(ev_charging_network_usage_!$H4828&lt;=60,"Medium Charging","Long Charging"))</f>
        <v>Long Charging</v>
      </c>
      <c r="Q4828" s="6">
        <f t="shared" si="304"/>
        <v>3</v>
      </c>
      <c r="R4828" s="30">
        <f t="shared" si="302"/>
        <v>0.71736111111111112</v>
      </c>
      <c r="S4828" s="28">
        <f t="shared" si="303"/>
        <v>45038</v>
      </c>
      <c r="T4828" s="28"/>
    </row>
    <row r="4829" spans="1:20" ht="13.2" x14ac:dyDescent="0.25">
      <c r="A4829" s="3" t="s">
        <v>10660</v>
      </c>
      <c r="B4829" s="3" t="s">
        <v>29</v>
      </c>
      <c r="C4829" s="3" t="s">
        <v>15</v>
      </c>
      <c r="D4829" s="3" t="s">
        <v>34</v>
      </c>
      <c r="E4829" s="3" t="s">
        <v>35</v>
      </c>
      <c r="F4829" s="3" t="s">
        <v>10661</v>
      </c>
      <c r="G4829" s="3" t="s">
        <v>10662</v>
      </c>
      <c r="H4829" s="3">
        <v>101</v>
      </c>
      <c r="I4829" s="3">
        <v>58.03</v>
      </c>
      <c r="J4829" s="3">
        <v>12</v>
      </c>
      <c r="K4829" s="3">
        <v>696.36</v>
      </c>
      <c r="L4829" s="3" t="s">
        <v>23</v>
      </c>
      <c r="M4829" s="5">
        <v>2</v>
      </c>
      <c r="N4829" s="6" t="str">
        <f>IF(ev_charging_network_usage_!$I4829&lt;=10,"Low",IF(ev_charging_network_usage_!$I4829&lt;=30,"Medium","High"))</f>
        <v>High</v>
      </c>
      <c r="O4829" s="6" t="str">
        <f t="shared" si="305"/>
        <v>Low Satisfaction</v>
      </c>
      <c r="P4829" s="6" t="str">
        <f>IF(ev_charging_network_usage_!$H4829&lt;30,"Short Charging",IF(ev_charging_network_usage_!$H4829&lt;=60,"Medium Charging","Long Charging"))</f>
        <v>Long Charging</v>
      </c>
      <c r="Q4829" s="6">
        <f t="shared" si="304"/>
        <v>3</v>
      </c>
      <c r="R4829" s="30">
        <f t="shared" si="302"/>
        <v>0.99097222222222225</v>
      </c>
      <c r="S4829" s="28">
        <f t="shared" si="303"/>
        <v>45375</v>
      </c>
      <c r="T4829" s="28"/>
    </row>
    <row r="4830" spans="1:20" ht="13.2" x14ac:dyDescent="0.25">
      <c r="A4830" s="7" t="s">
        <v>10663</v>
      </c>
      <c r="B4830" s="7" t="s">
        <v>59</v>
      </c>
      <c r="C4830" s="7" t="s">
        <v>15</v>
      </c>
      <c r="D4830" s="7" t="s">
        <v>22</v>
      </c>
      <c r="E4830" s="7" t="s">
        <v>17</v>
      </c>
      <c r="F4830" s="7" t="s">
        <v>10664</v>
      </c>
      <c r="G4830" s="7" t="s">
        <v>10665</v>
      </c>
      <c r="H4830" s="7">
        <v>87</v>
      </c>
      <c r="I4830" s="7">
        <v>5.3</v>
      </c>
      <c r="J4830" s="7">
        <v>12</v>
      </c>
      <c r="K4830" s="7">
        <v>63.6</v>
      </c>
      <c r="L4830" s="7" t="s">
        <v>18</v>
      </c>
      <c r="M4830" s="9">
        <v>3</v>
      </c>
      <c r="N4830" s="6" t="str">
        <f>IF(ev_charging_network_usage_!$I4830&lt;=10,"Low",IF(ev_charging_network_usage_!$I4830&lt;=30,"Medium","High"))</f>
        <v>Low</v>
      </c>
      <c r="O4830" s="6" t="str">
        <f t="shared" si="305"/>
        <v>Medium Satisfaction</v>
      </c>
      <c r="P4830" s="6" t="str">
        <f>IF(ev_charging_network_usage_!$H4830&lt;30,"Short Charging",IF(ev_charging_network_usage_!$H4830&lt;=60,"Medium Charging","Long Charging"))</f>
        <v>Long Charging</v>
      </c>
      <c r="Q4830" s="6">
        <f t="shared" si="304"/>
        <v>3</v>
      </c>
      <c r="R4830" s="30">
        <f t="shared" si="302"/>
        <v>0.9</v>
      </c>
      <c r="S4830" s="28">
        <f t="shared" si="303"/>
        <v>45107</v>
      </c>
      <c r="T4830" s="28"/>
    </row>
    <row r="4831" spans="1:20" ht="13.2" x14ac:dyDescent="0.25">
      <c r="A4831" s="3" t="s">
        <v>10666</v>
      </c>
      <c r="B4831" s="3" t="s">
        <v>55</v>
      </c>
      <c r="C4831" s="3" t="s">
        <v>15</v>
      </c>
      <c r="D4831" s="3" t="s">
        <v>34</v>
      </c>
      <c r="E4831" s="3" t="s">
        <v>35</v>
      </c>
      <c r="F4831" s="4">
        <v>45546.76458333333</v>
      </c>
      <c r="G4831" s="4">
        <v>45546.79583333333</v>
      </c>
      <c r="H4831" s="3">
        <v>45</v>
      </c>
      <c r="I4831" s="3">
        <v>34.58</v>
      </c>
      <c r="J4831" s="3">
        <v>15</v>
      </c>
      <c r="K4831" s="3">
        <v>518.70000000000005</v>
      </c>
      <c r="L4831" s="3" t="s">
        <v>38</v>
      </c>
      <c r="M4831" s="5">
        <v>4</v>
      </c>
      <c r="N4831" s="6" t="str">
        <f>IF(ev_charging_network_usage_!$I4831&lt;=10,"Low",IF(ev_charging_network_usage_!$I4831&lt;=30,"Medium","High"))</f>
        <v>High</v>
      </c>
      <c r="O4831" s="6" t="str">
        <f t="shared" si="305"/>
        <v>Medium Satisfaction</v>
      </c>
      <c r="P4831" s="6" t="str">
        <f>IF(ev_charging_network_usage_!$H4831&lt;30,"Short Charging",IF(ev_charging_network_usage_!$H4831&lt;=60,"Medium Charging","Long Charging"))</f>
        <v>Medium Charging</v>
      </c>
      <c r="Q4831" s="6">
        <f t="shared" si="304"/>
        <v>3</v>
      </c>
      <c r="R4831" s="30">
        <f t="shared" si="302"/>
        <v>0.76458333333333328</v>
      </c>
      <c r="S4831" s="28">
        <f t="shared" si="303"/>
        <v>45546</v>
      </c>
      <c r="T4831" s="28"/>
    </row>
    <row r="4832" spans="1:20" ht="13.2" x14ac:dyDescent="0.25">
      <c r="A4832" s="7" t="s">
        <v>10667</v>
      </c>
      <c r="B4832" s="7" t="s">
        <v>55</v>
      </c>
      <c r="C4832" s="7" t="s">
        <v>30</v>
      </c>
      <c r="D4832" s="7" t="s">
        <v>22</v>
      </c>
      <c r="E4832" s="7" t="s">
        <v>17</v>
      </c>
      <c r="F4832" s="7" t="s">
        <v>10668</v>
      </c>
      <c r="G4832" s="7" t="s">
        <v>10669</v>
      </c>
      <c r="H4832" s="7">
        <v>113</v>
      </c>
      <c r="I4832" s="7">
        <v>26.04</v>
      </c>
      <c r="J4832" s="7">
        <v>10</v>
      </c>
      <c r="K4832" s="7">
        <v>260.39999999999998</v>
      </c>
      <c r="L4832" s="7" t="s">
        <v>23</v>
      </c>
      <c r="M4832" s="9">
        <v>4</v>
      </c>
      <c r="N4832" s="6" t="str">
        <f>IF(ev_charging_network_usage_!$I4832&lt;=10,"Low",IF(ev_charging_network_usage_!$I4832&lt;=30,"Medium","High"))</f>
        <v>Medium</v>
      </c>
      <c r="O4832" s="6" t="str">
        <f t="shared" si="305"/>
        <v>Medium Satisfaction</v>
      </c>
      <c r="P4832" s="6" t="str">
        <f>IF(ev_charging_network_usage_!$H4832&lt;30,"Short Charging",IF(ev_charging_network_usage_!$H4832&lt;=60,"Medium Charging","Long Charging"))</f>
        <v>Long Charging</v>
      </c>
      <c r="Q4832" s="6">
        <f t="shared" si="304"/>
        <v>2</v>
      </c>
      <c r="R4832" s="30">
        <f t="shared" si="302"/>
        <v>0.83680555555555558</v>
      </c>
      <c r="S4832" s="28">
        <f t="shared" si="303"/>
        <v>45473</v>
      </c>
      <c r="T4832" s="28"/>
    </row>
    <row r="4833" spans="1:20" ht="13.2" x14ac:dyDescent="0.25">
      <c r="A4833" s="3" t="s">
        <v>10670</v>
      </c>
      <c r="B4833" s="3" t="s">
        <v>55</v>
      </c>
      <c r="C4833" s="3" t="s">
        <v>30</v>
      </c>
      <c r="D4833" s="3" t="s">
        <v>16</v>
      </c>
      <c r="E4833" s="3" t="s">
        <v>35</v>
      </c>
      <c r="F4833" s="4">
        <v>45236.792361111111</v>
      </c>
      <c r="G4833" s="4">
        <v>45236.854166666664</v>
      </c>
      <c r="H4833" s="3">
        <v>89</v>
      </c>
      <c r="I4833" s="3">
        <v>40.94</v>
      </c>
      <c r="J4833" s="3">
        <v>10</v>
      </c>
      <c r="K4833" s="3">
        <v>409.4</v>
      </c>
      <c r="L4833" s="3" t="s">
        <v>38</v>
      </c>
      <c r="M4833" s="5">
        <v>1</v>
      </c>
      <c r="N4833" s="6" t="str">
        <f>IF(ev_charging_network_usage_!$I4833&lt;=10,"Low",IF(ev_charging_network_usage_!$I4833&lt;=30,"Medium","High"))</f>
        <v>High</v>
      </c>
      <c r="O4833" s="6" t="str">
        <f t="shared" si="305"/>
        <v>Low Satisfaction</v>
      </c>
      <c r="P4833" s="6" t="str">
        <f>IF(ev_charging_network_usage_!$H4833&lt;30,"Short Charging",IF(ev_charging_network_usage_!$H4833&lt;=60,"Medium Charging","Long Charging"))</f>
        <v>Long Charging</v>
      </c>
      <c r="Q4833" s="6">
        <f t="shared" si="304"/>
        <v>2</v>
      </c>
      <c r="R4833" s="30">
        <f t="shared" si="302"/>
        <v>0.79236111111111107</v>
      </c>
      <c r="S4833" s="28">
        <f t="shared" si="303"/>
        <v>45236</v>
      </c>
      <c r="T4833" s="28"/>
    </row>
    <row r="4834" spans="1:20" ht="13.2" x14ac:dyDescent="0.25">
      <c r="A4834" s="7" t="s">
        <v>10671</v>
      </c>
      <c r="B4834" s="7" t="s">
        <v>43</v>
      </c>
      <c r="C4834" s="7" t="s">
        <v>15</v>
      </c>
      <c r="D4834" s="7" t="s">
        <v>31</v>
      </c>
      <c r="E4834" s="7" t="s">
        <v>35</v>
      </c>
      <c r="F4834" s="7" t="s">
        <v>4748</v>
      </c>
      <c r="G4834" s="7" t="s">
        <v>10672</v>
      </c>
      <c r="H4834" s="7">
        <v>58</v>
      </c>
      <c r="I4834" s="7">
        <v>50.88</v>
      </c>
      <c r="J4834" s="7">
        <v>8</v>
      </c>
      <c r="K4834" s="7">
        <v>407.04</v>
      </c>
      <c r="L4834" s="7" t="s">
        <v>38</v>
      </c>
      <c r="M4834" s="9">
        <v>2</v>
      </c>
      <c r="N4834" s="6" t="str">
        <f>IF(ev_charging_network_usage_!$I4834&lt;=10,"Low",IF(ev_charging_network_usage_!$I4834&lt;=30,"Medium","High"))</f>
        <v>High</v>
      </c>
      <c r="O4834" s="6" t="str">
        <f t="shared" si="305"/>
        <v>Low Satisfaction</v>
      </c>
      <c r="P4834" s="6" t="str">
        <f>IF(ev_charging_network_usage_!$H4834&lt;30,"Short Charging",IF(ev_charging_network_usage_!$H4834&lt;=60,"Medium Charging","Long Charging"))</f>
        <v>Medium Charging</v>
      </c>
      <c r="Q4834" s="6">
        <f t="shared" si="304"/>
        <v>3</v>
      </c>
      <c r="R4834" s="30">
        <f t="shared" si="302"/>
        <v>0.74375000000000002</v>
      </c>
      <c r="S4834" s="28">
        <f t="shared" si="303"/>
        <v>45164</v>
      </c>
      <c r="T4834" s="28"/>
    </row>
    <row r="4835" spans="1:20" ht="13.2" x14ac:dyDescent="0.25">
      <c r="A4835" s="3" t="s">
        <v>10673</v>
      </c>
      <c r="B4835" s="3" t="s">
        <v>48</v>
      </c>
      <c r="C4835" s="3" t="s">
        <v>30</v>
      </c>
      <c r="D4835" s="3" t="s">
        <v>16</v>
      </c>
      <c r="E4835" s="3" t="s">
        <v>17</v>
      </c>
      <c r="F4835" s="3" t="s">
        <v>10674</v>
      </c>
      <c r="G4835" s="3" t="s">
        <v>10675</v>
      </c>
      <c r="H4835" s="3">
        <v>21</v>
      </c>
      <c r="I4835" s="3">
        <v>12.31</v>
      </c>
      <c r="J4835" s="3">
        <v>10</v>
      </c>
      <c r="K4835" s="3">
        <v>123.1</v>
      </c>
      <c r="L4835" s="3" t="s">
        <v>38</v>
      </c>
      <c r="M4835" s="5">
        <v>1</v>
      </c>
      <c r="N4835" s="6" t="str">
        <f>IF(ev_charging_network_usage_!$I4835&lt;=10,"Low",IF(ev_charging_network_usage_!$I4835&lt;=30,"Medium","High"))</f>
        <v>Medium</v>
      </c>
      <c r="O4835" s="6" t="str">
        <f t="shared" si="305"/>
        <v>Low Satisfaction</v>
      </c>
      <c r="P4835" s="6" t="str">
        <f>IF(ev_charging_network_usage_!$H4835&lt;30,"Short Charging",IF(ev_charging_network_usage_!$H4835&lt;=60,"Medium Charging","Long Charging"))</f>
        <v>Short Charging</v>
      </c>
      <c r="Q4835" s="6">
        <f t="shared" si="304"/>
        <v>2</v>
      </c>
      <c r="R4835" s="30">
        <f t="shared" si="302"/>
        <v>0.21180555555555555</v>
      </c>
      <c r="S4835" s="28">
        <f t="shared" si="303"/>
        <v>45588</v>
      </c>
      <c r="T4835" s="28"/>
    </row>
    <row r="4836" spans="1:20" ht="13.2" x14ac:dyDescent="0.25">
      <c r="A4836" s="7" t="s">
        <v>10676</v>
      </c>
      <c r="B4836" s="7" t="s">
        <v>20</v>
      </c>
      <c r="C4836" s="7" t="s">
        <v>15</v>
      </c>
      <c r="D4836" s="7" t="s">
        <v>34</v>
      </c>
      <c r="E4836" s="7" t="s">
        <v>17</v>
      </c>
      <c r="F4836" s="7" t="s">
        <v>10677</v>
      </c>
      <c r="G4836" s="7" t="s">
        <v>10678</v>
      </c>
      <c r="H4836" s="7">
        <v>78</v>
      </c>
      <c r="I4836" s="7">
        <v>35.33</v>
      </c>
      <c r="J4836" s="7">
        <v>15</v>
      </c>
      <c r="K4836" s="7">
        <v>529.95000000000005</v>
      </c>
      <c r="L4836" s="7" t="s">
        <v>18</v>
      </c>
      <c r="M4836" s="9">
        <v>5</v>
      </c>
      <c r="N4836" s="6" t="str">
        <f>IF(ev_charging_network_usage_!$I4836&lt;=10,"Low",IF(ev_charging_network_usage_!$I4836&lt;=30,"Medium","High"))</f>
        <v>High</v>
      </c>
      <c r="O4836" s="6" t="str">
        <f t="shared" si="305"/>
        <v>High Satisfaction</v>
      </c>
      <c r="P4836" s="6" t="str">
        <f>IF(ev_charging_network_usage_!$H4836&lt;30,"Short Charging",IF(ev_charging_network_usage_!$H4836&lt;=60,"Medium Charging","Long Charging"))</f>
        <v>Long Charging</v>
      </c>
      <c r="Q4836" s="6">
        <f t="shared" si="304"/>
        <v>3</v>
      </c>
      <c r="R4836" s="30">
        <f t="shared" si="302"/>
        <v>0.7944444444444444</v>
      </c>
      <c r="S4836" s="28">
        <f t="shared" si="303"/>
        <v>45626</v>
      </c>
      <c r="T4836" s="28"/>
    </row>
    <row r="4837" spans="1:20" ht="13.2" x14ac:dyDescent="0.25">
      <c r="A4837" s="3" t="s">
        <v>10679</v>
      </c>
      <c r="B4837" s="3" t="s">
        <v>14</v>
      </c>
      <c r="C4837" s="3" t="s">
        <v>21</v>
      </c>
      <c r="D4837" s="3" t="s">
        <v>16</v>
      </c>
      <c r="E4837" s="3" t="s">
        <v>35</v>
      </c>
      <c r="F4837" s="4">
        <v>45539.893055555556</v>
      </c>
      <c r="G4837" s="4">
        <v>45539.962500000001</v>
      </c>
      <c r="H4837" s="3">
        <v>100</v>
      </c>
      <c r="I4837" s="3">
        <v>58.82</v>
      </c>
      <c r="J4837" s="3">
        <v>10</v>
      </c>
      <c r="K4837" s="3">
        <v>588.20000000000005</v>
      </c>
      <c r="L4837" s="3" t="s">
        <v>27</v>
      </c>
      <c r="M4837" s="5">
        <v>3</v>
      </c>
      <c r="N4837" s="6" t="str">
        <f>IF(ev_charging_network_usage_!$I4837&lt;=10,"Low",IF(ev_charging_network_usage_!$I4837&lt;=30,"Medium","High"))</f>
        <v>High</v>
      </c>
      <c r="O4837" s="6" t="str">
        <f t="shared" si="305"/>
        <v>Medium Satisfaction</v>
      </c>
      <c r="P4837" s="6" t="str">
        <f>IF(ev_charging_network_usage_!$H4837&lt;30,"Short Charging",IF(ev_charging_network_usage_!$H4837&lt;=60,"Medium Charging","Long Charging"))</f>
        <v>Long Charging</v>
      </c>
      <c r="Q4837" s="6">
        <f t="shared" si="304"/>
        <v>1</v>
      </c>
      <c r="R4837" s="30">
        <f t="shared" si="302"/>
        <v>0.8930555555555556</v>
      </c>
      <c r="S4837" s="28">
        <f t="shared" si="303"/>
        <v>45539</v>
      </c>
      <c r="T4837" s="28"/>
    </row>
    <row r="4838" spans="1:20" ht="13.2" x14ac:dyDescent="0.25">
      <c r="A4838" s="7" t="s">
        <v>10680</v>
      </c>
      <c r="B4838" s="7" t="s">
        <v>29</v>
      </c>
      <c r="C4838" s="7" t="s">
        <v>30</v>
      </c>
      <c r="D4838" s="7" t="s">
        <v>22</v>
      </c>
      <c r="E4838" s="7" t="s">
        <v>35</v>
      </c>
      <c r="F4838" s="8">
        <v>45515.554861111108</v>
      </c>
      <c r="G4838" s="8">
        <v>45515.588888888888</v>
      </c>
      <c r="H4838" s="7">
        <v>49</v>
      </c>
      <c r="I4838" s="7">
        <v>45.52</v>
      </c>
      <c r="J4838" s="7">
        <v>10</v>
      </c>
      <c r="K4838" s="7">
        <v>455.2</v>
      </c>
      <c r="L4838" s="7" t="s">
        <v>18</v>
      </c>
      <c r="M4838" s="9">
        <v>3</v>
      </c>
      <c r="N4838" s="6" t="str">
        <f>IF(ev_charging_network_usage_!$I4838&lt;=10,"Low",IF(ev_charging_network_usage_!$I4838&lt;=30,"Medium","High"))</f>
        <v>High</v>
      </c>
      <c r="O4838" s="6" t="str">
        <f t="shared" si="305"/>
        <v>Medium Satisfaction</v>
      </c>
      <c r="P4838" s="6" t="str">
        <f>IF(ev_charging_network_usage_!$H4838&lt;30,"Short Charging",IF(ev_charging_network_usage_!$H4838&lt;=60,"Medium Charging","Long Charging"))</f>
        <v>Medium Charging</v>
      </c>
      <c r="Q4838" s="6">
        <f t="shared" si="304"/>
        <v>2</v>
      </c>
      <c r="R4838" s="30">
        <f t="shared" si="302"/>
        <v>0.55486111111111114</v>
      </c>
      <c r="S4838" s="28">
        <f t="shared" si="303"/>
        <v>45515</v>
      </c>
      <c r="T4838" s="28"/>
    </row>
    <row r="4839" spans="1:20" ht="13.2" x14ac:dyDescent="0.25">
      <c r="A4839" s="3" t="s">
        <v>10681</v>
      </c>
      <c r="B4839" s="3" t="s">
        <v>59</v>
      </c>
      <c r="C4839" s="3" t="s">
        <v>21</v>
      </c>
      <c r="D4839" s="3" t="s">
        <v>31</v>
      </c>
      <c r="E4839" s="3" t="s">
        <v>35</v>
      </c>
      <c r="F4839" s="3" t="s">
        <v>10682</v>
      </c>
      <c r="G4839" s="3" t="s">
        <v>10683</v>
      </c>
      <c r="H4839" s="3">
        <v>48</v>
      </c>
      <c r="I4839" s="3">
        <v>10.59</v>
      </c>
      <c r="J4839" s="3">
        <v>12</v>
      </c>
      <c r="K4839" s="3">
        <v>127.08</v>
      </c>
      <c r="L4839" s="3" t="s">
        <v>23</v>
      </c>
      <c r="M4839" s="5">
        <v>1</v>
      </c>
      <c r="N4839" s="6" t="str">
        <f>IF(ev_charging_network_usage_!$I4839&lt;=10,"Low",IF(ev_charging_network_usage_!$I4839&lt;=30,"Medium","High"))</f>
        <v>Medium</v>
      </c>
      <c r="O4839" s="6" t="str">
        <f t="shared" si="305"/>
        <v>Low Satisfaction</v>
      </c>
      <c r="P4839" s="6" t="str">
        <f>IF(ev_charging_network_usage_!$H4839&lt;30,"Short Charging",IF(ev_charging_network_usage_!$H4839&lt;=60,"Medium Charging","Long Charging"))</f>
        <v>Medium Charging</v>
      </c>
      <c r="Q4839" s="6">
        <f t="shared" si="304"/>
        <v>1</v>
      </c>
      <c r="R4839" s="30">
        <f t="shared" si="302"/>
        <v>0.45</v>
      </c>
      <c r="S4839" s="28">
        <f t="shared" si="303"/>
        <v>44944</v>
      </c>
      <c r="T4839" s="28"/>
    </row>
    <row r="4840" spans="1:20" ht="13.2" x14ac:dyDescent="0.25">
      <c r="A4840" s="7" t="s">
        <v>10684</v>
      </c>
      <c r="B4840" s="7" t="s">
        <v>20</v>
      </c>
      <c r="C4840" s="7" t="s">
        <v>21</v>
      </c>
      <c r="D4840" s="7" t="s">
        <v>31</v>
      </c>
      <c r="E4840" s="7" t="s">
        <v>35</v>
      </c>
      <c r="F4840" s="7" t="s">
        <v>10685</v>
      </c>
      <c r="G4840" s="7" t="s">
        <v>10686</v>
      </c>
      <c r="H4840" s="7">
        <v>31</v>
      </c>
      <c r="I4840" s="7">
        <v>50.31</v>
      </c>
      <c r="J4840" s="7">
        <v>10</v>
      </c>
      <c r="K4840" s="7">
        <v>503.1</v>
      </c>
      <c r="L4840" s="7" t="s">
        <v>38</v>
      </c>
      <c r="M4840" s="9">
        <v>5</v>
      </c>
      <c r="N4840" s="6" t="str">
        <f>IF(ev_charging_network_usage_!$I4840&lt;=10,"Low",IF(ev_charging_network_usage_!$I4840&lt;=30,"Medium","High"))</f>
        <v>High</v>
      </c>
      <c r="O4840" s="6" t="str">
        <f t="shared" si="305"/>
        <v>High Satisfaction</v>
      </c>
      <c r="P4840" s="6" t="str">
        <f>IF(ev_charging_network_usage_!$H4840&lt;30,"Short Charging",IF(ev_charging_network_usage_!$H4840&lt;=60,"Medium Charging","Long Charging"))</f>
        <v>Medium Charging</v>
      </c>
      <c r="Q4840" s="6">
        <f t="shared" si="304"/>
        <v>1</v>
      </c>
      <c r="R4840" s="30">
        <f t="shared" si="302"/>
        <v>0.54861111111111116</v>
      </c>
      <c r="S4840" s="28">
        <f t="shared" si="303"/>
        <v>45368</v>
      </c>
      <c r="T4840" s="28"/>
    </row>
    <row r="4841" spans="1:20" ht="13.2" x14ac:dyDescent="0.25">
      <c r="A4841" s="3" t="s">
        <v>10687</v>
      </c>
      <c r="B4841" s="3" t="s">
        <v>48</v>
      </c>
      <c r="C4841" s="3" t="s">
        <v>15</v>
      </c>
      <c r="D4841" s="3" t="s">
        <v>16</v>
      </c>
      <c r="E4841" s="3" t="s">
        <v>35</v>
      </c>
      <c r="F4841" s="3" t="s">
        <v>10688</v>
      </c>
      <c r="G4841" s="3" t="s">
        <v>10689</v>
      </c>
      <c r="H4841" s="3">
        <v>24</v>
      </c>
      <c r="I4841" s="3">
        <v>56.49</v>
      </c>
      <c r="J4841" s="3">
        <v>10</v>
      </c>
      <c r="K4841" s="3">
        <v>564.9</v>
      </c>
      <c r="L4841" s="3" t="s">
        <v>27</v>
      </c>
      <c r="M4841" s="5">
        <v>2</v>
      </c>
      <c r="N4841" s="6" t="str">
        <f>IF(ev_charging_network_usage_!$I4841&lt;=10,"Low",IF(ev_charging_network_usage_!$I4841&lt;=30,"Medium","High"))</f>
        <v>High</v>
      </c>
      <c r="O4841" s="6" t="str">
        <f t="shared" si="305"/>
        <v>Low Satisfaction</v>
      </c>
      <c r="P4841" s="6" t="str">
        <f>IF(ev_charging_network_usage_!$H4841&lt;30,"Short Charging",IF(ev_charging_network_usage_!$H4841&lt;=60,"Medium Charging","Long Charging"))</f>
        <v>Short Charging</v>
      </c>
      <c r="Q4841" s="6">
        <f t="shared" si="304"/>
        <v>3</v>
      </c>
      <c r="R4841" s="30">
        <f t="shared" si="302"/>
        <v>0.13402777777777777</v>
      </c>
      <c r="S4841" s="28">
        <f t="shared" si="303"/>
        <v>45557</v>
      </c>
      <c r="T4841" s="28"/>
    </row>
    <row r="4842" spans="1:20" ht="13.2" x14ac:dyDescent="0.25">
      <c r="A4842" s="7" t="s">
        <v>10690</v>
      </c>
      <c r="B4842" s="7" t="s">
        <v>78</v>
      </c>
      <c r="C4842" s="7" t="s">
        <v>30</v>
      </c>
      <c r="D4842" s="7" t="s">
        <v>22</v>
      </c>
      <c r="E4842" s="7" t="s">
        <v>17</v>
      </c>
      <c r="F4842" s="7" t="s">
        <v>10691</v>
      </c>
      <c r="G4842" s="7" t="s">
        <v>10692</v>
      </c>
      <c r="H4842" s="7">
        <v>36</v>
      </c>
      <c r="I4842" s="7">
        <v>13.74</v>
      </c>
      <c r="J4842" s="7">
        <v>15</v>
      </c>
      <c r="K4842" s="7">
        <v>206.1</v>
      </c>
      <c r="L4842" s="7" t="s">
        <v>38</v>
      </c>
      <c r="M4842" s="9">
        <v>3</v>
      </c>
      <c r="N4842" s="6" t="str">
        <f>IF(ev_charging_network_usage_!$I4842&lt;=10,"Low",IF(ev_charging_network_usage_!$I4842&lt;=30,"Medium","High"))</f>
        <v>Medium</v>
      </c>
      <c r="O4842" s="6" t="str">
        <f t="shared" si="305"/>
        <v>Medium Satisfaction</v>
      </c>
      <c r="P4842" s="6" t="str">
        <f>IF(ev_charging_network_usage_!$H4842&lt;30,"Short Charging",IF(ev_charging_network_usage_!$H4842&lt;=60,"Medium Charging","Long Charging"))</f>
        <v>Medium Charging</v>
      </c>
      <c r="Q4842" s="6">
        <f t="shared" si="304"/>
        <v>2</v>
      </c>
      <c r="R4842" s="30">
        <f t="shared" si="302"/>
        <v>0</v>
      </c>
      <c r="S4842" s="28">
        <f t="shared" si="303"/>
        <v>45441</v>
      </c>
      <c r="T4842" s="28"/>
    </row>
    <row r="4843" spans="1:20" ht="13.2" x14ac:dyDescent="0.25">
      <c r="A4843" s="3" t="s">
        <v>10693</v>
      </c>
      <c r="B4843" s="3" t="s">
        <v>14</v>
      </c>
      <c r="C4843" s="3" t="s">
        <v>15</v>
      </c>
      <c r="D4843" s="3" t="s">
        <v>22</v>
      </c>
      <c r="E4843" s="3" t="s">
        <v>35</v>
      </c>
      <c r="F4843" s="4">
        <v>45325.682638888888</v>
      </c>
      <c r="G4843" s="4">
        <v>45325.734722222223</v>
      </c>
      <c r="H4843" s="3">
        <v>75</v>
      </c>
      <c r="I4843" s="3">
        <v>46.24</v>
      </c>
      <c r="J4843" s="3">
        <v>15</v>
      </c>
      <c r="K4843" s="3">
        <v>693.6</v>
      </c>
      <c r="L4843" s="3" t="s">
        <v>27</v>
      </c>
      <c r="M4843" s="5">
        <v>4</v>
      </c>
      <c r="N4843" s="6" t="str">
        <f>IF(ev_charging_network_usage_!$I4843&lt;=10,"Low",IF(ev_charging_network_usage_!$I4843&lt;=30,"Medium","High"))</f>
        <v>High</v>
      </c>
      <c r="O4843" s="6" t="str">
        <f t="shared" si="305"/>
        <v>Medium Satisfaction</v>
      </c>
      <c r="P4843" s="6" t="str">
        <f>IF(ev_charging_network_usage_!$H4843&lt;30,"Short Charging",IF(ev_charging_network_usage_!$H4843&lt;=60,"Medium Charging","Long Charging"))</f>
        <v>Long Charging</v>
      </c>
      <c r="Q4843" s="6">
        <f t="shared" si="304"/>
        <v>3</v>
      </c>
      <c r="R4843" s="30">
        <f t="shared" si="302"/>
        <v>0.68263888888888891</v>
      </c>
      <c r="S4843" s="28">
        <f t="shared" si="303"/>
        <v>45325</v>
      </c>
      <c r="T4843" s="28"/>
    </row>
    <row r="4844" spans="1:20" ht="13.2" x14ac:dyDescent="0.25">
      <c r="A4844" s="7" t="s">
        <v>10694</v>
      </c>
      <c r="B4844" s="7" t="s">
        <v>48</v>
      </c>
      <c r="C4844" s="7" t="s">
        <v>21</v>
      </c>
      <c r="D4844" s="7" t="s">
        <v>16</v>
      </c>
      <c r="E4844" s="7" t="s">
        <v>35</v>
      </c>
      <c r="F4844" s="7" t="s">
        <v>10695</v>
      </c>
      <c r="G4844" s="7" t="s">
        <v>10696</v>
      </c>
      <c r="H4844" s="7">
        <v>56</v>
      </c>
      <c r="I4844" s="7">
        <v>9.85</v>
      </c>
      <c r="J4844" s="7">
        <v>12</v>
      </c>
      <c r="K4844" s="7">
        <v>118.2</v>
      </c>
      <c r="L4844" s="7" t="s">
        <v>23</v>
      </c>
      <c r="M4844" s="9">
        <v>1</v>
      </c>
      <c r="N4844" s="6" t="str">
        <f>IF(ev_charging_network_usage_!$I4844&lt;=10,"Low",IF(ev_charging_network_usage_!$I4844&lt;=30,"Medium","High"))</f>
        <v>Low</v>
      </c>
      <c r="O4844" s="6" t="str">
        <f t="shared" si="305"/>
        <v>Low Satisfaction</v>
      </c>
      <c r="P4844" s="6" t="str">
        <f>IF(ev_charging_network_usage_!$H4844&lt;30,"Short Charging",IF(ev_charging_network_usage_!$H4844&lt;=60,"Medium Charging","Long Charging"))</f>
        <v>Medium Charging</v>
      </c>
      <c r="Q4844" s="6">
        <f t="shared" si="304"/>
        <v>1</v>
      </c>
      <c r="R4844" s="30">
        <f t="shared" si="302"/>
        <v>0.46111111111111114</v>
      </c>
      <c r="S4844" s="28">
        <f t="shared" si="303"/>
        <v>45287</v>
      </c>
      <c r="T4844" s="28"/>
    </row>
    <row r="4845" spans="1:20" ht="13.2" x14ac:dyDescent="0.25">
      <c r="A4845" s="3" t="s">
        <v>10697</v>
      </c>
      <c r="B4845" s="3" t="s">
        <v>59</v>
      </c>
      <c r="C4845" s="3" t="s">
        <v>21</v>
      </c>
      <c r="D4845" s="3" t="s">
        <v>34</v>
      </c>
      <c r="E4845" s="3" t="s">
        <v>35</v>
      </c>
      <c r="F4845" s="4">
        <v>45450.215277777781</v>
      </c>
      <c r="G4845" s="4">
        <v>45450.256249999999</v>
      </c>
      <c r="H4845" s="3">
        <v>59</v>
      </c>
      <c r="I4845" s="3">
        <v>53.39</v>
      </c>
      <c r="J4845" s="3">
        <v>8</v>
      </c>
      <c r="K4845" s="3">
        <v>427.12</v>
      </c>
      <c r="L4845" s="3" t="s">
        <v>23</v>
      </c>
      <c r="M4845" s="5">
        <v>3</v>
      </c>
      <c r="N4845" s="6" t="str">
        <f>IF(ev_charging_network_usage_!$I4845&lt;=10,"Low",IF(ev_charging_network_usage_!$I4845&lt;=30,"Medium","High"))</f>
        <v>High</v>
      </c>
      <c r="O4845" s="6" t="str">
        <f t="shared" si="305"/>
        <v>Medium Satisfaction</v>
      </c>
      <c r="P4845" s="6" t="str">
        <f>IF(ev_charging_network_usage_!$H4845&lt;30,"Short Charging",IF(ev_charging_network_usage_!$H4845&lt;=60,"Medium Charging","Long Charging"))</f>
        <v>Medium Charging</v>
      </c>
      <c r="Q4845" s="6">
        <f t="shared" si="304"/>
        <v>1</v>
      </c>
      <c r="R4845" s="30">
        <f t="shared" si="302"/>
        <v>0.21527777777777779</v>
      </c>
      <c r="S4845" s="28">
        <f t="shared" si="303"/>
        <v>45450</v>
      </c>
      <c r="T4845" s="28"/>
    </row>
    <row r="4846" spans="1:20" ht="13.2" x14ac:dyDescent="0.25">
      <c r="A4846" s="7" t="s">
        <v>10698</v>
      </c>
      <c r="B4846" s="7" t="s">
        <v>20</v>
      </c>
      <c r="C4846" s="7" t="s">
        <v>30</v>
      </c>
      <c r="D4846" s="7" t="s">
        <v>34</v>
      </c>
      <c r="E4846" s="7" t="s">
        <v>35</v>
      </c>
      <c r="F4846" s="8">
        <v>45118.713888888888</v>
      </c>
      <c r="G4846" s="8">
        <v>45118.790972222225</v>
      </c>
      <c r="H4846" s="7">
        <v>111</v>
      </c>
      <c r="I4846" s="7">
        <v>47.2</v>
      </c>
      <c r="J4846" s="7">
        <v>10</v>
      </c>
      <c r="K4846" s="7">
        <v>472</v>
      </c>
      <c r="L4846" s="7" t="s">
        <v>23</v>
      </c>
      <c r="M4846" s="9">
        <v>5</v>
      </c>
      <c r="N4846" s="6" t="str">
        <f>IF(ev_charging_network_usage_!$I4846&lt;=10,"Low",IF(ev_charging_network_usage_!$I4846&lt;=30,"Medium","High"))</f>
        <v>High</v>
      </c>
      <c r="O4846" s="6" t="str">
        <f t="shared" si="305"/>
        <v>High Satisfaction</v>
      </c>
      <c r="P4846" s="6" t="str">
        <f>IF(ev_charging_network_usage_!$H4846&lt;30,"Short Charging",IF(ev_charging_network_usage_!$H4846&lt;=60,"Medium Charging","Long Charging"))</f>
        <v>Long Charging</v>
      </c>
      <c r="Q4846" s="6">
        <f t="shared" si="304"/>
        <v>2</v>
      </c>
      <c r="R4846" s="30">
        <f t="shared" si="302"/>
        <v>0.71388888888888891</v>
      </c>
      <c r="S4846" s="28">
        <f t="shared" si="303"/>
        <v>45118</v>
      </c>
      <c r="T4846" s="28"/>
    </row>
    <row r="4847" spans="1:20" ht="13.2" x14ac:dyDescent="0.25">
      <c r="A4847" s="3" t="s">
        <v>10699</v>
      </c>
      <c r="B4847" s="3" t="s">
        <v>59</v>
      </c>
      <c r="C4847" s="3" t="s">
        <v>21</v>
      </c>
      <c r="D4847" s="3" t="s">
        <v>16</v>
      </c>
      <c r="E4847" s="3" t="s">
        <v>35</v>
      </c>
      <c r="F4847" s="3" t="s">
        <v>10700</v>
      </c>
      <c r="G4847" s="3" t="s">
        <v>10701</v>
      </c>
      <c r="H4847" s="3">
        <v>77</v>
      </c>
      <c r="I4847" s="3">
        <v>47.02</v>
      </c>
      <c r="J4847" s="3">
        <v>12</v>
      </c>
      <c r="K4847" s="3">
        <v>564.24</v>
      </c>
      <c r="L4847" s="3" t="s">
        <v>38</v>
      </c>
      <c r="M4847" s="5">
        <v>2</v>
      </c>
      <c r="N4847" s="6" t="str">
        <f>IF(ev_charging_network_usage_!$I4847&lt;=10,"Low",IF(ev_charging_network_usage_!$I4847&lt;=30,"Medium","High"))</f>
        <v>High</v>
      </c>
      <c r="O4847" s="6" t="str">
        <f t="shared" si="305"/>
        <v>Low Satisfaction</v>
      </c>
      <c r="P4847" s="6" t="str">
        <f>IF(ev_charging_network_usage_!$H4847&lt;30,"Short Charging",IF(ev_charging_network_usage_!$H4847&lt;=60,"Medium Charging","Long Charging"))</f>
        <v>Long Charging</v>
      </c>
      <c r="Q4847" s="6">
        <f t="shared" si="304"/>
        <v>1</v>
      </c>
      <c r="R4847" s="30">
        <f t="shared" si="302"/>
        <v>0.73958333333333337</v>
      </c>
      <c r="S4847" s="28">
        <f t="shared" si="303"/>
        <v>45309</v>
      </c>
      <c r="T4847" s="28"/>
    </row>
    <row r="4848" spans="1:20" ht="13.2" x14ac:dyDescent="0.25">
      <c r="A4848" s="7" t="s">
        <v>10702</v>
      </c>
      <c r="B4848" s="7" t="s">
        <v>14</v>
      </c>
      <c r="C4848" s="7" t="s">
        <v>15</v>
      </c>
      <c r="D4848" s="7" t="s">
        <v>34</v>
      </c>
      <c r="E4848" s="7" t="s">
        <v>35</v>
      </c>
      <c r="F4848" s="8">
        <v>45451.90902777778</v>
      </c>
      <c r="G4848" s="8">
        <v>45451.947916666664</v>
      </c>
      <c r="H4848" s="7">
        <v>56</v>
      </c>
      <c r="I4848" s="7">
        <v>13.2</v>
      </c>
      <c r="J4848" s="7">
        <v>12</v>
      </c>
      <c r="K4848" s="7">
        <v>158.4</v>
      </c>
      <c r="L4848" s="7" t="s">
        <v>38</v>
      </c>
      <c r="M4848" s="9">
        <v>1</v>
      </c>
      <c r="N4848" s="6" t="str">
        <f>IF(ev_charging_network_usage_!$I4848&lt;=10,"Low",IF(ev_charging_network_usage_!$I4848&lt;=30,"Medium","High"))</f>
        <v>Medium</v>
      </c>
      <c r="O4848" s="6" t="str">
        <f t="shared" si="305"/>
        <v>Low Satisfaction</v>
      </c>
      <c r="P4848" s="6" t="str">
        <f>IF(ev_charging_network_usage_!$H4848&lt;30,"Short Charging",IF(ev_charging_network_usage_!$H4848&lt;=60,"Medium Charging","Long Charging"))</f>
        <v>Medium Charging</v>
      </c>
      <c r="Q4848" s="6">
        <f t="shared" si="304"/>
        <v>3</v>
      </c>
      <c r="R4848" s="30">
        <f t="shared" si="302"/>
        <v>0.90902777777777777</v>
      </c>
      <c r="S4848" s="28">
        <f t="shared" si="303"/>
        <v>45451</v>
      </c>
      <c r="T4848" s="28"/>
    </row>
    <row r="4849" spans="1:20" ht="13.2" x14ac:dyDescent="0.25">
      <c r="A4849" s="3" t="s">
        <v>10703</v>
      </c>
      <c r="B4849" s="3" t="s">
        <v>43</v>
      </c>
      <c r="C4849" s="3" t="s">
        <v>15</v>
      </c>
      <c r="D4849" s="3" t="s">
        <v>16</v>
      </c>
      <c r="E4849" s="3" t="s">
        <v>17</v>
      </c>
      <c r="F4849" s="3" t="s">
        <v>10704</v>
      </c>
      <c r="G4849" s="3" t="s">
        <v>10705</v>
      </c>
      <c r="H4849" s="3">
        <v>35</v>
      </c>
      <c r="I4849" s="3">
        <v>26.15</v>
      </c>
      <c r="J4849" s="3">
        <v>8</v>
      </c>
      <c r="K4849" s="3">
        <v>209.2</v>
      </c>
      <c r="L4849" s="3" t="s">
        <v>27</v>
      </c>
      <c r="M4849" s="5">
        <v>2</v>
      </c>
      <c r="N4849" s="6" t="str">
        <f>IF(ev_charging_network_usage_!$I4849&lt;=10,"Low",IF(ev_charging_network_usage_!$I4849&lt;=30,"Medium","High"))</f>
        <v>Medium</v>
      </c>
      <c r="O4849" s="6" t="str">
        <f t="shared" si="305"/>
        <v>Low Satisfaction</v>
      </c>
      <c r="P4849" s="6" t="str">
        <f>IF(ev_charging_network_usage_!$H4849&lt;30,"Short Charging",IF(ev_charging_network_usage_!$H4849&lt;=60,"Medium Charging","Long Charging"))</f>
        <v>Medium Charging</v>
      </c>
      <c r="Q4849" s="6">
        <f t="shared" si="304"/>
        <v>3</v>
      </c>
      <c r="R4849" s="30">
        <f t="shared" si="302"/>
        <v>0.81805555555555554</v>
      </c>
      <c r="S4849" s="28">
        <f t="shared" si="303"/>
        <v>45255</v>
      </c>
      <c r="T4849" s="28"/>
    </row>
    <row r="4850" spans="1:20" ht="13.2" x14ac:dyDescent="0.25">
      <c r="A4850" s="7" t="s">
        <v>10706</v>
      </c>
      <c r="B4850" s="7" t="s">
        <v>20</v>
      </c>
      <c r="C4850" s="7" t="s">
        <v>21</v>
      </c>
      <c r="D4850" s="7" t="s">
        <v>16</v>
      </c>
      <c r="E4850" s="7" t="s">
        <v>17</v>
      </c>
      <c r="F4850" s="11">
        <v>45607.336111111108</v>
      </c>
      <c r="G4850" s="11">
        <v>45607.359027777777</v>
      </c>
      <c r="H4850" s="7">
        <v>33</v>
      </c>
      <c r="I4850" s="7">
        <v>44.01</v>
      </c>
      <c r="J4850" s="7">
        <v>8</v>
      </c>
      <c r="K4850" s="7">
        <v>352.08</v>
      </c>
      <c r="L4850" s="7" t="s">
        <v>23</v>
      </c>
      <c r="M4850" s="9">
        <v>4</v>
      </c>
      <c r="N4850" s="6" t="str">
        <f>IF(ev_charging_network_usage_!$I4850&lt;=10,"Low",IF(ev_charging_network_usage_!$I4850&lt;=30,"Medium","High"))</f>
        <v>High</v>
      </c>
      <c r="O4850" s="6" t="str">
        <f t="shared" si="305"/>
        <v>Medium Satisfaction</v>
      </c>
      <c r="P4850" s="6" t="str">
        <f>IF(ev_charging_network_usage_!$H4850&lt;30,"Short Charging",IF(ev_charging_network_usage_!$H4850&lt;=60,"Medium Charging","Long Charging"))</f>
        <v>Medium Charging</v>
      </c>
      <c r="Q4850" s="6">
        <f t="shared" si="304"/>
        <v>1</v>
      </c>
      <c r="R4850" s="30">
        <f t="shared" si="302"/>
        <v>0.33611111111111114</v>
      </c>
      <c r="S4850" s="28">
        <f t="shared" si="303"/>
        <v>45607</v>
      </c>
      <c r="T4850" s="28"/>
    </row>
    <row r="4851" spans="1:20" ht="13.2" x14ac:dyDescent="0.25">
      <c r="A4851" s="3" t="s">
        <v>10707</v>
      </c>
      <c r="B4851" s="3" t="s">
        <v>59</v>
      </c>
      <c r="C4851" s="3" t="s">
        <v>15</v>
      </c>
      <c r="D4851" s="3" t="s">
        <v>31</v>
      </c>
      <c r="E4851" s="3" t="s">
        <v>17</v>
      </c>
      <c r="F4851" s="3" t="s">
        <v>10708</v>
      </c>
      <c r="G4851" s="3" t="s">
        <v>10709</v>
      </c>
      <c r="H4851" s="3">
        <v>46</v>
      </c>
      <c r="I4851" s="3">
        <v>59.08</v>
      </c>
      <c r="J4851" s="3">
        <v>10</v>
      </c>
      <c r="K4851" s="3">
        <v>590.79999999999995</v>
      </c>
      <c r="L4851" s="3" t="s">
        <v>38</v>
      </c>
      <c r="M4851" s="5">
        <v>2</v>
      </c>
      <c r="N4851" s="6" t="str">
        <f>IF(ev_charging_network_usage_!$I4851&lt;=10,"Low",IF(ev_charging_network_usage_!$I4851&lt;=30,"Medium","High"))</f>
        <v>High</v>
      </c>
      <c r="O4851" s="6" t="str">
        <f t="shared" si="305"/>
        <v>Low Satisfaction</v>
      </c>
      <c r="P4851" s="6" t="str">
        <f>IF(ev_charging_network_usage_!$H4851&lt;30,"Short Charging",IF(ev_charging_network_usage_!$H4851&lt;=60,"Medium Charging","Long Charging"))</f>
        <v>Medium Charging</v>
      </c>
      <c r="Q4851" s="6">
        <f t="shared" si="304"/>
        <v>3</v>
      </c>
      <c r="R4851" s="30">
        <f t="shared" si="302"/>
        <v>0.71597222222222223</v>
      </c>
      <c r="S4851" s="28">
        <f t="shared" si="303"/>
        <v>45426</v>
      </c>
      <c r="T4851" s="28"/>
    </row>
    <row r="4852" spans="1:20" ht="13.2" x14ac:dyDescent="0.25">
      <c r="A4852" s="7" t="s">
        <v>10710</v>
      </c>
      <c r="B4852" s="7" t="s">
        <v>20</v>
      </c>
      <c r="C4852" s="7" t="s">
        <v>21</v>
      </c>
      <c r="D4852" s="7" t="s">
        <v>22</v>
      </c>
      <c r="E4852" s="7" t="s">
        <v>17</v>
      </c>
      <c r="F4852" s="8">
        <v>44969.170138888891</v>
      </c>
      <c r="G4852" s="8">
        <v>44969.179861111108</v>
      </c>
      <c r="H4852" s="7">
        <v>14</v>
      </c>
      <c r="I4852" s="7">
        <v>48.24</v>
      </c>
      <c r="J4852" s="7">
        <v>12</v>
      </c>
      <c r="K4852" s="7">
        <v>578.88</v>
      </c>
      <c r="L4852" s="7" t="s">
        <v>27</v>
      </c>
      <c r="M4852" s="9">
        <v>2</v>
      </c>
      <c r="N4852" s="6" t="str">
        <f>IF(ev_charging_network_usage_!$I4852&lt;=10,"Low",IF(ev_charging_network_usage_!$I4852&lt;=30,"Medium","High"))</f>
        <v>High</v>
      </c>
      <c r="O4852" s="6" t="str">
        <f t="shared" si="305"/>
        <v>Low Satisfaction</v>
      </c>
      <c r="P4852" s="6" t="str">
        <f>IF(ev_charging_network_usage_!$H4852&lt;30,"Short Charging",IF(ev_charging_network_usage_!$H4852&lt;=60,"Medium Charging","Long Charging"))</f>
        <v>Short Charging</v>
      </c>
      <c r="Q4852" s="6">
        <f t="shared" si="304"/>
        <v>1</v>
      </c>
      <c r="R4852" s="30">
        <f t="shared" si="302"/>
        <v>0.1701388888888889</v>
      </c>
      <c r="S4852" s="28">
        <f t="shared" si="303"/>
        <v>44969</v>
      </c>
      <c r="T4852" s="28"/>
    </row>
    <row r="4853" spans="1:20" ht="13.2" x14ac:dyDescent="0.25">
      <c r="A4853" s="3" t="s">
        <v>10711</v>
      </c>
      <c r="B4853" s="3" t="s">
        <v>48</v>
      </c>
      <c r="C4853" s="3" t="s">
        <v>30</v>
      </c>
      <c r="D4853" s="3" t="s">
        <v>34</v>
      </c>
      <c r="E4853" s="3" t="s">
        <v>17</v>
      </c>
      <c r="F4853" s="3" t="s">
        <v>10712</v>
      </c>
      <c r="G4853" s="3" t="s">
        <v>10713</v>
      </c>
      <c r="H4853" s="3">
        <v>62</v>
      </c>
      <c r="I4853" s="3">
        <v>22.03</v>
      </c>
      <c r="J4853" s="3">
        <v>10</v>
      </c>
      <c r="K4853" s="3">
        <v>220.3</v>
      </c>
      <c r="L4853" s="3" t="s">
        <v>23</v>
      </c>
      <c r="M4853" s="5">
        <v>1</v>
      </c>
      <c r="N4853" s="6" t="str">
        <f>IF(ev_charging_network_usage_!$I4853&lt;=10,"Low",IF(ev_charging_network_usage_!$I4853&lt;=30,"Medium","High"))</f>
        <v>Medium</v>
      </c>
      <c r="O4853" s="6" t="str">
        <f t="shared" si="305"/>
        <v>Low Satisfaction</v>
      </c>
      <c r="P4853" s="6" t="str">
        <f>IF(ev_charging_network_usage_!$H4853&lt;30,"Short Charging",IF(ev_charging_network_usage_!$H4853&lt;=60,"Medium Charging","Long Charging"))</f>
        <v>Long Charging</v>
      </c>
      <c r="Q4853" s="6">
        <f t="shared" si="304"/>
        <v>2</v>
      </c>
      <c r="R4853" s="30">
        <f t="shared" si="302"/>
        <v>0.34791666666666665</v>
      </c>
      <c r="S4853" s="28">
        <f t="shared" si="303"/>
        <v>45277</v>
      </c>
      <c r="T4853" s="28"/>
    </row>
    <row r="4854" spans="1:20" ht="13.2" x14ac:dyDescent="0.25">
      <c r="A4854" s="7" t="s">
        <v>10714</v>
      </c>
      <c r="B4854" s="7" t="s">
        <v>20</v>
      </c>
      <c r="C4854" s="7" t="s">
        <v>21</v>
      </c>
      <c r="D4854" s="7" t="s">
        <v>31</v>
      </c>
      <c r="E4854" s="7" t="s">
        <v>35</v>
      </c>
      <c r="F4854" s="7" t="s">
        <v>10715</v>
      </c>
      <c r="G4854" s="7" t="s">
        <v>10716</v>
      </c>
      <c r="H4854" s="7">
        <v>27</v>
      </c>
      <c r="I4854" s="7">
        <v>14.92</v>
      </c>
      <c r="J4854" s="7">
        <v>15</v>
      </c>
      <c r="K4854" s="7">
        <v>223.8</v>
      </c>
      <c r="L4854" s="7" t="s">
        <v>23</v>
      </c>
      <c r="M4854" s="9">
        <v>4</v>
      </c>
      <c r="N4854" s="6" t="str">
        <f>IF(ev_charging_network_usage_!$I4854&lt;=10,"Low",IF(ev_charging_network_usage_!$I4854&lt;=30,"Medium","High"))</f>
        <v>Medium</v>
      </c>
      <c r="O4854" s="6" t="str">
        <f t="shared" si="305"/>
        <v>Medium Satisfaction</v>
      </c>
      <c r="P4854" s="6" t="str">
        <f>IF(ev_charging_network_usage_!$H4854&lt;30,"Short Charging",IF(ev_charging_network_usage_!$H4854&lt;=60,"Medium Charging","Long Charging"))</f>
        <v>Short Charging</v>
      </c>
      <c r="Q4854" s="6">
        <f t="shared" si="304"/>
        <v>1</v>
      </c>
      <c r="R4854" s="30">
        <f t="shared" si="302"/>
        <v>3.4722222222222224E-2</v>
      </c>
      <c r="S4854" s="28">
        <f t="shared" si="303"/>
        <v>45499</v>
      </c>
      <c r="T4854" s="28"/>
    </row>
    <row r="4855" spans="1:20" ht="13.2" x14ac:dyDescent="0.25">
      <c r="A4855" s="3" t="s">
        <v>10717</v>
      </c>
      <c r="B4855" s="3" t="s">
        <v>78</v>
      </c>
      <c r="C4855" s="3" t="s">
        <v>21</v>
      </c>
      <c r="D4855" s="3" t="s">
        <v>31</v>
      </c>
      <c r="E4855" s="3" t="s">
        <v>35</v>
      </c>
      <c r="F4855" s="3" t="s">
        <v>10718</v>
      </c>
      <c r="G4855" s="3" t="s">
        <v>10719</v>
      </c>
      <c r="H4855" s="3">
        <v>112</v>
      </c>
      <c r="I4855" s="3">
        <v>15.67</v>
      </c>
      <c r="J4855" s="3">
        <v>10</v>
      </c>
      <c r="K4855" s="3">
        <v>156.69999999999999</v>
      </c>
      <c r="L4855" s="3" t="s">
        <v>27</v>
      </c>
      <c r="M4855" s="5">
        <v>5</v>
      </c>
      <c r="N4855" s="6" t="str">
        <f>IF(ev_charging_network_usage_!$I4855&lt;=10,"Low",IF(ev_charging_network_usage_!$I4855&lt;=30,"Medium","High"))</f>
        <v>Medium</v>
      </c>
      <c r="O4855" s="6" t="str">
        <f t="shared" si="305"/>
        <v>High Satisfaction</v>
      </c>
      <c r="P4855" s="6" t="str">
        <f>IF(ev_charging_network_usage_!$H4855&lt;30,"Short Charging",IF(ev_charging_network_usage_!$H4855&lt;=60,"Medium Charging","Long Charging"))</f>
        <v>Long Charging</v>
      </c>
      <c r="Q4855" s="6">
        <f t="shared" si="304"/>
        <v>1</v>
      </c>
      <c r="R4855" s="30">
        <f t="shared" si="302"/>
        <v>0.76388888888888884</v>
      </c>
      <c r="S4855" s="28">
        <f t="shared" si="303"/>
        <v>45556</v>
      </c>
      <c r="T4855" s="28"/>
    </row>
    <row r="4856" spans="1:20" ht="13.2" x14ac:dyDescent="0.25">
      <c r="A4856" s="7" t="s">
        <v>10720</v>
      </c>
      <c r="B4856" s="7" t="s">
        <v>78</v>
      </c>
      <c r="C4856" s="7" t="s">
        <v>30</v>
      </c>
      <c r="D4856" s="7" t="s">
        <v>34</v>
      </c>
      <c r="E4856" s="7" t="s">
        <v>35</v>
      </c>
      <c r="F4856" s="7" t="s">
        <v>10721</v>
      </c>
      <c r="G4856" s="7" t="s">
        <v>10722</v>
      </c>
      <c r="H4856" s="7">
        <v>96</v>
      </c>
      <c r="I4856" s="7">
        <v>15.99</v>
      </c>
      <c r="J4856" s="7">
        <v>8</v>
      </c>
      <c r="K4856" s="7">
        <v>127.92</v>
      </c>
      <c r="L4856" s="7" t="s">
        <v>23</v>
      </c>
      <c r="M4856" s="9">
        <v>2</v>
      </c>
      <c r="N4856" s="6" t="str">
        <f>IF(ev_charging_network_usage_!$I4856&lt;=10,"Low",IF(ev_charging_network_usage_!$I4856&lt;=30,"Medium","High"))</f>
        <v>Medium</v>
      </c>
      <c r="O4856" s="6" t="str">
        <f t="shared" si="305"/>
        <v>Low Satisfaction</v>
      </c>
      <c r="P4856" s="6" t="str">
        <f>IF(ev_charging_network_usage_!$H4856&lt;30,"Short Charging",IF(ev_charging_network_usage_!$H4856&lt;=60,"Medium Charging","Long Charging"))</f>
        <v>Long Charging</v>
      </c>
      <c r="Q4856" s="6">
        <f t="shared" si="304"/>
        <v>2</v>
      </c>
      <c r="R4856" s="30">
        <f t="shared" si="302"/>
        <v>0.44374999999999998</v>
      </c>
      <c r="S4856" s="28">
        <f t="shared" si="303"/>
        <v>45462</v>
      </c>
      <c r="T4856" s="28"/>
    </row>
    <row r="4857" spans="1:20" ht="13.2" x14ac:dyDescent="0.25">
      <c r="A4857" s="3" t="s">
        <v>10723</v>
      </c>
      <c r="B4857" s="3" t="s">
        <v>78</v>
      </c>
      <c r="C4857" s="3" t="s">
        <v>21</v>
      </c>
      <c r="D4857" s="3" t="s">
        <v>31</v>
      </c>
      <c r="E4857" s="3" t="s">
        <v>35</v>
      </c>
      <c r="F4857" s="4">
        <v>45414.438194444447</v>
      </c>
      <c r="G4857" s="4">
        <v>45414.500694444447</v>
      </c>
      <c r="H4857" s="3">
        <v>90</v>
      </c>
      <c r="I4857" s="3">
        <v>12.1</v>
      </c>
      <c r="J4857" s="3">
        <v>10</v>
      </c>
      <c r="K4857" s="3">
        <v>121</v>
      </c>
      <c r="L4857" s="3" t="s">
        <v>27</v>
      </c>
      <c r="M4857" s="5">
        <v>4</v>
      </c>
      <c r="N4857" s="6" t="str">
        <f>IF(ev_charging_network_usage_!$I4857&lt;=10,"Low",IF(ev_charging_network_usage_!$I4857&lt;=30,"Medium","High"))</f>
        <v>Medium</v>
      </c>
      <c r="O4857" s="6" t="str">
        <f t="shared" si="305"/>
        <v>Medium Satisfaction</v>
      </c>
      <c r="P4857" s="6" t="str">
        <f>IF(ev_charging_network_usage_!$H4857&lt;30,"Short Charging",IF(ev_charging_network_usage_!$H4857&lt;=60,"Medium Charging","Long Charging"))</f>
        <v>Long Charging</v>
      </c>
      <c r="Q4857" s="6">
        <f t="shared" si="304"/>
        <v>1</v>
      </c>
      <c r="R4857" s="30">
        <f t="shared" si="302"/>
        <v>0.43819444444444444</v>
      </c>
      <c r="S4857" s="28">
        <f t="shared" si="303"/>
        <v>45414</v>
      </c>
      <c r="T4857" s="28"/>
    </row>
    <row r="4858" spans="1:20" ht="13.2" x14ac:dyDescent="0.25">
      <c r="A4858" s="7" t="s">
        <v>10724</v>
      </c>
      <c r="B4858" s="7" t="s">
        <v>48</v>
      </c>
      <c r="C4858" s="7" t="s">
        <v>30</v>
      </c>
      <c r="D4858" s="7" t="s">
        <v>16</v>
      </c>
      <c r="E4858" s="7" t="s">
        <v>17</v>
      </c>
      <c r="F4858" s="7" t="s">
        <v>10725</v>
      </c>
      <c r="G4858" s="7" t="s">
        <v>10726</v>
      </c>
      <c r="H4858" s="7">
        <v>82</v>
      </c>
      <c r="I4858" s="7">
        <v>11.4</v>
      </c>
      <c r="J4858" s="7">
        <v>15</v>
      </c>
      <c r="K4858" s="7">
        <v>171</v>
      </c>
      <c r="L4858" s="7" t="s">
        <v>38</v>
      </c>
      <c r="M4858" s="9">
        <v>3</v>
      </c>
      <c r="N4858" s="6" t="str">
        <f>IF(ev_charging_network_usage_!$I4858&lt;=10,"Low",IF(ev_charging_network_usage_!$I4858&lt;=30,"Medium","High"))</f>
        <v>Medium</v>
      </c>
      <c r="O4858" s="6" t="str">
        <f t="shared" si="305"/>
        <v>Medium Satisfaction</v>
      </c>
      <c r="P4858" s="6" t="str">
        <f>IF(ev_charging_network_usage_!$H4858&lt;30,"Short Charging",IF(ev_charging_network_usage_!$H4858&lt;=60,"Medium Charging","Long Charging"))</f>
        <v>Long Charging</v>
      </c>
      <c r="Q4858" s="6">
        <f t="shared" si="304"/>
        <v>2</v>
      </c>
      <c r="R4858" s="30">
        <f t="shared" si="302"/>
        <v>0.16180555555555556</v>
      </c>
      <c r="S4858" s="28">
        <f t="shared" si="303"/>
        <v>45350</v>
      </c>
      <c r="T4858" s="28"/>
    </row>
    <row r="4859" spans="1:20" ht="13.2" x14ac:dyDescent="0.25">
      <c r="A4859" s="3" t="s">
        <v>10727</v>
      </c>
      <c r="B4859" s="3" t="s">
        <v>20</v>
      </c>
      <c r="C4859" s="3" t="s">
        <v>15</v>
      </c>
      <c r="D4859" s="3" t="s">
        <v>16</v>
      </c>
      <c r="E4859" s="3" t="s">
        <v>17</v>
      </c>
      <c r="F4859" s="3" t="s">
        <v>10728</v>
      </c>
      <c r="G4859" s="3" t="s">
        <v>10729</v>
      </c>
      <c r="H4859" s="3">
        <v>39</v>
      </c>
      <c r="I4859" s="3">
        <v>14.85</v>
      </c>
      <c r="J4859" s="3">
        <v>8</v>
      </c>
      <c r="K4859" s="3">
        <v>118.8</v>
      </c>
      <c r="L4859" s="3" t="s">
        <v>38</v>
      </c>
      <c r="M4859" s="5">
        <v>5</v>
      </c>
      <c r="N4859" s="6" t="str">
        <f>IF(ev_charging_network_usage_!$I4859&lt;=10,"Low",IF(ev_charging_network_usage_!$I4859&lt;=30,"Medium","High"))</f>
        <v>Medium</v>
      </c>
      <c r="O4859" s="6" t="str">
        <f t="shared" si="305"/>
        <v>High Satisfaction</v>
      </c>
      <c r="P4859" s="6" t="str">
        <f>IF(ev_charging_network_usage_!$H4859&lt;30,"Short Charging",IF(ev_charging_network_usage_!$H4859&lt;=60,"Medium Charging","Long Charging"))</f>
        <v>Medium Charging</v>
      </c>
      <c r="Q4859" s="6">
        <f t="shared" si="304"/>
        <v>3</v>
      </c>
      <c r="R4859" s="30">
        <f t="shared" si="302"/>
        <v>0.26874999999999999</v>
      </c>
      <c r="S4859" s="28">
        <f t="shared" si="303"/>
        <v>45092</v>
      </c>
      <c r="T4859" s="28"/>
    </row>
    <row r="4860" spans="1:20" ht="13.2" x14ac:dyDescent="0.25">
      <c r="A4860" s="7" t="s">
        <v>10730</v>
      </c>
      <c r="B4860" s="7" t="s">
        <v>78</v>
      </c>
      <c r="C4860" s="7" t="s">
        <v>15</v>
      </c>
      <c r="D4860" s="7" t="s">
        <v>34</v>
      </c>
      <c r="E4860" s="7" t="s">
        <v>35</v>
      </c>
      <c r="F4860" s="8">
        <v>45140.997916666667</v>
      </c>
      <c r="G4860" s="8">
        <v>45171.039583333331</v>
      </c>
      <c r="H4860" s="7">
        <v>60</v>
      </c>
      <c r="I4860" s="7">
        <v>14.03</v>
      </c>
      <c r="J4860" s="7">
        <v>12</v>
      </c>
      <c r="K4860" s="7">
        <v>168.36</v>
      </c>
      <c r="L4860" s="7" t="s">
        <v>23</v>
      </c>
      <c r="M4860" s="9">
        <v>3</v>
      </c>
      <c r="N4860" s="6" t="str">
        <f>IF(ev_charging_network_usage_!$I4860&lt;=10,"Low",IF(ev_charging_network_usage_!$I4860&lt;=30,"Medium","High"))</f>
        <v>Medium</v>
      </c>
      <c r="O4860" s="6" t="str">
        <f t="shared" si="305"/>
        <v>Medium Satisfaction</v>
      </c>
      <c r="P4860" s="6" t="str">
        <f>IF(ev_charging_network_usage_!$H4860&lt;30,"Short Charging",IF(ev_charging_network_usage_!$H4860&lt;=60,"Medium Charging","Long Charging"))</f>
        <v>Medium Charging</v>
      </c>
      <c r="Q4860" s="6">
        <f t="shared" si="304"/>
        <v>3</v>
      </c>
      <c r="R4860" s="30">
        <f t="shared" si="302"/>
        <v>0.99791666666666667</v>
      </c>
      <c r="S4860" s="28">
        <f t="shared" si="303"/>
        <v>45140</v>
      </c>
      <c r="T4860" s="28"/>
    </row>
    <row r="4861" spans="1:20" ht="13.2" x14ac:dyDescent="0.25">
      <c r="A4861" s="3" t="s">
        <v>10731</v>
      </c>
      <c r="B4861" s="3" t="s">
        <v>55</v>
      </c>
      <c r="C4861" s="3" t="s">
        <v>30</v>
      </c>
      <c r="D4861" s="3" t="s">
        <v>16</v>
      </c>
      <c r="E4861" s="3" t="s">
        <v>35</v>
      </c>
      <c r="F4861" s="3" t="s">
        <v>10732</v>
      </c>
      <c r="G4861" s="3" t="s">
        <v>10733</v>
      </c>
      <c r="H4861" s="3">
        <v>74</v>
      </c>
      <c r="I4861" s="3">
        <v>36.76</v>
      </c>
      <c r="J4861" s="3">
        <v>10</v>
      </c>
      <c r="K4861" s="3">
        <v>367.6</v>
      </c>
      <c r="L4861" s="3" t="s">
        <v>18</v>
      </c>
      <c r="M4861" s="5">
        <v>5</v>
      </c>
      <c r="N4861" s="6" t="str">
        <f>IF(ev_charging_network_usage_!$I4861&lt;=10,"Low",IF(ev_charging_network_usage_!$I4861&lt;=30,"Medium","High"))</f>
        <v>High</v>
      </c>
      <c r="O4861" s="6" t="str">
        <f t="shared" si="305"/>
        <v>High Satisfaction</v>
      </c>
      <c r="P4861" s="6" t="str">
        <f>IF(ev_charging_network_usage_!$H4861&lt;30,"Short Charging",IF(ev_charging_network_usage_!$H4861&lt;=60,"Medium Charging","Long Charging"))</f>
        <v>Long Charging</v>
      </c>
      <c r="Q4861" s="6">
        <f t="shared" si="304"/>
        <v>2</v>
      </c>
      <c r="R4861" s="30">
        <f t="shared" si="302"/>
        <v>0.82777777777777772</v>
      </c>
      <c r="S4861" s="28">
        <f t="shared" si="303"/>
        <v>45068</v>
      </c>
      <c r="T4861" s="28"/>
    </row>
    <row r="4862" spans="1:20" ht="13.2" x14ac:dyDescent="0.25">
      <c r="A4862" s="7" t="s">
        <v>10734</v>
      </c>
      <c r="B4862" s="7" t="s">
        <v>43</v>
      </c>
      <c r="C4862" s="7" t="s">
        <v>15</v>
      </c>
      <c r="D4862" s="7" t="s">
        <v>34</v>
      </c>
      <c r="E4862" s="7" t="s">
        <v>17</v>
      </c>
      <c r="F4862" s="7" t="s">
        <v>10735</v>
      </c>
      <c r="G4862" s="7" t="s">
        <v>10736</v>
      </c>
      <c r="H4862" s="7">
        <v>72</v>
      </c>
      <c r="I4862" s="7">
        <v>34.6</v>
      </c>
      <c r="J4862" s="7">
        <v>15</v>
      </c>
      <c r="K4862" s="7">
        <v>519</v>
      </c>
      <c r="L4862" s="7" t="s">
        <v>38</v>
      </c>
      <c r="M4862" s="9">
        <v>1</v>
      </c>
      <c r="N4862" s="6" t="str">
        <f>IF(ev_charging_network_usage_!$I4862&lt;=10,"Low",IF(ev_charging_network_usage_!$I4862&lt;=30,"Medium","High"))</f>
        <v>High</v>
      </c>
      <c r="O4862" s="6" t="str">
        <f t="shared" si="305"/>
        <v>Low Satisfaction</v>
      </c>
      <c r="P4862" s="6" t="str">
        <f>IF(ev_charging_network_usage_!$H4862&lt;30,"Short Charging",IF(ev_charging_network_usage_!$H4862&lt;=60,"Medium Charging","Long Charging"))</f>
        <v>Long Charging</v>
      </c>
      <c r="Q4862" s="6">
        <f t="shared" si="304"/>
        <v>3</v>
      </c>
      <c r="R4862" s="30">
        <f t="shared" si="302"/>
        <v>0.94097222222222221</v>
      </c>
      <c r="S4862" s="28">
        <f t="shared" si="303"/>
        <v>45429</v>
      </c>
      <c r="T4862" s="28"/>
    </row>
    <row r="4863" spans="1:20" ht="13.2" x14ac:dyDescent="0.25">
      <c r="A4863" s="3" t="s">
        <v>10737</v>
      </c>
      <c r="B4863" s="3" t="s">
        <v>29</v>
      </c>
      <c r="C4863" s="3" t="s">
        <v>15</v>
      </c>
      <c r="D4863" s="3" t="s">
        <v>34</v>
      </c>
      <c r="E4863" s="3" t="s">
        <v>17</v>
      </c>
      <c r="F4863" s="3" t="s">
        <v>10738</v>
      </c>
      <c r="G4863" s="3" t="s">
        <v>10739</v>
      </c>
      <c r="H4863" s="3">
        <v>56</v>
      </c>
      <c r="I4863" s="3">
        <v>31.64</v>
      </c>
      <c r="J4863" s="3">
        <v>12</v>
      </c>
      <c r="K4863" s="3">
        <v>379.68</v>
      </c>
      <c r="L4863" s="3" t="s">
        <v>23</v>
      </c>
      <c r="M4863" s="5">
        <v>1</v>
      </c>
      <c r="N4863" s="6" t="str">
        <f>IF(ev_charging_network_usage_!$I4863&lt;=10,"Low",IF(ev_charging_network_usage_!$I4863&lt;=30,"Medium","High"))</f>
        <v>High</v>
      </c>
      <c r="O4863" s="6" t="str">
        <f t="shared" si="305"/>
        <v>Low Satisfaction</v>
      </c>
      <c r="P4863" s="6" t="str">
        <f>IF(ev_charging_network_usage_!$H4863&lt;30,"Short Charging",IF(ev_charging_network_usage_!$H4863&lt;=60,"Medium Charging","Long Charging"))</f>
        <v>Medium Charging</v>
      </c>
      <c r="Q4863" s="6">
        <f t="shared" si="304"/>
        <v>3</v>
      </c>
      <c r="R4863" s="30">
        <f t="shared" si="302"/>
        <v>0.4284722222222222</v>
      </c>
      <c r="S4863" s="28">
        <f t="shared" si="303"/>
        <v>45596</v>
      </c>
      <c r="T4863" s="28"/>
    </row>
    <row r="4864" spans="1:20" ht="13.2" x14ac:dyDescent="0.25">
      <c r="A4864" s="7" t="s">
        <v>10740</v>
      </c>
      <c r="B4864" s="7" t="s">
        <v>59</v>
      </c>
      <c r="C4864" s="7" t="s">
        <v>21</v>
      </c>
      <c r="D4864" s="7" t="s">
        <v>34</v>
      </c>
      <c r="E4864" s="7" t="s">
        <v>35</v>
      </c>
      <c r="F4864" s="8">
        <v>45414.079861111109</v>
      </c>
      <c r="G4864" s="8">
        <v>45414.120833333334</v>
      </c>
      <c r="H4864" s="7">
        <v>59</v>
      </c>
      <c r="I4864" s="7">
        <v>53.06</v>
      </c>
      <c r="J4864" s="7">
        <v>8</v>
      </c>
      <c r="K4864" s="7">
        <v>424.48</v>
      </c>
      <c r="L4864" s="7" t="s">
        <v>23</v>
      </c>
      <c r="M4864" s="9">
        <v>3</v>
      </c>
      <c r="N4864" s="6" t="str">
        <f>IF(ev_charging_network_usage_!$I4864&lt;=10,"Low",IF(ev_charging_network_usage_!$I4864&lt;=30,"Medium","High"))</f>
        <v>High</v>
      </c>
      <c r="O4864" s="6" t="str">
        <f t="shared" si="305"/>
        <v>Medium Satisfaction</v>
      </c>
      <c r="P4864" s="6" t="str">
        <f>IF(ev_charging_network_usage_!$H4864&lt;30,"Short Charging",IF(ev_charging_network_usage_!$H4864&lt;=60,"Medium Charging","Long Charging"))</f>
        <v>Medium Charging</v>
      </c>
      <c r="Q4864" s="6">
        <f t="shared" si="304"/>
        <v>1</v>
      </c>
      <c r="R4864" s="30">
        <f t="shared" si="302"/>
        <v>7.9861111111111105E-2</v>
      </c>
      <c r="S4864" s="28">
        <f t="shared" si="303"/>
        <v>45414</v>
      </c>
      <c r="T4864" s="28"/>
    </row>
    <row r="4865" spans="1:20" ht="13.2" x14ac:dyDescent="0.25">
      <c r="A4865" s="3" t="s">
        <v>10741</v>
      </c>
      <c r="B4865" s="3" t="s">
        <v>78</v>
      </c>
      <c r="C4865" s="3" t="s">
        <v>15</v>
      </c>
      <c r="D4865" s="3" t="s">
        <v>34</v>
      </c>
      <c r="E4865" s="3" t="s">
        <v>35</v>
      </c>
      <c r="F4865" s="3" t="s">
        <v>10742</v>
      </c>
      <c r="G4865" s="3" t="s">
        <v>10743</v>
      </c>
      <c r="H4865" s="3">
        <v>52</v>
      </c>
      <c r="I4865" s="3">
        <v>34.64</v>
      </c>
      <c r="J4865" s="3">
        <v>12</v>
      </c>
      <c r="K4865" s="3">
        <v>415.68</v>
      </c>
      <c r="L4865" s="3" t="s">
        <v>18</v>
      </c>
      <c r="M4865" s="5">
        <v>4</v>
      </c>
      <c r="N4865" s="6" t="str">
        <f>IF(ev_charging_network_usage_!$I4865&lt;=10,"Low",IF(ev_charging_network_usage_!$I4865&lt;=30,"Medium","High"))</f>
        <v>High</v>
      </c>
      <c r="O4865" s="6" t="str">
        <f t="shared" si="305"/>
        <v>Medium Satisfaction</v>
      </c>
      <c r="P4865" s="6" t="str">
        <f>IF(ev_charging_network_usage_!$H4865&lt;30,"Short Charging",IF(ev_charging_network_usage_!$H4865&lt;=60,"Medium Charging","Long Charging"))</f>
        <v>Medium Charging</v>
      </c>
      <c r="Q4865" s="6">
        <f t="shared" si="304"/>
        <v>3</v>
      </c>
      <c r="R4865" s="30">
        <f t="shared" si="302"/>
        <v>0.75416666666666665</v>
      </c>
      <c r="S4865" s="28">
        <f t="shared" si="303"/>
        <v>45372</v>
      </c>
      <c r="T4865" s="28"/>
    </row>
    <row r="4866" spans="1:20" ht="13.2" x14ac:dyDescent="0.25">
      <c r="A4866" s="7" t="s">
        <v>10744</v>
      </c>
      <c r="B4866" s="7" t="s">
        <v>14</v>
      </c>
      <c r="C4866" s="7" t="s">
        <v>30</v>
      </c>
      <c r="D4866" s="7" t="s">
        <v>22</v>
      </c>
      <c r="E4866" s="7" t="s">
        <v>35</v>
      </c>
      <c r="F4866" s="8">
        <v>45201.478472222225</v>
      </c>
      <c r="G4866" s="8">
        <v>45201.538888888892</v>
      </c>
      <c r="H4866" s="7">
        <v>87</v>
      </c>
      <c r="I4866" s="7">
        <v>29.47</v>
      </c>
      <c r="J4866" s="7">
        <v>12</v>
      </c>
      <c r="K4866" s="7">
        <v>353.64</v>
      </c>
      <c r="L4866" s="7" t="s">
        <v>27</v>
      </c>
      <c r="M4866" s="9">
        <v>2</v>
      </c>
      <c r="N4866" s="6" t="str">
        <f>IF(ev_charging_network_usage_!$I4866&lt;=10,"Low",IF(ev_charging_network_usage_!$I4866&lt;=30,"Medium","High"))</f>
        <v>Medium</v>
      </c>
      <c r="O4866" s="6" t="str">
        <f t="shared" si="305"/>
        <v>Low Satisfaction</v>
      </c>
      <c r="P4866" s="6" t="str">
        <f>IF(ev_charging_network_usage_!$H4866&lt;30,"Short Charging",IF(ev_charging_network_usage_!$H4866&lt;=60,"Medium Charging","Long Charging"))</f>
        <v>Long Charging</v>
      </c>
      <c r="Q4866" s="6">
        <f t="shared" si="304"/>
        <v>2</v>
      </c>
      <c r="R4866" s="30">
        <f t="shared" ref="R4866:R4929" si="306">TIME(HOUR(F4866),MINUTE(F4866),SECOND(F4866))</f>
        <v>0.47847222222222224</v>
      </c>
      <c r="S4866" s="28">
        <f t="shared" ref="S4866:S4929" si="307">DATE(YEAR(F4866),MONTH(F4866),DAY(F4866))</f>
        <v>45201</v>
      </c>
      <c r="T4866" s="28"/>
    </row>
    <row r="4867" spans="1:20" ht="13.2" x14ac:dyDescent="0.25">
      <c r="A4867" s="3" t="s">
        <v>10745</v>
      </c>
      <c r="B4867" s="3" t="s">
        <v>14</v>
      </c>
      <c r="C4867" s="3" t="s">
        <v>21</v>
      </c>
      <c r="D4867" s="3" t="s">
        <v>16</v>
      </c>
      <c r="E4867" s="3" t="s">
        <v>35</v>
      </c>
      <c r="F4867" s="3" t="s">
        <v>10746</v>
      </c>
      <c r="G4867" s="3" t="s">
        <v>10747</v>
      </c>
      <c r="H4867" s="3">
        <v>29</v>
      </c>
      <c r="I4867" s="3">
        <v>36.58</v>
      </c>
      <c r="J4867" s="3">
        <v>8</v>
      </c>
      <c r="K4867" s="3">
        <v>292.64</v>
      </c>
      <c r="L4867" s="3" t="s">
        <v>18</v>
      </c>
      <c r="M4867" s="5">
        <v>1</v>
      </c>
      <c r="N4867" s="6" t="str">
        <f>IF(ev_charging_network_usage_!$I4867&lt;=10,"Low",IF(ev_charging_network_usage_!$I4867&lt;=30,"Medium","High"))</f>
        <v>High</v>
      </c>
      <c r="O4867" s="6" t="str">
        <f t="shared" si="305"/>
        <v>Low Satisfaction</v>
      </c>
      <c r="P4867" s="6" t="str">
        <f>IF(ev_charging_network_usage_!$H4867&lt;30,"Short Charging",IF(ev_charging_network_usage_!$H4867&lt;=60,"Medium Charging","Long Charging"))</f>
        <v>Short Charging</v>
      </c>
      <c r="Q4867" s="6">
        <f t="shared" ref="Q4867:Q4930" si="308">IF(C4867="Fast Charger",1,IF(C4867="Standard Charger",2,IF(C4867="Super Fast Charger",3,"")))</f>
        <v>1</v>
      </c>
      <c r="R4867" s="30">
        <f t="shared" si="306"/>
        <v>0.22777777777777777</v>
      </c>
      <c r="S4867" s="28">
        <f t="shared" si="307"/>
        <v>44944</v>
      </c>
      <c r="T4867" s="28"/>
    </row>
    <row r="4868" spans="1:20" ht="13.2" x14ac:dyDescent="0.25">
      <c r="A4868" s="7" t="s">
        <v>10748</v>
      </c>
      <c r="B4868" s="7" t="s">
        <v>43</v>
      </c>
      <c r="C4868" s="7" t="s">
        <v>21</v>
      </c>
      <c r="D4868" s="7" t="s">
        <v>31</v>
      </c>
      <c r="E4868" s="7" t="s">
        <v>17</v>
      </c>
      <c r="F4868" s="8">
        <v>45358.48541666667</v>
      </c>
      <c r="G4868" s="8">
        <v>45358.531944444447</v>
      </c>
      <c r="H4868" s="7">
        <v>67</v>
      </c>
      <c r="I4868" s="7">
        <v>18.13</v>
      </c>
      <c r="J4868" s="7">
        <v>15</v>
      </c>
      <c r="K4868" s="7">
        <v>271.95</v>
      </c>
      <c r="L4868" s="7" t="s">
        <v>38</v>
      </c>
      <c r="M4868" s="9">
        <v>2</v>
      </c>
      <c r="N4868" s="6" t="str">
        <f>IF(ev_charging_network_usage_!$I4868&lt;=10,"Low",IF(ev_charging_network_usage_!$I4868&lt;=30,"Medium","High"))</f>
        <v>Medium</v>
      </c>
      <c r="O4868" s="6" t="str">
        <f t="shared" ref="O4868:O4931" si="309">IF(M4868&lt;=2,"Low Satisfaction",IF(M4868&lt;=4,"Medium Satisfaction","High Satisfaction"))</f>
        <v>Low Satisfaction</v>
      </c>
      <c r="P4868" s="6" t="str">
        <f>IF(ev_charging_network_usage_!$H4868&lt;30,"Short Charging",IF(ev_charging_network_usage_!$H4868&lt;=60,"Medium Charging","Long Charging"))</f>
        <v>Long Charging</v>
      </c>
      <c r="Q4868" s="6">
        <f t="shared" si="308"/>
        <v>1</v>
      </c>
      <c r="R4868" s="30">
        <f t="shared" si="306"/>
        <v>0.48541666666666666</v>
      </c>
      <c r="S4868" s="28">
        <f t="shared" si="307"/>
        <v>45358</v>
      </c>
      <c r="T4868" s="28"/>
    </row>
    <row r="4869" spans="1:20" ht="13.2" x14ac:dyDescent="0.25">
      <c r="A4869" s="3" t="s">
        <v>10749</v>
      </c>
      <c r="B4869" s="3" t="s">
        <v>78</v>
      </c>
      <c r="C4869" s="3" t="s">
        <v>21</v>
      </c>
      <c r="D4869" s="3" t="s">
        <v>31</v>
      </c>
      <c r="E4869" s="3" t="s">
        <v>35</v>
      </c>
      <c r="F4869" s="10">
        <v>45240.292361111111</v>
      </c>
      <c r="G4869" s="10">
        <v>45240.336805555555</v>
      </c>
      <c r="H4869" s="3">
        <v>64</v>
      </c>
      <c r="I4869" s="3">
        <v>38.31</v>
      </c>
      <c r="J4869" s="3">
        <v>8</v>
      </c>
      <c r="K4869" s="3">
        <v>306.48</v>
      </c>
      <c r="L4869" s="3" t="s">
        <v>27</v>
      </c>
      <c r="M4869" s="5">
        <v>4</v>
      </c>
      <c r="N4869" s="6" t="str">
        <f>IF(ev_charging_network_usage_!$I4869&lt;=10,"Low",IF(ev_charging_network_usage_!$I4869&lt;=30,"Medium","High"))</f>
        <v>High</v>
      </c>
      <c r="O4869" s="6" t="str">
        <f t="shared" si="309"/>
        <v>Medium Satisfaction</v>
      </c>
      <c r="P4869" s="6" t="str">
        <f>IF(ev_charging_network_usage_!$H4869&lt;30,"Short Charging",IF(ev_charging_network_usage_!$H4869&lt;=60,"Medium Charging","Long Charging"))</f>
        <v>Long Charging</v>
      </c>
      <c r="Q4869" s="6">
        <f t="shared" si="308"/>
        <v>1</v>
      </c>
      <c r="R4869" s="30">
        <f t="shared" si="306"/>
        <v>0.29236111111111113</v>
      </c>
      <c r="S4869" s="28">
        <f t="shared" si="307"/>
        <v>45240</v>
      </c>
      <c r="T4869" s="28"/>
    </row>
    <row r="4870" spans="1:20" ht="13.2" x14ac:dyDescent="0.25">
      <c r="A4870" s="7" t="s">
        <v>10750</v>
      </c>
      <c r="B4870" s="7" t="s">
        <v>59</v>
      </c>
      <c r="C4870" s="7" t="s">
        <v>15</v>
      </c>
      <c r="D4870" s="7" t="s">
        <v>34</v>
      </c>
      <c r="E4870" s="7" t="s">
        <v>35</v>
      </c>
      <c r="F4870" s="7" t="s">
        <v>10751</v>
      </c>
      <c r="G4870" s="7" t="s">
        <v>10752</v>
      </c>
      <c r="H4870" s="7">
        <v>98</v>
      </c>
      <c r="I4870" s="7">
        <v>48.78</v>
      </c>
      <c r="J4870" s="7">
        <v>10</v>
      </c>
      <c r="K4870" s="7">
        <v>487.8</v>
      </c>
      <c r="L4870" s="7" t="s">
        <v>27</v>
      </c>
      <c r="M4870" s="9">
        <v>4</v>
      </c>
      <c r="N4870" s="6" t="str">
        <f>IF(ev_charging_network_usage_!$I4870&lt;=10,"Low",IF(ev_charging_network_usage_!$I4870&lt;=30,"Medium","High"))</f>
        <v>High</v>
      </c>
      <c r="O4870" s="6" t="str">
        <f t="shared" si="309"/>
        <v>Medium Satisfaction</v>
      </c>
      <c r="P4870" s="6" t="str">
        <f>IF(ev_charging_network_usage_!$H4870&lt;30,"Short Charging",IF(ev_charging_network_usage_!$H4870&lt;=60,"Medium Charging","Long Charging"))</f>
        <v>Long Charging</v>
      </c>
      <c r="Q4870" s="6">
        <f t="shared" si="308"/>
        <v>3</v>
      </c>
      <c r="R4870" s="30">
        <f t="shared" si="306"/>
        <v>0.85763888888888884</v>
      </c>
      <c r="S4870" s="28">
        <f t="shared" si="307"/>
        <v>45247</v>
      </c>
      <c r="T4870" s="28"/>
    </row>
    <row r="4871" spans="1:20" ht="13.2" x14ac:dyDescent="0.25">
      <c r="A4871" s="3" t="s">
        <v>10753</v>
      </c>
      <c r="B4871" s="3" t="s">
        <v>59</v>
      </c>
      <c r="C4871" s="3" t="s">
        <v>30</v>
      </c>
      <c r="D4871" s="3" t="s">
        <v>31</v>
      </c>
      <c r="E4871" s="3" t="s">
        <v>35</v>
      </c>
      <c r="F4871" s="3" t="s">
        <v>10754</v>
      </c>
      <c r="G4871" s="3" t="s">
        <v>10755</v>
      </c>
      <c r="H4871" s="3">
        <v>106</v>
      </c>
      <c r="I4871" s="3">
        <v>29.69</v>
      </c>
      <c r="J4871" s="3">
        <v>8</v>
      </c>
      <c r="K4871" s="3">
        <v>237.52</v>
      </c>
      <c r="L4871" s="3" t="s">
        <v>27</v>
      </c>
      <c r="M4871" s="5">
        <v>2</v>
      </c>
      <c r="N4871" s="6" t="str">
        <f>IF(ev_charging_network_usage_!$I4871&lt;=10,"Low",IF(ev_charging_network_usage_!$I4871&lt;=30,"Medium","High"))</f>
        <v>Medium</v>
      </c>
      <c r="O4871" s="6" t="str">
        <f t="shared" si="309"/>
        <v>Low Satisfaction</v>
      </c>
      <c r="P4871" s="6" t="str">
        <f>IF(ev_charging_network_usage_!$H4871&lt;30,"Short Charging",IF(ev_charging_network_usage_!$H4871&lt;=60,"Medium Charging","Long Charging"))</f>
        <v>Long Charging</v>
      </c>
      <c r="Q4871" s="6">
        <f t="shared" si="308"/>
        <v>2</v>
      </c>
      <c r="R4871" s="30">
        <f t="shared" si="306"/>
        <v>0.1388888888888889</v>
      </c>
      <c r="S4871" s="28">
        <f t="shared" si="307"/>
        <v>45192</v>
      </c>
      <c r="T4871" s="28"/>
    </row>
    <row r="4872" spans="1:20" ht="13.2" x14ac:dyDescent="0.25">
      <c r="A4872" s="7" t="s">
        <v>10756</v>
      </c>
      <c r="B4872" s="7" t="s">
        <v>59</v>
      </c>
      <c r="C4872" s="7" t="s">
        <v>30</v>
      </c>
      <c r="D4872" s="7" t="s">
        <v>22</v>
      </c>
      <c r="E4872" s="7" t="s">
        <v>17</v>
      </c>
      <c r="F4872" s="8">
        <v>45634.420138888891</v>
      </c>
      <c r="G4872" s="8">
        <v>45634.458333333336</v>
      </c>
      <c r="H4872" s="7">
        <v>55</v>
      </c>
      <c r="I4872" s="7">
        <v>7.19</v>
      </c>
      <c r="J4872" s="7">
        <v>15</v>
      </c>
      <c r="K4872" s="7">
        <v>107.85</v>
      </c>
      <c r="L4872" s="7" t="s">
        <v>18</v>
      </c>
      <c r="M4872" s="9">
        <v>3</v>
      </c>
      <c r="N4872" s="6" t="str">
        <f>IF(ev_charging_network_usage_!$I4872&lt;=10,"Low",IF(ev_charging_network_usage_!$I4872&lt;=30,"Medium","High"))</f>
        <v>Low</v>
      </c>
      <c r="O4872" s="6" t="str">
        <f t="shared" si="309"/>
        <v>Medium Satisfaction</v>
      </c>
      <c r="P4872" s="6" t="str">
        <f>IF(ev_charging_network_usage_!$H4872&lt;30,"Short Charging",IF(ev_charging_network_usage_!$H4872&lt;=60,"Medium Charging","Long Charging"))</f>
        <v>Medium Charging</v>
      </c>
      <c r="Q4872" s="6">
        <f t="shared" si="308"/>
        <v>2</v>
      </c>
      <c r="R4872" s="30">
        <f t="shared" si="306"/>
        <v>0.4201388888888889</v>
      </c>
      <c r="S4872" s="28">
        <f t="shared" si="307"/>
        <v>45634</v>
      </c>
      <c r="T4872" s="28"/>
    </row>
    <row r="4873" spans="1:20" ht="13.2" x14ac:dyDescent="0.25">
      <c r="A4873" s="3" t="s">
        <v>10757</v>
      </c>
      <c r="B4873" s="3" t="s">
        <v>29</v>
      </c>
      <c r="C4873" s="3" t="s">
        <v>21</v>
      </c>
      <c r="D4873" s="3" t="s">
        <v>16</v>
      </c>
      <c r="E4873" s="3" t="s">
        <v>35</v>
      </c>
      <c r="F4873" s="4">
        <v>45300.106249999997</v>
      </c>
      <c r="G4873" s="4">
        <v>45300.169444444444</v>
      </c>
      <c r="H4873" s="3">
        <v>91</v>
      </c>
      <c r="I4873" s="3">
        <v>32.520000000000003</v>
      </c>
      <c r="J4873" s="3">
        <v>15</v>
      </c>
      <c r="K4873" s="3">
        <v>487.8</v>
      </c>
      <c r="L4873" s="3" t="s">
        <v>23</v>
      </c>
      <c r="M4873" s="5">
        <v>4</v>
      </c>
      <c r="N4873" s="6" t="str">
        <f>IF(ev_charging_network_usage_!$I4873&lt;=10,"Low",IF(ev_charging_network_usage_!$I4873&lt;=30,"Medium","High"))</f>
        <v>High</v>
      </c>
      <c r="O4873" s="6" t="str">
        <f t="shared" si="309"/>
        <v>Medium Satisfaction</v>
      </c>
      <c r="P4873" s="6" t="str">
        <f>IF(ev_charging_network_usage_!$H4873&lt;30,"Short Charging",IF(ev_charging_network_usage_!$H4873&lt;=60,"Medium Charging","Long Charging"))</f>
        <v>Long Charging</v>
      </c>
      <c r="Q4873" s="6">
        <f t="shared" si="308"/>
        <v>1</v>
      </c>
      <c r="R4873" s="30">
        <f t="shared" si="306"/>
        <v>0.10625</v>
      </c>
      <c r="S4873" s="28">
        <f t="shared" si="307"/>
        <v>45300</v>
      </c>
      <c r="T4873" s="28"/>
    </row>
    <row r="4874" spans="1:20" ht="13.2" x14ac:dyDescent="0.25">
      <c r="A4874" s="7" t="s">
        <v>10758</v>
      </c>
      <c r="B4874" s="7" t="s">
        <v>48</v>
      </c>
      <c r="C4874" s="7" t="s">
        <v>21</v>
      </c>
      <c r="D4874" s="7" t="s">
        <v>31</v>
      </c>
      <c r="E4874" s="7" t="s">
        <v>35</v>
      </c>
      <c r="F4874" s="8">
        <v>45393.220138888886</v>
      </c>
      <c r="G4874" s="8">
        <v>45393.251388888886</v>
      </c>
      <c r="H4874" s="7">
        <v>45</v>
      </c>
      <c r="I4874" s="7">
        <v>49.56</v>
      </c>
      <c r="J4874" s="7">
        <v>10</v>
      </c>
      <c r="K4874" s="7">
        <v>495.6</v>
      </c>
      <c r="L4874" s="7" t="s">
        <v>18</v>
      </c>
      <c r="M4874" s="9">
        <v>2</v>
      </c>
      <c r="N4874" s="6" t="str">
        <f>IF(ev_charging_network_usage_!$I4874&lt;=10,"Low",IF(ev_charging_network_usage_!$I4874&lt;=30,"Medium","High"))</f>
        <v>High</v>
      </c>
      <c r="O4874" s="6" t="str">
        <f t="shared" si="309"/>
        <v>Low Satisfaction</v>
      </c>
      <c r="P4874" s="6" t="str">
        <f>IF(ev_charging_network_usage_!$H4874&lt;30,"Short Charging",IF(ev_charging_network_usage_!$H4874&lt;=60,"Medium Charging","Long Charging"))</f>
        <v>Medium Charging</v>
      </c>
      <c r="Q4874" s="6">
        <f t="shared" si="308"/>
        <v>1</v>
      </c>
      <c r="R4874" s="30">
        <f t="shared" si="306"/>
        <v>0.22013888888888888</v>
      </c>
      <c r="S4874" s="28">
        <f t="shared" si="307"/>
        <v>45393</v>
      </c>
      <c r="T4874" s="28"/>
    </row>
    <row r="4875" spans="1:20" ht="13.2" x14ac:dyDescent="0.25">
      <c r="A4875" s="3" t="s">
        <v>10759</v>
      </c>
      <c r="B4875" s="3" t="s">
        <v>43</v>
      </c>
      <c r="C4875" s="3" t="s">
        <v>30</v>
      </c>
      <c r="D4875" s="3" t="s">
        <v>22</v>
      </c>
      <c r="E4875" s="3" t="s">
        <v>17</v>
      </c>
      <c r="F4875" s="4">
        <v>44959.236111111109</v>
      </c>
      <c r="G4875" s="4">
        <v>44959.277777777781</v>
      </c>
      <c r="H4875" s="3">
        <v>60</v>
      </c>
      <c r="I4875" s="3">
        <v>38.700000000000003</v>
      </c>
      <c r="J4875" s="3">
        <v>10</v>
      </c>
      <c r="K4875" s="3">
        <v>387</v>
      </c>
      <c r="L4875" s="3" t="s">
        <v>38</v>
      </c>
      <c r="M4875" s="5">
        <v>2</v>
      </c>
      <c r="N4875" s="6" t="str">
        <f>IF(ev_charging_network_usage_!$I4875&lt;=10,"Low",IF(ev_charging_network_usage_!$I4875&lt;=30,"Medium","High"))</f>
        <v>High</v>
      </c>
      <c r="O4875" s="6" t="str">
        <f t="shared" si="309"/>
        <v>Low Satisfaction</v>
      </c>
      <c r="P4875" s="6" t="str">
        <f>IF(ev_charging_network_usage_!$H4875&lt;30,"Short Charging",IF(ev_charging_network_usage_!$H4875&lt;=60,"Medium Charging","Long Charging"))</f>
        <v>Medium Charging</v>
      </c>
      <c r="Q4875" s="6">
        <f t="shared" si="308"/>
        <v>2</v>
      </c>
      <c r="R4875" s="30">
        <f t="shared" si="306"/>
        <v>0.2361111111111111</v>
      </c>
      <c r="S4875" s="28">
        <f t="shared" si="307"/>
        <v>44959</v>
      </c>
      <c r="T4875" s="28"/>
    </row>
    <row r="4876" spans="1:20" ht="13.2" x14ac:dyDescent="0.25">
      <c r="A4876" s="7" t="s">
        <v>10760</v>
      </c>
      <c r="B4876" s="7" t="s">
        <v>78</v>
      </c>
      <c r="C4876" s="7" t="s">
        <v>15</v>
      </c>
      <c r="D4876" s="7" t="s">
        <v>16</v>
      </c>
      <c r="E4876" s="7" t="s">
        <v>17</v>
      </c>
      <c r="F4876" s="11">
        <v>45242.993055555555</v>
      </c>
      <c r="G4876" s="11">
        <v>45272.027777777781</v>
      </c>
      <c r="H4876" s="7">
        <v>50</v>
      </c>
      <c r="I4876" s="7">
        <v>43.99</v>
      </c>
      <c r="J4876" s="7">
        <v>15</v>
      </c>
      <c r="K4876" s="7">
        <v>659.85</v>
      </c>
      <c r="L4876" s="7" t="s">
        <v>23</v>
      </c>
      <c r="M4876" s="9">
        <v>5</v>
      </c>
      <c r="N4876" s="6" t="str">
        <f>IF(ev_charging_network_usage_!$I4876&lt;=10,"Low",IF(ev_charging_network_usage_!$I4876&lt;=30,"Medium","High"))</f>
        <v>High</v>
      </c>
      <c r="O4876" s="6" t="str">
        <f t="shared" si="309"/>
        <v>High Satisfaction</v>
      </c>
      <c r="P4876" s="6" t="str">
        <f>IF(ev_charging_network_usage_!$H4876&lt;30,"Short Charging",IF(ev_charging_network_usage_!$H4876&lt;=60,"Medium Charging","Long Charging"))</f>
        <v>Medium Charging</v>
      </c>
      <c r="Q4876" s="6">
        <f t="shared" si="308"/>
        <v>3</v>
      </c>
      <c r="R4876" s="30">
        <f t="shared" si="306"/>
        <v>0.99305555555555558</v>
      </c>
      <c r="S4876" s="28">
        <f t="shared" si="307"/>
        <v>45242</v>
      </c>
      <c r="T4876" s="28"/>
    </row>
    <row r="4877" spans="1:20" ht="13.2" x14ac:dyDescent="0.25">
      <c r="A4877" s="3" t="s">
        <v>10761</v>
      </c>
      <c r="B4877" s="3" t="s">
        <v>14</v>
      </c>
      <c r="C4877" s="3" t="s">
        <v>21</v>
      </c>
      <c r="D4877" s="3" t="s">
        <v>22</v>
      </c>
      <c r="E4877" s="3" t="s">
        <v>35</v>
      </c>
      <c r="F4877" s="4">
        <v>45605.353472222225</v>
      </c>
      <c r="G4877" s="4">
        <v>45605.418055555558</v>
      </c>
      <c r="H4877" s="3">
        <v>93</v>
      </c>
      <c r="I4877" s="3">
        <v>43.18</v>
      </c>
      <c r="J4877" s="3">
        <v>10</v>
      </c>
      <c r="K4877" s="3">
        <v>431.8</v>
      </c>
      <c r="L4877" s="3" t="s">
        <v>18</v>
      </c>
      <c r="M4877" s="5">
        <v>1</v>
      </c>
      <c r="N4877" s="6" t="str">
        <f>IF(ev_charging_network_usage_!$I4877&lt;=10,"Low",IF(ev_charging_network_usage_!$I4877&lt;=30,"Medium","High"))</f>
        <v>High</v>
      </c>
      <c r="O4877" s="6" t="str">
        <f t="shared" si="309"/>
        <v>Low Satisfaction</v>
      </c>
      <c r="P4877" s="6" t="str">
        <f>IF(ev_charging_network_usage_!$H4877&lt;30,"Short Charging",IF(ev_charging_network_usage_!$H4877&lt;=60,"Medium Charging","Long Charging"))</f>
        <v>Long Charging</v>
      </c>
      <c r="Q4877" s="6">
        <f t="shared" si="308"/>
        <v>1</v>
      </c>
      <c r="R4877" s="30">
        <f t="shared" si="306"/>
        <v>0.35347222222222224</v>
      </c>
      <c r="S4877" s="28">
        <f t="shared" si="307"/>
        <v>45605</v>
      </c>
      <c r="T4877" s="28"/>
    </row>
    <row r="4878" spans="1:20" ht="13.2" x14ac:dyDescent="0.25">
      <c r="A4878" s="7" t="s">
        <v>10762</v>
      </c>
      <c r="B4878" s="7" t="s">
        <v>14</v>
      </c>
      <c r="C4878" s="7" t="s">
        <v>15</v>
      </c>
      <c r="D4878" s="7" t="s">
        <v>34</v>
      </c>
      <c r="E4878" s="7" t="s">
        <v>35</v>
      </c>
      <c r="F4878" s="7" t="s">
        <v>10763</v>
      </c>
      <c r="G4878" s="7" t="s">
        <v>10764</v>
      </c>
      <c r="H4878" s="7">
        <v>34</v>
      </c>
      <c r="I4878" s="7">
        <v>48.37</v>
      </c>
      <c r="J4878" s="7">
        <v>15</v>
      </c>
      <c r="K4878" s="7">
        <v>725.55</v>
      </c>
      <c r="L4878" s="7" t="s">
        <v>27</v>
      </c>
      <c r="M4878" s="9">
        <v>2</v>
      </c>
      <c r="N4878" s="6" t="str">
        <f>IF(ev_charging_network_usage_!$I4878&lt;=10,"Low",IF(ev_charging_network_usage_!$I4878&lt;=30,"Medium","High"))</f>
        <v>High</v>
      </c>
      <c r="O4878" s="6" t="str">
        <f t="shared" si="309"/>
        <v>Low Satisfaction</v>
      </c>
      <c r="P4878" s="6" t="str">
        <f>IF(ev_charging_network_usage_!$H4878&lt;30,"Short Charging",IF(ev_charging_network_usage_!$H4878&lt;=60,"Medium Charging","Long Charging"))</f>
        <v>Medium Charging</v>
      </c>
      <c r="Q4878" s="6">
        <f t="shared" si="308"/>
        <v>3</v>
      </c>
      <c r="R4878" s="30">
        <f t="shared" si="306"/>
        <v>0.80625000000000002</v>
      </c>
      <c r="S4878" s="28">
        <f t="shared" si="307"/>
        <v>45614</v>
      </c>
      <c r="T4878" s="28"/>
    </row>
    <row r="4879" spans="1:20" ht="13.2" x14ac:dyDescent="0.25">
      <c r="A4879" s="3" t="s">
        <v>10765</v>
      </c>
      <c r="B4879" s="3" t="s">
        <v>43</v>
      </c>
      <c r="C4879" s="3" t="s">
        <v>30</v>
      </c>
      <c r="D4879" s="3" t="s">
        <v>31</v>
      </c>
      <c r="E4879" s="3" t="s">
        <v>35</v>
      </c>
      <c r="F4879" s="3" t="s">
        <v>10766</v>
      </c>
      <c r="G4879" s="3" t="s">
        <v>10767</v>
      </c>
      <c r="H4879" s="3">
        <v>35</v>
      </c>
      <c r="I4879" s="3">
        <v>35.49</v>
      </c>
      <c r="J4879" s="3">
        <v>10</v>
      </c>
      <c r="K4879" s="3">
        <v>354.9</v>
      </c>
      <c r="L4879" s="3" t="s">
        <v>27</v>
      </c>
      <c r="M4879" s="5">
        <v>1</v>
      </c>
      <c r="N4879" s="6" t="str">
        <f>IF(ev_charging_network_usage_!$I4879&lt;=10,"Low",IF(ev_charging_network_usage_!$I4879&lt;=30,"Medium","High"))</f>
        <v>High</v>
      </c>
      <c r="O4879" s="6" t="str">
        <f t="shared" si="309"/>
        <v>Low Satisfaction</v>
      </c>
      <c r="P4879" s="6" t="str">
        <f>IF(ev_charging_network_usage_!$H4879&lt;30,"Short Charging",IF(ev_charging_network_usage_!$H4879&lt;=60,"Medium Charging","Long Charging"))</f>
        <v>Medium Charging</v>
      </c>
      <c r="Q4879" s="6">
        <f t="shared" si="308"/>
        <v>2</v>
      </c>
      <c r="R4879" s="30">
        <f t="shared" si="306"/>
        <v>0.26944444444444443</v>
      </c>
      <c r="S4879" s="28">
        <f t="shared" si="307"/>
        <v>45438</v>
      </c>
      <c r="T4879" s="28"/>
    </row>
    <row r="4880" spans="1:20" ht="13.2" x14ac:dyDescent="0.25">
      <c r="A4880" s="7" t="s">
        <v>10768</v>
      </c>
      <c r="B4880" s="7" t="s">
        <v>29</v>
      </c>
      <c r="C4880" s="7" t="s">
        <v>30</v>
      </c>
      <c r="D4880" s="7" t="s">
        <v>22</v>
      </c>
      <c r="E4880" s="7" t="s">
        <v>35</v>
      </c>
      <c r="F4880" s="7" t="s">
        <v>10769</v>
      </c>
      <c r="G4880" s="7" t="s">
        <v>10770</v>
      </c>
      <c r="H4880" s="7">
        <v>54</v>
      </c>
      <c r="I4880" s="7">
        <v>4.63</v>
      </c>
      <c r="J4880" s="7">
        <v>15</v>
      </c>
      <c r="K4880" s="7">
        <v>69.45</v>
      </c>
      <c r="L4880" s="7" t="s">
        <v>18</v>
      </c>
      <c r="M4880" s="9">
        <v>3</v>
      </c>
      <c r="N4880" s="6" t="str">
        <f>IF(ev_charging_network_usage_!$I4880&lt;=10,"Low",IF(ev_charging_network_usage_!$I4880&lt;=30,"Medium","High"))</f>
        <v>Low</v>
      </c>
      <c r="O4880" s="6" t="str">
        <f t="shared" si="309"/>
        <v>Medium Satisfaction</v>
      </c>
      <c r="P4880" s="6" t="str">
        <f>IF(ev_charging_network_usage_!$H4880&lt;30,"Short Charging",IF(ev_charging_network_usage_!$H4880&lt;=60,"Medium Charging","Long Charging"))</f>
        <v>Medium Charging</v>
      </c>
      <c r="Q4880" s="6">
        <f t="shared" si="308"/>
        <v>2</v>
      </c>
      <c r="R4880" s="30">
        <f t="shared" si="306"/>
        <v>0.88472222222222219</v>
      </c>
      <c r="S4880" s="28">
        <f t="shared" si="307"/>
        <v>45191</v>
      </c>
      <c r="T4880" s="28"/>
    </row>
    <row r="4881" spans="1:20" ht="13.2" x14ac:dyDescent="0.25">
      <c r="A4881" s="3" t="s">
        <v>10771</v>
      </c>
      <c r="B4881" s="3" t="s">
        <v>59</v>
      </c>
      <c r="C4881" s="3" t="s">
        <v>30</v>
      </c>
      <c r="D4881" s="3" t="s">
        <v>22</v>
      </c>
      <c r="E4881" s="3" t="s">
        <v>17</v>
      </c>
      <c r="F4881" s="3" t="s">
        <v>10772</v>
      </c>
      <c r="G4881" s="3" t="s">
        <v>10773</v>
      </c>
      <c r="H4881" s="3">
        <v>115</v>
      </c>
      <c r="I4881" s="3">
        <v>24.05</v>
      </c>
      <c r="J4881" s="3">
        <v>10</v>
      </c>
      <c r="K4881" s="3">
        <v>240.5</v>
      </c>
      <c r="L4881" s="3" t="s">
        <v>23</v>
      </c>
      <c r="M4881" s="5">
        <v>2</v>
      </c>
      <c r="N4881" s="6" t="str">
        <f>IF(ev_charging_network_usage_!$I4881&lt;=10,"Low",IF(ev_charging_network_usage_!$I4881&lt;=30,"Medium","High"))</f>
        <v>Medium</v>
      </c>
      <c r="O4881" s="6" t="str">
        <f t="shared" si="309"/>
        <v>Low Satisfaction</v>
      </c>
      <c r="P4881" s="6" t="str">
        <f>IF(ev_charging_network_usage_!$H4881&lt;30,"Short Charging",IF(ev_charging_network_usage_!$H4881&lt;=60,"Medium Charging","Long Charging"))</f>
        <v>Long Charging</v>
      </c>
      <c r="Q4881" s="6">
        <f t="shared" si="308"/>
        <v>2</v>
      </c>
      <c r="R4881" s="30">
        <f t="shared" si="306"/>
        <v>0.16388888888888889</v>
      </c>
      <c r="S4881" s="28">
        <f t="shared" si="307"/>
        <v>45188</v>
      </c>
      <c r="T4881" s="28"/>
    </row>
    <row r="4882" spans="1:20" ht="13.2" x14ac:dyDescent="0.25">
      <c r="A4882" s="7" t="s">
        <v>10774</v>
      </c>
      <c r="B4882" s="7" t="s">
        <v>29</v>
      </c>
      <c r="C4882" s="7" t="s">
        <v>21</v>
      </c>
      <c r="D4882" s="7" t="s">
        <v>16</v>
      </c>
      <c r="E4882" s="7" t="s">
        <v>35</v>
      </c>
      <c r="F4882" s="8">
        <v>45331.09097222222</v>
      </c>
      <c r="G4882" s="8">
        <v>45331.113194444442</v>
      </c>
      <c r="H4882" s="7">
        <v>32</v>
      </c>
      <c r="I4882" s="7">
        <v>35.21</v>
      </c>
      <c r="J4882" s="7">
        <v>15</v>
      </c>
      <c r="K4882" s="7">
        <v>528.15</v>
      </c>
      <c r="L4882" s="7" t="s">
        <v>18</v>
      </c>
      <c r="M4882" s="9">
        <v>1</v>
      </c>
      <c r="N4882" s="6" t="str">
        <f>IF(ev_charging_network_usage_!$I4882&lt;=10,"Low",IF(ev_charging_network_usage_!$I4882&lt;=30,"Medium","High"))</f>
        <v>High</v>
      </c>
      <c r="O4882" s="6" t="str">
        <f t="shared" si="309"/>
        <v>Low Satisfaction</v>
      </c>
      <c r="P4882" s="6" t="str">
        <f>IF(ev_charging_network_usage_!$H4882&lt;30,"Short Charging",IF(ev_charging_network_usage_!$H4882&lt;=60,"Medium Charging","Long Charging"))</f>
        <v>Medium Charging</v>
      </c>
      <c r="Q4882" s="6">
        <f t="shared" si="308"/>
        <v>1</v>
      </c>
      <c r="R4882" s="30">
        <f t="shared" si="306"/>
        <v>9.0972222222222218E-2</v>
      </c>
      <c r="S4882" s="28">
        <f t="shared" si="307"/>
        <v>45331</v>
      </c>
      <c r="T4882" s="28"/>
    </row>
    <row r="4883" spans="1:20" ht="13.2" x14ac:dyDescent="0.25">
      <c r="A4883" s="3" t="s">
        <v>10775</v>
      </c>
      <c r="B4883" s="3" t="s">
        <v>48</v>
      </c>
      <c r="C4883" s="3" t="s">
        <v>15</v>
      </c>
      <c r="D4883" s="3" t="s">
        <v>34</v>
      </c>
      <c r="E4883" s="3" t="s">
        <v>17</v>
      </c>
      <c r="F4883" s="3" t="s">
        <v>10776</v>
      </c>
      <c r="G4883" s="3" t="s">
        <v>10777</v>
      </c>
      <c r="H4883" s="3">
        <v>11</v>
      </c>
      <c r="I4883" s="3">
        <v>47.55</v>
      </c>
      <c r="J4883" s="3">
        <v>8</v>
      </c>
      <c r="K4883" s="3">
        <v>380.4</v>
      </c>
      <c r="L4883" s="3" t="s">
        <v>18</v>
      </c>
      <c r="M4883" s="5">
        <v>4</v>
      </c>
      <c r="N4883" s="6" t="str">
        <f>IF(ev_charging_network_usage_!$I4883&lt;=10,"Low",IF(ev_charging_network_usage_!$I4883&lt;=30,"Medium","High"))</f>
        <v>High</v>
      </c>
      <c r="O4883" s="6" t="str">
        <f t="shared" si="309"/>
        <v>Medium Satisfaction</v>
      </c>
      <c r="P4883" s="6" t="str">
        <f>IF(ev_charging_network_usage_!$H4883&lt;30,"Short Charging",IF(ev_charging_network_usage_!$H4883&lt;=60,"Medium Charging","Long Charging"))</f>
        <v>Short Charging</v>
      </c>
      <c r="Q4883" s="6">
        <f t="shared" si="308"/>
        <v>3</v>
      </c>
      <c r="R4883" s="30">
        <f t="shared" si="306"/>
        <v>0.95763888888888893</v>
      </c>
      <c r="S4883" s="28">
        <f t="shared" si="307"/>
        <v>45155</v>
      </c>
      <c r="T4883" s="28"/>
    </row>
    <row r="4884" spans="1:20" ht="13.2" x14ac:dyDescent="0.25">
      <c r="A4884" s="7" t="s">
        <v>10778</v>
      </c>
      <c r="B4884" s="7" t="s">
        <v>59</v>
      </c>
      <c r="C4884" s="7" t="s">
        <v>15</v>
      </c>
      <c r="D4884" s="7" t="s">
        <v>31</v>
      </c>
      <c r="E4884" s="7" t="s">
        <v>17</v>
      </c>
      <c r="F4884" s="7" t="s">
        <v>10779</v>
      </c>
      <c r="G4884" s="7" t="s">
        <v>10780</v>
      </c>
      <c r="H4884" s="7">
        <v>40</v>
      </c>
      <c r="I4884" s="7">
        <v>20.99</v>
      </c>
      <c r="J4884" s="7">
        <v>15</v>
      </c>
      <c r="K4884" s="7">
        <v>314.85000000000002</v>
      </c>
      <c r="L4884" s="7" t="s">
        <v>27</v>
      </c>
      <c r="M4884" s="9">
        <v>3</v>
      </c>
      <c r="N4884" s="6" t="str">
        <f>IF(ev_charging_network_usage_!$I4884&lt;=10,"Low",IF(ev_charging_network_usage_!$I4884&lt;=30,"Medium","High"))</f>
        <v>Medium</v>
      </c>
      <c r="O4884" s="6" t="str">
        <f t="shared" si="309"/>
        <v>Medium Satisfaction</v>
      </c>
      <c r="P4884" s="6" t="str">
        <f>IF(ev_charging_network_usage_!$H4884&lt;30,"Short Charging",IF(ev_charging_network_usage_!$H4884&lt;=60,"Medium Charging","Long Charging"))</f>
        <v>Medium Charging</v>
      </c>
      <c r="Q4884" s="6">
        <f t="shared" si="308"/>
        <v>3</v>
      </c>
      <c r="R4884" s="30">
        <f t="shared" si="306"/>
        <v>0.67013888888888884</v>
      </c>
      <c r="S4884" s="28">
        <f t="shared" si="307"/>
        <v>45278</v>
      </c>
      <c r="T4884" s="28"/>
    </row>
    <row r="4885" spans="1:20" ht="13.2" x14ac:dyDescent="0.25">
      <c r="A4885" s="3" t="s">
        <v>10781</v>
      </c>
      <c r="B4885" s="3" t="s">
        <v>78</v>
      </c>
      <c r="C4885" s="3" t="s">
        <v>30</v>
      </c>
      <c r="D4885" s="3" t="s">
        <v>22</v>
      </c>
      <c r="E4885" s="3" t="s">
        <v>35</v>
      </c>
      <c r="F4885" s="3" t="s">
        <v>10782</v>
      </c>
      <c r="G4885" s="3" t="s">
        <v>10783</v>
      </c>
      <c r="H4885" s="3">
        <v>40</v>
      </c>
      <c r="I4885" s="3">
        <v>48.02</v>
      </c>
      <c r="J4885" s="3">
        <v>10</v>
      </c>
      <c r="K4885" s="3">
        <v>480.2</v>
      </c>
      <c r="L4885" s="3" t="s">
        <v>27</v>
      </c>
      <c r="M4885" s="5">
        <v>4</v>
      </c>
      <c r="N4885" s="6" t="str">
        <f>IF(ev_charging_network_usage_!$I4885&lt;=10,"Low",IF(ev_charging_network_usage_!$I4885&lt;=30,"Medium","High"))</f>
        <v>High</v>
      </c>
      <c r="O4885" s="6" t="str">
        <f t="shared" si="309"/>
        <v>Medium Satisfaction</v>
      </c>
      <c r="P4885" s="6" t="str">
        <f>IF(ev_charging_network_usage_!$H4885&lt;30,"Short Charging",IF(ev_charging_network_usage_!$H4885&lt;=60,"Medium Charging","Long Charging"))</f>
        <v>Medium Charging</v>
      </c>
      <c r="Q4885" s="6">
        <f t="shared" si="308"/>
        <v>2</v>
      </c>
      <c r="R4885" s="30">
        <f t="shared" si="306"/>
        <v>0.47708333333333336</v>
      </c>
      <c r="S4885" s="28">
        <f t="shared" si="307"/>
        <v>45314</v>
      </c>
      <c r="T4885" s="28"/>
    </row>
    <row r="4886" spans="1:20" ht="13.2" x14ac:dyDescent="0.25">
      <c r="A4886" s="7" t="s">
        <v>10784</v>
      </c>
      <c r="B4886" s="7" t="s">
        <v>20</v>
      </c>
      <c r="C4886" s="7" t="s">
        <v>15</v>
      </c>
      <c r="D4886" s="7" t="s">
        <v>31</v>
      </c>
      <c r="E4886" s="7" t="s">
        <v>35</v>
      </c>
      <c r="F4886" s="7" t="s">
        <v>10785</v>
      </c>
      <c r="G4886" s="7" t="s">
        <v>10786</v>
      </c>
      <c r="H4886" s="7">
        <v>39</v>
      </c>
      <c r="I4886" s="7">
        <v>4.97</v>
      </c>
      <c r="J4886" s="7">
        <v>10</v>
      </c>
      <c r="K4886" s="7">
        <v>49.7</v>
      </c>
      <c r="L4886" s="7" t="s">
        <v>23</v>
      </c>
      <c r="M4886" s="9">
        <v>3</v>
      </c>
      <c r="N4886" s="6" t="str">
        <f>IF(ev_charging_network_usage_!$I4886&lt;=10,"Low",IF(ev_charging_network_usage_!$I4886&lt;=30,"Medium","High"))</f>
        <v>Low</v>
      </c>
      <c r="O4886" s="6" t="str">
        <f t="shared" si="309"/>
        <v>Medium Satisfaction</v>
      </c>
      <c r="P4886" s="6" t="str">
        <f>IF(ev_charging_network_usage_!$H4886&lt;30,"Short Charging",IF(ev_charging_network_usage_!$H4886&lt;=60,"Medium Charging","Long Charging"))</f>
        <v>Medium Charging</v>
      </c>
      <c r="Q4886" s="6">
        <f t="shared" si="308"/>
        <v>3</v>
      </c>
      <c r="R4886" s="30">
        <f t="shared" si="306"/>
        <v>0.46180555555555558</v>
      </c>
      <c r="S4886" s="28">
        <f t="shared" si="307"/>
        <v>45065</v>
      </c>
      <c r="T4886" s="28"/>
    </row>
    <row r="4887" spans="1:20" ht="13.2" x14ac:dyDescent="0.25">
      <c r="A4887" s="3" t="s">
        <v>10787</v>
      </c>
      <c r="B4887" s="3" t="s">
        <v>14</v>
      </c>
      <c r="C4887" s="3" t="s">
        <v>21</v>
      </c>
      <c r="D4887" s="3" t="s">
        <v>31</v>
      </c>
      <c r="E4887" s="3" t="s">
        <v>35</v>
      </c>
      <c r="F4887" s="4">
        <v>45361.213194444441</v>
      </c>
      <c r="G4887" s="4">
        <v>45361.267361111109</v>
      </c>
      <c r="H4887" s="3">
        <v>78</v>
      </c>
      <c r="I4887" s="3">
        <v>17.61</v>
      </c>
      <c r="J4887" s="3">
        <v>10</v>
      </c>
      <c r="K4887" s="3">
        <v>176.1</v>
      </c>
      <c r="L4887" s="3" t="s">
        <v>23</v>
      </c>
      <c r="M4887" s="5">
        <v>4</v>
      </c>
      <c r="N4887" s="6" t="str">
        <f>IF(ev_charging_network_usage_!$I4887&lt;=10,"Low",IF(ev_charging_network_usage_!$I4887&lt;=30,"Medium","High"))</f>
        <v>Medium</v>
      </c>
      <c r="O4887" s="6" t="str">
        <f t="shared" si="309"/>
        <v>Medium Satisfaction</v>
      </c>
      <c r="P4887" s="6" t="str">
        <f>IF(ev_charging_network_usage_!$H4887&lt;30,"Short Charging",IF(ev_charging_network_usage_!$H4887&lt;=60,"Medium Charging","Long Charging"))</f>
        <v>Long Charging</v>
      </c>
      <c r="Q4887" s="6">
        <f t="shared" si="308"/>
        <v>1</v>
      </c>
      <c r="R4887" s="30">
        <f t="shared" si="306"/>
        <v>0.21319444444444444</v>
      </c>
      <c r="S4887" s="28">
        <f t="shared" si="307"/>
        <v>45361</v>
      </c>
      <c r="T4887" s="28"/>
    </row>
    <row r="4888" spans="1:20" ht="13.2" x14ac:dyDescent="0.25">
      <c r="A4888" s="7" t="s">
        <v>10788</v>
      </c>
      <c r="B4888" s="7" t="s">
        <v>20</v>
      </c>
      <c r="C4888" s="7" t="s">
        <v>15</v>
      </c>
      <c r="D4888" s="7" t="s">
        <v>22</v>
      </c>
      <c r="E4888" s="7" t="s">
        <v>35</v>
      </c>
      <c r="F4888" s="8">
        <v>44927.863888888889</v>
      </c>
      <c r="G4888" s="8">
        <v>44927.890972222223</v>
      </c>
      <c r="H4888" s="7">
        <v>39</v>
      </c>
      <c r="I4888" s="7">
        <v>45.56</v>
      </c>
      <c r="J4888" s="7">
        <v>8</v>
      </c>
      <c r="K4888" s="7">
        <v>364.48</v>
      </c>
      <c r="L4888" s="7" t="s">
        <v>38</v>
      </c>
      <c r="M4888" s="9">
        <v>4</v>
      </c>
      <c r="N4888" s="6" t="str">
        <f>IF(ev_charging_network_usage_!$I4888&lt;=10,"Low",IF(ev_charging_network_usage_!$I4888&lt;=30,"Medium","High"))</f>
        <v>High</v>
      </c>
      <c r="O4888" s="6" t="str">
        <f t="shared" si="309"/>
        <v>Medium Satisfaction</v>
      </c>
      <c r="P4888" s="6" t="str">
        <f>IF(ev_charging_network_usage_!$H4888&lt;30,"Short Charging",IF(ev_charging_network_usage_!$H4888&lt;=60,"Medium Charging","Long Charging"))</f>
        <v>Medium Charging</v>
      </c>
      <c r="Q4888" s="6">
        <f t="shared" si="308"/>
        <v>3</v>
      </c>
      <c r="R4888" s="30">
        <f t="shared" si="306"/>
        <v>0.86388888888888893</v>
      </c>
      <c r="S4888" s="28">
        <f t="shared" si="307"/>
        <v>44927</v>
      </c>
      <c r="T4888" s="28"/>
    </row>
    <row r="4889" spans="1:20" ht="13.2" x14ac:dyDescent="0.25">
      <c r="A4889" s="3" t="s">
        <v>10789</v>
      </c>
      <c r="B4889" s="3" t="s">
        <v>78</v>
      </c>
      <c r="C4889" s="3" t="s">
        <v>15</v>
      </c>
      <c r="D4889" s="3" t="s">
        <v>34</v>
      </c>
      <c r="E4889" s="3" t="s">
        <v>35</v>
      </c>
      <c r="F4889" s="3" t="s">
        <v>10790</v>
      </c>
      <c r="G4889" s="3" t="s">
        <v>10791</v>
      </c>
      <c r="H4889" s="3">
        <v>35</v>
      </c>
      <c r="I4889" s="3">
        <v>33.090000000000003</v>
      </c>
      <c r="J4889" s="3">
        <v>15</v>
      </c>
      <c r="K4889" s="3">
        <v>496.35</v>
      </c>
      <c r="L4889" s="3" t="s">
        <v>38</v>
      </c>
      <c r="M4889" s="5">
        <v>5</v>
      </c>
      <c r="N4889" s="6" t="str">
        <f>IF(ev_charging_network_usage_!$I4889&lt;=10,"Low",IF(ev_charging_network_usage_!$I4889&lt;=30,"Medium","High"))</f>
        <v>High</v>
      </c>
      <c r="O4889" s="6" t="str">
        <f t="shared" si="309"/>
        <v>High Satisfaction</v>
      </c>
      <c r="P4889" s="6" t="str">
        <f>IF(ev_charging_network_usage_!$H4889&lt;30,"Short Charging",IF(ev_charging_network_usage_!$H4889&lt;=60,"Medium Charging","Long Charging"))</f>
        <v>Medium Charging</v>
      </c>
      <c r="Q4889" s="6">
        <f t="shared" si="308"/>
        <v>3</v>
      </c>
      <c r="R4889" s="30">
        <f t="shared" si="306"/>
        <v>0.22083333333333333</v>
      </c>
      <c r="S4889" s="28">
        <f t="shared" si="307"/>
        <v>45290</v>
      </c>
      <c r="T4889" s="28"/>
    </row>
    <row r="4890" spans="1:20" ht="13.2" x14ac:dyDescent="0.25">
      <c r="A4890" s="7" t="s">
        <v>10792</v>
      </c>
      <c r="B4890" s="7" t="s">
        <v>29</v>
      </c>
      <c r="C4890" s="7" t="s">
        <v>30</v>
      </c>
      <c r="D4890" s="7" t="s">
        <v>34</v>
      </c>
      <c r="E4890" s="7" t="s">
        <v>17</v>
      </c>
      <c r="F4890" s="8">
        <v>45452.832638888889</v>
      </c>
      <c r="G4890" s="8">
        <v>45452.913194444445</v>
      </c>
      <c r="H4890" s="7">
        <v>116</v>
      </c>
      <c r="I4890" s="7">
        <v>48.79</v>
      </c>
      <c r="J4890" s="7">
        <v>8</v>
      </c>
      <c r="K4890" s="7">
        <v>390.32</v>
      </c>
      <c r="L4890" s="7" t="s">
        <v>18</v>
      </c>
      <c r="M4890" s="9">
        <v>3</v>
      </c>
      <c r="N4890" s="6" t="str">
        <f>IF(ev_charging_network_usage_!$I4890&lt;=10,"Low",IF(ev_charging_network_usage_!$I4890&lt;=30,"Medium","High"))</f>
        <v>High</v>
      </c>
      <c r="O4890" s="6" t="str">
        <f t="shared" si="309"/>
        <v>Medium Satisfaction</v>
      </c>
      <c r="P4890" s="6" t="str">
        <f>IF(ev_charging_network_usage_!$H4890&lt;30,"Short Charging",IF(ev_charging_network_usage_!$H4890&lt;=60,"Medium Charging","Long Charging"))</f>
        <v>Long Charging</v>
      </c>
      <c r="Q4890" s="6">
        <f t="shared" si="308"/>
        <v>2</v>
      </c>
      <c r="R4890" s="30">
        <f t="shared" si="306"/>
        <v>0.83263888888888893</v>
      </c>
      <c r="S4890" s="28">
        <f t="shared" si="307"/>
        <v>45452</v>
      </c>
      <c r="T4890" s="28"/>
    </row>
    <row r="4891" spans="1:20" ht="13.2" x14ac:dyDescent="0.25">
      <c r="A4891" s="3" t="s">
        <v>10793</v>
      </c>
      <c r="B4891" s="3" t="s">
        <v>59</v>
      </c>
      <c r="C4891" s="3" t="s">
        <v>30</v>
      </c>
      <c r="D4891" s="3" t="s">
        <v>22</v>
      </c>
      <c r="E4891" s="3" t="s">
        <v>35</v>
      </c>
      <c r="F4891" s="3" t="s">
        <v>10794</v>
      </c>
      <c r="G4891" s="3" t="s">
        <v>10795</v>
      </c>
      <c r="H4891" s="3">
        <v>19</v>
      </c>
      <c r="I4891" s="3">
        <v>6.21</v>
      </c>
      <c r="J4891" s="3">
        <v>8</v>
      </c>
      <c r="K4891" s="3">
        <v>49.68</v>
      </c>
      <c r="L4891" s="3" t="s">
        <v>38</v>
      </c>
      <c r="M4891" s="5">
        <v>3</v>
      </c>
      <c r="N4891" s="6" t="str">
        <f>IF(ev_charging_network_usage_!$I4891&lt;=10,"Low",IF(ev_charging_network_usage_!$I4891&lt;=30,"Medium","High"))</f>
        <v>Low</v>
      </c>
      <c r="O4891" s="6" t="str">
        <f t="shared" si="309"/>
        <v>Medium Satisfaction</v>
      </c>
      <c r="P4891" s="6" t="str">
        <f>IF(ev_charging_network_usage_!$H4891&lt;30,"Short Charging",IF(ev_charging_network_usage_!$H4891&lt;=60,"Medium Charging","Long Charging"))</f>
        <v>Short Charging</v>
      </c>
      <c r="Q4891" s="6">
        <f t="shared" si="308"/>
        <v>2</v>
      </c>
      <c r="R4891" s="30">
        <f t="shared" si="306"/>
        <v>0.21180555555555555</v>
      </c>
      <c r="S4891" s="28">
        <f t="shared" si="307"/>
        <v>45274</v>
      </c>
      <c r="T4891" s="28"/>
    </row>
    <row r="4892" spans="1:20" ht="13.2" x14ac:dyDescent="0.25">
      <c r="A4892" s="7" t="s">
        <v>10796</v>
      </c>
      <c r="B4892" s="7" t="s">
        <v>78</v>
      </c>
      <c r="C4892" s="7" t="s">
        <v>15</v>
      </c>
      <c r="D4892" s="7" t="s">
        <v>31</v>
      </c>
      <c r="E4892" s="7" t="s">
        <v>35</v>
      </c>
      <c r="F4892" s="8">
        <v>45020.986805555556</v>
      </c>
      <c r="G4892" s="8">
        <v>45050.013194444444</v>
      </c>
      <c r="H4892" s="7">
        <v>38</v>
      </c>
      <c r="I4892" s="7">
        <v>51.58</v>
      </c>
      <c r="J4892" s="7">
        <v>15</v>
      </c>
      <c r="K4892" s="7">
        <v>773.7</v>
      </c>
      <c r="L4892" s="7" t="s">
        <v>18</v>
      </c>
      <c r="M4892" s="9">
        <v>1</v>
      </c>
      <c r="N4892" s="6" t="str">
        <f>IF(ev_charging_network_usage_!$I4892&lt;=10,"Low",IF(ev_charging_network_usage_!$I4892&lt;=30,"Medium","High"))</f>
        <v>High</v>
      </c>
      <c r="O4892" s="6" t="str">
        <f t="shared" si="309"/>
        <v>Low Satisfaction</v>
      </c>
      <c r="P4892" s="6" t="str">
        <f>IF(ev_charging_network_usage_!$H4892&lt;30,"Short Charging",IF(ev_charging_network_usage_!$H4892&lt;=60,"Medium Charging","Long Charging"))</f>
        <v>Medium Charging</v>
      </c>
      <c r="Q4892" s="6">
        <f t="shared" si="308"/>
        <v>3</v>
      </c>
      <c r="R4892" s="30">
        <f t="shared" si="306"/>
        <v>0.9868055555555556</v>
      </c>
      <c r="S4892" s="28">
        <f t="shared" si="307"/>
        <v>45020</v>
      </c>
      <c r="T4892" s="28"/>
    </row>
    <row r="4893" spans="1:20" ht="13.2" x14ac:dyDescent="0.25">
      <c r="A4893" s="3" t="s">
        <v>10797</v>
      </c>
      <c r="B4893" s="3" t="s">
        <v>29</v>
      </c>
      <c r="C4893" s="3" t="s">
        <v>30</v>
      </c>
      <c r="D4893" s="3" t="s">
        <v>34</v>
      </c>
      <c r="E4893" s="3" t="s">
        <v>17</v>
      </c>
      <c r="F4893" s="3" t="s">
        <v>10798</v>
      </c>
      <c r="G4893" s="3" t="s">
        <v>10799</v>
      </c>
      <c r="H4893" s="3">
        <v>80</v>
      </c>
      <c r="I4893" s="3">
        <v>14.32</v>
      </c>
      <c r="J4893" s="3">
        <v>8</v>
      </c>
      <c r="K4893" s="3">
        <v>114.56</v>
      </c>
      <c r="L4893" s="3" t="s">
        <v>23</v>
      </c>
      <c r="M4893" s="5">
        <v>4</v>
      </c>
      <c r="N4893" s="6" t="str">
        <f>IF(ev_charging_network_usage_!$I4893&lt;=10,"Low",IF(ev_charging_network_usage_!$I4893&lt;=30,"Medium","High"))</f>
        <v>Medium</v>
      </c>
      <c r="O4893" s="6" t="str">
        <f t="shared" si="309"/>
        <v>Medium Satisfaction</v>
      </c>
      <c r="P4893" s="6" t="str">
        <f>IF(ev_charging_network_usage_!$H4893&lt;30,"Short Charging",IF(ev_charging_network_usage_!$H4893&lt;=60,"Medium Charging","Long Charging"))</f>
        <v>Long Charging</v>
      </c>
      <c r="Q4893" s="6">
        <f t="shared" si="308"/>
        <v>2</v>
      </c>
      <c r="R4893" s="30">
        <f t="shared" si="306"/>
        <v>5.7638888888888892E-2</v>
      </c>
      <c r="S4893" s="28">
        <f t="shared" si="307"/>
        <v>45622</v>
      </c>
      <c r="T4893" s="28"/>
    </row>
    <row r="4894" spans="1:20" ht="13.2" x14ac:dyDescent="0.25">
      <c r="A4894" s="7" t="s">
        <v>10800</v>
      </c>
      <c r="B4894" s="7" t="s">
        <v>29</v>
      </c>
      <c r="C4894" s="7" t="s">
        <v>21</v>
      </c>
      <c r="D4894" s="7" t="s">
        <v>16</v>
      </c>
      <c r="E4894" s="7" t="s">
        <v>17</v>
      </c>
      <c r="F4894" s="8">
        <v>45505.227083333331</v>
      </c>
      <c r="G4894" s="8">
        <v>45505.3</v>
      </c>
      <c r="H4894" s="7">
        <v>105</v>
      </c>
      <c r="I4894" s="7">
        <v>16.78</v>
      </c>
      <c r="J4894" s="7">
        <v>15</v>
      </c>
      <c r="K4894" s="7">
        <v>251.7</v>
      </c>
      <c r="L4894" s="7" t="s">
        <v>27</v>
      </c>
      <c r="M4894" s="9">
        <v>4</v>
      </c>
      <c r="N4894" s="6" t="str">
        <f>IF(ev_charging_network_usage_!$I4894&lt;=10,"Low",IF(ev_charging_network_usage_!$I4894&lt;=30,"Medium","High"))</f>
        <v>Medium</v>
      </c>
      <c r="O4894" s="6" t="str">
        <f t="shared" si="309"/>
        <v>Medium Satisfaction</v>
      </c>
      <c r="P4894" s="6" t="str">
        <f>IF(ev_charging_network_usage_!$H4894&lt;30,"Short Charging",IF(ev_charging_network_usage_!$H4894&lt;=60,"Medium Charging","Long Charging"))</f>
        <v>Long Charging</v>
      </c>
      <c r="Q4894" s="6">
        <f t="shared" si="308"/>
        <v>1</v>
      </c>
      <c r="R4894" s="30">
        <f t="shared" si="306"/>
        <v>0.22708333333333333</v>
      </c>
      <c r="S4894" s="28">
        <f t="shared" si="307"/>
        <v>45505</v>
      </c>
      <c r="T4894" s="28"/>
    </row>
    <row r="4895" spans="1:20" ht="13.2" x14ac:dyDescent="0.25">
      <c r="A4895" s="3" t="s">
        <v>10801</v>
      </c>
      <c r="B4895" s="3" t="s">
        <v>20</v>
      </c>
      <c r="C4895" s="3" t="s">
        <v>15</v>
      </c>
      <c r="D4895" s="3" t="s">
        <v>31</v>
      </c>
      <c r="E4895" s="3" t="s">
        <v>17</v>
      </c>
      <c r="F4895" s="4">
        <v>45052.854166666664</v>
      </c>
      <c r="G4895" s="4">
        <v>45052.914583333331</v>
      </c>
      <c r="H4895" s="3">
        <v>87</v>
      </c>
      <c r="I4895" s="3">
        <v>37.71</v>
      </c>
      <c r="J4895" s="3">
        <v>8</v>
      </c>
      <c r="K4895" s="3">
        <v>301.68</v>
      </c>
      <c r="L4895" s="3" t="s">
        <v>18</v>
      </c>
      <c r="M4895" s="5">
        <v>1</v>
      </c>
      <c r="N4895" s="6" t="str">
        <f>IF(ev_charging_network_usage_!$I4895&lt;=10,"Low",IF(ev_charging_network_usage_!$I4895&lt;=30,"Medium","High"))</f>
        <v>High</v>
      </c>
      <c r="O4895" s="6" t="str">
        <f t="shared" si="309"/>
        <v>Low Satisfaction</v>
      </c>
      <c r="P4895" s="6" t="str">
        <f>IF(ev_charging_network_usage_!$H4895&lt;30,"Short Charging",IF(ev_charging_network_usage_!$H4895&lt;=60,"Medium Charging","Long Charging"))</f>
        <v>Long Charging</v>
      </c>
      <c r="Q4895" s="6">
        <f t="shared" si="308"/>
        <v>3</v>
      </c>
      <c r="R4895" s="30">
        <f t="shared" si="306"/>
        <v>0.85416666666666663</v>
      </c>
      <c r="S4895" s="28">
        <f t="shared" si="307"/>
        <v>45052</v>
      </c>
      <c r="T4895" s="28"/>
    </row>
    <row r="4896" spans="1:20" ht="13.2" x14ac:dyDescent="0.25">
      <c r="A4896" s="7" t="s">
        <v>10802</v>
      </c>
      <c r="B4896" s="7" t="s">
        <v>55</v>
      </c>
      <c r="C4896" s="7" t="s">
        <v>30</v>
      </c>
      <c r="D4896" s="7" t="s">
        <v>34</v>
      </c>
      <c r="E4896" s="7" t="s">
        <v>17</v>
      </c>
      <c r="F4896" s="8">
        <v>45026.411111111112</v>
      </c>
      <c r="G4896" s="8">
        <v>45026.436805555553</v>
      </c>
      <c r="H4896" s="7">
        <v>37</v>
      </c>
      <c r="I4896" s="7">
        <v>34.6</v>
      </c>
      <c r="J4896" s="7">
        <v>8</v>
      </c>
      <c r="K4896" s="7">
        <v>276.8</v>
      </c>
      <c r="L4896" s="7" t="s">
        <v>18</v>
      </c>
      <c r="M4896" s="9">
        <v>1</v>
      </c>
      <c r="N4896" s="6" t="str">
        <f>IF(ev_charging_network_usage_!$I4896&lt;=10,"Low",IF(ev_charging_network_usage_!$I4896&lt;=30,"Medium","High"))</f>
        <v>High</v>
      </c>
      <c r="O4896" s="6" t="str">
        <f t="shared" si="309"/>
        <v>Low Satisfaction</v>
      </c>
      <c r="P4896" s="6" t="str">
        <f>IF(ev_charging_network_usage_!$H4896&lt;30,"Short Charging",IF(ev_charging_network_usage_!$H4896&lt;=60,"Medium Charging","Long Charging"))</f>
        <v>Medium Charging</v>
      </c>
      <c r="Q4896" s="6">
        <f t="shared" si="308"/>
        <v>2</v>
      </c>
      <c r="R4896" s="30">
        <f t="shared" si="306"/>
        <v>0.41111111111111109</v>
      </c>
      <c r="S4896" s="28">
        <f t="shared" si="307"/>
        <v>45026</v>
      </c>
      <c r="T4896" s="28"/>
    </row>
    <row r="4897" spans="1:20" ht="13.2" x14ac:dyDescent="0.25">
      <c r="A4897" s="3" t="s">
        <v>10803</v>
      </c>
      <c r="B4897" s="3" t="s">
        <v>20</v>
      </c>
      <c r="C4897" s="3" t="s">
        <v>21</v>
      </c>
      <c r="D4897" s="3" t="s">
        <v>22</v>
      </c>
      <c r="E4897" s="3" t="s">
        <v>35</v>
      </c>
      <c r="F4897" s="3" t="s">
        <v>10804</v>
      </c>
      <c r="G4897" s="3" t="s">
        <v>10805</v>
      </c>
      <c r="H4897" s="3">
        <v>16</v>
      </c>
      <c r="I4897" s="3">
        <v>15.13</v>
      </c>
      <c r="J4897" s="3">
        <v>8</v>
      </c>
      <c r="K4897" s="3">
        <v>121.04</v>
      </c>
      <c r="L4897" s="3" t="s">
        <v>18</v>
      </c>
      <c r="M4897" s="5">
        <v>2</v>
      </c>
      <c r="N4897" s="6" t="str">
        <f>IF(ev_charging_network_usage_!$I4897&lt;=10,"Low",IF(ev_charging_network_usage_!$I4897&lt;=30,"Medium","High"))</f>
        <v>Medium</v>
      </c>
      <c r="O4897" s="6" t="str">
        <f t="shared" si="309"/>
        <v>Low Satisfaction</v>
      </c>
      <c r="P4897" s="6" t="str">
        <f>IF(ev_charging_network_usage_!$H4897&lt;30,"Short Charging",IF(ev_charging_network_usage_!$H4897&lt;=60,"Medium Charging","Long Charging"))</f>
        <v>Short Charging</v>
      </c>
      <c r="Q4897" s="6">
        <f t="shared" si="308"/>
        <v>1</v>
      </c>
      <c r="R4897" s="30">
        <f t="shared" si="306"/>
        <v>0.77361111111111114</v>
      </c>
      <c r="S4897" s="28">
        <f t="shared" si="307"/>
        <v>45106</v>
      </c>
      <c r="T4897" s="28"/>
    </row>
    <row r="4898" spans="1:20" ht="13.2" x14ac:dyDescent="0.25">
      <c r="A4898" s="7" t="s">
        <v>10806</v>
      </c>
      <c r="B4898" s="7" t="s">
        <v>55</v>
      </c>
      <c r="C4898" s="7" t="s">
        <v>15</v>
      </c>
      <c r="D4898" s="7" t="s">
        <v>22</v>
      </c>
      <c r="E4898" s="7" t="s">
        <v>17</v>
      </c>
      <c r="F4898" s="7" t="s">
        <v>10315</v>
      </c>
      <c r="G4898" s="7" t="s">
        <v>10807</v>
      </c>
      <c r="H4898" s="7">
        <v>72</v>
      </c>
      <c r="I4898" s="7">
        <v>31.97</v>
      </c>
      <c r="J4898" s="7">
        <v>12</v>
      </c>
      <c r="K4898" s="7">
        <v>383.64</v>
      </c>
      <c r="L4898" s="7" t="s">
        <v>18</v>
      </c>
      <c r="M4898" s="9">
        <v>3</v>
      </c>
      <c r="N4898" s="6" t="str">
        <f>IF(ev_charging_network_usage_!$I4898&lt;=10,"Low",IF(ev_charging_network_usage_!$I4898&lt;=30,"Medium","High"))</f>
        <v>High</v>
      </c>
      <c r="O4898" s="6" t="str">
        <f t="shared" si="309"/>
        <v>Medium Satisfaction</v>
      </c>
      <c r="P4898" s="6" t="str">
        <f>IF(ev_charging_network_usage_!$H4898&lt;30,"Short Charging",IF(ev_charging_network_usage_!$H4898&lt;=60,"Medium Charging","Long Charging"))</f>
        <v>Long Charging</v>
      </c>
      <c r="Q4898" s="6">
        <f t="shared" si="308"/>
        <v>3</v>
      </c>
      <c r="R4898" s="30">
        <f t="shared" si="306"/>
        <v>0.90972222222222221</v>
      </c>
      <c r="S4898" s="28">
        <f t="shared" si="307"/>
        <v>45463</v>
      </c>
      <c r="T4898" s="28"/>
    </row>
    <row r="4899" spans="1:20" ht="13.2" x14ac:dyDescent="0.25">
      <c r="A4899" s="3" t="s">
        <v>10808</v>
      </c>
      <c r="B4899" s="3" t="s">
        <v>20</v>
      </c>
      <c r="C4899" s="3" t="s">
        <v>30</v>
      </c>
      <c r="D4899" s="3" t="s">
        <v>31</v>
      </c>
      <c r="E4899" s="3" t="s">
        <v>35</v>
      </c>
      <c r="F4899" s="3" t="s">
        <v>10809</v>
      </c>
      <c r="G4899" s="3" t="s">
        <v>10810</v>
      </c>
      <c r="H4899" s="3">
        <v>118</v>
      </c>
      <c r="I4899" s="3">
        <v>48.24</v>
      </c>
      <c r="J4899" s="3">
        <v>15</v>
      </c>
      <c r="K4899" s="3">
        <v>723.6</v>
      </c>
      <c r="L4899" s="3" t="s">
        <v>18</v>
      </c>
      <c r="M4899" s="5">
        <v>5</v>
      </c>
      <c r="N4899" s="6" t="str">
        <f>IF(ev_charging_network_usage_!$I4899&lt;=10,"Low",IF(ev_charging_network_usage_!$I4899&lt;=30,"Medium","High"))</f>
        <v>High</v>
      </c>
      <c r="O4899" s="6" t="str">
        <f t="shared" si="309"/>
        <v>High Satisfaction</v>
      </c>
      <c r="P4899" s="6" t="str">
        <f>IF(ev_charging_network_usage_!$H4899&lt;30,"Short Charging",IF(ev_charging_network_usage_!$H4899&lt;=60,"Medium Charging","Long Charging"))</f>
        <v>Long Charging</v>
      </c>
      <c r="Q4899" s="6">
        <f t="shared" si="308"/>
        <v>2</v>
      </c>
      <c r="R4899" s="30">
        <f t="shared" si="306"/>
        <v>0.42499999999999999</v>
      </c>
      <c r="S4899" s="28">
        <f t="shared" si="307"/>
        <v>45215</v>
      </c>
      <c r="T4899" s="28"/>
    </row>
    <row r="4900" spans="1:20" ht="13.2" x14ac:dyDescent="0.25">
      <c r="A4900" s="7" t="s">
        <v>10811</v>
      </c>
      <c r="B4900" s="7" t="s">
        <v>59</v>
      </c>
      <c r="C4900" s="7" t="s">
        <v>21</v>
      </c>
      <c r="D4900" s="7" t="s">
        <v>31</v>
      </c>
      <c r="E4900" s="7" t="s">
        <v>35</v>
      </c>
      <c r="F4900" s="8">
        <v>45266.538194444445</v>
      </c>
      <c r="G4900" s="8">
        <v>45266.563888888886</v>
      </c>
      <c r="H4900" s="7">
        <v>37</v>
      </c>
      <c r="I4900" s="7">
        <v>45.12</v>
      </c>
      <c r="J4900" s="7">
        <v>8</v>
      </c>
      <c r="K4900" s="7">
        <v>360.96</v>
      </c>
      <c r="L4900" s="7" t="s">
        <v>38</v>
      </c>
      <c r="M4900" s="9">
        <v>1</v>
      </c>
      <c r="N4900" s="6" t="str">
        <f>IF(ev_charging_network_usage_!$I4900&lt;=10,"Low",IF(ev_charging_network_usage_!$I4900&lt;=30,"Medium","High"))</f>
        <v>High</v>
      </c>
      <c r="O4900" s="6" t="str">
        <f t="shared" si="309"/>
        <v>Low Satisfaction</v>
      </c>
      <c r="P4900" s="6" t="str">
        <f>IF(ev_charging_network_usage_!$H4900&lt;30,"Short Charging",IF(ev_charging_network_usage_!$H4900&lt;=60,"Medium Charging","Long Charging"))</f>
        <v>Medium Charging</v>
      </c>
      <c r="Q4900" s="6">
        <f t="shared" si="308"/>
        <v>1</v>
      </c>
      <c r="R4900" s="30">
        <f t="shared" si="306"/>
        <v>0.53819444444444442</v>
      </c>
      <c r="S4900" s="28">
        <f t="shared" si="307"/>
        <v>45266</v>
      </c>
      <c r="T4900" s="28"/>
    </row>
    <row r="4901" spans="1:20" ht="13.2" x14ac:dyDescent="0.25">
      <c r="A4901" s="3" t="s">
        <v>10812</v>
      </c>
      <c r="B4901" s="3" t="s">
        <v>20</v>
      </c>
      <c r="C4901" s="3" t="s">
        <v>15</v>
      </c>
      <c r="D4901" s="3" t="s">
        <v>31</v>
      </c>
      <c r="E4901" s="3" t="s">
        <v>17</v>
      </c>
      <c r="F4901" s="3" t="s">
        <v>10813</v>
      </c>
      <c r="G4901" s="3" t="s">
        <v>10814</v>
      </c>
      <c r="H4901" s="3">
        <v>27</v>
      </c>
      <c r="I4901" s="3">
        <v>51.34</v>
      </c>
      <c r="J4901" s="3">
        <v>10</v>
      </c>
      <c r="K4901" s="3">
        <v>513.4</v>
      </c>
      <c r="L4901" s="3" t="s">
        <v>38</v>
      </c>
      <c r="M4901" s="5">
        <v>2</v>
      </c>
      <c r="N4901" s="6" t="str">
        <f>IF(ev_charging_network_usage_!$I4901&lt;=10,"Low",IF(ev_charging_network_usage_!$I4901&lt;=30,"Medium","High"))</f>
        <v>High</v>
      </c>
      <c r="O4901" s="6" t="str">
        <f t="shared" si="309"/>
        <v>Low Satisfaction</v>
      </c>
      <c r="P4901" s="6" t="str">
        <f>IF(ev_charging_network_usage_!$H4901&lt;30,"Short Charging",IF(ev_charging_network_usage_!$H4901&lt;=60,"Medium Charging","Long Charging"))</f>
        <v>Short Charging</v>
      </c>
      <c r="Q4901" s="6">
        <f t="shared" si="308"/>
        <v>3</v>
      </c>
      <c r="R4901" s="30">
        <f t="shared" si="306"/>
        <v>0.16805555555555557</v>
      </c>
      <c r="S4901" s="28">
        <f t="shared" si="307"/>
        <v>45096</v>
      </c>
      <c r="T4901" s="28"/>
    </row>
    <row r="4902" spans="1:20" ht="13.2" x14ac:dyDescent="0.25">
      <c r="A4902" s="7" t="s">
        <v>10815</v>
      </c>
      <c r="B4902" s="7" t="s">
        <v>14</v>
      </c>
      <c r="C4902" s="7" t="s">
        <v>21</v>
      </c>
      <c r="D4902" s="7" t="s">
        <v>31</v>
      </c>
      <c r="E4902" s="7" t="s">
        <v>17</v>
      </c>
      <c r="F4902" s="7" t="s">
        <v>10816</v>
      </c>
      <c r="G4902" s="7" t="s">
        <v>10817</v>
      </c>
      <c r="H4902" s="7">
        <v>116</v>
      </c>
      <c r="I4902" s="7">
        <v>26.08</v>
      </c>
      <c r="J4902" s="7">
        <v>15</v>
      </c>
      <c r="K4902" s="7">
        <v>391.2</v>
      </c>
      <c r="L4902" s="7" t="s">
        <v>18</v>
      </c>
      <c r="M4902" s="9">
        <v>5</v>
      </c>
      <c r="N4902" s="6" t="str">
        <f>IF(ev_charging_network_usage_!$I4902&lt;=10,"Low",IF(ev_charging_network_usage_!$I4902&lt;=30,"Medium","High"))</f>
        <v>Medium</v>
      </c>
      <c r="O4902" s="6" t="str">
        <f t="shared" si="309"/>
        <v>High Satisfaction</v>
      </c>
      <c r="P4902" s="6" t="str">
        <f>IF(ev_charging_network_usage_!$H4902&lt;30,"Short Charging",IF(ev_charging_network_usage_!$H4902&lt;=60,"Medium Charging","Long Charging"))</f>
        <v>Long Charging</v>
      </c>
      <c r="Q4902" s="6">
        <f t="shared" si="308"/>
        <v>1</v>
      </c>
      <c r="R4902" s="30">
        <f t="shared" si="306"/>
        <v>0.4777777777777778</v>
      </c>
      <c r="S4902" s="28">
        <f t="shared" si="307"/>
        <v>45182</v>
      </c>
      <c r="T4902" s="28"/>
    </row>
    <row r="4903" spans="1:20" ht="13.2" x14ac:dyDescent="0.25">
      <c r="A4903" s="3" t="s">
        <v>10818</v>
      </c>
      <c r="B4903" s="3" t="s">
        <v>59</v>
      </c>
      <c r="C4903" s="3" t="s">
        <v>15</v>
      </c>
      <c r="D4903" s="3" t="s">
        <v>31</v>
      </c>
      <c r="E4903" s="3" t="s">
        <v>35</v>
      </c>
      <c r="F4903" s="3" t="s">
        <v>10819</v>
      </c>
      <c r="G4903" s="3" t="s">
        <v>10820</v>
      </c>
      <c r="H4903" s="3">
        <v>32</v>
      </c>
      <c r="I4903" s="3">
        <v>29.89</v>
      </c>
      <c r="J4903" s="3">
        <v>15</v>
      </c>
      <c r="K4903" s="3">
        <v>448.35</v>
      </c>
      <c r="L4903" s="3" t="s">
        <v>27</v>
      </c>
      <c r="M4903" s="5">
        <v>2</v>
      </c>
      <c r="N4903" s="6" t="str">
        <f>IF(ev_charging_network_usage_!$I4903&lt;=10,"Low",IF(ev_charging_network_usage_!$I4903&lt;=30,"Medium","High"))</f>
        <v>Medium</v>
      </c>
      <c r="O4903" s="6" t="str">
        <f t="shared" si="309"/>
        <v>Low Satisfaction</v>
      </c>
      <c r="P4903" s="6" t="str">
        <f>IF(ev_charging_network_usage_!$H4903&lt;30,"Short Charging",IF(ev_charging_network_usage_!$H4903&lt;=60,"Medium Charging","Long Charging"))</f>
        <v>Medium Charging</v>
      </c>
      <c r="Q4903" s="6">
        <f t="shared" si="308"/>
        <v>3</v>
      </c>
      <c r="R4903" s="30">
        <f t="shared" si="306"/>
        <v>1.3888888888888888E-2</v>
      </c>
      <c r="S4903" s="28">
        <f t="shared" si="307"/>
        <v>45319</v>
      </c>
      <c r="T4903" s="28"/>
    </row>
    <row r="4904" spans="1:20" ht="13.2" x14ac:dyDescent="0.25">
      <c r="A4904" s="7" t="s">
        <v>10821</v>
      </c>
      <c r="B4904" s="7" t="s">
        <v>59</v>
      </c>
      <c r="C4904" s="7" t="s">
        <v>21</v>
      </c>
      <c r="D4904" s="7" t="s">
        <v>34</v>
      </c>
      <c r="E4904" s="7" t="s">
        <v>35</v>
      </c>
      <c r="F4904" s="7" t="s">
        <v>10822</v>
      </c>
      <c r="G4904" s="7" t="s">
        <v>10823</v>
      </c>
      <c r="H4904" s="7">
        <v>51</v>
      </c>
      <c r="I4904" s="7">
        <v>28.98</v>
      </c>
      <c r="J4904" s="7">
        <v>15</v>
      </c>
      <c r="K4904" s="7">
        <v>434.7</v>
      </c>
      <c r="L4904" s="7" t="s">
        <v>18</v>
      </c>
      <c r="M4904" s="9">
        <v>4</v>
      </c>
      <c r="N4904" s="6" t="str">
        <f>IF(ev_charging_network_usage_!$I4904&lt;=10,"Low",IF(ev_charging_network_usage_!$I4904&lt;=30,"Medium","High"))</f>
        <v>Medium</v>
      </c>
      <c r="O4904" s="6" t="str">
        <f t="shared" si="309"/>
        <v>Medium Satisfaction</v>
      </c>
      <c r="P4904" s="6" t="str">
        <f>IF(ev_charging_network_usage_!$H4904&lt;30,"Short Charging",IF(ev_charging_network_usage_!$H4904&lt;=60,"Medium Charging","Long Charging"))</f>
        <v>Medium Charging</v>
      </c>
      <c r="Q4904" s="6">
        <f t="shared" si="308"/>
        <v>1</v>
      </c>
      <c r="R4904" s="30">
        <f t="shared" si="306"/>
        <v>0.48680555555555555</v>
      </c>
      <c r="S4904" s="28">
        <f t="shared" si="307"/>
        <v>45621</v>
      </c>
      <c r="T4904" s="28"/>
    </row>
    <row r="4905" spans="1:20" ht="13.2" x14ac:dyDescent="0.25">
      <c r="A4905" s="3" t="s">
        <v>10824</v>
      </c>
      <c r="B4905" s="3" t="s">
        <v>78</v>
      </c>
      <c r="C4905" s="3" t="s">
        <v>21</v>
      </c>
      <c r="D4905" s="3" t="s">
        <v>16</v>
      </c>
      <c r="E4905" s="3" t="s">
        <v>35</v>
      </c>
      <c r="F4905" s="4">
        <v>45231.675694444442</v>
      </c>
      <c r="G4905" s="4">
        <v>45231.747916666667</v>
      </c>
      <c r="H4905" s="3">
        <v>104</v>
      </c>
      <c r="I4905" s="3">
        <v>13.73</v>
      </c>
      <c r="J4905" s="3">
        <v>10</v>
      </c>
      <c r="K4905" s="3">
        <v>137.30000000000001</v>
      </c>
      <c r="L4905" s="3" t="s">
        <v>23</v>
      </c>
      <c r="M4905" s="5">
        <v>2</v>
      </c>
      <c r="N4905" s="6" t="str">
        <f>IF(ev_charging_network_usage_!$I4905&lt;=10,"Low",IF(ev_charging_network_usage_!$I4905&lt;=30,"Medium","High"))</f>
        <v>Medium</v>
      </c>
      <c r="O4905" s="6" t="str">
        <f t="shared" si="309"/>
        <v>Low Satisfaction</v>
      </c>
      <c r="P4905" s="6" t="str">
        <f>IF(ev_charging_network_usage_!$H4905&lt;30,"Short Charging",IF(ev_charging_network_usage_!$H4905&lt;=60,"Medium Charging","Long Charging"))</f>
        <v>Long Charging</v>
      </c>
      <c r="Q4905" s="6">
        <f t="shared" si="308"/>
        <v>1</v>
      </c>
      <c r="R4905" s="30">
        <f t="shared" si="306"/>
        <v>0.67569444444444449</v>
      </c>
      <c r="S4905" s="28">
        <f t="shared" si="307"/>
        <v>45231</v>
      </c>
      <c r="T4905" s="28"/>
    </row>
    <row r="4906" spans="1:20" ht="13.2" x14ac:dyDescent="0.25">
      <c r="A4906" s="7" t="s">
        <v>10825</v>
      </c>
      <c r="B4906" s="7" t="s">
        <v>43</v>
      </c>
      <c r="C4906" s="7" t="s">
        <v>30</v>
      </c>
      <c r="D4906" s="7" t="s">
        <v>16</v>
      </c>
      <c r="E4906" s="7" t="s">
        <v>17</v>
      </c>
      <c r="F4906" s="7" t="s">
        <v>10826</v>
      </c>
      <c r="G4906" s="7" t="s">
        <v>10827</v>
      </c>
      <c r="H4906" s="7">
        <v>53</v>
      </c>
      <c r="I4906" s="7">
        <v>7.96</v>
      </c>
      <c r="J4906" s="7">
        <v>15</v>
      </c>
      <c r="K4906" s="7">
        <v>119.4</v>
      </c>
      <c r="L4906" s="7" t="s">
        <v>27</v>
      </c>
      <c r="M4906" s="9">
        <v>2</v>
      </c>
      <c r="N4906" s="6" t="str">
        <f>IF(ev_charging_network_usage_!$I4906&lt;=10,"Low",IF(ev_charging_network_usage_!$I4906&lt;=30,"Medium","High"))</f>
        <v>Low</v>
      </c>
      <c r="O4906" s="6" t="str">
        <f t="shared" si="309"/>
        <v>Low Satisfaction</v>
      </c>
      <c r="P4906" s="6" t="str">
        <f>IF(ev_charging_network_usage_!$H4906&lt;30,"Short Charging",IF(ev_charging_network_usage_!$H4906&lt;=60,"Medium Charging","Long Charging"))</f>
        <v>Medium Charging</v>
      </c>
      <c r="Q4906" s="6">
        <f t="shared" si="308"/>
        <v>2</v>
      </c>
      <c r="R4906" s="30">
        <f t="shared" si="306"/>
        <v>0.80763888888888891</v>
      </c>
      <c r="S4906" s="28">
        <f t="shared" si="307"/>
        <v>45521</v>
      </c>
      <c r="T4906" s="28"/>
    </row>
    <row r="4907" spans="1:20" ht="13.2" x14ac:dyDescent="0.25">
      <c r="A4907" s="3" t="s">
        <v>10828</v>
      </c>
      <c r="B4907" s="3" t="s">
        <v>43</v>
      </c>
      <c r="C4907" s="3" t="s">
        <v>21</v>
      </c>
      <c r="D4907" s="3" t="s">
        <v>22</v>
      </c>
      <c r="E4907" s="3" t="s">
        <v>17</v>
      </c>
      <c r="F4907" s="4">
        <v>45115.286111111112</v>
      </c>
      <c r="G4907" s="4">
        <v>45115.3</v>
      </c>
      <c r="H4907" s="3">
        <v>20</v>
      </c>
      <c r="I4907" s="3">
        <v>17.78</v>
      </c>
      <c r="J4907" s="3">
        <v>12</v>
      </c>
      <c r="K4907" s="3">
        <v>213.36</v>
      </c>
      <c r="L4907" s="3" t="s">
        <v>18</v>
      </c>
      <c r="M4907" s="5">
        <v>1</v>
      </c>
      <c r="N4907" s="6" t="str">
        <f>IF(ev_charging_network_usage_!$I4907&lt;=10,"Low",IF(ev_charging_network_usage_!$I4907&lt;=30,"Medium","High"))</f>
        <v>Medium</v>
      </c>
      <c r="O4907" s="6" t="str">
        <f t="shared" si="309"/>
        <v>Low Satisfaction</v>
      </c>
      <c r="P4907" s="6" t="str">
        <f>IF(ev_charging_network_usage_!$H4907&lt;30,"Short Charging",IF(ev_charging_network_usage_!$H4907&lt;=60,"Medium Charging","Long Charging"))</f>
        <v>Short Charging</v>
      </c>
      <c r="Q4907" s="6">
        <f t="shared" si="308"/>
        <v>1</v>
      </c>
      <c r="R4907" s="30">
        <f t="shared" si="306"/>
        <v>0.28611111111111109</v>
      </c>
      <c r="S4907" s="28">
        <f t="shared" si="307"/>
        <v>45115</v>
      </c>
      <c r="T4907" s="28"/>
    </row>
    <row r="4908" spans="1:20" ht="13.2" x14ac:dyDescent="0.25">
      <c r="A4908" s="7" t="s">
        <v>10829</v>
      </c>
      <c r="B4908" s="7" t="s">
        <v>14</v>
      </c>
      <c r="C4908" s="7" t="s">
        <v>30</v>
      </c>
      <c r="D4908" s="7" t="s">
        <v>16</v>
      </c>
      <c r="E4908" s="7" t="s">
        <v>35</v>
      </c>
      <c r="F4908" s="7" t="s">
        <v>10830</v>
      </c>
      <c r="G4908" s="7" t="s">
        <v>10831</v>
      </c>
      <c r="H4908" s="7">
        <v>39</v>
      </c>
      <c r="I4908" s="7">
        <v>17.899999999999999</v>
      </c>
      <c r="J4908" s="7">
        <v>15</v>
      </c>
      <c r="K4908" s="7">
        <v>268.5</v>
      </c>
      <c r="L4908" s="7" t="s">
        <v>38</v>
      </c>
      <c r="M4908" s="9">
        <v>1</v>
      </c>
      <c r="N4908" s="6" t="str">
        <f>IF(ev_charging_network_usage_!$I4908&lt;=10,"Low",IF(ev_charging_network_usage_!$I4908&lt;=30,"Medium","High"))</f>
        <v>Medium</v>
      </c>
      <c r="O4908" s="6" t="str">
        <f t="shared" si="309"/>
        <v>Low Satisfaction</v>
      </c>
      <c r="P4908" s="6" t="str">
        <f>IF(ev_charging_network_usage_!$H4908&lt;30,"Short Charging",IF(ev_charging_network_usage_!$H4908&lt;=60,"Medium Charging","Long Charging"))</f>
        <v>Medium Charging</v>
      </c>
      <c r="Q4908" s="6">
        <f t="shared" si="308"/>
        <v>2</v>
      </c>
      <c r="R4908" s="30">
        <f t="shared" si="306"/>
        <v>0.93541666666666667</v>
      </c>
      <c r="S4908" s="28">
        <f t="shared" si="307"/>
        <v>45304</v>
      </c>
      <c r="T4908" s="28"/>
    </row>
    <row r="4909" spans="1:20" ht="13.2" x14ac:dyDescent="0.25">
      <c r="A4909" s="3" t="s">
        <v>10832</v>
      </c>
      <c r="B4909" s="3" t="s">
        <v>14</v>
      </c>
      <c r="C4909" s="3" t="s">
        <v>21</v>
      </c>
      <c r="D4909" s="3" t="s">
        <v>34</v>
      </c>
      <c r="E4909" s="3" t="s">
        <v>17</v>
      </c>
      <c r="F4909" s="3" t="s">
        <v>5656</v>
      </c>
      <c r="G4909" s="3" t="s">
        <v>10833</v>
      </c>
      <c r="H4909" s="3">
        <v>96</v>
      </c>
      <c r="I4909" s="3">
        <v>56.25</v>
      </c>
      <c r="J4909" s="3">
        <v>10</v>
      </c>
      <c r="K4909" s="3">
        <v>562.5</v>
      </c>
      <c r="L4909" s="3" t="s">
        <v>27</v>
      </c>
      <c r="M4909" s="5">
        <v>4</v>
      </c>
      <c r="N4909" s="6" t="str">
        <f>IF(ev_charging_network_usage_!$I4909&lt;=10,"Low",IF(ev_charging_network_usage_!$I4909&lt;=30,"Medium","High"))</f>
        <v>High</v>
      </c>
      <c r="O4909" s="6" t="str">
        <f t="shared" si="309"/>
        <v>Medium Satisfaction</v>
      </c>
      <c r="P4909" s="6" t="str">
        <f>IF(ev_charging_network_usage_!$H4909&lt;30,"Short Charging",IF(ev_charging_network_usage_!$H4909&lt;=60,"Medium Charging","Long Charging"))</f>
        <v>Long Charging</v>
      </c>
      <c r="Q4909" s="6">
        <f t="shared" si="308"/>
        <v>1</v>
      </c>
      <c r="R4909" s="30">
        <f t="shared" si="306"/>
        <v>0.31041666666666667</v>
      </c>
      <c r="S4909" s="28">
        <f t="shared" si="307"/>
        <v>45218</v>
      </c>
      <c r="T4909" s="28"/>
    </row>
    <row r="4910" spans="1:20" ht="13.2" x14ac:dyDescent="0.25">
      <c r="A4910" s="7" t="s">
        <v>10834</v>
      </c>
      <c r="B4910" s="7" t="s">
        <v>14</v>
      </c>
      <c r="C4910" s="7" t="s">
        <v>30</v>
      </c>
      <c r="D4910" s="7" t="s">
        <v>34</v>
      </c>
      <c r="E4910" s="7" t="s">
        <v>17</v>
      </c>
      <c r="F4910" s="7" t="s">
        <v>10835</v>
      </c>
      <c r="G4910" s="7" t="s">
        <v>10836</v>
      </c>
      <c r="H4910" s="7">
        <v>29</v>
      </c>
      <c r="I4910" s="7">
        <v>51.29</v>
      </c>
      <c r="J4910" s="7">
        <v>12</v>
      </c>
      <c r="K4910" s="7">
        <v>615.48</v>
      </c>
      <c r="L4910" s="7" t="s">
        <v>27</v>
      </c>
      <c r="M4910" s="9">
        <v>4</v>
      </c>
      <c r="N4910" s="6" t="str">
        <f>IF(ev_charging_network_usage_!$I4910&lt;=10,"Low",IF(ev_charging_network_usage_!$I4910&lt;=30,"Medium","High"))</f>
        <v>High</v>
      </c>
      <c r="O4910" s="6" t="str">
        <f t="shared" si="309"/>
        <v>Medium Satisfaction</v>
      </c>
      <c r="P4910" s="6" t="str">
        <f>IF(ev_charging_network_usage_!$H4910&lt;30,"Short Charging",IF(ev_charging_network_usage_!$H4910&lt;=60,"Medium Charging","Long Charging"))</f>
        <v>Short Charging</v>
      </c>
      <c r="Q4910" s="6">
        <f t="shared" si="308"/>
        <v>2</v>
      </c>
      <c r="R4910" s="30">
        <f t="shared" si="306"/>
        <v>0.61875000000000002</v>
      </c>
      <c r="S4910" s="28">
        <f t="shared" si="307"/>
        <v>45335</v>
      </c>
      <c r="T4910" s="28"/>
    </row>
    <row r="4911" spans="1:20" ht="13.2" x14ac:dyDescent="0.25">
      <c r="A4911" s="3" t="s">
        <v>10837</v>
      </c>
      <c r="B4911" s="3" t="s">
        <v>55</v>
      </c>
      <c r="C4911" s="3" t="s">
        <v>15</v>
      </c>
      <c r="D4911" s="3" t="s">
        <v>16</v>
      </c>
      <c r="E4911" s="3" t="s">
        <v>17</v>
      </c>
      <c r="F4911" s="3" t="s">
        <v>10838</v>
      </c>
      <c r="G4911" s="3" t="s">
        <v>10839</v>
      </c>
      <c r="H4911" s="3">
        <v>109</v>
      </c>
      <c r="I4911" s="3">
        <v>24.11</v>
      </c>
      <c r="J4911" s="3">
        <v>12</v>
      </c>
      <c r="K4911" s="3">
        <v>289.32</v>
      </c>
      <c r="L4911" s="3" t="s">
        <v>38</v>
      </c>
      <c r="M4911" s="5">
        <v>5</v>
      </c>
      <c r="N4911" s="6" t="str">
        <f>IF(ev_charging_network_usage_!$I4911&lt;=10,"Low",IF(ev_charging_network_usage_!$I4911&lt;=30,"Medium","High"))</f>
        <v>Medium</v>
      </c>
      <c r="O4911" s="6" t="str">
        <f t="shared" si="309"/>
        <v>High Satisfaction</v>
      </c>
      <c r="P4911" s="6" t="str">
        <f>IF(ev_charging_network_usage_!$H4911&lt;30,"Short Charging",IF(ev_charging_network_usage_!$H4911&lt;=60,"Medium Charging","Long Charging"))</f>
        <v>Long Charging</v>
      </c>
      <c r="Q4911" s="6">
        <f t="shared" si="308"/>
        <v>3</v>
      </c>
      <c r="R4911" s="30">
        <f t="shared" si="306"/>
        <v>2.361111111111111E-2</v>
      </c>
      <c r="S4911" s="28">
        <f t="shared" si="307"/>
        <v>45041</v>
      </c>
      <c r="T4911" s="28"/>
    </row>
    <row r="4912" spans="1:20" ht="13.2" x14ac:dyDescent="0.25">
      <c r="A4912" s="7" t="s">
        <v>10840</v>
      </c>
      <c r="B4912" s="7" t="s">
        <v>14</v>
      </c>
      <c r="C4912" s="7" t="s">
        <v>30</v>
      </c>
      <c r="D4912" s="7" t="s">
        <v>34</v>
      </c>
      <c r="E4912" s="7" t="s">
        <v>17</v>
      </c>
      <c r="F4912" s="8">
        <v>45359.425000000003</v>
      </c>
      <c r="G4912" s="8">
        <v>45359.467361111114</v>
      </c>
      <c r="H4912" s="7">
        <v>61</v>
      </c>
      <c r="I4912" s="7">
        <v>51.23</v>
      </c>
      <c r="J4912" s="7">
        <v>8</v>
      </c>
      <c r="K4912" s="7">
        <v>409.84</v>
      </c>
      <c r="L4912" s="7" t="s">
        <v>18</v>
      </c>
      <c r="M4912" s="9">
        <v>2</v>
      </c>
      <c r="N4912" s="6" t="str">
        <f>IF(ev_charging_network_usage_!$I4912&lt;=10,"Low",IF(ev_charging_network_usage_!$I4912&lt;=30,"Medium","High"))</f>
        <v>High</v>
      </c>
      <c r="O4912" s="6" t="str">
        <f t="shared" si="309"/>
        <v>Low Satisfaction</v>
      </c>
      <c r="P4912" s="6" t="str">
        <f>IF(ev_charging_network_usage_!$H4912&lt;30,"Short Charging",IF(ev_charging_network_usage_!$H4912&lt;=60,"Medium Charging","Long Charging"))</f>
        <v>Long Charging</v>
      </c>
      <c r="Q4912" s="6">
        <f t="shared" si="308"/>
        <v>2</v>
      </c>
      <c r="R4912" s="30">
        <f t="shared" si="306"/>
        <v>0.42499999999999999</v>
      </c>
      <c r="S4912" s="28">
        <f t="shared" si="307"/>
        <v>45359</v>
      </c>
      <c r="T4912" s="28"/>
    </row>
    <row r="4913" spans="1:20" ht="13.2" x14ac:dyDescent="0.25">
      <c r="A4913" s="3" t="s">
        <v>10841</v>
      </c>
      <c r="B4913" s="3" t="s">
        <v>14</v>
      </c>
      <c r="C4913" s="3" t="s">
        <v>30</v>
      </c>
      <c r="D4913" s="3" t="s">
        <v>34</v>
      </c>
      <c r="E4913" s="3" t="s">
        <v>17</v>
      </c>
      <c r="F4913" s="3" t="s">
        <v>10842</v>
      </c>
      <c r="G4913" s="3" t="s">
        <v>10843</v>
      </c>
      <c r="H4913" s="3">
        <v>92</v>
      </c>
      <c r="I4913" s="3">
        <v>25.33</v>
      </c>
      <c r="J4913" s="3">
        <v>15</v>
      </c>
      <c r="K4913" s="3">
        <v>379.95</v>
      </c>
      <c r="L4913" s="3" t="s">
        <v>18</v>
      </c>
      <c r="M4913" s="5">
        <v>5</v>
      </c>
      <c r="N4913" s="6" t="str">
        <f>IF(ev_charging_network_usage_!$I4913&lt;=10,"Low",IF(ev_charging_network_usage_!$I4913&lt;=30,"Medium","High"))</f>
        <v>Medium</v>
      </c>
      <c r="O4913" s="6" t="str">
        <f t="shared" si="309"/>
        <v>High Satisfaction</v>
      </c>
      <c r="P4913" s="6" t="str">
        <f>IF(ev_charging_network_usage_!$H4913&lt;30,"Short Charging",IF(ev_charging_network_usage_!$H4913&lt;=60,"Medium Charging","Long Charging"))</f>
        <v>Long Charging</v>
      </c>
      <c r="Q4913" s="6">
        <f t="shared" si="308"/>
        <v>2</v>
      </c>
      <c r="R4913" s="30">
        <f t="shared" si="306"/>
        <v>0.35416666666666669</v>
      </c>
      <c r="S4913" s="28">
        <f t="shared" si="307"/>
        <v>45285</v>
      </c>
      <c r="T4913" s="28"/>
    </row>
    <row r="4914" spans="1:20" ht="13.2" x14ac:dyDescent="0.25">
      <c r="A4914" s="7" t="s">
        <v>10844</v>
      </c>
      <c r="B4914" s="7" t="s">
        <v>14</v>
      </c>
      <c r="C4914" s="7" t="s">
        <v>15</v>
      </c>
      <c r="D4914" s="7" t="s">
        <v>34</v>
      </c>
      <c r="E4914" s="7" t="s">
        <v>35</v>
      </c>
      <c r="F4914" s="8">
        <v>45631.177083333336</v>
      </c>
      <c r="G4914" s="8">
        <v>45631.216666666667</v>
      </c>
      <c r="H4914" s="7">
        <v>57</v>
      </c>
      <c r="I4914" s="7">
        <v>58.32</v>
      </c>
      <c r="J4914" s="7">
        <v>10</v>
      </c>
      <c r="K4914" s="7">
        <v>583.20000000000005</v>
      </c>
      <c r="L4914" s="7" t="s">
        <v>38</v>
      </c>
      <c r="M4914" s="9">
        <v>3</v>
      </c>
      <c r="N4914" s="6" t="str">
        <f>IF(ev_charging_network_usage_!$I4914&lt;=10,"Low",IF(ev_charging_network_usage_!$I4914&lt;=30,"Medium","High"))</f>
        <v>High</v>
      </c>
      <c r="O4914" s="6" t="str">
        <f t="shared" si="309"/>
        <v>Medium Satisfaction</v>
      </c>
      <c r="P4914" s="6" t="str">
        <f>IF(ev_charging_network_usage_!$H4914&lt;30,"Short Charging",IF(ev_charging_network_usage_!$H4914&lt;=60,"Medium Charging","Long Charging"))</f>
        <v>Medium Charging</v>
      </c>
      <c r="Q4914" s="6">
        <f t="shared" si="308"/>
        <v>3</v>
      </c>
      <c r="R4914" s="30">
        <f t="shared" si="306"/>
        <v>0.17708333333333334</v>
      </c>
      <c r="S4914" s="28">
        <f t="shared" si="307"/>
        <v>45631</v>
      </c>
      <c r="T4914" s="28"/>
    </row>
    <row r="4915" spans="1:20" ht="13.2" x14ac:dyDescent="0.25">
      <c r="A4915" s="3" t="s">
        <v>10845</v>
      </c>
      <c r="B4915" s="3" t="s">
        <v>48</v>
      </c>
      <c r="C4915" s="3" t="s">
        <v>21</v>
      </c>
      <c r="D4915" s="3" t="s">
        <v>16</v>
      </c>
      <c r="E4915" s="3" t="s">
        <v>17</v>
      </c>
      <c r="F4915" s="3" t="s">
        <v>10846</v>
      </c>
      <c r="G4915" s="3" t="s">
        <v>10847</v>
      </c>
      <c r="H4915" s="3">
        <v>13</v>
      </c>
      <c r="I4915" s="3">
        <v>5.47</v>
      </c>
      <c r="J4915" s="3">
        <v>15</v>
      </c>
      <c r="K4915" s="3">
        <v>82.05</v>
      </c>
      <c r="L4915" s="3" t="s">
        <v>27</v>
      </c>
      <c r="M4915" s="5">
        <v>3</v>
      </c>
      <c r="N4915" s="6" t="str">
        <f>IF(ev_charging_network_usage_!$I4915&lt;=10,"Low",IF(ev_charging_network_usage_!$I4915&lt;=30,"Medium","High"))</f>
        <v>Low</v>
      </c>
      <c r="O4915" s="6" t="str">
        <f t="shared" si="309"/>
        <v>Medium Satisfaction</v>
      </c>
      <c r="P4915" s="6" t="str">
        <f>IF(ev_charging_network_usage_!$H4915&lt;30,"Short Charging",IF(ev_charging_network_usage_!$H4915&lt;=60,"Medium Charging","Long Charging"))</f>
        <v>Short Charging</v>
      </c>
      <c r="Q4915" s="6">
        <f t="shared" si="308"/>
        <v>1</v>
      </c>
      <c r="R4915" s="30">
        <f t="shared" si="306"/>
        <v>0.97916666666666663</v>
      </c>
      <c r="S4915" s="28">
        <f t="shared" si="307"/>
        <v>45584</v>
      </c>
      <c r="T4915" s="28"/>
    </row>
    <row r="4916" spans="1:20" ht="13.2" x14ac:dyDescent="0.25">
      <c r="A4916" s="7" t="s">
        <v>10848</v>
      </c>
      <c r="B4916" s="7" t="s">
        <v>29</v>
      </c>
      <c r="C4916" s="7" t="s">
        <v>15</v>
      </c>
      <c r="D4916" s="7" t="s">
        <v>16</v>
      </c>
      <c r="E4916" s="7" t="s">
        <v>17</v>
      </c>
      <c r="F4916" s="8">
        <v>45604.228472222225</v>
      </c>
      <c r="G4916" s="8">
        <v>45604.273611111108</v>
      </c>
      <c r="H4916" s="7">
        <v>65</v>
      </c>
      <c r="I4916" s="7">
        <v>39.82</v>
      </c>
      <c r="J4916" s="7">
        <v>12</v>
      </c>
      <c r="K4916" s="7">
        <v>477.84</v>
      </c>
      <c r="L4916" s="7" t="s">
        <v>23</v>
      </c>
      <c r="M4916" s="9">
        <v>3</v>
      </c>
      <c r="N4916" s="6" t="str">
        <f>IF(ev_charging_network_usage_!$I4916&lt;=10,"Low",IF(ev_charging_network_usage_!$I4916&lt;=30,"Medium","High"))</f>
        <v>High</v>
      </c>
      <c r="O4916" s="6" t="str">
        <f t="shared" si="309"/>
        <v>Medium Satisfaction</v>
      </c>
      <c r="P4916" s="6" t="str">
        <f>IF(ev_charging_network_usage_!$H4916&lt;30,"Short Charging",IF(ev_charging_network_usage_!$H4916&lt;=60,"Medium Charging","Long Charging"))</f>
        <v>Long Charging</v>
      </c>
      <c r="Q4916" s="6">
        <f t="shared" si="308"/>
        <v>3</v>
      </c>
      <c r="R4916" s="30">
        <f t="shared" si="306"/>
        <v>0.22847222222222222</v>
      </c>
      <c r="S4916" s="28">
        <f t="shared" si="307"/>
        <v>45604</v>
      </c>
      <c r="T4916" s="28"/>
    </row>
    <row r="4917" spans="1:20" ht="13.2" x14ac:dyDescent="0.25">
      <c r="A4917" s="3" t="s">
        <v>10849</v>
      </c>
      <c r="B4917" s="3" t="s">
        <v>29</v>
      </c>
      <c r="C4917" s="3" t="s">
        <v>15</v>
      </c>
      <c r="D4917" s="3" t="s">
        <v>34</v>
      </c>
      <c r="E4917" s="3" t="s">
        <v>17</v>
      </c>
      <c r="F4917" s="4">
        <v>45512.429861111108</v>
      </c>
      <c r="G4917" s="4">
        <v>45512.441666666666</v>
      </c>
      <c r="H4917" s="3">
        <v>17</v>
      </c>
      <c r="I4917" s="3">
        <v>48.4</v>
      </c>
      <c r="J4917" s="3">
        <v>10</v>
      </c>
      <c r="K4917" s="3">
        <v>484</v>
      </c>
      <c r="L4917" s="3" t="s">
        <v>27</v>
      </c>
      <c r="M4917" s="5">
        <v>4</v>
      </c>
      <c r="N4917" s="6" t="str">
        <f>IF(ev_charging_network_usage_!$I4917&lt;=10,"Low",IF(ev_charging_network_usage_!$I4917&lt;=30,"Medium","High"))</f>
        <v>High</v>
      </c>
      <c r="O4917" s="6" t="str">
        <f t="shared" si="309"/>
        <v>Medium Satisfaction</v>
      </c>
      <c r="P4917" s="6" t="str">
        <f>IF(ev_charging_network_usage_!$H4917&lt;30,"Short Charging",IF(ev_charging_network_usage_!$H4917&lt;=60,"Medium Charging","Long Charging"))</f>
        <v>Short Charging</v>
      </c>
      <c r="Q4917" s="6">
        <f t="shared" si="308"/>
        <v>3</v>
      </c>
      <c r="R4917" s="30">
        <f t="shared" si="306"/>
        <v>0.42986111111111114</v>
      </c>
      <c r="S4917" s="28">
        <f t="shared" si="307"/>
        <v>45512</v>
      </c>
      <c r="T4917" s="28"/>
    </row>
    <row r="4918" spans="1:20" ht="13.2" x14ac:dyDescent="0.25">
      <c r="A4918" s="7" t="s">
        <v>10850</v>
      </c>
      <c r="B4918" s="7" t="s">
        <v>43</v>
      </c>
      <c r="C4918" s="7" t="s">
        <v>21</v>
      </c>
      <c r="D4918" s="7" t="s">
        <v>16</v>
      </c>
      <c r="E4918" s="7" t="s">
        <v>35</v>
      </c>
      <c r="F4918" s="8">
        <v>45207.667361111111</v>
      </c>
      <c r="G4918" s="8">
        <v>45207.685416666667</v>
      </c>
      <c r="H4918" s="7">
        <v>26</v>
      </c>
      <c r="I4918" s="7">
        <v>27.76</v>
      </c>
      <c r="J4918" s="7">
        <v>15</v>
      </c>
      <c r="K4918" s="7">
        <v>416.4</v>
      </c>
      <c r="L4918" s="7" t="s">
        <v>38</v>
      </c>
      <c r="M4918" s="9">
        <v>3</v>
      </c>
      <c r="N4918" s="6" t="str">
        <f>IF(ev_charging_network_usage_!$I4918&lt;=10,"Low",IF(ev_charging_network_usage_!$I4918&lt;=30,"Medium","High"))</f>
        <v>Medium</v>
      </c>
      <c r="O4918" s="6" t="str">
        <f t="shared" si="309"/>
        <v>Medium Satisfaction</v>
      </c>
      <c r="P4918" s="6" t="str">
        <f>IF(ev_charging_network_usage_!$H4918&lt;30,"Short Charging",IF(ev_charging_network_usage_!$H4918&lt;=60,"Medium Charging","Long Charging"))</f>
        <v>Short Charging</v>
      </c>
      <c r="Q4918" s="6">
        <f t="shared" si="308"/>
        <v>1</v>
      </c>
      <c r="R4918" s="30">
        <f t="shared" si="306"/>
        <v>0.66736111111111107</v>
      </c>
      <c r="S4918" s="28">
        <f t="shared" si="307"/>
        <v>45207</v>
      </c>
      <c r="T4918" s="28"/>
    </row>
    <row r="4919" spans="1:20" ht="13.2" x14ac:dyDescent="0.25">
      <c r="A4919" s="3" t="s">
        <v>10851</v>
      </c>
      <c r="B4919" s="3" t="s">
        <v>48</v>
      </c>
      <c r="C4919" s="3" t="s">
        <v>15</v>
      </c>
      <c r="D4919" s="3" t="s">
        <v>22</v>
      </c>
      <c r="E4919" s="3" t="s">
        <v>17</v>
      </c>
      <c r="F4919" s="3" t="s">
        <v>10852</v>
      </c>
      <c r="G4919" s="3" t="s">
        <v>10853</v>
      </c>
      <c r="H4919" s="3">
        <v>117</v>
      </c>
      <c r="I4919" s="3">
        <v>14.55</v>
      </c>
      <c r="J4919" s="3">
        <v>8</v>
      </c>
      <c r="K4919" s="3">
        <v>116.4</v>
      </c>
      <c r="L4919" s="3" t="s">
        <v>27</v>
      </c>
      <c r="M4919" s="5">
        <v>3</v>
      </c>
      <c r="N4919" s="6" t="str">
        <f>IF(ev_charging_network_usage_!$I4919&lt;=10,"Low",IF(ev_charging_network_usage_!$I4919&lt;=30,"Medium","High"))</f>
        <v>Medium</v>
      </c>
      <c r="O4919" s="6" t="str">
        <f t="shared" si="309"/>
        <v>Medium Satisfaction</v>
      </c>
      <c r="P4919" s="6" t="str">
        <f>IF(ev_charging_network_usage_!$H4919&lt;30,"Short Charging",IF(ev_charging_network_usage_!$H4919&lt;=60,"Medium Charging","Long Charging"))</f>
        <v>Long Charging</v>
      </c>
      <c r="Q4919" s="6">
        <f t="shared" si="308"/>
        <v>3</v>
      </c>
      <c r="R4919" s="30">
        <f t="shared" si="306"/>
        <v>0.7416666666666667</v>
      </c>
      <c r="S4919" s="28">
        <f t="shared" si="307"/>
        <v>45106</v>
      </c>
      <c r="T4919" s="28"/>
    </row>
    <row r="4920" spans="1:20" ht="13.2" x14ac:dyDescent="0.25">
      <c r="A4920" s="7" t="s">
        <v>10854</v>
      </c>
      <c r="B4920" s="7" t="s">
        <v>48</v>
      </c>
      <c r="C4920" s="7" t="s">
        <v>21</v>
      </c>
      <c r="D4920" s="7" t="s">
        <v>34</v>
      </c>
      <c r="E4920" s="7" t="s">
        <v>35</v>
      </c>
      <c r="F4920" s="7" t="s">
        <v>10855</v>
      </c>
      <c r="G4920" s="7" t="s">
        <v>10856</v>
      </c>
      <c r="H4920" s="7">
        <v>12</v>
      </c>
      <c r="I4920" s="7">
        <v>34.979999999999997</v>
      </c>
      <c r="J4920" s="7">
        <v>12</v>
      </c>
      <c r="K4920" s="7">
        <v>419.76</v>
      </c>
      <c r="L4920" s="7" t="s">
        <v>23</v>
      </c>
      <c r="M4920" s="9">
        <v>1</v>
      </c>
      <c r="N4920" s="6" t="str">
        <f>IF(ev_charging_network_usage_!$I4920&lt;=10,"Low",IF(ev_charging_network_usage_!$I4920&lt;=30,"Medium","High"))</f>
        <v>High</v>
      </c>
      <c r="O4920" s="6" t="str">
        <f t="shared" si="309"/>
        <v>Low Satisfaction</v>
      </c>
      <c r="P4920" s="6" t="str">
        <f>IF(ev_charging_network_usage_!$H4920&lt;30,"Short Charging",IF(ev_charging_network_usage_!$H4920&lt;=60,"Medium Charging","Long Charging"))</f>
        <v>Short Charging</v>
      </c>
      <c r="Q4920" s="6">
        <f t="shared" si="308"/>
        <v>1</v>
      </c>
      <c r="R4920" s="30">
        <f t="shared" si="306"/>
        <v>0.82222222222222219</v>
      </c>
      <c r="S4920" s="28">
        <f t="shared" si="307"/>
        <v>45313</v>
      </c>
      <c r="T4920" s="28"/>
    </row>
    <row r="4921" spans="1:20" ht="13.2" x14ac:dyDescent="0.25">
      <c r="A4921" s="3" t="s">
        <v>10857</v>
      </c>
      <c r="B4921" s="3" t="s">
        <v>78</v>
      </c>
      <c r="C4921" s="3" t="s">
        <v>21</v>
      </c>
      <c r="D4921" s="3" t="s">
        <v>31</v>
      </c>
      <c r="E4921" s="3" t="s">
        <v>17</v>
      </c>
      <c r="F4921" s="3" t="s">
        <v>10858</v>
      </c>
      <c r="G4921" s="3" t="s">
        <v>10859</v>
      </c>
      <c r="H4921" s="3">
        <v>13</v>
      </c>
      <c r="I4921" s="3">
        <v>36.200000000000003</v>
      </c>
      <c r="J4921" s="3">
        <v>8</v>
      </c>
      <c r="K4921" s="3">
        <v>289.60000000000002</v>
      </c>
      <c r="L4921" s="3" t="s">
        <v>23</v>
      </c>
      <c r="M4921" s="5">
        <v>2</v>
      </c>
      <c r="N4921" s="6" t="str">
        <f>IF(ev_charging_network_usage_!$I4921&lt;=10,"Low",IF(ev_charging_network_usage_!$I4921&lt;=30,"Medium","High"))</f>
        <v>High</v>
      </c>
      <c r="O4921" s="6" t="str">
        <f t="shared" si="309"/>
        <v>Low Satisfaction</v>
      </c>
      <c r="P4921" s="6" t="str">
        <f>IF(ev_charging_network_usage_!$H4921&lt;30,"Short Charging",IF(ev_charging_network_usage_!$H4921&lt;=60,"Medium Charging","Long Charging"))</f>
        <v>Short Charging</v>
      </c>
      <c r="Q4921" s="6">
        <f t="shared" si="308"/>
        <v>1</v>
      </c>
      <c r="R4921" s="30">
        <f t="shared" si="306"/>
        <v>0.52361111111111114</v>
      </c>
      <c r="S4921" s="28">
        <f t="shared" si="307"/>
        <v>45626</v>
      </c>
      <c r="T4921" s="28"/>
    </row>
    <row r="4922" spans="1:20" ht="13.2" x14ac:dyDescent="0.25">
      <c r="A4922" s="7" t="s">
        <v>10860</v>
      </c>
      <c r="B4922" s="7" t="s">
        <v>29</v>
      </c>
      <c r="C4922" s="7" t="s">
        <v>15</v>
      </c>
      <c r="D4922" s="7" t="s">
        <v>22</v>
      </c>
      <c r="E4922" s="7" t="s">
        <v>17</v>
      </c>
      <c r="F4922" s="7" t="s">
        <v>10861</v>
      </c>
      <c r="G4922" s="7" t="s">
        <v>10862</v>
      </c>
      <c r="H4922" s="7">
        <v>106</v>
      </c>
      <c r="I4922" s="7">
        <v>59.97</v>
      </c>
      <c r="J4922" s="7">
        <v>10</v>
      </c>
      <c r="K4922" s="7">
        <v>599.70000000000005</v>
      </c>
      <c r="L4922" s="7" t="s">
        <v>27</v>
      </c>
      <c r="M4922" s="9">
        <v>1</v>
      </c>
      <c r="N4922" s="6" t="str">
        <f>IF(ev_charging_network_usage_!$I4922&lt;=10,"Low",IF(ev_charging_network_usage_!$I4922&lt;=30,"Medium","High"))</f>
        <v>High</v>
      </c>
      <c r="O4922" s="6" t="str">
        <f t="shared" si="309"/>
        <v>Low Satisfaction</v>
      </c>
      <c r="P4922" s="6" t="str">
        <f>IF(ev_charging_network_usage_!$H4922&lt;30,"Short Charging",IF(ev_charging_network_usage_!$H4922&lt;=60,"Medium Charging","Long Charging"))</f>
        <v>Long Charging</v>
      </c>
      <c r="Q4922" s="6">
        <f t="shared" si="308"/>
        <v>3</v>
      </c>
      <c r="R4922" s="30">
        <f t="shared" si="306"/>
        <v>0.41319444444444442</v>
      </c>
      <c r="S4922" s="28">
        <f t="shared" si="307"/>
        <v>45617</v>
      </c>
      <c r="T4922" s="28"/>
    </row>
    <row r="4923" spans="1:20" ht="13.2" x14ac:dyDescent="0.25">
      <c r="A4923" s="3" t="s">
        <v>10863</v>
      </c>
      <c r="B4923" s="3" t="s">
        <v>29</v>
      </c>
      <c r="C4923" s="3" t="s">
        <v>15</v>
      </c>
      <c r="D4923" s="3" t="s">
        <v>22</v>
      </c>
      <c r="E4923" s="3" t="s">
        <v>35</v>
      </c>
      <c r="F4923" s="4">
        <v>45237.272916666669</v>
      </c>
      <c r="G4923" s="4">
        <v>45237.350694444445</v>
      </c>
      <c r="H4923" s="3">
        <v>112</v>
      </c>
      <c r="I4923" s="3">
        <v>56.8</v>
      </c>
      <c r="J4923" s="3">
        <v>15</v>
      </c>
      <c r="K4923" s="3">
        <v>852</v>
      </c>
      <c r="L4923" s="3" t="s">
        <v>23</v>
      </c>
      <c r="M4923" s="5">
        <v>2</v>
      </c>
      <c r="N4923" s="6" t="str">
        <f>IF(ev_charging_network_usage_!$I4923&lt;=10,"Low",IF(ev_charging_network_usage_!$I4923&lt;=30,"Medium","High"))</f>
        <v>High</v>
      </c>
      <c r="O4923" s="6" t="str">
        <f t="shared" si="309"/>
        <v>Low Satisfaction</v>
      </c>
      <c r="P4923" s="6" t="str">
        <f>IF(ev_charging_network_usage_!$H4923&lt;30,"Short Charging",IF(ev_charging_network_usage_!$H4923&lt;=60,"Medium Charging","Long Charging"))</f>
        <v>Long Charging</v>
      </c>
      <c r="Q4923" s="6">
        <f t="shared" si="308"/>
        <v>3</v>
      </c>
      <c r="R4923" s="30">
        <f t="shared" si="306"/>
        <v>0.27291666666666664</v>
      </c>
      <c r="S4923" s="28">
        <f t="shared" si="307"/>
        <v>45237</v>
      </c>
      <c r="T4923" s="28"/>
    </row>
    <row r="4924" spans="1:20" ht="13.2" x14ac:dyDescent="0.25">
      <c r="A4924" s="7" t="s">
        <v>10864</v>
      </c>
      <c r="B4924" s="7" t="s">
        <v>29</v>
      </c>
      <c r="C4924" s="7" t="s">
        <v>15</v>
      </c>
      <c r="D4924" s="7" t="s">
        <v>16</v>
      </c>
      <c r="E4924" s="7" t="s">
        <v>35</v>
      </c>
      <c r="F4924" s="8">
        <v>45028.495138888888</v>
      </c>
      <c r="G4924" s="8">
        <v>45028.571527777778</v>
      </c>
      <c r="H4924" s="7">
        <v>110</v>
      </c>
      <c r="I4924" s="7">
        <v>3.29</v>
      </c>
      <c r="J4924" s="7">
        <v>8</v>
      </c>
      <c r="K4924" s="7">
        <v>26.32</v>
      </c>
      <c r="L4924" s="7" t="s">
        <v>23</v>
      </c>
      <c r="M4924" s="9">
        <v>2</v>
      </c>
      <c r="N4924" s="6" t="str">
        <f>IF(ev_charging_network_usage_!$I4924&lt;=10,"Low",IF(ev_charging_network_usage_!$I4924&lt;=30,"Medium","High"))</f>
        <v>Low</v>
      </c>
      <c r="O4924" s="6" t="str">
        <f t="shared" si="309"/>
        <v>Low Satisfaction</v>
      </c>
      <c r="P4924" s="6" t="str">
        <f>IF(ev_charging_network_usage_!$H4924&lt;30,"Short Charging",IF(ev_charging_network_usage_!$H4924&lt;=60,"Medium Charging","Long Charging"))</f>
        <v>Long Charging</v>
      </c>
      <c r="Q4924" s="6">
        <f t="shared" si="308"/>
        <v>3</v>
      </c>
      <c r="R4924" s="30">
        <f t="shared" si="306"/>
        <v>0.49513888888888891</v>
      </c>
      <c r="S4924" s="28">
        <f t="shared" si="307"/>
        <v>45028</v>
      </c>
      <c r="T4924" s="28"/>
    </row>
    <row r="4925" spans="1:20" ht="13.2" x14ac:dyDescent="0.25">
      <c r="A4925" s="3" t="s">
        <v>10865</v>
      </c>
      <c r="B4925" s="3" t="s">
        <v>55</v>
      </c>
      <c r="C4925" s="3" t="s">
        <v>21</v>
      </c>
      <c r="D4925" s="3" t="s">
        <v>31</v>
      </c>
      <c r="E4925" s="3" t="s">
        <v>35</v>
      </c>
      <c r="F4925" s="3" t="s">
        <v>10866</v>
      </c>
      <c r="G4925" s="3" t="s">
        <v>10867</v>
      </c>
      <c r="H4925" s="3">
        <v>79</v>
      </c>
      <c r="I4925" s="3">
        <v>8.81</v>
      </c>
      <c r="J4925" s="3">
        <v>15</v>
      </c>
      <c r="K4925" s="3">
        <v>132.15</v>
      </c>
      <c r="L4925" s="3" t="s">
        <v>38</v>
      </c>
      <c r="M4925" s="5">
        <v>5</v>
      </c>
      <c r="N4925" s="6" t="str">
        <f>IF(ev_charging_network_usage_!$I4925&lt;=10,"Low",IF(ev_charging_network_usage_!$I4925&lt;=30,"Medium","High"))</f>
        <v>Low</v>
      </c>
      <c r="O4925" s="6" t="str">
        <f t="shared" si="309"/>
        <v>High Satisfaction</v>
      </c>
      <c r="P4925" s="6" t="str">
        <f>IF(ev_charging_network_usage_!$H4925&lt;30,"Short Charging",IF(ev_charging_network_usage_!$H4925&lt;=60,"Medium Charging","Long Charging"))</f>
        <v>Long Charging</v>
      </c>
      <c r="Q4925" s="6">
        <f t="shared" si="308"/>
        <v>1</v>
      </c>
      <c r="R4925" s="30">
        <f t="shared" si="306"/>
        <v>8.6805555555555552E-2</v>
      </c>
      <c r="S4925" s="28">
        <f t="shared" si="307"/>
        <v>45340</v>
      </c>
      <c r="T4925" s="28"/>
    </row>
    <row r="4926" spans="1:20" ht="13.2" x14ac:dyDescent="0.25">
      <c r="A4926" s="7" t="s">
        <v>10868</v>
      </c>
      <c r="B4926" s="7" t="s">
        <v>14</v>
      </c>
      <c r="C4926" s="7" t="s">
        <v>15</v>
      </c>
      <c r="D4926" s="7" t="s">
        <v>34</v>
      </c>
      <c r="E4926" s="7" t="s">
        <v>35</v>
      </c>
      <c r="F4926" s="7" t="s">
        <v>10869</v>
      </c>
      <c r="G4926" s="7" t="s">
        <v>10870</v>
      </c>
      <c r="H4926" s="7">
        <v>53</v>
      </c>
      <c r="I4926" s="7">
        <v>34.43</v>
      </c>
      <c r="J4926" s="7">
        <v>15</v>
      </c>
      <c r="K4926" s="7">
        <v>516.45000000000005</v>
      </c>
      <c r="L4926" s="7" t="s">
        <v>18</v>
      </c>
      <c r="M4926" s="9">
        <v>4</v>
      </c>
      <c r="N4926" s="6" t="str">
        <f>IF(ev_charging_network_usage_!$I4926&lt;=10,"Low",IF(ev_charging_network_usage_!$I4926&lt;=30,"Medium","High"))</f>
        <v>High</v>
      </c>
      <c r="O4926" s="6" t="str">
        <f t="shared" si="309"/>
        <v>Medium Satisfaction</v>
      </c>
      <c r="P4926" s="6" t="str">
        <f>IF(ev_charging_network_usage_!$H4926&lt;30,"Short Charging",IF(ev_charging_network_usage_!$H4926&lt;=60,"Medium Charging","Long Charging"))</f>
        <v>Medium Charging</v>
      </c>
      <c r="Q4926" s="6">
        <f t="shared" si="308"/>
        <v>3</v>
      </c>
      <c r="R4926" s="30">
        <f t="shared" si="306"/>
        <v>0.94166666666666665</v>
      </c>
      <c r="S4926" s="28">
        <f t="shared" si="307"/>
        <v>44998</v>
      </c>
      <c r="T4926" s="28"/>
    </row>
    <row r="4927" spans="1:20" ht="13.2" x14ac:dyDescent="0.25">
      <c r="A4927" s="3" t="s">
        <v>10871</v>
      </c>
      <c r="B4927" s="3" t="s">
        <v>43</v>
      </c>
      <c r="C4927" s="3" t="s">
        <v>30</v>
      </c>
      <c r="D4927" s="3" t="s">
        <v>16</v>
      </c>
      <c r="E4927" s="3" t="s">
        <v>17</v>
      </c>
      <c r="F4927" s="4">
        <v>45082.404861111114</v>
      </c>
      <c r="G4927" s="4">
        <v>45082.459027777775</v>
      </c>
      <c r="H4927" s="3">
        <v>78</v>
      </c>
      <c r="I4927" s="3">
        <v>42.12</v>
      </c>
      <c r="J4927" s="3">
        <v>12</v>
      </c>
      <c r="K4927" s="3">
        <v>505.44</v>
      </c>
      <c r="L4927" s="3" t="s">
        <v>38</v>
      </c>
      <c r="M4927" s="5">
        <v>4</v>
      </c>
      <c r="N4927" s="6" t="str">
        <f>IF(ev_charging_network_usage_!$I4927&lt;=10,"Low",IF(ev_charging_network_usage_!$I4927&lt;=30,"Medium","High"))</f>
        <v>High</v>
      </c>
      <c r="O4927" s="6" t="str">
        <f t="shared" si="309"/>
        <v>Medium Satisfaction</v>
      </c>
      <c r="P4927" s="6" t="str">
        <f>IF(ev_charging_network_usage_!$H4927&lt;30,"Short Charging",IF(ev_charging_network_usage_!$H4927&lt;=60,"Medium Charging","Long Charging"))</f>
        <v>Long Charging</v>
      </c>
      <c r="Q4927" s="6">
        <f t="shared" si="308"/>
        <v>2</v>
      </c>
      <c r="R4927" s="30">
        <f t="shared" si="306"/>
        <v>0.40486111111111112</v>
      </c>
      <c r="S4927" s="28">
        <f t="shared" si="307"/>
        <v>45082</v>
      </c>
      <c r="T4927" s="28"/>
    </row>
    <row r="4928" spans="1:20" ht="13.2" x14ac:dyDescent="0.25">
      <c r="A4928" s="7" t="s">
        <v>10872</v>
      </c>
      <c r="B4928" s="7" t="s">
        <v>78</v>
      </c>
      <c r="C4928" s="7" t="s">
        <v>30</v>
      </c>
      <c r="D4928" s="7" t="s">
        <v>16</v>
      </c>
      <c r="E4928" s="7" t="s">
        <v>17</v>
      </c>
      <c r="F4928" s="7" t="s">
        <v>10873</v>
      </c>
      <c r="G4928" s="7" t="s">
        <v>10874</v>
      </c>
      <c r="H4928" s="7">
        <v>41</v>
      </c>
      <c r="I4928" s="7">
        <v>36.909999999999997</v>
      </c>
      <c r="J4928" s="7">
        <v>15</v>
      </c>
      <c r="K4928" s="7">
        <v>553.65</v>
      </c>
      <c r="L4928" s="7" t="s">
        <v>27</v>
      </c>
      <c r="M4928" s="9">
        <v>2</v>
      </c>
      <c r="N4928" s="6" t="str">
        <f>IF(ev_charging_network_usage_!$I4928&lt;=10,"Low",IF(ev_charging_network_usage_!$I4928&lt;=30,"Medium","High"))</f>
        <v>High</v>
      </c>
      <c r="O4928" s="6" t="str">
        <f t="shared" si="309"/>
        <v>Low Satisfaction</v>
      </c>
      <c r="P4928" s="6" t="str">
        <f>IF(ev_charging_network_usage_!$H4928&lt;30,"Short Charging",IF(ev_charging_network_usage_!$H4928&lt;=60,"Medium Charging","Long Charging"))</f>
        <v>Medium Charging</v>
      </c>
      <c r="Q4928" s="6">
        <f t="shared" si="308"/>
        <v>2</v>
      </c>
      <c r="R4928" s="30">
        <f t="shared" si="306"/>
        <v>0.12916666666666668</v>
      </c>
      <c r="S4928" s="28">
        <f t="shared" si="307"/>
        <v>45366</v>
      </c>
      <c r="T4928" s="28"/>
    </row>
    <row r="4929" spans="1:20" ht="13.2" x14ac:dyDescent="0.25">
      <c r="A4929" s="3" t="s">
        <v>10875</v>
      </c>
      <c r="B4929" s="3" t="s">
        <v>29</v>
      </c>
      <c r="C4929" s="3" t="s">
        <v>15</v>
      </c>
      <c r="D4929" s="3" t="s">
        <v>16</v>
      </c>
      <c r="E4929" s="3" t="s">
        <v>35</v>
      </c>
      <c r="F4929" s="3" t="s">
        <v>10876</v>
      </c>
      <c r="G4929" s="3" t="s">
        <v>10877</v>
      </c>
      <c r="H4929" s="3">
        <v>29</v>
      </c>
      <c r="I4929" s="3">
        <v>54.12</v>
      </c>
      <c r="J4929" s="3">
        <v>8</v>
      </c>
      <c r="K4929" s="3">
        <v>432.96</v>
      </c>
      <c r="L4929" s="3" t="s">
        <v>23</v>
      </c>
      <c r="M4929" s="5">
        <v>1</v>
      </c>
      <c r="N4929" s="6" t="str">
        <f>IF(ev_charging_network_usage_!$I4929&lt;=10,"Low",IF(ev_charging_network_usage_!$I4929&lt;=30,"Medium","High"))</f>
        <v>High</v>
      </c>
      <c r="O4929" s="6" t="str">
        <f t="shared" si="309"/>
        <v>Low Satisfaction</v>
      </c>
      <c r="P4929" s="6" t="str">
        <f>IF(ev_charging_network_usage_!$H4929&lt;30,"Short Charging",IF(ev_charging_network_usage_!$H4929&lt;=60,"Medium Charging","Long Charging"))</f>
        <v>Short Charging</v>
      </c>
      <c r="Q4929" s="6">
        <f t="shared" si="308"/>
        <v>3</v>
      </c>
      <c r="R4929" s="30">
        <f t="shared" si="306"/>
        <v>0.38819444444444445</v>
      </c>
      <c r="S4929" s="28">
        <f t="shared" si="307"/>
        <v>45187</v>
      </c>
      <c r="T4929" s="28"/>
    </row>
    <row r="4930" spans="1:20" ht="13.2" x14ac:dyDescent="0.25">
      <c r="A4930" s="7" t="s">
        <v>10878</v>
      </c>
      <c r="B4930" s="7" t="s">
        <v>29</v>
      </c>
      <c r="C4930" s="7" t="s">
        <v>30</v>
      </c>
      <c r="D4930" s="7" t="s">
        <v>34</v>
      </c>
      <c r="E4930" s="7" t="s">
        <v>17</v>
      </c>
      <c r="F4930" s="7" t="s">
        <v>10879</v>
      </c>
      <c r="G4930" s="7" t="s">
        <v>10880</v>
      </c>
      <c r="H4930" s="7">
        <v>110</v>
      </c>
      <c r="I4930" s="7">
        <v>24.66</v>
      </c>
      <c r="J4930" s="7">
        <v>15</v>
      </c>
      <c r="K4930" s="7">
        <v>369.9</v>
      </c>
      <c r="L4930" s="7" t="s">
        <v>18</v>
      </c>
      <c r="M4930" s="9">
        <v>2</v>
      </c>
      <c r="N4930" s="6" t="str">
        <f>IF(ev_charging_network_usage_!$I4930&lt;=10,"Low",IF(ev_charging_network_usage_!$I4930&lt;=30,"Medium","High"))</f>
        <v>Medium</v>
      </c>
      <c r="O4930" s="6" t="str">
        <f t="shared" si="309"/>
        <v>Low Satisfaction</v>
      </c>
      <c r="P4930" s="6" t="str">
        <f>IF(ev_charging_network_usage_!$H4930&lt;30,"Short Charging",IF(ev_charging_network_usage_!$H4930&lt;=60,"Medium Charging","Long Charging"))</f>
        <v>Long Charging</v>
      </c>
      <c r="Q4930" s="6">
        <f t="shared" si="308"/>
        <v>2</v>
      </c>
      <c r="R4930" s="30">
        <f t="shared" ref="R4930:R4993" si="310">TIME(HOUR(F4930),MINUTE(F4930),SECOND(F4930))</f>
        <v>0.1076388888888889</v>
      </c>
      <c r="S4930" s="28">
        <f t="shared" ref="S4930:S4993" si="311">DATE(YEAR(F4930),MONTH(F4930),DAY(F4930))</f>
        <v>45212</v>
      </c>
      <c r="T4930" s="28"/>
    </row>
    <row r="4931" spans="1:20" ht="13.2" x14ac:dyDescent="0.25">
      <c r="A4931" s="3" t="s">
        <v>10881</v>
      </c>
      <c r="B4931" s="3" t="s">
        <v>43</v>
      </c>
      <c r="C4931" s="3" t="s">
        <v>15</v>
      </c>
      <c r="D4931" s="3" t="s">
        <v>22</v>
      </c>
      <c r="E4931" s="3" t="s">
        <v>17</v>
      </c>
      <c r="F4931" s="3" t="s">
        <v>10882</v>
      </c>
      <c r="G4931" s="3" t="s">
        <v>10883</v>
      </c>
      <c r="H4931" s="3">
        <v>109</v>
      </c>
      <c r="I4931" s="3">
        <v>4.46</v>
      </c>
      <c r="J4931" s="3">
        <v>8</v>
      </c>
      <c r="K4931" s="3">
        <v>35.68</v>
      </c>
      <c r="L4931" s="3" t="s">
        <v>18</v>
      </c>
      <c r="M4931" s="5">
        <v>3</v>
      </c>
      <c r="N4931" s="6" t="str">
        <f>IF(ev_charging_network_usage_!$I4931&lt;=10,"Low",IF(ev_charging_network_usage_!$I4931&lt;=30,"Medium","High"))</f>
        <v>Low</v>
      </c>
      <c r="O4931" s="6" t="str">
        <f t="shared" si="309"/>
        <v>Medium Satisfaction</v>
      </c>
      <c r="P4931" s="6" t="str">
        <f>IF(ev_charging_network_usage_!$H4931&lt;30,"Short Charging",IF(ev_charging_network_usage_!$H4931&lt;=60,"Medium Charging","Long Charging"))</f>
        <v>Long Charging</v>
      </c>
      <c r="Q4931" s="6">
        <f t="shared" ref="Q4931:Q4994" si="312">IF(C4931="Fast Charger",1,IF(C4931="Standard Charger",2,IF(C4931="Super Fast Charger",3,"")))</f>
        <v>3</v>
      </c>
      <c r="R4931" s="30">
        <f t="shared" si="310"/>
        <v>8.7499999999999994E-2</v>
      </c>
      <c r="S4931" s="28">
        <f t="shared" si="311"/>
        <v>45548</v>
      </c>
      <c r="T4931" s="28"/>
    </row>
    <row r="4932" spans="1:20" ht="13.2" x14ac:dyDescent="0.25">
      <c r="A4932" s="7" t="s">
        <v>10884</v>
      </c>
      <c r="B4932" s="7" t="s">
        <v>20</v>
      </c>
      <c r="C4932" s="7" t="s">
        <v>21</v>
      </c>
      <c r="D4932" s="7" t="s">
        <v>16</v>
      </c>
      <c r="E4932" s="7" t="s">
        <v>17</v>
      </c>
      <c r="F4932" s="7" t="s">
        <v>10885</v>
      </c>
      <c r="G4932" s="7" t="s">
        <v>10886</v>
      </c>
      <c r="H4932" s="7">
        <v>34</v>
      </c>
      <c r="I4932" s="7">
        <v>31.27</v>
      </c>
      <c r="J4932" s="7">
        <v>12</v>
      </c>
      <c r="K4932" s="7">
        <v>375.24</v>
      </c>
      <c r="L4932" s="7" t="s">
        <v>23</v>
      </c>
      <c r="M4932" s="9">
        <v>2</v>
      </c>
      <c r="N4932" s="6" t="str">
        <f>IF(ev_charging_network_usage_!$I4932&lt;=10,"Low",IF(ev_charging_network_usage_!$I4932&lt;=30,"Medium","High"))</f>
        <v>High</v>
      </c>
      <c r="O4932" s="6" t="str">
        <f t="shared" ref="O4932:O4995" si="313">IF(M4932&lt;=2,"Low Satisfaction",IF(M4932&lt;=4,"Medium Satisfaction","High Satisfaction"))</f>
        <v>Low Satisfaction</v>
      </c>
      <c r="P4932" s="6" t="str">
        <f>IF(ev_charging_network_usage_!$H4932&lt;30,"Short Charging",IF(ev_charging_network_usage_!$H4932&lt;=60,"Medium Charging","Long Charging"))</f>
        <v>Medium Charging</v>
      </c>
      <c r="Q4932" s="6">
        <f t="shared" si="312"/>
        <v>1</v>
      </c>
      <c r="R4932" s="30">
        <f t="shared" si="310"/>
        <v>5.9722222222222225E-2</v>
      </c>
      <c r="S4932" s="28">
        <f t="shared" si="311"/>
        <v>45431</v>
      </c>
      <c r="T4932" s="28"/>
    </row>
    <row r="4933" spans="1:20" ht="13.2" x14ac:dyDescent="0.25">
      <c r="A4933" s="3" t="s">
        <v>10887</v>
      </c>
      <c r="B4933" s="3" t="s">
        <v>59</v>
      </c>
      <c r="C4933" s="3" t="s">
        <v>15</v>
      </c>
      <c r="D4933" s="3" t="s">
        <v>22</v>
      </c>
      <c r="E4933" s="3" t="s">
        <v>17</v>
      </c>
      <c r="F4933" s="3" t="s">
        <v>10888</v>
      </c>
      <c r="G4933" s="3" t="s">
        <v>10889</v>
      </c>
      <c r="H4933" s="3">
        <v>17</v>
      </c>
      <c r="I4933" s="3">
        <v>33.229999999999997</v>
      </c>
      <c r="J4933" s="3">
        <v>8</v>
      </c>
      <c r="K4933" s="3">
        <v>265.83999999999997</v>
      </c>
      <c r="L4933" s="3" t="s">
        <v>18</v>
      </c>
      <c r="M4933" s="5">
        <v>4</v>
      </c>
      <c r="N4933" s="6" t="str">
        <f>IF(ev_charging_network_usage_!$I4933&lt;=10,"Low",IF(ev_charging_network_usage_!$I4933&lt;=30,"Medium","High"))</f>
        <v>High</v>
      </c>
      <c r="O4933" s="6" t="str">
        <f t="shared" si="313"/>
        <v>Medium Satisfaction</v>
      </c>
      <c r="P4933" s="6" t="str">
        <f>IF(ev_charging_network_usage_!$H4933&lt;30,"Short Charging",IF(ev_charging_network_usage_!$H4933&lt;=60,"Medium Charging","Long Charging"))</f>
        <v>Short Charging</v>
      </c>
      <c r="Q4933" s="6">
        <f t="shared" si="312"/>
        <v>3</v>
      </c>
      <c r="R4933" s="30">
        <f t="shared" si="310"/>
        <v>0.82361111111111107</v>
      </c>
      <c r="S4933" s="28">
        <f t="shared" si="311"/>
        <v>45166</v>
      </c>
      <c r="T4933" s="28"/>
    </row>
    <row r="4934" spans="1:20" ht="13.2" x14ac:dyDescent="0.25">
      <c r="A4934" s="7" t="s">
        <v>10890</v>
      </c>
      <c r="B4934" s="7" t="s">
        <v>59</v>
      </c>
      <c r="C4934" s="7" t="s">
        <v>30</v>
      </c>
      <c r="D4934" s="7" t="s">
        <v>34</v>
      </c>
      <c r="E4934" s="7" t="s">
        <v>17</v>
      </c>
      <c r="F4934" s="7" t="s">
        <v>10891</v>
      </c>
      <c r="G4934" s="7" t="s">
        <v>10892</v>
      </c>
      <c r="H4934" s="7">
        <v>89</v>
      </c>
      <c r="I4934" s="7">
        <v>13.64</v>
      </c>
      <c r="J4934" s="7">
        <v>10</v>
      </c>
      <c r="K4934" s="7">
        <v>136.4</v>
      </c>
      <c r="L4934" s="7" t="s">
        <v>38</v>
      </c>
      <c r="M4934" s="9">
        <v>3</v>
      </c>
      <c r="N4934" s="6" t="str">
        <f>IF(ev_charging_network_usage_!$I4934&lt;=10,"Low",IF(ev_charging_network_usage_!$I4934&lt;=30,"Medium","High"))</f>
        <v>Medium</v>
      </c>
      <c r="O4934" s="6" t="str">
        <f t="shared" si="313"/>
        <v>Medium Satisfaction</v>
      </c>
      <c r="P4934" s="6" t="str">
        <f>IF(ev_charging_network_usage_!$H4934&lt;30,"Short Charging",IF(ev_charging_network_usage_!$H4934&lt;=60,"Medium Charging","Long Charging"))</f>
        <v>Long Charging</v>
      </c>
      <c r="Q4934" s="6">
        <f t="shared" si="312"/>
        <v>2</v>
      </c>
      <c r="R4934" s="30">
        <f t="shared" si="310"/>
        <v>0.60763888888888884</v>
      </c>
      <c r="S4934" s="28">
        <f t="shared" si="311"/>
        <v>45062</v>
      </c>
      <c r="T4934" s="28"/>
    </row>
    <row r="4935" spans="1:20" ht="13.2" x14ac:dyDescent="0.25">
      <c r="A4935" s="3" t="s">
        <v>10893</v>
      </c>
      <c r="B4935" s="3" t="s">
        <v>29</v>
      </c>
      <c r="C4935" s="3" t="s">
        <v>21</v>
      </c>
      <c r="D4935" s="3" t="s">
        <v>34</v>
      </c>
      <c r="E4935" s="3" t="s">
        <v>17</v>
      </c>
      <c r="F4935" s="3" t="s">
        <v>10894</v>
      </c>
      <c r="G4935" s="3" t="s">
        <v>10895</v>
      </c>
      <c r="H4935" s="3">
        <v>38</v>
      </c>
      <c r="I4935" s="3">
        <v>53.98</v>
      </c>
      <c r="J4935" s="3">
        <v>8</v>
      </c>
      <c r="K4935" s="3">
        <v>431.84</v>
      </c>
      <c r="L4935" s="3" t="s">
        <v>38</v>
      </c>
      <c r="M4935" s="5">
        <v>3</v>
      </c>
      <c r="N4935" s="6" t="str">
        <f>IF(ev_charging_network_usage_!$I4935&lt;=10,"Low",IF(ev_charging_network_usage_!$I4935&lt;=30,"Medium","High"))</f>
        <v>High</v>
      </c>
      <c r="O4935" s="6" t="str">
        <f t="shared" si="313"/>
        <v>Medium Satisfaction</v>
      </c>
      <c r="P4935" s="6" t="str">
        <f>IF(ev_charging_network_usage_!$H4935&lt;30,"Short Charging",IF(ev_charging_network_usage_!$H4935&lt;=60,"Medium Charging","Long Charging"))</f>
        <v>Medium Charging</v>
      </c>
      <c r="Q4935" s="6">
        <f t="shared" si="312"/>
        <v>1</v>
      </c>
      <c r="R4935" s="30">
        <f t="shared" si="310"/>
        <v>0.62638888888888888</v>
      </c>
      <c r="S4935" s="28">
        <f t="shared" si="311"/>
        <v>45196</v>
      </c>
      <c r="T4935" s="28"/>
    </row>
    <row r="4936" spans="1:20" ht="13.2" x14ac:dyDescent="0.25">
      <c r="A4936" s="7" t="s">
        <v>10896</v>
      </c>
      <c r="B4936" s="7" t="s">
        <v>43</v>
      </c>
      <c r="C4936" s="7" t="s">
        <v>21</v>
      </c>
      <c r="D4936" s="7" t="s">
        <v>31</v>
      </c>
      <c r="E4936" s="7" t="s">
        <v>17</v>
      </c>
      <c r="F4936" s="8">
        <v>45110.601388888892</v>
      </c>
      <c r="G4936" s="8">
        <v>45110.664583333331</v>
      </c>
      <c r="H4936" s="7">
        <v>91</v>
      </c>
      <c r="I4936" s="7">
        <v>9.77</v>
      </c>
      <c r="J4936" s="7">
        <v>10</v>
      </c>
      <c r="K4936" s="7">
        <v>97.7</v>
      </c>
      <c r="L4936" s="7" t="s">
        <v>23</v>
      </c>
      <c r="M4936" s="9">
        <v>1</v>
      </c>
      <c r="N4936" s="6" t="str">
        <f>IF(ev_charging_network_usage_!$I4936&lt;=10,"Low",IF(ev_charging_network_usage_!$I4936&lt;=30,"Medium","High"))</f>
        <v>Low</v>
      </c>
      <c r="O4936" s="6" t="str">
        <f t="shared" si="313"/>
        <v>Low Satisfaction</v>
      </c>
      <c r="P4936" s="6" t="str">
        <f>IF(ev_charging_network_usage_!$H4936&lt;30,"Short Charging",IF(ev_charging_network_usage_!$H4936&lt;=60,"Medium Charging","Long Charging"))</f>
        <v>Long Charging</v>
      </c>
      <c r="Q4936" s="6">
        <f t="shared" si="312"/>
        <v>1</v>
      </c>
      <c r="R4936" s="30">
        <f t="shared" si="310"/>
        <v>0.60138888888888886</v>
      </c>
      <c r="S4936" s="28">
        <f t="shared" si="311"/>
        <v>45110</v>
      </c>
      <c r="T4936" s="28"/>
    </row>
    <row r="4937" spans="1:20" ht="13.2" x14ac:dyDescent="0.25">
      <c r="A4937" s="3" t="s">
        <v>10897</v>
      </c>
      <c r="B4937" s="3" t="s">
        <v>48</v>
      </c>
      <c r="C4937" s="3" t="s">
        <v>15</v>
      </c>
      <c r="D4937" s="3" t="s">
        <v>22</v>
      </c>
      <c r="E4937" s="3" t="s">
        <v>35</v>
      </c>
      <c r="F4937" s="4">
        <v>45354.388888888891</v>
      </c>
      <c r="G4937" s="4">
        <v>45354.417361111111</v>
      </c>
      <c r="H4937" s="3">
        <v>41</v>
      </c>
      <c r="I4937" s="3">
        <v>29.37</v>
      </c>
      <c r="J4937" s="3">
        <v>12</v>
      </c>
      <c r="K4937" s="3">
        <v>352.44</v>
      </c>
      <c r="L4937" s="3" t="s">
        <v>38</v>
      </c>
      <c r="M4937" s="5">
        <v>2</v>
      </c>
      <c r="N4937" s="6" t="str">
        <f>IF(ev_charging_network_usage_!$I4937&lt;=10,"Low",IF(ev_charging_network_usage_!$I4937&lt;=30,"Medium","High"))</f>
        <v>Medium</v>
      </c>
      <c r="O4937" s="6" t="str">
        <f t="shared" si="313"/>
        <v>Low Satisfaction</v>
      </c>
      <c r="P4937" s="6" t="str">
        <f>IF(ev_charging_network_usage_!$H4937&lt;30,"Short Charging",IF(ev_charging_network_usage_!$H4937&lt;=60,"Medium Charging","Long Charging"))</f>
        <v>Medium Charging</v>
      </c>
      <c r="Q4937" s="6">
        <f t="shared" si="312"/>
        <v>3</v>
      </c>
      <c r="R4937" s="30">
        <f t="shared" si="310"/>
        <v>0.3888888888888889</v>
      </c>
      <c r="S4937" s="28">
        <f t="shared" si="311"/>
        <v>45354</v>
      </c>
      <c r="T4937" s="28"/>
    </row>
    <row r="4938" spans="1:20" ht="13.2" x14ac:dyDescent="0.25">
      <c r="A4938" s="7" t="s">
        <v>10898</v>
      </c>
      <c r="B4938" s="7" t="s">
        <v>78</v>
      </c>
      <c r="C4938" s="7" t="s">
        <v>21</v>
      </c>
      <c r="D4938" s="7" t="s">
        <v>16</v>
      </c>
      <c r="E4938" s="7" t="s">
        <v>35</v>
      </c>
      <c r="F4938" s="7" t="s">
        <v>10899</v>
      </c>
      <c r="G4938" s="7" t="s">
        <v>10900</v>
      </c>
      <c r="H4938" s="7">
        <v>83</v>
      </c>
      <c r="I4938" s="7">
        <v>4.29</v>
      </c>
      <c r="J4938" s="7">
        <v>10</v>
      </c>
      <c r="K4938" s="7">
        <v>42.9</v>
      </c>
      <c r="L4938" s="7" t="s">
        <v>27</v>
      </c>
      <c r="M4938" s="9">
        <v>5</v>
      </c>
      <c r="N4938" s="6" t="str">
        <f>IF(ev_charging_network_usage_!$I4938&lt;=10,"Low",IF(ev_charging_network_usage_!$I4938&lt;=30,"Medium","High"))</f>
        <v>Low</v>
      </c>
      <c r="O4938" s="6" t="str">
        <f t="shared" si="313"/>
        <v>High Satisfaction</v>
      </c>
      <c r="P4938" s="6" t="str">
        <f>IF(ev_charging_network_usage_!$H4938&lt;30,"Short Charging",IF(ev_charging_network_usage_!$H4938&lt;=60,"Medium Charging","Long Charging"))</f>
        <v>Long Charging</v>
      </c>
      <c r="Q4938" s="6">
        <f t="shared" si="312"/>
        <v>1</v>
      </c>
      <c r="R4938" s="30">
        <f t="shared" si="310"/>
        <v>0.37013888888888891</v>
      </c>
      <c r="S4938" s="28">
        <f t="shared" si="311"/>
        <v>45046</v>
      </c>
      <c r="T4938" s="28"/>
    </row>
    <row r="4939" spans="1:20" ht="13.2" x14ac:dyDescent="0.25">
      <c r="A4939" s="3" t="s">
        <v>10901</v>
      </c>
      <c r="B4939" s="3" t="s">
        <v>55</v>
      </c>
      <c r="C4939" s="3" t="s">
        <v>30</v>
      </c>
      <c r="D4939" s="3" t="s">
        <v>31</v>
      </c>
      <c r="E4939" s="3" t="s">
        <v>35</v>
      </c>
      <c r="F4939" s="4">
        <v>45325.321527777778</v>
      </c>
      <c r="G4939" s="4">
        <v>45325.400694444441</v>
      </c>
      <c r="H4939" s="3">
        <v>114</v>
      </c>
      <c r="I4939" s="3">
        <v>59.57</v>
      </c>
      <c r="J4939" s="3">
        <v>8</v>
      </c>
      <c r="K4939" s="3">
        <v>476.56</v>
      </c>
      <c r="L4939" s="3" t="s">
        <v>23</v>
      </c>
      <c r="M4939" s="5">
        <v>4</v>
      </c>
      <c r="N4939" s="6" t="str">
        <f>IF(ev_charging_network_usage_!$I4939&lt;=10,"Low",IF(ev_charging_network_usage_!$I4939&lt;=30,"Medium","High"))</f>
        <v>High</v>
      </c>
      <c r="O4939" s="6" t="str">
        <f t="shared" si="313"/>
        <v>Medium Satisfaction</v>
      </c>
      <c r="P4939" s="6" t="str">
        <f>IF(ev_charging_network_usage_!$H4939&lt;30,"Short Charging",IF(ev_charging_network_usage_!$H4939&lt;=60,"Medium Charging","Long Charging"))</f>
        <v>Long Charging</v>
      </c>
      <c r="Q4939" s="6">
        <f t="shared" si="312"/>
        <v>2</v>
      </c>
      <c r="R4939" s="30">
        <f t="shared" si="310"/>
        <v>0.3215277777777778</v>
      </c>
      <c r="S4939" s="28">
        <f t="shared" si="311"/>
        <v>45325</v>
      </c>
      <c r="T4939" s="28"/>
    </row>
    <row r="4940" spans="1:20" ht="13.2" x14ac:dyDescent="0.25">
      <c r="A4940" s="7" t="s">
        <v>10902</v>
      </c>
      <c r="B4940" s="7" t="s">
        <v>59</v>
      </c>
      <c r="C4940" s="7" t="s">
        <v>15</v>
      </c>
      <c r="D4940" s="7" t="s">
        <v>22</v>
      </c>
      <c r="E4940" s="7" t="s">
        <v>17</v>
      </c>
      <c r="F4940" s="7" t="s">
        <v>10903</v>
      </c>
      <c r="G4940" s="7" t="s">
        <v>10904</v>
      </c>
      <c r="H4940" s="7">
        <v>90</v>
      </c>
      <c r="I4940" s="7">
        <v>59.75</v>
      </c>
      <c r="J4940" s="7">
        <v>12</v>
      </c>
      <c r="K4940" s="7">
        <v>717</v>
      </c>
      <c r="L4940" s="7" t="s">
        <v>18</v>
      </c>
      <c r="M4940" s="9">
        <v>1</v>
      </c>
      <c r="N4940" s="6" t="str">
        <f>IF(ev_charging_network_usage_!$I4940&lt;=10,"Low",IF(ev_charging_network_usage_!$I4940&lt;=30,"Medium","High"))</f>
        <v>High</v>
      </c>
      <c r="O4940" s="6" t="str">
        <f t="shared" si="313"/>
        <v>Low Satisfaction</v>
      </c>
      <c r="P4940" s="6" t="str">
        <f>IF(ev_charging_network_usage_!$H4940&lt;30,"Short Charging",IF(ev_charging_network_usage_!$H4940&lt;=60,"Medium Charging","Long Charging"))</f>
        <v>Long Charging</v>
      </c>
      <c r="Q4940" s="6">
        <f t="shared" si="312"/>
        <v>3</v>
      </c>
      <c r="R4940" s="30">
        <f t="shared" si="310"/>
        <v>0.67291666666666672</v>
      </c>
      <c r="S4940" s="28">
        <f t="shared" si="311"/>
        <v>44940</v>
      </c>
      <c r="T4940" s="28"/>
    </row>
    <row r="4941" spans="1:20" ht="13.2" x14ac:dyDescent="0.25">
      <c r="A4941" s="3" t="s">
        <v>10905</v>
      </c>
      <c r="B4941" s="3" t="s">
        <v>78</v>
      </c>
      <c r="C4941" s="3" t="s">
        <v>21</v>
      </c>
      <c r="D4941" s="3" t="s">
        <v>31</v>
      </c>
      <c r="E4941" s="3" t="s">
        <v>17</v>
      </c>
      <c r="F4941" s="3" t="s">
        <v>10906</v>
      </c>
      <c r="G4941" s="3" t="s">
        <v>10907</v>
      </c>
      <c r="H4941" s="3">
        <v>63</v>
      </c>
      <c r="I4941" s="3">
        <v>11.88</v>
      </c>
      <c r="J4941" s="3">
        <v>10</v>
      </c>
      <c r="K4941" s="3">
        <v>118.8</v>
      </c>
      <c r="L4941" s="3" t="s">
        <v>18</v>
      </c>
      <c r="M4941" s="5">
        <v>5</v>
      </c>
      <c r="N4941" s="6" t="str">
        <f>IF(ev_charging_network_usage_!$I4941&lt;=10,"Low",IF(ev_charging_network_usage_!$I4941&lt;=30,"Medium","High"))</f>
        <v>Medium</v>
      </c>
      <c r="O4941" s="6" t="str">
        <f t="shared" si="313"/>
        <v>High Satisfaction</v>
      </c>
      <c r="P4941" s="6" t="str">
        <f>IF(ev_charging_network_usage_!$H4941&lt;30,"Short Charging",IF(ev_charging_network_usage_!$H4941&lt;=60,"Medium Charging","Long Charging"))</f>
        <v>Long Charging</v>
      </c>
      <c r="Q4941" s="6">
        <f t="shared" si="312"/>
        <v>1</v>
      </c>
      <c r="R4941" s="30">
        <f t="shared" si="310"/>
        <v>0.85277777777777775</v>
      </c>
      <c r="S4941" s="28">
        <f t="shared" si="311"/>
        <v>44971</v>
      </c>
      <c r="T4941" s="28"/>
    </row>
    <row r="4942" spans="1:20" ht="13.2" x14ac:dyDescent="0.25">
      <c r="A4942" s="7" t="s">
        <v>10908</v>
      </c>
      <c r="B4942" s="7" t="s">
        <v>55</v>
      </c>
      <c r="C4942" s="7" t="s">
        <v>30</v>
      </c>
      <c r="D4942" s="7" t="s">
        <v>22</v>
      </c>
      <c r="E4942" s="7" t="s">
        <v>17</v>
      </c>
      <c r="F4942" s="7" t="s">
        <v>10909</v>
      </c>
      <c r="G4942" s="7" t="s">
        <v>10910</v>
      </c>
      <c r="H4942" s="7">
        <v>35</v>
      </c>
      <c r="I4942" s="7">
        <v>47.84</v>
      </c>
      <c r="J4942" s="7">
        <v>12</v>
      </c>
      <c r="K4942" s="7">
        <v>574.08000000000004</v>
      </c>
      <c r="L4942" s="7" t="s">
        <v>27</v>
      </c>
      <c r="M4942" s="9">
        <v>1</v>
      </c>
      <c r="N4942" s="6" t="str">
        <f>IF(ev_charging_network_usage_!$I4942&lt;=10,"Low",IF(ev_charging_network_usage_!$I4942&lt;=30,"Medium","High"))</f>
        <v>High</v>
      </c>
      <c r="O4942" s="6" t="str">
        <f t="shared" si="313"/>
        <v>Low Satisfaction</v>
      </c>
      <c r="P4942" s="6" t="str">
        <f>IF(ev_charging_network_usage_!$H4942&lt;30,"Short Charging",IF(ev_charging_network_usage_!$H4942&lt;=60,"Medium Charging","Long Charging"))</f>
        <v>Medium Charging</v>
      </c>
      <c r="Q4942" s="6">
        <f t="shared" si="312"/>
        <v>2</v>
      </c>
      <c r="R4942" s="30">
        <f t="shared" si="310"/>
        <v>0.40763888888888888</v>
      </c>
      <c r="S4942" s="28">
        <f t="shared" si="311"/>
        <v>45609</v>
      </c>
      <c r="T4942" s="28"/>
    </row>
    <row r="4943" spans="1:20" ht="13.2" x14ac:dyDescent="0.25">
      <c r="A4943" s="3" t="s">
        <v>10911</v>
      </c>
      <c r="B4943" s="3" t="s">
        <v>59</v>
      </c>
      <c r="C4943" s="3" t="s">
        <v>30</v>
      </c>
      <c r="D4943" s="3" t="s">
        <v>22</v>
      </c>
      <c r="E4943" s="3" t="s">
        <v>35</v>
      </c>
      <c r="F4943" s="3" t="s">
        <v>10912</v>
      </c>
      <c r="G4943" s="3" t="s">
        <v>10913</v>
      </c>
      <c r="H4943" s="3">
        <v>91</v>
      </c>
      <c r="I4943" s="3">
        <v>54.11</v>
      </c>
      <c r="J4943" s="3">
        <v>10</v>
      </c>
      <c r="K4943" s="3">
        <v>541.1</v>
      </c>
      <c r="L4943" s="3" t="s">
        <v>27</v>
      </c>
      <c r="M4943" s="5">
        <v>5</v>
      </c>
      <c r="N4943" s="6" t="str">
        <f>IF(ev_charging_network_usage_!$I4943&lt;=10,"Low",IF(ev_charging_network_usage_!$I4943&lt;=30,"Medium","High"))</f>
        <v>High</v>
      </c>
      <c r="O4943" s="6" t="str">
        <f t="shared" si="313"/>
        <v>High Satisfaction</v>
      </c>
      <c r="P4943" s="6" t="str">
        <f>IF(ev_charging_network_usage_!$H4943&lt;30,"Short Charging",IF(ev_charging_network_usage_!$H4943&lt;=60,"Medium Charging","Long Charging"))</f>
        <v>Long Charging</v>
      </c>
      <c r="Q4943" s="6">
        <f t="shared" si="312"/>
        <v>2</v>
      </c>
      <c r="R4943" s="30">
        <f t="shared" si="310"/>
        <v>0.51597222222222228</v>
      </c>
      <c r="S4943" s="28">
        <f t="shared" si="311"/>
        <v>45167</v>
      </c>
      <c r="T4943" s="28"/>
    </row>
    <row r="4944" spans="1:20" ht="13.2" x14ac:dyDescent="0.25">
      <c r="A4944" s="7" t="s">
        <v>10914</v>
      </c>
      <c r="B4944" s="7" t="s">
        <v>48</v>
      </c>
      <c r="C4944" s="7" t="s">
        <v>15</v>
      </c>
      <c r="D4944" s="7" t="s">
        <v>22</v>
      </c>
      <c r="E4944" s="7" t="s">
        <v>35</v>
      </c>
      <c r="F4944" s="7" t="s">
        <v>10915</v>
      </c>
      <c r="G4944" s="7" t="s">
        <v>10916</v>
      </c>
      <c r="H4944" s="7">
        <v>46</v>
      </c>
      <c r="I4944" s="7">
        <v>24.45</v>
      </c>
      <c r="J4944" s="7">
        <v>8</v>
      </c>
      <c r="K4944" s="7">
        <v>195.6</v>
      </c>
      <c r="L4944" s="7" t="s">
        <v>23</v>
      </c>
      <c r="M4944" s="9">
        <v>3</v>
      </c>
      <c r="N4944" s="6" t="str">
        <f>IF(ev_charging_network_usage_!$I4944&lt;=10,"Low",IF(ev_charging_network_usage_!$I4944&lt;=30,"Medium","High"))</f>
        <v>Medium</v>
      </c>
      <c r="O4944" s="6" t="str">
        <f t="shared" si="313"/>
        <v>Medium Satisfaction</v>
      </c>
      <c r="P4944" s="6" t="str">
        <f>IF(ev_charging_network_usage_!$H4944&lt;30,"Short Charging",IF(ev_charging_network_usage_!$H4944&lt;=60,"Medium Charging","Long Charging"))</f>
        <v>Medium Charging</v>
      </c>
      <c r="Q4944" s="6">
        <f t="shared" si="312"/>
        <v>3</v>
      </c>
      <c r="R4944" s="30">
        <f t="shared" si="310"/>
        <v>0.50972222222222219</v>
      </c>
      <c r="S4944" s="28">
        <f t="shared" si="311"/>
        <v>45470</v>
      </c>
      <c r="T4944" s="28"/>
    </row>
    <row r="4945" spans="1:20" ht="13.2" x14ac:dyDescent="0.25">
      <c r="A4945" s="3" t="s">
        <v>10917</v>
      </c>
      <c r="B4945" s="3" t="s">
        <v>48</v>
      </c>
      <c r="C4945" s="3" t="s">
        <v>21</v>
      </c>
      <c r="D4945" s="3" t="s">
        <v>22</v>
      </c>
      <c r="E4945" s="3" t="s">
        <v>17</v>
      </c>
      <c r="F4945" s="3" t="s">
        <v>10918</v>
      </c>
      <c r="G4945" s="3" t="s">
        <v>3963</v>
      </c>
      <c r="H4945" s="3">
        <v>90</v>
      </c>
      <c r="I4945" s="3">
        <v>23.42</v>
      </c>
      <c r="J4945" s="3">
        <v>12</v>
      </c>
      <c r="K4945" s="3">
        <v>281.04000000000002</v>
      </c>
      <c r="L4945" s="3" t="s">
        <v>23</v>
      </c>
      <c r="M4945" s="5">
        <v>5</v>
      </c>
      <c r="N4945" s="6" t="str">
        <f>IF(ev_charging_network_usage_!$I4945&lt;=10,"Low",IF(ev_charging_network_usage_!$I4945&lt;=30,"Medium","High"))</f>
        <v>Medium</v>
      </c>
      <c r="O4945" s="6" t="str">
        <f t="shared" si="313"/>
        <v>High Satisfaction</v>
      </c>
      <c r="P4945" s="6" t="str">
        <f>IF(ev_charging_network_usage_!$H4945&lt;30,"Short Charging",IF(ev_charging_network_usage_!$H4945&lt;=60,"Medium Charging","Long Charging"))</f>
        <v>Long Charging</v>
      </c>
      <c r="Q4945" s="6">
        <f t="shared" si="312"/>
        <v>1</v>
      </c>
      <c r="R4945" s="30">
        <f t="shared" si="310"/>
        <v>0.42291666666666666</v>
      </c>
      <c r="S4945" s="28">
        <f t="shared" si="311"/>
        <v>45442</v>
      </c>
      <c r="T4945" s="28"/>
    </row>
    <row r="4946" spans="1:20" ht="13.2" x14ac:dyDescent="0.25">
      <c r="A4946" s="7" t="s">
        <v>10919</v>
      </c>
      <c r="B4946" s="7" t="s">
        <v>78</v>
      </c>
      <c r="C4946" s="7" t="s">
        <v>21</v>
      </c>
      <c r="D4946" s="7" t="s">
        <v>22</v>
      </c>
      <c r="E4946" s="7" t="s">
        <v>17</v>
      </c>
      <c r="F4946" s="7" t="s">
        <v>10920</v>
      </c>
      <c r="G4946" s="7" t="s">
        <v>10921</v>
      </c>
      <c r="H4946" s="7">
        <v>32</v>
      </c>
      <c r="I4946" s="7">
        <v>44.93</v>
      </c>
      <c r="J4946" s="7">
        <v>8</v>
      </c>
      <c r="K4946" s="7">
        <v>359.44</v>
      </c>
      <c r="L4946" s="7" t="s">
        <v>23</v>
      </c>
      <c r="M4946" s="9">
        <v>1</v>
      </c>
      <c r="N4946" s="6" t="str">
        <f>IF(ev_charging_network_usage_!$I4946&lt;=10,"Low",IF(ev_charging_network_usage_!$I4946&lt;=30,"Medium","High"))</f>
        <v>High</v>
      </c>
      <c r="O4946" s="6" t="str">
        <f t="shared" si="313"/>
        <v>Low Satisfaction</v>
      </c>
      <c r="P4946" s="6" t="str">
        <f>IF(ev_charging_network_usage_!$H4946&lt;30,"Short Charging",IF(ev_charging_network_usage_!$H4946&lt;=60,"Medium Charging","Long Charging"))</f>
        <v>Medium Charging</v>
      </c>
      <c r="Q4946" s="6">
        <f t="shared" si="312"/>
        <v>1</v>
      </c>
      <c r="R4946" s="30">
        <f t="shared" si="310"/>
        <v>0.80555555555555558</v>
      </c>
      <c r="S4946" s="28">
        <f t="shared" si="311"/>
        <v>44973</v>
      </c>
      <c r="T4946" s="28"/>
    </row>
    <row r="4947" spans="1:20" ht="13.2" x14ac:dyDescent="0.25">
      <c r="A4947" s="3" t="s">
        <v>10922</v>
      </c>
      <c r="B4947" s="3" t="s">
        <v>43</v>
      </c>
      <c r="C4947" s="3" t="s">
        <v>30</v>
      </c>
      <c r="D4947" s="3" t="s">
        <v>31</v>
      </c>
      <c r="E4947" s="3" t="s">
        <v>35</v>
      </c>
      <c r="F4947" s="4">
        <v>45234.884027777778</v>
      </c>
      <c r="G4947" s="4">
        <v>45234.954861111109</v>
      </c>
      <c r="H4947" s="3">
        <v>102</v>
      </c>
      <c r="I4947" s="3">
        <v>57.07</v>
      </c>
      <c r="J4947" s="3">
        <v>12</v>
      </c>
      <c r="K4947" s="3">
        <v>684.84</v>
      </c>
      <c r="L4947" s="3" t="s">
        <v>23</v>
      </c>
      <c r="M4947" s="5">
        <v>1</v>
      </c>
      <c r="N4947" s="6" t="str">
        <f>IF(ev_charging_network_usage_!$I4947&lt;=10,"Low",IF(ev_charging_network_usage_!$I4947&lt;=30,"Medium","High"))</f>
        <v>High</v>
      </c>
      <c r="O4947" s="6" t="str">
        <f t="shared" si="313"/>
        <v>Low Satisfaction</v>
      </c>
      <c r="P4947" s="6" t="str">
        <f>IF(ev_charging_network_usage_!$H4947&lt;30,"Short Charging",IF(ev_charging_network_usage_!$H4947&lt;=60,"Medium Charging","Long Charging"))</f>
        <v>Long Charging</v>
      </c>
      <c r="Q4947" s="6">
        <f t="shared" si="312"/>
        <v>2</v>
      </c>
      <c r="R4947" s="30">
        <f t="shared" si="310"/>
        <v>0.88402777777777775</v>
      </c>
      <c r="S4947" s="28">
        <f t="shared" si="311"/>
        <v>45234</v>
      </c>
      <c r="T4947" s="28"/>
    </row>
    <row r="4948" spans="1:20" ht="13.2" x14ac:dyDescent="0.25">
      <c r="A4948" s="7" t="s">
        <v>10923</v>
      </c>
      <c r="B4948" s="7" t="s">
        <v>78</v>
      </c>
      <c r="C4948" s="7" t="s">
        <v>15</v>
      </c>
      <c r="D4948" s="7" t="s">
        <v>22</v>
      </c>
      <c r="E4948" s="7" t="s">
        <v>35</v>
      </c>
      <c r="F4948" s="7" t="s">
        <v>10924</v>
      </c>
      <c r="G4948" s="7" t="s">
        <v>10925</v>
      </c>
      <c r="H4948" s="7">
        <v>50</v>
      </c>
      <c r="I4948" s="7">
        <v>33.81</v>
      </c>
      <c r="J4948" s="7">
        <v>8</v>
      </c>
      <c r="K4948" s="7">
        <v>270.48</v>
      </c>
      <c r="L4948" s="7" t="s">
        <v>23</v>
      </c>
      <c r="M4948" s="9">
        <v>3</v>
      </c>
      <c r="N4948" s="6" t="str">
        <f>IF(ev_charging_network_usage_!$I4948&lt;=10,"Low",IF(ev_charging_network_usage_!$I4948&lt;=30,"Medium","High"))</f>
        <v>High</v>
      </c>
      <c r="O4948" s="6" t="str">
        <f t="shared" si="313"/>
        <v>Medium Satisfaction</v>
      </c>
      <c r="P4948" s="6" t="str">
        <f>IF(ev_charging_network_usage_!$H4948&lt;30,"Short Charging",IF(ev_charging_network_usage_!$H4948&lt;=60,"Medium Charging","Long Charging"))</f>
        <v>Medium Charging</v>
      </c>
      <c r="Q4948" s="6">
        <f t="shared" si="312"/>
        <v>3</v>
      </c>
      <c r="R4948" s="30">
        <f t="shared" si="310"/>
        <v>0.74305555555555558</v>
      </c>
      <c r="S4948" s="28">
        <f t="shared" si="311"/>
        <v>45151</v>
      </c>
      <c r="T4948" s="28"/>
    </row>
    <row r="4949" spans="1:20" ht="13.2" x14ac:dyDescent="0.25">
      <c r="A4949" s="3" t="s">
        <v>10926</v>
      </c>
      <c r="B4949" s="3" t="s">
        <v>78</v>
      </c>
      <c r="C4949" s="3" t="s">
        <v>21</v>
      </c>
      <c r="D4949" s="3" t="s">
        <v>16</v>
      </c>
      <c r="E4949" s="3" t="s">
        <v>17</v>
      </c>
      <c r="F4949" s="3" t="s">
        <v>10927</v>
      </c>
      <c r="G4949" s="3" t="s">
        <v>10928</v>
      </c>
      <c r="H4949" s="3">
        <v>114</v>
      </c>
      <c r="I4949" s="3">
        <v>57.15</v>
      </c>
      <c r="J4949" s="3">
        <v>8</v>
      </c>
      <c r="K4949" s="3">
        <v>457.2</v>
      </c>
      <c r="L4949" s="3" t="s">
        <v>38</v>
      </c>
      <c r="M4949" s="5">
        <v>1</v>
      </c>
      <c r="N4949" s="6" t="str">
        <f>IF(ev_charging_network_usage_!$I4949&lt;=10,"Low",IF(ev_charging_network_usage_!$I4949&lt;=30,"Medium","High"))</f>
        <v>High</v>
      </c>
      <c r="O4949" s="6" t="str">
        <f t="shared" si="313"/>
        <v>Low Satisfaction</v>
      </c>
      <c r="P4949" s="6" t="str">
        <f>IF(ev_charging_network_usage_!$H4949&lt;30,"Short Charging",IF(ev_charging_network_usage_!$H4949&lt;=60,"Medium Charging","Long Charging"))</f>
        <v>Long Charging</v>
      </c>
      <c r="Q4949" s="6">
        <f t="shared" si="312"/>
        <v>1</v>
      </c>
      <c r="R4949" s="30">
        <f t="shared" si="310"/>
        <v>0.18055555555555555</v>
      </c>
      <c r="S4949" s="28">
        <f t="shared" si="311"/>
        <v>45382</v>
      </c>
      <c r="T4949" s="28"/>
    </row>
    <row r="4950" spans="1:20" ht="13.2" x14ac:dyDescent="0.25">
      <c r="A4950" s="7" t="s">
        <v>10929</v>
      </c>
      <c r="B4950" s="7" t="s">
        <v>55</v>
      </c>
      <c r="C4950" s="7" t="s">
        <v>21</v>
      </c>
      <c r="D4950" s="7" t="s">
        <v>34</v>
      </c>
      <c r="E4950" s="7" t="s">
        <v>17</v>
      </c>
      <c r="F4950" s="7" t="s">
        <v>10930</v>
      </c>
      <c r="G4950" s="7" t="s">
        <v>10931</v>
      </c>
      <c r="H4950" s="7">
        <v>20</v>
      </c>
      <c r="I4950" s="7">
        <v>46.47</v>
      </c>
      <c r="J4950" s="7">
        <v>12</v>
      </c>
      <c r="K4950" s="7">
        <v>557.64</v>
      </c>
      <c r="L4950" s="7" t="s">
        <v>38</v>
      </c>
      <c r="M4950" s="9">
        <v>3</v>
      </c>
      <c r="N4950" s="6" t="str">
        <f>IF(ev_charging_network_usage_!$I4950&lt;=10,"Low",IF(ev_charging_network_usage_!$I4950&lt;=30,"Medium","High"))</f>
        <v>High</v>
      </c>
      <c r="O4950" s="6" t="str">
        <f t="shared" si="313"/>
        <v>Medium Satisfaction</v>
      </c>
      <c r="P4950" s="6" t="str">
        <f>IF(ev_charging_network_usage_!$H4950&lt;30,"Short Charging",IF(ev_charging_network_usage_!$H4950&lt;=60,"Medium Charging","Long Charging"))</f>
        <v>Short Charging</v>
      </c>
      <c r="Q4950" s="6">
        <f t="shared" si="312"/>
        <v>1</v>
      </c>
      <c r="R4950" s="30">
        <f t="shared" si="310"/>
        <v>6.6666666666666666E-2</v>
      </c>
      <c r="S4950" s="28">
        <f t="shared" si="311"/>
        <v>45616</v>
      </c>
      <c r="T4950" s="28"/>
    </row>
    <row r="4951" spans="1:20" ht="13.2" x14ac:dyDescent="0.25">
      <c r="A4951" s="3" t="s">
        <v>10932</v>
      </c>
      <c r="B4951" s="3" t="s">
        <v>48</v>
      </c>
      <c r="C4951" s="3" t="s">
        <v>30</v>
      </c>
      <c r="D4951" s="3" t="s">
        <v>34</v>
      </c>
      <c r="E4951" s="3" t="s">
        <v>17</v>
      </c>
      <c r="F4951" s="3" t="s">
        <v>10933</v>
      </c>
      <c r="G4951" s="3" t="s">
        <v>10934</v>
      </c>
      <c r="H4951" s="3">
        <v>63</v>
      </c>
      <c r="I4951" s="3">
        <v>23.22</v>
      </c>
      <c r="J4951" s="3">
        <v>12</v>
      </c>
      <c r="K4951" s="3">
        <v>278.64</v>
      </c>
      <c r="L4951" s="3" t="s">
        <v>27</v>
      </c>
      <c r="M4951" s="5">
        <v>4</v>
      </c>
      <c r="N4951" s="6" t="str">
        <f>IF(ev_charging_network_usage_!$I4951&lt;=10,"Low",IF(ev_charging_network_usage_!$I4951&lt;=30,"Medium","High"))</f>
        <v>Medium</v>
      </c>
      <c r="O4951" s="6" t="str">
        <f t="shared" si="313"/>
        <v>Medium Satisfaction</v>
      </c>
      <c r="P4951" s="6" t="str">
        <f>IF(ev_charging_network_usage_!$H4951&lt;30,"Short Charging",IF(ev_charging_network_usage_!$H4951&lt;=60,"Medium Charging","Long Charging"))</f>
        <v>Long Charging</v>
      </c>
      <c r="Q4951" s="6">
        <f t="shared" si="312"/>
        <v>2</v>
      </c>
      <c r="R4951" s="30">
        <f t="shared" si="310"/>
        <v>7.7777777777777779E-2</v>
      </c>
      <c r="S4951" s="28">
        <f t="shared" si="311"/>
        <v>45340</v>
      </c>
      <c r="T4951" s="28"/>
    </row>
    <row r="4952" spans="1:20" ht="13.2" x14ac:dyDescent="0.25">
      <c r="A4952" s="7" t="s">
        <v>10935</v>
      </c>
      <c r="B4952" s="7" t="s">
        <v>29</v>
      </c>
      <c r="C4952" s="7" t="s">
        <v>30</v>
      </c>
      <c r="D4952" s="7" t="s">
        <v>31</v>
      </c>
      <c r="E4952" s="7" t="s">
        <v>35</v>
      </c>
      <c r="F4952" s="8">
        <v>45482.896527777775</v>
      </c>
      <c r="G4952" s="8">
        <v>45482.936805555553</v>
      </c>
      <c r="H4952" s="7">
        <v>58</v>
      </c>
      <c r="I4952" s="7">
        <v>23.77</v>
      </c>
      <c r="J4952" s="7">
        <v>8</v>
      </c>
      <c r="K4952" s="7">
        <v>190.16</v>
      </c>
      <c r="L4952" s="7" t="s">
        <v>18</v>
      </c>
      <c r="M4952" s="9">
        <v>3</v>
      </c>
      <c r="N4952" s="6" t="str">
        <f>IF(ev_charging_network_usage_!$I4952&lt;=10,"Low",IF(ev_charging_network_usage_!$I4952&lt;=30,"Medium","High"))</f>
        <v>Medium</v>
      </c>
      <c r="O4952" s="6" t="str">
        <f t="shared" si="313"/>
        <v>Medium Satisfaction</v>
      </c>
      <c r="P4952" s="6" t="str">
        <f>IF(ev_charging_network_usage_!$H4952&lt;30,"Short Charging",IF(ev_charging_network_usage_!$H4952&lt;=60,"Medium Charging","Long Charging"))</f>
        <v>Medium Charging</v>
      </c>
      <c r="Q4952" s="6">
        <f t="shared" si="312"/>
        <v>2</v>
      </c>
      <c r="R4952" s="30">
        <f t="shared" si="310"/>
        <v>0.89652777777777781</v>
      </c>
      <c r="S4952" s="28">
        <f t="shared" si="311"/>
        <v>45482</v>
      </c>
      <c r="T4952" s="28"/>
    </row>
    <row r="4953" spans="1:20" ht="13.2" x14ac:dyDescent="0.25">
      <c r="A4953" s="3" t="s">
        <v>10936</v>
      </c>
      <c r="B4953" s="3" t="s">
        <v>48</v>
      </c>
      <c r="C4953" s="3" t="s">
        <v>15</v>
      </c>
      <c r="D4953" s="3" t="s">
        <v>22</v>
      </c>
      <c r="E4953" s="3" t="s">
        <v>35</v>
      </c>
      <c r="F4953" s="3" t="s">
        <v>10937</v>
      </c>
      <c r="G4953" s="3" t="s">
        <v>10938</v>
      </c>
      <c r="H4953" s="3">
        <v>60</v>
      </c>
      <c r="I4953" s="3">
        <v>26.03</v>
      </c>
      <c r="J4953" s="3">
        <v>15</v>
      </c>
      <c r="K4953" s="3">
        <v>390.45</v>
      </c>
      <c r="L4953" s="3" t="s">
        <v>18</v>
      </c>
      <c r="M4953" s="5">
        <v>2</v>
      </c>
      <c r="N4953" s="6" t="str">
        <f>IF(ev_charging_network_usage_!$I4953&lt;=10,"Low",IF(ev_charging_network_usage_!$I4953&lt;=30,"Medium","High"))</f>
        <v>Medium</v>
      </c>
      <c r="O4953" s="6" t="str">
        <f t="shared" si="313"/>
        <v>Low Satisfaction</v>
      </c>
      <c r="P4953" s="6" t="str">
        <f>IF(ev_charging_network_usage_!$H4953&lt;30,"Short Charging",IF(ev_charging_network_usage_!$H4953&lt;=60,"Medium Charging","Long Charging"))</f>
        <v>Medium Charging</v>
      </c>
      <c r="Q4953" s="6">
        <f t="shared" si="312"/>
        <v>3</v>
      </c>
      <c r="R4953" s="30">
        <f t="shared" si="310"/>
        <v>0.57499999999999996</v>
      </c>
      <c r="S4953" s="28">
        <f t="shared" si="311"/>
        <v>45152</v>
      </c>
      <c r="T4953" s="28"/>
    </row>
    <row r="4954" spans="1:20" ht="13.2" x14ac:dyDescent="0.25">
      <c r="A4954" s="7" t="s">
        <v>10939</v>
      </c>
      <c r="B4954" s="7" t="s">
        <v>43</v>
      </c>
      <c r="C4954" s="7" t="s">
        <v>15</v>
      </c>
      <c r="D4954" s="7" t="s">
        <v>34</v>
      </c>
      <c r="E4954" s="7" t="s">
        <v>35</v>
      </c>
      <c r="F4954" s="8">
        <v>45570.275694444441</v>
      </c>
      <c r="G4954" s="8">
        <v>45570.32708333333</v>
      </c>
      <c r="H4954" s="7">
        <v>74</v>
      </c>
      <c r="I4954" s="7">
        <v>21.28</v>
      </c>
      <c r="J4954" s="7">
        <v>10</v>
      </c>
      <c r="K4954" s="7">
        <v>212.8</v>
      </c>
      <c r="L4954" s="7" t="s">
        <v>27</v>
      </c>
      <c r="M4954" s="9">
        <v>5</v>
      </c>
      <c r="N4954" s="6" t="str">
        <f>IF(ev_charging_network_usage_!$I4954&lt;=10,"Low",IF(ev_charging_network_usage_!$I4954&lt;=30,"Medium","High"))</f>
        <v>Medium</v>
      </c>
      <c r="O4954" s="6" t="str">
        <f t="shared" si="313"/>
        <v>High Satisfaction</v>
      </c>
      <c r="P4954" s="6" t="str">
        <f>IF(ev_charging_network_usage_!$H4954&lt;30,"Short Charging",IF(ev_charging_network_usage_!$H4954&lt;=60,"Medium Charging","Long Charging"))</f>
        <v>Long Charging</v>
      </c>
      <c r="Q4954" s="6">
        <f t="shared" si="312"/>
        <v>3</v>
      </c>
      <c r="R4954" s="30">
        <f t="shared" si="310"/>
        <v>0.27569444444444446</v>
      </c>
      <c r="S4954" s="28">
        <f t="shared" si="311"/>
        <v>45570</v>
      </c>
      <c r="T4954" s="28"/>
    </row>
    <row r="4955" spans="1:20" ht="13.2" x14ac:dyDescent="0.25">
      <c r="A4955" s="3" t="s">
        <v>10940</v>
      </c>
      <c r="B4955" s="3" t="s">
        <v>48</v>
      </c>
      <c r="C4955" s="3" t="s">
        <v>21</v>
      </c>
      <c r="D4955" s="3" t="s">
        <v>34</v>
      </c>
      <c r="E4955" s="3" t="s">
        <v>17</v>
      </c>
      <c r="F4955" s="3" t="s">
        <v>10941</v>
      </c>
      <c r="G4955" s="3" t="s">
        <v>10942</v>
      </c>
      <c r="H4955" s="3">
        <v>108</v>
      </c>
      <c r="I4955" s="3">
        <v>34.93</v>
      </c>
      <c r="J4955" s="3">
        <v>10</v>
      </c>
      <c r="K4955" s="3">
        <v>349.3</v>
      </c>
      <c r="L4955" s="3" t="s">
        <v>18</v>
      </c>
      <c r="M4955" s="5">
        <v>5</v>
      </c>
      <c r="N4955" s="6" t="str">
        <f>IF(ev_charging_network_usage_!$I4955&lt;=10,"Low",IF(ev_charging_network_usage_!$I4955&lt;=30,"Medium","High"))</f>
        <v>High</v>
      </c>
      <c r="O4955" s="6" t="str">
        <f t="shared" si="313"/>
        <v>High Satisfaction</v>
      </c>
      <c r="P4955" s="6" t="str">
        <f>IF(ev_charging_network_usage_!$H4955&lt;30,"Short Charging",IF(ev_charging_network_usage_!$H4955&lt;=60,"Medium Charging","Long Charging"))</f>
        <v>Long Charging</v>
      </c>
      <c r="Q4955" s="6">
        <f t="shared" si="312"/>
        <v>1</v>
      </c>
      <c r="R4955" s="30">
        <f t="shared" si="310"/>
        <v>0.99444444444444446</v>
      </c>
      <c r="S4955" s="28">
        <f t="shared" si="311"/>
        <v>45104</v>
      </c>
      <c r="T4955" s="28"/>
    </row>
    <row r="4956" spans="1:20" ht="13.2" x14ac:dyDescent="0.25">
      <c r="A4956" s="7" t="s">
        <v>10943</v>
      </c>
      <c r="B4956" s="7" t="s">
        <v>29</v>
      </c>
      <c r="C4956" s="7" t="s">
        <v>15</v>
      </c>
      <c r="D4956" s="7" t="s">
        <v>31</v>
      </c>
      <c r="E4956" s="7" t="s">
        <v>35</v>
      </c>
      <c r="F4956" s="8">
        <v>45628.947222222225</v>
      </c>
      <c r="G4956" s="7" t="s">
        <v>10944</v>
      </c>
      <c r="H4956" s="7">
        <v>116</v>
      </c>
      <c r="I4956" s="7">
        <v>38.01</v>
      </c>
      <c r="J4956" s="7">
        <v>8</v>
      </c>
      <c r="K4956" s="7">
        <v>304.08</v>
      </c>
      <c r="L4956" s="7" t="s">
        <v>18</v>
      </c>
      <c r="M4956" s="9">
        <v>3</v>
      </c>
      <c r="N4956" s="6" t="str">
        <f>IF(ev_charging_network_usage_!$I4956&lt;=10,"Low",IF(ev_charging_network_usage_!$I4956&lt;=30,"Medium","High"))</f>
        <v>High</v>
      </c>
      <c r="O4956" s="6" t="str">
        <f t="shared" si="313"/>
        <v>Medium Satisfaction</v>
      </c>
      <c r="P4956" s="6" t="str">
        <f>IF(ev_charging_network_usage_!$H4956&lt;30,"Short Charging",IF(ev_charging_network_usage_!$H4956&lt;=60,"Medium Charging","Long Charging"))</f>
        <v>Long Charging</v>
      </c>
      <c r="Q4956" s="6">
        <f t="shared" si="312"/>
        <v>3</v>
      </c>
      <c r="R4956" s="30">
        <f t="shared" si="310"/>
        <v>0.94722222222222219</v>
      </c>
      <c r="S4956" s="28">
        <f t="shared" si="311"/>
        <v>45628</v>
      </c>
      <c r="T4956" s="28"/>
    </row>
    <row r="4957" spans="1:20" ht="13.2" x14ac:dyDescent="0.25">
      <c r="A4957" s="3" t="s">
        <v>10945</v>
      </c>
      <c r="B4957" s="3" t="s">
        <v>78</v>
      </c>
      <c r="C4957" s="3" t="s">
        <v>15</v>
      </c>
      <c r="D4957" s="3" t="s">
        <v>22</v>
      </c>
      <c r="E4957" s="3" t="s">
        <v>35</v>
      </c>
      <c r="F4957" s="4">
        <v>45454.25</v>
      </c>
      <c r="G4957" s="4">
        <v>45454.327777777777</v>
      </c>
      <c r="H4957" s="3">
        <v>112</v>
      </c>
      <c r="I4957" s="3">
        <v>54.71</v>
      </c>
      <c r="J4957" s="3">
        <v>15</v>
      </c>
      <c r="K4957" s="3">
        <v>820.65</v>
      </c>
      <c r="L4957" s="3" t="s">
        <v>38</v>
      </c>
      <c r="M4957" s="5">
        <v>5</v>
      </c>
      <c r="N4957" s="6" t="str">
        <f>IF(ev_charging_network_usage_!$I4957&lt;=10,"Low",IF(ev_charging_network_usage_!$I4957&lt;=30,"Medium","High"))</f>
        <v>High</v>
      </c>
      <c r="O4957" s="6" t="str">
        <f t="shared" si="313"/>
        <v>High Satisfaction</v>
      </c>
      <c r="P4957" s="6" t="str">
        <f>IF(ev_charging_network_usage_!$H4957&lt;30,"Short Charging",IF(ev_charging_network_usage_!$H4957&lt;=60,"Medium Charging","Long Charging"))</f>
        <v>Long Charging</v>
      </c>
      <c r="Q4957" s="6">
        <f t="shared" si="312"/>
        <v>3</v>
      </c>
      <c r="R4957" s="30">
        <f t="shared" si="310"/>
        <v>0.25</v>
      </c>
      <c r="S4957" s="28">
        <f t="shared" si="311"/>
        <v>45454</v>
      </c>
      <c r="T4957" s="28"/>
    </row>
    <row r="4958" spans="1:20" ht="13.2" x14ac:dyDescent="0.25">
      <c r="A4958" s="7" t="s">
        <v>10946</v>
      </c>
      <c r="B4958" s="7" t="s">
        <v>55</v>
      </c>
      <c r="C4958" s="7" t="s">
        <v>30</v>
      </c>
      <c r="D4958" s="7" t="s">
        <v>34</v>
      </c>
      <c r="E4958" s="7" t="s">
        <v>35</v>
      </c>
      <c r="F4958" s="7" t="s">
        <v>10947</v>
      </c>
      <c r="G4958" s="7" t="s">
        <v>10948</v>
      </c>
      <c r="H4958" s="7">
        <v>35</v>
      </c>
      <c r="I4958" s="7">
        <v>37.380000000000003</v>
      </c>
      <c r="J4958" s="7">
        <v>8</v>
      </c>
      <c r="K4958" s="7">
        <v>299.04000000000002</v>
      </c>
      <c r="L4958" s="7" t="s">
        <v>38</v>
      </c>
      <c r="M4958" s="9">
        <v>5</v>
      </c>
      <c r="N4958" s="6" t="str">
        <f>IF(ev_charging_network_usage_!$I4958&lt;=10,"Low",IF(ev_charging_network_usage_!$I4958&lt;=30,"Medium","High"))</f>
        <v>High</v>
      </c>
      <c r="O4958" s="6" t="str">
        <f t="shared" si="313"/>
        <v>High Satisfaction</v>
      </c>
      <c r="P4958" s="6" t="str">
        <f>IF(ev_charging_network_usage_!$H4958&lt;30,"Short Charging",IF(ev_charging_network_usage_!$H4958&lt;=60,"Medium Charging","Long Charging"))</f>
        <v>Medium Charging</v>
      </c>
      <c r="Q4958" s="6">
        <f t="shared" si="312"/>
        <v>2</v>
      </c>
      <c r="R4958" s="30">
        <f t="shared" si="310"/>
        <v>0.5805555555555556</v>
      </c>
      <c r="S4958" s="28">
        <f t="shared" si="311"/>
        <v>44946</v>
      </c>
      <c r="T4958" s="28"/>
    </row>
    <row r="4959" spans="1:20" ht="13.2" x14ac:dyDescent="0.25">
      <c r="A4959" s="3" t="s">
        <v>10949</v>
      </c>
      <c r="B4959" s="3" t="s">
        <v>20</v>
      </c>
      <c r="C4959" s="3" t="s">
        <v>21</v>
      </c>
      <c r="D4959" s="3" t="s">
        <v>16</v>
      </c>
      <c r="E4959" s="3" t="s">
        <v>35</v>
      </c>
      <c r="F4959" s="3" t="s">
        <v>10950</v>
      </c>
      <c r="G4959" s="3" t="s">
        <v>10951</v>
      </c>
      <c r="H4959" s="3">
        <v>81</v>
      </c>
      <c r="I4959" s="3">
        <v>13.68</v>
      </c>
      <c r="J4959" s="3">
        <v>12</v>
      </c>
      <c r="K4959" s="3">
        <v>164.16</v>
      </c>
      <c r="L4959" s="3" t="s">
        <v>27</v>
      </c>
      <c r="M4959" s="5">
        <v>3</v>
      </c>
      <c r="N4959" s="6" t="str">
        <f>IF(ev_charging_network_usage_!$I4959&lt;=10,"Low",IF(ev_charging_network_usage_!$I4959&lt;=30,"Medium","High"))</f>
        <v>Medium</v>
      </c>
      <c r="O4959" s="6" t="str">
        <f t="shared" si="313"/>
        <v>Medium Satisfaction</v>
      </c>
      <c r="P4959" s="6" t="str">
        <f>IF(ev_charging_network_usage_!$H4959&lt;30,"Short Charging",IF(ev_charging_network_usage_!$H4959&lt;=60,"Medium Charging","Long Charging"))</f>
        <v>Long Charging</v>
      </c>
      <c r="Q4959" s="6">
        <f t="shared" si="312"/>
        <v>1</v>
      </c>
      <c r="R4959" s="30">
        <f t="shared" si="310"/>
        <v>0.5493055555555556</v>
      </c>
      <c r="S4959" s="28">
        <f t="shared" si="311"/>
        <v>45470</v>
      </c>
      <c r="T4959" s="28"/>
    </row>
    <row r="4960" spans="1:20" ht="13.2" x14ac:dyDescent="0.25">
      <c r="A4960" s="7" t="s">
        <v>10952</v>
      </c>
      <c r="B4960" s="7" t="s">
        <v>55</v>
      </c>
      <c r="C4960" s="7" t="s">
        <v>30</v>
      </c>
      <c r="D4960" s="7" t="s">
        <v>31</v>
      </c>
      <c r="E4960" s="7" t="s">
        <v>35</v>
      </c>
      <c r="F4960" s="7" t="s">
        <v>10953</v>
      </c>
      <c r="G4960" s="7" t="s">
        <v>10954</v>
      </c>
      <c r="H4960" s="7">
        <v>11</v>
      </c>
      <c r="I4960" s="7">
        <v>30.3</v>
      </c>
      <c r="J4960" s="7">
        <v>12</v>
      </c>
      <c r="K4960" s="7">
        <v>363.6</v>
      </c>
      <c r="L4960" s="7" t="s">
        <v>18</v>
      </c>
      <c r="M4960" s="9">
        <v>5</v>
      </c>
      <c r="N4960" s="6" t="str">
        <f>IF(ev_charging_network_usage_!$I4960&lt;=10,"Low",IF(ev_charging_network_usage_!$I4960&lt;=30,"Medium","High"))</f>
        <v>High</v>
      </c>
      <c r="O4960" s="6" t="str">
        <f t="shared" si="313"/>
        <v>High Satisfaction</v>
      </c>
      <c r="P4960" s="6" t="str">
        <f>IF(ev_charging_network_usage_!$H4960&lt;30,"Short Charging",IF(ev_charging_network_usage_!$H4960&lt;=60,"Medium Charging","Long Charging"))</f>
        <v>Short Charging</v>
      </c>
      <c r="Q4960" s="6">
        <f t="shared" si="312"/>
        <v>2</v>
      </c>
      <c r="R4960" s="30">
        <f t="shared" si="310"/>
        <v>0.93472222222222223</v>
      </c>
      <c r="S4960" s="28">
        <f t="shared" si="311"/>
        <v>45107</v>
      </c>
      <c r="T4960" s="28"/>
    </row>
    <row r="4961" spans="1:20" ht="13.2" x14ac:dyDescent="0.25">
      <c r="A4961" s="3" t="s">
        <v>10955</v>
      </c>
      <c r="B4961" s="3" t="s">
        <v>29</v>
      </c>
      <c r="C4961" s="3" t="s">
        <v>21</v>
      </c>
      <c r="D4961" s="3" t="s">
        <v>22</v>
      </c>
      <c r="E4961" s="3" t="s">
        <v>17</v>
      </c>
      <c r="F4961" s="4">
        <v>45483.668749999997</v>
      </c>
      <c r="G4961" s="4">
        <v>45483.728472222225</v>
      </c>
      <c r="H4961" s="3">
        <v>86</v>
      </c>
      <c r="I4961" s="3">
        <v>24.33</v>
      </c>
      <c r="J4961" s="3">
        <v>10</v>
      </c>
      <c r="K4961" s="3">
        <v>243.3</v>
      </c>
      <c r="L4961" s="3" t="s">
        <v>18</v>
      </c>
      <c r="M4961" s="5">
        <v>3</v>
      </c>
      <c r="N4961" s="6" t="str">
        <f>IF(ev_charging_network_usage_!$I4961&lt;=10,"Low",IF(ev_charging_network_usage_!$I4961&lt;=30,"Medium","High"))</f>
        <v>Medium</v>
      </c>
      <c r="O4961" s="6" t="str">
        <f t="shared" si="313"/>
        <v>Medium Satisfaction</v>
      </c>
      <c r="P4961" s="6" t="str">
        <f>IF(ev_charging_network_usage_!$H4961&lt;30,"Short Charging",IF(ev_charging_network_usage_!$H4961&lt;=60,"Medium Charging","Long Charging"))</f>
        <v>Long Charging</v>
      </c>
      <c r="Q4961" s="6">
        <f t="shared" si="312"/>
        <v>1</v>
      </c>
      <c r="R4961" s="30">
        <f t="shared" si="310"/>
        <v>0.66874999999999996</v>
      </c>
      <c r="S4961" s="28">
        <f t="shared" si="311"/>
        <v>45483</v>
      </c>
      <c r="T4961" s="28"/>
    </row>
    <row r="4962" spans="1:20" ht="13.2" x14ac:dyDescent="0.25">
      <c r="A4962" s="7" t="s">
        <v>10956</v>
      </c>
      <c r="B4962" s="7" t="s">
        <v>59</v>
      </c>
      <c r="C4962" s="7" t="s">
        <v>15</v>
      </c>
      <c r="D4962" s="7" t="s">
        <v>16</v>
      </c>
      <c r="E4962" s="7" t="s">
        <v>35</v>
      </c>
      <c r="F4962" s="7" t="s">
        <v>10957</v>
      </c>
      <c r="G4962" s="7" t="s">
        <v>10958</v>
      </c>
      <c r="H4962" s="7">
        <v>34</v>
      </c>
      <c r="I4962" s="7">
        <v>50.61</v>
      </c>
      <c r="J4962" s="7">
        <v>10</v>
      </c>
      <c r="K4962" s="7">
        <v>506.1</v>
      </c>
      <c r="L4962" s="7" t="s">
        <v>23</v>
      </c>
      <c r="M4962" s="9">
        <v>5</v>
      </c>
      <c r="N4962" s="6" t="str">
        <f>IF(ev_charging_network_usage_!$I4962&lt;=10,"Low",IF(ev_charging_network_usage_!$I4962&lt;=30,"Medium","High"))</f>
        <v>High</v>
      </c>
      <c r="O4962" s="6" t="str">
        <f t="shared" si="313"/>
        <v>High Satisfaction</v>
      </c>
      <c r="P4962" s="6" t="str">
        <f>IF(ev_charging_network_usage_!$H4962&lt;30,"Short Charging",IF(ev_charging_network_usage_!$H4962&lt;=60,"Medium Charging","Long Charging"))</f>
        <v>Medium Charging</v>
      </c>
      <c r="Q4962" s="6">
        <f t="shared" si="312"/>
        <v>3</v>
      </c>
      <c r="R4962" s="30">
        <f t="shared" si="310"/>
        <v>0.6430555555555556</v>
      </c>
      <c r="S4962" s="28">
        <f t="shared" si="311"/>
        <v>45341</v>
      </c>
      <c r="T4962" s="28"/>
    </row>
    <row r="4963" spans="1:20" ht="13.2" x14ac:dyDescent="0.25">
      <c r="A4963" s="3" t="s">
        <v>10959</v>
      </c>
      <c r="B4963" s="3" t="s">
        <v>55</v>
      </c>
      <c r="C4963" s="3" t="s">
        <v>21</v>
      </c>
      <c r="D4963" s="3" t="s">
        <v>22</v>
      </c>
      <c r="E4963" s="3" t="s">
        <v>35</v>
      </c>
      <c r="F4963" s="3" t="s">
        <v>10960</v>
      </c>
      <c r="G4963" s="3" t="s">
        <v>10961</v>
      </c>
      <c r="H4963" s="3">
        <v>15</v>
      </c>
      <c r="I4963" s="3">
        <v>34.06</v>
      </c>
      <c r="J4963" s="3">
        <v>8</v>
      </c>
      <c r="K4963" s="3">
        <v>272.48</v>
      </c>
      <c r="L4963" s="3" t="s">
        <v>38</v>
      </c>
      <c r="M4963" s="5">
        <v>3</v>
      </c>
      <c r="N4963" s="6" t="str">
        <f>IF(ev_charging_network_usage_!$I4963&lt;=10,"Low",IF(ev_charging_network_usage_!$I4963&lt;=30,"Medium","High"))</f>
        <v>High</v>
      </c>
      <c r="O4963" s="6" t="str">
        <f t="shared" si="313"/>
        <v>Medium Satisfaction</v>
      </c>
      <c r="P4963" s="6" t="str">
        <f>IF(ev_charging_network_usage_!$H4963&lt;30,"Short Charging",IF(ev_charging_network_usage_!$H4963&lt;=60,"Medium Charging","Long Charging"))</f>
        <v>Short Charging</v>
      </c>
      <c r="Q4963" s="6">
        <f t="shared" si="312"/>
        <v>1</v>
      </c>
      <c r="R4963" s="30">
        <f t="shared" si="310"/>
        <v>0.28333333333333333</v>
      </c>
      <c r="S4963" s="28">
        <f t="shared" si="311"/>
        <v>45073</v>
      </c>
      <c r="T4963" s="28"/>
    </row>
    <row r="4964" spans="1:20" ht="13.2" x14ac:dyDescent="0.25">
      <c r="A4964" s="7" t="s">
        <v>10962</v>
      </c>
      <c r="B4964" s="7" t="s">
        <v>14</v>
      </c>
      <c r="C4964" s="7" t="s">
        <v>15</v>
      </c>
      <c r="D4964" s="7" t="s">
        <v>22</v>
      </c>
      <c r="E4964" s="7" t="s">
        <v>35</v>
      </c>
      <c r="F4964" s="8">
        <v>44959.249305555553</v>
      </c>
      <c r="G4964" s="8">
        <v>44959.318749999999</v>
      </c>
      <c r="H4964" s="7">
        <v>100</v>
      </c>
      <c r="I4964" s="7">
        <v>58.14</v>
      </c>
      <c r="J4964" s="7">
        <v>15</v>
      </c>
      <c r="K4964" s="7">
        <v>872.1</v>
      </c>
      <c r="L4964" s="7" t="s">
        <v>23</v>
      </c>
      <c r="M4964" s="9">
        <v>3</v>
      </c>
      <c r="N4964" s="6" t="str">
        <f>IF(ev_charging_network_usage_!$I4964&lt;=10,"Low",IF(ev_charging_network_usage_!$I4964&lt;=30,"Medium","High"))</f>
        <v>High</v>
      </c>
      <c r="O4964" s="6" t="str">
        <f t="shared" si="313"/>
        <v>Medium Satisfaction</v>
      </c>
      <c r="P4964" s="6" t="str">
        <f>IF(ev_charging_network_usage_!$H4964&lt;30,"Short Charging",IF(ev_charging_network_usage_!$H4964&lt;=60,"Medium Charging","Long Charging"))</f>
        <v>Long Charging</v>
      </c>
      <c r="Q4964" s="6">
        <f t="shared" si="312"/>
        <v>3</v>
      </c>
      <c r="R4964" s="30">
        <f t="shared" si="310"/>
        <v>0.24930555555555556</v>
      </c>
      <c r="S4964" s="28">
        <f t="shared" si="311"/>
        <v>44959</v>
      </c>
      <c r="T4964" s="28"/>
    </row>
    <row r="4965" spans="1:20" ht="13.2" x14ac:dyDescent="0.25">
      <c r="A4965" s="3" t="s">
        <v>10963</v>
      </c>
      <c r="B4965" s="3" t="s">
        <v>43</v>
      </c>
      <c r="C4965" s="3" t="s">
        <v>15</v>
      </c>
      <c r="D4965" s="3" t="s">
        <v>16</v>
      </c>
      <c r="E4965" s="3" t="s">
        <v>17</v>
      </c>
      <c r="F4965" s="4">
        <v>45269.113888888889</v>
      </c>
      <c r="G4965" s="4">
        <v>45269.179166666669</v>
      </c>
      <c r="H4965" s="3">
        <v>94</v>
      </c>
      <c r="I4965" s="3">
        <v>50.38</v>
      </c>
      <c r="J4965" s="3">
        <v>15</v>
      </c>
      <c r="K4965" s="3">
        <v>755.7</v>
      </c>
      <c r="L4965" s="3" t="s">
        <v>18</v>
      </c>
      <c r="M4965" s="5">
        <v>1</v>
      </c>
      <c r="N4965" s="6" t="str">
        <f>IF(ev_charging_network_usage_!$I4965&lt;=10,"Low",IF(ev_charging_network_usage_!$I4965&lt;=30,"Medium","High"))</f>
        <v>High</v>
      </c>
      <c r="O4965" s="6" t="str">
        <f t="shared" si="313"/>
        <v>Low Satisfaction</v>
      </c>
      <c r="P4965" s="6" t="str">
        <f>IF(ev_charging_network_usage_!$H4965&lt;30,"Short Charging",IF(ev_charging_network_usage_!$H4965&lt;=60,"Medium Charging","Long Charging"))</f>
        <v>Long Charging</v>
      </c>
      <c r="Q4965" s="6">
        <f t="shared" si="312"/>
        <v>3</v>
      </c>
      <c r="R4965" s="30">
        <f t="shared" si="310"/>
        <v>0.11388888888888889</v>
      </c>
      <c r="S4965" s="28">
        <f t="shared" si="311"/>
        <v>45269</v>
      </c>
      <c r="T4965" s="28"/>
    </row>
    <row r="4966" spans="1:20" ht="13.2" x14ac:dyDescent="0.25">
      <c r="A4966" s="7" t="s">
        <v>10964</v>
      </c>
      <c r="B4966" s="7" t="s">
        <v>59</v>
      </c>
      <c r="C4966" s="7" t="s">
        <v>21</v>
      </c>
      <c r="D4966" s="7" t="s">
        <v>31</v>
      </c>
      <c r="E4966" s="7" t="s">
        <v>17</v>
      </c>
      <c r="F4966" s="8">
        <v>45478.089583333334</v>
      </c>
      <c r="G4966" s="8">
        <v>45478.165277777778</v>
      </c>
      <c r="H4966" s="7">
        <v>109</v>
      </c>
      <c r="I4966" s="7">
        <v>45.73</v>
      </c>
      <c r="J4966" s="7">
        <v>10</v>
      </c>
      <c r="K4966" s="7">
        <v>457.3</v>
      </c>
      <c r="L4966" s="7" t="s">
        <v>38</v>
      </c>
      <c r="M4966" s="9">
        <v>2</v>
      </c>
      <c r="N4966" s="6" t="str">
        <f>IF(ev_charging_network_usage_!$I4966&lt;=10,"Low",IF(ev_charging_network_usage_!$I4966&lt;=30,"Medium","High"))</f>
        <v>High</v>
      </c>
      <c r="O4966" s="6" t="str">
        <f t="shared" si="313"/>
        <v>Low Satisfaction</v>
      </c>
      <c r="P4966" s="6" t="str">
        <f>IF(ev_charging_network_usage_!$H4966&lt;30,"Short Charging",IF(ev_charging_network_usage_!$H4966&lt;=60,"Medium Charging","Long Charging"))</f>
        <v>Long Charging</v>
      </c>
      <c r="Q4966" s="6">
        <f t="shared" si="312"/>
        <v>1</v>
      </c>
      <c r="R4966" s="30">
        <f t="shared" si="310"/>
        <v>8.9583333333333334E-2</v>
      </c>
      <c r="S4966" s="28">
        <f t="shared" si="311"/>
        <v>45478</v>
      </c>
      <c r="T4966" s="28"/>
    </row>
    <row r="4967" spans="1:20" ht="13.2" x14ac:dyDescent="0.25">
      <c r="A4967" s="3" t="s">
        <v>10965</v>
      </c>
      <c r="B4967" s="3" t="s">
        <v>48</v>
      </c>
      <c r="C4967" s="3" t="s">
        <v>15</v>
      </c>
      <c r="D4967" s="3" t="s">
        <v>22</v>
      </c>
      <c r="E4967" s="3" t="s">
        <v>17</v>
      </c>
      <c r="F4967" s="3" t="s">
        <v>10966</v>
      </c>
      <c r="G4967" s="3" t="s">
        <v>10967</v>
      </c>
      <c r="H4967" s="3">
        <v>114</v>
      </c>
      <c r="I4967" s="3">
        <v>27.73</v>
      </c>
      <c r="J4967" s="3">
        <v>15</v>
      </c>
      <c r="K4967" s="3">
        <v>415.95</v>
      </c>
      <c r="L4967" s="3" t="s">
        <v>38</v>
      </c>
      <c r="M4967" s="5">
        <v>3</v>
      </c>
      <c r="N4967" s="6" t="str">
        <f>IF(ev_charging_network_usage_!$I4967&lt;=10,"Low",IF(ev_charging_network_usage_!$I4967&lt;=30,"Medium","High"))</f>
        <v>Medium</v>
      </c>
      <c r="O4967" s="6" t="str">
        <f t="shared" si="313"/>
        <v>Medium Satisfaction</v>
      </c>
      <c r="P4967" s="6" t="str">
        <f>IF(ev_charging_network_usage_!$H4967&lt;30,"Short Charging",IF(ev_charging_network_usage_!$H4967&lt;=60,"Medium Charging","Long Charging"))</f>
        <v>Long Charging</v>
      </c>
      <c r="Q4967" s="6">
        <f t="shared" si="312"/>
        <v>3</v>
      </c>
      <c r="R4967" s="30">
        <f t="shared" si="310"/>
        <v>0.33888888888888891</v>
      </c>
      <c r="S4967" s="28">
        <f t="shared" si="311"/>
        <v>45428</v>
      </c>
      <c r="T4967" s="28"/>
    </row>
    <row r="4968" spans="1:20" ht="13.2" x14ac:dyDescent="0.25">
      <c r="A4968" s="7" t="s">
        <v>10968</v>
      </c>
      <c r="B4968" s="7" t="s">
        <v>43</v>
      </c>
      <c r="C4968" s="7" t="s">
        <v>21</v>
      </c>
      <c r="D4968" s="7" t="s">
        <v>34</v>
      </c>
      <c r="E4968" s="7" t="s">
        <v>35</v>
      </c>
      <c r="F4968" s="7" t="s">
        <v>10969</v>
      </c>
      <c r="G4968" s="7" t="s">
        <v>10970</v>
      </c>
      <c r="H4968" s="7">
        <v>74</v>
      </c>
      <c r="I4968" s="7">
        <v>53.5</v>
      </c>
      <c r="J4968" s="7">
        <v>15</v>
      </c>
      <c r="K4968" s="7">
        <v>802.5</v>
      </c>
      <c r="L4968" s="7" t="s">
        <v>27</v>
      </c>
      <c r="M4968" s="9">
        <v>1</v>
      </c>
      <c r="N4968" s="6" t="str">
        <f>IF(ev_charging_network_usage_!$I4968&lt;=10,"Low",IF(ev_charging_network_usage_!$I4968&lt;=30,"Medium","High"))</f>
        <v>High</v>
      </c>
      <c r="O4968" s="6" t="str">
        <f t="shared" si="313"/>
        <v>Low Satisfaction</v>
      </c>
      <c r="P4968" s="6" t="str">
        <f>IF(ev_charging_network_usage_!$H4968&lt;30,"Short Charging",IF(ev_charging_network_usage_!$H4968&lt;=60,"Medium Charging","Long Charging"))</f>
        <v>Long Charging</v>
      </c>
      <c r="Q4968" s="6">
        <f t="shared" si="312"/>
        <v>1</v>
      </c>
      <c r="R4968" s="30">
        <f t="shared" si="310"/>
        <v>0.3840277777777778</v>
      </c>
      <c r="S4968" s="28">
        <f t="shared" si="311"/>
        <v>45615</v>
      </c>
      <c r="T4968" s="28"/>
    </row>
    <row r="4969" spans="1:20" ht="13.2" x14ac:dyDescent="0.25">
      <c r="A4969" s="3" t="s">
        <v>10971</v>
      </c>
      <c r="B4969" s="3" t="s">
        <v>43</v>
      </c>
      <c r="C4969" s="3" t="s">
        <v>21</v>
      </c>
      <c r="D4969" s="3" t="s">
        <v>22</v>
      </c>
      <c r="E4969" s="3" t="s">
        <v>17</v>
      </c>
      <c r="F4969" s="4">
        <v>45086.841666666667</v>
      </c>
      <c r="G4969" s="4">
        <v>45086.870833333334</v>
      </c>
      <c r="H4969" s="3">
        <v>42</v>
      </c>
      <c r="I4969" s="3">
        <v>14.67</v>
      </c>
      <c r="J4969" s="3">
        <v>12</v>
      </c>
      <c r="K4969" s="3">
        <v>176.04</v>
      </c>
      <c r="L4969" s="3" t="s">
        <v>18</v>
      </c>
      <c r="M4969" s="5">
        <v>2</v>
      </c>
      <c r="N4969" s="6" t="str">
        <f>IF(ev_charging_network_usage_!$I4969&lt;=10,"Low",IF(ev_charging_network_usage_!$I4969&lt;=30,"Medium","High"))</f>
        <v>Medium</v>
      </c>
      <c r="O4969" s="6" t="str">
        <f t="shared" si="313"/>
        <v>Low Satisfaction</v>
      </c>
      <c r="P4969" s="6" t="str">
        <f>IF(ev_charging_network_usage_!$H4969&lt;30,"Short Charging",IF(ev_charging_network_usage_!$H4969&lt;=60,"Medium Charging","Long Charging"))</f>
        <v>Medium Charging</v>
      </c>
      <c r="Q4969" s="6">
        <f t="shared" si="312"/>
        <v>1</v>
      </c>
      <c r="R4969" s="30">
        <f t="shared" si="310"/>
        <v>0.84166666666666667</v>
      </c>
      <c r="S4969" s="28">
        <f t="shared" si="311"/>
        <v>45086</v>
      </c>
      <c r="T4969" s="28"/>
    </row>
    <row r="4970" spans="1:20" ht="13.2" x14ac:dyDescent="0.25">
      <c r="A4970" s="7" t="s">
        <v>10972</v>
      </c>
      <c r="B4970" s="7" t="s">
        <v>78</v>
      </c>
      <c r="C4970" s="7" t="s">
        <v>15</v>
      </c>
      <c r="D4970" s="7" t="s">
        <v>22</v>
      </c>
      <c r="E4970" s="7" t="s">
        <v>17</v>
      </c>
      <c r="F4970" s="11">
        <v>45211.911805555559</v>
      </c>
      <c r="G4970" s="11">
        <v>45211.944444444445</v>
      </c>
      <c r="H4970" s="7">
        <v>47</v>
      </c>
      <c r="I4970" s="7">
        <v>27.66</v>
      </c>
      <c r="J4970" s="7">
        <v>8</v>
      </c>
      <c r="K4970" s="7">
        <v>221.28</v>
      </c>
      <c r="L4970" s="7" t="s">
        <v>23</v>
      </c>
      <c r="M4970" s="9">
        <v>1</v>
      </c>
      <c r="N4970" s="6" t="str">
        <f>IF(ev_charging_network_usage_!$I4970&lt;=10,"Low",IF(ev_charging_network_usage_!$I4970&lt;=30,"Medium","High"))</f>
        <v>Medium</v>
      </c>
      <c r="O4970" s="6" t="str">
        <f t="shared" si="313"/>
        <v>Low Satisfaction</v>
      </c>
      <c r="P4970" s="6" t="str">
        <f>IF(ev_charging_network_usage_!$H4970&lt;30,"Short Charging",IF(ev_charging_network_usage_!$H4970&lt;=60,"Medium Charging","Long Charging"))</f>
        <v>Medium Charging</v>
      </c>
      <c r="Q4970" s="6">
        <f t="shared" si="312"/>
        <v>3</v>
      </c>
      <c r="R4970" s="30">
        <f t="shared" si="310"/>
        <v>0.91180555555555554</v>
      </c>
      <c r="S4970" s="28">
        <f t="shared" si="311"/>
        <v>45211</v>
      </c>
      <c r="T4970" s="28"/>
    </row>
    <row r="4971" spans="1:20" ht="13.2" x14ac:dyDescent="0.25">
      <c r="A4971" s="3" t="s">
        <v>10973</v>
      </c>
      <c r="B4971" s="3" t="s">
        <v>43</v>
      </c>
      <c r="C4971" s="3" t="s">
        <v>30</v>
      </c>
      <c r="D4971" s="3" t="s">
        <v>34</v>
      </c>
      <c r="E4971" s="3" t="s">
        <v>35</v>
      </c>
      <c r="F4971" s="4">
        <v>45232.575694444444</v>
      </c>
      <c r="G4971" s="4">
        <v>45232.611805555556</v>
      </c>
      <c r="H4971" s="3">
        <v>52</v>
      </c>
      <c r="I4971" s="3">
        <v>11.69</v>
      </c>
      <c r="J4971" s="3">
        <v>8</v>
      </c>
      <c r="K4971" s="3">
        <v>93.52</v>
      </c>
      <c r="L4971" s="3" t="s">
        <v>23</v>
      </c>
      <c r="M4971" s="5">
        <v>3</v>
      </c>
      <c r="N4971" s="6" t="str">
        <f>IF(ev_charging_network_usage_!$I4971&lt;=10,"Low",IF(ev_charging_network_usage_!$I4971&lt;=30,"Medium","High"))</f>
        <v>Medium</v>
      </c>
      <c r="O4971" s="6" t="str">
        <f t="shared" si="313"/>
        <v>Medium Satisfaction</v>
      </c>
      <c r="P4971" s="6" t="str">
        <f>IF(ev_charging_network_usage_!$H4971&lt;30,"Short Charging",IF(ev_charging_network_usage_!$H4971&lt;=60,"Medium Charging","Long Charging"))</f>
        <v>Medium Charging</v>
      </c>
      <c r="Q4971" s="6">
        <f t="shared" si="312"/>
        <v>2</v>
      </c>
      <c r="R4971" s="30">
        <f t="shared" si="310"/>
        <v>0.5756944444444444</v>
      </c>
      <c r="S4971" s="28">
        <f t="shared" si="311"/>
        <v>45232</v>
      </c>
      <c r="T4971" s="28"/>
    </row>
    <row r="4972" spans="1:20" ht="13.2" x14ac:dyDescent="0.25">
      <c r="A4972" s="7" t="s">
        <v>10974</v>
      </c>
      <c r="B4972" s="7" t="s">
        <v>29</v>
      </c>
      <c r="C4972" s="7" t="s">
        <v>21</v>
      </c>
      <c r="D4972" s="7" t="s">
        <v>16</v>
      </c>
      <c r="E4972" s="7" t="s">
        <v>17</v>
      </c>
      <c r="F4972" s="7" t="s">
        <v>10975</v>
      </c>
      <c r="G4972" s="7" t="s">
        <v>10976</v>
      </c>
      <c r="H4972" s="7">
        <v>19</v>
      </c>
      <c r="I4972" s="7">
        <v>59.82</v>
      </c>
      <c r="J4972" s="7">
        <v>10</v>
      </c>
      <c r="K4972" s="7">
        <v>598.20000000000005</v>
      </c>
      <c r="L4972" s="7" t="s">
        <v>27</v>
      </c>
      <c r="M4972" s="9">
        <v>2</v>
      </c>
      <c r="N4972" s="6" t="str">
        <f>IF(ev_charging_network_usage_!$I4972&lt;=10,"Low",IF(ev_charging_network_usage_!$I4972&lt;=30,"Medium","High"))</f>
        <v>High</v>
      </c>
      <c r="O4972" s="6" t="str">
        <f t="shared" si="313"/>
        <v>Low Satisfaction</v>
      </c>
      <c r="P4972" s="6" t="str">
        <f>IF(ev_charging_network_usage_!$H4972&lt;30,"Short Charging",IF(ev_charging_network_usage_!$H4972&lt;=60,"Medium Charging","Long Charging"))</f>
        <v>Short Charging</v>
      </c>
      <c r="Q4972" s="6">
        <f t="shared" si="312"/>
        <v>1</v>
      </c>
      <c r="R4972" s="30">
        <f t="shared" si="310"/>
        <v>0.35416666666666669</v>
      </c>
      <c r="S4972" s="28">
        <f t="shared" si="311"/>
        <v>45620</v>
      </c>
      <c r="T4972" s="28"/>
    </row>
    <row r="4973" spans="1:20" ht="13.2" x14ac:dyDescent="0.25">
      <c r="A4973" s="3" t="s">
        <v>10977</v>
      </c>
      <c r="B4973" s="3" t="s">
        <v>14</v>
      </c>
      <c r="C4973" s="3" t="s">
        <v>21</v>
      </c>
      <c r="D4973" s="3" t="s">
        <v>34</v>
      </c>
      <c r="E4973" s="3" t="s">
        <v>17</v>
      </c>
      <c r="F4973" s="4">
        <v>45515.140277777777</v>
      </c>
      <c r="G4973" s="4">
        <v>45515.188194444447</v>
      </c>
      <c r="H4973" s="3">
        <v>69</v>
      </c>
      <c r="I4973" s="3">
        <v>8.31</v>
      </c>
      <c r="J4973" s="3">
        <v>8</v>
      </c>
      <c r="K4973" s="3">
        <v>66.48</v>
      </c>
      <c r="L4973" s="3" t="s">
        <v>18</v>
      </c>
      <c r="M4973" s="5">
        <v>1</v>
      </c>
      <c r="N4973" s="6" t="str">
        <f>IF(ev_charging_network_usage_!$I4973&lt;=10,"Low",IF(ev_charging_network_usage_!$I4973&lt;=30,"Medium","High"))</f>
        <v>Low</v>
      </c>
      <c r="O4973" s="6" t="str">
        <f t="shared" si="313"/>
        <v>Low Satisfaction</v>
      </c>
      <c r="P4973" s="6" t="str">
        <f>IF(ev_charging_network_usage_!$H4973&lt;30,"Short Charging",IF(ev_charging_network_usage_!$H4973&lt;=60,"Medium Charging","Long Charging"))</f>
        <v>Long Charging</v>
      </c>
      <c r="Q4973" s="6">
        <f t="shared" si="312"/>
        <v>1</v>
      </c>
      <c r="R4973" s="30">
        <f t="shared" si="310"/>
        <v>0.14027777777777778</v>
      </c>
      <c r="S4973" s="28">
        <f t="shared" si="311"/>
        <v>45515</v>
      </c>
      <c r="T4973" s="28"/>
    </row>
    <row r="4974" spans="1:20" ht="13.2" x14ac:dyDescent="0.25">
      <c r="A4974" s="7" t="s">
        <v>10978</v>
      </c>
      <c r="B4974" s="7" t="s">
        <v>20</v>
      </c>
      <c r="C4974" s="7" t="s">
        <v>21</v>
      </c>
      <c r="D4974" s="7" t="s">
        <v>31</v>
      </c>
      <c r="E4974" s="7" t="s">
        <v>35</v>
      </c>
      <c r="F4974" s="7" t="s">
        <v>10979</v>
      </c>
      <c r="G4974" s="7" t="s">
        <v>10980</v>
      </c>
      <c r="H4974" s="7">
        <v>61</v>
      </c>
      <c r="I4974" s="7">
        <v>6.18</v>
      </c>
      <c r="J4974" s="7">
        <v>12</v>
      </c>
      <c r="K4974" s="7">
        <v>74.16</v>
      </c>
      <c r="L4974" s="7" t="s">
        <v>23</v>
      </c>
      <c r="M4974" s="9">
        <v>5</v>
      </c>
      <c r="N4974" s="6" t="str">
        <f>IF(ev_charging_network_usage_!$I4974&lt;=10,"Low",IF(ev_charging_network_usage_!$I4974&lt;=30,"Medium","High"))</f>
        <v>Low</v>
      </c>
      <c r="O4974" s="6" t="str">
        <f t="shared" si="313"/>
        <v>High Satisfaction</v>
      </c>
      <c r="P4974" s="6" t="str">
        <f>IF(ev_charging_network_usage_!$H4974&lt;30,"Short Charging",IF(ev_charging_network_usage_!$H4974&lt;=60,"Medium Charging","Long Charging"))</f>
        <v>Long Charging</v>
      </c>
      <c r="Q4974" s="6">
        <f t="shared" si="312"/>
        <v>1</v>
      </c>
      <c r="R4974" s="30">
        <f t="shared" si="310"/>
        <v>0.79236111111111107</v>
      </c>
      <c r="S4974" s="28">
        <f t="shared" si="311"/>
        <v>45399</v>
      </c>
      <c r="T4974" s="28"/>
    </row>
    <row r="4975" spans="1:20" ht="13.2" x14ac:dyDescent="0.25">
      <c r="A4975" s="3" t="s">
        <v>10981</v>
      </c>
      <c r="B4975" s="3" t="s">
        <v>20</v>
      </c>
      <c r="C4975" s="3" t="s">
        <v>21</v>
      </c>
      <c r="D4975" s="3" t="s">
        <v>22</v>
      </c>
      <c r="E4975" s="3" t="s">
        <v>17</v>
      </c>
      <c r="F4975" s="3" t="s">
        <v>10982</v>
      </c>
      <c r="G4975" s="3" t="s">
        <v>10983</v>
      </c>
      <c r="H4975" s="3">
        <v>79</v>
      </c>
      <c r="I4975" s="3">
        <v>20.5</v>
      </c>
      <c r="J4975" s="3">
        <v>15</v>
      </c>
      <c r="K4975" s="3">
        <v>307.5</v>
      </c>
      <c r="L4975" s="3" t="s">
        <v>38</v>
      </c>
      <c r="M4975" s="5">
        <v>5</v>
      </c>
      <c r="N4975" s="6" t="str">
        <f>IF(ev_charging_network_usage_!$I4975&lt;=10,"Low",IF(ev_charging_network_usage_!$I4975&lt;=30,"Medium","High"))</f>
        <v>Medium</v>
      </c>
      <c r="O4975" s="6" t="str">
        <f t="shared" si="313"/>
        <v>High Satisfaction</v>
      </c>
      <c r="P4975" s="6" t="str">
        <f>IF(ev_charging_network_usage_!$H4975&lt;30,"Short Charging",IF(ev_charging_network_usage_!$H4975&lt;=60,"Medium Charging","Long Charging"))</f>
        <v>Long Charging</v>
      </c>
      <c r="Q4975" s="6">
        <f t="shared" si="312"/>
        <v>1</v>
      </c>
      <c r="R4975" s="30">
        <f t="shared" si="310"/>
        <v>0.93819444444444444</v>
      </c>
      <c r="S4975" s="28">
        <f t="shared" si="311"/>
        <v>45563</v>
      </c>
      <c r="T4975" s="28"/>
    </row>
    <row r="4976" spans="1:20" ht="13.2" x14ac:dyDescent="0.25">
      <c r="A4976" s="7" t="s">
        <v>10984</v>
      </c>
      <c r="B4976" s="7" t="s">
        <v>48</v>
      </c>
      <c r="C4976" s="7" t="s">
        <v>15</v>
      </c>
      <c r="D4976" s="7" t="s">
        <v>31</v>
      </c>
      <c r="E4976" s="7" t="s">
        <v>17</v>
      </c>
      <c r="F4976" s="7" t="s">
        <v>10985</v>
      </c>
      <c r="G4976" s="7" t="s">
        <v>10986</v>
      </c>
      <c r="H4976" s="7">
        <v>82</v>
      </c>
      <c r="I4976" s="7">
        <v>32.94</v>
      </c>
      <c r="J4976" s="7">
        <v>15</v>
      </c>
      <c r="K4976" s="7">
        <v>494.1</v>
      </c>
      <c r="L4976" s="7" t="s">
        <v>18</v>
      </c>
      <c r="M4976" s="9">
        <v>3</v>
      </c>
      <c r="N4976" s="6" t="str">
        <f>IF(ev_charging_network_usage_!$I4976&lt;=10,"Low",IF(ev_charging_network_usage_!$I4976&lt;=30,"Medium","High"))</f>
        <v>High</v>
      </c>
      <c r="O4976" s="6" t="str">
        <f t="shared" si="313"/>
        <v>Medium Satisfaction</v>
      </c>
      <c r="P4976" s="6" t="str">
        <f>IF(ev_charging_network_usage_!$H4976&lt;30,"Short Charging",IF(ev_charging_network_usage_!$H4976&lt;=60,"Medium Charging","Long Charging"))</f>
        <v>Long Charging</v>
      </c>
      <c r="Q4976" s="6">
        <f t="shared" si="312"/>
        <v>3</v>
      </c>
      <c r="R4976" s="30">
        <f t="shared" si="310"/>
        <v>0.59513888888888888</v>
      </c>
      <c r="S4976" s="28">
        <f t="shared" si="311"/>
        <v>45519</v>
      </c>
      <c r="T4976" s="28"/>
    </row>
    <row r="4977" spans="1:20" ht="13.2" x14ac:dyDescent="0.25">
      <c r="A4977" s="3" t="s">
        <v>10987</v>
      </c>
      <c r="B4977" s="3" t="s">
        <v>43</v>
      </c>
      <c r="C4977" s="3" t="s">
        <v>15</v>
      </c>
      <c r="D4977" s="3" t="s">
        <v>22</v>
      </c>
      <c r="E4977" s="3" t="s">
        <v>17</v>
      </c>
      <c r="F4977" s="3" t="s">
        <v>10988</v>
      </c>
      <c r="G4977" s="3" t="s">
        <v>10989</v>
      </c>
      <c r="H4977" s="3">
        <v>55</v>
      </c>
      <c r="I4977" s="3">
        <v>21.23</v>
      </c>
      <c r="J4977" s="3">
        <v>10</v>
      </c>
      <c r="K4977" s="3">
        <v>212.3</v>
      </c>
      <c r="L4977" s="3" t="s">
        <v>38</v>
      </c>
      <c r="M4977" s="5">
        <v>2</v>
      </c>
      <c r="N4977" s="6" t="str">
        <f>IF(ev_charging_network_usage_!$I4977&lt;=10,"Low",IF(ev_charging_network_usage_!$I4977&lt;=30,"Medium","High"))</f>
        <v>Medium</v>
      </c>
      <c r="O4977" s="6" t="str">
        <f t="shared" si="313"/>
        <v>Low Satisfaction</v>
      </c>
      <c r="P4977" s="6" t="str">
        <f>IF(ev_charging_network_usage_!$H4977&lt;30,"Short Charging",IF(ev_charging_network_usage_!$H4977&lt;=60,"Medium Charging","Long Charging"))</f>
        <v>Medium Charging</v>
      </c>
      <c r="Q4977" s="6">
        <f t="shared" si="312"/>
        <v>3</v>
      </c>
      <c r="R4977" s="30">
        <f t="shared" si="310"/>
        <v>0.16041666666666668</v>
      </c>
      <c r="S4977" s="28">
        <f t="shared" si="311"/>
        <v>45425</v>
      </c>
      <c r="T4977" s="28"/>
    </row>
    <row r="4978" spans="1:20" ht="13.2" x14ac:dyDescent="0.25">
      <c r="A4978" s="7" t="s">
        <v>10990</v>
      </c>
      <c r="B4978" s="7" t="s">
        <v>20</v>
      </c>
      <c r="C4978" s="7" t="s">
        <v>30</v>
      </c>
      <c r="D4978" s="7" t="s">
        <v>16</v>
      </c>
      <c r="E4978" s="7" t="s">
        <v>35</v>
      </c>
      <c r="F4978" s="7" t="s">
        <v>10991</v>
      </c>
      <c r="G4978" s="7" t="s">
        <v>10992</v>
      </c>
      <c r="H4978" s="7">
        <v>38</v>
      </c>
      <c r="I4978" s="7">
        <v>52.17</v>
      </c>
      <c r="J4978" s="7">
        <v>15</v>
      </c>
      <c r="K4978" s="7">
        <v>782.55</v>
      </c>
      <c r="L4978" s="7" t="s">
        <v>27</v>
      </c>
      <c r="M4978" s="9">
        <v>4</v>
      </c>
      <c r="N4978" s="6" t="str">
        <f>IF(ev_charging_network_usage_!$I4978&lt;=10,"Low",IF(ev_charging_network_usage_!$I4978&lt;=30,"Medium","High"))</f>
        <v>High</v>
      </c>
      <c r="O4978" s="6" t="str">
        <f t="shared" si="313"/>
        <v>Medium Satisfaction</v>
      </c>
      <c r="P4978" s="6" t="str">
        <f>IF(ev_charging_network_usage_!$H4978&lt;30,"Short Charging",IF(ev_charging_network_usage_!$H4978&lt;=60,"Medium Charging","Long Charging"))</f>
        <v>Medium Charging</v>
      </c>
      <c r="Q4978" s="6">
        <f t="shared" si="312"/>
        <v>2</v>
      </c>
      <c r="R4978" s="30">
        <f t="shared" si="310"/>
        <v>3.9583333333333331E-2</v>
      </c>
      <c r="S4978" s="28">
        <f t="shared" si="311"/>
        <v>45435</v>
      </c>
      <c r="T4978" s="28"/>
    </row>
    <row r="4979" spans="1:20" ht="13.2" x14ac:dyDescent="0.25">
      <c r="A4979" s="3" t="s">
        <v>10993</v>
      </c>
      <c r="B4979" s="3" t="s">
        <v>14</v>
      </c>
      <c r="C4979" s="3" t="s">
        <v>21</v>
      </c>
      <c r="D4979" s="3" t="s">
        <v>31</v>
      </c>
      <c r="E4979" s="3" t="s">
        <v>17</v>
      </c>
      <c r="F4979" s="3" t="s">
        <v>7871</v>
      </c>
      <c r="G4979" s="3" t="s">
        <v>10994</v>
      </c>
      <c r="H4979" s="3">
        <v>83</v>
      </c>
      <c r="I4979" s="3">
        <v>32.78</v>
      </c>
      <c r="J4979" s="3">
        <v>12</v>
      </c>
      <c r="K4979" s="3">
        <v>393.36</v>
      </c>
      <c r="L4979" s="3" t="s">
        <v>18</v>
      </c>
      <c r="M4979" s="5">
        <v>4</v>
      </c>
      <c r="N4979" s="6" t="str">
        <f>IF(ev_charging_network_usage_!$I4979&lt;=10,"Low",IF(ev_charging_network_usage_!$I4979&lt;=30,"Medium","High"))</f>
        <v>High</v>
      </c>
      <c r="O4979" s="6" t="str">
        <f t="shared" si="313"/>
        <v>Medium Satisfaction</v>
      </c>
      <c r="P4979" s="6" t="str">
        <f>IF(ev_charging_network_usage_!$H4979&lt;30,"Short Charging",IF(ev_charging_network_usage_!$H4979&lt;=60,"Medium Charging","Long Charging"))</f>
        <v>Long Charging</v>
      </c>
      <c r="Q4979" s="6">
        <f t="shared" si="312"/>
        <v>1</v>
      </c>
      <c r="R4979" s="30">
        <f t="shared" si="310"/>
        <v>0.73472222222222228</v>
      </c>
      <c r="S4979" s="28">
        <f t="shared" si="311"/>
        <v>45015</v>
      </c>
      <c r="T4979" s="28"/>
    </row>
    <row r="4980" spans="1:20" ht="13.2" x14ac:dyDescent="0.25">
      <c r="A4980" s="7" t="s">
        <v>10995</v>
      </c>
      <c r="B4980" s="7" t="s">
        <v>20</v>
      </c>
      <c r="C4980" s="7" t="s">
        <v>30</v>
      </c>
      <c r="D4980" s="7" t="s">
        <v>16</v>
      </c>
      <c r="E4980" s="7" t="s">
        <v>17</v>
      </c>
      <c r="F4980" s="7" t="s">
        <v>10587</v>
      </c>
      <c r="G4980" s="7" t="s">
        <v>10996</v>
      </c>
      <c r="H4980" s="7">
        <v>53</v>
      </c>
      <c r="I4980" s="7">
        <v>56.76</v>
      </c>
      <c r="J4980" s="7">
        <v>12</v>
      </c>
      <c r="K4980" s="7">
        <v>681.12</v>
      </c>
      <c r="L4980" s="7" t="s">
        <v>38</v>
      </c>
      <c r="M4980" s="9">
        <v>4</v>
      </c>
      <c r="N4980" s="6" t="str">
        <f>IF(ev_charging_network_usage_!$I4980&lt;=10,"Low",IF(ev_charging_network_usage_!$I4980&lt;=30,"Medium","High"))</f>
        <v>High</v>
      </c>
      <c r="O4980" s="6" t="str">
        <f t="shared" si="313"/>
        <v>Medium Satisfaction</v>
      </c>
      <c r="P4980" s="6" t="str">
        <f>IF(ev_charging_network_usage_!$H4980&lt;30,"Short Charging",IF(ev_charging_network_usage_!$H4980&lt;=60,"Medium Charging","Long Charging"))</f>
        <v>Medium Charging</v>
      </c>
      <c r="Q4980" s="6">
        <f t="shared" si="312"/>
        <v>2</v>
      </c>
      <c r="R4980" s="30">
        <f t="shared" si="310"/>
        <v>0.88749999999999996</v>
      </c>
      <c r="S4980" s="28">
        <f t="shared" si="311"/>
        <v>44977</v>
      </c>
      <c r="T4980" s="28"/>
    </row>
    <row r="4981" spans="1:20" ht="13.2" x14ac:dyDescent="0.25">
      <c r="A4981" s="3" t="s">
        <v>10997</v>
      </c>
      <c r="B4981" s="3" t="s">
        <v>48</v>
      </c>
      <c r="C4981" s="3" t="s">
        <v>15</v>
      </c>
      <c r="D4981" s="3" t="s">
        <v>31</v>
      </c>
      <c r="E4981" s="3" t="s">
        <v>35</v>
      </c>
      <c r="F4981" s="4">
        <v>45084.693749999999</v>
      </c>
      <c r="G4981" s="4">
        <v>45084.759027777778</v>
      </c>
      <c r="H4981" s="3">
        <v>94</v>
      </c>
      <c r="I4981" s="3">
        <v>39.19</v>
      </c>
      <c r="J4981" s="3">
        <v>8</v>
      </c>
      <c r="K4981" s="3">
        <v>313.52</v>
      </c>
      <c r="L4981" s="3" t="s">
        <v>27</v>
      </c>
      <c r="M4981" s="5">
        <v>3</v>
      </c>
      <c r="N4981" s="6" t="str">
        <f>IF(ev_charging_network_usage_!$I4981&lt;=10,"Low",IF(ev_charging_network_usage_!$I4981&lt;=30,"Medium","High"))</f>
        <v>High</v>
      </c>
      <c r="O4981" s="6" t="str">
        <f t="shared" si="313"/>
        <v>Medium Satisfaction</v>
      </c>
      <c r="P4981" s="6" t="str">
        <f>IF(ev_charging_network_usage_!$H4981&lt;30,"Short Charging",IF(ev_charging_network_usage_!$H4981&lt;=60,"Medium Charging","Long Charging"))</f>
        <v>Long Charging</v>
      </c>
      <c r="Q4981" s="6">
        <f t="shared" si="312"/>
        <v>3</v>
      </c>
      <c r="R4981" s="30">
        <f t="shared" si="310"/>
        <v>0.69374999999999998</v>
      </c>
      <c r="S4981" s="28">
        <f t="shared" si="311"/>
        <v>45084</v>
      </c>
      <c r="T4981" s="28"/>
    </row>
    <row r="4982" spans="1:20" ht="13.2" x14ac:dyDescent="0.25">
      <c r="A4982" s="7" t="s">
        <v>10998</v>
      </c>
      <c r="B4982" s="7" t="s">
        <v>59</v>
      </c>
      <c r="C4982" s="7" t="s">
        <v>30</v>
      </c>
      <c r="D4982" s="7" t="s">
        <v>22</v>
      </c>
      <c r="E4982" s="7" t="s">
        <v>35</v>
      </c>
      <c r="F4982" s="11">
        <v>45241.613888888889</v>
      </c>
      <c r="G4982" s="11">
        <v>45241.668749999997</v>
      </c>
      <c r="H4982" s="7">
        <v>79</v>
      </c>
      <c r="I4982" s="7">
        <v>42.81</v>
      </c>
      <c r="J4982" s="7">
        <v>10</v>
      </c>
      <c r="K4982" s="7">
        <v>428.1</v>
      </c>
      <c r="L4982" s="7" t="s">
        <v>18</v>
      </c>
      <c r="M4982" s="9">
        <v>4</v>
      </c>
      <c r="N4982" s="6" t="str">
        <f>IF(ev_charging_network_usage_!$I4982&lt;=10,"Low",IF(ev_charging_network_usage_!$I4982&lt;=30,"Medium","High"))</f>
        <v>High</v>
      </c>
      <c r="O4982" s="6" t="str">
        <f t="shared" si="313"/>
        <v>Medium Satisfaction</v>
      </c>
      <c r="P4982" s="6" t="str">
        <f>IF(ev_charging_network_usage_!$H4982&lt;30,"Short Charging",IF(ev_charging_network_usage_!$H4982&lt;=60,"Medium Charging","Long Charging"))</f>
        <v>Long Charging</v>
      </c>
      <c r="Q4982" s="6">
        <f t="shared" si="312"/>
        <v>2</v>
      </c>
      <c r="R4982" s="30">
        <f t="shared" si="310"/>
        <v>0.61388888888888893</v>
      </c>
      <c r="S4982" s="28">
        <f t="shared" si="311"/>
        <v>45241</v>
      </c>
      <c r="T4982" s="28"/>
    </row>
    <row r="4983" spans="1:20" ht="13.2" x14ac:dyDescent="0.25">
      <c r="A4983" s="3" t="s">
        <v>10999</v>
      </c>
      <c r="B4983" s="3" t="s">
        <v>20</v>
      </c>
      <c r="C4983" s="3" t="s">
        <v>21</v>
      </c>
      <c r="D4983" s="3" t="s">
        <v>22</v>
      </c>
      <c r="E4983" s="3" t="s">
        <v>17</v>
      </c>
      <c r="F4983" s="3" t="s">
        <v>11000</v>
      </c>
      <c r="G4983" s="3" t="s">
        <v>11001</v>
      </c>
      <c r="H4983" s="3">
        <v>67</v>
      </c>
      <c r="I4983" s="3">
        <v>50.95</v>
      </c>
      <c r="J4983" s="3">
        <v>10</v>
      </c>
      <c r="K4983" s="3">
        <v>509.5</v>
      </c>
      <c r="L4983" s="3" t="s">
        <v>38</v>
      </c>
      <c r="M4983" s="5">
        <v>5</v>
      </c>
      <c r="N4983" s="6" t="str">
        <f>IF(ev_charging_network_usage_!$I4983&lt;=10,"Low",IF(ev_charging_network_usage_!$I4983&lt;=30,"Medium","High"))</f>
        <v>High</v>
      </c>
      <c r="O4983" s="6" t="str">
        <f t="shared" si="313"/>
        <v>High Satisfaction</v>
      </c>
      <c r="P4983" s="6" t="str">
        <f>IF(ev_charging_network_usage_!$H4983&lt;30,"Short Charging",IF(ev_charging_network_usage_!$H4983&lt;=60,"Medium Charging","Long Charging"))</f>
        <v>Long Charging</v>
      </c>
      <c r="Q4983" s="6">
        <f t="shared" si="312"/>
        <v>1</v>
      </c>
      <c r="R4983" s="30">
        <f t="shared" si="310"/>
        <v>0.12986111111111112</v>
      </c>
      <c r="S4983" s="28">
        <f t="shared" si="311"/>
        <v>45090</v>
      </c>
      <c r="T4983" s="28"/>
    </row>
    <row r="4984" spans="1:20" ht="13.2" x14ac:dyDescent="0.25">
      <c r="A4984" s="7" t="s">
        <v>11002</v>
      </c>
      <c r="B4984" s="7" t="s">
        <v>59</v>
      </c>
      <c r="C4984" s="7" t="s">
        <v>15</v>
      </c>
      <c r="D4984" s="7" t="s">
        <v>16</v>
      </c>
      <c r="E4984" s="7" t="s">
        <v>17</v>
      </c>
      <c r="F4984" s="7" t="s">
        <v>11003</v>
      </c>
      <c r="G4984" s="7" t="s">
        <v>11004</v>
      </c>
      <c r="H4984" s="7">
        <v>116</v>
      </c>
      <c r="I4984" s="7">
        <v>4.82</v>
      </c>
      <c r="J4984" s="7">
        <v>10</v>
      </c>
      <c r="K4984" s="7">
        <v>48.2</v>
      </c>
      <c r="L4984" s="7" t="s">
        <v>18</v>
      </c>
      <c r="M4984" s="9">
        <v>1</v>
      </c>
      <c r="N4984" s="6" t="str">
        <f>IF(ev_charging_network_usage_!$I4984&lt;=10,"Low",IF(ev_charging_network_usage_!$I4984&lt;=30,"Medium","High"))</f>
        <v>Low</v>
      </c>
      <c r="O4984" s="6" t="str">
        <f t="shared" si="313"/>
        <v>Low Satisfaction</v>
      </c>
      <c r="P4984" s="6" t="str">
        <f>IF(ev_charging_network_usage_!$H4984&lt;30,"Short Charging",IF(ev_charging_network_usage_!$H4984&lt;=60,"Medium Charging","Long Charging"))</f>
        <v>Long Charging</v>
      </c>
      <c r="Q4984" s="6">
        <f t="shared" si="312"/>
        <v>3</v>
      </c>
      <c r="R4984" s="30">
        <f t="shared" si="310"/>
        <v>0.31180555555555556</v>
      </c>
      <c r="S4984" s="28">
        <f t="shared" si="311"/>
        <v>44976</v>
      </c>
      <c r="T4984" s="28"/>
    </row>
    <row r="4985" spans="1:20" ht="13.2" x14ac:dyDescent="0.25">
      <c r="A4985" s="3" t="s">
        <v>11005</v>
      </c>
      <c r="B4985" s="3" t="s">
        <v>59</v>
      </c>
      <c r="C4985" s="3" t="s">
        <v>30</v>
      </c>
      <c r="D4985" s="3" t="s">
        <v>22</v>
      </c>
      <c r="E4985" s="3" t="s">
        <v>35</v>
      </c>
      <c r="F4985" s="3" t="s">
        <v>11006</v>
      </c>
      <c r="G4985" s="3" t="s">
        <v>11007</v>
      </c>
      <c r="H4985" s="3">
        <v>115</v>
      </c>
      <c r="I4985" s="3">
        <v>4.24</v>
      </c>
      <c r="J4985" s="3">
        <v>8</v>
      </c>
      <c r="K4985" s="3">
        <v>33.92</v>
      </c>
      <c r="L4985" s="3" t="s">
        <v>23</v>
      </c>
      <c r="M4985" s="5">
        <v>2</v>
      </c>
      <c r="N4985" s="6" t="str">
        <f>IF(ev_charging_network_usage_!$I4985&lt;=10,"Low",IF(ev_charging_network_usage_!$I4985&lt;=30,"Medium","High"))</f>
        <v>Low</v>
      </c>
      <c r="O4985" s="6" t="str">
        <f t="shared" si="313"/>
        <v>Low Satisfaction</v>
      </c>
      <c r="P4985" s="6" t="str">
        <f>IF(ev_charging_network_usage_!$H4985&lt;30,"Short Charging",IF(ev_charging_network_usage_!$H4985&lt;=60,"Medium Charging","Long Charging"))</f>
        <v>Long Charging</v>
      </c>
      <c r="Q4985" s="6">
        <f t="shared" si="312"/>
        <v>2</v>
      </c>
      <c r="R4985" s="30">
        <f t="shared" si="310"/>
        <v>0.35972222222222222</v>
      </c>
      <c r="S4985" s="28">
        <f t="shared" si="311"/>
        <v>45409</v>
      </c>
      <c r="T4985" s="28"/>
    </row>
    <row r="4986" spans="1:20" ht="13.2" x14ac:dyDescent="0.25">
      <c r="A4986" s="7" t="s">
        <v>11008</v>
      </c>
      <c r="B4986" s="7" t="s">
        <v>43</v>
      </c>
      <c r="C4986" s="7" t="s">
        <v>21</v>
      </c>
      <c r="D4986" s="7" t="s">
        <v>34</v>
      </c>
      <c r="E4986" s="7" t="s">
        <v>35</v>
      </c>
      <c r="F4986" s="7" t="s">
        <v>11009</v>
      </c>
      <c r="G4986" s="7" t="s">
        <v>11010</v>
      </c>
      <c r="H4986" s="7">
        <v>67</v>
      </c>
      <c r="I4986" s="7">
        <v>35.46</v>
      </c>
      <c r="J4986" s="7">
        <v>10</v>
      </c>
      <c r="K4986" s="7">
        <v>354.6</v>
      </c>
      <c r="L4986" s="7" t="s">
        <v>27</v>
      </c>
      <c r="M4986" s="9">
        <v>4</v>
      </c>
      <c r="N4986" s="6" t="str">
        <f>IF(ev_charging_network_usage_!$I4986&lt;=10,"Low",IF(ev_charging_network_usage_!$I4986&lt;=30,"Medium","High"))</f>
        <v>High</v>
      </c>
      <c r="O4986" s="6" t="str">
        <f t="shared" si="313"/>
        <v>Medium Satisfaction</v>
      </c>
      <c r="P4986" s="6" t="str">
        <f>IF(ev_charging_network_usage_!$H4986&lt;30,"Short Charging",IF(ev_charging_network_usage_!$H4986&lt;=60,"Medium Charging","Long Charging"))</f>
        <v>Long Charging</v>
      </c>
      <c r="Q4986" s="6">
        <f t="shared" si="312"/>
        <v>1</v>
      </c>
      <c r="R4986" s="30">
        <f t="shared" si="310"/>
        <v>0.45694444444444443</v>
      </c>
      <c r="S4986" s="28">
        <f t="shared" si="311"/>
        <v>45520</v>
      </c>
      <c r="T4986" s="28"/>
    </row>
    <row r="4987" spans="1:20" ht="13.2" x14ac:dyDescent="0.25">
      <c r="A4987" s="3" t="s">
        <v>11011</v>
      </c>
      <c r="B4987" s="3" t="s">
        <v>78</v>
      </c>
      <c r="C4987" s="3" t="s">
        <v>15</v>
      </c>
      <c r="D4987" s="3" t="s">
        <v>34</v>
      </c>
      <c r="E4987" s="3" t="s">
        <v>35</v>
      </c>
      <c r="F4987" s="3" t="s">
        <v>11012</v>
      </c>
      <c r="G4987" s="3" t="s">
        <v>11013</v>
      </c>
      <c r="H4987" s="3">
        <v>65</v>
      </c>
      <c r="I4987" s="3">
        <v>19.62</v>
      </c>
      <c r="J4987" s="3">
        <v>15</v>
      </c>
      <c r="K4987" s="3">
        <v>294.3</v>
      </c>
      <c r="L4987" s="3" t="s">
        <v>18</v>
      </c>
      <c r="M4987" s="5">
        <v>1</v>
      </c>
      <c r="N4987" s="6" t="str">
        <f>IF(ev_charging_network_usage_!$I4987&lt;=10,"Low",IF(ev_charging_network_usage_!$I4987&lt;=30,"Medium","High"))</f>
        <v>Medium</v>
      </c>
      <c r="O4987" s="6" t="str">
        <f t="shared" si="313"/>
        <v>Low Satisfaction</v>
      </c>
      <c r="P4987" s="6" t="str">
        <f>IF(ev_charging_network_usage_!$H4987&lt;30,"Short Charging",IF(ev_charging_network_usage_!$H4987&lt;=60,"Medium Charging","Long Charging"))</f>
        <v>Long Charging</v>
      </c>
      <c r="Q4987" s="6">
        <f t="shared" si="312"/>
        <v>3</v>
      </c>
      <c r="R4987" s="30">
        <f t="shared" si="310"/>
        <v>0.40347222222222223</v>
      </c>
      <c r="S4987" s="28">
        <f t="shared" si="311"/>
        <v>45347</v>
      </c>
      <c r="T4987" s="28"/>
    </row>
    <row r="4988" spans="1:20" ht="13.2" x14ac:dyDescent="0.25">
      <c r="A4988" s="7" t="s">
        <v>11014</v>
      </c>
      <c r="B4988" s="7" t="s">
        <v>29</v>
      </c>
      <c r="C4988" s="7" t="s">
        <v>30</v>
      </c>
      <c r="D4988" s="7" t="s">
        <v>34</v>
      </c>
      <c r="E4988" s="7" t="s">
        <v>35</v>
      </c>
      <c r="F4988" s="7" t="s">
        <v>11015</v>
      </c>
      <c r="G4988" s="7" t="s">
        <v>11016</v>
      </c>
      <c r="H4988" s="7">
        <v>118</v>
      </c>
      <c r="I4988" s="7">
        <v>59.16</v>
      </c>
      <c r="J4988" s="7">
        <v>8</v>
      </c>
      <c r="K4988" s="7">
        <v>473.28</v>
      </c>
      <c r="L4988" s="7" t="s">
        <v>23</v>
      </c>
      <c r="M4988" s="9">
        <v>5</v>
      </c>
      <c r="N4988" s="6" t="str">
        <f>IF(ev_charging_network_usage_!$I4988&lt;=10,"Low",IF(ev_charging_network_usage_!$I4988&lt;=30,"Medium","High"))</f>
        <v>High</v>
      </c>
      <c r="O4988" s="6" t="str">
        <f t="shared" si="313"/>
        <v>High Satisfaction</v>
      </c>
      <c r="P4988" s="6" t="str">
        <f>IF(ev_charging_network_usage_!$H4988&lt;30,"Short Charging",IF(ev_charging_network_usage_!$H4988&lt;=60,"Medium Charging","Long Charging"))</f>
        <v>Long Charging</v>
      </c>
      <c r="Q4988" s="6">
        <f t="shared" si="312"/>
        <v>2</v>
      </c>
      <c r="R4988" s="30">
        <f t="shared" si="310"/>
        <v>0.71180555555555558</v>
      </c>
      <c r="S4988" s="28">
        <f t="shared" si="311"/>
        <v>45091</v>
      </c>
      <c r="T4988" s="28"/>
    </row>
    <row r="4989" spans="1:20" ht="13.2" x14ac:dyDescent="0.25">
      <c r="A4989" s="3" t="s">
        <v>11017</v>
      </c>
      <c r="B4989" s="3" t="s">
        <v>59</v>
      </c>
      <c r="C4989" s="3" t="s">
        <v>15</v>
      </c>
      <c r="D4989" s="3" t="s">
        <v>31</v>
      </c>
      <c r="E4989" s="3" t="s">
        <v>35</v>
      </c>
      <c r="F4989" s="4">
        <v>45388.90625</v>
      </c>
      <c r="G4989" s="4">
        <v>45388.949305555558</v>
      </c>
      <c r="H4989" s="3">
        <v>62</v>
      </c>
      <c r="I4989" s="3">
        <v>39.11</v>
      </c>
      <c r="J4989" s="3">
        <v>8</v>
      </c>
      <c r="K4989" s="3">
        <v>312.88</v>
      </c>
      <c r="L4989" s="3" t="s">
        <v>18</v>
      </c>
      <c r="M4989" s="5">
        <v>5</v>
      </c>
      <c r="N4989" s="6" t="str">
        <f>IF(ev_charging_network_usage_!$I4989&lt;=10,"Low",IF(ev_charging_network_usage_!$I4989&lt;=30,"Medium","High"))</f>
        <v>High</v>
      </c>
      <c r="O4989" s="6" t="str">
        <f t="shared" si="313"/>
        <v>High Satisfaction</v>
      </c>
      <c r="P4989" s="6" t="str">
        <f>IF(ev_charging_network_usage_!$H4989&lt;30,"Short Charging",IF(ev_charging_network_usage_!$H4989&lt;=60,"Medium Charging","Long Charging"))</f>
        <v>Long Charging</v>
      </c>
      <c r="Q4989" s="6">
        <f t="shared" si="312"/>
        <v>3</v>
      </c>
      <c r="R4989" s="30">
        <f t="shared" si="310"/>
        <v>0.90625</v>
      </c>
      <c r="S4989" s="28">
        <f t="shared" si="311"/>
        <v>45388</v>
      </c>
      <c r="T4989" s="28"/>
    </row>
    <row r="4990" spans="1:20" ht="13.2" x14ac:dyDescent="0.25">
      <c r="A4990" s="7" t="s">
        <v>11018</v>
      </c>
      <c r="B4990" s="7" t="s">
        <v>59</v>
      </c>
      <c r="C4990" s="7" t="s">
        <v>15</v>
      </c>
      <c r="D4990" s="7" t="s">
        <v>22</v>
      </c>
      <c r="E4990" s="7" t="s">
        <v>35</v>
      </c>
      <c r="F4990" s="7" t="s">
        <v>11019</v>
      </c>
      <c r="G4990" s="7" t="s">
        <v>11020</v>
      </c>
      <c r="H4990" s="7">
        <v>61</v>
      </c>
      <c r="I4990" s="7">
        <v>50.78</v>
      </c>
      <c r="J4990" s="7">
        <v>10</v>
      </c>
      <c r="K4990" s="7">
        <v>507.8</v>
      </c>
      <c r="L4990" s="7" t="s">
        <v>23</v>
      </c>
      <c r="M4990" s="9">
        <v>4</v>
      </c>
      <c r="N4990" s="6" t="str">
        <f>IF(ev_charging_network_usage_!$I4990&lt;=10,"Low",IF(ev_charging_network_usage_!$I4990&lt;=30,"Medium","High"))</f>
        <v>High</v>
      </c>
      <c r="O4990" s="6" t="str">
        <f t="shared" si="313"/>
        <v>Medium Satisfaction</v>
      </c>
      <c r="P4990" s="6" t="str">
        <f>IF(ev_charging_network_usage_!$H4990&lt;30,"Short Charging",IF(ev_charging_network_usage_!$H4990&lt;=60,"Medium Charging","Long Charging"))</f>
        <v>Long Charging</v>
      </c>
      <c r="Q4990" s="6">
        <f t="shared" si="312"/>
        <v>3</v>
      </c>
      <c r="R4990" s="30">
        <f t="shared" si="310"/>
        <v>9.0277777777777769E-3</v>
      </c>
      <c r="S4990" s="28">
        <f t="shared" si="311"/>
        <v>45558</v>
      </c>
      <c r="T4990" s="28"/>
    </row>
    <row r="4991" spans="1:20" ht="13.2" x14ac:dyDescent="0.25">
      <c r="A4991" s="3" t="s">
        <v>11021</v>
      </c>
      <c r="B4991" s="3" t="s">
        <v>55</v>
      </c>
      <c r="C4991" s="3" t="s">
        <v>30</v>
      </c>
      <c r="D4991" s="3" t="s">
        <v>34</v>
      </c>
      <c r="E4991" s="3" t="s">
        <v>35</v>
      </c>
      <c r="F4991" s="3" t="s">
        <v>11022</v>
      </c>
      <c r="G4991" s="3" t="s">
        <v>11023</v>
      </c>
      <c r="H4991" s="3">
        <v>94</v>
      </c>
      <c r="I4991" s="3">
        <v>36.24</v>
      </c>
      <c r="J4991" s="3">
        <v>12</v>
      </c>
      <c r="K4991" s="3">
        <v>434.88</v>
      </c>
      <c r="L4991" s="3" t="s">
        <v>27</v>
      </c>
      <c r="M4991" s="5">
        <v>1</v>
      </c>
      <c r="N4991" s="6" t="str">
        <f>IF(ev_charging_network_usage_!$I4991&lt;=10,"Low",IF(ev_charging_network_usage_!$I4991&lt;=30,"Medium","High"))</f>
        <v>High</v>
      </c>
      <c r="O4991" s="6" t="str">
        <f t="shared" si="313"/>
        <v>Low Satisfaction</v>
      </c>
      <c r="P4991" s="6" t="str">
        <f>IF(ev_charging_network_usage_!$H4991&lt;30,"Short Charging",IF(ev_charging_network_usage_!$H4991&lt;=60,"Medium Charging","Long Charging"))</f>
        <v>Long Charging</v>
      </c>
      <c r="Q4991" s="6">
        <f t="shared" si="312"/>
        <v>2</v>
      </c>
      <c r="R4991" s="30">
        <f t="shared" si="310"/>
        <v>0.75486111111111109</v>
      </c>
      <c r="S4991" s="28">
        <f t="shared" si="311"/>
        <v>45426</v>
      </c>
      <c r="T4991" s="28"/>
    </row>
    <row r="4992" spans="1:20" ht="13.2" x14ac:dyDescent="0.25">
      <c r="A4992" s="7" t="s">
        <v>11024</v>
      </c>
      <c r="B4992" s="7" t="s">
        <v>78</v>
      </c>
      <c r="C4992" s="7" t="s">
        <v>30</v>
      </c>
      <c r="D4992" s="7" t="s">
        <v>16</v>
      </c>
      <c r="E4992" s="7" t="s">
        <v>17</v>
      </c>
      <c r="F4992" s="8">
        <v>45422.606249999997</v>
      </c>
      <c r="G4992" s="8">
        <v>45422.67083333333</v>
      </c>
      <c r="H4992" s="7">
        <v>93</v>
      </c>
      <c r="I4992" s="7">
        <v>35.869999999999997</v>
      </c>
      <c r="J4992" s="7">
        <v>15</v>
      </c>
      <c r="K4992" s="7">
        <v>538.04999999999995</v>
      </c>
      <c r="L4992" s="7" t="s">
        <v>23</v>
      </c>
      <c r="M4992" s="9">
        <v>2</v>
      </c>
      <c r="N4992" s="6" t="str">
        <f>IF(ev_charging_network_usage_!$I4992&lt;=10,"Low",IF(ev_charging_network_usage_!$I4992&lt;=30,"Medium","High"))</f>
        <v>High</v>
      </c>
      <c r="O4992" s="6" t="str">
        <f t="shared" si="313"/>
        <v>Low Satisfaction</v>
      </c>
      <c r="P4992" s="6" t="str">
        <f>IF(ev_charging_network_usage_!$H4992&lt;30,"Short Charging",IF(ev_charging_network_usage_!$H4992&lt;=60,"Medium Charging","Long Charging"))</f>
        <v>Long Charging</v>
      </c>
      <c r="Q4992" s="6">
        <f t="shared" si="312"/>
        <v>2</v>
      </c>
      <c r="R4992" s="30">
        <f t="shared" si="310"/>
        <v>0.60624999999999996</v>
      </c>
      <c r="S4992" s="28">
        <f t="shared" si="311"/>
        <v>45422</v>
      </c>
      <c r="T4992" s="28"/>
    </row>
    <row r="4993" spans="1:20" ht="13.2" x14ac:dyDescent="0.25">
      <c r="A4993" s="3" t="s">
        <v>11025</v>
      </c>
      <c r="B4993" s="3" t="s">
        <v>59</v>
      </c>
      <c r="C4993" s="3" t="s">
        <v>30</v>
      </c>
      <c r="D4993" s="3" t="s">
        <v>31</v>
      </c>
      <c r="E4993" s="3" t="s">
        <v>17</v>
      </c>
      <c r="F4993" s="4">
        <v>45360.737500000003</v>
      </c>
      <c r="G4993" s="4">
        <v>45360.760416666664</v>
      </c>
      <c r="H4993" s="3">
        <v>33</v>
      </c>
      <c r="I4993" s="3">
        <v>46.67</v>
      </c>
      <c r="J4993" s="3">
        <v>12</v>
      </c>
      <c r="K4993" s="3">
        <v>560.04</v>
      </c>
      <c r="L4993" s="3" t="s">
        <v>27</v>
      </c>
      <c r="M4993" s="5">
        <v>2</v>
      </c>
      <c r="N4993" s="6" t="str">
        <f>IF(ev_charging_network_usage_!$I4993&lt;=10,"Low",IF(ev_charging_network_usage_!$I4993&lt;=30,"Medium","High"))</f>
        <v>High</v>
      </c>
      <c r="O4993" s="6" t="str">
        <f t="shared" si="313"/>
        <v>Low Satisfaction</v>
      </c>
      <c r="P4993" s="6" t="str">
        <f>IF(ev_charging_network_usage_!$H4993&lt;30,"Short Charging",IF(ev_charging_network_usage_!$H4993&lt;=60,"Medium Charging","Long Charging"))</f>
        <v>Medium Charging</v>
      </c>
      <c r="Q4993" s="6">
        <f t="shared" si="312"/>
        <v>2</v>
      </c>
      <c r="R4993" s="30">
        <f t="shared" si="310"/>
        <v>0.73750000000000004</v>
      </c>
      <c r="S4993" s="28">
        <f t="shared" si="311"/>
        <v>45360</v>
      </c>
      <c r="T4993" s="28"/>
    </row>
    <row r="4994" spans="1:20" ht="13.2" x14ac:dyDescent="0.25">
      <c r="A4994" s="7" t="s">
        <v>11026</v>
      </c>
      <c r="B4994" s="7" t="s">
        <v>29</v>
      </c>
      <c r="C4994" s="7" t="s">
        <v>21</v>
      </c>
      <c r="D4994" s="7" t="s">
        <v>31</v>
      </c>
      <c r="E4994" s="7" t="s">
        <v>17</v>
      </c>
      <c r="F4994" s="7" t="s">
        <v>11027</v>
      </c>
      <c r="G4994" s="7" t="s">
        <v>11028</v>
      </c>
      <c r="H4994" s="7">
        <v>54</v>
      </c>
      <c r="I4994" s="7">
        <v>45.55</v>
      </c>
      <c r="J4994" s="7">
        <v>8</v>
      </c>
      <c r="K4994" s="7">
        <v>364.4</v>
      </c>
      <c r="L4994" s="7" t="s">
        <v>23</v>
      </c>
      <c r="M4994" s="9">
        <v>4</v>
      </c>
      <c r="N4994" s="6" t="str">
        <f>IF(ev_charging_network_usage_!$I4994&lt;=10,"Low",IF(ev_charging_network_usage_!$I4994&lt;=30,"Medium","High"))</f>
        <v>High</v>
      </c>
      <c r="O4994" s="6" t="str">
        <f t="shared" si="313"/>
        <v>Medium Satisfaction</v>
      </c>
      <c r="P4994" s="6" t="str">
        <f>IF(ev_charging_network_usage_!$H4994&lt;30,"Short Charging",IF(ev_charging_network_usage_!$H4994&lt;=60,"Medium Charging","Long Charging"))</f>
        <v>Medium Charging</v>
      </c>
      <c r="Q4994" s="6">
        <f t="shared" si="312"/>
        <v>1</v>
      </c>
      <c r="R4994" s="30">
        <f t="shared" ref="R4994:R5057" si="314">TIME(HOUR(F4994),MINUTE(F4994),SECOND(F4994))</f>
        <v>0.6020833333333333</v>
      </c>
      <c r="S4994" s="28">
        <f t="shared" ref="S4994:S5057" si="315">DATE(YEAR(F4994),MONTH(F4994),DAY(F4994))</f>
        <v>45158</v>
      </c>
      <c r="T4994" s="28"/>
    </row>
    <row r="4995" spans="1:20" ht="13.2" x14ac:dyDescent="0.25">
      <c r="A4995" s="3" t="s">
        <v>11029</v>
      </c>
      <c r="B4995" s="3" t="s">
        <v>48</v>
      </c>
      <c r="C4995" s="3" t="s">
        <v>21</v>
      </c>
      <c r="D4995" s="3" t="s">
        <v>34</v>
      </c>
      <c r="E4995" s="3" t="s">
        <v>17</v>
      </c>
      <c r="F4995" s="3" t="s">
        <v>11030</v>
      </c>
      <c r="G4995" s="3" t="s">
        <v>11031</v>
      </c>
      <c r="H4995" s="3">
        <v>17</v>
      </c>
      <c r="I4995" s="3">
        <v>47.21</v>
      </c>
      <c r="J4995" s="3">
        <v>8</v>
      </c>
      <c r="K4995" s="3">
        <v>377.68</v>
      </c>
      <c r="L4995" s="3" t="s">
        <v>23</v>
      </c>
      <c r="M4995" s="5">
        <v>3</v>
      </c>
      <c r="N4995" s="6" t="str">
        <f>IF(ev_charging_network_usage_!$I4995&lt;=10,"Low",IF(ev_charging_network_usage_!$I4995&lt;=30,"Medium","High"))</f>
        <v>High</v>
      </c>
      <c r="O4995" s="6" t="str">
        <f t="shared" si="313"/>
        <v>Medium Satisfaction</v>
      </c>
      <c r="P4995" s="6" t="str">
        <f>IF(ev_charging_network_usage_!$H4995&lt;30,"Short Charging",IF(ev_charging_network_usage_!$H4995&lt;=60,"Medium Charging","Long Charging"))</f>
        <v>Short Charging</v>
      </c>
      <c r="Q4995" s="6">
        <f t="shared" ref="Q4995:Q5058" si="316">IF(C4995="Fast Charger",1,IF(C4995="Standard Charger",2,IF(C4995="Super Fast Charger",3,"")))</f>
        <v>1</v>
      </c>
      <c r="R4995" s="30">
        <f t="shared" si="314"/>
        <v>0.86319444444444449</v>
      </c>
      <c r="S4995" s="28">
        <f t="shared" si="315"/>
        <v>45187</v>
      </c>
      <c r="T4995" s="28"/>
    </row>
    <row r="4996" spans="1:20" ht="13.2" x14ac:dyDescent="0.25">
      <c r="A4996" s="7" t="s">
        <v>11032</v>
      </c>
      <c r="B4996" s="7" t="s">
        <v>29</v>
      </c>
      <c r="C4996" s="7" t="s">
        <v>21</v>
      </c>
      <c r="D4996" s="7" t="s">
        <v>22</v>
      </c>
      <c r="E4996" s="7" t="s">
        <v>17</v>
      </c>
      <c r="F4996" s="7" t="s">
        <v>11033</v>
      </c>
      <c r="G4996" s="7" t="s">
        <v>11034</v>
      </c>
      <c r="H4996" s="7">
        <v>49</v>
      </c>
      <c r="I4996" s="7">
        <v>40.71</v>
      </c>
      <c r="J4996" s="7">
        <v>12</v>
      </c>
      <c r="K4996" s="7">
        <v>488.52</v>
      </c>
      <c r="L4996" s="7" t="s">
        <v>38</v>
      </c>
      <c r="M4996" s="9">
        <v>2</v>
      </c>
      <c r="N4996" s="6" t="str">
        <f>IF(ev_charging_network_usage_!$I4996&lt;=10,"Low",IF(ev_charging_network_usage_!$I4996&lt;=30,"Medium","High"))</f>
        <v>High</v>
      </c>
      <c r="O4996" s="6" t="str">
        <f t="shared" ref="O4996:O5059" si="317">IF(M4996&lt;=2,"Low Satisfaction",IF(M4996&lt;=4,"Medium Satisfaction","High Satisfaction"))</f>
        <v>Low Satisfaction</v>
      </c>
      <c r="P4996" s="6" t="str">
        <f>IF(ev_charging_network_usage_!$H4996&lt;30,"Short Charging",IF(ev_charging_network_usage_!$H4996&lt;=60,"Medium Charging","Long Charging"))</f>
        <v>Medium Charging</v>
      </c>
      <c r="Q4996" s="6">
        <f t="shared" si="316"/>
        <v>1</v>
      </c>
      <c r="R4996" s="30">
        <f t="shared" si="314"/>
        <v>0.32013888888888886</v>
      </c>
      <c r="S4996" s="28">
        <f t="shared" si="315"/>
        <v>45092</v>
      </c>
      <c r="T4996" s="28"/>
    </row>
    <row r="4997" spans="1:20" ht="13.2" x14ac:dyDescent="0.25">
      <c r="A4997" s="3" t="s">
        <v>11035</v>
      </c>
      <c r="B4997" s="3" t="s">
        <v>55</v>
      </c>
      <c r="C4997" s="3" t="s">
        <v>15</v>
      </c>
      <c r="D4997" s="3" t="s">
        <v>34</v>
      </c>
      <c r="E4997" s="3" t="s">
        <v>35</v>
      </c>
      <c r="F4997" s="3" t="s">
        <v>11036</v>
      </c>
      <c r="G4997" s="3" t="s">
        <v>11037</v>
      </c>
      <c r="H4997" s="3">
        <v>100</v>
      </c>
      <c r="I4997" s="3">
        <v>40.25</v>
      </c>
      <c r="J4997" s="3">
        <v>10</v>
      </c>
      <c r="K4997" s="3">
        <v>402.5</v>
      </c>
      <c r="L4997" s="3" t="s">
        <v>38</v>
      </c>
      <c r="M4997" s="5">
        <v>2</v>
      </c>
      <c r="N4997" s="6" t="str">
        <f>IF(ev_charging_network_usage_!$I4997&lt;=10,"Low",IF(ev_charging_network_usage_!$I4997&lt;=30,"Medium","High"))</f>
        <v>High</v>
      </c>
      <c r="O4997" s="6" t="str">
        <f t="shared" si="317"/>
        <v>Low Satisfaction</v>
      </c>
      <c r="P4997" s="6" t="str">
        <f>IF(ev_charging_network_usage_!$H4997&lt;30,"Short Charging",IF(ev_charging_network_usage_!$H4997&lt;=60,"Medium Charging","Long Charging"))</f>
        <v>Long Charging</v>
      </c>
      <c r="Q4997" s="6">
        <f t="shared" si="316"/>
        <v>3</v>
      </c>
      <c r="R4997" s="30">
        <f t="shared" si="314"/>
        <v>0.2</v>
      </c>
      <c r="S4997" s="28">
        <f t="shared" si="315"/>
        <v>45128</v>
      </c>
      <c r="T4997" s="28"/>
    </row>
    <row r="4998" spans="1:20" ht="13.2" x14ac:dyDescent="0.25">
      <c r="A4998" s="7" t="s">
        <v>11038</v>
      </c>
      <c r="B4998" s="7" t="s">
        <v>20</v>
      </c>
      <c r="C4998" s="7" t="s">
        <v>30</v>
      </c>
      <c r="D4998" s="7" t="s">
        <v>16</v>
      </c>
      <c r="E4998" s="7" t="s">
        <v>17</v>
      </c>
      <c r="F4998" s="7" t="s">
        <v>11039</v>
      </c>
      <c r="G4998" s="7" t="s">
        <v>11040</v>
      </c>
      <c r="H4998" s="7">
        <v>24</v>
      </c>
      <c r="I4998" s="7">
        <v>55.83</v>
      </c>
      <c r="J4998" s="7">
        <v>15</v>
      </c>
      <c r="K4998" s="7">
        <v>837.45</v>
      </c>
      <c r="L4998" s="7" t="s">
        <v>38</v>
      </c>
      <c r="M4998" s="9">
        <v>5</v>
      </c>
      <c r="N4998" s="6" t="str">
        <f>IF(ev_charging_network_usage_!$I4998&lt;=10,"Low",IF(ev_charging_network_usage_!$I4998&lt;=30,"Medium","High"))</f>
        <v>High</v>
      </c>
      <c r="O4998" s="6" t="str">
        <f t="shared" si="317"/>
        <v>High Satisfaction</v>
      </c>
      <c r="P4998" s="6" t="str">
        <f>IF(ev_charging_network_usage_!$H4998&lt;30,"Short Charging",IF(ev_charging_network_usage_!$H4998&lt;=60,"Medium Charging","Long Charging"))</f>
        <v>Short Charging</v>
      </c>
      <c r="Q4998" s="6">
        <f t="shared" si="316"/>
        <v>2</v>
      </c>
      <c r="R4998" s="30">
        <f t="shared" si="314"/>
        <v>0.60763888888888884</v>
      </c>
      <c r="S4998" s="28">
        <f t="shared" si="315"/>
        <v>45192</v>
      </c>
      <c r="T4998" s="28"/>
    </row>
    <row r="4999" spans="1:20" ht="13.2" x14ac:dyDescent="0.25">
      <c r="A4999" s="3" t="s">
        <v>11041</v>
      </c>
      <c r="B4999" s="3" t="s">
        <v>55</v>
      </c>
      <c r="C4999" s="3" t="s">
        <v>15</v>
      </c>
      <c r="D4999" s="3" t="s">
        <v>22</v>
      </c>
      <c r="E4999" s="3" t="s">
        <v>35</v>
      </c>
      <c r="F4999" s="4">
        <v>45604.550694444442</v>
      </c>
      <c r="G4999" s="4">
        <v>45604.560416666667</v>
      </c>
      <c r="H4999" s="3">
        <v>14</v>
      </c>
      <c r="I4999" s="3">
        <v>27.31</v>
      </c>
      <c r="J4999" s="3">
        <v>15</v>
      </c>
      <c r="K4999" s="3">
        <v>409.65</v>
      </c>
      <c r="L4999" s="3" t="s">
        <v>18</v>
      </c>
      <c r="M4999" s="5">
        <v>4</v>
      </c>
      <c r="N4999" s="6" t="str">
        <f>IF(ev_charging_network_usage_!$I4999&lt;=10,"Low",IF(ev_charging_network_usage_!$I4999&lt;=30,"Medium","High"))</f>
        <v>Medium</v>
      </c>
      <c r="O4999" s="6" t="str">
        <f t="shared" si="317"/>
        <v>Medium Satisfaction</v>
      </c>
      <c r="P4999" s="6" t="str">
        <f>IF(ev_charging_network_usage_!$H4999&lt;30,"Short Charging",IF(ev_charging_network_usage_!$H4999&lt;=60,"Medium Charging","Long Charging"))</f>
        <v>Short Charging</v>
      </c>
      <c r="Q4999" s="6">
        <f t="shared" si="316"/>
        <v>3</v>
      </c>
      <c r="R4999" s="30">
        <f t="shared" si="314"/>
        <v>0.55069444444444449</v>
      </c>
      <c r="S4999" s="28">
        <f t="shared" si="315"/>
        <v>45604</v>
      </c>
      <c r="T4999" s="28"/>
    </row>
    <row r="5000" spans="1:20" ht="13.2" x14ac:dyDescent="0.25">
      <c r="A5000" s="7" t="s">
        <v>11042</v>
      </c>
      <c r="B5000" s="7" t="s">
        <v>59</v>
      </c>
      <c r="C5000" s="7" t="s">
        <v>21</v>
      </c>
      <c r="D5000" s="7" t="s">
        <v>31</v>
      </c>
      <c r="E5000" s="7" t="s">
        <v>35</v>
      </c>
      <c r="F5000" s="7" t="s">
        <v>11043</v>
      </c>
      <c r="G5000" s="7" t="s">
        <v>11044</v>
      </c>
      <c r="H5000" s="7">
        <v>106</v>
      </c>
      <c r="I5000" s="7">
        <v>14.48</v>
      </c>
      <c r="J5000" s="7">
        <v>12</v>
      </c>
      <c r="K5000" s="7">
        <v>173.76</v>
      </c>
      <c r="L5000" s="7" t="s">
        <v>38</v>
      </c>
      <c r="M5000" s="9">
        <v>1</v>
      </c>
      <c r="N5000" s="6" t="str">
        <f>IF(ev_charging_network_usage_!$I5000&lt;=10,"Low",IF(ev_charging_network_usage_!$I5000&lt;=30,"Medium","High"))</f>
        <v>Medium</v>
      </c>
      <c r="O5000" s="6" t="str">
        <f t="shared" si="317"/>
        <v>Low Satisfaction</v>
      </c>
      <c r="P5000" s="6" t="str">
        <f>IF(ev_charging_network_usage_!$H5000&lt;30,"Short Charging",IF(ev_charging_network_usage_!$H5000&lt;=60,"Medium Charging","Long Charging"))</f>
        <v>Long Charging</v>
      </c>
      <c r="Q5000" s="6">
        <f t="shared" si="316"/>
        <v>1</v>
      </c>
      <c r="R5000" s="30">
        <f t="shared" si="314"/>
        <v>0.92222222222222228</v>
      </c>
      <c r="S5000" s="28">
        <f t="shared" si="315"/>
        <v>45009</v>
      </c>
      <c r="T5000" s="28"/>
    </row>
    <row r="5001" spans="1:20" ht="13.2" x14ac:dyDescent="0.25">
      <c r="A5001" s="3" t="s">
        <v>11045</v>
      </c>
      <c r="B5001" s="3" t="s">
        <v>55</v>
      </c>
      <c r="C5001" s="3" t="s">
        <v>15</v>
      </c>
      <c r="D5001" s="3" t="s">
        <v>16</v>
      </c>
      <c r="E5001" s="3" t="s">
        <v>17</v>
      </c>
      <c r="F5001" s="4">
        <v>45265.738888888889</v>
      </c>
      <c r="G5001" s="4">
        <v>45265.797222222223</v>
      </c>
      <c r="H5001" s="3">
        <v>84</v>
      </c>
      <c r="I5001" s="3">
        <v>12.02</v>
      </c>
      <c r="J5001" s="3">
        <v>8</v>
      </c>
      <c r="K5001" s="3">
        <v>96.16</v>
      </c>
      <c r="L5001" s="3" t="s">
        <v>18</v>
      </c>
      <c r="M5001" s="5">
        <v>2</v>
      </c>
      <c r="N5001" s="6" t="str">
        <f>IF(ev_charging_network_usage_!$I5001&lt;=10,"Low",IF(ev_charging_network_usage_!$I5001&lt;=30,"Medium","High"))</f>
        <v>Medium</v>
      </c>
      <c r="O5001" s="6" t="str">
        <f t="shared" si="317"/>
        <v>Low Satisfaction</v>
      </c>
      <c r="P5001" s="6" t="str">
        <f>IF(ev_charging_network_usage_!$H5001&lt;30,"Short Charging",IF(ev_charging_network_usage_!$H5001&lt;=60,"Medium Charging","Long Charging"))</f>
        <v>Long Charging</v>
      </c>
      <c r="Q5001" s="6">
        <f t="shared" si="316"/>
        <v>3</v>
      </c>
      <c r="R5001" s="30">
        <f t="shared" si="314"/>
        <v>0.73888888888888893</v>
      </c>
      <c r="S5001" s="28">
        <f t="shared" si="315"/>
        <v>45265</v>
      </c>
      <c r="T5001" s="28"/>
    </row>
    <row r="5002" spans="1:20" ht="13.2" x14ac:dyDescent="0.25">
      <c r="A5002" s="7" t="s">
        <v>11046</v>
      </c>
      <c r="B5002" s="7" t="s">
        <v>20</v>
      </c>
      <c r="C5002" s="7" t="s">
        <v>30</v>
      </c>
      <c r="D5002" s="7" t="s">
        <v>22</v>
      </c>
      <c r="E5002" s="7" t="s">
        <v>35</v>
      </c>
      <c r="F5002" s="7" t="s">
        <v>11047</v>
      </c>
      <c r="G5002" s="7" t="s">
        <v>11048</v>
      </c>
      <c r="H5002" s="7">
        <v>39</v>
      </c>
      <c r="I5002" s="7">
        <v>55.58</v>
      </c>
      <c r="J5002" s="7">
        <v>10</v>
      </c>
      <c r="K5002" s="7">
        <v>555.79999999999995</v>
      </c>
      <c r="L5002" s="7" t="s">
        <v>27</v>
      </c>
      <c r="M5002" s="9">
        <v>4</v>
      </c>
      <c r="N5002" s="6" t="str">
        <f>IF(ev_charging_network_usage_!$I5002&lt;=10,"Low",IF(ev_charging_network_usage_!$I5002&lt;=30,"Medium","High"))</f>
        <v>High</v>
      </c>
      <c r="O5002" s="6" t="str">
        <f t="shared" si="317"/>
        <v>Medium Satisfaction</v>
      </c>
      <c r="P5002" s="6" t="str">
        <f>IF(ev_charging_network_usage_!$H5002&lt;30,"Short Charging",IF(ev_charging_network_usage_!$H5002&lt;=60,"Medium Charging","Long Charging"))</f>
        <v>Medium Charging</v>
      </c>
      <c r="Q5002" s="6">
        <f t="shared" si="316"/>
        <v>2</v>
      </c>
      <c r="R5002" s="30">
        <f t="shared" si="314"/>
        <v>0.67152777777777772</v>
      </c>
      <c r="S5002" s="28">
        <f t="shared" si="315"/>
        <v>45101</v>
      </c>
      <c r="T5002" s="28"/>
    </row>
    <row r="5003" spans="1:20" ht="13.2" x14ac:dyDescent="0.25">
      <c r="A5003" s="3" t="s">
        <v>11049</v>
      </c>
      <c r="B5003" s="3" t="s">
        <v>78</v>
      </c>
      <c r="C5003" s="3" t="s">
        <v>30</v>
      </c>
      <c r="D5003" s="3" t="s">
        <v>34</v>
      </c>
      <c r="E5003" s="3" t="s">
        <v>35</v>
      </c>
      <c r="F5003" s="3" t="s">
        <v>11050</v>
      </c>
      <c r="G5003" s="3" t="s">
        <v>11051</v>
      </c>
      <c r="H5003" s="3">
        <v>105</v>
      </c>
      <c r="I5003" s="3">
        <v>27.78</v>
      </c>
      <c r="J5003" s="3">
        <v>12</v>
      </c>
      <c r="K5003" s="3">
        <v>333.36</v>
      </c>
      <c r="L5003" s="3" t="s">
        <v>23</v>
      </c>
      <c r="M5003" s="5">
        <v>2</v>
      </c>
      <c r="N5003" s="6" t="str">
        <f>IF(ev_charging_network_usage_!$I5003&lt;=10,"Low",IF(ev_charging_network_usage_!$I5003&lt;=30,"Medium","High"))</f>
        <v>Medium</v>
      </c>
      <c r="O5003" s="6" t="str">
        <f t="shared" si="317"/>
        <v>Low Satisfaction</v>
      </c>
      <c r="P5003" s="6" t="str">
        <f>IF(ev_charging_network_usage_!$H5003&lt;30,"Short Charging",IF(ev_charging_network_usage_!$H5003&lt;=60,"Medium Charging","Long Charging"))</f>
        <v>Long Charging</v>
      </c>
      <c r="Q5003" s="6">
        <f t="shared" si="316"/>
        <v>2</v>
      </c>
      <c r="R5003" s="30">
        <f t="shared" si="314"/>
        <v>1.1805555555555555E-2</v>
      </c>
      <c r="S5003" s="28">
        <f t="shared" si="315"/>
        <v>45408</v>
      </c>
      <c r="T5003" s="28"/>
    </row>
    <row r="5004" spans="1:20" ht="13.2" x14ac:dyDescent="0.25">
      <c r="A5004" s="7" t="s">
        <v>11052</v>
      </c>
      <c r="B5004" s="7" t="s">
        <v>55</v>
      </c>
      <c r="C5004" s="7" t="s">
        <v>21</v>
      </c>
      <c r="D5004" s="7" t="s">
        <v>34</v>
      </c>
      <c r="E5004" s="7" t="s">
        <v>35</v>
      </c>
      <c r="F5004" s="7" t="s">
        <v>11053</v>
      </c>
      <c r="G5004" s="7" t="s">
        <v>11054</v>
      </c>
      <c r="H5004" s="7">
        <v>79</v>
      </c>
      <c r="I5004" s="7">
        <v>47.1</v>
      </c>
      <c r="J5004" s="7">
        <v>10</v>
      </c>
      <c r="K5004" s="7">
        <v>471</v>
      </c>
      <c r="L5004" s="7" t="s">
        <v>18</v>
      </c>
      <c r="M5004" s="9">
        <v>5</v>
      </c>
      <c r="N5004" s="6" t="str">
        <f>IF(ev_charging_network_usage_!$I5004&lt;=10,"Low",IF(ev_charging_network_usage_!$I5004&lt;=30,"Medium","High"))</f>
        <v>High</v>
      </c>
      <c r="O5004" s="6" t="str">
        <f t="shared" si="317"/>
        <v>High Satisfaction</v>
      </c>
      <c r="P5004" s="6" t="str">
        <f>IF(ev_charging_network_usage_!$H5004&lt;30,"Short Charging",IF(ev_charging_network_usage_!$H5004&lt;=60,"Medium Charging","Long Charging"))</f>
        <v>Long Charging</v>
      </c>
      <c r="Q5004" s="6">
        <f t="shared" si="316"/>
        <v>1</v>
      </c>
      <c r="R5004" s="30">
        <f t="shared" si="314"/>
        <v>0.8256944444444444</v>
      </c>
      <c r="S5004" s="28">
        <f t="shared" si="315"/>
        <v>45100</v>
      </c>
      <c r="T5004" s="28"/>
    </row>
    <row r="5005" spans="1:20" ht="13.2" x14ac:dyDescent="0.25">
      <c r="A5005" s="3" t="s">
        <v>11055</v>
      </c>
      <c r="B5005" s="3" t="s">
        <v>14</v>
      </c>
      <c r="C5005" s="3" t="s">
        <v>15</v>
      </c>
      <c r="D5005" s="3" t="s">
        <v>16</v>
      </c>
      <c r="E5005" s="3" t="s">
        <v>17</v>
      </c>
      <c r="F5005" s="3" t="s">
        <v>11056</v>
      </c>
      <c r="G5005" s="3" t="s">
        <v>11057</v>
      </c>
      <c r="H5005" s="3">
        <v>19</v>
      </c>
      <c r="I5005" s="3">
        <v>43.69</v>
      </c>
      <c r="J5005" s="3">
        <v>12</v>
      </c>
      <c r="K5005" s="3">
        <v>524.28</v>
      </c>
      <c r="L5005" s="3" t="s">
        <v>27</v>
      </c>
      <c r="M5005" s="5">
        <v>2</v>
      </c>
      <c r="N5005" s="6" t="str">
        <f>IF(ev_charging_network_usage_!$I5005&lt;=10,"Low",IF(ev_charging_network_usage_!$I5005&lt;=30,"Medium","High"))</f>
        <v>High</v>
      </c>
      <c r="O5005" s="6" t="str">
        <f t="shared" si="317"/>
        <v>Low Satisfaction</v>
      </c>
      <c r="P5005" s="6" t="str">
        <f>IF(ev_charging_network_usage_!$H5005&lt;30,"Short Charging",IF(ev_charging_network_usage_!$H5005&lt;=60,"Medium Charging","Long Charging"))</f>
        <v>Short Charging</v>
      </c>
      <c r="Q5005" s="6">
        <f t="shared" si="316"/>
        <v>3</v>
      </c>
      <c r="R5005" s="30">
        <f t="shared" si="314"/>
        <v>0.3263888888888889</v>
      </c>
      <c r="S5005" s="28">
        <f t="shared" si="315"/>
        <v>45168</v>
      </c>
      <c r="T5005" s="28"/>
    </row>
    <row r="5006" spans="1:20" ht="13.2" x14ac:dyDescent="0.25">
      <c r="A5006" s="7" t="s">
        <v>11058</v>
      </c>
      <c r="B5006" s="7" t="s">
        <v>55</v>
      </c>
      <c r="C5006" s="7" t="s">
        <v>21</v>
      </c>
      <c r="D5006" s="7" t="s">
        <v>31</v>
      </c>
      <c r="E5006" s="7" t="s">
        <v>17</v>
      </c>
      <c r="F5006" s="7" t="s">
        <v>11059</v>
      </c>
      <c r="G5006" s="7" t="s">
        <v>11060</v>
      </c>
      <c r="H5006" s="7">
        <v>20</v>
      </c>
      <c r="I5006" s="7">
        <v>48.6</v>
      </c>
      <c r="J5006" s="7">
        <v>15</v>
      </c>
      <c r="K5006" s="7">
        <v>729</v>
      </c>
      <c r="L5006" s="7" t="s">
        <v>23</v>
      </c>
      <c r="M5006" s="9">
        <v>4</v>
      </c>
      <c r="N5006" s="6" t="str">
        <f>IF(ev_charging_network_usage_!$I5006&lt;=10,"Low",IF(ev_charging_network_usage_!$I5006&lt;=30,"Medium","High"))</f>
        <v>High</v>
      </c>
      <c r="O5006" s="6" t="str">
        <f t="shared" si="317"/>
        <v>Medium Satisfaction</v>
      </c>
      <c r="P5006" s="6" t="str">
        <f>IF(ev_charging_network_usage_!$H5006&lt;30,"Short Charging",IF(ev_charging_network_usage_!$H5006&lt;=60,"Medium Charging","Long Charging"))</f>
        <v>Short Charging</v>
      </c>
      <c r="Q5006" s="6">
        <f t="shared" si="316"/>
        <v>1</v>
      </c>
      <c r="R5006" s="30">
        <f t="shared" si="314"/>
        <v>0.31736111111111109</v>
      </c>
      <c r="S5006" s="28">
        <f t="shared" si="315"/>
        <v>45286</v>
      </c>
      <c r="T5006" s="28"/>
    </row>
    <row r="5007" spans="1:20" ht="13.2" x14ac:dyDescent="0.25">
      <c r="A5007" s="3" t="s">
        <v>11061</v>
      </c>
      <c r="B5007" s="3" t="s">
        <v>20</v>
      </c>
      <c r="C5007" s="3" t="s">
        <v>21</v>
      </c>
      <c r="D5007" s="3" t="s">
        <v>16</v>
      </c>
      <c r="E5007" s="3" t="s">
        <v>35</v>
      </c>
      <c r="F5007" s="3" t="s">
        <v>11062</v>
      </c>
      <c r="G5007" s="3" t="s">
        <v>11063</v>
      </c>
      <c r="H5007" s="3">
        <v>26</v>
      </c>
      <c r="I5007" s="3">
        <v>17.68</v>
      </c>
      <c r="J5007" s="3">
        <v>15</v>
      </c>
      <c r="K5007" s="3">
        <v>265.2</v>
      </c>
      <c r="L5007" s="3" t="s">
        <v>27</v>
      </c>
      <c r="M5007" s="5">
        <v>2</v>
      </c>
      <c r="N5007" s="6" t="str">
        <f>IF(ev_charging_network_usage_!$I5007&lt;=10,"Low",IF(ev_charging_network_usage_!$I5007&lt;=30,"Medium","High"))</f>
        <v>Medium</v>
      </c>
      <c r="O5007" s="6" t="str">
        <f t="shared" si="317"/>
        <v>Low Satisfaction</v>
      </c>
      <c r="P5007" s="6" t="str">
        <f>IF(ev_charging_network_usage_!$H5007&lt;30,"Short Charging",IF(ev_charging_network_usage_!$H5007&lt;=60,"Medium Charging","Long Charging"))</f>
        <v>Short Charging</v>
      </c>
      <c r="Q5007" s="6">
        <f t="shared" si="316"/>
        <v>1</v>
      </c>
      <c r="R5007" s="30">
        <f t="shared" si="314"/>
        <v>0.81458333333333333</v>
      </c>
      <c r="S5007" s="28">
        <f t="shared" si="315"/>
        <v>45335</v>
      </c>
      <c r="T5007" s="28"/>
    </row>
    <row r="5008" spans="1:20" ht="13.2" x14ac:dyDescent="0.25">
      <c r="A5008" s="7" t="s">
        <v>11064</v>
      </c>
      <c r="B5008" s="7" t="s">
        <v>29</v>
      </c>
      <c r="C5008" s="7" t="s">
        <v>15</v>
      </c>
      <c r="D5008" s="7" t="s">
        <v>34</v>
      </c>
      <c r="E5008" s="7" t="s">
        <v>17</v>
      </c>
      <c r="F5008" s="7" t="s">
        <v>11065</v>
      </c>
      <c r="G5008" s="7" t="s">
        <v>11066</v>
      </c>
      <c r="H5008" s="7">
        <v>117</v>
      </c>
      <c r="I5008" s="7">
        <v>54.43</v>
      </c>
      <c r="J5008" s="7">
        <v>10</v>
      </c>
      <c r="K5008" s="7">
        <v>544.29999999999995</v>
      </c>
      <c r="L5008" s="7" t="s">
        <v>18</v>
      </c>
      <c r="M5008" s="9">
        <v>3</v>
      </c>
      <c r="N5008" s="6" t="str">
        <f>IF(ev_charging_network_usage_!$I5008&lt;=10,"Low",IF(ev_charging_network_usage_!$I5008&lt;=30,"Medium","High"))</f>
        <v>High</v>
      </c>
      <c r="O5008" s="6" t="str">
        <f t="shared" si="317"/>
        <v>Medium Satisfaction</v>
      </c>
      <c r="P5008" s="6" t="str">
        <f>IF(ev_charging_network_usage_!$H5008&lt;30,"Short Charging",IF(ev_charging_network_usage_!$H5008&lt;=60,"Medium Charging","Long Charging"))</f>
        <v>Long Charging</v>
      </c>
      <c r="Q5008" s="6">
        <f t="shared" si="316"/>
        <v>3</v>
      </c>
      <c r="R5008" s="30">
        <f t="shared" si="314"/>
        <v>0.4777777777777778</v>
      </c>
      <c r="S5008" s="28">
        <f t="shared" si="315"/>
        <v>45283</v>
      </c>
      <c r="T5008" s="28"/>
    </row>
    <row r="5009" spans="1:20" ht="13.2" x14ac:dyDescent="0.25">
      <c r="A5009" s="3" t="s">
        <v>11067</v>
      </c>
      <c r="B5009" s="3" t="s">
        <v>29</v>
      </c>
      <c r="C5009" s="3" t="s">
        <v>21</v>
      </c>
      <c r="D5009" s="3" t="s">
        <v>16</v>
      </c>
      <c r="E5009" s="3" t="s">
        <v>17</v>
      </c>
      <c r="F5009" s="3" t="s">
        <v>11068</v>
      </c>
      <c r="G5009" s="3" t="s">
        <v>11069</v>
      </c>
      <c r="H5009" s="3">
        <v>112</v>
      </c>
      <c r="I5009" s="3">
        <v>40.58</v>
      </c>
      <c r="J5009" s="3">
        <v>15</v>
      </c>
      <c r="K5009" s="3">
        <v>608.70000000000005</v>
      </c>
      <c r="L5009" s="3" t="s">
        <v>27</v>
      </c>
      <c r="M5009" s="5">
        <v>4</v>
      </c>
      <c r="N5009" s="6" t="str">
        <f>IF(ev_charging_network_usage_!$I5009&lt;=10,"Low",IF(ev_charging_network_usage_!$I5009&lt;=30,"Medium","High"))</f>
        <v>High</v>
      </c>
      <c r="O5009" s="6" t="str">
        <f t="shared" si="317"/>
        <v>Medium Satisfaction</v>
      </c>
      <c r="P5009" s="6" t="str">
        <f>IF(ev_charging_network_usage_!$H5009&lt;30,"Short Charging",IF(ev_charging_network_usage_!$H5009&lt;=60,"Medium Charging","Long Charging"))</f>
        <v>Long Charging</v>
      </c>
      <c r="Q5009" s="6">
        <f t="shared" si="316"/>
        <v>1</v>
      </c>
      <c r="R5009" s="30">
        <f t="shared" si="314"/>
        <v>0.53541666666666665</v>
      </c>
      <c r="S5009" s="28">
        <f t="shared" si="315"/>
        <v>45500</v>
      </c>
      <c r="T5009" s="28"/>
    </row>
    <row r="5010" spans="1:20" ht="13.2" x14ac:dyDescent="0.25">
      <c r="A5010" s="7" t="s">
        <v>11070</v>
      </c>
      <c r="B5010" s="7" t="s">
        <v>29</v>
      </c>
      <c r="C5010" s="7" t="s">
        <v>30</v>
      </c>
      <c r="D5010" s="7" t="s">
        <v>22</v>
      </c>
      <c r="E5010" s="7" t="s">
        <v>17</v>
      </c>
      <c r="F5010" s="8">
        <v>45086.713888888888</v>
      </c>
      <c r="G5010" s="8">
        <v>45086.775694444441</v>
      </c>
      <c r="H5010" s="7">
        <v>89</v>
      </c>
      <c r="I5010" s="7">
        <v>7.5</v>
      </c>
      <c r="J5010" s="7">
        <v>15</v>
      </c>
      <c r="K5010" s="7">
        <v>112.5</v>
      </c>
      <c r="L5010" s="7" t="s">
        <v>27</v>
      </c>
      <c r="M5010" s="9">
        <v>4</v>
      </c>
      <c r="N5010" s="6" t="str">
        <f>IF(ev_charging_network_usage_!$I5010&lt;=10,"Low",IF(ev_charging_network_usage_!$I5010&lt;=30,"Medium","High"))</f>
        <v>Low</v>
      </c>
      <c r="O5010" s="6" t="str">
        <f t="shared" si="317"/>
        <v>Medium Satisfaction</v>
      </c>
      <c r="P5010" s="6" t="str">
        <f>IF(ev_charging_network_usage_!$H5010&lt;30,"Short Charging",IF(ev_charging_network_usage_!$H5010&lt;=60,"Medium Charging","Long Charging"))</f>
        <v>Long Charging</v>
      </c>
      <c r="Q5010" s="6">
        <f t="shared" si="316"/>
        <v>2</v>
      </c>
      <c r="R5010" s="30">
        <f t="shared" si="314"/>
        <v>0.71388888888888891</v>
      </c>
      <c r="S5010" s="28">
        <f t="shared" si="315"/>
        <v>45086</v>
      </c>
      <c r="T5010" s="28"/>
    </row>
    <row r="5011" spans="1:20" ht="13.2" x14ac:dyDescent="0.25">
      <c r="A5011" s="3" t="s">
        <v>11071</v>
      </c>
      <c r="B5011" s="3" t="s">
        <v>48</v>
      </c>
      <c r="C5011" s="3" t="s">
        <v>15</v>
      </c>
      <c r="D5011" s="3" t="s">
        <v>34</v>
      </c>
      <c r="E5011" s="3" t="s">
        <v>35</v>
      </c>
      <c r="F5011" s="3" t="s">
        <v>11072</v>
      </c>
      <c r="G5011" s="3" t="s">
        <v>11073</v>
      </c>
      <c r="H5011" s="3">
        <v>67</v>
      </c>
      <c r="I5011" s="3">
        <v>21.8</v>
      </c>
      <c r="J5011" s="3">
        <v>15</v>
      </c>
      <c r="K5011" s="3">
        <v>327</v>
      </c>
      <c r="L5011" s="3" t="s">
        <v>23</v>
      </c>
      <c r="M5011" s="5">
        <v>2</v>
      </c>
      <c r="N5011" s="6" t="str">
        <f>IF(ev_charging_network_usage_!$I5011&lt;=10,"Low",IF(ev_charging_network_usage_!$I5011&lt;=30,"Medium","High"))</f>
        <v>Medium</v>
      </c>
      <c r="O5011" s="6" t="str">
        <f t="shared" si="317"/>
        <v>Low Satisfaction</v>
      </c>
      <c r="P5011" s="6" t="str">
        <f>IF(ev_charging_network_usage_!$H5011&lt;30,"Short Charging",IF(ev_charging_network_usage_!$H5011&lt;=60,"Medium Charging","Long Charging"))</f>
        <v>Long Charging</v>
      </c>
      <c r="Q5011" s="6">
        <f t="shared" si="316"/>
        <v>3</v>
      </c>
      <c r="R5011" s="30">
        <f t="shared" si="314"/>
        <v>0.65416666666666667</v>
      </c>
      <c r="S5011" s="28">
        <f t="shared" si="315"/>
        <v>45496</v>
      </c>
      <c r="T5011" s="28"/>
    </row>
    <row r="5012" spans="1:20" ht="13.2" x14ac:dyDescent="0.25">
      <c r="A5012" s="7" t="s">
        <v>11074</v>
      </c>
      <c r="B5012" s="7" t="s">
        <v>43</v>
      </c>
      <c r="C5012" s="7" t="s">
        <v>21</v>
      </c>
      <c r="D5012" s="7" t="s">
        <v>22</v>
      </c>
      <c r="E5012" s="7" t="s">
        <v>35</v>
      </c>
      <c r="F5012" s="8">
        <v>45236.525694444441</v>
      </c>
      <c r="G5012" s="8">
        <v>45236.54791666667</v>
      </c>
      <c r="H5012" s="7">
        <v>32</v>
      </c>
      <c r="I5012" s="7">
        <v>23.42</v>
      </c>
      <c r="J5012" s="7">
        <v>8</v>
      </c>
      <c r="K5012" s="7">
        <v>187.36</v>
      </c>
      <c r="L5012" s="7" t="s">
        <v>18</v>
      </c>
      <c r="M5012" s="9">
        <v>2</v>
      </c>
      <c r="N5012" s="6" t="str">
        <f>IF(ev_charging_network_usage_!$I5012&lt;=10,"Low",IF(ev_charging_network_usage_!$I5012&lt;=30,"Medium","High"))</f>
        <v>Medium</v>
      </c>
      <c r="O5012" s="6" t="str">
        <f t="shared" si="317"/>
        <v>Low Satisfaction</v>
      </c>
      <c r="P5012" s="6" t="str">
        <f>IF(ev_charging_network_usage_!$H5012&lt;30,"Short Charging",IF(ev_charging_network_usage_!$H5012&lt;=60,"Medium Charging","Long Charging"))</f>
        <v>Medium Charging</v>
      </c>
      <c r="Q5012" s="6">
        <f t="shared" si="316"/>
        <v>1</v>
      </c>
      <c r="R5012" s="30">
        <f t="shared" si="314"/>
        <v>0.52569444444444446</v>
      </c>
      <c r="S5012" s="28">
        <f t="shared" si="315"/>
        <v>45236</v>
      </c>
      <c r="T5012" s="28"/>
    </row>
    <row r="5013" spans="1:20" ht="13.2" x14ac:dyDescent="0.25">
      <c r="A5013" s="3" t="s">
        <v>11075</v>
      </c>
      <c r="B5013" s="3" t="s">
        <v>29</v>
      </c>
      <c r="C5013" s="3" t="s">
        <v>30</v>
      </c>
      <c r="D5013" s="3" t="s">
        <v>22</v>
      </c>
      <c r="E5013" s="3" t="s">
        <v>35</v>
      </c>
      <c r="F5013" s="4">
        <v>45119.525694444441</v>
      </c>
      <c r="G5013" s="4">
        <v>45119.543749999997</v>
      </c>
      <c r="H5013" s="3">
        <v>26</v>
      </c>
      <c r="I5013" s="3">
        <v>59.43</v>
      </c>
      <c r="J5013" s="3">
        <v>15</v>
      </c>
      <c r="K5013" s="3">
        <v>891.45</v>
      </c>
      <c r="L5013" s="3" t="s">
        <v>18</v>
      </c>
      <c r="M5013" s="5">
        <v>2</v>
      </c>
      <c r="N5013" s="6" t="str">
        <f>IF(ev_charging_network_usage_!$I5013&lt;=10,"Low",IF(ev_charging_network_usage_!$I5013&lt;=30,"Medium","High"))</f>
        <v>High</v>
      </c>
      <c r="O5013" s="6" t="str">
        <f t="shared" si="317"/>
        <v>Low Satisfaction</v>
      </c>
      <c r="P5013" s="6" t="str">
        <f>IF(ev_charging_network_usage_!$H5013&lt;30,"Short Charging",IF(ev_charging_network_usage_!$H5013&lt;=60,"Medium Charging","Long Charging"))</f>
        <v>Short Charging</v>
      </c>
      <c r="Q5013" s="6">
        <f t="shared" si="316"/>
        <v>2</v>
      </c>
      <c r="R5013" s="30">
        <f t="shared" si="314"/>
        <v>0.52569444444444446</v>
      </c>
      <c r="S5013" s="28">
        <f t="shared" si="315"/>
        <v>45119</v>
      </c>
      <c r="T5013" s="28"/>
    </row>
    <row r="5014" spans="1:20" ht="13.2" x14ac:dyDescent="0.25">
      <c r="A5014" s="7" t="s">
        <v>11076</v>
      </c>
      <c r="B5014" s="7" t="s">
        <v>78</v>
      </c>
      <c r="C5014" s="7" t="s">
        <v>15</v>
      </c>
      <c r="D5014" s="7" t="s">
        <v>22</v>
      </c>
      <c r="E5014" s="7" t="s">
        <v>35</v>
      </c>
      <c r="F5014" s="7" t="s">
        <v>11077</v>
      </c>
      <c r="G5014" s="7" t="s">
        <v>11078</v>
      </c>
      <c r="H5014" s="7">
        <v>103</v>
      </c>
      <c r="I5014" s="7">
        <v>57.09</v>
      </c>
      <c r="J5014" s="7">
        <v>10</v>
      </c>
      <c r="K5014" s="7">
        <v>570.9</v>
      </c>
      <c r="L5014" s="7" t="s">
        <v>27</v>
      </c>
      <c r="M5014" s="9">
        <v>2</v>
      </c>
      <c r="N5014" s="6" t="str">
        <f>IF(ev_charging_network_usage_!$I5014&lt;=10,"Low",IF(ev_charging_network_usage_!$I5014&lt;=30,"Medium","High"))</f>
        <v>High</v>
      </c>
      <c r="O5014" s="6" t="str">
        <f t="shared" si="317"/>
        <v>Low Satisfaction</v>
      </c>
      <c r="P5014" s="6" t="str">
        <f>IF(ev_charging_network_usage_!$H5014&lt;30,"Short Charging",IF(ev_charging_network_usage_!$H5014&lt;=60,"Medium Charging","Long Charging"))</f>
        <v>Long Charging</v>
      </c>
      <c r="Q5014" s="6">
        <f t="shared" si="316"/>
        <v>3</v>
      </c>
      <c r="R5014" s="30">
        <f t="shared" si="314"/>
        <v>0.16111111111111112</v>
      </c>
      <c r="S5014" s="28">
        <f t="shared" si="315"/>
        <v>45283</v>
      </c>
      <c r="T5014" s="28"/>
    </row>
    <row r="5015" spans="1:20" ht="13.2" x14ac:dyDescent="0.25">
      <c r="A5015" s="3" t="s">
        <v>11079</v>
      </c>
      <c r="B5015" s="3" t="s">
        <v>78</v>
      </c>
      <c r="C5015" s="3" t="s">
        <v>30</v>
      </c>
      <c r="D5015" s="3" t="s">
        <v>34</v>
      </c>
      <c r="E5015" s="3" t="s">
        <v>35</v>
      </c>
      <c r="F5015" s="4">
        <v>44959.383333333331</v>
      </c>
      <c r="G5015" s="4">
        <v>44959.417361111111</v>
      </c>
      <c r="H5015" s="3">
        <v>49</v>
      </c>
      <c r="I5015" s="3">
        <v>57.26</v>
      </c>
      <c r="J5015" s="3">
        <v>12</v>
      </c>
      <c r="K5015" s="3">
        <v>687.12</v>
      </c>
      <c r="L5015" s="3" t="s">
        <v>18</v>
      </c>
      <c r="M5015" s="5">
        <v>5</v>
      </c>
      <c r="N5015" s="6" t="str">
        <f>IF(ev_charging_network_usage_!$I5015&lt;=10,"Low",IF(ev_charging_network_usage_!$I5015&lt;=30,"Medium","High"))</f>
        <v>High</v>
      </c>
      <c r="O5015" s="6" t="str">
        <f t="shared" si="317"/>
        <v>High Satisfaction</v>
      </c>
      <c r="P5015" s="6" t="str">
        <f>IF(ev_charging_network_usage_!$H5015&lt;30,"Short Charging",IF(ev_charging_network_usage_!$H5015&lt;=60,"Medium Charging","Long Charging"))</f>
        <v>Medium Charging</v>
      </c>
      <c r="Q5015" s="6">
        <f t="shared" si="316"/>
        <v>2</v>
      </c>
      <c r="R5015" s="30">
        <f t="shared" si="314"/>
        <v>0.38333333333333336</v>
      </c>
      <c r="S5015" s="28">
        <f t="shared" si="315"/>
        <v>44959</v>
      </c>
      <c r="T5015" s="28"/>
    </row>
    <row r="5016" spans="1:20" ht="13.2" x14ac:dyDescent="0.25">
      <c r="A5016" s="7" t="s">
        <v>11080</v>
      </c>
      <c r="B5016" s="7" t="s">
        <v>55</v>
      </c>
      <c r="C5016" s="7" t="s">
        <v>21</v>
      </c>
      <c r="D5016" s="7" t="s">
        <v>16</v>
      </c>
      <c r="E5016" s="7" t="s">
        <v>35</v>
      </c>
      <c r="F5016" s="8">
        <v>44967.98333333333</v>
      </c>
      <c r="G5016" s="8">
        <v>44995.004861111112</v>
      </c>
      <c r="H5016" s="7">
        <v>31</v>
      </c>
      <c r="I5016" s="7">
        <v>2.85</v>
      </c>
      <c r="J5016" s="7">
        <v>12</v>
      </c>
      <c r="K5016" s="7">
        <v>34.200000000000003</v>
      </c>
      <c r="L5016" s="7" t="s">
        <v>38</v>
      </c>
      <c r="M5016" s="9">
        <v>3</v>
      </c>
      <c r="N5016" s="6" t="str">
        <f>IF(ev_charging_network_usage_!$I5016&lt;=10,"Low",IF(ev_charging_network_usage_!$I5016&lt;=30,"Medium","High"))</f>
        <v>Low</v>
      </c>
      <c r="O5016" s="6" t="str">
        <f t="shared" si="317"/>
        <v>Medium Satisfaction</v>
      </c>
      <c r="P5016" s="6" t="str">
        <f>IF(ev_charging_network_usage_!$H5016&lt;30,"Short Charging",IF(ev_charging_network_usage_!$H5016&lt;=60,"Medium Charging","Long Charging"))</f>
        <v>Medium Charging</v>
      </c>
      <c r="Q5016" s="6">
        <f t="shared" si="316"/>
        <v>1</v>
      </c>
      <c r="R5016" s="30">
        <f t="shared" si="314"/>
        <v>0.98333333333333328</v>
      </c>
      <c r="S5016" s="28">
        <f t="shared" si="315"/>
        <v>44967</v>
      </c>
      <c r="T5016" s="28"/>
    </row>
    <row r="5017" spans="1:20" ht="13.2" x14ac:dyDescent="0.25">
      <c r="A5017" s="3" t="s">
        <v>11081</v>
      </c>
      <c r="B5017" s="3" t="s">
        <v>43</v>
      </c>
      <c r="C5017" s="3" t="s">
        <v>15</v>
      </c>
      <c r="D5017" s="3" t="s">
        <v>16</v>
      </c>
      <c r="E5017" s="3" t="s">
        <v>35</v>
      </c>
      <c r="F5017" s="4">
        <v>45420.027083333334</v>
      </c>
      <c r="G5017" s="4">
        <v>45420.101388888892</v>
      </c>
      <c r="H5017" s="3">
        <v>107</v>
      </c>
      <c r="I5017" s="3">
        <v>7.73</v>
      </c>
      <c r="J5017" s="3">
        <v>8</v>
      </c>
      <c r="K5017" s="3">
        <v>61.84</v>
      </c>
      <c r="L5017" s="3" t="s">
        <v>18</v>
      </c>
      <c r="M5017" s="5">
        <v>1</v>
      </c>
      <c r="N5017" s="6" t="str">
        <f>IF(ev_charging_network_usage_!$I5017&lt;=10,"Low",IF(ev_charging_network_usage_!$I5017&lt;=30,"Medium","High"))</f>
        <v>Low</v>
      </c>
      <c r="O5017" s="6" t="str">
        <f t="shared" si="317"/>
        <v>Low Satisfaction</v>
      </c>
      <c r="P5017" s="6" t="str">
        <f>IF(ev_charging_network_usage_!$H5017&lt;30,"Short Charging",IF(ev_charging_network_usage_!$H5017&lt;=60,"Medium Charging","Long Charging"))</f>
        <v>Long Charging</v>
      </c>
      <c r="Q5017" s="6">
        <f t="shared" si="316"/>
        <v>3</v>
      </c>
      <c r="R5017" s="30">
        <f t="shared" si="314"/>
        <v>2.7083333333333334E-2</v>
      </c>
      <c r="S5017" s="28">
        <f t="shared" si="315"/>
        <v>45420</v>
      </c>
      <c r="T5017" s="28"/>
    </row>
    <row r="5018" spans="1:20" ht="13.2" x14ac:dyDescent="0.25">
      <c r="A5018" s="7" t="s">
        <v>11082</v>
      </c>
      <c r="B5018" s="7" t="s">
        <v>43</v>
      </c>
      <c r="C5018" s="7" t="s">
        <v>30</v>
      </c>
      <c r="D5018" s="7" t="s">
        <v>22</v>
      </c>
      <c r="E5018" s="7" t="s">
        <v>35</v>
      </c>
      <c r="F5018" s="7" t="s">
        <v>11083</v>
      </c>
      <c r="G5018" s="7" t="s">
        <v>11084</v>
      </c>
      <c r="H5018" s="7">
        <v>105</v>
      </c>
      <c r="I5018" s="7">
        <v>6.06</v>
      </c>
      <c r="J5018" s="7">
        <v>10</v>
      </c>
      <c r="K5018" s="7">
        <v>60.6</v>
      </c>
      <c r="L5018" s="7" t="s">
        <v>18</v>
      </c>
      <c r="M5018" s="9">
        <v>4</v>
      </c>
      <c r="N5018" s="6" t="str">
        <f>IF(ev_charging_network_usage_!$I5018&lt;=10,"Low",IF(ev_charging_network_usage_!$I5018&lt;=30,"Medium","High"))</f>
        <v>Low</v>
      </c>
      <c r="O5018" s="6" t="str">
        <f t="shared" si="317"/>
        <v>Medium Satisfaction</v>
      </c>
      <c r="P5018" s="6" t="str">
        <f>IF(ev_charging_network_usage_!$H5018&lt;30,"Short Charging",IF(ev_charging_network_usage_!$H5018&lt;=60,"Medium Charging","Long Charging"))</f>
        <v>Long Charging</v>
      </c>
      <c r="Q5018" s="6">
        <f t="shared" si="316"/>
        <v>2</v>
      </c>
      <c r="R5018" s="30">
        <f t="shared" si="314"/>
        <v>0.98263888888888884</v>
      </c>
      <c r="S5018" s="28">
        <f t="shared" si="315"/>
        <v>45069</v>
      </c>
      <c r="T5018" s="28"/>
    </row>
    <row r="5019" spans="1:20" ht="13.2" x14ac:dyDescent="0.25">
      <c r="A5019" s="3" t="s">
        <v>11085</v>
      </c>
      <c r="B5019" s="3" t="s">
        <v>43</v>
      </c>
      <c r="C5019" s="3" t="s">
        <v>15</v>
      </c>
      <c r="D5019" s="3" t="s">
        <v>31</v>
      </c>
      <c r="E5019" s="3" t="s">
        <v>35</v>
      </c>
      <c r="F5019" s="3" t="s">
        <v>11086</v>
      </c>
      <c r="G5019" s="3" t="s">
        <v>11087</v>
      </c>
      <c r="H5019" s="3">
        <v>31</v>
      </c>
      <c r="I5019" s="3">
        <v>11.72</v>
      </c>
      <c r="J5019" s="3">
        <v>8</v>
      </c>
      <c r="K5019" s="3">
        <v>93.76</v>
      </c>
      <c r="L5019" s="3" t="s">
        <v>27</v>
      </c>
      <c r="M5019" s="5">
        <v>4</v>
      </c>
      <c r="N5019" s="6" t="str">
        <f>IF(ev_charging_network_usage_!$I5019&lt;=10,"Low",IF(ev_charging_network_usage_!$I5019&lt;=30,"Medium","High"))</f>
        <v>Medium</v>
      </c>
      <c r="O5019" s="6" t="str">
        <f t="shared" si="317"/>
        <v>Medium Satisfaction</v>
      </c>
      <c r="P5019" s="6" t="str">
        <f>IF(ev_charging_network_usage_!$H5019&lt;30,"Short Charging",IF(ev_charging_network_usage_!$H5019&lt;=60,"Medium Charging","Long Charging"))</f>
        <v>Medium Charging</v>
      </c>
      <c r="Q5019" s="6">
        <f t="shared" si="316"/>
        <v>3</v>
      </c>
      <c r="R5019" s="30">
        <f t="shared" si="314"/>
        <v>0.85902777777777772</v>
      </c>
      <c r="S5019" s="28">
        <f t="shared" si="315"/>
        <v>44973</v>
      </c>
      <c r="T5019" s="28"/>
    </row>
    <row r="5020" spans="1:20" ht="13.2" x14ac:dyDescent="0.25">
      <c r="A5020" s="7" t="s">
        <v>11088</v>
      </c>
      <c r="B5020" s="7" t="s">
        <v>48</v>
      </c>
      <c r="C5020" s="7" t="s">
        <v>21</v>
      </c>
      <c r="D5020" s="7" t="s">
        <v>22</v>
      </c>
      <c r="E5020" s="7" t="s">
        <v>35</v>
      </c>
      <c r="F5020" s="7" t="s">
        <v>11089</v>
      </c>
      <c r="G5020" s="7" t="s">
        <v>11090</v>
      </c>
      <c r="H5020" s="7">
        <v>83</v>
      </c>
      <c r="I5020" s="7">
        <v>49.9</v>
      </c>
      <c r="J5020" s="7">
        <v>15</v>
      </c>
      <c r="K5020" s="7">
        <v>748.5</v>
      </c>
      <c r="L5020" s="7" t="s">
        <v>27</v>
      </c>
      <c r="M5020" s="9">
        <v>4</v>
      </c>
      <c r="N5020" s="6" t="str">
        <f>IF(ev_charging_network_usage_!$I5020&lt;=10,"Low",IF(ev_charging_network_usage_!$I5020&lt;=30,"Medium","High"))</f>
        <v>High</v>
      </c>
      <c r="O5020" s="6" t="str">
        <f t="shared" si="317"/>
        <v>Medium Satisfaction</v>
      </c>
      <c r="P5020" s="6" t="str">
        <f>IF(ev_charging_network_usage_!$H5020&lt;30,"Short Charging",IF(ev_charging_network_usage_!$H5020&lt;=60,"Medium Charging","Long Charging"))</f>
        <v>Long Charging</v>
      </c>
      <c r="Q5020" s="6">
        <f t="shared" si="316"/>
        <v>1</v>
      </c>
      <c r="R5020" s="30">
        <f t="shared" si="314"/>
        <v>0.2013888888888889</v>
      </c>
      <c r="S5020" s="28">
        <f t="shared" si="315"/>
        <v>45157</v>
      </c>
      <c r="T5020" s="28"/>
    </row>
    <row r="5021" spans="1:20" ht="13.2" x14ac:dyDescent="0.25">
      <c r="A5021" s="3" t="s">
        <v>11091</v>
      </c>
      <c r="B5021" s="3" t="s">
        <v>59</v>
      </c>
      <c r="C5021" s="3" t="s">
        <v>30</v>
      </c>
      <c r="D5021" s="3" t="s">
        <v>22</v>
      </c>
      <c r="E5021" s="3" t="s">
        <v>17</v>
      </c>
      <c r="F5021" s="4">
        <v>45053.29583333333</v>
      </c>
      <c r="G5021" s="4">
        <v>45053.321527777778</v>
      </c>
      <c r="H5021" s="3">
        <v>37</v>
      </c>
      <c r="I5021" s="3">
        <v>3.32</v>
      </c>
      <c r="J5021" s="3">
        <v>15</v>
      </c>
      <c r="K5021" s="3">
        <v>49.8</v>
      </c>
      <c r="L5021" s="3" t="s">
        <v>23</v>
      </c>
      <c r="M5021" s="5">
        <v>1</v>
      </c>
      <c r="N5021" s="6" t="str">
        <f>IF(ev_charging_network_usage_!$I5021&lt;=10,"Low",IF(ev_charging_network_usage_!$I5021&lt;=30,"Medium","High"))</f>
        <v>Low</v>
      </c>
      <c r="O5021" s="6" t="str">
        <f t="shared" si="317"/>
        <v>Low Satisfaction</v>
      </c>
      <c r="P5021" s="6" t="str">
        <f>IF(ev_charging_network_usage_!$H5021&lt;30,"Short Charging",IF(ev_charging_network_usage_!$H5021&lt;=60,"Medium Charging","Long Charging"))</f>
        <v>Medium Charging</v>
      </c>
      <c r="Q5021" s="6">
        <f t="shared" si="316"/>
        <v>2</v>
      </c>
      <c r="R5021" s="30">
        <f t="shared" si="314"/>
        <v>0.29583333333333334</v>
      </c>
      <c r="S5021" s="28">
        <f t="shared" si="315"/>
        <v>45053</v>
      </c>
      <c r="T5021" s="28"/>
    </row>
    <row r="5022" spans="1:20" ht="13.2" x14ac:dyDescent="0.25">
      <c r="A5022" s="7" t="s">
        <v>11092</v>
      </c>
      <c r="B5022" s="7" t="s">
        <v>14</v>
      </c>
      <c r="C5022" s="7" t="s">
        <v>15</v>
      </c>
      <c r="D5022" s="7" t="s">
        <v>31</v>
      </c>
      <c r="E5022" s="7" t="s">
        <v>17</v>
      </c>
      <c r="F5022" s="8">
        <v>45452.538888888892</v>
      </c>
      <c r="G5022" s="8">
        <v>45452.613888888889</v>
      </c>
      <c r="H5022" s="7">
        <v>108</v>
      </c>
      <c r="I5022" s="7">
        <v>26.67</v>
      </c>
      <c r="J5022" s="7">
        <v>10</v>
      </c>
      <c r="K5022" s="7">
        <v>266.7</v>
      </c>
      <c r="L5022" s="7" t="s">
        <v>27</v>
      </c>
      <c r="M5022" s="9">
        <v>3</v>
      </c>
      <c r="N5022" s="6" t="str">
        <f>IF(ev_charging_network_usage_!$I5022&lt;=10,"Low",IF(ev_charging_network_usage_!$I5022&lt;=30,"Medium","High"))</f>
        <v>Medium</v>
      </c>
      <c r="O5022" s="6" t="str">
        <f t="shared" si="317"/>
        <v>Medium Satisfaction</v>
      </c>
      <c r="P5022" s="6" t="str">
        <f>IF(ev_charging_network_usage_!$H5022&lt;30,"Short Charging",IF(ev_charging_network_usage_!$H5022&lt;=60,"Medium Charging","Long Charging"))</f>
        <v>Long Charging</v>
      </c>
      <c r="Q5022" s="6">
        <f t="shared" si="316"/>
        <v>3</v>
      </c>
      <c r="R5022" s="30">
        <f t="shared" si="314"/>
        <v>0.53888888888888886</v>
      </c>
      <c r="S5022" s="28">
        <f t="shared" si="315"/>
        <v>45452</v>
      </c>
      <c r="T5022" s="28"/>
    </row>
    <row r="5023" spans="1:20" ht="13.2" x14ac:dyDescent="0.25">
      <c r="A5023" s="3" t="s">
        <v>11093</v>
      </c>
      <c r="B5023" s="3" t="s">
        <v>48</v>
      </c>
      <c r="C5023" s="3" t="s">
        <v>15</v>
      </c>
      <c r="D5023" s="3" t="s">
        <v>34</v>
      </c>
      <c r="E5023" s="3" t="s">
        <v>17</v>
      </c>
      <c r="F5023" s="3" t="s">
        <v>11094</v>
      </c>
      <c r="G5023" s="3" t="s">
        <v>11095</v>
      </c>
      <c r="H5023" s="3">
        <v>20</v>
      </c>
      <c r="I5023" s="3">
        <v>51.83</v>
      </c>
      <c r="J5023" s="3">
        <v>10</v>
      </c>
      <c r="K5023" s="3">
        <v>518.29999999999995</v>
      </c>
      <c r="L5023" s="3" t="s">
        <v>38</v>
      </c>
      <c r="M5023" s="5">
        <v>1</v>
      </c>
      <c r="N5023" s="6" t="str">
        <f>IF(ev_charging_network_usage_!$I5023&lt;=10,"Low",IF(ev_charging_network_usage_!$I5023&lt;=30,"Medium","High"))</f>
        <v>High</v>
      </c>
      <c r="O5023" s="6" t="str">
        <f t="shared" si="317"/>
        <v>Low Satisfaction</v>
      </c>
      <c r="P5023" s="6" t="str">
        <f>IF(ev_charging_network_usage_!$H5023&lt;30,"Short Charging",IF(ev_charging_network_usage_!$H5023&lt;=60,"Medium Charging","Long Charging"))</f>
        <v>Short Charging</v>
      </c>
      <c r="Q5023" s="6">
        <f t="shared" si="316"/>
        <v>3</v>
      </c>
      <c r="R5023" s="30">
        <f t="shared" si="314"/>
        <v>0.84652777777777777</v>
      </c>
      <c r="S5023" s="28">
        <f t="shared" si="315"/>
        <v>45409</v>
      </c>
      <c r="T5023" s="28"/>
    </row>
    <row r="5024" spans="1:20" ht="13.2" x14ac:dyDescent="0.25">
      <c r="A5024" s="7" t="s">
        <v>11096</v>
      </c>
      <c r="B5024" s="7" t="s">
        <v>55</v>
      </c>
      <c r="C5024" s="7" t="s">
        <v>21</v>
      </c>
      <c r="D5024" s="7" t="s">
        <v>31</v>
      </c>
      <c r="E5024" s="7" t="s">
        <v>35</v>
      </c>
      <c r="F5024" s="7" t="s">
        <v>11097</v>
      </c>
      <c r="G5024" s="7" t="s">
        <v>11098</v>
      </c>
      <c r="H5024" s="7">
        <v>73</v>
      </c>
      <c r="I5024" s="7">
        <v>16.05</v>
      </c>
      <c r="J5024" s="7">
        <v>8</v>
      </c>
      <c r="K5024" s="7">
        <v>128.4</v>
      </c>
      <c r="L5024" s="7" t="s">
        <v>27</v>
      </c>
      <c r="M5024" s="9">
        <v>3</v>
      </c>
      <c r="N5024" s="6" t="str">
        <f>IF(ev_charging_network_usage_!$I5024&lt;=10,"Low",IF(ev_charging_network_usage_!$I5024&lt;=30,"Medium","High"))</f>
        <v>Medium</v>
      </c>
      <c r="O5024" s="6" t="str">
        <f t="shared" si="317"/>
        <v>Medium Satisfaction</v>
      </c>
      <c r="P5024" s="6" t="str">
        <f>IF(ev_charging_network_usage_!$H5024&lt;30,"Short Charging",IF(ev_charging_network_usage_!$H5024&lt;=60,"Medium Charging","Long Charging"))</f>
        <v>Long Charging</v>
      </c>
      <c r="Q5024" s="6">
        <f t="shared" si="316"/>
        <v>1</v>
      </c>
      <c r="R5024" s="30">
        <f t="shared" si="314"/>
        <v>0.81180555555555556</v>
      </c>
      <c r="S5024" s="28">
        <f t="shared" si="315"/>
        <v>45154</v>
      </c>
      <c r="T5024" s="28"/>
    </row>
    <row r="5025" spans="1:20" ht="13.2" x14ac:dyDescent="0.25">
      <c r="A5025" s="3" t="s">
        <v>11099</v>
      </c>
      <c r="B5025" s="3" t="s">
        <v>78</v>
      </c>
      <c r="C5025" s="3" t="s">
        <v>15</v>
      </c>
      <c r="D5025" s="3" t="s">
        <v>34</v>
      </c>
      <c r="E5025" s="3" t="s">
        <v>17</v>
      </c>
      <c r="F5025" s="4">
        <v>45079.841666666667</v>
      </c>
      <c r="G5025" s="4">
        <v>45079.856249999997</v>
      </c>
      <c r="H5025" s="3">
        <v>21</v>
      </c>
      <c r="I5025" s="3">
        <v>15.98</v>
      </c>
      <c r="J5025" s="3">
        <v>10</v>
      </c>
      <c r="K5025" s="3">
        <v>159.80000000000001</v>
      </c>
      <c r="L5025" s="3" t="s">
        <v>18</v>
      </c>
      <c r="M5025" s="5">
        <v>3</v>
      </c>
      <c r="N5025" s="6" t="str">
        <f>IF(ev_charging_network_usage_!$I5025&lt;=10,"Low",IF(ev_charging_network_usage_!$I5025&lt;=30,"Medium","High"))</f>
        <v>Medium</v>
      </c>
      <c r="O5025" s="6" t="str">
        <f t="shared" si="317"/>
        <v>Medium Satisfaction</v>
      </c>
      <c r="P5025" s="6" t="str">
        <f>IF(ev_charging_network_usage_!$H5025&lt;30,"Short Charging",IF(ev_charging_network_usage_!$H5025&lt;=60,"Medium Charging","Long Charging"))</f>
        <v>Short Charging</v>
      </c>
      <c r="Q5025" s="6">
        <f t="shared" si="316"/>
        <v>3</v>
      </c>
      <c r="R5025" s="30">
        <f t="shared" si="314"/>
        <v>0.84166666666666667</v>
      </c>
      <c r="S5025" s="28">
        <f t="shared" si="315"/>
        <v>45079</v>
      </c>
      <c r="T5025" s="28"/>
    </row>
    <row r="5026" spans="1:20" ht="13.2" x14ac:dyDescent="0.25">
      <c r="A5026" s="7" t="s">
        <v>11100</v>
      </c>
      <c r="B5026" s="7" t="s">
        <v>14</v>
      </c>
      <c r="C5026" s="7" t="s">
        <v>15</v>
      </c>
      <c r="D5026" s="7" t="s">
        <v>31</v>
      </c>
      <c r="E5026" s="7" t="s">
        <v>17</v>
      </c>
      <c r="F5026" s="8">
        <v>45089.078472222223</v>
      </c>
      <c r="G5026" s="8">
        <v>45089.14166666667</v>
      </c>
      <c r="H5026" s="7">
        <v>91</v>
      </c>
      <c r="I5026" s="7">
        <v>18.59</v>
      </c>
      <c r="J5026" s="7">
        <v>15</v>
      </c>
      <c r="K5026" s="7">
        <v>278.85000000000002</v>
      </c>
      <c r="L5026" s="7" t="s">
        <v>27</v>
      </c>
      <c r="M5026" s="9">
        <v>2</v>
      </c>
      <c r="N5026" s="6" t="str">
        <f>IF(ev_charging_network_usage_!$I5026&lt;=10,"Low",IF(ev_charging_network_usage_!$I5026&lt;=30,"Medium","High"))</f>
        <v>Medium</v>
      </c>
      <c r="O5026" s="6" t="str">
        <f t="shared" si="317"/>
        <v>Low Satisfaction</v>
      </c>
      <c r="P5026" s="6" t="str">
        <f>IF(ev_charging_network_usage_!$H5026&lt;30,"Short Charging",IF(ev_charging_network_usage_!$H5026&lt;=60,"Medium Charging","Long Charging"))</f>
        <v>Long Charging</v>
      </c>
      <c r="Q5026" s="6">
        <f t="shared" si="316"/>
        <v>3</v>
      </c>
      <c r="R5026" s="30">
        <f t="shared" si="314"/>
        <v>7.8472222222222221E-2</v>
      </c>
      <c r="S5026" s="28">
        <f t="shared" si="315"/>
        <v>45089</v>
      </c>
      <c r="T5026" s="28"/>
    </row>
    <row r="5027" spans="1:20" ht="13.2" x14ac:dyDescent="0.25">
      <c r="A5027" s="3" t="s">
        <v>11101</v>
      </c>
      <c r="B5027" s="3" t="s">
        <v>55</v>
      </c>
      <c r="C5027" s="3" t="s">
        <v>21</v>
      </c>
      <c r="D5027" s="3" t="s">
        <v>22</v>
      </c>
      <c r="E5027" s="3" t="s">
        <v>17</v>
      </c>
      <c r="F5027" s="3" t="s">
        <v>11102</v>
      </c>
      <c r="G5027" s="3" t="s">
        <v>11103</v>
      </c>
      <c r="H5027" s="3">
        <v>22</v>
      </c>
      <c r="I5027" s="3">
        <v>39.729999999999997</v>
      </c>
      <c r="J5027" s="3">
        <v>15</v>
      </c>
      <c r="K5027" s="3">
        <v>595.95000000000005</v>
      </c>
      <c r="L5027" s="3" t="s">
        <v>38</v>
      </c>
      <c r="M5027" s="5">
        <v>3</v>
      </c>
      <c r="N5027" s="6" t="str">
        <f>IF(ev_charging_network_usage_!$I5027&lt;=10,"Low",IF(ev_charging_network_usage_!$I5027&lt;=30,"Medium","High"))</f>
        <v>High</v>
      </c>
      <c r="O5027" s="6" t="str">
        <f t="shared" si="317"/>
        <v>Medium Satisfaction</v>
      </c>
      <c r="P5027" s="6" t="str">
        <f>IF(ev_charging_network_usage_!$H5027&lt;30,"Short Charging",IF(ev_charging_network_usage_!$H5027&lt;=60,"Medium Charging","Long Charging"))</f>
        <v>Short Charging</v>
      </c>
      <c r="Q5027" s="6">
        <f t="shared" si="316"/>
        <v>1</v>
      </c>
      <c r="R5027" s="30">
        <f t="shared" si="314"/>
        <v>0.17499999999999999</v>
      </c>
      <c r="S5027" s="28">
        <f t="shared" si="315"/>
        <v>45439</v>
      </c>
      <c r="T5027" s="28"/>
    </row>
    <row r="5028" spans="1:20" ht="13.2" x14ac:dyDescent="0.25">
      <c r="A5028" s="7" t="s">
        <v>11104</v>
      </c>
      <c r="B5028" s="7" t="s">
        <v>48</v>
      </c>
      <c r="C5028" s="7" t="s">
        <v>15</v>
      </c>
      <c r="D5028" s="7" t="s">
        <v>16</v>
      </c>
      <c r="E5028" s="7" t="s">
        <v>17</v>
      </c>
      <c r="F5028" s="7" t="s">
        <v>11105</v>
      </c>
      <c r="G5028" s="7" t="s">
        <v>11106</v>
      </c>
      <c r="H5028" s="7">
        <v>29</v>
      </c>
      <c r="I5028" s="7">
        <v>57.96</v>
      </c>
      <c r="J5028" s="7">
        <v>8</v>
      </c>
      <c r="K5028" s="7">
        <v>463.68</v>
      </c>
      <c r="L5028" s="7" t="s">
        <v>23</v>
      </c>
      <c r="M5028" s="9">
        <v>4</v>
      </c>
      <c r="N5028" s="6" t="str">
        <f>IF(ev_charging_network_usage_!$I5028&lt;=10,"Low",IF(ev_charging_network_usage_!$I5028&lt;=30,"Medium","High"))</f>
        <v>High</v>
      </c>
      <c r="O5028" s="6" t="str">
        <f t="shared" si="317"/>
        <v>Medium Satisfaction</v>
      </c>
      <c r="P5028" s="6" t="str">
        <f>IF(ev_charging_network_usage_!$H5028&lt;30,"Short Charging",IF(ev_charging_network_usage_!$H5028&lt;=60,"Medium Charging","Long Charging"))</f>
        <v>Short Charging</v>
      </c>
      <c r="Q5028" s="6">
        <f t="shared" si="316"/>
        <v>3</v>
      </c>
      <c r="R5028" s="30">
        <f t="shared" si="314"/>
        <v>0.24444444444444444</v>
      </c>
      <c r="S5028" s="28">
        <f t="shared" si="315"/>
        <v>45280</v>
      </c>
      <c r="T5028" s="28"/>
    </row>
    <row r="5029" spans="1:20" ht="13.2" x14ac:dyDescent="0.25">
      <c r="A5029" s="3" t="s">
        <v>11107</v>
      </c>
      <c r="B5029" s="3" t="s">
        <v>43</v>
      </c>
      <c r="C5029" s="3" t="s">
        <v>30</v>
      </c>
      <c r="D5029" s="3" t="s">
        <v>34</v>
      </c>
      <c r="E5029" s="3" t="s">
        <v>35</v>
      </c>
      <c r="F5029" s="4">
        <v>45051.859027777777</v>
      </c>
      <c r="G5029" s="4">
        <v>45051.93472222222</v>
      </c>
      <c r="H5029" s="3">
        <v>109</v>
      </c>
      <c r="I5029" s="3">
        <v>8.17</v>
      </c>
      <c r="J5029" s="3">
        <v>10</v>
      </c>
      <c r="K5029" s="3">
        <v>81.7</v>
      </c>
      <c r="L5029" s="3" t="s">
        <v>18</v>
      </c>
      <c r="M5029" s="5">
        <v>3</v>
      </c>
      <c r="N5029" s="6" t="str">
        <f>IF(ev_charging_network_usage_!$I5029&lt;=10,"Low",IF(ev_charging_network_usage_!$I5029&lt;=30,"Medium","High"))</f>
        <v>Low</v>
      </c>
      <c r="O5029" s="6" t="str">
        <f t="shared" si="317"/>
        <v>Medium Satisfaction</v>
      </c>
      <c r="P5029" s="6" t="str">
        <f>IF(ev_charging_network_usage_!$H5029&lt;30,"Short Charging",IF(ev_charging_network_usage_!$H5029&lt;=60,"Medium Charging","Long Charging"))</f>
        <v>Long Charging</v>
      </c>
      <c r="Q5029" s="6">
        <f t="shared" si="316"/>
        <v>2</v>
      </c>
      <c r="R5029" s="30">
        <f t="shared" si="314"/>
        <v>0.85902777777777772</v>
      </c>
      <c r="S5029" s="28">
        <f t="shared" si="315"/>
        <v>45051</v>
      </c>
      <c r="T5029" s="28"/>
    </row>
    <row r="5030" spans="1:20" ht="13.2" x14ac:dyDescent="0.25">
      <c r="A5030" s="7" t="s">
        <v>11108</v>
      </c>
      <c r="B5030" s="7" t="s">
        <v>55</v>
      </c>
      <c r="C5030" s="7" t="s">
        <v>21</v>
      </c>
      <c r="D5030" s="7" t="s">
        <v>16</v>
      </c>
      <c r="E5030" s="7" t="s">
        <v>35</v>
      </c>
      <c r="F5030" s="8">
        <v>44968.959722222222</v>
      </c>
      <c r="G5030" s="8">
        <v>44996.040277777778</v>
      </c>
      <c r="H5030" s="7">
        <v>116</v>
      </c>
      <c r="I5030" s="7">
        <v>27.53</v>
      </c>
      <c r="J5030" s="7">
        <v>15</v>
      </c>
      <c r="K5030" s="7">
        <v>412.95</v>
      </c>
      <c r="L5030" s="7" t="s">
        <v>38</v>
      </c>
      <c r="M5030" s="9">
        <v>5</v>
      </c>
      <c r="N5030" s="6" t="str">
        <f>IF(ev_charging_network_usage_!$I5030&lt;=10,"Low",IF(ev_charging_network_usage_!$I5030&lt;=30,"Medium","High"))</f>
        <v>Medium</v>
      </c>
      <c r="O5030" s="6" t="str">
        <f t="shared" si="317"/>
        <v>High Satisfaction</v>
      </c>
      <c r="P5030" s="6" t="str">
        <f>IF(ev_charging_network_usage_!$H5030&lt;30,"Short Charging",IF(ev_charging_network_usage_!$H5030&lt;=60,"Medium Charging","Long Charging"))</f>
        <v>Long Charging</v>
      </c>
      <c r="Q5030" s="6">
        <f t="shared" si="316"/>
        <v>1</v>
      </c>
      <c r="R5030" s="30">
        <f t="shared" si="314"/>
        <v>0.95972222222222225</v>
      </c>
      <c r="S5030" s="28">
        <f t="shared" si="315"/>
        <v>44968</v>
      </c>
      <c r="T5030" s="28"/>
    </row>
    <row r="5031" spans="1:20" ht="13.2" x14ac:dyDescent="0.25">
      <c r="A5031" s="3" t="s">
        <v>11109</v>
      </c>
      <c r="B5031" s="3" t="s">
        <v>48</v>
      </c>
      <c r="C5031" s="3" t="s">
        <v>30</v>
      </c>
      <c r="D5031" s="3" t="s">
        <v>16</v>
      </c>
      <c r="E5031" s="3" t="s">
        <v>35</v>
      </c>
      <c r="F5031" s="4">
        <v>44986.601388888892</v>
      </c>
      <c r="G5031" s="4">
        <v>44986.642361111109</v>
      </c>
      <c r="H5031" s="3">
        <v>59</v>
      </c>
      <c r="I5031" s="3">
        <v>29.55</v>
      </c>
      <c r="J5031" s="3">
        <v>10</v>
      </c>
      <c r="K5031" s="3">
        <v>295.5</v>
      </c>
      <c r="L5031" s="3" t="s">
        <v>38</v>
      </c>
      <c r="M5031" s="5">
        <v>1</v>
      </c>
      <c r="N5031" s="6" t="str">
        <f>IF(ev_charging_network_usage_!$I5031&lt;=10,"Low",IF(ev_charging_network_usage_!$I5031&lt;=30,"Medium","High"))</f>
        <v>Medium</v>
      </c>
      <c r="O5031" s="6" t="str">
        <f t="shared" si="317"/>
        <v>Low Satisfaction</v>
      </c>
      <c r="P5031" s="6" t="str">
        <f>IF(ev_charging_network_usage_!$H5031&lt;30,"Short Charging",IF(ev_charging_network_usage_!$H5031&lt;=60,"Medium Charging","Long Charging"))</f>
        <v>Medium Charging</v>
      </c>
      <c r="Q5031" s="6">
        <f t="shared" si="316"/>
        <v>2</v>
      </c>
      <c r="R5031" s="30">
        <f t="shared" si="314"/>
        <v>0.60138888888888886</v>
      </c>
      <c r="S5031" s="28">
        <f t="shared" si="315"/>
        <v>44986</v>
      </c>
      <c r="T5031" s="28"/>
    </row>
    <row r="5032" spans="1:20" ht="13.2" x14ac:dyDescent="0.25">
      <c r="A5032" s="7" t="s">
        <v>11110</v>
      </c>
      <c r="B5032" s="7" t="s">
        <v>48</v>
      </c>
      <c r="C5032" s="7" t="s">
        <v>15</v>
      </c>
      <c r="D5032" s="7" t="s">
        <v>22</v>
      </c>
      <c r="E5032" s="7" t="s">
        <v>35</v>
      </c>
      <c r="F5032" s="7" t="s">
        <v>11111</v>
      </c>
      <c r="G5032" s="7" t="s">
        <v>11112</v>
      </c>
      <c r="H5032" s="7">
        <v>101</v>
      </c>
      <c r="I5032" s="7">
        <v>43.14</v>
      </c>
      <c r="J5032" s="7">
        <v>10</v>
      </c>
      <c r="K5032" s="7">
        <v>431.4</v>
      </c>
      <c r="L5032" s="7" t="s">
        <v>38</v>
      </c>
      <c r="M5032" s="9">
        <v>4</v>
      </c>
      <c r="N5032" s="6" t="str">
        <f>IF(ev_charging_network_usage_!$I5032&lt;=10,"Low",IF(ev_charging_network_usage_!$I5032&lt;=30,"Medium","High"))</f>
        <v>High</v>
      </c>
      <c r="O5032" s="6" t="str">
        <f t="shared" si="317"/>
        <v>Medium Satisfaction</v>
      </c>
      <c r="P5032" s="6" t="str">
        <f>IF(ev_charging_network_usage_!$H5032&lt;30,"Short Charging",IF(ev_charging_network_usage_!$H5032&lt;=60,"Medium Charging","Long Charging"))</f>
        <v>Long Charging</v>
      </c>
      <c r="Q5032" s="6">
        <f t="shared" si="316"/>
        <v>3</v>
      </c>
      <c r="R5032" s="30">
        <f t="shared" si="314"/>
        <v>0.35069444444444442</v>
      </c>
      <c r="S5032" s="28">
        <f t="shared" si="315"/>
        <v>45249</v>
      </c>
      <c r="T5032" s="28"/>
    </row>
    <row r="5033" spans="1:20" ht="13.2" x14ac:dyDescent="0.25">
      <c r="A5033" s="3" t="s">
        <v>11113</v>
      </c>
      <c r="B5033" s="3" t="s">
        <v>59</v>
      </c>
      <c r="C5033" s="3" t="s">
        <v>15</v>
      </c>
      <c r="D5033" s="3" t="s">
        <v>31</v>
      </c>
      <c r="E5033" s="3" t="s">
        <v>35</v>
      </c>
      <c r="F5033" s="4">
        <v>45048.654861111114</v>
      </c>
      <c r="G5033" s="4">
        <v>45048.723611111112</v>
      </c>
      <c r="H5033" s="3">
        <v>99</v>
      </c>
      <c r="I5033" s="3">
        <v>36.729999999999997</v>
      </c>
      <c r="J5033" s="3">
        <v>12</v>
      </c>
      <c r="K5033" s="3">
        <v>440.76</v>
      </c>
      <c r="L5033" s="3" t="s">
        <v>27</v>
      </c>
      <c r="M5033" s="5">
        <v>3</v>
      </c>
      <c r="N5033" s="6" t="str">
        <f>IF(ev_charging_network_usage_!$I5033&lt;=10,"Low",IF(ev_charging_network_usage_!$I5033&lt;=30,"Medium","High"))</f>
        <v>High</v>
      </c>
      <c r="O5033" s="6" t="str">
        <f t="shared" si="317"/>
        <v>Medium Satisfaction</v>
      </c>
      <c r="P5033" s="6" t="str">
        <f>IF(ev_charging_network_usage_!$H5033&lt;30,"Short Charging",IF(ev_charging_network_usage_!$H5033&lt;=60,"Medium Charging","Long Charging"))</f>
        <v>Long Charging</v>
      </c>
      <c r="Q5033" s="6">
        <f t="shared" si="316"/>
        <v>3</v>
      </c>
      <c r="R5033" s="30">
        <f t="shared" si="314"/>
        <v>0.65486111111111112</v>
      </c>
      <c r="S5033" s="28">
        <f t="shared" si="315"/>
        <v>45048</v>
      </c>
      <c r="T5033" s="28"/>
    </row>
    <row r="5034" spans="1:20" ht="13.2" x14ac:dyDescent="0.25">
      <c r="A5034" s="7" t="s">
        <v>11114</v>
      </c>
      <c r="B5034" s="7" t="s">
        <v>48</v>
      </c>
      <c r="C5034" s="7" t="s">
        <v>30</v>
      </c>
      <c r="D5034" s="7" t="s">
        <v>16</v>
      </c>
      <c r="E5034" s="7" t="s">
        <v>35</v>
      </c>
      <c r="F5034" s="7" t="s">
        <v>11115</v>
      </c>
      <c r="G5034" s="7" t="s">
        <v>11116</v>
      </c>
      <c r="H5034" s="7">
        <v>27</v>
      </c>
      <c r="I5034" s="7">
        <v>16.82</v>
      </c>
      <c r="J5034" s="7">
        <v>8</v>
      </c>
      <c r="K5034" s="7">
        <v>134.56</v>
      </c>
      <c r="L5034" s="7" t="s">
        <v>38</v>
      </c>
      <c r="M5034" s="9">
        <v>2</v>
      </c>
      <c r="N5034" s="6" t="str">
        <f>IF(ev_charging_network_usage_!$I5034&lt;=10,"Low",IF(ev_charging_network_usage_!$I5034&lt;=30,"Medium","High"))</f>
        <v>Medium</v>
      </c>
      <c r="O5034" s="6" t="str">
        <f t="shared" si="317"/>
        <v>Low Satisfaction</v>
      </c>
      <c r="P5034" s="6" t="str">
        <f>IF(ev_charging_network_usage_!$H5034&lt;30,"Short Charging",IF(ev_charging_network_usage_!$H5034&lt;=60,"Medium Charging","Long Charging"))</f>
        <v>Short Charging</v>
      </c>
      <c r="Q5034" s="6">
        <f t="shared" si="316"/>
        <v>2</v>
      </c>
      <c r="R5034" s="30">
        <f t="shared" si="314"/>
        <v>0.8</v>
      </c>
      <c r="S5034" s="28">
        <f t="shared" si="315"/>
        <v>45503</v>
      </c>
      <c r="T5034" s="28"/>
    </row>
    <row r="5035" spans="1:20" ht="13.2" x14ac:dyDescent="0.25">
      <c r="A5035" s="3" t="s">
        <v>11117</v>
      </c>
      <c r="B5035" s="3" t="s">
        <v>20</v>
      </c>
      <c r="C5035" s="3" t="s">
        <v>21</v>
      </c>
      <c r="D5035" s="3" t="s">
        <v>22</v>
      </c>
      <c r="E5035" s="3" t="s">
        <v>35</v>
      </c>
      <c r="F5035" s="3" t="s">
        <v>11118</v>
      </c>
      <c r="G5035" s="3" t="s">
        <v>11119</v>
      </c>
      <c r="H5035" s="3">
        <v>78</v>
      </c>
      <c r="I5035" s="3">
        <v>32.36</v>
      </c>
      <c r="J5035" s="3">
        <v>12</v>
      </c>
      <c r="K5035" s="3">
        <v>388.32</v>
      </c>
      <c r="L5035" s="3" t="s">
        <v>23</v>
      </c>
      <c r="M5035" s="5">
        <v>1</v>
      </c>
      <c r="N5035" s="6" t="str">
        <f>IF(ev_charging_network_usage_!$I5035&lt;=10,"Low",IF(ev_charging_network_usage_!$I5035&lt;=30,"Medium","High"))</f>
        <v>High</v>
      </c>
      <c r="O5035" s="6" t="str">
        <f t="shared" si="317"/>
        <v>Low Satisfaction</v>
      </c>
      <c r="P5035" s="6" t="str">
        <f>IF(ev_charging_network_usage_!$H5035&lt;30,"Short Charging",IF(ev_charging_network_usage_!$H5035&lt;=60,"Medium Charging","Long Charging"))</f>
        <v>Long Charging</v>
      </c>
      <c r="Q5035" s="6">
        <f t="shared" si="316"/>
        <v>1</v>
      </c>
      <c r="R5035" s="30">
        <f t="shared" si="314"/>
        <v>0.28819444444444442</v>
      </c>
      <c r="S5035" s="28">
        <f t="shared" si="315"/>
        <v>45494</v>
      </c>
      <c r="T5035" s="28"/>
    </row>
    <row r="5036" spans="1:20" ht="13.2" x14ac:dyDescent="0.25">
      <c r="A5036" s="7" t="s">
        <v>11120</v>
      </c>
      <c r="B5036" s="7" t="s">
        <v>43</v>
      </c>
      <c r="C5036" s="7" t="s">
        <v>15</v>
      </c>
      <c r="D5036" s="7" t="s">
        <v>34</v>
      </c>
      <c r="E5036" s="7" t="s">
        <v>17</v>
      </c>
      <c r="F5036" s="8">
        <v>44966.472222222219</v>
      </c>
      <c r="G5036" s="8">
        <v>44966.520833333336</v>
      </c>
      <c r="H5036" s="7">
        <v>70</v>
      </c>
      <c r="I5036" s="7">
        <v>41.31</v>
      </c>
      <c r="J5036" s="7">
        <v>8</v>
      </c>
      <c r="K5036" s="7">
        <v>330.48</v>
      </c>
      <c r="L5036" s="7" t="s">
        <v>38</v>
      </c>
      <c r="M5036" s="9">
        <v>4</v>
      </c>
      <c r="N5036" s="6" t="str">
        <f>IF(ev_charging_network_usage_!$I5036&lt;=10,"Low",IF(ev_charging_network_usage_!$I5036&lt;=30,"Medium","High"))</f>
        <v>High</v>
      </c>
      <c r="O5036" s="6" t="str">
        <f t="shared" si="317"/>
        <v>Medium Satisfaction</v>
      </c>
      <c r="P5036" s="6" t="str">
        <f>IF(ev_charging_network_usage_!$H5036&lt;30,"Short Charging",IF(ev_charging_network_usage_!$H5036&lt;=60,"Medium Charging","Long Charging"))</f>
        <v>Long Charging</v>
      </c>
      <c r="Q5036" s="6">
        <f t="shared" si="316"/>
        <v>3</v>
      </c>
      <c r="R5036" s="30">
        <f t="shared" si="314"/>
        <v>0.47222222222222221</v>
      </c>
      <c r="S5036" s="28">
        <f t="shared" si="315"/>
        <v>44966</v>
      </c>
      <c r="T5036" s="28"/>
    </row>
    <row r="5037" spans="1:20" ht="13.2" x14ac:dyDescent="0.25">
      <c r="A5037" s="3" t="s">
        <v>11121</v>
      </c>
      <c r="B5037" s="3" t="s">
        <v>29</v>
      </c>
      <c r="C5037" s="3" t="s">
        <v>30</v>
      </c>
      <c r="D5037" s="3" t="s">
        <v>31</v>
      </c>
      <c r="E5037" s="3" t="s">
        <v>17</v>
      </c>
      <c r="F5037" s="3" t="s">
        <v>11122</v>
      </c>
      <c r="G5037" s="3" t="s">
        <v>11123</v>
      </c>
      <c r="H5037" s="3">
        <v>65</v>
      </c>
      <c r="I5037" s="3">
        <v>50.17</v>
      </c>
      <c r="J5037" s="3">
        <v>8</v>
      </c>
      <c r="K5037" s="3">
        <v>401.36</v>
      </c>
      <c r="L5037" s="3" t="s">
        <v>27</v>
      </c>
      <c r="M5037" s="5">
        <v>1</v>
      </c>
      <c r="N5037" s="6" t="str">
        <f>IF(ev_charging_network_usage_!$I5037&lt;=10,"Low",IF(ev_charging_network_usage_!$I5037&lt;=30,"Medium","High"))</f>
        <v>High</v>
      </c>
      <c r="O5037" s="6" t="str">
        <f t="shared" si="317"/>
        <v>Low Satisfaction</v>
      </c>
      <c r="P5037" s="6" t="str">
        <f>IF(ev_charging_network_usage_!$H5037&lt;30,"Short Charging",IF(ev_charging_network_usage_!$H5037&lt;=60,"Medium Charging","Long Charging"))</f>
        <v>Long Charging</v>
      </c>
      <c r="Q5037" s="6">
        <f t="shared" si="316"/>
        <v>2</v>
      </c>
      <c r="R5037" s="30">
        <f t="shared" si="314"/>
        <v>0.05</v>
      </c>
      <c r="S5037" s="28">
        <f t="shared" si="315"/>
        <v>44941</v>
      </c>
      <c r="T5037" s="28"/>
    </row>
    <row r="5038" spans="1:20" ht="13.2" x14ac:dyDescent="0.25">
      <c r="A5038" s="7" t="s">
        <v>11124</v>
      </c>
      <c r="B5038" s="7" t="s">
        <v>48</v>
      </c>
      <c r="C5038" s="7" t="s">
        <v>15</v>
      </c>
      <c r="D5038" s="7" t="s">
        <v>22</v>
      </c>
      <c r="E5038" s="7" t="s">
        <v>17</v>
      </c>
      <c r="F5038" s="7" t="s">
        <v>11125</v>
      </c>
      <c r="G5038" s="7" t="s">
        <v>11126</v>
      </c>
      <c r="H5038" s="7">
        <v>50</v>
      </c>
      <c r="I5038" s="7">
        <v>11.67</v>
      </c>
      <c r="J5038" s="7">
        <v>12</v>
      </c>
      <c r="K5038" s="7">
        <v>140.04</v>
      </c>
      <c r="L5038" s="7" t="s">
        <v>23</v>
      </c>
      <c r="M5038" s="9">
        <v>5</v>
      </c>
      <c r="N5038" s="6" t="str">
        <f>IF(ev_charging_network_usage_!$I5038&lt;=10,"Low",IF(ev_charging_network_usage_!$I5038&lt;=30,"Medium","High"))</f>
        <v>Medium</v>
      </c>
      <c r="O5038" s="6" t="str">
        <f t="shared" si="317"/>
        <v>High Satisfaction</v>
      </c>
      <c r="P5038" s="6" t="str">
        <f>IF(ev_charging_network_usage_!$H5038&lt;30,"Short Charging",IF(ev_charging_network_usage_!$H5038&lt;=60,"Medium Charging","Long Charging"))</f>
        <v>Medium Charging</v>
      </c>
      <c r="Q5038" s="6">
        <f t="shared" si="316"/>
        <v>3</v>
      </c>
      <c r="R5038" s="30">
        <f t="shared" si="314"/>
        <v>0.73472222222222228</v>
      </c>
      <c r="S5038" s="28">
        <f t="shared" si="315"/>
        <v>45322</v>
      </c>
      <c r="T5038" s="28"/>
    </row>
    <row r="5039" spans="1:20" ht="13.2" x14ac:dyDescent="0.25">
      <c r="A5039" s="3" t="s">
        <v>11127</v>
      </c>
      <c r="B5039" s="3" t="s">
        <v>14</v>
      </c>
      <c r="C5039" s="3" t="s">
        <v>21</v>
      </c>
      <c r="D5039" s="3" t="s">
        <v>16</v>
      </c>
      <c r="E5039" s="3" t="s">
        <v>17</v>
      </c>
      <c r="F5039" s="4">
        <v>45050.991666666669</v>
      </c>
      <c r="G5039" s="4">
        <v>45081.017361111109</v>
      </c>
      <c r="H5039" s="3">
        <v>37</v>
      </c>
      <c r="I5039" s="3">
        <v>43.12</v>
      </c>
      <c r="J5039" s="3">
        <v>15</v>
      </c>
      <c r="K5039" s="3">
        <v>646.79999999999995</v>
      </c>
      <c r="L5039" s="3" t="s">
        <v>18</v>
      </c>
      <c r="M5039" s="5">
        <v>5</v>
      </c>
      <c r="N5039" s="6" t="str">
        <f>IF(ev_charging_network_usage_!$I5039&lt;=10,"Low",IF(ev_charging_network_usage_!$I5039&lt;=30,"Medium","High"))</f>
        <v>High</v>
      </c>
      <c r="O5039" s="6" t="str">
        <f t="shared" si="317"/>
        <v>High Satisfaction</v>
      </c>
      <c r="P5039" s="6" t="str">
        <f>IF(ev_charging_network_usage_!$H5039&lt;30,"Short Charging",IF(ev_charging_network_usage_!$H5039&lt;=60,"Medium Charging","Long Charging"))</f>
        <v>Medium Charging</v>
      </c>
      <c r="Q5039" s="6">
        <f t="shared" si="316"/>
        <v>1</v>
      </c>
      <c r="R5039" s="30">
        <f t="shared" si="314"/>
        <v>0.9916666666666667</v>
      </c>
      <c r="S5039" s="28">
        <f t="shared" si="315"/>
        <v>45050</v>
      </c>
      <c r="T5039" s="28"/>
    </row>
    <row r="5040" spans="1:20" ht="13.2" x14ac:dyDescent="0.25">
      <c r="A5040" s="7" t="s">
        <v>11128</v>
      </c>
      <c r="B5040" s="7" t="s">
        <v>43</v>
      </c>
      <c r="C5040" s="7" t="s">
        <v>15</v>
      </c>
      <c r="D5040" s="7" t="s">
        <v>16</v>
      </c>
      <c r="E5040" s="7" t="s">
        <v>17</v>
      </c>
      <c r="F5040" s="8">
        <v>45571.636805555558</v>
      </c>
      <c r="G5040" s="8">
        <v>45571.651388888888</v>
      </c>
      <c r="H5040" s="7">
        <v>21</v>
      </c>
      <c r="I5040" s="7">
        <v>38.58</v>
      </c>
      <c r="J5040" s="7">
        <v>12</v>
      </c>
      <c r="K5040" s="7">
        <v>462.96</v>
      </c>
      <c r="L5040" s="7" t="s">
        <v>27</v>
      </c>
      <c r="M5040" s="9">
        <v>1</v>
      </c>
      <c r="N5040" s="6" t="str">
        <f>IF(ev_charging_network_usage_!$I5040&lt;=10,"Low",IF(ev_charging_network_usage_!$I5040&lt;=30,"Medium","High"))</f>
        <v>High</v>
      </c>
      <c r="O5040" s="6" t="str">
        <f t="shared" si="317"/>
        <v>Low Satisfaction</v>
      </c>
      <c r="P5040" s="6" t="str">
        <f>IF(ev_charging_network_usage_!$H5040&lt;30,"Short Charging",IF(ev_charging_network_usage_!$H5040&lt;=60,"Medium Charging","Long Charging"))</f>
        <v>Short Charging</v>
      </c>
      <c r="Q5040" s="6">
        <f t="shared" si="316"/>
        <v>3</v>
      </c>
      <c r="R5040" s="30">
        <f t="shared" si="314"/>
        <v>0.63680555555555551</v>
      </c>
      <c r="S5040" s="28">
        <f t="shared" si="315"/>
        <v>45571</v>
      </c>
      <c r="T5040" s="28"/>
    </row>
    <row r="5041" spans="1:20" ht="13.2" x14ac:dyDescent="0.25">
      <c r="A5041" s="3" t="s">
        <v>11129</v>
      </c>
      <c r="B5041" s="3" t="s">
        <v>43</v>
      </c>
      <c r="C5041" s="3" t="s">
        <v>30</v>
      </c>
      <c r="D5041" s="3" t="s">
        <v>16</v>
      </c>
      <c r="E5041" s="3" t="s">
        <v>17</v>
      </c>
      <c r="F5041" s="3" t="s">
        <v>11130</v>
      </c>
      <c r="G5041" s="3" t="s">
        <v>11131</v>
      </c>
      <c r="H5041" s="3">
        <v>80</v>
      </c>
      <c r="I5041" s="3">
        <v>47.91</v>
      </c>
      <c r="J5041" s="3">
        <v>10</v>
      </c>
      <c r="K5041" s="3">
        <v>479.1</v>
      </c>
      <c r="L5041" s="3" t="s">
        <v>27</v>
      </c>
      <c r="M5041" s="5">
        <v>2</v>
      </c>
      <c r="N5041" s="6" t="str">
        <f>IF(ev_charging_network_usage_!$I5041&lt;=10,"Low",IF(ev_charging_network_usage_!$I5041&lt;=30,"Medium","High"))</f>
        <v>High</v>
      </c>
      <c r="O5041" s="6" t="str">
        <f t="shared" si="317"/>
        <v>Low Satisfaction</v>
      </c>
      <c r="P5041" s="6" t="str">
        <f>IF(ev_charging_network_usage_!$H5041&lt;30,"Short Charging",IF(ev_charging_network_usage_!$H5041&lt;=60,"Medium Charging","Long Charging"))</f>
        <v>Long Charging</v>
      </c>
      <c r="Q5041" s="6">
        <f t="shared" si="316"/>
        <v>2</v>
      </c>
      <c r="R5041" s="30">
        <f t="shared" si="314"/>
        <v>0.71458333333333335</v>
      </c>
      <c r="S5041" s="28">
        <f t="shared" si="315"/>
        <v>45561</v>
      </c>
      <c r="T5041" s="28"/>
    </row>
    <row r="5042" spans="1:20" ht="13.2" x14ac:dyDescent="0.25">
      <c r="A5042" s="7" t="s">
        <v>11132</v>
      </c>
      <c r="B5042" s="7" t="s">
        <v>29</v>
      </c>
      <c r="C5042" s="7" t="s">
        <v>30</v>
      </c>
      <c r="D5042" s="7" t="s">
        <v>16</v>
      </c>
      <c r="E5042" s="7" t="s">
        <v>17</v>
      </c>
      <c r="F5042" s="7" t="s">
        <v>11133</v>
      </c>
      <c r="G5042" s="7" t="s">
        <v>11134</v>
      </c>
      <c r="H5042" s="7">
        <v>65</v>
      </c>
      <c r="I5042" s="7">
        <v>5.04</v>
      </c>
      <c r="J5042" s="7">
        <v>12</v>
      </c>
      <c r="K5042" s="7">
        <v>60.48</v>
      </c>
      <c r="L5042" s="7" t="s">
        <v>18</v>
      </c>
      <c r="M5042" s="9">
        <v>3</v>
      </c>
      <c r="N5042" s="6" t="str">
        <f>IF(ev_charging_network_usage_!$I5042&lt;=10,"Low",IF(ev_charging_network_usage_!$I5042&lt;=30,"Medium","High"))</f>
        <v>Low</v>
      </c>
      <c r="O5042" s="6" t="str">
        <f t="shared" si="317"/>
        <v>Medium Satisfaction</v>
      </c>
      <c r="P5042" s="6" t="str">
        <f>IF(ev_charging_network_usage_!$H5042&lt;30,"Short Charging",IF(ev_charging_network_usage_!$H5042&lt;=60,"Medium Charging","Long Charging"))</f>
        <v>Long Charging</v>
      </c>
      <c r="Q5042" s="6">
        <f t="shared" si="316"/>
        <v>2</v>
      </c>
      <c r="R5042" s="30">
        <f t="shared" si="314"/>
        <v>0.62708333333333333</v>
      </c>
      <c r="S5042" s="28">
        <f t="shared" si="315"/>
        <v>45342</v>
      </c>
      <c r="T5042" s="28"/>
    </row>
    <row r="5043" spans="1:20" ht="13.2" x14ac:dyDescent="0.25">
      <c r="A5043" s="3" t="s">
        <v>11135</v>
      </c>
      <c r="B5043" s="3" t="s">
        <v>29</v>
      </c>
      <c r="C5043" s="3" t="s">
        <v>15</v>
      </c>
      <c r="D5043" s="3" t="s">
        <v>16</v>
      </c>
      <c r="E5043" s="3" t="s">
        <v>17</v>
      </c>
      <c r="F5043" s="3" t="s">
        <v>11136</v>
      </c>
      <c r="G5043" s="3" t="s">
        <v>11137</v>
      </c>
      <c r="H5043" s="3">
        <v>59</v>
      </c>
      <c r="I5043" s="3">
        <v>12.08</v>
      </c>
      <c r="J5043" s="3">
        <v>15</v>
      </c>
      <c r="K5043" s="3">
        <v>181.2</v>
      </c>
      <c r="L5043" s="3" t="s">
        <v>27</v>
      </c>
      <c r="M5043" s="5">
        <v>5</v>
      </c>
      <c r="N5043" s="6" t="str">
        <f>IF(ev_charging_network_usage_!$I5043&lt;=10,"Low",IF(ev_charging_network_usage_!$I5043&lt;=30,"Medium","High"))</f>
        <v>Medium</v>
      </c>
      <c r="O5043" s="6" t="str">
        <f t="shared" si="317"/>
        <v>High Satisfaction</v>
      </c>
      <c r="P5043" s="6" t="str">
        <f>IF(ev_charging_network_usage_!$H5043&lt;30,"Short Charging",IF(ev_charging_network_usage_!$H5043&lt;=60,"Medium Charging","Long Charging"))</f>
        <v>Medium Charging</v>
      </c>
      <c r="Q5043" s="6">
        <f t="shared" si="316"/>
        <v>3</v>
      </c>
      <c r="R5043" s="30">
        <f t="shared" si="314"/>
        <v>0.58958333333333335</v>
      </c>
      <c r="S5043" s="28">
        <f t="shared" si="315"/>
        <v>45196</v>
      </c>
      <c r="T5043" s="28"/>
    </row>
    <row r="5044" spans="1:20" ht="13.2" x14ac:dyDescent="0.25">
      <c r="A5044" s="7" t="s">
        <v>11138</v>
      </c>
      <c r="B5044" s="7" t="s">
        <v>59</v>
      </c>
      <c r="C5044" s="7" t="s">
        <v>15</v>
      </c>
      <c r="D5044" s="7" t="s">
        <v>22</v>
      </c>
      <c r="E5044" s="7" t="s">
        <v>17</v>
      </c>
      <c r="F5044" s="8">
        <v>44968.392361111109</v>
      </c>
      <c r="G5044" s="8">
        <v>44968.43472222222</v>
      </c>
      <c r="H5044" s="7">
        <v>61</v>
      </c>
      <c r="I5044" s="7">
        <v>53.32</v>
      </c>
      <c r="J5044" s="7">
        <v>15</v>
      </c>
      <c r="K5044" s="7">
        <v>799.8</v>
      </c>
      <c r="L5044" s="7" t="s">
        <v>27</v>
      </c>
      <c r="M5044" s="9">
        <v>2</v>
      </c>
      <c r="N5044" s="6" t="str">
        <f>IF(ev_charging_network_usage_!$I5044&lt;=10,"Low",IF(ev_charging_network_usage_!$I5044&lt;=30,"Medium","High"))</f>
        <v>High</v>
      </c>
      <c r="O5044" s="6" t="str">
        <f t="shared" si="317"/>
        <v>Low Satisfaction</v>
      </c>
      <c r="P5044" s="6" t="str">
        <f>IF(ev_charging_network_usage_!$H5044&lt;30,"Short Charging",IF(ev_charging_network_usage_!$H5044&lt;=60,"Medium Charging","Long Charging"))</f>
        <v>Long Charging</v>
      </c>
      <c r="Q5044" s="6">
        <f t="shared" si="316"/>
        <v>3</v>
      </c>
      <c r="R5044" s="30">
        <f t="shared" si="314"/>
        <v>0.3923611111111111</v>
      </c>
      <c r="S5044" s="28">
        <f t="shared" si="315"/>
        <v>44968</v>
      </c>
      <c r="T5044" s="28"/>
    </row>
    <row r="5045" spans="1:20" ht="13.2" x14ac:dyDescent="0.25">
      <c r="A5045" s="3" t="s">
        <v>11139</v>
      </c>
      <c r="B5045" s="3" t="s">
        <v>43</v>
      </c>
      <c r="C5045" s="3" t="s">
        <v>21</v>
      </c>
      <c r="D5045" s="3" t="s">
        <v>16</v>
      </c>
      <c r="E5045" s="3" t="s">
        <v>17</v>
      </c>
      <c r="F5045" s="3" t="s">
        <v>11140</v>
      </c>
      <c r="G5045" s="3" t="s">
        <v>11141</v>
      </c>
      <c r="H5045" s="3">
        <v>83</v>
      </c>
      <c r="I5045" s="3">
        <v>8.49</v>
      </c>
      <c r="J5045" s="3">
        <v>15</v>
      </c>
      <c r="K5045" s="3">
        <v>127.35</v>
      </c>
      <c r="L5045" s="3" t="s">
        <v>38</v>
      </c>
      <c r="M5045" s="5">
        <v>5</v>
      </c>
      <c r="N5045" s="6" t="str">
        <f>IF(ev_charging_network_usage_!$I5045&lt;=10,"Low",IF(ev_charging_network_usage_!$I5045&lt;=30,"Medium","High"))</f>
        <v>Low</v>
      </c>
      <c r="O5045" s="6" t="str">
        <f t="shared" si="317"/>
        <v>High Satisfaction</v>
      </c>
      <c r="P5045" s="6" t="str">
        <f>IF(ev_charging_network_usage_!$H5045&lt;30,"Short Charging",IF(ev_charging_network_usage_!$H5045&lt;=60,"Medium Charging","Long Charging"))</f>
        <v>Long Charging</v>
      </c>
      <c r="Q5045" s="6">
        <f t="shared" si="316"/>
        <v>1</v>
      </c>
      <c r="R5045" s="30">
        <f t="shared" si="314"/>
        <v>0.52708333333333335</v>
      </c>
      <c r="S5045" s="28">
        <f t="shared" si="315"/>
        <v>45524</v>
      </c>
      <c r="T5045" s="28"/>
    </row>
    <row r="5046" spans="1:20" ht="13.2" x14ac:dyDescent="0.25">
      <c r="A5046" s="7" t="s">
        <v>11142</v>
      </c>
      <c r="B5046" s="7" t="s">
        <v>78</v>
      </c>
      <c r="C5046" s="7" t="s">
        <v>21</v>
      </c>
      <c r="D5046" s="7" t="s">
        <v>34</v>
      </c>
      <c r="E5046" s="7" t="s">
        <v>35</v>
      </c>
      <c r="F5046" s="8">
        <v>45421.759722222225</v>
      </c>
      <c r="G5046" s="8">
        <v>45421.795138888891</v>
      </c>
      <c r="H5046" s="7">
        <v>51</v>
      </c>
      <c r="I5046" s="7">
        <v>38.57</v>
      </c>
      <c r="J5046" s="7">
        <v>10</v>
      </c>
      <c r="K5046" s="7">
        <v>385.7</v>
      </c>
      <c r="L5046" s="7" t="s">
        <v>18</v>
      </c>
      <c r="M5046" s="9">
        <v>1</v>
      </c>
      <c r="N5046" s="6" t="str">
        <f>IF(ev_charging_network_usage_!$I5046&lt;=10,"Low",IF(ev_charging_network_usage_!$I5046&lt;=30,"Medium","High"))</f>
        <v>High</v>
      </c>
      <c r="O5046" s="6" t="str">
        <f t="shared" si="317"/>
        <v>Low Satisfaction</v>
      </c>
      <c r="P5046" s="6" t="str">
        <f>IF(ev_charging_network_usage_!$H5046&lt;30,"Short Charging",IF(ev_charging_network_usage_!$H5046&lt;=60,"Medium Charging","Long Charging"))</f>
        <v>Medium Charging</v>
      </c>
      <c r="Q5046" s="6">
        <f t="shared" si="316"/>
        <v>1</v>
      </c>
      <c r="R5046" s="30">
        <f t="shared" si="314"/>
        <v>0.75972222222222219</v>
      </c>
      <c r="S5046" s="28">
        <f t="shared" si="315"/>
        <v>45421</v>
      </c>
      <c r="T5046" s="28"/>
    </row>
    <row r="5047" spans="1:20" ht="13.2" x14ac:dyDescent="0.25">
      <c r="A5047" s="3" t="s">
        <v>11143</v>
      </c>
      <c r="B5047" s="3" t="s">
        <v>55</v>
      </c>
      <c r="C5047" s="3" t="s">
        <v>15</v>
      </c>
      <c r="D5047" s="3" t="s">
        <v>31</v>
      </c>
      <c r="E5047" s="3" t="s">
        <v>17</v>
      </c>
      <c r="F5047" s="4">
        <v>45480.922222222223</v>
      </c>
      <c r="G5047" s="4">
        <v>45480.929166666669</v>
      </c>
      <c r="H5047" s="3">
        <v>10</v>
      </c>
      <c r="I5047" s="3">
        <v>8.8699999999999992</v>
      </c>
      <c r="J5047" s="3">
        <v>12</v>
      </c>
      <c r="K5047" s="3">
        <v>106.44</v>
      </c>
      <c r="L5047" s="3" t="s">
        <v>27</v>
      </c>
      <c r="M5047" s="5">
        <v>1</v>
      </c>
      <c r="N5047" s="6" t="str">
        <f>IF(ev_charging_network_usage_!$I5047&lt;=10,"Low",IF(ev_charging_network_usage_!$I5047&lt;=30,"Medium","High"))</f>
        <v>Low</v>
      </c>
      <c r="O5047" s="6" t="str">
        <f t="shared" si="317"/>
        <v>Low Satisfaction</v>
      </c>
      <c r="P5047" s="6" t="str">
        <f>IF(ev_charging_network_usage_!$H5047&lt;30,"Short Charging",IF(ev_charging_network_usage_!$H5047&lt;=60,"Medium Charging","Long Charging"))</f>
        <v>Short Charging</v>
      </c>
      <c r="Q5047" s="6">
        <f t="shared" si="316"/>
        <v>3</v>
      </c>
      <c r="R5047" s="30">
        <f t="shared" si="314"/>
        <v>0.92222222222222228</v>
      </c>
      <c r="S5047" s="28">
        <f t="shared" si="315"/>
        <v>45480</v>
      </c>
      <c r="T5047" s="28"/>
    </row>
    <row r="5048" spans="1:20" ht="13.2" x14ac:dyDescent="0.25">
      <c r="A5048" s="7" t="s">
        <v>11144</v>
      </c>
      <c r="B5048" s="7" t="s">
        <v>78</v>
      </c>
      <c r="C5048" s="7" t="s">
        <v>21</v>
      </c>
      <c r="D5048" s="7" t="s">
        <v>34</v>
      </c>
      <c r="E5048" s="7" t="s">
        <v>35</v>
      </c>
      <c r="F5048" s="8">
        <v>45048.954861111109</v>
      </c>
      <c r="G5048" s="8">
        <v>45048.990972222222</v>
      </c>
      <c r="H5048" s="7">
        <v>52</v>
      </c>
      <c r="I5048" s="7">
        <v>9.42</v>
      </c>
      <c r="J5048" s="7">
        <v>12</v>
      </c>
      <c r="K5048" s="7">
        <v>113.04</v>
      </c>
      <c r="L5048" s="7" t="s">
        <v>23</v>
      </c>
      <c r="M5048" s="9">
        <v>1</v>
      </c>
      <c r="N5048" s="6" t="str">
        <f>IF(ev_charging_network_usage_!$I5048&lt;=10,"Low",IF(ev_charging_network_usage_!$I5048&lt;=30,"Medium","High"))</f>
        <v>Low</v>
      </c>
      <c r="O5048" s="6" t="str">
        <f t="shared" si="317"/>
        <v>Low Satisfaction</v>
      </c>
      <c r="P5048" s="6" t="str">
        <f>IF(ev_charging_network_usage_!$H5048&lt;30,"Short Charging",IF(ev_charging_network_usage_!$H5048&lt;=60,"Medium Charging","Long Charging"))</f>
        <v>Medium Charging</v>
      </c>
      <c r="Q5048" s="6">
        <f t="shared" si="316"/>
        <v>1</v>
      </c>
      <c r="R5048" s="30">
        <f t="shared" si="314"/>
        <v>0.95486111111111116</v>
      </c>
      <c r="S5048" s="28">
        <f t="shared" si="315"/>
        <v>45048</v>
      </c>
      <c r="T5048" s="28"/>
    </row>
    <row r="5049" spans="1:20" ht="13.2" x14ac:dyDescent="0.25">
      <c r="A5049" s="3" t="s">
        <v>11145</v>
      </c>
      <c r="B5049" s="3" t="s">
        <v>14</v>
      </c>
      <c r="C5049" s="3" t="s">
        <v>21</v>
      </c>
      <c r="D5049" s="3" t="s">
        <v>34</v>
      </c>
      <c r="E5049" s="3" t="s">
        <v>35</v>
      </c>
      <c r="F5049" s="4">
        <v>45599.447916666664</v>
      </c>
      <c r="G5049" s="4">
        <v>45599.476388888892</v>
      </c>
      <c r="H5049" s="3">
        <v>41</v>
      </c>
      <c r="I5049" s="3">
        <v>21.1</v>
      </c>
      <c r="J5049" s="3">
        <v>15</v>
      </c>
      <c r="K5049" s="3">
        <v>316.5</v>
      </c>
      <c r="L5049" s="3" t="s">
        <v>38</v>
      </c>
      <c r="M5049" s="5">
        <v>2</v>
      </c>
      <c r="N5049" s="6" t="str">
        <f>IF(ev_charging_network_usage_!$I5049&lt;=10,"Low",IF(ev_charging_network_usage_!$I5049&lt;=30,"Medium","High"))</f>
        <v>Medium</v>
      </c>
      <c r="O5049" s="6" t="str">
        <f t="shared" si="317"/>
        <v>Low Satisfaction</v>
      </c>
      <c r="P5049" s="6" t="str">
        <f>IF(ev_charging_network_usage_!$H5049&lt;30,"Short Charging",IF(ev_charging_network_usage_!$H5049&lt;=60,"Medium Charging","Long Charging"))</f>
        <v>Medium Charging</v>
      </c>
      <c r="Q5049" s="6">
        <f t="shared" si="316"/>
        <v>1</v>
      </c>
      <c r="R5049" s="30">
        <f t="shared" si="314"/>
        <v>0.44791666666666669</v>
      </c>
      <c r="S5049" s="28">
        <f t="shared" si="315"/>
        <v>45599</v>
      </c>
      <c r="T5049" s="28"/>
    </row>
    <row r="5050" spans="1:20" ht="13.2" x14ac:dyDescent="0.25">
      <c r="A5050" s="7" t="s">
        <v>11146</v>
      </c>
      <c r="B5050" s="7" t="s">
        <v>43</v>
      </c>
      <c r="C5050" s="7" t="s">
        <v>30</v>
      </c>
      <c r="D5050" s="7" t="s">
        <v>34</v>
      </c>
      <c r="E5050" s="7" t="s">
        <v>35</v>
      </c>
      <c r="F5050" s="8">
        <v>45171.660416666666</v>
      </c>
      <c r="G5050" s="8">
        <v>45171.702777777777</v>
      </c>
      <c r="H5050" s="7">
        <v>61</v>
      </c>
      <c r="I5050" s="7">
        <v>21.61</v>
      </c>
      <c r="J5050" s="7">
        <v>10</v>
      </c>
      <c r="K5050" s="7">
        <v>216.1</v>
      </c>
      <c r="L5050" s="7" t="s">
        <v>23</v>
      </c>
      <c r="M5050" s="9">
        <v>4</v>
      </c>
      <c r="N5050" s="6" t="str">
        <f>IF(ev_charging_network_usage_!$I5050&lt;=10,"Low",IF(ev_charging_network_usage_!$I5050&lt;=30,"Medium","High"))</f>
        <v>Medium</v>
      </c>
      <c r="O5050" s="6" t="str">
        <f t="shared" si="317"/>
        <v>Medium Satisfaction</v>
      </c>
      <c r="P5050" s="6" t="str">
        <f>IF(ev_charging_network_usage_!$H5050&lt;30,"Short Charging",IF(ev_charging_network_usage_!$H5050&lt;=60,"Medium Charging","Long Charging"))</f>
        <v>Long Charging</v>
      </c>
      <c r="Q5050" s="6">
        <f t="shared" si="316"/>
        <v>2</v>
      </c>
      <c r="R5050" s="30">
        <f t="shared" si="314"/>
        <v>0.66041666666666665</v>
      </c>
      <c r="S5050" s="28">
        <f t="shared" si="315"/>
        <v>45171</v>
      </c>
      <c r="T5050" s="28"/>
    </row>
    <row r="5051" spans="1:20" ht="13.2" x14ac:dyDescent="0.25">
      <c r="A5051" s="3" t="s">
        <v>11147</v>
      </c>
      <c r="B5051" s="3" t="s">
        <v>20</v>
      </c>
      <c r="C5051" s="3" t="s">
        <v>30</v>
      </c>
      <c r="D5051" s="3" t="s">
        <v>31</v>
      </c>
      <c r="E5051" s="3" t="s">
        <v>35</v>
      </c>
      <c r="F5051" s="4">
        <v>45089.990277777775</v>
      </c>
      <c r="G5051" s="4">
        <v>45119.055555555555</v>
      </c>
      <c r="H5051" s="3">
        <v>94</v>
      </c>
      <c r="I5051" s="3">
        <v>48.55</v>
      </c>
      <c r="J5051" s="3">
        <v>8</v>
      </c>
      <c r="K5051" s="3">
        <v>388.4</v>
      </c>
      <c r="L5051" s="3" t="s">
        <v>18</v>
      </c>
      <c r="M5051" s="5">
        <v>5</v>
      </c>
      <c r="N5051" s="6" t="str">
        <f>IF(ev_charging_network_usage_!$I5051&lt;=10,"Low",IF(ev_charging_network_usage_!$I5051&lt;=30,"Medium","High"))</f>
        <v>High</v>
      </c>
      <c r="O5051" s="6" t="str">
        <f t="shared" si="317"/>
        <v>High Satisfaction</v>
      </c>
      <c r="P5051" s="6" t="str">
        <f>IF(ev_charging_network_usage_!$H5051&lt;30,"Short Charging",IF(ev_charging_network_usage_!$H5051&lt;=60,"Medium Charging","Long Charging"))</f>
        <v>Long Charging</v>
      </c>
      <c r="Q5051" s="6">
        <f t="shared" si="316"/>
        <v>2</v>
      </c>
      <c r="R5051" s="30">
        <f t="shared" si="314"/>
        <v>0.99027777777777781</v>
      </c>
      <c r="S5051" s="28">
        <f t="shared" si="315"/>
        <v>45089</v>
      </c>
      <c r="T5051" s="28"/>
    </row>
    <row r="5052" spans="1:20" ht="13.2" x14ac:dyDescent="0.25">
      <c r="A5052" s="7" t="s">
        <v>11148</v>
      </c>
      <c r="B5052" s="7" t="s">
        <v>59</v>
      </c>
      <c r="C5052" s="7" t="s">
        <v>30</v>
      </c>
      <c r="D5052" s="7" t="s">
        <v>34</v>
      </c>
      <c r="E5052" s="7" t="s">
        <v>17</v>
      </c>
      <c r="F5052" s="7" t="s">
        <v>11149</v>
      </c>
      <c r="G5052" s="7" t="s">
        <v>11150</v>
      </c>
      <c r="H5052" s="7">
        <v>85</v>
      </c>
      <c r="I5052" s="7">
        <v>37.880000000000003</v>
      </c>
      <c r="J5052" s="7">
        <v>8</v>
      </c>
      <c r="K5052" s="7">
        <v>303.04000000000002</v>
      </c>
      <c r="L5052" s="7" t="s">
        <v>38</v>
      </c>
      <c r="M5052" s="9">
        <v>4</v>
      </c>
      <c r="N5052" s="6" t="str">
        <f>IF(ev_charging_network_usage_!$I5052&lt;=10,"Low",IF(ev_charging_network_usage_!$I5052&lt;=30,"Medium","High"))</f>
        <v>High</v>
      </c>
      <c r="O5052" s="6" t="str">
        <f t="shared" si="317"/>
        <v>Medium Satisfaction</v>
      </c>
      <c r="P5052" s="6" t="str">
        <f>IF(ev_charging_network_usage_!$H5052&lt;30,"Short Charging",IF(ev_charging_network_usage_!$H5052&lt;=60,"Medium Charging","Long Charging"))</f>
        <v>Long Charging</v>
      </c>
      <c r="Q5052" s="6">
        <f t="shared" si="316"/>
        <v>2</v>
      </c>
      <c r="R5052" s="30">
        <f t="shared" si="314"/>
        <v>0.56944444444444442</v>
      </c>
      <c r="S5052" s="28">
        <f t="shared" si="315"/>
        <v>45497</v>
      </c>
      <c r="T5052" s="28"/>
    </row>
    <row r="5053" spans="1:20" ht="13.2" x14ac:dyDescent="0.25">
      <c r="A5053" s="3" t="s">
        <v>11151</v>
      </c>
      <c r="B5053" s="3" t="s">
        <v>20</v>
      </c>
      <c r="C5053" s="3" t="s">
        <v>15</v>
      </c>
      <c r="D5053" s="3" t="s">
        <v>22</v>
      </c>
      <c r="E5053" s="3" t="s">
        <v>17</v>
      </c>
      <c r="F5053" s="3" t="s">
        <v>11152</v>
      </c>
      <c r="G5053" s="3" t="s">
        <v>11153</v>
      </c>
      <c r="H5053" s="3">
        <v>107</v>
      </c>
      <c r="I5053" s="3">
        <v>36.82</v>
      </c>
      <c r="J5053" s="3">
        <v>12</v>
      </c>
      <c r="K5053" s="3">
        <v>441.84</v>
      </c>
      <c r="L5053" s="3" t="s">
        <v>38</v>
      </c>
      <c r="M5053" s="5">
        <v>1</v>
      </c>
      <c r="N5053" s="6" t="str">
        <f>IF(ev_charging_network_usage_!$I5053&lt;=10,"Low",IF(ev_charging_network_usage_!$I5053&lt;=30,"Medium","High"))</f>
        <v>High</v>
      </c>
      <c r="O5053" s="6" t="str">
        <f t="shared" si="317"/>
        <v>Low Satisfaction</v>
      </c>
      <c r="P5053" s="6" t="str">
        <f>IF(ev_charging_network_usage_!$H5053&lt;30,"Short Charging",IF(ev_charging_network_usage_!$H5053&lt;=60,"Medium Charging","Long Charging"))</f>
        <v>Long Charging</v>
      </c>
      <c r="Q5053" s="6">
        <f t="shared" si="316"/>
        <v>3</v>
      </c>
      <c r="R5053" s="30">
        <f t="shared" si="314"/>
        <v>0.61875000000000002</v>
      </c>
      <c r="S5053" s="28">
        <f t="shared" si="315"/>
        <v>45189</v>
      </c>
      <c r="T5053" s="28"/>
    </row>
    <row r="5054" spans="1:20" ht="13.2" x14ac:dyDescent="0.25">
      <c r="A5054" s="7" t="s">
        <v>11154</v>
      </c>
      <c r="B5054" s="7" t="s">
        <v>48</v>
      </c>
      <c r="C5054" s="7" t="s">
        <v>15</v>
      </c>
      <c r="D5054" s="7" t="s">
        <v>34</v>
      </c>
      <c r="E5054" s="7" t="s">
        <v>35</v>
      </c>
      <c r="F5054" s="7" t="s">
        <v>11155</v>
      </c>
      <c r="G5054" s="7" t="s">
        <v>11156</v>
      </c>
      <c r="H5054" s="7">
        <v>117</v>
      </c>
      <c r="I5054" s="7">
        <v>26.08</v>
      </c>
      <c r="J5054" s="7">
        <v>8</v>
      </c>
      <c r="K5054" s="7">
        <v>208.64</v>
      </c>
      <c r="L5054" s="7" t="s">
        <v>38</v>
      </c>
      <c r="M5054" s="9">
        <v>4</v>
      </c>
      <c r="N5054" s="6" t="str">
        <f>IF(ev_charging_network_usage_!$I5054&lt;=10,"Low",IF(ev_charging_network_usage_!$I5054&lt;=30,"Medium","High"))</f>
        <v>Medium</v>
      </c>
      <c r="O5054" s="6" t="str">
        <f t="shared" si="317"/>
        <v>Medium Satisfaction</v>
      </c>
      <c r="P5054" s="6" t="str">
        <f>IF(ev_charging_network_usage_!$H5054&lt;30,"Short Charging",IF(ev_charging_network_usage_!$H5054&lt;=60,"Medium Charging","Long Charging"))</f>
        <v>Long Charging</v>
      </c>
      <c r="Q5054" s="6">
        <f t="shared" si="316"/>
        <v>3</v>
      </c>
      <c r="R5054" s="30">
        <f t="shared" si="314"/>
        <v>0.43958333333333333</v>
      </c>
      <c r="S5054" s="28">
        <f t="shared" si="315"/>
        <v>45281</v>
      </c>
      <c r="T5054" s="28"/>
    </row>
    <row r="5055" spans="1:20" ht="13.2" x14ac:dyDescent="0.25">
      <c r="A5055" s="3" t="s">
        <v>11157</v>
      </c>
      <c r="B5055" s="3" t="s">
        <v>48</v>
      </c>
      <c r="C5055" s="3" t="s">
        <v>21</v>
      </c>
      <c r="D5055" s="3" t="s">
        <v>22</v>
      </c>
      <c r="E5055" s="3" t="s">
        <v>35</v>
      </c>
      <c r="F5055" s="4">
        <v>45479.531944444447</v>
      </c>
      <c r="G5055" s="4">
        <v>45479.604861111111</v>
      </c>
      <c r="H5055" s="3">
        <v>105</v>
      </c>
      <c r="I5055" s="3">
        <v>48.97</v>
      </c>
      <c r="J5055" s="3">
        <v>15</v>
      </c>
      <c r="K5055" s="3">
        <v>734.55</v>
      </c>
      <c r="L5055" s="3" t="s">
        <v>23</v>
      </c>
      <c r="M5055" s="5">
        <v>3</v>
      </c>
      <c r="N5055" s="6" t="str">
        <f>IF(ev_charging_network_usage_!$I5055&lt;=10,"Low",IF(ev_charging_network_usage_!$I5055&lt;=30,"Medium","High"))</f>
        <v>High</v>
      </c>
      <c r="O5055" s="6" t="str">
        <f t="shared" si="317"/>
        <v>Medium Satisfaction</v>
      </c>
      <c r="P5055" s="6" t="str">
        <f>IF(ev_charging_network_usage_!$H5055&lt;30,"Short Charging",IF(ev_charging_network_usage_!$H5055&lt;=60,"Medium Charging","Long Charging"))</f>
        <v>Long Charging</v>
      </c>
      <c r="Q5055" s="6">
        <f t="shared" si="316"/>
        <v>1</v>
      </c>
      <c r="R5055" s="30">
        <f t="shared" si="314"/>
        <v>0.53194444444444444</v>
      </c>
      <c r="S5055" s="28">
        <f t="shared" si="315"/>
        <v>45479</v>
      </c>
      <c r="T5055" s="28"/>
    </row>
    <row r="5056" spans="1:20" ht="13.2" x14ac:dyDescent="0.25">
      <c r="A5056" s="7" t="s">
        <v>11158</v>
      </c>
      <c r="B5056" s="7" t="s">
        <v>55</v>
      </c>
      <c r="C5056" s="7" t="s">
        <v>15</v>
      </c>
      <c r="D5056" s="7" t="s">
        <v>22</v>
      </c>
      <c r="E5056" s="7" t="s">
        <v>35</v>
      </c>
      <c r="F5056" s="8">
        <v>45475.23541666667</v>
      </c>
      <c r="G5056" s="8">
        <v>45475.291666666664</v>
      </c>
      <c r="H5056" s="7">
        <v>81</v>
      </c>
      <c r="I5056" s="7">
        <v>13.03</v>
      </c>
      <c r="J5056" s="7">
        <v>10</v>
      </c>
      <c r="K5056" s="7">
        <v>130.30000000000001</v>
      </c>
      <c r="L5056" s="7" t="s">
        <v>38</v>
      </c>
      <c r="M5056" s="9">
        <v>4</v>
      </c>
      <c r="N5056" s="6" t="str">
        <f>IF(ev_charging_network_usage_!$I5056&lt;=10,"Low",IF(ev_charging_network_usage_!$I5056&lt;=30,"Medium","High"))</f>
        <v>Medium</v>
      </c>
      <c r="O5056" s="6" t="str">
        <f t="shared" si="317"/>
        <v>Medium Satisfaction</v>
      </c>
      <c r="P5056" s="6" t="str">
        <f>IF(ev_charging_network_usage_!$H5056&lt;30,"Short Charging",IF(ev_charging_network_usage_!$H5056&lt;=60,"Medium Charging","Long Charging"))</f>
        <v>Long Charging</v>
      </c>
      <c r="Q5056" s="6">
        <f t="shared" si="316"/>
        <v>3</v>
      </c>
      <c r="R5056" s="30">
        <f t="shared" si="314"/>
        <v>0.23541666666666666</v>
      </c>
      <c r="S5056" s="28">
        <f t="shared" si="315"/>
        <v>45475</v>
      </c>
      <c r="T5056" s="28"/>
    </row>
    <row r="5057" spans="1:20" ht="13.2" x14ac:dyDescent="0.25">
      <c r="A5057" s="3" t="s">
        <v>11159</v>
      </c>
      <c r="B5057" s="3" t="s">
        <v>20</v>
      </c>
      <c r="C5057" s="3" t="s">
        <v>21</v>
      </c>
      <c r="D5057" s="3" t="s">
        <v>22</v>
      </c>
      <c r="E5057" s="3" t="s">
        <v>17</v>
      </c>
      <c r="F5057" s="3" t="s">
        <v>11160</v>
      </c>
      <c r="G5057" s="3" t="s">
        <v>11161</v>
      </c>
      <c r="H5057" s="3">
        <v>65</v>
      </c>
      <c r="I5057" s="3">
        <v>50.21</v>
      </c>
      <c r="J5057" s="3">
        <v>10</v>
      </c>
      <c r="K5057" s="3">
        <v>502.1</v>
      </c>
      <c r="L5057" s="3" t="s">
        <v>23</v>
      </c>
      <c r="M5057" s="5">
        <v>3</v>
      </c>
      <c r="N5057" s="6" t="str">
        <f>IF(ev_charging_network_usage_!$I5057&lt;=10,"Low",IF(ev_charging_network_usage_!$I5057&lt;=30,"Medium","High"))</f>
        <v>High</v>
      </c>
      <c r="O5057" s="6" t="str">
        <f t="shared" si="317"/>
        <v>Medium Satisfaction</v>
      </c>
      <c r="P5057" s="6" t="str">
        <f>IF(ev_charging_network_usage_!$H5057&lt;30,"Short Charging",IF(ev_charging_network_usage_!$H5057&lt;=60,"Medium Charging","Long Charging"))</f>
        <v>Long Charging</v>
      </c>
      <c r="Q5057" s="6">
        <f t="shared" si="316"/>
        <v>1</v>
      </c>
      <c r="R5057" s="30">
        <f t="shared" si="314"/>
        <v>0.22847222222222222</v>
      </c>
      <c r="S5057" s="28">
        <f t="shared" si="315"/>
        <v>45305</v>
      </c>
      <c r="T5057" s="28"/>
    </row>
    <row r="5058" spans="1:20" ht="13.2" x14ac:dyDescent="0.25">
      <c r="A5058" s="7" t="s">
        <v>11162</v>
      </c>
      <c r="B5058" s="7" t="s">
        <v>14</v>
      </c>
      <c r="C5058" s="7" t="s">
        <v>21</v>
      </c>
      <c r="D5058" s="7" t="s">
        <v>16</v>
      </c>
      <c r="E5058" s="7" t="s">
        <v>17</v>
      </c>
      <c r="F5058" s="7" t="s">
        <v>11163</v>
      </c>
      <c r="G5058" s="7" t="s">
        <v>11164</v>
      </c>
      <c r="H5058" s="7">
        <v>93</v>
      </c>
      <c r="I5058" s="7">
        <v>8.5299999999999994</v>
      </c>
      <c r="J5058" s="7">
        <v>8</v>
      </c>
      <c r="K5058" s="7">
        <v>68.239999999999995</v>
      </c>
      <c r="L5058" s="7" t="s">
        <v>23</v>
      </c>
      <c r="M5058" s="9">
        <v>4</v>
      </c>
      <c r="N5058" s="6" t="str">
        <f>IF(ev_charging_network_usage_!$I5058&lt;=10,"Low",IF(ev_charging_network_usage_!$I5058&lt;=30,"Medium","High"))</f>
        <v>Low</v>
      </c>
      <c r="O5058" s="6" t="str">
        <f t="shared" si="317"/>
        <v>Medium Satisfaction</v>
      </c>
      <c r="P5058" s="6" t="str">
        <f>IF(ev_charging_network_usage_!$H5058&lt;30,"Short Charging",IF(ev_charging_network_usage_!$H5058&lt;=60,"Medium Charging","Long Charging"))</f>
        <v>Long Charging</v>
      </c>
      <c r="Q5058" s="6">
        <f t="shared" si="316"/>
        <v>1</v>
      </c>
      <c r="R5058" s="30">
        <f t="shared" ref="R5058:R5121" si="318">TIME(HOUR(F5058),MINUTE(F5058),SECOND(F5058))</f>
        <v>0.45347222222222222</v>
      </c>
      <c r="S5058" s="28">
        <f t="shared" ref="S5058:S5121" si="319">DATE(YEAR(F5058),MONTH(F5058),DAY(F5058))</f>
        <v>45006</v>
      </c>
      <c r="T5058" s="28"/>
    </row>
    <row r="5059" spans="1:20" ht="13.2" x14ac:dyDescent="0.25">
      <c r="A5059" s="3" t="s">
        <v>11165</v>
      </c>
      <c r="B5059" s="3" t="s">
        <v>29</v>
      </c>
      <c r="C5059" s="3" t="s">
        <v>15</v>
      </c>
      <c r="D5059" s="3" t="s">
        <v>31</v>
      </c>
      <c r="E5059" s="3" t="s">
        <v>35</v>
      </c>
      <c r="F5059" s="4">
        <v>45333.925000000003</v>
      </c>
      <c r="G5059" s="4">
        <v>45333.993750000001</v>
      </c>
      <c r="H5059" s="3">
        <v>99</v>
      </c>
      <c r="I5059" s="3">
        <v>23.88</v>
      </c>
      <c r="J5059" s="3">
        <v>10</v>
      </c>
      <c r="K5059" s="3">
        <v>238.8</v>
      </c>
      <c r="L5059" s="3" t="s">
        <v>23</v>
      </c>
      <c r="M5059" s="5">
        <v>4</v>
      </c>
      <c r="N5059" s="6" t="str">
        <f>IF(ev_charging_network_usage_!$I5059&lt;=10,"Low",IF(ev_charging_network_usage_!$I5059&lt;=30,"Medium","High"))</f>
        <v>Medium</v>
      </c>
      <c r="O5059" s="6" t="str">
        <f t="shared" si="317"/>
        <v>Medium Satisfaction</v>
      </c>
      <c r="P5059" s="6" t="str">
        <f>IF(ev_charging_network_usage_!$H5059&lt;30,"Short Charging",IF(ev_charging_network_usage_!$H5059&lt;=60,"Medium Charging","Long Charging"))</f>
        <v>Long Charging</v>
      </c>
      <c r="Q5059" s="6">
        <f t="shared" ref="Q5059:Q5122" si="320">IF(C5059="Fast Charger",1,IF(C5059="Standard Charger",2,IF(C5059="Super Fast Charger",3,"")))</f>
        <v>3</v>
      </c>
      <c r="R5059" s="30">
        <f t="shared" si="318"/>
        <v>0.92500000000000004</v>
      </c>
      <c r="S5059" s="28">
        <f t="shared" si="319"/>
        <v>45333</v>
      </c>
      <c r="T5059" s="28"/>
    </row>
    <row r="5060" spans="1:20" ht="13.2" x14ac:dyDescent="0.25">
      <c r="A5060" s="7" t="s">
        <v>11166</v>
      </c>
      <c r="B5060" s="7" t="s">
        <v>43</v>
      </c>
      <c r="C5060" s="7" t="s">
        <v>21</v>
      </c>
      <c r="D5060" s="7" t="s">
        <v>34</v>
      </c>
      <c r="E5060" s="7" t="s">
        <v>17</v>
      </c>
      <c r="F5060" s="7" t="s">
        <v>11167</v>
      </c>
      <c r="G5060" s="7" t="s">
        <v>11168</v>
      </c>
      <c r="H5060" s="7">
        <v>67</v>
      </c>
      <c r="I5060" s="7">
        <v>33.119999999999997</v>
      </c>
      <c r="J5060" s="7">
        <v>8</v>
      </c>
      <c r="K5060" s="7">
        <v>264.95999999999998</v>
      </c>
      <c r="L5060" s="7" t="s">
        <v>23</v>
      </c>
      <c r="M5060" s="9">
        <v>1</v>
      </c>
      <c r="N5060" s="6" t="str">
        <f>IF(ev_charging_network_usage_!$I5060&lt;=10,"Low",IF(ev_charging_network_usage_!$I5060&lt;=30,"Medium","High"))</f>
        <v>High</v>
      </c>
      <c r="O5060" s="6" t="str">
        <f t="shared" ref="O5060:O5123" si="321">IF(M5060&lt;=2,"Low Satisfaction",IF(M5060&lt;=4,"Medium Satisfaction","High Satisfaction"))</f>
        <v>Low Satisfaction</v>
      </c>
      <c r="P5060" s="6" t="str">
        <f>IF(ev_charging_network_usage_!$H5060&lt;30,"Short Charging",IF(ev_charging_network_usage_!$H5060&lt;=60,"Medium Charging","Long Charging"))</f>
        <v>Long Charging</v>
      </c>
      <c r="Q5060" s="6">
        <f t="shared" si="320"/>
        <v>1</v>
      </c>
      <c r="R5060" s="30">
        <f t="shared" si="318"/>
        <v>0.32291666666666669</v>
      </c>
      <c r="S5060" s="28">
        <f t="shared" si="319"/>
        <v>44983</v>
      </c>
      <c r="T5060" s="28"/>
    </row>
    <row r="5061" spans="1:20" ht="13.2" x14ac:dyDescent="0.25">
      <c r="A5061" s="3" t="s">
        <v>11169</v>
      </c>
      <c r="B5061" s="3" t="s">
        <v>55</v>
      </c>
      <c r="C5061" s="3" t="s">
        <v>21</v>
      </c>
      <c r="D5061" s="3" t="s">
        <v>34</v>
      </c>
      <c r="E5061" s="3" t="s">
        <v>35</v>
      </c>
      <c r="F5061" s="4">
        <v>45598.953472222223</v>
      </c>
      <c r="G5061" s="4">
        <v>45598.978472222225</v>
      </c>
      <c r="H5061" s="3">
        <v>36</v>
      </c>
      <c r="I5061" s="3">
        <v>19.2</v>
      </c>
      <c r="J5061" s="3">
        <v>10</v>
      </c>
      <c r="K5061" s="3">
        <v>192</v>
      </c>
      <c r="L5061" s="3" t="s">
        <v>23</v>
      </c>
      <c r="M5061" s="5">
        <v>1</v>
      </c>
      <c r="N5061" s="6" t="str">
        <f>IF(ev_charging_network_usage_!$I5061&lt;=10,"Low",IF(ev_charging_network_usage_!$I5061&lt;=30,"Medium","High"))</f>
        <v>Medium</v>
      </c>
      <c r="O5061" s="6" t="str">
        <f t="shared" si="321"/>
        <v>Low Satisfaction</v>
      </c>
      <c r="P5061" s="6" t="str">
        <f>IF(ev_charging_network_usage_!$H5061&lt;30,"Short Charging",IF(ev_charging_network_usage_!$H5061&lt;=60,"Medium Charging","Long Charging"))</f>
        <v>Medium Charging</v>
      </c>
      <c r="Q5061" s="6">
        <f t="shared" si="320"/>
        <v>1</v>
      </c>
      <c r="R5061" s="30">
        <f t="shared" si="318"/>
        <v>0.95347222222222228</v>
      </c>
      <c r="S5061" s="28">
        <f t="shared" si="319"/>
        <v>45598</v>
      </c>
      <c r="T5061" s="28"/>
    </row>
    <row r="5062" spans="1:20" ht="13.2" x14ac:dyDescent="0.25">
      <c r="A5062" s="7" t="s">
        <v>11170</v>
      </c>
      <c r="B5062" s="7" t="s">
        <v>59</v>
      </c>
      <c r="C5062" s="7" t="s">
        <v>21</v>
      </c>
      <c r="D5062" s="7" t="s">
        <v>22</v>
      </c>
      <c r="E5062" s="7" t="s">
        <v>35</v>
      </c>
      <c r="F5062" s="7" t="s">
        <v>11171</v>
      </c>
      <c r="G5062" s="7" t="s">
        <v>11172</v>
      </c>
      <c r="H5062" s="7">
        <v>79</v>
      </c>
      <c r="I5062" s="7">
        <v>45.4</v>
      </c>
      <c r="J5062" s="7">
        <v>15</v>
      </c>
      <c r="K5062" s="7">
        <v>681</v>
      </c>
      <c r="L5062" s="7" t="s">
        <v>27</v>
      </c>
      <c r="M5062" s="9">
        <v>1</v>
      </c>
      <c r="N5062" s="6" t="str">
        <f>IF(ev_charging_network_usage_!$I5062&lt;=10,"Low",IF(ev_charging_network_usage_!$I5062&lt;=30,"Medium","High"))</f>
        <v>High</v>
      </c>
      <c r="O5062" s="6" t="str">
        <f t="shared" si="321"/>
        <v>Low Satisfaction</v>
      </c>
      <c r="P5062" s="6" t="str">
        <f>IF(ev_charging_network_usage_!$H5062&lt;30,"Short Charging",IF(ev_charging_network_usage_!$H5062&lt;=60,"Medium Charging","Long Charging"))</f>
        <v>Long Charging</v>
      </c>
      <c r="Q5062" s="6">
        <f t="shared" si="320"/>
        <v>1</v>
      </c>
      <c r="R5062" s="30">
        <f t="shared" si="318"/>
        <v>6.7361111111111108E-2</v>
      </c>
      <c r="S5062" s="28">
        <f t="shared" si="319"/>
        <v>45046</v>
      </c>
      <c r="T5062" s="28"/>
    </row>
    <row r="5063" spans="1:20" ht="13.2" x14ac:dyDescent="0.25">
      <c r="A5063" s="3" t="s">
        <v>11173</v>
      </c>
      <c r="B5063" s="3" t="s">
        <v>43</v>
      </c>
      <c r="C5063" s="3" t="s">
        <v>21</v>
      </c>
      <c r="D5063" s="3" t="s">
        <v>34</v>
      </c>
      <c r="E5063" s="3" t="s">
        <v>35</v>
      </c>
      <c r="F5063" s="3" t="s">
        <v>11174</v>
      </c>
      <c r="G5063" s="3" t="s">
        <v>11175</v>
      </c>
      <c r="H5063" s="3">
        <v>53</v>
      </c>
      <c r="I5063" s="3">
        <v>33.729999999999997</v>
      </c>
      <c r="J5063" s="3">
        <v>12</v>
      </c>
      <c r="K5063" s="3">
        <v>404.76</v>
      </c>
      <c r="L5063" s="3" t="s">
        <v>27</v>
      </c>
      <c r="M5063" s="5">
        <v>4</v>
      </c>
      <c r="N5063" s="6" t="str">
        <f>IF(ev_charging_network_usage_!$I5063&lt;=10,"Low",IF(ev_charging_network_usage_!$I5063&lt;=30,"Medium","High"))</f>
        <v>High</v>
      </c>
      <c r="O5063" s="6" t="str">
        <f t="shared" si="321"/>
        <v>Medium Satisfaction</v>
      </c>
      <c r="P5063" s="6" t="str">
        <f>IF(ev_charging_network_usage_!$H5063&lt;30,"Short Charging",IF(ev_charging_network_usage_!$H5063&lt;=60,"Medium Charging","Long Charging"))</f>
        <v>Medium Charging</v>
      </c>
      <c r="Q5063" s="6">
        <f t="shared" si="320"/>
        <v>1</v>
      </c>
      <c r="R5063" s="30">
        <f t="shared" si="318"/>
        <v>0.39374999999999999</v>
      </c>
      <c r="S5063" s="28">
        <f t="shared" si="319"/>
        <v>45400</v>
      </c>
      <c r="T5063" s="28"/>
    </row>
    <row r="5064" spans="1:20" ht="13.2" x14ac:dyDescent="0.25">
      <c r="A5064" s="7" t="s">
        <v>11176</v>
      </c>
      <c r="B5064" s="7" t="s">
        <v>43</v>
      </c>
      <c r="C5064" s="7" t="s">
        <v>21</v>
      </c>
      <c r="D5064" s="7" t="s">
        <v>22</v>
      </c>
      <c r="E5064" s="7" t="s">
        <v>17</v>
      </c>
      <c r="F5064" s="7" t="s">
        <v>11177</v>
      </c>
      <c r="G5064" s="7" t="s">
        <v>11178</v>
      </c>
      <c r="H5064" s="7">
        <v>47</v>
      </c>
      <c r="I5064" s="7">
        <v>22.08</v>
      </c>
      <c r="J5064" s="7">
        <v>15</v>
      </c>
      <c r="K5064" s="7">
        <v>331.2</v>
      </c>
      <c r="L5064" s="7" t="s">
        <v>23</v>
      </c>
      <c r="M5064" s="9">
        <v>1</v>
      </c>
      <c r="N5064" s="6" t="str">
        <f>IF(ev_charging_network_usage_!$I5064&lt;=10,"Low",IF(ev_charging_network_usage_!$I5064&lt;=30,"Medium","High"))</f>
        <v>Medium</v>
      </c>
      <c r="O5064" s="6" t="str">
        <f t="shared" si="321"/>
        <v>Low Satisfaction</v>
      </c>
      <c r="P5064" s="6" t="str">
        <f>IF(ev_charging_network_usage_!$H5064&lt;30,"Short Charging",IF(ev_charging_network_usage_!$H5064&lt;=60,"Medium Charging","Long Charging"))</f>
        <v>Medium Charging</v>
      </c>
      <c r="Q5064" s="6">
        <f t="shared" si="320"/>
        <v>1</v>
      </c>
      <c r="R5064" s="30">
        <f t="shared" si="318"/>
        <v>0.73402777777777772</v>
      </c>
      <c r="S5064" s="28">
        <f t="shared" si="319"/>
        <v>45495</v>
      </c>
      <c r="T5064" s="28"/>
    </row>
    <row r="5065" spans="1:20" ht="13.2" x14ac:dyDescent="0.25">
      <c r="A5065" s="3" t="s">
        <v>11179</v>
      </c>
      <c r="B5065" s="3" t="s">
        <v>43</v>
      </c>
      <c r="C5065" s="3" t="s">
        <v>15</v>
      </c>
      <c r="D5065" s="3" t="s">
        <v>16</v>
      </c>
      <c r="E5065" s="3" t="s">
        <v>35</v>
      </c>
      <c r="F5065" s="3" t="s">
        <v>11180</v>
      </c>
      <c r="G5065" s="3" t="s">
        <v>11181</v>
      </c>
      <c r="H5065" s="3">
        <v>95</v>
      </c>
      <c r="I5065" s="3">
        <v>17.600000000000001</v>
      </c>
      <c r="J5065" s="3">
        <v>15</v>
      </c>
      <c r="K5065" s="3">
        <v>264</v>
      </c>
      <c r="L5065" s="3" t="s">
        <v>23</v>
      </c>
      <c r="M5065" s="5">
        <v>2</v>
      </c>
      <c r="N5065" s="6" t="str">
        <f>IF(ev_charging_network_usage_!$I5065&lt;=10,"Low",IF(ev_charging_network_usage_!$I5065&lt;=30,"Medium","High"))</f>
        <v>Medium</v>
      </c>
      <c r="O5065" s="6" t="str">
        <f t="shared" si="321"/>
        <v>Low Satisfaction</v>
      </c>
      <c r="P5065" s="6" t="str">
        <f>IF(ev_charging_network_usage_!$H5065&lt;30,"Short Charging",IF(ev_charging_network_usage_!$H5065&lt;=60,"Medium Charging","Long Charging"))</f>
        <v>Long Charging</v>
      </c>
      <c r="Q5065" s="6">
        <f t="shared" si="320"/>
        <v>3</v>
      </c>
      <c r="R5065" s="30">
        <f t="shared" si="318"/>
        <v>0.22430555555555556</v>
      </c>
      <c r="S5065" s="28">
        <f t="shared" si="319"/>
        <v>45279</v>
      </c>
      <c r="T5065" s="28"/>
    </row>
    <row r="5066" spans="1:20" ht="13.2" x14ac:dyDescent="0.25">
      <c r="A5066" s="7" t="s">
        <v>11182</v>
      </c>
      <c r="B5066" s="7" t="s">
        <v>14</v>
      </c>
      <c r="C5066" s="7" t="s">
        <v>15</v>
      </c>
      <c r="D5066" s="7" t="s">
        <v>16</v>
      </c>
      <c r="E5066" s="7" t="s">
        <v>35</v>
      </c>
      <c r="F5066" s="7" t="s">
        <v>11183</v>
      </c>
      <c r="G5066" s="7" t="s">
        <v>11184</v>
      </c>
      <c r="H5066" s="7">
        <v>17</v>
      </c>
      <c r="I5066" s="7">
        <v>19.420000000000002</v>
      </c>
      <c r="J5066" s="7">
        <v>12</v>
      </c>
      <c r="K5066" s="7">
        <v>233.04</v>
      </c>
      <c r="L5066" s="7" t="s">
        <v>23</v>
      </c>
      <c r="M5066" s="9">
        <v>4</v>
      </c>
      <c r="N5066" s="6" t="str">
        <f>IF(ev_charging_network_usage_!$I5066&lt;=10,"Low",IF(ev_charging_network_usage_!$I5066&lt;=30,"Medium","High"))</f>
        <v>Medium</v>
      </c>
      <c r="O5066" s="6" t="str">
        <f t="shared" si="321"/>
        <v>Medium Satisfaction</v>
      </c>
      <c r="P5066" s="6" t="str">
        <f>IF(ev_charging_network_usage_!$H5066&lt;30,"Short Charging",IF(ev_charging_network_usage_!$H5066&lt;=60,"Medium Charging","Long Charging"))</f>
        <v>Short Charging</v>
      </c>
      <c r="Q5066" s="6">
        <f t="shared" si="320"/>
        <v>3</v>
      </c>
      <c r="R5066" s="30">
        <f t="shared" si="318"/>
        <v>0.22569444444444445</v>
      </c>
      <c r="S5066" s="28">
        <f t="shared" si="319"/>
        <v>45588</v>
      </c>
      <c r="T5066" s="28"/>
    </row>
    <row r="5067" spans="1:20" ht="13.2" x14ac:dyDescent="0.25">
      <c r="A5067" s="3" t="s">
        <v>11185</v>
      </c>
      <c r="B5067" s="3" t="s">
        <v>59</v>
      </c>
      <c r="C5067" s="3" t="s">
        <v>15</v>
      </c>
      <c r="D5067" s="3" t="s">
        <v>34</v>
      </c>
      <c r="E5067" s="3" t="s">
        <v>17</v>
      </c>
      <c r="F5067" s="3" t="s">
        <v>11186</v>
      </c>
      <c r="G5067" s="3" t="s">
        <v>11187</v>
      </c>
      <c r="H5067" s="3">
        <v>11</v>
      </c>
      <c r="I5067" s="3">
        <v>31.85</v>
      </c>
      <c r="J5067" s="3">
        <v>10</v>
      </c>
      <c r="K5067" s="3">
        <v>318.5</v>
      </c>
      <c r="L5067" s="3" t="s">
        <v>38</v>
      </c>
      <c r="M5067" s="5">
        <v>2</v>
      </c>
      <c r="N5067" s="6" t="str">
        <f>IF(ev_charging_network_usage_!$I5067&lt;=10,"Low",IF(ev_charging_network_usage_!$I5067&lt;=30,"Medium","High"))</f>
        <v>High</v>
      </c>
      <c r="O5067" s="6" t="str">
        <f t="shared" si="321"/>
        <v>Low Satisfaction</v>
      </c>
      <c r="P5067" s="6" t="str">
        <f>IF(ev_charging_network_usage_!$H5067&lt;30,"Short Charging",IF(ev_charging_network_usage_!$H5067&lt;=60,"Medium Charging","Long Charging"))</f>
        <v>Short Charging</v>
      </c>
      <c r="Q5067" s="6">
        <f t="shared" si="320"/>
        <v>3</v>
      </c>
      <c r="R5067" s="30">
        <f t="shared" si="318"/>
        <v>0.43680555555555556</v>
      </c>
      <c r="S5067" s="28">
        <f t="shared" si="319"/>
        <v>45531</v>
      </c>
      <c r="T5067" s="28"/>
    </row>
    <row r="5068" spans="1:20" ht="13.2" x14ac:dyDescent="0.25">
      <c r="A5068" s="7" t="s">
        <v>11188</v>
      </c>
      <c r="B5068" s="7" t="s">
        <v>29</v>
      </c>
      <c r="C5068" s="7" t="s">
        <v>15</v>
      </c>
      <c r="D5068" s="7" t="s">
        <v>16</v>
      </c>
      <c r="E5068" s="7" t="s">
        <v>35</v>
      </c>
      <c r="F5068" s="7" t="s">
        <v>11189</v>
      </c>
      <c r="G5068" s="7" t="s">
        <v>11190</v>
      </c>
      <c r="H5068" s="7">
        <v>69</v>
      </c>
      <c r="I5068" s="7">
        <v>36.33</v>
      </c>
      <c r="J5068" s="7">
        <v>12</v>
      </c>
      <c r="K5068" s="7">
        <v>435.96</v>
      </c>
      <c r="L5068" s="7" t="s">
        <v>27</v>
      </c>
      <c r="M5068" s="9">
        <v>1</v>
      </c>
      <c r="N5068" s="6" t="str">
        <f>IF(ev_charging_network_usage_!$I5068&lt;=10,"Low",IF(ev_charging_network_usage_!$I5068&lt;=30,"Medium","High"))</f>
        <v>High</v>
      </c>
      <c r="O5068" s="6" t="str">
        <f t="shared" si="321"/>
        <v>Low Satisfaction</v>
      </c>
      <c r="P5068" s="6" t="str">
        <f>IF(ev_charging_network_usage_!$H5068&lt;30,"Short Charging",IF(ev_charging_network_usage_!$H5068&lt;=60,"Medium Charging","Long Charging"))</f>
        <v>Long Charging</v>
      </c>
      <c r="Q5068" s="6">
        <f t="shared" si="320"/>
        <v>3</v>
      </c>
      <c r="R5068" s="30">
        <f t="shared" si="318"/>
        <v>0.51875000000000004</v>
      </c>
      <c r="S5068" s="28">
        <f t="shared" si="319"/>
        <v>45286</v>
      </c>
      <c r="T5068" s="28"/>
    </row>
    <row r="5069" spans="1:20" ht="13.2" x14ac:dyDescent="0.25">
      <c r="A5069" s="3" t="s">
        <v>11191</v>
      </c>
      <c r="B5069" s="3" t="s">
        <v>29</v>
      </c>
      <c r="C5069" s="3" t="s">
        <v>21</v>
      </c>
      <c r="D5069" s="3" t="s">
        <v>34</v>
      </c>
      <c r="E5069" s="3" t="s">
        <v>17</v>
      </c>
      <c r="F5069" s="3" t="s">
        <v>11192</v>
      </c>
      <c r="G5069" s="3" t="s">
        <v>11193</v>
      </c>
      <c r="H5069" s="3">
        <v>71</v>
      </c>
      <c r="I5069" s="3">
        <v>14.54</v>
      </c>
      <c r="J5069" s="3">
        <v>12</v>
      </c>
      <c r="K5069" s="3">
        <v>174.48</v>
      </c>
      <c r="L5069" s="3" t="s">
        <v>23</v>
      </c>
      <c r="M5069" s="5">
        <v>3</v>
      </c>
      <c r="N5069" s="6" t="str">
        <f>IF(ev_charging_network_usage_!$I5069&lt;=10,"Low",IF(ev_charging_network_usage_!$I5069&lt;=30,"Medium","High"))</f>
        <v>Medium</v>
      </c>
      <c r="O5069" s="6" t="str">
        <f t="shared" si="321"/>
        <v>Medium Satisfaction</v>
      </c>
      <c r="P5069" s="6" t="str">
        <f>IF(ev_charging_network_usage_!$H5069&lt;30,"Short Charging",IF(ev_charging_network_usage_!$H5069&lt;=60,"Medium Charging","Long Charging"))</f>
        <v>Long Charging</v>
      </c>
      <c r="Q5069" s="6">
        <f t="shared" si="320"/>
        <v>1</v>
      </c>
      <c r="R5069" s="30">
        <f t="shared" si="318"/>
        <v>0.26319444444444445</v>
      </c>
      <c r="S5069" s="28">
        <f t="shared" si="319"/>
        <v>45159</v>
      </c>
      <c r="T5069" s="28"/>
    </row>
    <row r="5070" spans="1:20" ht="13.2" x14ac:dyDescent="0.25">
      <c r="A5070" s="7" t="s">
        <v>11194</v>
      </c>
      <c r="B5070" s="7" t="s">
        <v>14</v>
      </c>
      <c r="C5070" s="7" t="s">
        <v>21</v>
      </c>
      <c r="D5070" s="7" t="s">
        <v>31</v>
      </c>
      <c r="E5070" s="7" t="s">
        <v>17</v>
      </c>
      <c r="F5070" s="8">
        <v>45448.65347222222</v>
      </c>
      <c r="G5070" s="8">
        <v>45448.684027777781</v>
      </c>
      <c r="H5070" s="7">
        <v>44</v>
      </c>
      <c r="I5070" s="7">
        <v>2.08</v>
      </c>
      <c r="J5070" s="7">
        <v>15</v>
      </c>
      <c r="K5070" s="7">
        <v>31.2</v>
      </c>
      <c r="L5070" s="7" t="s">
        <v>27</v>
      </c>
      <c r="M5070" s="9">
        <v>1</v>
      </c>
      <c r="N5070" s="6" t="str">
        <f>IF(ev_charging_network_usage_!$I5070&lt;=10,"Low",IF(ev_charging_network_usage_!$I5070&lt;=30,"Medium","High"))</f>
        <v>Low</v>
      </c>
      <c r="O5070" s="6" t="str">
        <f t="shared" si="321"/>
        <v>Low Satisfaction</v>
      </c>
      <c r="P5070" s="6" t="str">
        <f>IF(ev_charging_network_usage_!$H5070&lt;30,"Short Charging",IF(ev_charging_network_usage_!$H5070&lt;=60,"Medium Charging","Long Charging"))</f>
        <v>Medium Charging</v>
      </c>
      <c r="Q5070" s="6">
        <f t="shared" si="320"/>
        <v>1</v>
      </c>
      <c r="R5070" s="30">
        <f t="shared" si="318"/>
        <v>0.65347222222222223</v>
      </c>
      <c r="S5070" s="28">
        <f t="shared" si="319"/>
        <v>45448</v>
      </c>
      <c r="T5070" s="28"/>
    </row>
    <row r="5071" spans="1:20" ht="13.2" x14ac:dyDescent="0.25">
      <c r="A5071" s="3" t="s">
        <v>11195</v>
      </c>
      <c r="B5071" s="3" t="s">
        <v>20</v>
      </c>
      <c r="C5071" s="3" t="s">
        <v>15</v>
      </c>
      <c r="D5071" s="3" t="s">
        <v>34</v>
      </c>
      <c r="E5071" s="3" t="s">
        <v>35</v>
      </c>
      <c r="F5071" s="3" t="s">
        <v>11196</v>
      </c>
      <c r="G5071" s="3" t="s">
        <v>11197</v>
      </c>
      <c r="H5071" s="3">
        <v>13</v>
      </c>
      <c r="I5071" s="3">
        <v>29.81</v>
      </c>
      <c r="J5071" s="3">
        <v>12</v>
      </c>
      <c r="K5071" s="3">
        <v>357.72</v>
      </c>
      <c r="L5071" s="3" t="s">
        <v>23</v>
      </c>
      <c r="M5071" s="5">
        <v>2</v>
      </c>
      <c r="N5071" s="6" t="str">
        <f>IF(ev_charging_network_usage_!$I5071&lt;=10,"Low",IF(ev_charging_network_usage_!$I5071&lt;=30,"Medium","High"))</f>
        <v>Medium</v>
      </c>
      <c r="O5071" s="6" t="str">
        <f t="shared" si="321"/>
        <v>Low Satisfaction</v>
      </c>
      <c r="P5071" s="6" t="str">
        <f>IF(ev_charging_network_usage_!$H5071&lt;30,"Short Charging",IF(ev_charging_network_usage_!$H5071&lt;=60,"Medium Charging","Long Charging"))</f>
        <v>Short Charging</v>
      </c>
      <c r="Q5071" s="6">
        <f t="shared" si="320"/>
        <v>3</v>
      </c>
      <c r="R5071" s="30">
        <f t="shared" si="318"/>
        <v>4.0972222222222222E-2</v>
      </c>
      <c r="S5071" s="28">
        <f t="shared" si="319"/>
        <v>45519</v>
      </c>
      <c r="T5071" s="28"/>
    </row>
    <row r="5072" spans="1:20" ht="13.2" x14ac:dyDescent="0.25">
      <c r="A5072" s="7" t="s">
        <v>11198</v>
      </c>
      <c r="B5072" s="7" t="s">
        <v>43</v>
      </c>
      <c r="C5072" s="7" t="s">
        <v>30</v>
      </c>
      <c r="D5072" s="7" t="s">
        <v>22</v>
      </c>
      <c r="E5072" s="7" t="s">
        <v>17</v>
      </c>
      <c r="F5072" s="8">
        <v>45301.18472222222</v>
      </c>
      <c r="G5072" s="8">
        <v>45301.192361111112</v>
      </c>
      <c r="H5072" s="7">
        <v>11</v>
      </c>
      <c r="I5072" s="7">
        <v>33.450000000000003</v>
      </c>
      <c r="J5072" s="7">
        <v>8</v>
      </c>
      <c r="K5072" s="7">
        <v>267.60000000000002</v>
      </c>
      <c r="L5072" s="7" t="s">
        <v>18</v>
      </c>
      <c r="M5072" s="9">
        <v>5</v>
      </c>
      <c r="N5072" s="6" t="str">
        <f>IF(ev_charging_network_usage_!$I5072&lt;=10,"Low",IF(ev_charging_network_usage_!$I5072&lt;=30,"Medium","High"))</f>
        <v>High</v>
      </c>
      <c r="O5072" s="6" t="str">
        <f t="shared" si="321"/>
        <v>High Satisfaction</v>
      </c>
      <c r="P5072" s="6" t="str">
        <f>IF(ev_charging_network_usage_!$H5072&lt;30,"Short Charging",IF(ev_charging_network_usage_!$H5072&lt;=60,"Medium Charging","Long Charging"))</f>
        <v>Short Charging</v>
      </c>
      <c r="Q5072" s="6">
        <f t="shared" si="320"/>
        <v>2</v>
      </c>
      <c r="R5072" s="30">
        <f t="shared" si="318"/>
        <v>0.18472222222222223</v>
      </c>
      <c r="S5072" s="28">
        <f t="shared" si="319"/>
        <v>45301</v>
      </c>
      <c r="T5072" s="28"/>
    </row>
    <row r="5073" spans="1:20" ht="13.2" x14ac:dyDescent="0.25">
      <c r="A5073" s="3" t="s">
        <v>11199</v>
      </c>
      <c r="B5073" s="3" t="s">
        <v>43</v>
      </c>
      <c r="C5073" s="3" t="s">
        <v>15</v>
      </c>
      <c r="D5073" s="3" t="s">
        <v>34</v>
      </c>
      <c r="E5073" s="3" t="s">
        <v>17</v>
      </c>
      <c r="F5073" s="3" t="s">
        <v>11200</v>
      </c>
      <c r="G5073" s="3" t="s">
        <v>11201</v>
      </c>
      <c r="H5073" s="3">
        <v>75</v>
      </c>
      <c r="I5073" s="3">
        <v>26.97</v>
      </c>
      <c r="J5073" s="3">
        <v>15</v>
      </c>
      <c r="K5073" s="3">
        <v>404.55</v>
      </c>
      <c r="L5073" s="3" t="s">
        <v>27</v>
      </c>
      <c r="M5073" s="5">
        <v>5</v>
      </c>
      <c r="N5073" s="6" t="str">
        <f>IF(ev_charging_network_usage_!$I5073&lt;=10,"Low",IF(ev_charging_network_usage_!$I5073&lt;=30,"Medium","High"))</f>
        <v>Medium</v>
      </c>
      <c r="O5073" s="6" t="str">
        <f t="shared" si="321"/>
        <v>High Satisfaction</v>
      </c>
      <c r="P5073" s="6" t="str">
        <f>IF(ev_charging_network_usage_!$H5073&lt;30,"Short Charging",IF(ev_charging_network_usage_!$H5073&lt;=60,"Medium Charging","Long Charging"))</f>
        <v>Long Charging</v>
      </c>
      <c r="Q5073" s="6">
        <f t="shared" si="320"/>
        <v>3</v>
      </c>
      <c r="R5073" s="30">
        <f t="shared" si="318"/>
        <v>0.97222222222222221</v>
      </c>
      <c r="S5073" s="28">
        <f t="shared" si="319"/>
        <v>45468</v>
      </c>
      <c r="T5073" s="28"/>
    </row>
    <row r="5074" spans="1:20" ht="13.2" x14ac:dyDescent="0.25">
      <c r="A5074" s="7" t="s">
        <v>11202</v>
      </c>
      <c r="B5074" s="7" t="s">
        <v>43</v>
      </c>
      <c r="C5074" s="7" t="s">
        <v>15</v>
      </c>
      <c r="D5074" s="7" t="s">
        <v>31</v>
      </c>
      <c r="E5074" s="7" t="s">
        <v>17</v>
      </c>
      <c r="F5074" s="7" t="s">
        <v>11203</v>
      </c>
      <c r="G5074" s="7" t="s">
        <v>11204</v>
      </c>
      <c r="H5074" s="7">
        <v>69</v>
      </c>
      <c r="I5074" s="7">
        <v>28.39</v>
      </c>
      <c r="J5074" s="7">
        <v>15</v>
      </c>
      <c r="K5074" s="7">
        <v>425.85</v>
      </c>
      <c r="L5074" s="7" t="s">
        <v>38</v>
      </c>
      <c r="M5074" s="9">
        <v>3</v>
      </c>
      <c r="N5074" s="6" t="str">
        <f>IF(ev_charging_network_usage_!$I5074&lt;=10,"Low",IF(ev_charging_network_usage_!$I5074&lt;=30,"Medium","High"))</f>
        <v>Medium</v>
      </c>
      <c r="O5074" s="6" t="str">
        <f t="shared" si="321"/>
        <v>Medium Satisfaction</v>
      </c>
      <c r="P5074" s="6" t="str">
        <f>IF(ev_charging_network_usage_!$H5074&lt;30,"Short Charging",IF(ev_charging_network_usage_!$H5074&lt;=60,"Medium Charging","Long Charging"))</f>
        <v>Long Charging</v>
      </c>
      <c r="Q5074" s="6">
        <f t="shared" si="320"/>
        <v>3</v>
      </c>
      <c r="R5074" s="30">
        <f t="shared" si="318"/>
        <v>0.52777777777777779</v>
      </c>
      <c r="S5074" s="28">
        <f t="shared" si="319"/>
        <v>45291</v>
      </c>
      <c r="T5074" s="28"/>
    </row>
    <row r="5075" spans="1:20" ht="13.2" x14ac:dyDescent="0.25">
      <c r="A5075" s="3" t="s">
        <v>11205</v>
      </c>
      <c r="B5075" s="3" t="s">
        <v>59</v>
      </c>
      <c r="C5075" s="3" t="s">
        <v>30</v>
      </c>
      <c r="D5075" s="3" t="s">
        <v>31</v>
      </c>
      <c r="E5075" s="3" t="s">
        <v>17</v>
      </c>
      <c r="F5075" s="3" t="s">
        <v>11206</v>
      </c>
      <c r="G5075" s="3" t="s">
        <v>11207</v>
      </c>
      <c r="H5075" s="3">
        <v>66</v>
      </c>
      <c r="I5075" s="3">
        <v>29.94</v>
      </c>
      <c r="J5075" s="3">
        <v>10</v>
      </c>
      <c r="K5075" s="3">
        <v>299.39999999999998</v>
      </c>
      <c r="L5075" s="3" t="s">
        <v>18</v>
      </c>
      <c r="M5075" s="5">
        <v>4</v>
      </c>
      <c r="N5075" s="6" t="str">
        <f>IF(ev_charging_network_usage_!$I5075&lt;=10,"Low",IF(ev_charging_network_usage_!$I5075&lt;=30,"Medium","High"))</f>
        <v>Medium</v>
      </c>
      <c r="O5075" s="6" t="str">
        <f t="shared" si="321"/>
        <v>Medium Satisfaction</v>
      </c>
      <c r="P5075" s="6" t="str">
        <f>IF(ev_charging_network_usage_!$H5075&lt;30,"Short Charging",IF(ev_charging_network_usage_!$H5075&lt;=60,"Medium Charging","Long Charging"))</f>
        <v>Long Charging</v>
      </c>
      <c r="Q5075" s="6">
        <f t="shared" si="320"/>
        <v>2</v>
      </c>
      <c r="R5075" s="30">
        <f t="shared" si="318"/>
        <v>0.6743055555555556</v>
      </c>
      <c r="S5075" s="28">
        <f t="shared" si="319"/>
        <v>45306</v>
      </c>
      <c r="T5075" s="28"/>
    </row>
    <row r="5076" spans="1:20" ht="13.2" x14ac:dyDescent="0.25">
      <c r="A5076" s="7" t="s">
        <v>11208</v>
      </c>
      <c r="B5076" s="7" t="s">
        <v>59</v>
      </c>
      <c r="C5076" s="7" t="s">
        <v>30</v>
      </c>
      <c r="D5076" s="7" t="s">
        <v>34</v>
      </c>
      <c r="E5076" s="7" t="s">
        <v>17</v>
      </c>
      <c r="F5076" s="7" t="s">
        <v>11209</v>
      </c>
      <c r="G5076" s="7" t="s">
        <v>11210</v>
      </c>
      <c r="H5076" s="7">
        <v>34</v>
      </c>
      <c r="I5076" s="7">
        <v>57.15</v>
      </c>
      <c r="J5076" s="7">
        <v>10</v>
      </c>
      <c r="K5076" s="7">
        <v>571.5</v>
      </c>
      <c r="L5076" s="7" t="s">
        <v>18</v>
      </c>
      <c r="M5076" s="9">
        <v>1</v>
      </c>
      <c r="N5076" s="6" t="str">
        <f>IF(ev_charging_network_usage_!$I5076&lt;=10,"Low",IF(ev_charging_network_usage_!$I5076&lt;=30,"Medium","High"))</f>
        <v>High</v>
      </c>
      <c r="O5076" s="6" t="str">
        <f t="shared" si="321"/>
        <v>Low Satisfaction</v>
      </c>
      <c r="P5076" s="6" t="str">
        <f>IF(ev_charging_network_usage_!$H5076&lt;30,"Short Charging",IF(ev_charging_network_usage_!$H5076&lt;=60,"Medium Charging","Long Charging"))</f>
        <v>Medium Charging</v>
      </c>
      <c r="Q5076" s="6">
        <f t="shared" si="320"/>
        <v>2</v>
      </c>
      <c r="R5076" s="30">
        <f t="shared" si="318"/>
        <v>4.1666666666666664E-2</v>
      </c>
      <c r="S5076" s="28">
        <f t="shared" si="319"/>
        <v>45120</v>
      </c>
      <c r="T5076" s="28"/>
    </row>
    <row r="5077" spans="1:20" ht="13.2" x14ac:dyDescent="0.25">
      <c r="A5077" s="3" t="s">
        <v>11211</v>
      </c>
      <c r="B5077" s="3" t="s">
        <v>14</v>
      </c>
      <c r="C5077" s="3" t="s">
        <v>15</v>
      </c>
      <c r="D5077" s="3" t="s">
        <v>34</v>
      </c>
      <c r="E5077" s="3" t="s">
        <v>17</v>
      </c>
      <c r="F5077" s="4">
        <v>45173.90347222222</v>
      </c>
      <c r="G5077" s="4">
        <v>45173.957638888889</v>
      </c>
      <c r="H5077" s="3">
        <v>78</v>
      </c>
      <c r="I5077" s="3">
        <v>46.53</v>
      </c>
      <c r="J5077" s="3">
        <v>8</v>
      </c>
      <c r="K5077" s="3">
        <v>372.24</v>
      </c>
      <c r="L5077" s="3" t="s">
        <v>38</v>
      </c>
      <c r="M5077" s="5">
        <v>4</v>
      </c>
      <c r="N5077" s="6" t="str">
        <f>IF(ev_charging_network_usage_!$I5077&lt;=10,"Low",IF(ev_charging_network_usage_!$I5077&lt;=30,"Medium","High"))</f>
        <v>High</v>
      </c>
      <c r="O5077" s="6" t="str">
        <f t="shared" si="321"/>
        <v>Medium Satisfaction</v>
      </c>
      <c r="P5077" s="6" t="str">
        <f>IF(ev_charging_network_usage_!$H5077&lt;30,"Short Charging",IF(ev_charging_network_usage_!$H5077&lt;=60,"Medium Charging","Long Charging"))</f>
        <v>Long Charging</v>
      </c>
      <c r="Q5077" s="6">
        <f t="shared" si="320"/>
        <v>3</v>
      </c>
      <c r="R5077" s="30">
        <f t="shared" si="318"/>
        <v>0.90347222222222223</v>
      </c>
      <c r="S5077" s="28">
        <f t="shared" si="319"/>
        <v>45173</v>
      </c>
      <c r="T5077" s="28"/>
    </row>
    <row r="5078" spans="1:20" ht="13.2" x14ac:dyDescent="0.25">
      <c r="A5078" s="7" t="s">
        <v>11212</v>
      </c>
      <c r="B5078" s="7" t="s">
        <v>55</v>
      </c>
      <c r="C5078" s="7" t="s">
        <v>30</v>
      </c>
      <c r="D5078" s="7" t="s">
        <v>16</v>
      </c>
      <c r="E5078" s="7" t="s">
        <v>17</v>
      </c>
      <c r="F5078" s="11">
        <v>45637.104166666664</v>
      </c>
      <c r="G5078" s="11">
        <v>45637.111111111109</v>
      </c>
      <c r="H5078" s="7">
        <v>10</v>
      </c>
      <c r="I5078" s="7">
        <v>18.8</v>
      </c>
      <c r="J5078" s="7">
        <v>8</v>
      </c>
      <c r="K5078" s="7">
        <v>150.4</v>
      </c>
      <c r="L5078" s="7" t="s">
        <v>23</v>
      </c>
      <c r="M5078" s="9">
        <v>5</v>
      </c>
      <c r="N5078" s="6" t="str">
        <f>IF(ev_charging_network_usage_!$I5078&lt;=10,"Low",IF(ev_charging_network_usage_!$I5078&lt;=30,"Medium","High"))</f>
        <v>Medium</v>
      </c>
      <c r="O5078" s="6" t="str">
        <f t="shared" si="321"/>
        <v>High Satisfaction</v>
      </c>
      <c r="P5078" s="6" t="str">
        <f>IF(ev_charging_network_usage_!$H5078&lt;30,"Short Charging",IF(ev_charging_network_usage_!$H5078&lt;=60,"Medium Charging","Long Charging"))</f>
        <v>Short Charging</v>
      </c>
      <c r="Q5078" s="6">
        <f t="shared" si="320"/>
        <v>2</v>
      </c>
      <c r="R5078" s="30">
        <f t="shared" si="318"/>
        <v>0.10416666666666667</v>
      </c>
      <c r="S5078" s="28">
        <f t="shared" si="319"/>
        <v>45637</v>
      </c>
      <c r="T5078" s="28"/>
    </row>
    <row r="5079" spans="1:20" ht="13.2" x14ac:dyDescent="0.25">
      <c r="A5079" s="3" t="s">
        <v>11213</v>
      </c>
      <c r="B5079" s="3" t="s">
        <v>20</v>
      </c>
      <c r="C5079" s="3" t="s">
        <v>21</v>
      </c>
      <c r="D5079" s="3" t="s">
        <v>22</v>
      </c>
      <c r="E5079" s="3" t="s">
        <v>17</v>
      </c>
      <c r="F5079" s="3" t="s">
        <v>11214</v>
      </c>
      <c r="G5079" s="3" t="s">
        <v>11215</v>
      </c>
      <c r="H5079" s="3">
        <v>86</v>
      </c>
      <c r="I5079" s="3">
        <v>12.41</v>
      </c>
      <c r="J5079" s="3">
        <v>8</v>
      </c>
      <c r="K5079" s="3">
        <v>99.28</v>
      </c>
      <c r="L5079" s="3" t="s">
        <v>38</v>
      </c>
      <c r="M5079" s="5">
        <v>3</v>
      </c>
      <c r="N5079" s="6" t="str">
        <f>IF(ev_charging_network_usage_!$I5079&lt;=10,"Low",IF(ev_charging_network_usage_!$I5079&lt;=30,"Medium","High"))</f>
        <v>Medium</v>
      </c>
      <c r="O5079" s="6" t="str">
        <f t="shared" si="321"/>
        <v>Medium Satisfaction</v>
      </c>
      <c r="P5079" s="6" t="str">
        <f>IF(ev_charging_network_usage_!$H5079&lt;30,"Short Charging",IF(ev_charging_network_usage_!$H5079&lt;=60,"Medium Charging","Long Charging"))</f>
        <v>Long Charging</v>
      </c>
      <c r="Q5079" s="6">
        <f t="shared" si="320"/>
        <v>1</v>
      </c>
      <c r="R5079" s="30">
        <f t="shared" si="318"/>
        <v>0.63888888888888884</v>
      </c>
      <c r="S5079" s="28">
        <f t="shared" si="319"/>
        <v>45466</v>
      </c>
      <c r="T5079" s="28"/>
    </row>
    <row r="5080" spans="1:20" ht="13.2" x14ac:dyDescent="0.25">
      <c r="A5080" s="7" t="s">
        <v>11216</v>
      </c>
      <c r="B5080" s="7" t="s">
        <v>48</v>
      </c>
      <c r="C5080" s="7" t="s">
        <v>21</v>
      </c>
      <c r="D5080" s="7" t="s">
        <v>16</v>
      </c>
      <c r="E5080" s="7" t="s">
        <v>17</v>
      </c>
      <c r="F5080" s="7" t="s">
        <v>11217</v>
      </c>
      <c r="G5080" s="7" t="s">
        <v>11218</v>
      </c>
      <c r="H5080" s="7">
        <v>16</v>
      </c>
      <c r="I5080" s="7">
        <v>20.25</v>
      </c>
      <c r="J5080" s="7">
        <v>8</v>
      </c>
      <c r="K5080" s="7">
        <v>162</v>
      </c>
      <c r="L5080" s="7" t="s">
        <v>38</v>
      </c>
      <c r="M5080" s="9">
        <v>2</v>
      </c>
      <c r="N5080" s="6" t="str">
        <f>IF(ev_charging_network_usage_!$I5080&lt;=10,"Low",IF(ev_charging_network_usage_!$I5080&lt;=30,"Medium","High"))</f>
        <v>Medium</v>
      </c>
      <c r="O5080" s="6" t="str">
        <f t="shared" si="321"/>
        <v>Low Satisfaction</v>
      </c>
      <c r="P5080" s="6" t="str">
        <f>IF(ev_charging_network_usage_!$H5080&lt;30,"Short Charging",IF(ev_charging_network_usage_!$H5080&lt;=60,"Medium Charging","Long Charging"))</f>
        <v>Short Charging</v>
      </c>
      <c r="Q5080" s="6">
        <f t="shared" si="320"/>
        <v>1</v>
      </c>
      <c r="R5080" s="30">
        <f t="shared" si="318"/>
        <v>0.66180555555555554</v>
      </c>
      <c r="S5080" s="28">
        <f t="shared" si="319"/>
        <v>44949</v>
      </c>
      <c r="T5080" s="28"/>
    </row>
    <row r="5081" spans="1:20" ht="13.2" x14ac:dyDescent="0.25">
      <c r="A5081" s="3" t="s">
        <v>11219</v>
      </c>
      <c r="B5081" s="3" t="s">
        <v>29</v>
      </c>
      <c r="C5081" s="3" t="s">
        <v>15</v>
      </c>
      <c r="D5081" s="3" t="s">
        <v>34</v>
      </c>
      <c r="E5081" s="3" t="s">
        <v>35</v>
      </c>
      <c r="F5081" s="4">
        <v>45536.864583333336</v>
      </c>
      <c r="G5081" s="4">
        <v>45536.947222222225</v>
      </c>
      <c r="H5081" s="3">
        <v>119</v>
      </c>
      <c r="I5081" s="3">
        <v>32.24</v>
      </c>
      <c r="J5081" s="3">
        <v>10</v>
      </c>
      <c r="K5081" s="3">
        <v>322.39999999999998</v>
      </c>
      <c r="L5081" s="3" t="s">
        <v>23</v>
      </c>
      <c r="M5081" s="5">
        <v>3</v>
      </c>
      <c r="N5081" s="6" t="str">
        <f>IF(ev_charging_network_usage_!$I5081&lt;=10,"Low",IF(ev_charging_network_usage_!$I5081&lt;=30,"Medium","High"))</f>
        <v>High</v>
      </c>
      <c r="O5081" s="6" t="str">
        <f t="shared" si="321"/>
        <v>Medium Satisfaction</v>
      </c>
      <c r="P5081" s="6" t="str">
        <f>IF(ev_charging_network_usage_!$H5081&lt;30,"Short Charging",IF(ev_charging_network_usage_!$H5081&lt;=60,"Medium Charging","Long Charging"))</f>
        <v>Long Charging</v>
      </c>
      <c r="Q5081" s="6">
        <f t="shared" si="320"/>
        <v>3</v>
      </c>
      <c r="R5081" s="30">
        <f t="shared" si="318"/>
        <v>0.86458333333333337</v>
      </c>
      <c r="S5081" s="28">
        <f t="shared" si="319"/>
        <v>45536</v>
      </c>
      <c r="T5081" s="28"/>
    </row>
    <row r="5082" spans="1:20" ht="13.2" x14ac:dyDescent="0.25">
      <c r="A5082" s="7" t="s">
        <v>11220</v>
      </c>
      <c r="B5082" s="7" t="s">
        <v>43</v>
      </c>
      <c r="C5082" s="7" t="s">
        <v>30</v>
      </c>
      <c r="D5082" s="7" t="s">
        <v>34</v>
      </c>
      <c r="E5082" s="7" t="s">
        <v>35</v>
      </c>
      <c r="F5082" s="8">
        <v>45598.786805555559</v>
      </c>
      <c r="G5082" s="8">
        <v>45598.800694444442</v>
      </c>
      <c r="H5082" s="7">
        <v>20</v>
      </c>
      <c r="I5082" s="7">
        <v>7.42</v>
      </c>
      <c r="J5082" s="7">
        <v>10</v>
      </c>
      <c r="K5082" s="7">
        <v>74.2</v>
      </c>
      <c r="L5082" s="7" t="s">
        <v>27</v>
      </c>
      <c r="M5082" s="9">
        <v>2</v>
      </c>
      <c r="N5082" s="6" t="str">
        <f>IF(ev_charging_network_usage_!$I5082&lt;=10,"Low",IF(ev_charging_network_usage_!$I5082&lt;=30,"Medium","High"))</f>
        <v>Low</v>
      </c>
      <c r="O5082" s="6" t="str">
        <f t="shared" si="321"/>
        <v>Low Satisfaction</v>
      </c>
      <c r="P5082" s="6" t="str">
        <f>IF(ev_charging_network_usage_!$H5082&lt;30,"Short Charging",IF(ev_charging_network_usage_!$H5082&lt;=60,"Medium Charging","Long Charging"))</f>
        <v>Short Charging</v>
      </c>
      <c r="Q5082" s="6">
        <f t="shared" si="320"/>
        <v>2</v>
      </c>
      <c r="R5082" s="30">
        <f t="shared" si="318"/>
        <v>0.78680555555555554</v>
      </c>
      <c r="S5082" s="28">
        <f t="shared" si="319"/>
        <v>45598</v>
      </c>
      <c r="T5082" s="28"/>
    </row>
    <row r="5083" spans="1:20" ht="13.2" x14ac:dyDescent="0.25">
      <c r="A5083" s="3" t="s">
        <v>11221</v>
      </c>
      <c r="B5083" s="3" t="s">
        <v>43</v>
      </c>
      <c r="C5083" s="3" t="s">
        <v>30</v>
      </c>
      <c r="D5083" s="3" t="s">
        <v>22</v>
      </c>
      <c r="E5083" s="3" t="s">
        <v>35</v>
      </c>
      <c r="F5083" s="4">
        <v>45598.422222222223</v>
      </c>
      <c r="G5083" s="4">
        <v>45598.480555555558</v>
      </c>
      <c r="H5083" s="3">
        <v>84</v>
      </c>
      <c r="I5083" s="3">
        <v>19.48</v>
      </c>
      <c r="J5083" s="3">
        <v>10</v>
      </c>
      <c r="K5083" s="3">
        <v>194.8</v>
      </c>
      <c r="L5083" s="3" t="s">
        <v>38</v>
      </c>
      <c r="M5083" s="5">
        <v>1</v>
      </c>
      <c r="N5083" s="6" t="str">
        <f>IF(ev_charging_network_usage_!$I5083&lt;=10,"Low",IF(ev_charging_network_usage_!$I5083&lt;=30,"Medium","High"))</f>
        <v>Medium</v>
      </c>
      <c r="O5083" s="6" t="str">
        <f t="shared" si="321"/>
        <v>Low Satisfaction</v>
      </c>
      <c r="P5083" s="6" t="str">
        <f>IF(ev_charging_network_usage_!$H5083&lt;30,"Short Charging",IF(ev_charging_network_usage_!$H5083&lt;=60,"Medium Charging","Long Charging"))</f>
        <v>Long Charging</v>
      </c>
      <c r="Q5083" s="6">
        <f t="shared" si="320"/>
        <v>2</v>
      </c>
      <c r="R5083" s="30">
        <f t="shared" si="318"/>
        <v>0.42222222222222222</v>
      </c>
      <c r="S5083" s="28">
        <f t="shared" si="319"/>
        <v>45598</v>
      </c>
      <c r="T5083" s="28"/>
    </row>
    <row r="5084" spans="1:20" ht="13.2" x14ac:dyDescent="0.25">
      <c r="A5084" s="7" t="s">
        <v>11222</v>
      </c>
      <c r="B5084" s="7" t="s">
        <v>48</v>
      </c>
      <c r="C5084" s="7" t="s">
        <v>30</v>
      </c>
      <c r="D5084" s="7" t="s">
        <v>34</v>
      </c>
      <c r="E5084" s="7" t="s">
        <v>17</v>
      </c>
      <c r="F5084" s="7" t="s">
        <v>11223</v>
      </c>
      <c r="G5084" s="7" t="s">
        <v>11224</v>
      </c>
      <c r="H5084" s="7">
        <v>82</v>
      </c>
      <c r="I5084" s="7">
        <v>5.69</v>
      </c>
      <c r="J5084" s="7">
        <v>8</v>
      </c>
      <c r="K5084" s="7">
        <v>45.52</v>
      </c>
      <c r="L5084" s="7" t="s">
        <v>23</v>
      </c>
      <c r="M5084" s="9">
        <v>5</v>
      </c>
      <c r="N5084" s="6" t="str">
        <f>IF(ev_charging_network_usage_!$I5084&lt;=10,"Low",IF(ev_charging_network_usage_!$I5084&lt;=30,"Medium","High"))</f>
        <v>Low</v>
      </c>
      <c r="O5084" s="6" t="str">
        <f t="shared" si="321"/>
        <v>High Satisfaction</v>
      </c>
      <c r="P5084" s="6" t="str">
        <f>IF(ev_charging_network_usage_!$H5084&lt;30,"Short Charging",IF(ev_charging_network_usage_!$H5084&lt;=60,"Medium Charging","Long Charging"))</f>
        <v>Long Charging</v>
      </c>
      <c r="Q5084" s="6">
        <f t="shared" si="320"/>
        <v>2</v>
      </c>
      <c r="R5084" s="30">
        <f t="shared" si="318"/>
        <v>0.7631944444444444</v>
      </c>
      <c r="S5084" s="28">
        <f t="shared" si="319"/>
        <v>45405</v>
      </c>
      <c r="T5084" s="28"/>
    </row>
    <row r="5085" spans="1:20" ht="13.2" x14ac:dyDescent="0.25">
      <c r="A5085" s="3" t="s">
        <v>11225</v>
      </c>
      <c r="B5085" s="3" t="s">
        <v>43</v>
      </c>
      <c r="C5085" s="3" t="s">
        <v>30</v>
      </c>
      <c r="D5085" s="3" t="s">
        <v>31</v>
      </c>
      <c r="E5085" s="3" t="s">
        <v>35</v>
      </c>
      <c r="F5085" s="4">
        <v>44991.035416666666</v>
      </c>
      <c r="G5085" s="4">
        <v>44991.104166666664</v>
      </c>
      <c r="H5085" s="3">
        <v>99</v>
      </c>
      <c r="I5085" s="3">
        <v>35.9</v>
      </c>
      <c r="J5085" s="3">
        <v>15</v>
      </c>
      <c r="K5085" s="3">
        <v>538.5</v>
      </c>
      <c r="L5085" s="3" t="s">
        <v>27</v>
      </c>
      <c r="M5085" s="5">
        <v>2</v>
      </c>
      <c r="N5085" s="6" t="str">
        <f>IF(ev_charging_network_usage_!$I5085&lt;=10,"Low",IF(ev_charging_network_usage_!$I5085&lt;=30,"Medium","High"))</f>
        <v>High</v>
      </c>
      <c r="O5085" s="6" t="str">
        <f t="shared" si="321"/>
        <v>Low Satisfaction</v>
      </c>
      <c r="P5085" s="6" t="str">
        <f>IF(ev_charging_network_usage_!$H5085&lt;30,"Short Charging",IF(ev_charging_network_usage_!$H5085&lt;=60,"Medium Charging","Long Charging"))</f>
        <v>Long Charging</v>
      </c>
      <c r="Q5085" s="6">
        <f t="shared" si="320"/>
        <v>2</v>
      </c>
      <c r="R5085" s="30">
        <f t="shared" si="318"/>
        <v>3.5416666666666666E-2</v>
      </c>
      <c r="S5085" s="28">
        <f t="shared" si="319"/>
        <v>44991</v>
      </c>
      <c r="T5085" s="28"/>
    </row>
    <row r="5086" spans="1:20" ht="13.2" x14ac:dyDescent="0.25">
      <c r="A5086" s="7" t="s">
        <v>11226</v>
      </c>
      <c r="B5086" s="7" t="s">
        <v>48</v>
      </c>
      <c r="C5086" s="7" t="s">
        <v>21</v>
      </c>
      <c r="D5086" s="7" t="s">
        <v>34</v>
      </c>
      <c r="E5086" s="7" t="s">
        <v>17</v>
      </c>
      <c r="F5086" s="8">
        <v>45506.794444444444</v>
      </c>
      <c r="G5086" s="8">
        <v>45506.835416666669</v>
      </c>
      <c r="H5086" s="7">
        <v>59</v>
      </c>
      <c r="I5086" s="7">
        <v>28.51</v>
      </c>
      <c r="J5086" s="7">
        <v>10</v>
      </c>
      <c r="K5086" s="7">
        <v>285.10000000000002</v>
      </c>
      <c r="L5086" s="7" t="s">
        <v>18</v>
      </c>
      <c r="M5086" s="9">
        <v>5</v>
      </c>
      <c r="N5086" s="6" t="str">
        <f>IF(ev_charging_network_usage_!$I5086&lt;=10,"Low",IF(ev_charging_network_usage_!$I5086&lt;=30,"Medium","High"))</f>
        <v>Medium</v>
      </c>
      <c r="O5086" s="6" t="str">
        <f t="shared" si="321"/>
        <v>High Satisfaction</v>
      </c>
      <c r="P5086" s="6" t="str">
        <f>IF(ev_charging_network_usage_!$H5086&lt;30,"Short Charging",IF(ev_charging_network_usage_!$H5086&lt;=60,"Medium Charging","Long Charging"))</f>
        <v>Medium Charging</v>
      </c>
      <c r="Q5086" s="6">
        <f t="shared" si="320"/>
        <v>1</v>
      </c>
      <c r="R5086" s="30">
        <f t="shared" si="318"/>
        <v>0.7944444444444444</v>
      </c>
      <c r="S5086" s="28">
        <f t="shared" si="319"/>
        <v>45506</v>
      </c>
      <c r="T5086" s="28"/>
    </row>
    <row r="5087" spans="1:20" ht="13.2" x14ac:dyDescent="0.25">
      <c r="A5087" s="3" t="s">
        <v>11227</v>
      </c>
      <c r="B5087" s="3" t="s">
        <v>20</v>
      </c>
      <c r="C5087" s="3" t="s">
        <v>21</v>
      </c>
      <c r="D5087" s="3" t="s">
        <v>34</v>
      </c>
      <c r="E5087" s="3" t="s">
        <v>35</v>
      </c>
      <c r="F5087" s="4">
        <v>45353.688888888886</v>
      </c>
      <c r="G5087" s="4">
        <v>45353.725694444445</v>
      </c>
      <c r="H5087" s="3">
        <v>53</v>
      </c>
      <c r="I5087" s="3">
        <v>50.22</v>
      </c>
      <c r="J5087" s="3">
        <v>12</v>
      </c>
      <c r="K5087" s="3">
        <v>602.64</v>
      </c>
      <c r="L5087" s="3" t="s">
        <v>18</v>
      </c>
      <c r="M5087" s="5">
        <v>4</v>
      </c>
      <c r="N5087" s="6" t="str">
        <f>IF(ev_charging_network_usage_!$I5087&lt;=10,"Low",IF(ev_charging_network_usage_!$I5087&lt;=30,"Medium","High"))</f>
        <v>High</v>
      </c>
      <c r="O5087" s="6" t="str">
        <f t="shared" si="321"/>
        <v>Medium Satisfaction</v>
      </c>
      <c r="P5087" s="6" t="str">
        <f>IF(ev_charging_network_usage_!$H5087&lt;30,"Short Charging",IF(ev_charging_network_usage_!$H5087&lt;=60,"Medium Charging","Long Charging"))</f>
        <v>Medium Charging</v>
      </c>
      <c r="Q5087" s="6">
        <f t="shared" si="320"/>
        <v>1</v>
      </c>
      <c r="R5087" s="30">
        <f t="shared" si="318"/>
        <v>0.68888888888888888</v>
      </c>
      <c r="S5087" s="28">
        <f t="shared" si="319"/>
        <v>45353</v>
      </c>
      <c r="T5087" s="28"/>
    </row>
    <row r="5088" spans="1:20" ht="13.2" x14ac:dyDescent="0.25">
      <c r="A5088" s="7" t="s">
        <v>11228</v>
      </c>
      <c r="B5088" s="7" t="s">
        <v>20</v>
      </c>
      <c r="C5088" s="7" t="s">
        <v>21</v>
      </c>
      <c r="D5088" s="7" t="s">
        <v>31</v>
      </c>
      <c r="E5088" s="7" t="s">
        <v>17</v>
      </c>
      <c r="F5088" s="7" t="s">
        <v>11229</v>
      </c>
      <c r="G5088" s="7" t="s">
        <v>11230</v>
      </c>
      <c r="H5088" s="7">
        <v>40</v>
      </c>
      <c r="I5088" s="7">
        <v>46.62</v>
      </c>
      <c r="J5088" s="7">
        <v>12</v>
      </c>
      <c r="K5088" s="7">
        <v>559.44000000000005</v>
      </c>
      <c r="L5088" s="7" t="s">
        <v>23</v>
      </c>
      <c r="M5088" s="9">
        <v>5</v>
      </c>
      <c r="N5088" s="6" t="str">
        <f>IF(ev_charging_network_usage_!$I5088&lt;=10,"Low",IF(ev_charging_network_usage_!$I5088&lt;=30,"Medium","High"))</f>
        <v>High</v>
      </c>
      <c r="O5088" s="6" t="str">
        <f t="shared" si="321"/>
        <v>High Satisfaction</v>
      </c>
      <c r="P5088" s="6" t="str">
        <f>IF(ev_charging_network_usage_!$H5088&lt;30,"Short Charging",IF(ev_charging_network_usage_!$H5088&lt;=60,"Medium Charging","Long Charging"))</f>
        <v>Medium Charging</v>
      </c>
      <c r="Q5088" s="6">
        <f t="shared" si="320"/>
        <v>1</v>
      </c>
      <c r="R5088" s="30">
        <f t="shared" si="318"/>
        <v>6.25E-2</v>
      </c>
      <c r="S5088" s="28">
        <f t="shared" si="319"/>
        <v>45411</v>
      </c>
      <c r="T5088" s="28"/>
    </row>
    <row r="5089" spans="1:20" ht="13.2" x14ac:dyDescent="0.25">
      <c r="A5089" s="3" t="s">
        <v>11231</v>
      </c>
      <c r="B5089" s="3" t="s">
        <v>59</v>
      </c>
      <c r="C5089" s="3" t="s">
        <v>15</v>
      </c>
      <c r="D5089" s="3" t="s">
        <v>22</v>
      </c>
      <c r="E5089" s="3" t="s">
        <v>17</v>
      </c>
      <c r="F5089" s="4">
        <v>45444.384722222225</v>
      </c>
      <c r="G5089" s="4">
        <v>45444.452777777777</v>
      </c>
      <c r="H5089" s="3">
        <v>98</v>
      </c>
      <c r="I5089" s="3">
        <v>18.98</v>
      </c>
      <c r="J5089" s="3">
        <v>10</v>
      </c>
      <c r="K5089" s="3">
        <v>189.8</v>
      </c>
      <c r="L5089" s="3" t="s">
        <v>38</v>
      </c>
      <c r="M5089" s="5">
        <v>3</v>
      </c>
      <c r="N5089" s="6" t="str">
        <f>IF(ev_charging_network_usage_!$I5089&lt;=10,"Low",IF(ev_charging_network_usage_!$I5089&lt;=30,"Medium","High"))</f>
        <v>Medium</v>
      </c>
      <c r="O5089" s="6" t="str">
        <f t="shared" si="321"/>
        <v>Medium Satisfaction</v>
      </c>
      <c r="P5089" s="6" t="str">
        <f>IF(ev_charging_network_usage_!$H5089&lt;30,"Short Charging",IF(ev_charging_network_usage_!$H5089&lt;=60,"Medium Charging","Long Charging"))</f>
        <v>Long Charging</v>
      </c>
      <c r="Q5089" s="6">
        <f t="shared" si="320"/>
        <v>3</v>
      </c>
      <c r="R5089" s="30">
        <f t="shared" si="318"/>
        <v>0.38472222222222224</v>
      </c>
      <c r="S5089" s="28">
        <f t="shared" si="319"/>
        <v>45444</v>
      </c>
      <c r="T5089" s="28"/>
    </row>
    <row r="5090" spans="1:20" ht="13.2" x14ac:dyDescent="0.25">
      <c r="A5090" s="7" t="s">
        <v>11232</v>
      </c>
      <c r="B5090" s="7" t="s">
        <v>48</v>
      </c>
      <c r="C5090" s="7" t="s">
        <v>30</v>
      </c>
      <c r="D5090" s="7" t="s">
        <v>16</v>
      </c>
      <c r="E5090" s="7" t="s">
        <v>35</v>
      </c>
      <c r="F5090" s="7" t="s">
        <v>11233</v>
      </c>
      <c r="G5090" s="7" t="s">
        <v>11234</v>
      </c>
      <c r="H5090" s="7">
        <v>54</v>
      </c>
      <c r="I5090" s="7">
        <v>16.21</v>
      </c>
      <c r="J5090" s="7">
        <v>15</v>
      </c>
      <c r="K5090" s="7">
        <v>243.15</v>
      </c>
      <c r="L5090" s="7" t="s">
        <v>38</v>
      </c>
      <c r="M5090" s="9">
        <v>5</v>
      </c>
      <c r="N5090" s="6" t="str">
        <f>IF(ev_charging_network_usage_!$I5090&lt;=10,"Low",IF(ev_charging_network_usage_!$I5090&lt;=30,"Medium","High"))</f>
        <v>Medium</v>
      </c>
      <c r="O5090" s="6" t="str">
        <f t="shared" si="321"/>
        <v>High Satisfaction</v>
      </c>
      <c r="P5090" s="6" t="str">
        <f>IF(ev_charging_network_usage_!$H5090&lt;30,"Short Charging",IF(ev_charging_network_usage_!$H5090&lt;=60,"Medium Charging","Long Charging"))</f>
        <v>Medium Charging</v>
      </c>
      <c r="Q5090" s="6">
        <f t="shared" si="320"/>
        <v>2</v>
      </c>
      <c r="R5090" s="30">
        <f t="shared" si="318"/>
        <v>0.85069444444444442</v>
      </c>
      <c r="S5090" s="28">
        <f t="shared" si="319"/>
        <v>45553</v>
      </c>
      <c r="T5090" s="28"/>
    </row>
    <row r="5091" spans="1:20" ht="13.2" x14ac:dyDescent="0.25">
      <c r="A5091" s="3" t="s">
        <v>11235</v>
      </c>
      <c r="B5091" s="3" t="s">
        <v>55</v>
      </c>
      <c r="C5091" s="3" t="s">
        <v>21</v>
      </c>
      <c r="D5091" s="3" t="s">
        <v>31</v>
      </c>
      <c r="E5091" s="3" t="s">
        <v>17</v>
      </c>
      <c r="F5091" s="3" t="s">
        <v>11236</v>
      </c>
      <c r="G5091" s="3" t="s">
        <v>11237</v>
      </c>
      <c r="H5091" s="3">
        <v>31</v>
      </c>
      <c r="I5091" s="3">
        <v>46.25</v>
      </c>
      <c r="J5091" s="3">
        <v>10</v>
      </c>
      <c r="K5091" s="3">
        <v>462.5</v>
      </c>
      <c r="L5091" s="3" t="s">
        <v>23</v>
      </c>
      <c r="M5091" s="5">
        <v>5</v>
      </c>
      <c r="N5091" s="6" t="str">
        <f>IF(ev_charging_network_usage_!$I5091&lt;=10,"Low",IF(ev_charging_network_usage_!$I5091&lt;=30,"Medium","High"))</f>
        <v>High</v>
      </c>
      <c r="O5091" s="6" t="str">
        <f t="shared" si="321"/>
        <v>High Satisfaction</v>
      </c>
      <c r="P5091" s="6" t="str">
        <f>IF(ev_charging_network_usage_!$H5091&lt;30,"Short Charging",IF(ev_charging_network_usage_!$H5091&lt;=60,"Medium Charging","Long Charging"))</f>
        <v>Medium Charging</v>
      </c>
      <c r="Q5091" s="6">
        <f t="shared" si="320"/>
        <v>1</v>
      </c>
      <c r="R5091" s="30">
        <f t="shared" si="318"/>
        <v>0.63263888888888886</v>
      </c>
      <c r="S5091" s="28">
        <f t="shared" si="319"/>
        <v>45456</v>
      </c>
      <c r="T5091" s="28"/>
    </row>
    <row r="5092" spans="1:20" ht="13.2" x14ac:dyDescent="0.25">
      <c r="A5092" s="7" t="s">
        <v>11238</v>
      </c>
      <c r="B5092" s="7" t="s">
        <v>14</v>
      </c>
      <c r="C5092" s="7" t="s">
        <v>15</v>
      </c>
      <c r="D5092" s="7" t="s">
        <v>31</v>
      </c>
      <c r="E5092" s="7" t="s">
        <v>35</v>
      </c>
      <c r="F5092" s="7" t="s">
        <v>11239</v>
      </c>
      <c r="G5092" s="7" t="s">
        <v>11240</v>
      </c>
      <c r="H5092" s="7">
        <v>53</v>
      </c>
      <c r="I5092" s="7">
        <v>58.82</v>
      </c>
      <c r="J5092" s="7">
        <v>15</v>
      </c>
      <c r="K5092" s="7">
        <v>882.3</v>
      </c>
      <c r="L5092" s="7" t="s">
        <v>23</v>
      </c>
      <c r="M5092" s="9">
        <v>4</v>
      </c>
      <c r="N5092" s="6" t="str">
        <f>IF(ev_charging_network_usage_!$I5092&lt;=10,"Low",IF(ev_charging_network_usage_!$I5092&lt;=30,"Medium","High"))</f>
        <v>High</v>
      </c>
      <c r="O5092" s="6" t="str">
        <f t="shared" si="321"/>
        <v>Medium Satisfaction</v>
      </c>
      <c r="P5092" s="6" t="str">
        <f>IF(ev_charging_network_usage_!$H5092&lt;30,"Short Charging",IF(ev_charging_network_usage_!$H5092&lt;=60,"Medium Charging","Long Charging"))</f>
        <v>Medium Charging</v>
      </c>
      <c r="Q5092" s="6">
        <f t="shared" si="320"/>
        <v>3</v>
      </c>
      <c r="R5092" s="30">
        <f t="shared" si="318"/>
        <v>0.84305555555555556</v>
      </c>
      <c r="S5092" s="28">
        <f t="shared" si="319"/>
        <v>45439</v>
      </c>
      <c r="T5092" s="28"/>
    </row>
    <row r="5093" spans="1:20" ht="13.2" x14ac:dyDescent="0.25">
      <c r="A5093" s="3" t="s">
        <v>11241</v>
      </c>
      <c r="B5093" s="3" t="s">
        <v>48</v>
      </c>
      <c r="C5093" s="3" t="s">
        <v>21</v>
      </c>
      <c r="D5093" s="3" t="s">
        <v>34</v>
      </c>
      <c r="E5093" s="3" t="s">
        <v>17</v>
      </c>
      <c r="F5093" s="3" t="s">
        <v>11242</v>
      </c>
      <c r="G5093" s="3" t="s">
        <v>11243</v>
      </c>
      <c r="H5093" s="3">
        <v>63</v>
      </c>
      <c r="I5093" s="3">
        <v>53.48</v>
      </c>
      <c r="J5093" s="3">
        <v>15</v>
      </c>
      <c r="K5093" s="3">
        <v>802.2</v>
      </c>
      <c r="L5093" s="3" t="s">
        <v>18</v>
      </c>
      <c r="M5093" s="5">
        <v>5</v>
      </c>
      <c r="N5093" s="6" t="str">
        <f>IF(ev_charging_network_usage_!$I5093&lt;=10,"Low",IF(ev_charging_network_usage_!$I5093&lt;=30,"Medium","High"))</f>
        <v>High</v>
      </c>
      <c r="O5093" s="6" t="str">
        <f t="shared" si="321"/>
        <v>High Satisfaction</v>
      </c>
      <c r="P5093" s="6" t="str">
        <f>IF(ev_charging_network_usage_!$H5093&lt;30,"Short Charging",IF(ev_charging_network_usage_!$H5093&lt;=60,"Medium Charging","Long Charging"))</f>
        <v>Long Charging</v>
      </c>
      <c r="Q5093" s="6">
        <f t="shared" si="320"/>
        <v>1</v>
      </c>
      <c r="R5093" s="30">
        <f t="shared" si="318"/>
        <v>0.60277777777777775</v>
      </c>
      <c r="S5093" s="28">
        <f t="shared" si="319"/>
        <v>45340</v>
      </c>
      <c r="T5093" s="28"/>
    </row>
    <row r="5094" spans="1:20" ht="13.2" x14ac:dyDescent="0.25">
      <c r="A5094" s="7" t="s">
        <v>11244</v>
      </c>
      <c r="B5094" s="7" t="s">
        <v>43</v>
      </c>
      <c r="C5094" s="7" t="s">
        <v>15</v>
      </c>
      <c r="D5094" s="7" t="s">
        <v>22</v>
      </c>
      <c r="E5094" s="7" t="s">
        <v>35</v>
      </c>
      <c r="F5094" s="7" t="s">
        <v>11245</v>
      </c>
      <c r="G5094" s="7" t="s">
        <v>11246</v>
      </c>
      <c r="H5094" s="7">
        <v>104</v>
      </c>
      <c r="I5094" s="7">
        <v>54.58</v>
      </c>
      <c r="J5094" s="7">
        <v>15</v>
      </c>
      <c r="K5094" s="7">
        <v>818.7</v>
      </c>
      <c r="L5094" s="7" t="s">
        <v>18</v>
      </c>
      <c r="M5094" s="9">
        <v>3</v>
      </c>
      <c r="N5094" s="6" t="str">
        <f>IF(ev_charging_network_usage_!$I5094&lt;=10,"Low",IF(ev_charging_network_usage_!$I5094&lt;=30,"Medium","High"))</f>
        <v>High</v>
      </c>
      <c r="O5094" s="6" t="str">
        <f t="shared" si="321"/>
        <v>Medium Satisfaction</v>
      </c>
      <c r="P5094" s="6" t="str">
        <f>IF(ev_charging_network_usage_!$H5094&lt;30,"Short Charging",IF(ev_charging_network_usage_!$H5094&lt;=60,"Medium Charging","Long Charging"))</f>
        <v>Long Charging</v>
      </c>
      <c r="Q5094" s="6">
        <f t="shared" si="320"/>
        <v>3</v>
      </c>
      <c r="R5094" s="30">
        <f t="shared" si="318"/>
        <v>4.1666666666666666E-3</v>
      </c>
      <c r="S5094" s="28">
        <f t="shared" si="319"/>
        <v>45104</v>
      </c>
      <c r="T5094" s="28"/>
    </row>
    <row r="5095" spans="1:20" ht="13.2" x14ac:dyDescent="0.25">
      <c r="A5095" s="3" t="s">
        <v>11247</v>
      </c>
      <c r="B5095" s="3" t="s">
        <v>48</v>
      </c>
      <c r="C5095" s="3" t="s">
        <v>15</v>
      </c>
      <c r="D5095" s="3" t="s">
        <v>31</v>
      </c>
      <c r="E5095" s="3" t="s">
        <v>35</v>
      </c>
      <c r="F5095" s="4">
        <v>45115.529861111114</v>
      </c>
      <c r="G5095" s="4">
        <v>45115.556250000001</v>
      </c>
      <c r="H5095" s="3">
        <v>38</v>
      </c>
      <c r="I5095" s="3">
        <v>33.75</v>
      </c>
      <c r="J5095" s="3">
        <v>10</v>
      </c>
      <c r="K5095" s="3">
        <v>337.5</v>
      </c>
      <c r="L5095" s="3" t="s">
        <v>27</v>
      </c>
      <c r="M5095" s="5">
        <v>2</v>
      </c>
      <c r="N5095" s="6" t="str">
        <f>IF(ev_charging_network_usage_!$I5095&lt;=10,"Low",IF(ev_charging_network_usage_!$I5095&lt;=30,"Medium","High"))</f>
        <v>High</v>
      </c>
      <c r="O5095" s="6" t="str">
        <f t="shared" si="321"/>
        <v>Low Satisfaction</v>
      </c>
      <c r="P5095" s="6" t="str">
        <f>IF(ev_charging_network_usage_!$H5095&lt;30,"Short Charging",IF(ev_charging_network_usage_!$H5095&lt;=60,"Medium Charging","Long Charging"))</f>
        <v>Medium Charging</v>
      </c>
      <c r="Q5095" s="6">
        <f t="shared" si="320"/>
        <v>3</v>
      </c>
      <c r="R5095" s="30">
        <f t="shared" si="318"/>
        <v>0.52986111111111112</v>
      </c>
      <c r="S5095" s="28">
        <f t="shared" si="319"/>
        <v>45115</v>
      </c>
      <c r="T5095" s="28"/>
    </row>
    <row r="5096" spans="1:20" ht="13.2" x14ac:dyDescent="0.25">
      <c r="A5096" s="7" t="s">
        <v>11248</v>
      </c>
      <c r="B5096" s="7" t="s">
        <v>20</v>
      </c>
      <c r="C5096" s="7" t="s">
        <v>21</v>
      </c>
      <c r="D5096" s="7" t="s">
        <v>22</v>
      </c>
      <c r="E5096" s="7" t="s">
        <v>35</v>
      </c>
      <c r="F5096" s="8">
        <v>45026.605555555558</v>
      </c>
      <c r="G5096" s="8">
        <v>45026.636111111111</v>
      </c>
      <c r="H5096" s="7">
        <v>44</v>
      </c>
      <c r="I5096" s="7">
        <v>53.7</v>
      </c>
      <c r="J5096" s="7">
        <v>10</v>
      </c>
      <c r="K5096" s="7">
        <v>537</v>
      </c>
      <c r="L5096" s="7" t="s">
        <v>18</v>
      </c>
      <c r="M5096" s="9">
        <v>1</v>
      </c>
      <c r="N5096" s="6" t="str">
        <f>IF(ev_charging_network_usage_!$I5096&lt;=10,"Low",IF(ev_charging_network_usage_!$I5096&lt;=30,"Medium","High"))</f>
        <v>High</v>
      </c>
      <c r="O5096" s="6" t="str">
        <f t="shared" si="321"/>
        <v>Low Satisfaction</v>
      </c>
      <c r="P5096" s="6" t="str">
        <f>IF(ev_charging_network_usage_!$H5096&lt;30,"Short Charging",IF(ev_charging_network_usage_!$H5096&lt;=60,"Medium Charging","Long Charging"))</f>
        <v>Medium Charging</v>
      </c>
      <c r="Q5096" s="6">
        <f t="shared" si="320"/>
        <v>1</v>
      </c>
      <c r="R5096" s="30">
        <f t="shared" si="318"/>
        <v>0.60555555555555551</v>
      </c>
      <c r="S5096" s="28">
        <f t="shared" si="319"/>
        <v>45026</v>
      </c>
      <c r="T5096" s="28"/>
    </row>
    <row r="5097" spans="1:20" ht="13.2" x14ac:dyDescent="0.25">
      <c r="A5097" s="3" t="s">
        <v>11249</v>
      </c>
      <c r="B5097" s="3" t="s">
        <v>14</v>
      </c>
      <c r="C5097" s="3" t="s">
        <v>30</v>
      </c>
      <c r="D5097" s="3" t="s">
        <v>31</v>
      </c>
      <c r="E5097" s="3" t="s">
        <v>35</v>
      </c>
      <c r="F5097" s="4">
        <v>45115.492361111108</v>
      </c>
      <c r="G5097" s="4">
        <v>45115.565972222219</v>
      </c>
      <c r="H5097" s="3">
        <v>106</v>
      </c>
      <c r="I5097" s="3">
        <v>53.63</v>
      </c>
      <c r="J5097" s="3">
        <v>8</v>
      </c>
      <c r="K5097" s="3">
        <v>429.04</v>
      </c>
      <c r="L5097" s="3" t="s">
        <v>38</v>
      </c>
      <c r="M5097" s="5">
        <v>2</v>
      </c>
      <c r="N5097" s="6" t="str">
        <f>IF(ev_charging_network_usage_!$I5097&lt;=10,"Low",IF(ev_charging_network_usage_!$I5097&lt;=30,"Medium","High"))</f>
        <v>High</v>
      </c>
      <c r="O5097" s="6" t="str">
        <f t="shared" si="321"/>
        <v>Low Satisfaction</v>
      </c>
      <c r="P5097" s="6" t="str">
        <f>IF(ev_charging_network_usage_!$H5097&lt;30,"Short Charging",IF(ev_charging_network_usage_!$H5097&lt;=60,"Medium Charging","Long Charging"))</f>
        <v>Long Charging</v>
      </c>
      <c r="Q5097" s="6">
        <f t="shared" si="320"/>
        <v>2</v>
      </c>
      <c r="R5097" s="30">
        <f t="shared" si="318"/>
        <v>0.49236111111111114</v>
      </c>
      <c r="S5097" s="28">
        <f t="shared" si="319"/>
        <v>45115</v>
      </c>
      <c r="T5097" s="28"/>
    </row>
    <row r="5098" spans="1:20" ht="13.2" x14ac:dyDescent="0.25">
      <c r="A5098" s="7" t="s">
        <v>11250</v>
      </c>
      <c r="B5098" s="7" t="s">
        <v>48</v>
      </c>
      <c r="C5098" s="7" t="s">
        <v>21</v>
      </c>
      <c r="D5098" s="7" t="s">
        <v>34</v>
      </c>
      <c r="E5098" s="7" t="s">
        <v>35</v>
      </c>
      <c r="F5098" s="8">
        <v>45080.658333333333</v>
      </c>
      <c r="G5098" s="8">
        <v>45080.703472222223</v>
      </c>
      <c r="H5098" s="7">
        <v>65</v>
      </c>
      <c r="I5098" s="7">
        <v>38.04</v>
      </c>
      <c r="J5098" s="7">
        <v>10</v>
      </c>
      <c r="K5098" s="7">
        <v>380.4</v>
      </c>
      <c r="L5098" s="7" t="s">
        <v>27</v>
      </c>
      <c r="M5098" s="9">
        <v>4</v>
      </c>
      <c r="N5098" s="6" t="str">
        <f>IF(ev_charging_network_usage_!$I5098&lt;=10,"Low",IF(ev_charging_network_usage_!$I5098&lt;=30,"Medium","High"))</f>
        <v>High</v>
      </c>
      <c r="O5098" s="6" t="str">
        <f t="shared" si="321"/>
        <v>Medium Satisfaction</v>
      </c>
      <c r="P5098" s="6" t="str">
        <f>IF(ev_charging_network_usage_!$H5098&lt;30,"Short Charging",IF(ev_charging_network_usage_!$H5098&lt;=60,"Medium Charging","Long Charging"))</f>
        <v>Long Charging</v>
      </c>
      <c r="Q5098" s="6">
        <f t="shared" si="320"/>
        <v>1</v>
      </c>
      <c r="R5098" s="30">
        <f t="shared" si="318"/>
        <v>0.65833333333333333</v>
      </c>
      <c r="S5098" s="28">
        <f t="shared" si="319"/>
        <v>45080</v>
      </c>
      <c r="T5098" s="28"/>
    </row>
    <row r="5099" spans="1:20" ht="13.2" x14ac:dyDescent="0.25">
      <c r="A5099" s="3" t="s">
        <v>11251</v>
      </c>
      <c r="B5099" s="3" t="s">
        <v>59</v>
      </c>
      <c r="C5099" s="3" t="s">
        <v>15</v>
      </c>
      <c r="D5099" s="3" t="s">
        <v>31</v>
      </c>
      <c r="E5099" s="3" t="s">
        <v>17</v>
      </c>
      <c r="F5099" s="4">
        <v>45237.373611111114</v>
      </c>
      <c r="G5099" s="4">
        <v>45237.455555555556</v>
      </c>
      <c r="H5099" s="3">
        <v>118</v>
      </c>
      <c r="I5099" s="3">
        <v>11.95</v>
      </c>
      <c r="J5099" s="3">
        <v>15</v>
      </c>
      <c r="K5099" s="3">
        <v>179.25</v>
      </c>
      <c r="L5099" s="3" t="s">
        <v>38</v>
      </c>
      <c r="M5099" s="5">
        <v>4</v>
      </c>
      <c r="N5099" s="6" t="str">
        <f>IF(ev_charging_network_usage_!$I5099&lt;=10,"Low",IF(ev_charging_network_usage_!$I5099&lt;=30,"Medium","High"))</f>
        <v>Medium</v>
      </c>
      <c r="O5099" s="6" t="str">
        <f t="shared" si="321"/>
        <v>Medium Satisfaction</v>
      </c>
      <c r="P5099" s="6" t="str">
        <f>IF(ev_charging_network_usage_!$H5099&lt;30,"Short Charging",IF(ev_charging_network_usage_!$H5099&lt;=60,"Medium Charging","Long Charging"))</f>
        <v>Long Charging</v>
      </c>
      <c r="Q5099" s="6">
        <f t="shared" si="320"/>
        <v>3</v>
      </c>
      <c r="R5099" s="30">
        <f t="shared" si="318"/>
        <v>0.37361111111111112</v>
      </c>
      <c r="S5099" s="28">
        <f t="shared" si="319"/>
        <v>45237</v>
      </c>
      <c r="T5099" s="28"/>
    </row>
    <row r="5100" spans="1:20" ht="13.2" x14ac:dyDescent="0.25">
      <c r="A5100" s="7" t="s">
        <v>11252</v>
      </c>
      <c r="B5100" s="7" t="s">
        <v>20</v>
      </c>
      <c r="C5100" s="7" t="s">
        <v>21</v>
      </c>
      <c r="D5100" s="7" t="s">
        <v>31</v>
      </c>
      <c r="E5100" s="7" t="s">
        <v>35</v>
      </c>
      <c r="F5100" s="8">
        <v>45023.80972222222</v>
      </c>
      <c r="G5100" s="8">
        <v>45023.830555555556</v>
      </c>
      <c r="H5100" s="7">
        <v>30</v>
      </c>
      <c r="I5100" s="7">
        <v>51.39</v>
      </c>
      <c r="J5100" s="7">
        <v>8</v>
      </c>
      <c r="K5100" s="7">
        <v>411.12</v>
      </c>
      <c r="L5100" s="7" t="s">
        <v>23</v>
      </c>
      <c r="M5100" s="9">
        <v>1</v>
      </c>
      <c r="N5100" s="6" t="str">
        <f>IF(ev_charging_network_usage_!$I5100&lt;=10,"Low",IF(ev_charging_network_usage_!$I5100&lt;=30,"Medium","High"))</f>
        <v>High</v>
      </c>
      <c r="O5100" s="6" t="str">
        <f t="shared" si="321"/>
        <v>Low Satisfaction</v>
      </c>
      <c r="P5100" s="6" t="str">
        <f>IF(ev_charging_network_usage_!$H5100&lt;30,"Short Charging",IF(ev_charging_network_usage_!$H5100&lt;=60,"Medium Charging","Long Charging"))</f>
        <v>Medium Charging</v>
      </c>
      <c r="Q5100" s="6">
        <f t="shared" si="320"/>
        <v>1</v>
      </c>
      <c r="R5100" s="30">
        <f t="shared" si="318"/>
        <v>0.80972222222222223</v>
      </c>
      <c r="S5100" s="28">
        <f t="shared" si="319"/>
        <v>45023</v>
      </c>
      <c r="T5100" s="28"/>
    </row>
    <row r="5101" spans="1:20" ht="13.2" x14ac:dyDescent="0.25">
      <c r="A5101" s="3" t="s">
        <v>11253</v>
      </c>
      <c r="B5101" s="3" t="s">
        <v>48</v>
      </c>
      <c r="C5101" s="3" t="s">
        <v>15</v>
      </c>
      <c r="D5101" s="3" t="s">
        <v>16</v>
      </c>
      <c r="E5101" s="3" t="s">
        <v>17</v>
      </c>
      <c r="F5101" s="3" t="s">
        <v>11254</v>
      </c>
      <c r="G5101" s="3" t="s">
        <v>11255</v>
      </c>
      <c r="H5101" s="3">
        <v>52</v>
      </c>
      <c r="I5101" s="3">
        <v>44.69</v>
      </c>
      <c r="J5101" s="3">
        <v>15</v>
      </c>
      <c r="K5101" s="3">
        <v>670.35</v>
      </c>
      <c r="L5101" s="3" t="s">
        <v>27</v>
      </c>
      <c r="M5101" s="5">
        <v>5</v>
      </c>
      <c r="N5101" s="6" t="str">
        <f>IF(ev_charging_network_usage_!$I5101&lt;=10,"Low",IF(ev_charging_network_usage_!$I5101&lt;=30,"Medium","High"))</f>
        <v>High</v>
      </c>
      <c r="O5101" s="6" t="str">
        <f t="shared" si="321"/>
        <v>High Satisfaction</v>
      </c>
      <c r="P5101" s="6" t="str">
        <f>IF(ev_charging_network_usage_!$H5101&lt;30,"Short Charging",IF(ev_charging_network_usage_!$H5101&lt;=60,"Medium Charging","Long Charging"))</f>
        <v>Medium Charging</v>
      </c>
      <c r="Q5101" s="6">
        <f t="shared" si="320"/>
        <v>3</v>
      </c>
      <c r="R5101" s="30">
        <f t="shared" si="318"/>
        <v>0.17708333333333334</v>
      </c>
      <c r="S5101" s="28">
        <f t="shared" si="319"/>
        <v>45223</v>
      </c>
      <c r="T5101" s="28"/>
    </row>
    <row r="5102" spans="1:20" ht="13.2" x14ac:dyDescent="0.25">
      <c r="A5102" s="7" t="s">
        <v>11256</v>
      </c>
      <c r="B5102" s="7" t="s">
        <v>48</v>
      </c>
      <c r="C5102" s="7" t="s">
        <v>15</v>
      </c>
      <c r="D5102" s="7" t="s">
        <v>16</v>
      </c>
      <c r="E5102" s="7" t="s">
        <v>17</v>
      </c>
      <c r="F5102" s="7" t="s">
        <v>11257</v>
      </c>
      <c r="G5102" s="7" t="s">
        <v>11258</v>
      </c>
      <c r="H5102" s="7">
        <v>24</v>
      </c>
      <c r="I5102" s="7">
        <v>42.36</v>
      </c>
      <c r="J5102" s="7">
        <v>10</v>
      </c>
      <c r="K5102" s="7">
        <v>423.6</v>
      </c>
      <c r="L5102" s="7" t="s">
        <v>18</v>
      </c>
      <c r="M5102" s="9">
        <v>4</v>
      </c>
      <c r="N5102" s="6" t="str">
        <f>IF(ev_charging_network_usage_!$I5102&lt;=10,"Low",IF(ev_charging_network_usage_!$I5102&lt;=30,"Medium","High"))</f>
        <v>High</v>
      </c>
      <c r="O5102" s="6" t="str">
        <f t="shared" si="321"/>
        <v>Medium Satisfaction</v>
      </c>
      <c r="P5102" s="6" t="str">
        <f>IF(ev_charging_network_usage_!$H5102&lt;30,"Short Charging",IF(ev_charging_network_usage_!$H5102&lt;=60,"Medium Charging","Long Charging"))</f>
        <v>Short Charging</v>
      </c>
      <c r="Q5102" s="6">
        <f t="shared" si="320"/>
        <v>3</v>
      </c>
      <c r="R5102" s="30">
        <f t="shared" si="318"/>
        <v>8.3333333333333329E-2</v>
      </c>
      <c r="S5102" s="28">
        <f t="shared" si="319"/>
        <v>45439</v>
      </c>
      <c r="T5102" s="28"/>
    </row>
    <row r="5103" spans="1:20" ht="13.2" x14ac:dyDescent="0.25">
      <c r="A5103" s="3" t="s">
        <v>11259</v>
      </c>
      <c r="B5103" s="3" t="s">
        <v>55</v>
      </c>
      <c r="C5103" s="3" t="s">
        <v>30</v>
      </c>
      <c r="D5103" s="3" t="s">
        <v>34</v>
      </c>
      <c r="E5103" s="3" t="s">
        <v>17</v>
      </c>
      <c r="F5103" s="4">
        <v>45331.162499999999</v>
      </c>
      <c r="G5103" s="4">
        <v>45331.232638888891</v>
      </c>
      <c r="H5103" s="3">
        <v>101</v>
      </c>
      <c r="I5103" s="3">
        <v>3.01</v>
      </c>
      <c r="J5103" s="3">
        <v>15</v>
      </c>
      <c r="K5103" s="3">
        <v>45.15</v>
      </c>
      <c r="L5103" s="3" t="s">
        <v>18</v>
      </c>
      <c r="M5103" s="5">
        <v>5</v>
      </c>
      <c r="N5103" s="6" t="str">
        <f>IF(ev_charging_network_usage_!$I5103&lt;=10,"Low",IF(ev_charging_network_usage_!$I5103&lt;=30,"Medium","High"))</f>
        <v>Low</v>
      </c>
      <c r="O5103" s="6" t="str">
        <f t="shared" si="321"/>
        <v>High Satisfaction</v>
      </c>
      <c r="P5103" s="6" t="str">
        <f>IF(ev_charging_network_usage_!$H5103&lt;30,"Short Charging",IF(ev_charging_network_usage_!$H5103&lt;=60,"Medium Charging","Long Charging"))</f>
        <v>Long Charging</v>
      </c>
      <c r="Q5103" s="6">
        <f t="shared" si="320"/>
        <v>2</v>
      </c>
      <c r="R5103" s="30">
        <f t="shared" si="318"/>
        <v>0.16250000000000001</v>
      </c>
      <c r="S5103" s="28">
        <f t="shared" si="319"/>
        <v>45331</v>
      </c>
      <c r="T5103" s="28"/>
    </row>
    <row r="5104" spans="1:20" ht="13.2" x14ac:dyDescent="0.25">
      <c r="A5104" s="7" t="s">
        <v>11260</v>
      </c>
      <c r="B5104" s="7" t="s">
        <v>48</v>
      </c>
      <c r="C5104" s="7" t="s">
        <v>30</v>
      </c>
      <c r="D5104" s="7" t="s">
        <v>22</v>
      </c>
      <c r="E5104" s="7" t="s">
        <v>17</v>
      </c>
      <c r="F5104" s="7" t="s">
        <v>11261</v>
      </c>
      <c r="G5104" s="7" t="s">
        <v>11262</v>
      </c>
      <c r="H5104" s="7">
        <v>14</v>
      </c>
      <c r="I5104" s="7">
        <v>47.4</v>
      </c>
      <c r="J5104" s="7">
        <v>10</v>
      </c>
      <c r="K5104" s="7">
        <v>474</v>
      </c>
      <c r="L5104" s="7" t="s">
        <v>38</v>
      </c>
      <c r="M5104" s="9">
        <v>4</v>
      </c>
      <c r="N5104" s="6" t="str">
        <f>IF(ev_charging_network_usage_!$I5104&lt;=10,"Low",IF(ev_charging_network_usage_!$I5104&lt;=30,"Medium","High"))</f>
        <v>High</v>
      </c>
      <c r="O5104" s="6" t="str">
        <f t="shared" si="321"/>
        <v>Medium Satisfaction</v>
      </c>
      <c r="P5104" s="6" t="str">
        <f>IF(ev_charging_network_usage_!$H5104&lt;30,"Short Charging",IF(ev_charging_network_usage_!$H5104&lt;=60,"Medium Charging","Long Charging"))</f>
        <v>Short Charging</v>
      </c>
      <c r="Q5104" s="6">
        <f t="shared" si="320"/>
        <v>2</v>
      </c>
      <c r="R5104" s="30">
        <f t="shared" si="318"/>
        <v>0.89444444444444449</v>
      </c>
      <c r="S5104" s="28">
        <f t="shared" si="319"/>
        <v>45282</v>
      </c>
      <c r="T5104" s="28"/>
    </row>
    <row r="5105" spans="1:20" ht="13.2" x14ac:dyDescent="0.25">
      <c r="A5105" s="3" t="s">
        <v>11263</v>
      </c>
      <c r="B5105" s="3" t="s">
        <v>78</v>
      </c>
      <c r="C5105" s="3" t="s">
        <v>30</v>
      </c>
      <c r="D5105" s="3" t="s">
        <v>31</v>
      </c>
      <c r="E5105" s="3" t="s">
        <v>35</v>
      </c>
      <c r="F5105" s="3" t="s">
        <v>11264</v>
      </c>
      <c r="G5105" s="3" t="s">
        <v>11265</v>
      </c>
      <c r="H5105" s="3">
        <v>101</v>
      </c>
      <c r="I5105" s="3">
        <v>24.04</v>
      </c>
      <c r="J5105" s="3">
        <v>12</v>
      </c>
      <c r="K5105" s="3">
        <v>288.48</v>
      </c>
      <c r="L5105" s="3" t="s">
        <v>38</v>
      </c>
      <c r="M5105" s="5">
        <v>4</v>
      </c>
      <c r="N5105" s="6" t="str">
        <f>IF(ev_charging_network_usage_!$I5105&lt;=10,"Low",IF(ev_charging_network_usage_!$I5105&lt;=30,"Medium","High"))</f>
        <v>Medium</v>
      </c>
      <c r="O5105" s="6" t="str">
        <f t="shared" si="321"/>
        <v>Medium Satisfaction</v>
      </c>
      <c r="P5105" s="6" t="str">
        <f>IF(ev_charging_network_usage_!$H5105&lt;30,"Short Charging",IF(ev_charging_network_usage_!$H5105&lt;=60,"Medium Charging","Long Charging"))</f>
        <v>Long Charging</v>
      </c>
      <c r="Q5105" s="6">
        <f t="shared" si="320"/>
        <v>2</v>
      </c>
      <c r="R5105" s="30">
        <f t="shared" si="318"/>
        <v>0.31944444444444442</v>
      </c>
      <c r="S5105" s="28">
        <f t="shared" si="319"/>
        <v>45040</v>
      </c>
      <c r="T5105" s="28"/>
    </row>
    <row r="5106" spans="1:20" ht="13.2" x14ac:dyDescent="0.25">
      <c r="A5106" s="7" t="s">
        <v>11266</v>
      </c>
      <c r="B5106" s="7" t="s">
        <v>59</v>
      </c>
      <c r="C5106" s="7" t="s">
        <v>15</v>
      </c>
      <c r="D5106" s="7" t="s">
        <v>34</v>
      </c>
      <c r="E5106" s="7" t="s">
        <v>17</v>
      </c>
      <c r="F5106" s="11">
        <v>45575.146527777775</v>
      </c>
      <c r="G5106" s="11">
        <v>45575.199305555558</v>
      </c>
      <c r="H5106" s="7">
        <v>76</v>
      </c>
      <c r="I5106" s="7">
        <v>55.83</v>
      </c>
      <c r="J5106" s="7">
        <v>15</v>
      </c>
      <c r="K5106" s="7">
        <v>837.45</v>
      </c>
      <c r="L5106" s="7" t="s">
        <v>23</v>
      </c>
      <c r="M5106" s="9">
        <v>3</v>
      </c>
      <c r="N5106" s="6" t="str">
        <f>IF(ev_charging_network_usage_!$I5106&lt;=10,"Low",IF(ev_charging_network_usage_!$I5106&lt;=30,"Medium","High"))</f>
        <v>High</v>
      </c>
      <c r="O5106" s="6" t="str">
        <f t="shared" si="321"/>
        <v>Medium Satisfaction</v>
      </c>
      <c r="P5106" s="6" t="str">
        <f>IF(ev_charging_network_usage_!$H5106&lt;30,"Short Charging",IF(ev_charging_network_usage_!$H5106&lt;=60,"Medium Charging","Long Charging"))</f>
        <v>Long Charging</v>
      </c>
      <c r="Q5106" s="6">
        <f t="shared" si="320"/>
        <v>3</v>
      </c>
      <c r="R5106" s="30">
        <f t="shared" si="318"/>
        <v>0.14652777777777778</v>
      </c>
      <c r="S5106" s="28">
        <f t="shared" si="319"/>
        <v>45575</v>
      </c>
      <c r="T5106" s="28"/>
    </row>
    <row r="5107" spans="1:20" ht="13.2" x14ac:dyDescent="0.25">
      <c r="A5107" s="3" t="s">
        <v>11267</v>
      </c>
      <c r="B5107" s="3" t="s">
        <v>59</v>
      </c>
      <c r="C5107" s="3" t="s">
        <v>30</v>
      </c>
      <c r="D5107" s="3" t="s">
        <v>34</v>
      </c>
      <c r="E5107" s="3" t="s">
        <v>35</v>
      </c>
      <c r="F5107" s="3" t="s">
        <v>11268</v>
      </c>
      <c r="G5107" s="3" t="s">
        <v>11269</v>
      </c>
      <c r="H5107" s="3">
        <v>57</v>
      </c>
      <c r="I5107" s="3">
        <v>35.28</v>
      </c>
      <c r="J5107" s="3">
        <v>12</v>
      </c>
      <c r="K5107" s="3">
        <v>423.36</v>
      </c>
      <c r="L5107" s="3" t="s">
        <v>27</v>
      </c>
      <c r="M5107" s="5">
        <v>1</v>
      </c>
      <c r="N5107" s="6" t="str">
        <f>IF(ev_charging_network_usage_!$I5107&lt;=10,"Low",IF(ev_charging_network_usage_!$I5107&lt;=30,"Medium","High"))</f>
        <v>High</v>
      </c>
      <c r="O5107" s="6" t="str">
        <f t="shared" si="321"/>
        <v>Low Satisfaction</v>
      </c>
      <c r="P5107" s="6" t="str">
        <f>IF(ev_charging_network_usage_!$H5107&lt;30,"Short Charging",IF(ev_charging_network_usage_!$H5107&lt;=60,"Medium Charging","Long Charging"))</f>
        <v>Medium Charging</v>
      </c>
      <c r="Q5107" s="6">
        <f t="shared" si="320"/>
        <v>2</v>
      </c>
      <c r="R5107" s="30">
        <f t="shared" si="318"/>
        <v>0.26319444444444445</v>
      </c>
      <c r="S5107" s="28">
        <f t="shared" si="319"/>
        <v>45196</v>
      </c>
      <c r="T5107" s="28"/>
    </row>
    <row r="5108" spans="1:20" ht="13.2" x14ac:dyDescent="0.25">
      <c r="A5108" s="7" t="s">
        <v>11270</v>
      </c>
      <c r="B5108" s="7" t="s">
        <v>43</v>
      </c>
      <c r="C5108" s="7" t="s">
        <v>21</v>
      </c>
      <c r="D5108" s="7" t="s">
        <v>34</v>
      </c>
      <c r="E5108" s="7" t="s">
        <v>17</v>
      </c>
      <c r="F5108" s="11">
        <v>45241.275694444441</v>
      </c>
      <c r="G5108" s="11">
        <v>45241.35833333333</v>
      </c>
      <c r="H5108" s="7">
        <v>119</v>
      </c>
      <c r="I5108" s="7">
        <v>36.92</v>
      </c>
      <c r="J5108" s="7">
        <v>8</v>
      </c>
      <c r="K5108" s="7">
        <v>295.36</v>
      </c>
      <c r="L5108" s="7" t="s">
        <v>38</v>
      </c>
      <c r="M5108" s="9">
        <v>2</v>
      </c>
      <c r="N5108" s="6" t="str">
        <f>IF(ev_charging_network_usage_!$I5108&lt;=10,"Low",IF(ev_charging_network_usage_!$I5108&lt;=30,"Medium","High"))</f>
        <v>High</v>
      </c>
      <c r="O5108" s="6" t="str">
        <f t="shared" si="321"/>
        <v>Low Satisfaction</v>
      </c>
      <c r="P5108" s="6" t="str">
        <f>IF(ev_charging_network_usage_!$H5108&lt;30,"Short Charging",IF(ev_charging_network_usage_!$H5108&lt;=60,"Medium Charging","Long Charging"))</f>
        <v>Long Charging</v>
      </c>
      <c r="Q5108" s="6">
        <f t="shared" si="320"/>
        <v>1</v>
      </c>
      <c r="R5108" s="30">
        <f t="shared" si="318"/>
        <v>0.27569444444444446</v>
      </c>
      <c r="S5108" s="28">
        <f t="shared" si="319"/>
        <v>45241</v>
      </c>
      <c r="T5108" s="28"/>
    </row>
    <row r="5109" spans="1:20" ht="13.2" x14ac:dyDescent="0.25">
      <c r="A5109" s="3" t="s">
        <v>11271</v>
      </c>
      <c r="B5109" s="3" t="s">
        <v>20</v>
      </c>
      <c r="C5109" s="3" t="s">
        <v>21</v>
      </c>
      <c r="D5109" s="3" t="s">
        <v>22</v>
      </c>
      <c r="E5109" s="3" t="s">
        <v>17</v>
      </c>
      <c r="F5109" s="4">
        <v>44936.055555555555</v>
      </c>
      <c r="G5109" s="4">
        <v>44936.125</v>
      </c>
      <c r="H5109" s="3">
        <v>100</v>
      </c>
      <c r="I5109" s="3">
        <v>56.82</v>
      </c>
      <c r="J5109" s="3">
        <v>10</v>
      </c>
      <c r="K5109" s="3">
        <v>568.20000000000005</v>
      </c>
      <c r="L5109" s="3" t="s">
        <v>27</v>
      </c>
      <c r="M5109" s="5">
        <v>4</v>
      </c>
      <c r="N5109" s="6" t="str">
        <f>IF(ev_charging_network_usage_!$I5109&lt;=10,"Low",IF(ev_charging_network_usage_!$I5109&lt;=30,"Medium","High"))</f>
        <v>High</v>
      </c>
      <c r="O5109" s="6" t="str">
        <f t="shared" si="321"/>
        <v>Medium Satisfaction</v>
      </c>
      <c r="P5109" s="6" t="str">
        <f>IF(ev_charging_network_usage_!$H5109&lt;30,"Short Charging",IF(ev_charging_network_usage_!$H5109&lt;=60,"Medium Charging","Long Charging"))</f>
        <v>Long Charging</v>
      </c>
      <c r="Q5109" s="6">
        <f t="shared" si="320"/>
        <v>1</v>
      </c>
      <c r="R5109" s="30">
        <f t="shared" si="318"/>
        <v>5.5555555555555552E-2</v>
      </c>
      <c r="S5109" s="28">
        <f t="shared" si="319"/>
        <v>44936</v>
      </c>
      <c r="T5109" s="28"/>
    </row>
    <row r="5110" spans="1:20" ht="13.2" x14ac:dyDescent="0.25">
      <c r="A5110" s="7" t="s">
        <v>11272</v>
      </c>
      <c r="B5110" s="7" t="s">
        <v>78</v>
      </c>
      <c r="C5110" s="7" t="s">
        <v>30</v>
      </c>
      <c r="D5110" s="7" t="s">
        <v>22</v>
      </c>
      <c r="E5110" s="7" t="s">
        <v>17</v>
      </c>
      <c r="F5110" s="7" t="s">
        <v>11273</v>
      </c>
      <c r="G5110" s="7" t="s">
        <v>11274</v>
      </c>
      <c r="H5110" s="7">
        <v>89</v>
      </c>
      <c r="I5110" s="7">
        <v>55.74</v>
      </c>
      <c r="J5110" s="7">
        <v>15</v>
      </c>
      <c r="K5110" s="7">
        <v>836.1</v>
      </c>
      <c r="L5110" s="7" t="s">
        <v>23</v>
      </c>
      <c r="M5110" s="9">
        <v>2</v>
      </c>
      <c r="N5110" s="6" t="str">
        <f>IF(ev_charging_network_usage_!$I5110&lt;=10,"Low",IF(ev_charging_network_usage_!$I5110&lt;=30,"Medium","High"))</f>
        <v>High</v>
      </c>
      <c r="O5110" s="6" t="str">
        <f t="shared" si="321"/>
        <v>Low Satisfaction</v>
      </c>
      <c r="P5110" s="6" t="str">
        <f>IF(ev_charging_network_usage_!$H5110&lt;30,"Short Charging",IF(ev_charging_network_usage_!$H5110&lt;=60,"Medium Charging","Long Charging"))</f>
        <v>Long Charging</v>
      </c>
      <c r="Q5110" s="6">
        <f t="shared" si="320"/>
        <v>2</v>
      </c>
      <c r="R5110" s="30">
        <f t="shared" si="318"/>
        <v>7.7083333333333337E-2</v>
      </c>
      <c r="S5110" s="28">
        <f t="shared" si="319"/>
        <v>45038</v>
      </c>
      <c r="T5110" s="28"/>
    </row>
    <row r="5111" spans="1:20" ht="13.2" x14ac:dyDescent="0.25">
      <c r="A5111" s="3" t="s">
        <v>11275</v>
      </c>
      <c r="B5111" s="3" t="s">
        <v>48</v>
      </c>
      <c r="C5111" s="3" t="s">
        <v>30</v>
      </c>
      <c r="D5111" s="3" t="s">
        <v>34</v>
      </c>
      <c r="E5111" s="3" t="s">
        <v>35</v>
      </c>
      <c r="F5111" s="4">
        <v>45232.847916666666</v>
      </c>
      <c r="G5111" s="4">
        <v>45232.874305555553</v>
      </c>
      <c r="H5111" s="3">
        <v>38</v>
      </c>
      <c r="I5111" s="3">
        <v>6.65</v>
      </c>
      <c r="J5111" s="3">
        <v>15</v>
      </c>
      <c r="K5111" s="3">
        <v>99.75</v>
      </c>
      <c r="L5111" s="3" t="s">
        <v>27</v>
      </c>
      <c r="M5111" s="5">
        <v>3</v>
      </c>
      <c r="N5111" s="6" t="str">
        <f>IF(ev_charging_network_usage_!$I5111&lt;=10,"Low",IF(ev_charging_network_usage_!$I5111&lt;=30,"Medium","High"))</f>
        <v>Low</v>
      </c>
      <c r="O5111" s="6" t="str">
        <f t="shared" si="321"/>
        <v>Medium Satisfaction</v>
      </c>
      <c r="P5111" s="6" t="str">
        <f>IF(ev_charging_network_usage_!$H5111&lt;30,"Short Charging",IF(ev_charging_network_usage_!$H5111&lt;=60,"Medium Charging","Long Charging"))</f>
        <v>Medium Charging</v>
      </c>
      <c r="Q5111" s="6">
        <f t="shared" si="320"/>
        <v>2</v>
      </c>
      <c r="R5111" s="30">
        <f t="shared" si="318"/>
        <v>0.84791666666666665</v>
      </c>
      <c r="S5111" s="28">
        <f t="shared" si="319"/>
        <v>45232</v>
      </c>
      <c r="T5111" s="28"/>
    </row>
    <row r="5112" spans="1:20" ht="13.2" x14ac:dyDescent="0.25">
      <c r="A5112" s="7" t="s">
        <v>11276</v>
      </c>
      <c r="B5112" s="7" t="s">
        <v>43</v>
      </c>
      <c r="C5112" s="7" t="s">
        <v>21</v>
      </c>
      <c r="D5112" s="7" t="s">
        <v>22</v>
      </c>
      <c r="E5112" s="7" t="s">
        <v>17</v>
      </c>
      <c r="F5112" s="7" t="s">
        <v>11277</v>
      </c>
      <c r="G5112" s="7" t="s">
        <v>11278</v>
      </c>
      <c r="H5112" s="7">
        <v>87</v>
      </c>
      <c r="I5112" s="7">
        <v>36.43</v>
      </c>
      <c r="J5112" s="7">
        <v>15</v>
      </c>
      <c r="K5112" s="7">
        <v>546.45000000000005</v>
      </c>
      <c r="L5112" s="7" t="s">
        <v>27</v>
      </c>
      <c r="M5112" s="9">
        <v>1</v>
      </c>
      <c r="N5112" s="6" t="str">
        <f>IF(ev_charging_network_usage_!$I5112&lt;=10,"Low",IF(ev_charging_network_usage_!$I5112&lt;=30,"Medium","High"))</f>
        <v>High</v>
      </c>
      <c r="O5112" s="6" t="str">
        <f t="shared" si="321"/>
        <v>Low Satisfaction</v>
      </c>
      <c r="P5112" s="6" t="str">
        <f>IF(ev_charging_network_usage_!$H5112&lt;30,"Short Charging",IF(ev_charging_network_usage_!$H5112&lt;=60,"Medium Charging","Long Charging"))</f>
        <v>Long Charging</v>
      </c>
      <c r="Q5112" s="6">
        <f t="shared" si="320"/>
        <v>1</v>
      </c>
      <c r="R5112" s="30">
        <f t="shared" si="318"/>
        <v>0.22847222222222222</v>
      </c>
      <c r="S5112" s="28">
        <f t="shared" si="319"/>
        <v>45337</v>
      </c>
      <c r="T5112" s="28"/>
    </row>
    <row r="5113" spans="1:20" ht="13.2" x14ac:dyDescent="0.25">
      <c r="A5113" s="3" t="s">
        <v>11279</v>
      </c>
      <c r="B5113" s="3" t="s">
        <v>55</v>
      </c>
      <c r="C5113" s="3" t="s">
        <v>30</v>
      </c>
      <c r="D5113" s="3" t="s">
        <v>34</v>
      </c>
      <c r="E5113" s="3" t="s">
        <v>35</v>
      </c>
      <c r="F5113" s="3" t="s">
        <v>11280</v>
      </c>
      <c r="G5113" s="3" t="s">
        <v>11281</v>
      </c>
      <c r="H5113" s="3">
        <v>66</v>
      </c>
      <c r="I5113" s="3">
        <v>34.71</v>
      </c>
      <c r="J5113" s="3">
        <v>15</v>
      </c>
      <c r="K5113" s="3">
        <v>520.65</v>
      </c>
      <c r="L5113" s="3" t="s">
        <v>27</v>
      </c>
      <c r="M5113" s="5">
        <v>5</v>
      </c>
      <c r="N5113" s="6" t="str">
        <f>IF(ev_charging_network_usage_!$I5113&lt;=10,"Low",IF(ev_charging_network_usage_!$I5113&lt;=30,"Medium","High"))</f>
        <v>High</v>
      </c>
      <c r="O5113" s="6" t="str">
        <f t="shared" si="321"/>
        <v>High Satisfaction</v>
      </c>
      <c r="P5113" s="6" t="str">
        <f>IF(ev_charging_network_usage_!$H5113&lt;30,"Short Charging",IF(ev_charging_network_usage_!$H5113&lt;=60,"Medium Charging","Long Charging"))</f>
        <v>Long Charging</v>
      </c>
      <c r="Q5113" s="6">
        <f t="shared" si="320"/>
        <v>2</v>
      </c>
      <c r="R5113" s="30">
        <f t="shared" si="318"/>
        <v>0.81041666666666667</v>
      </c>
      <c r="S5113" s="28">
        <f t="shared" si="319"/>
        <v>45223</v>
      </c>
      <c r="T5113" s="28"/>
    </row>
    <row r="5114" spans="1:20" ht="13.2" x14ac:dyDescent="0.25">
      <c r="A5114" s="7" t="s">
        <v>11282</v>
      </c>
      <c r="B5114" s="7" t="s">
        <v>55</v>
      </c>
      <c r="C5114" s="7" t="s">
        <v>21</v>
      </c>
      <c r="D5114" s="7" t="s">
        <v>22</v>
      </c>
      <c r="E5114" s="7" t="s">
        <v>17</v>
      </c>
      <c r="F5114" s="8">
        <v>44932.930555555555</v>
      </c>
      <c r="G5114" s="8">
        <v>44963.00277777778</v>
      </c>
      <c r="H5114" s="7">
        <v>104</v>
      </c>
      <c r="I5114" s="7">
        <v>58.64</v>
      </c>
      <c r="J5114" s="7">
        <v>15</v>
      </c>
      <c r="K5114" s="7">
        <v>879.6</v>
      </c>
      <c r="L5114" s="7" t="s">
        <v>23</v>
      </c>
      <c r="M5114" s="9">
        <v>2</v>
      </c>
      <c r="N5114" s="6" t="str">
        <f>IF(ev_charging_network_usage_!$I5114&lt;=10,"Low",IF(ev_charging_network_usage_!$I5114&lt;=30,"Medium","High"))</f>
        <v>High</v>
      </c>
      <c r="O5114" s="6" t="str">
        <f t="shared" si="321"/>
        <v>Low Satisfaction</v>
      </c>
      <c r="P5114" s="6" t="str">
        <f>IF(ev_charging_network_usage_!$H5114&lt;30,"Short Charging",IF(ev_charging_network_usage_!$H5114&lt;=60,"Medium Charging","Long Charging"))</f>
        <v>Long Charging</v>
      </c>
      <c r="Q5114" s="6">
        <f t="shared" si="320"/>
        <v>1</v>
      </c>
      <c r="R5114" s="30">
        <f t="shared" si="318"/>
        <v>0.93055555555555558</v>
      </c>
      <c r="S5114" s="28">
        <f t="shared" si="319"/>
        <v>44932</v>
      </c>
      <c r="T5114" s="28"/>
    </row>
    <row r="5115" spans="1:20" ht="13.2" x14ac:dyDescent="0.25">
      <c r="A5115" s="3" t="s">
        <v>11283</v>
      </c>
      <c r="B5115" s="3" t="s">
        <v>20</v>
      </c>
      <c r="C5115" s="3" t="s">
        <v>15</v>
      </c>
      <c r="D5115" s="3" t="s">
        <v>34</v>
      </c>
      <c r="E5115" s="3" t="s">
        <v>17</v>
      </c>
      <c r="F5115" s="3" t="s">
        <v>11284</v>
      </c>
      <c r="G5115" s="3" t="s">
        <v>11285</v>
      </c>
      <c r="H5115" s="3">
        <v>91</v>
      </c>
      <c r="I5115" s="3">
        <v>57.56</v>
      </c>
      <c r="J5115" s="3">
        <v>15</v>
      </c>
      <c r="K5115" s="3">
        <v>863.4</v>
      </c>
      <c r="L5115" s="3" t="s">
        <v>18</v>
      </c>
      <c r="M5115" s="5">
        <v>5</v>
      </c>
      <c r="N5115" s="6" t="str">
        <f>IF(ev_charging_network_usage_!$I5115&lt;=10,"Low",IF(ev_charging_network_usage_!$I5115&lt;=30,"Medium","High"))</f>
        <v>High</v>
      </c>
      <c r="O5115" s="6" t="str">
        <f t="shared" si="321"/>
        <v>High Satisfaction</v>
      </c>
      <c r="P5115" s="6" t="str">
        <f>IF(ev_charging_network_usage_!$H5115&lt;30,"Short Charging",IF(ev_charging_network_usage_!$H5115&lt;=60,"Medium Charging","Long Charging"))</f>
        <v>Long Charging</v>
      </c>
      <c r="Q5115" s="6">
        <f t="shared" si="320"/>
        <v>3</v>
      </c>
      <c r="R5115" s="30">
        <f t="shared" si="318"/>
        <v>0.20416666666666666</v>
      </c>
      <c r="S5115" s="28">
        <f t="shared" si="319"/>
        <v>45043</v>
      </c>
      <c r="T5115" s="28"/>
    </row>
    <row r="5116" spans="1:20" ht="13.2" x14ac:dyDescent="0.25">
      <c r="A5116" s="7" t="s">
        <v>11286</v>
      </c>
      <c r="B5116" s="7" t="s">
        <v>29</v>
      </c>
      <c r="C5116" s="7" t="s">
        <v>30</v>
      </c>
      <c r="D5116" s="7" t="s">
        <v>31</v>
      </c>
      <c r="E5116" s="7" t="s">
        <v>35</v>
      </c>
      <c r="F5116" s="7" t="s">
        <v>11287</v>
      </c>
      <c r="G5116" s="7" t="s">
        <v>11288</v>
      </c>
      <c r="H5116" s="7">
        <v>24</v>
      </c>
      <c r="I5116" s="7">
        <v>59.96</v>
      </c>
      <c r="J5116" s="7">
        <v>8</v>
      </c>
      <c r="K5116" s="7">
        <v>479.68</v>
      </c>
      <c r="L5116" s="7" t="s">
        <v>38</v>
      </c>
      <c r="M5116" s="9">
        <v>2</v>
      </c>
      <c r="N5116" s="6" t="str">
        <f>IF(ev_charging_network_usage_!$I5116&lt;=10,"Low",IF(ev_charging_network_usage_!$I5116&lt;=30,"Medium","High"))</f>
        <v>High</v>
      </c>
      <c r="O5116" s="6" t="str">
        <f t="shared" si="321"/>
        <v>Low Satisfaction</v>
      </c>
      <c r="P5116" s="6" t="str">
        <f>IF(ev_charging_network_usage_!$H5116&lt;30,"Short Charging",IF(ev_charging_network_usage_!$H5116&lt;=60,"Medium Charging","Long Charging"))</f>
        <v>Short Charging</v>
      </c>
      <c r="Q5116" s="6">
        <f t="shared" si="320"/>
        <v>2</v>
      </c>
      <c r="R5116" s="30">
        <f t="shared" si="318"/>
        <v>0.11666666666666667</v>
      </c>
      <c r="S5116" s="28">
        <f t="shared" si="319"/>
        <v>45311</v>
      </c>
      <c r="T5116" s="28"/>
    </row>
    <row r="5117" spans="1:20" ht="13.2" x14ac:dyDescent="0.25">
      <c r="A5117" s="3" t="s">
        <v>11289</v>
      </c>
      <c r="B5117" s="3" t="s">
        <v>14</v>
      </c>
      <c r="C5117" s="3" t="s">
        <v>30</v>
      </c>
      <c r="D5117" s="3" t="s">
        <v>34</v>
      </c>
      <c r="E5117" s="3" t="s">
        <v>35</v>
      </c>
      <c r="F5117" s="3" t="s">
        <v>11290</v>
      </c>
      <c r="G5117" s="4">
        <v>45295.026388888888</v>
      </c>
      <c r="H5117" s="3">
        <v>99</v>
      </c>
      <c r="I5117" s="3">
        <v>9.42</v>
      </c>
      <c r="J5117" s="3">
        <v>10</v>
      </c>
      <c r="K5117" s="3">
        <v>94.2</v>
      </c>
      <c r="L5117" s="3" t="s">
        <v>18</v>
      </c>
      <c r="M5117" s="5">
        <v>1</v>
      </c>
      <c r="N5117" s="6" t="str">
        <f>IF(ev_charging_network_usage_!$I5117&lt;=10,"Low",IF(ev_charging_network_usage_!$I5117&lt;=30,"Medium","High"))</f>
        <v>Low</v>
      </c>
      <c r="O5117" s="6" t="str">
        <f t="shared" si="321"/>
        <v>Low Satisfaction</v>
      </c>
      <c r="P5117" s="6" t="str">
        <f>IF(ev_charging_network_usage_!$H5117&lt;30,"Short Charging",IF(ev_charging_network_usage_!$H5117&lt;=60,"Medium Charging","Long Charging"))</f>
        <v>Long Charging</v>
      </c>
      <c r="Q5117" s="6">
        <f t="shared" si="320"/>
        <v>2</v>
      </c>
      <c r="R5117" s="30">
        <f t="shared" si="318"/>
        <v>0.95763888888888893</v>
      </c>
      <c r="S5117" s="28">
        <f t="shared" si="319"/>
        <v>45382</v>
      </c>
      <c r="T5117" s="28"/>
    </row>
    <row r="5118" spans="1:20" ht="13.2" x14ac:dyDescent="0.25">
      <c r="A5118" s="7" t="s">
        <v>11291</v>
      </c>
      <c r="B5118" s="7" t="s">
        <v>43</v>
      </c>
      <c r="C5118" s="7" t="s">
        <v>15</v>
      </c>
      <c r="D5118" s="7" t="s">
        <v>16</v>
      </c>
      <c r="E5118" s="7" t="s">
        <v>17</v>
      </c>
      <c r="F5118" s="8">
        <v>45206.87777777778</v>
      </c>
      <c r="G5118" s="8">
        <v>45206.953472222223</v>
      </c>
      <c r="H5118" s="7">
        <v>109</v>
      </c>
      <c r="I5118" s="7">
        <v>4.76</v>
      </c>
      <c r="J5118" s="7">
        <v>12</v>
      </c>
      <c r="K5118" s="7">
        <v>57.12</v>
      </c>
      <c r="L5118" s="7" t="s">
        <v>27</v>
      </c>
      <c r="M5118" s="9">
        <v>3</v>
      </c>
      <c r="N5118" s="6" t="str">
        <f>IF(ev_charging_network_usage_!$I5118&lt;=10,"Low",IF(ev_charging_network_usage_!$I5118&lt;=30,"Medium","High"))</f>
        <v>Low</v>
      </c>
      <c r="O5118" s="6" t="str">
        <f t="shared" si="321"/>
        <v>Medium Satisfaction</v>
      </c>
      <c r="P5118" s="6" t="str">
        <f>IF(ev_charging_network_usage_!$H5118&lt;30,"Short Charging",IF(ev_charging_network_usage_!$H5118&lt;=60,"Medium Charging","Long Charging"))</f>
        <v>Long Charging</v>
      </c>
      <c r="Q5118" s="6">
        <f t="shared" si="320"/>
        <v>3</v>
      </c>
      <c r="R5118" s="30">
        <f t="shared" si="318"/>
        <v>0.87777777777777777</v>
      </c>
      <c r="S5118" s="28">
        <f t="shared" si="319"/>
        <v>45206</v>
      </c>
      <c r="T5118" s="28"/>
    </row>
    <row r="5119" spans="1:20" ht="13.2" x14ac:dyDescent="0.25">
      <c r="A5119" s="3" t="s">
        <v>11292</v>
      </c>
      <c r="B5119" s="3" t="s">
        <v>59</v>
      </c>
      <c r="C5119" s="3" t="s">
        <v>21</v>
      </c>
      <c r="D5119" s="3" t="s">
        <v>34</v>
      </c>
      <c r="E5119" s="3" t="s">
        <v>35</v>
      </c>
      <c r="F5119" s="10">
        <v>45211.150694444441</v>
      </c>
      <c r="G5119" s="10">
        <v>45211.196527777778</v>
      </c>
      <c r="H5119" s="3">
        <v>66</v>
      </c>
      <c r="I5119" s="3">
        <v>12.42</v>
      </c>
      <c r="J5119" s="3">
        <v>15</v>
      </c>
      <c r="K5119" s="3">
        <v>186.3</v>
      </c>
      <c r="L5119" s="3" t="s">
        <v>27</v>
      </c>
      <c r="M5119" s="5">
        <v>5</v>
      </c>
      <c r="N5119" s="6" t="str">
        <f>IF(ev_charging_network_usage_!$I5119&lt;=10,"Low",IF(ev_charging_network_usage_!$I5119&lt;=30,"Medium","High"))</f>
        <v>Medium</v>
      </c>
      <c r="O5119" s="6" t="str">
        <f t="shared" si="321"/>
        <v>High Satisfaction</v>
      </c>
      <c r="P5119" s="6" t="str">
        <f>IF(ev_charging_network_usage_!$H5119&lt;30,"Short Charging",IF(ev_charging_network_usage_!$H5119&lt;=60,"Medium Charging","Long Charging"))</f>
        <v>Long Charging</v>
      </c>
      <c r="Q5119" s="6">
        <f t="shared" si="320"/>
        <v>1</v>
      </c>
      <c r="R5119" s="30">
        <f t="shared" si="318"/>
        <v>0.15069444444444444</v>
      </c>
      <c r="S5119" s="28">
        <f t="shared" si="319"/>
        <v>45211</v>
      </c>
      <c r="T5119" s="28"/>
    </row>
    <row r="5120" spans="1:20" ht="13.2" x14ac:dyDescent="0.25">
      <c r="A5120" s="7" t="s">
        <v>11293</v>
      </c>
      <c r="B5120" s="7" t="s">
        <v>43</v>
      </c>
      <c r="C5120" s="7" t="s">
        <v>21</v>
      </c>
      <c r="D5120" s="7" t="s">
        <v>31</v>
      </c>
      <c r="E5120" s="7" t="s">
        <v>35</v>
      </c>
      <c r="F5120" s="7" t="s">
        <v>3925</v>
      </c>
      <c r="G5120" s="7" t="s">
        <v>11294</v>
      </c>
      <c r="H5120" s="7">
        <v>30</v>
      </c>
      <c r="I5120" s="7">
        <v>42.51</v>
      </c>
      <c r="J5120" s="7">
        <v>10</v>
      </c>
      <c r="K5120" s="7">
        <v>425.1</v>
      </c>
      <c r="L5120" s="7" t="s">
        <v>27</v>
      </c>
      <c r="M5120" s="9">
        <v>2</v>
      </c>
      <c r="N5120" s="6" t="str">
        <f>IF(ev_charging_network_usage_!$I5120&lt;=10,"Low",IF(ev_charging_network_usage_!$I5120&lt;=30,"Medium","High"))</f>
        <v>High</v>
      </c>
      <c r="O5120" s="6" t="str">
        <f t="shared" si="321"/>
        <v>Low Satisfaction</v>
      </c>
      <c r="P5120" s="6" t="str">
        <f>IF(ev_charging_network_usage_!$H5120&lt;30,"Short Charging",IF(ev_charging_network_usage_!$H5120&lt;=60,"Medium Charging","Long Charging"))</f>
        <v>Medium Charging</v>
      </c>
      <c r="Q5120" s="6">
        <f t="shared" si="320"/>
        <v>1</v>
      </c>
      <c r="R5120" s="30">
        <f t="shared" si="318"/>
        <v>0.76111111111111107</v>
      </c>
      <c r="S5120" s="28">
        <f t="shared" si="319"/>
        <v>45556</v>
      </c>
      <c r="T5120" s="28"/>
    </row>
    <row r="5121" spans="1:20" ht="13.2" x14ac:dyDescent="0.25">
      <c r="A5121" s="3" t="s">
        <v>11295</v>
      </c>
      <c r="B5121" s="3" t="s">
        <v>20</v>
      </c>
      <c r="C5121" s="3" t="s">
        <v>30</v>
      </c>
      <c r="D5121" s="3" t="s">
        <v>34</v>
      </c>
      <c r="E5121" s="3" t="s">
        <v>17</v>
      </c>
      <c r="F5121" s="3" t="s">
        <v>11296</v>
      </c>
      <c r="G5121" s="3" t="s">
        <v>11297</v>
      </c>
      <c r="H5121" s="3">
        <v>24</v>
      </c>
      <c r="I5121" s="3">
        <v>14.16</v>
      </c>
      <c r="J5121" s="3">
        <v>15</v>
      </c>
      <c r="K5121" s="3">
        <v>212.4</v>
      </c>
      <c r="L5121" s="3" t="s">
        <v>23</v>
      </c>
      <c r="M5121" s="5">
        <v>1</v>
      </c>
      <c r="N5121" s="6" t="str">
        <f>IF(ev_charging_network_usage_!$I5121&lt;=10,"Low",IF(ev_charging_network_usage_!$I5121&lt;=30,"Medium","High"))</f>
        <v>Medium</v>
      </c>
      <c r="O5121" s="6" t="str">
        <f t="shared" si="321"/>
        <v>Low Satisfaction</v>
      </c>
      <c r="P5121" s="6" t="str">
        <f>IF(ev_charging_network_usage_!$H5121&lt;30,"Short Charging",IF(ev_charging_network_usage_!$H5121&lt;=60,"Medium Charging","Long Charging"))</f>
        <v>Short Charging</v>
      </c>
      <c r="Q5121" s="6">
        <f t="shared" si="320"/>
        <v>2</v>
      </c>
      <c r="R5121" s="30">
        <f t="shared" si="318"/>
        <v>0.85347222222222219</v>
      </c>
      <c r="S5121" s="28">
        <f t="shared" si="319"/>
        <v>45069</v>
      </c>
      <c r="T5121" s="28"/>
    </row>
    <row r="5122" spans="1:20" ht="13.2" x14ac:dyDescent="0.25">
      <c r="A5122" s="7" t="s">
        <v>11298</v>
      </c>
      <c r="B5122" s="7" t="s">
        <v>78</v>
      </c>
      <c r="C5122" s="7" t="s">
        <v>30</v>
      </c>
      <c r="D5122" s="7" t="s">
        <v>16</v>
      </c>
      <c r="E5122" s="7" t="s">
        <v>17</v>
      </c>
      <c r="F5122" s="8">
        <v>45513.527083333334</v>
      </c>
      <c r="G5122" s="8">
        <v>45513.540277777778</v>
      </c>
      <c r="H5122" s="7">
        <v>19</v>
      </c>
      <c r="I5122" s="7">
        <v>37.65</v>
      </c>
      <c r="J5122" s="7">
        <v>12</v>
      </c>
      <c r="K5122" s="7">
        <v>451.8</v>
      </c>
      <c r="L5122" s="7" t="s">
        <v>23</v>
      </c>
      <c r="M5122" s="9">
        <v>2</v>
      </c>
      <c r="N5122" s="6" t="str">
        <f>IF(ev_charging_network_usage_!$I5122&lt;=10,"Low",IF(ev_charging_network_usage_!$I5122&lt;=30,"Medium","High"))</f>
        <v>High</v>
      </c>
      <c r="O5122" s="6" t="str">
        <f t="shared" si="321"/>
        <v>Low Satisfaction</v>
      </c>
      <c r="P5122" s="6" t="str">
        <f>IF(ev_charging_network_usage_!$H5122&lt;30,"Short Charging",IF(ev_charging_network_usage_!$H5122&lt;=60,"Medium Charging","Long Charging"))</f>
        <v>Short Charging</v>
      </c>
      <c r="Q5122" s="6">
        <f t="shared" si="320"/>
        <v>2</v>
      </c>
      <c r="R5122" s="30">
        <f t="shared" ref="R5122:R5185" si="322">TIME(HOUR(F5122),MINUTE(F5122),SECOND(F5122))</f>
        <v>0.52708333333333335</v>
      </c>
      <c r="S5122" s="28">
        <f t="shared" ref="S5122:S5185" si="323">DATE(YEAR(F5122),MONTH(F5122),DAY(F5122))</f>
        <v>45513</v>
      </c>
      <c r="T5122" s="28"/>
    </row>
    <row r="5123" spans="1:20" ht="13.2" x14ac:dyDescent="0.25">
      <c r="A5123" s="3" t="s">
        <v>11299</v>
      </c>
      <c r="B5123" s="3" t="s">
        <v>14</v>
      </c>
      <c r="C5123" s="3" t="s">
        <v>30</v>
      </c>
      <c r="D5123" s="3" t="s">
        <v>22</v>
      </c>
      <c r="E5123" s="3" t="s">
        <v>17</v>
      </c>
      <c r="F5123" s="3" t="s">
        <v>11300</v>
      </c>
      <c r="G5123" s="3" t="s">
        <v>11301</v>
      </c>
      <c r="H5123" s="3">
        <v>14</v>
      </c>
      <c r="I5123" s="3">
        <v>40.29</v>
      </c>
      <c r="J5123" s="3">
        <v>10</v>
      </c>
      <c r="K5123" s="3">
        <v>402.9</v>
      </c>
      <c r="L5123" s="3" t="s">
        <v>38</v>
      </c>
      <c r="M5123" s="5">
        <v>3</v>
      </c>
      <c r="N5123" s="6" t="str">
        <f>IF(ev_charging_network_usage_!$I5123&lt;=10,"Low",IF(ev_charging_network_usage_!$I5123&lt;=30,"Medium","High"))</f>
        <v>High</v>
      </c>
      <c r="O5123" s="6" t="str">
        <f t="shared" si="321"/>
        <v>Medium Satisfaction</v>
      </c>
      <c r="P5123" s="6" t="str">
        <f>IF(ev_charging_network_usage_!$H5123&lt;30,"Short Charging",IF(ev_charging_network_usage_!$H5123&lt;=60,"Medium Charging","Long Charging"))</f>
        <v>Short Charging</v>
      </c>
      <c r="Q5123" s="6">
        <f t="shared" ref="Q5123:Q5186" si="324">IF(C5123="Fast Charger",1,IF(C5123="Standard Charger",2,IF(C5123="Super Fast Charger",3,"")))</f>
        <v>2</v>
      </c>
      <c r="R5123" s="30">
        <f t="shared" si="322"/>
        <v>0.95902777777777781</v>
      </c>
      <c r="S5123" s="28">
        <f t="shared" si="323"/>
        <v>45156</v>
      </c>
      <c r="T5123" s="28"/>
    </row>
    <row r="5124" spans="1:20" ht="13.2" x14ac:dyDescent="0.25">
      <c r="A5124" s="7" t="s">
        <v>11302</v>
      </c>
      <c r="B5124" s="7" t="s">
        <v>78</v>
      </c>
      <c r="C5124" s="7" t="s">
        <v>21</v>
      </c>
      <c r="D5124" s="7" t="s">
        <v>31</v>
      </c>
      <c r="E5124" s="7" t="s">
        <v>17</v>
      </c>
      <c r="F5124" s="7" t="s">
        <v>11303</v>
      </c>
      <c r="G5124" s="7" t="s">
        <v>11304</v>
      </c>
      <c r="H5124" s="7">
        <v>66</v>
      </c>
      <c r="I5124" s="7">
        <v>45.73</v>
      </c>
      <c r="J5124" s="7">
        <v>12</v>
      </c>
      <c r="K5124" s="7">
        <v>548.76</v>
      </c>
      <c r="L5124" s="7" t="s">
        <v>23</v>
      </c>
      <c r="M5124" s="9">
        <v>1</v>
      </c>
      <c r="N5124" s="6" t="str">
        <f>IF(ev_charging_network_usage_!$I5124&lt;=10,"Low",IF(ev_charging_network_usage_!$I5124&lt;=30,"Medium","High"))</f>
        <v>High</v>
      </c>
      <c r="O5124" s="6" t="str">
        <f t="shared" ref="O5124:O5187" si="325">IF(M5124&lt;=2,"Low Satisfaction",IF(M5124&lt;=4,"Medium Satisfaction","High Satisfaction"))</f>
        <v>Low Satisfaction</v>
      </c>
      <c r="P5124" s="6" t="str">
        <f>IF(ev_charging_network_usage_!$H5124&lt;30,"Short Charging",IF(ev_charging_network_usage_!$H5124&lt;=60,"Medium Charging","Long Charging"))</f>
        <v>Long Charging</v>
      </c>
      <c r="Q5124" s="6">
        <f t="shared" si="324"/>
        <v>1</v>
      </c>
      <c r="R5124" s="30">
        <f t="shared" si="322"/>
        <v>0.20902777777777778</v>
      </c>
      <c r="S5124" s="28">
        <f t="shared" si="323"/>
        <v>45070</v>
      </c>
      <c r="T5124" s="28"/>
    </row>
    <row r="5125" spans="1:20" ht="13.2" x14ac:dyDescent="0.25">
      <c r="A5125" s="3" t="s">
        <v>11305</v>
      </c>
      <c r="B5125" s="3" t="s">
        <v>48</v>
      </c>
      <c r="C5125" s="3" t="s">
        <v>15</v>
      </c>
      <c r="D5125" s="3" t="s">
        <v>31</v>
      </c>
      <c r="E5125" s="3" t="s">
        <v>17</v>
      </c>
      <c r="F5125" s="3" t="s">
        <v>11306</v>
      </c>
      <c r="G5125" s="3" t="s">
        <v>11307</v>
      </c>
      <c r="H5125" s="3">
        <v>14</v>
      </c>
      <c r="I5125" s="3">
        <v>34.22</v>
      </c>
      <c r="J5125" s="3">
        <v>15</v>
      </c>
      <c r="K5125" s="3">
        <v>513.29999999999995</v>
      </c>
      <c r="L5125" s="3" t="s">
        <v>27</v>
      </c>
      <c r="M5125" s="5">
        <v>5</v>
      </c>
      <c r="N5125" s="6" t="str">
        <f>IF(ev_charging_network_usage_!$I5125&lt;=10,"Low",IF(ev_charging_network_usage_!$I5125&lt;=30,"Medium","High"))</f>
        <v>High</v>
      </c>
      <c r="O5125" s="6" t="str">
        <f t="shared" si="325"/>
        <v>High Satisfaction</v>
      </c>
      <c r="P5125" s="6" t="str">
        <f>IF(ev_charging_network_usage_!$H5125&lt;30,"Short Charging",IF(ev_charging_network_usage_!$H5125&lt;=60,"Medium Charging","Long Charging"))</f>
        <v>Short Charging</v>
      </c>
      <c r="Q5125" s="6">
        <f t="shared" si="324"/>
        <v>3</v>
      </c>
      <c r="R5125" s="30">
        <f t="shared" si="322"/>
        <v>0.60347222222222219</v>
      </c>
      <c r="S5125" s="28">
        <f t="shared" si="323"/>
        <v>45494</v>
      </c>
      <c r="T5125" s="28"/>
    </row>
    <row r="5126" spans="1:20" ht="13.2" x14ac:dyDescent="0.25">
      <c r="A5126" s="7" t="s">
        <v>11308</v>
      </c>
      <c r="B5126" s="7" t="s">
        <v>20</v>
      </c>
      <c r="C5126" s="7" t="s">
        <v>30</v>
      </c>
      <c r="D5126" s="7" t="s">
        <v>31</v>
      </c>
      <c r="E5126" s="7" t="s">
        <v>35</v>
      </c>
      <c r="F5126" s="8">
        <v>45475.86041666667</v>
      </c>
      <c r="G5126" s="8">
        <v>45475.941666666666</v>
      </c>
      <c r="H5126" s="7">
        <v>117</v>
      </c>
      <c r="I5126" s="7">
        <v>59.68</v>
      </c>
      <c r="J5126" s="7">
        <v>12</v>
      </c>
      <c r="K5126" s="7">
        <v>716.16</v>
      </c>
      <c r="L5126" s="7" t="s">
        <v>27</v>
      </c>
      <c r="M5126" s="9">
        <v>2</v>
      </c>
      <c r="N5126" s="6" t="str">
        <f>IF(ev_charging_network_usage_!$I5126&lt;=10,"Low",IF(ev_charging_network_usage_!$I5126&lt;=30,"Medium","High"))</f>
        <v>High</v>
      </c>
      <c r="O5126" s="6" t="str">
        <f t="shared" si="325"/>
        <v>Low Satisfaction</v>
      </c>
      <c r="P5126" s="6" t="str">
        <f>IF(ev_charging_network_usage_!$H5126&lt;30,"Short Charging",IF(ev_charging_network_usage_!$H5126&lt;=60,"Medium Charging","Long Charging"))</f>
        <v>Long Charging</v>
      </c>
      <c r="Q5126" s="6">
        <f t="shared" si="324"/>
        <v>2</v>
      </c>
      <c r="R5126" s="30">
        <f t="shared" si="322"/>
        <v>0.86041666666666672</v>
      </c>
      <c r="S5126" s="28">
        <f t="shared" si="323"/>
        <v>45475</v>
      </c>
      <c r="T5126" s="28"/>
    </row>
    <row r="5127" spans="1:20" ht="13.2" x14ac:dyDescent="0.25">
      <c r="A5127" s="3" t="s">
        <v>11309</v>
      </c>
      <c r="B5127" s="3" t="s">
        <v>20</v>
      </c>
      <c r="C5127" s="3" t="s">
        <v>21</v>
      </c>
      <c r="D5127" s="3" t="s">
        <v>22</v>
      </c>
      <c r="E5127" s="3" t="s">
        <v>17</v>
      </c>
      <c r="F5127" s="3" t="s">
        <v>11310</v>
      </c>
      <c r="G5127" s="3" t="s">
        <v>11311</v>
      </c>
      <c r="H5127" s="3">
        <v>62</v>
      </c>
      <c r="I5127" s="3">
        <v>49.19</v>
      </c>
      <c r="J5127" s="3">
        <v>8</v>
      </c>
      <c r="K5127" s="3">
        <v>393.52</v>
      </c>
      <c r="L5127" s="3" t="s">
        <v>38</v>
      </c>
      <c r="M5127" s="5">
        <v>1</v>
      </c>
      <c r="N5127" s="6" t="str">
        <f>IF(ev_charging_network_usage_!$I5127&lt;=10,"Low",IF(ev_charging_network_usage_!$I5127&lt;=30,"Medium","High"))</f>
        <v>High</v>
      </c>
      <c r="O5127" s="6" t="str">
        <f t="shared" si="325"/>
        <v>Low Satisfaction</v>
      </c>
      <c r="P5127" s="6" t="str">
        <f>IF(ev_charging_network_usage_!$H5127&lt;30,"Short Charging",IF(ev_charging_network_usage_!$H5127&lt;=60,"Medium Charging","Long Charging"))</f>
        <v>Long Charging</v>
      </c>
      <c r="Q5127" s="6">
        <f t="shared" si="324"/>
        <v>1</v>
      </c>
      <c r="R5127" s="30">
        <f t="shared" si="322"/>
        <v>0.97152777777777777</v>
      </c>
      <c r="S5127" s="28">
        <f t="shared" si="323"/>
        <v>45379</v>
      </c>
      <c r="T5127" s="28"/>
    </row>
    <row r="5128" spans="1:20" ht="13.2" x14ac:dyDescent="0.25">
      <c r="A5128" s="7" t="s">
        <v>11312</v>
      </c>
      <c r="B5128" s="7" t="s">
        <v>14</v>
      </c>
      <c r="C5128" s="7" t="s">
        <v>15</v>
      </c>
      <c r="D5128" s="7" t="s">
        <v>16</v>
      </c>
      <c r="E5128" s="7" t="s">
        <v>35</v>
      </c>
      <c r="F5128" s="7" t="s">
        <v>11313</v>
      </c>
      <c r="G5128" s="7" t="s">
        <v>11314</v>
      </c>
      <c r="H5128" s="7">
        <v>82</v>
      </c>
      <c r="I5128" s="7">
        <v>49.53</v>
      </c>
      <c r="J5128" s="7">
        <v>8</v>
      </c>
      <c r="K5128" s="7">
        <v>396.24</v>
      </c>
      <c r="L5128" s="7" t="s">
        <v>38</v>
      </c>
      <c r="M5128" s="9">
        <v>1</v>
      </c>
      <c r="N5128" s="6" t="str">
        <f>IF(ev_charging_network_usage_!$I5128&lt;=10,"Low",IF(ev_charging_network_usage_!$I5128&lt;=30,"Medium","High"))</f>
        <v>High</v>
      </c>
      <c r="O5128" s="6" t="str">
        <f t="shared" si="325"/>
        <v>Low Satisfaction</v>
      </c>
      <c r="P5128" s="6" t="str">
        <f>IF(ev_charging_network_usage_!$H5128&lt;30,"Short Charging",IF(ev_charging_network_usage_!$H5128&lt;=60,"Medium Charging","Long Charging"))</f>
        <v>Long Charging</v>
      </c>
      <c r="Q5128" s="6">
        <f t="shared" si="324"/>
        <v>3</v>
      </c>
      <c r="R5128" s="30">
        <f t="shared" si="322"/>
        <v>0.43194444444444446</v>
      </c>
      <c r="S5128" s="28">
        <f t="shared" si="323"/>
        <v>45273</v>
      </c>
      <c r="T5128" s="28"/>
    </row>
    <row r="5129" spans="1:20" ht="13.2" x14ac:dyDescent="0.25">
      <c r="A5129" s="3" t="s">
        <v>11315</v>
      </c>
      <c r="B5129" s="3" t="s">
        <v>55</v>
      </c>
      <c r="C5129" s="3" t="s">
        <v>30</v>
      </c>
      <c r="D5129" s="3" t="s">
        <v>31</v>
      </c>
      <c r="E5129" s="3" t="s">
        <v>17</v>
      </c>
      <c r="F5129" s="3" t="s">
        <v>11316</v>
      </c>
      <c r="G5129" s="3" t="s">
        <v>11317</v>
      </c>
      <c r="H5129" s="3">
        <v>28</v>
      </c>
      <c r="I5129" s="3">
        <v>46.36</v>
      </c>
      <c r="J5129" s="3">
        <v>12</v>
      </c>
      <c r="K5129" s="3">
        <v>556.32000000000005</v>
      </c>
      <c r="L5129" s="3" t="s">
        <v>38</v>
      </c>
      <c r="M5129" s="5">
        <v>3</v>
      </c>
      <c r="N5129" s="6" t="str">
        <f>IF(ev_charging_network_usage_!$I5129&lt;=10,"Low",IF(ev_charging_network_usage_!$I5129&lt;=30,"Medium","High"))</f>
        <v>High</v>
      </c>
      <c r="O5129" s="6" t="str">
        <f t="shared" si="325"/>
        <v>Medium Satisfaction</v>
      </c>
      <c r="P5129" s="6" t="str">
        <f>IF(ev_charging_network_usage_!$H5129&lt;30,"Short Charging",IF(ev_charging_network_usage_!$H5129&lt;=60,"Medium Charging","Long Charging"))</f>
        <v>Short Charging</v>
      </c>
      <c r="Q5129" s="6">
        <f t="shared" si="324"/>
        <v>2</v>
      </c>
      <c r="R5129" s="30">
        <f t="shared" si="322"/>
        <v>0.35486111111111113</v>
      </c>
      <c r="S5129" s="28">
        <f t="shared" si="323"/>
        <v>45104</v>
      </c>
      <c r="T5129" s="28"/>
    </row>
    <row r="5130" spans="1:20" ht="13.2" x14ac:dyDescent="0.25">
      <c r="A5130" s="7" t="s">
        <v>11318</v>
      </c>
      <c r="B5130" s="7" t="s">
        <v>55</v>
      </c>
      <c r="C5130" s="7" t="s">
        <v>21</v>
      </c>
      <c r="D5130" s="7" t="s">
        <v>22</v>
      </c>
      <c r="E5130" s="7" t="s">
        <v>35</v>
      </c>
      <c r="F5130" s="7" t="s">
        <v>11319</v>
      </c>
      <c r="G5130" s="7" t="s">
        <v>11320</v>
      </c>
      <c r="H5130" s="7">
        <v>37</v>
      </c>
      <c r="I5130" s="7">
        <v>27.66</v>
      </c>
      <c r="J5130" s="7">
        <v>12</v>
      </c>
      <c r="K5130" s="7">
        <v>331.92</v>
      </c>
      <c r="L5130" s="7" t="s">
        <v>38</v>
      </c>
      <c r="M5130" s="9">
        <v>2</v>
      </c>
      <c r="N5130" s="6" t="str">
        <f>IF(ev_charging_network_usage_!$I5130&lt;=10,"Low",IF(ev_charging_network_usage_!$I5130&lt;=30,"Medium","High"))</f>
        <v>Medium</v>
      </c>
      <c r="O5130" s="6" t="str">
        <f t="shared" si="325"/>
        <v>Low Satisfaction</v>
      </c>
      <c r="P5130" s="6" t="str">
        <f>IF(ev_charging_network_usage_!$H5130&lt;30,"Short Charging",IF(ev_charging_network_usage_!$H5130&lt;=60,"Medium Charging","Long Charging"))</f>
        <v>Medium Charging</v>
      </c>
      <c r="Q5130" s="6">
        <f t="shared" si="324"/>
        <v>1</v>
      </c>
      <c r="R5130" s="30">
        <f t="shared" si="322"/>
        <v>0.71597222222222223</v>
      </c>
      <c r="S5130" s="28">
        <f t="shared" si="323"/>
        <v>44957</v>
      </c>
      <c r="T5130" s="28"/>
    </row>
    <row r="5131" spans="1:20" ht="13.2" x14ac:dyDescent="0.25">
      <c r="A5131" s="3" t="s">
        <v>11321</v>
      </c>
      <c r="B5131" s="3" t="s">
        <v>55</v>
      </c>
      <c r="C5131" s="3" t="s">
        <v>21</v>
      </c>
      <c r="D5131" s="3" t="s">
        <v>16</v>
      </c>
      <c r="E5131" s="3" t="s">
        <v>35</v>
      </c>
      <c r="F5131" s="3" t="s">
        <v>11322</v>
      </c>
      <c r="G5131" s="3" t="s">
        <v>11323</v>
      </c>
      <c r="H5131" s="3">
        <v>32</v>
      </c>
      <c r="I5131" s="3">
        <v>9.08</v>
      </c>
      <c r="J5131" s="3">
        <v>10</v>
      </c>
      <c r="K5131" s="3">
        <v>90.8</v>
      </c>
      <c r="L5131" s="3" t="s">
        <v>23</v>
      </c>
      <c r="M5131" s="5">
        <v>2</v>
      </c>
      <c r="N5131" s="6" t="str">
        <f>IF(ev_charging_network_usage_!$I5131&lt;=10,"Low",IF(ev_charging_network_usage_!$I5131&lt;=30,"Medium","High"))</f>
        <v>Low</v>
      </c>
      <c r="O5131" s="6" t="str">
        <f t="shared" si="325"/>
        <v>Low Satisfaction</v>
      </c>
      <c r="P5131" s="6" t="str">
        <f>IF(ev_charging_network_usage_!$H5131&lt;30,"Short Charging",IF(ev_charging_network_usage_!$H5131&lt;=60,"Medium Charging","Long Charging"))</f>
        <v>Medium Charging</v>
      </c>
      <c r="Q5131" s="6">
        <f t="shared" si="324"/>
        <v>1</v>
      </c>
      <c r="R5131" s="30">
        <f t="shared" si="322"/>
        <v>8.4722222222222227E-2</v>
      </c>
      <c r="S5131" s="28">
        <f t="shared" si="323"/>
        <v>45585</v>
      </c>
      <c r="T5131" s="28"/>
    </row>
    <row r="5132" spans="1:20" ht="13.2" x14ac:dyDescent="0.25">
      <c r="A5132" s="7" t="s">
        <v>11324</v>
      </c>
      <c r="B5132" s="7" t="s">
        <v>29</v>
      </c>
      <c r="C5132" s="7" t="s">
        <v>30</v>
      </c>
      <c r="D5132" s="7" t="s">
        <v>22</v>
      </c>
      <c r="E5132" s="7" t="s">
        <v>35</v>
      </c>
      <c r="F5132" s="7" t="s">
        <v>11325</v>
      </c>
      <c r="G5132" s="7" t="s">
        <v>11326</v>
      </c>
      <c r="H5132" s="7">
        <v>62</v>
      </c>
      <c r="I5132" s="7">
        <v>33.78</v>
      </c>
      <c r="J5132" s="7">
        <v>15</v>
      </c>
      <c r="K5132" s="7">
        <v>506.7</v>
      </c>
      <c r="L5132" s="7" t="s">
        <v>38</v>
      </c>
      <c r="M5132" s="9">
        <v>3</v>
      </c>
      <c r="N5132" s="6" t="str">
        <f>IF(ev_charging_network_usage_!$I5132&lt;=10,"Low",IF(ev_charging_network_usage_!$I5132&lt;=30,"Medium","High"))</f>
        <v>High</v>
      </c>
      <c r="O5132" s="6" t="str">
        <f t="shared" si="325"/>
        <v>Medium Satisfaction</v>
      </c>
      <c r="P5132" s="6" t="str">
        <f>IF(ev_charging_network_usage_!$H5132&lt;30,"Short Charging",IF(ev_charging_network_usage_!$H5132&lt;=60,"Medium Charging","Long Charging"))</f>
        <v>Long Charging</v>
      </c>
      <c r="Q5132" s="6">
        <f t="shared" si="324"/>
        <v>2</v>
      </c>
      <c r="R5132" s="30">
        <f t="shared" si="322"/>
        <v>0.87222222222222223</v>
      </c>
      <c r="S5132" s="28">
        <f t="shared" si="323"/>
        <v>45106</v>
      </c>
      <c r="T5132" s="28"/>
    </row>
    <row r="5133" spans="1:20" ht="13.2" x14ac:dyDescent="0.25">
      <c r="A5133" s="3" t="s">
        <v>11327</v>
      </c>
      <c r="B5133" s="3" t="s">
        <v>55</v>
      </c>
      <c r="C5133" s="3" t="s">
        <v>30</v>
      </c>
      <c r="D5133" s="3" t="s">
        <v>31</v>
      </c>
      <c r="E5133" s="3" t="s">
        <v>17</v>
      </c>
      <c r="F5133" s="4">
        <v>45570.580555555556</v>
      </c>
      <c r="G5133" s="4">
        <v>45570.607638888891</v>
      </c>
      <c r="H5133" s="3">
        <v>39</v>
      </c>
      <c r="I5133" s="3">
        <v>16.25</v>
      </c>
      <c r="J5133" s="3">
        <v>12</v>
      </c>
      <c r="K5133" s="3">
        <v>195</v>
      </c>
      <c r="L5133" s="3" t="s">
        <v>27</v>
      </c>
      <c r="M5133" s="5">
        <v>4</v>
      </c>
      <c r="N5133" s="6" t="str">
        <f>IF(ev_charging_network_usage_!$I5133&lt;=10,"Low",IF(ev_charging_network_usage_!$I5133&lt;=30,"Medium","High"))</f>
        <v>Medium</v>
      </c>
      <c r="O5133" s="6" t="str">
        <f t="shared" si="325"/>
        <v>Medium Satisfaction</v>
      </c>
      <c r="P5133" s="6" t="str">
        <f>IF(ev_charging_network_usage_!$H5133&lt;30,"Short Charging",IF(ev_charging_network_usage_!$H5133&lt;=60,"Medium Charging","Long Charging"))</f>
        <v>Medium Charging</v>
      </c>
      <c r="Q5133" s="6">
        <f t="shared" si="324"/>
        <v>2</v>
      </c>
      <c r="R5133" s="30">
        <f t="shared" si="322"/>
        <v>0.5805555555555556</v>
      </c>
      <c r="S5133" s="28">
        <f t="shared" si="323"/>
        <v>45570</v>
      </c>
      <c r="T5133" s="28"/>
    </row>
    <row r="5134" spans="1:20" ht="13.2" x14ac:dyDescent="0.25">
      <c r="A5134" s="7" t="s">
        <v>11328</v>
      </c>
      <c r="B5134" s="7" t="s">
        <v>59</v>
      </c>
      <c r="C5134" s="7" t="s">
        <v>15</v>
      </c>
      <c r="D5134" s="7" t="s">
        <v>34</v>
      </c>
      <c r="E5134" s="7" t="s">
        <v>17</v>
      </c>
      <c r="F5134" s="8">
        <v>45514.591666666667</v>
      </c>
      <c r="G5134" s="8">
        <v>45514.655555555553</v>
      </c>
      <c r="H5134" s="7">
        <v>92</v>
      </c>
      <c r="I5134" s="7">
        <v>43.78</v>
      </c>
      <c r="J5134" s="7">
        <v>12</v>
      </c>
      <c r="K5134" s="7">
        <v>525.36</v>
      </c>
      <c r="L5134" s="7" t="s">
        <v>18</v>
      </c>
      <c r="M5134" s="9">
        <v>2</v>
      </c>
      <c r="N5134" s="6" t="str">
        <f>IF(ev_charging_network_usage_!$I5134&lt;=10,"Low",IF(ev_charging_network_usage_!$I5134&lt;=30,"Medium","High"))</f>
        <v>High</v>
      </c>
      <c r="O5134" s="6" t="str">
        <f t="shared" si="325"/>
        <v>Low Satisfaction</v>
      </c>
      <c r="P5134" s="6" t="str">
        <f>IF(ev_charging_network_usage_!$H5134&lt;30,"Short Charging",IF(ev_charging_network_usage_!$H5134&lt;=60,"Medium Charging","Long Charging"))</f>
        <v>Long Charging</v>
      </c>
      <c r="Q5134" s="6">
        <f t="shared" si="324"/>
        <v>3</v>
      </c>
      <c r="R5134" s="30">
        <f t="shared" si="322"/>
        <v>0.59166666666666667</v>
      </c>
      <c r="S5134" s="28">
        <f t="shared" si="323"/>
        <v>45514</v>
      </c>
      <c r="T5134" s="28"/>
    </row>
    <row r="5135" spans="1:20" ht="13.2" x14ac:dyDescent="0.25">
      <c r="A5135" s="3" t="s">
        <v>11329</v>
      </c>
      <c r="B5135" s="3" t="s">
        <v>14</v>
      </c>
      <c r="C5135" s="3" t="s">
        <v>21</v>
      </c>
      <c r="D5135" s="3" t="s">
        <v>31</v>
      </c>
      <c r="E5135" s="3" t="s">
        <v>17</v>
      </c>
      <c r="F5135" s="3" t="s">
        <v>11330</v>
      </c>
      <c r="G5135" s="3" t="s">
        <v>11331</v>
      </c>
      <c r="H5135" s="3">
        <v>99</v>
      </c>
      <c r="I5135" s="3">
        <v>43.62</v>
      </c>
      <c r="J5135" s="3">
        <v>10</v>
      </c>
      <c r="K5135" s="3">
        <v>436.2</v>
      </c>
      <c r="L5135" s="3" t="s">
        <v>38</v>
      </c>
      <c r="M5135" s="5">
        <v>3</v>
      </c>
      <c r="N5135" s="6" t="str">
        <f>IF(ev_charging_network_usage_!$I5135&lt;=10,"Low",IF(ev_charging_network_usage_!$I5135&lt;=30,"Medium","High"))</f>
        <v>High</v>
      </c>
      <c r="O5135" s="6" t="str">
        <f t="shared" si="325"/>
        <v>Medium Satisfaction</v>
      </c>
      <c r="P5135" s="6" t="str">
        <f>IF(ev_charging_network_usage_!$H5135&lt;30,"Short Charging",IF(ev_charging_network_usage_!$H5135&lt;=60,"Medium Charging","Long Charging"))</f>
        <v>Long Charging</v>
      </c>
      <c r="Q5135" s="6">
        <f t="shared" si="324"/>
        <v>1</v>
      </c>
      <c r="R5135" s="30">
        <f t="shared" si="322"/>
        <v>0.55625000000000002</v>
      </c>
      <c r="S5135" s="28">
        <f t="shared" si="323"/>
        <v>45341</v>
      </c>
      <c r="T5135" s="28"/>
    </row>
    <row r="5136" spans="1:20" ht="13.2" x14ac:dyDescent="0.25">
      <c r="A5136" s="7" t="s">
        <v>11332</v>
      </c>
      <c r="B5136" s="7" t="s">
        <v>59</v>
      </c>
      <c r="C5136" s="7" t="s">
        <v>30</v>
      </c>
      <c r="D5136" s="7" t="s">
        <v>22</v>
      </c>
      <c r="E5136" s="7" t="s">
        <v>35</v>
      </c>
      <c r="F5136" s="8">
        <v>45416.427777777775</v>
      </c>
      <c r="G5136" s="8">
        <v>45416.443055555559</v>
      </c>
      <c r="H5136" s="7">
        <v>22</v>
      </c>
      <c r="I5136" s="7">
        <v>32.56</v>
      </c>
      <c r="J5136" s="7">
        <v>12</v>
      </c>
      <c r="K5136" s="7">
        <v>390.72</v>
      </c>
      <c r="L5136" s="7" t="s">
        <v>23</v>
      </c>
      <c r="M5136" s="9">
        <v>5</v>
      </c>
      <c r="N5136" s="6" t="str">
        <f>IF(ev_charging_network_usage_!$I5136&lt;=10,"Low",IF(ev_charging_network_usage_!$I5136&lt;=30,"Medium","High"))</f>
        <v>High</v>
      </c>
      <c r="O5136" s="6" t="str">
        <f t="shared" si="325"/>
        <v>High Satisfaction</v>
      </c>
      <c r="P5136" s="6" t="str">
        <f>IF(ev_charging_network_usage_!$H5136&lt;30,"Short Charging",IF(ev_charging_network_usage_!$H5136&lt;=60,"Medium Charging","Long Charging"))</f>
        <v>Short Charging</v>
      </c>
      <c r="Q5136" s="6">
        <f t="shared" si="324"/>
        <v>2</v>
      </c>
      <c r="R5136" s="30">
        <f t="shared" si="322"/>
        <v>0.42777777777777776</v>
      </c>
      <c r="S5136" s="28">
        <f t="shared" si="323"/>
        <v>45416</v>
      </c>
      <c r="T5136" s="28"/>
    </row>
    <row r="5137" spans="1:20" ht="13.2" x14ac:dyDescent="0.25">
      <c r="A5137" s="3" t="s">
        <v>11333</v>
      </c>
      <c r="B5137" s="3" t="s">
        <v>55</v>
      </c>
      <c r="C5137" s="3" t="s">
        <v>21</v>
      </c>
      <c r="D5137" s="3" t="s">
        <v>16</v>
      </c>
      <c r="E5137" s="3" t="s">
        <v>35</v>
      </c>
      <c r="F5137" s="3" t="s">
        <v>11334</v>
      </c>
      <c r="G5137" s="3" t="s">
        <v>11335</v>
      </c>
      <c r="H5137" s="3">
        <v>100</v>
      </c>
      <c r="I5137" s="3">
        <v>4.28</v>
      </c>
      <c r="J5137" s="3">
        <v>10</v>
      </c>
      <c r="K5137" s="3">
        <v>42.8</v>
      </c>
      <c r="L5137" s="3" t="s">
        <v>27</v>
      </c>
      <c r="M5137" s="5">
        <v>4</v>
      </c>
      <c r="N5137" s="6" t="str">
        <f>IF(ev_charging_network_usage_!$I5137&lt;=10,"Low",IF(ev_charging_network_usage_!$I5137&lt;=30,"Medium","High"))</f>
        <v>Low</v>
      </c>
      <c r="O5137" s="6" t="str">
        <f t="shared" si="325"/>
        <v>Medium Satisfaction</v>
      </c>
      <c r="P5137" s="6" t="str">
        <f>IF(ev_charging_network_usage_!$H5137&lt;30,"Short Charging",IF(ev_charging_network_usage_!$H5137&lt;=60,"Medium Charging","Long Charging"))</f>
        <v>Long Charging</v>
      </c>
      <c r="Q5137" s="6">
        <f t="shared" si="324"/>
        <v>1</v>
      </c>
      <c r="R5137" s="30">
        <f t="shared" si="322"/>
        <v>0.18888888888888888</v>
      </c>
      <c r="S5137" s="28">
        <f t="shared" si="323"/>
        <v>45223</v>
      </c>
      <c r="T5137" s="28"/>
    </row>
    <row r="5138" spans="1:20" ht="13.2" x14ac:dyDescent="0.25">
      <c r="A5138" s="7" t="s">
        <v>11336</v>
      </c>
      <c r="B5138" s="7" t="s">
        <v>20</v>
      </c>
      <c r="C5138" s="7" t="s">
        <v>30</v>
      </c>
      <c r="D5138" s="7" t="s">
        <v>34</v>
      </c>
      <c r="E5138" s="7" t="s">
        <v>17</v>
      </c>
      <c r="F5138" s="8">
        <v>44962.367361111108</v>
      </c>
      <c r="G5138" s="8">
        <v>44962.386111111111</v>
      </c>
      <c r="H5138" s="7">
        <v>27</v>
      </c>
      <c r="I5138" s="7">
        <v>31.94</v>
      </c>
      <c r="J5138" s="7">
        <v>12</v>
      </c>
      <c r="K5138" s="7">
        <v>383.28</v>
      </c>
      <c r="L5138" s="7" t="s">
        <v>23</v>
      </c>
      <c r="M5138" s="9">
        <v>1</v>
      </c>
      <c r="N5138" s="6" t="str">
        <f>IF(ev_charging_network_usage_!$I5138&lt;=10,"Low",IF(ev_charging_network_usage_!$I5138&lt;=30,"Medium","High"))</f>
        <v>High</v>
      </c>
      <c r="O5138" s="6" t="str">
        <f t="shared" si="325"/>
        <v>Low Satisfaction</v>
      </c>
      <c r="P5138" s="6" t="str">
        <f>IF(ev_charging_network_usage_!$H5138&lt;30,"Short Charging",IF(ev_charging_network_usage_!$H5138&lt;=60,"Medium Charging","Long Charging"))</f>
        <v>Short Charging</v>
      </c>
      <c r="Q5138" s="6">
        <f t="shared" si="324"/>
        <v>2</v>
      </c>
      <c r="R5138" s="30">
        <f t="shared" si="322"/>
        <v>0.36736111111111114</v>
      </c>
      <c r="S5138" s="28">
        <f t="shared" si="323"/>
        <v>44962</v>
      </c>
      <c r="T5138" s="28"/>
    </row>
    <row r="5139" spans="1:20" ht="13.2" x14ac:dyDescent="0.25">
      <c r="A5139" s="3" t="s">
        <v>11337</v>
      </c>
      <c r="B5139" s="3" t="s">
        <v>48</v>
      </c>
      <c r="C5139" s="3" t="s">
        <v>30</v>
      </c>
      <c r="D5139" s="3" t="s">
        <v>34</v>
      </c>
      <c r="E5139" s="3" t="s">
        <v>17</v>
      </c>
      <c r="F5139" s="4">
        <v>45631.522916666669</v>
      </c>
      <c r="G5139" s="4">
        <v>45631.597222222219</v>
      </c>
      <c r="H5139" s="3">
        <v>107</v>
      </c>
      <c r="I5139" s="3">
        <v>13.58</v>
      </c>
      <c r="J5139" s="3">
        <v>15</v>
      </c>
      <c r="K5139" s="3">
        <v>203.7</v>
      </c>
      <c r="L5139" s="3" t="s">
        <v>27</v>
      </c>
      <c r="M5139" s="5">
        <v>5</v>
      </c>
      <c r="N5139" s="6" t="str">
        <f>IF(ev_charging_network_usage_!$I5139&lt;=10,"Low",IF(ev_charging_network_usage_!$I5139&lt;=30,"Medium","High"))</f>
        <v>Medium</v>
      </c>
      <c r="O5139" s="6" t="str">
        <f t="shared" si="325"/>
        <v>High Satisfaction</v>
      </c>
      <c r="P5139" s="6" t="str">
        <f>IF(ev_charging_network_usage_!$H5139&lt;30,"Short Charging",IF(ev_charging_network_usage_!$H5139&lt;=60,"Medium Charging","Long Charging"))</f>
        <v>Long Charging</v>
      </c>
      <c r="Q5139" s="6">
        <f t="shared" si="324"/>
        <v>2</v>
      </c>
      <c r="R5139" s="30">
        <f t="shared" si="322"/>
        <v>0.5229166666666667</v>
      </c>
      <c r="S5139" s="28">
        <f t="shared" si="323"/>
        <v>45631</v>
      </c>
      <c r="T5139" s="28"/>
    </row>
    <row r="5140" spans="1:20" ht="13.2" x14ac:dyDescent="0.25">
      <c r="A5140" s="7" t="s">
        <v>11338</v>
      </c>
      <c r="B5140" s="7" t="s">
        <v>78</v>
      </c>
      <c r="C5140" s="7" t="s">
        <v>21</v>
      </c>
      <c r="D5140" s="7" t="s">
        <v>16</v>
      </c>
      <c r="E5140" s="7" t="s">
        <v>17</v>
      </c>
      <c r="F5140" s="8">
        <v>45509.085416666669</v>
      </c>
      <c r="G5140" s="8">
        <v>45509.095138888886</v>
      </c>
      <c r="H5140" s="7">
        <v>14</v>
      </c>
      <c r="I5140" s="7">
        <v>29.24</v>
      </c>
      <c r="J5140" s="7">
        <v>8</v>
      </c>
      <c r="K5140" s="7">
        <v>233.92</v>
      </c>
      <c r="L5140" s="7" t="s">
        <v>27</v>
      </c>
      <c r="M5140" s="9">
        <v>4</v>
      </c>
      <c r="N5140" s="6" t="str">
        <f>IF(ev_charging_network_usage_!$I5140&lt;=10,"Low",IF(ev_charging_network_usage_!$I5140&lt;=30,"Medium","High"))</f>
        <v>Medium</v>
      </c>
      <c r="O5140" s="6" t="str">
        <f t="shared" si="325"/>
        <v>Medium Satisfaction</v>
      </c>
      <c r="P5140" s="6" t="str">
        <f>IF(ev_charging_network_usage_!$H5140&lt;30,"Short Charging",IF(ev_charging_network_usage_!$H5140&lt;=60,"Medium Charging","Long Charging"))</f>
        <v>Short Charging</v>
      </c>
      <c r="Q5140" s="6">
        <f t="shared" si="324"/>
        <v>1</v>
      </c>
      <c r="R5140" s="30">
        <f t="shared" si="322"/>
        <v>8.5416666666666669E-2</v>
      </c>
      <c r="S5140" s="28">
        <f t="shared" si="323"/>
        <v>45509</v>
      </c>
      <c r="T5140" s="28"/>
    </row>
    <row r="5141" spans="1:20" ht="13.2" x14ac:dyDescent="0.25">
      <c r="A5141" s="3" t="s">
        <v>11339</v>
      </c>
      <c r="B5141" s="3" t="s">
        <v>14</v>
      </c>
      <c r="C5141" s="3" t="s">
        <v>15</v>
      </c>
      <c r="D5141" s="3" t="s">
        <v>22</v>
      </c>
      <c r="E5141" s="3" t="s">
        <v>35</v>
      </c>
      <c r="F5141" s="4">
        <v>45388.672222222223</v>
      </c>
      <c r="G5141" s="4">
        <v>45388.720138888886</v>
      </c>
      <c r="H5141" s="3">
        <v>69</v>
      </c>
      <c r="I5141" s="3">
        <v>28.24</v>
      </c>
      <c r="J5141" s="3">
        <v>8</v>
      </c>
      <c r="K5141" s="3">
        <v>225.92</v>
      </c>
      <c r="L5141" s="3" t="s">
        <v>38</v>
      </c>
      <c r="M5141" s="5">
        <v>2</v>
      </c>
      <c r="N5141" s="6" t="str">
        <f>IF(ev_charging_network_usage_!$I5141&lt;=10,"Low",IF(ev_charging_network_usage_!$I5141&lt;=30,"Medium","High"))</f>
        <v>Medium</v>
      </c>
      <c r="O5141" s="6" t="str">
        <f t="shared" si="325"/>
        <v>Low Satisfaction</v>
      </c>
      <c r="P5141" s="6" t="str">
        <f>IF(ev_charging_network_usage_!$H5141&lt;30,"Short Charging",IF(ev_charging_network_usage_!$H5141&lt;=60,"Medium Charging","Long Charging"))</f>
        <v>Long Charging</v>
      </c>
      <c r="Q5141" s="6">
        <f t="shared" si="324"/>
        <v>3</v>
      </c>
      <c r="R5141" s="30">
        <f t="shared" si="322"/>
        <v>0.67222222222222228</v>
      </c>
      <c r="S5141" s="28">
        <f t="shared" si="323"/>
        <v>45388</v>
      </c>
      <c r="T5141" s="28"/>
    </row>
    <row r="5142" spans="1:20" ht="13.2" x14ac:dyDescent="0.25">
      <c r="A5142" s="7" t="s">
        <v>11340</v>
      </c>
      <c r="B5142" s="7" t="s">
        <v>14</v>
      </c>
      <c r="C5142" s="7" t="s">
        <v>30</v>
      </c>
      <c r="D5142" s="7" t="s">
        <v>31</v>
      </c>
      <c r="E5142" s="7" t="s">
        <v>35</v>
      </c>
      <c r="F5142" s="7" t="s">
        <v>11341</v>
      </c>
      <c r="G5142" s="7" t="s">
        <v>11342</v>
      </c>
      <c r="H5142" s="7">
        <v>47</v>
      </c>
      <c r="I5142" s="7">
        <v>47.39</v>
      </c>
      <c r="J5142" s="7">
        <v>10</v>
      </c>
      <c r="K5142" s="7">
        <v>473.9</v>
      </c>
      <c r="L5142" s="7" t="s">
        <v>23</v>
      </c>
      <c r="M5142" s="9">
        <v>3</v>
      </c>
      <c r="N5142" s="6" t="str">
        <f>IF(ev_charging_network_usage_!$I5142&lt;=10,"Low",IF(ev_charging_network_usage_!$I5142&lt;=30,"Medium","High"))</f>
        <v>High</v>
      </c>
      <c r="O5142" s="6" t="str">
        <f t="shared" si="325"/>
        <v>Medium Satisfaction</v>
      </c>
      <c r="P5142" s="6" t="str">
        <f>IF(ev_charging_network_usage_!$H5142&lt;30,"Short Charging",IF(ev_charging_network_usage_!$H5142&lt;=60,"Medium Charging","Long Charging"))</f>
        <v>Medium Charging</v>
      </c>
      <c r="Q5142" s="6">
        <f t="shared" si="324"/>
        <v>2</v>
      </c>
      <c r="R5142" s="30">
        <f t="shared" si="322"/>
        <v>7.0833333333333331E-2</v>
      </c>
      <c r="S5142" s="28">
        <f t="shared" si="323"/>
        <v>44975</v>
      </c>
      <c r="T5142" s="28"/>
    </row>
    <row r="5143" spans="1:20" ht="13.2" x14ac:dyDescent="0.25">
      <c r="A5143" s="3" t="s">
        <v>11343</v>
      </c>
      <c r="B5143" s="3" t="s">
        <v>43</v>
      </c>
      <c r="C5143" s="3" t="s">
        <v>30</v>
      </c>
      <c r="D5143" s="3" t="s">
        <v>16</v>
      </c>
      <c r="E5143" s="3" t="s">
        <v>35</v>
      </c>
      <c r="F5143" s="4">
        <v>45416.96875</v>
      </c>
      <c r="G5143" s="4">
        <v>45447.001388888886</v>
      </c>
      <c r="H5143" s="3">
        <v>47</v>
      </c>
      <c r="I5143" s="3">
        <v>33.97</v>
      </c>
      <c r="J5143" s="3">
        <v>8</v>
      </c>
      <c r="K5143" s="3">
        <v>271.76</v>
      </c>
      <c r="L5143" s="3" t="s">
        <v>23</v>
      </c>
      <c r="M5143" s="5">
        <v>1</v>
      </c>
      <c r="N5143" s="6" t="str">
        <f>IF(ev_charging_network_usage_!$I5143&lt;=10,"Low",IF(ev_charging_network_usage_!$I5143&lt;=30,"Medium","High"))</f>
        <v>High</v>
      </c>
      <c r="O5143" s="6" t="str">
        <f t="shared" si="325"/>
        <v>Low Satisfaction</v>
      </c>
      <c r="P5143" s="6" t="str">
        <f>IF(ev_charging_network_usage_!$H5143&lt;30,"Short Charging",IF(ev_charging_network_usage_!$H5143&lt;=60,"Medium Charging","Long Charging"))</f>
        <v>Medium Charging</v>
      </c>
      <c r="Q5143" s="6">
        <f t="shared" si="324"/>
        <v>2</v>
      </c>
      <c r="R5143" s="30">
        <f t="shared" si="322"/>
        <v>0.96875</v>
      </c>
      <c r="S5143" s="28">
        <f t="shared" si="323"/>
        <v>45416</v>
      </c>
      <c r="T5143" s="28"/>
    </row>
    <row r="5144" spans="1:20" ht="13.2" x14ac:dyDescent="0.25">
      <c r="A5144" s="7" t="s">
        <v>11344</v>
      </c>
      <c r="B5144" s="7" t="s">
        <v>14</v>
      </c>
      <c r="C5144" s="7" t="s">
        <v>15</v>
      </c>
      <c r="D5144" s="7" t="s">
        <v>34</v>
      </c>
      <c r="E5144" s="7" t="s">
        <v>35</v>
      </c>
      <c r="F5144" s="7" t="s">
        <v>11345</v>
      </c>
      <c r="G5144" s="7" t="s">
        <v>11346</v>
      </c>
      <c r="H5144" s="7">
        <v>29</v>
      </c>
      <c r="I5144" s="7">
        <v>32.67</v>
      </c>
      <c r="J5144" s="7">
        <v>8</v>
      </c>
      <c r="K5144" s="7">
        <v>261.36</v>
      </c>
      <c r="L5144" s="7" t="s">
        <v>23</v>
      </c>
      <c r="M5144" s="9">
        <v>5</v>
      </c>
      <c r="N5144" s="6" t="str">
        <f>IF(ev_charging_network_usage_!$I5144&lt;=10,"Low",IF(ev_charging_network_usage_!$I5144&lt;=30,"Medium","High"))</f>
        <v>High</v>
      </c>
      <c r="O5144" s="6" t="str">
        <f t="shared" si="325"/>
        <v>High Satisfaction</v>
      </c>
      <c r="P5144" s="6" t="str">
        <f>IF(ev_charging_network_usage_!$H5144&lt;30,"Short Charging",IF(ev_charging_network_usage_!$H5144&lt;=60,"Medium Charging","Long Charging"))</f>
        <v>Short Charging</v>
      </c>
      <c r="Q5144" s="6">
        <f t="shared" si="324"/>
        <v>3</v>
      </c>
      <c r="R5144" s="30">
        <f t="shared" si="322"/>
        <v>9.3055555555555558E-2</v>
      </c>
      <c r="S5144" s="28">
        <f t="shared" si="323"/>
        <v>45619</v>
      </c>
      <c r="T5144" s="28"/>
    </row>
    <row r="5145" spans="1:20" ht="13.2" x14ac:dyDescent="0.25">
      <c r="A5145" s="3" t="s">
        <v>11347</v>
      </c>
      <c r="B5145" s="3" t="s">
        <v>48</v>
      </c>
      <c r="C5145" s="3" t="s">
        <v>30</v>
      </c>
      <c r="D5145" s="3" t="s">
        <v>34</v>
      </c>
      <c r="E5145" s="3" t="s">
        <v>17</v>
      </c>
      <c r="F5145" s="3" t="s">
        <v>11348</v>
      </c>
      <c r="G5145" s="3" t="s">
        <v>11349</v>
      </c>
      <c r="H5145" s="3">
        <v>40</v>
      </c>
      <c r="I5145" s="3">
        <v>58.94</v>
      </c>
      <c r="J5145" s="3">
        <v>8</v>
      </c>
      <c r="K5145" s="3">
        <v>471.52</v>
      </c>
      <c r="L5145" s="3" t="s">
        <v>18</v>
      </c>
      <c r="M5145" s="5">
        <v>3</v>
      </c>
      <c r="N5145" s="6" t="str">
        <f>IF(ev_charging_network_usage_!$I5145&lt;=10,"Low",IF(ev_charging_network_usage_!$I5145&lt;=30,"Medium","High"))</f>
        <v>High</v>
      </c>
      <c r="O5145" s="6" t="str">
        <f t="shared" si="325"/>
        <v>Medium Satisfaction</v>
      </c>
      <c r="P5145" s="6" t="str">
        <f>IF(ev_charging_network_usage_!$H5145&lt;30,"Short Charging",IF(ev_charging_network_usage_!$H5145&lt;=60,"Medium Charging","Long Charging"))</f>
        <v>Medium Charging</v>
      </c>
      <c r="Q5145" s="6">
        <f t="shared" si="324"/>
        <v>2</v>
      </c>
      <c r="R5145" s="30">
        <f t="shared" si="322"/>
        <v>0.91666666666666663</v>
      </c>
      <c r="S5145" s="28">
        <f t="shared" si="323"/>
        <v>45437</v>
      </c>
      <c r="T5145" s="28"/>
    </row>
    <row r="5146" spans="1:20" ht="13.2" x14ac:dyDescent="0.25">
      <c r="A5146" s="7" t="s">
        <v>11350</v>
      </c>
      <c r="B5146" s="7" t="s">
        <v>59</v>
      </c>
      <c r="C5146" s="7" t="s">
        <v>15</v>
      </c>
      <c r="D5146" s="7" t="s">
        <v>22</v>
      </c>
      <c r="E5146" s="7" t="s">
        <v>17</v>
      </c>
      <c r="F5146" s="7" t="s">
        <v>11351</v>
      </c>
      <c r="G5146" s="7" t="s">
        <v>11352</v>
      </c>
      <c r="H5146" s="7">
        <v>11</v>
      </c>
      <c r="I5146" s="7">
        <v>45.05</v>
      </c>
      <c r="J5146" s="7">
        <v>15</v>
      </c>
      <c r="K5146" s="7">
        <v>675.75</v>
      </c>
      <c r="L5146" s="7" t="s">
        <v>27</v>
      </c>
      <c r="M5146" s="9">
        <v>3</v>
      </c>
      <c r="N5146" s="6" t="str">
        <f>IF(ev_charging_network_usage_!$I5146&lt;=10,"Low",IF(ev_charging_network_usage_!$I5146&lt;=30,"Medium","High"))</f>
        <v>High</v>
      </c>
      <c r="O5146" s="6" t="str">
        <f t="shared" si="325"/>
        <v>Medium Satisfaction</v>
      </c>
      <c r="P5146" s="6" t="str">
        <f>IF(ev_charging_network_usage_!$H5146&lt;30,"Short Charging",IF(ev_charging_network_usage_!$H5146&lt;=60,"Medium Charging","Long Charging"))</f>
        <v>Short Charging</v>
      </c>
      <c r="Q5146" s="6">
        <f t="shared" si="324"/>
        <v>3</v>
      </c>
      <c r="R5146" s="30">
        <f t="shared" si="322"/>
        <v>0.51111111111111107</v>
      </c>
      <c r="S5146" s="28">
        <f t="shared" si="323"/>
        <v>45369</v>
      </c>
      <c r="T5146" s="28"/>
    </row>
    <row r="5147" spans="1:20" ht="13.2" x14ac:dyDescent="0.25">
      <c r="A5147" s="3" t="s">
        <v>11353</v>
      </c>
      <c r="B5147" s="3" t="s">
        <v>20</v>
      </c>
      <c r="C5147" s="3" t="s">
        <v>21</v>
      </c>
      <c r="D5147" s="3" t="s">
        <v>16</v>
      </c>
      <c r="E5147" s="3" t="s">
        <v>35</v>
      </c>
      <c r="F5147" s="3" t="s">
        <v>11354</v>
      </c>
      <c r="G5147" s="3" t="s">
        <v>11355</v>
      </c>
      <c r="H5147" s="3">
        <v>39</v>
      </c>
      <c r="I5147" s="3">
        <v>31.84</v>
      </c>
      <c r="J5147" s="3">
        <v>12</v>
      </c>
      <c r="K5147" s="3">
        <v>382.08</v>
      </c>
      <c r="L5147" s="3" t="s">
        <v>27</v>
      </c>
      <c r="M5147" s="5">
        <v>4</v>
      </c>
      <c r="N5147" s="6" t="str">
        <f>IF(ev_charging_network_usage_!$I5147&lt;=10,"Low",IF(ev_charging_network_usage_!$I5147&lt;=30,"Medium","High"))</f>
        <v>High</v>
      </c>
      <c r="O5147" s="6" t="str">
        <f t="shared" si="325"/>
        <v>Medium Satisfaction</v>
      </c>
      <c r="P5147" s="6" t="str">
        <f>IF(ev_charging_network_usage_!$H5147&lt;30,"Short Charging",IF(ev_charging_network_usage_!$H5147&lt;=60,"Medium Charging","Long Charging"))</f>
        <v>Medium Charging</v>
      </c>
      <c r="Q5147" s="6">
        <f t="shared" si="324"/>
        <v>1</v>
      </c>
      <c r="R5147" s="30">
        <f t="shared" si="322"/>
        <v>0.2076388888888889</v>
      </c>
      <c r="S5147" s="28">
        <f t="shared" si="323"/>
        <v>45214</v>
      </c>
      <c r="T5147" s="28"/>
    </row>
    <row r="5148" spans="1:20" ht="13.2" x14ac:dyDescent="0.25">
      <c r="A5148" s="7" t="s">
        <v>11356</v>
      </c>
      <c r="B5148" s="7" t="s">
        <v>59</v>
      </c>
      <c r="C5148" s="7" t="s">
        <v>21</v>
      </c>
      <c r="D5148" s="7" t="s">
        <v>31</v>
      </c>
      <c r="E5148" s="7" t="s">
        <v>35</v>
      </c>
      <c r="F5148" s="7" t="s">
        <v>11357</v>
      </c>
      <c r="G5148" s="7" t="s">
        <v>11358</v>
      </c>
      <c r="H5148" s="7">
        <v>33</v>
      </c>
      <c r="I5148" s="7">
        <v>16.670000000000002</v>
      </c>
      <c r="J5148" s="7">
        <v>12</v>
      </c>
      <c r="K5148" s="7">
        <v>200.04</v>
      </c>
      <c r="L5148" s="7" t="s">
        <v>18</v>
      </c>
      <c r="M5148" s="9">
        <v>3</v>
      </c>
      <c r="N5148" s="6" t="str">
        <f>IF(ev_charging_network_usage_!$I5148&lt;=10,"Low",IF(ev_charging_network_usage_!$I5148&lt;=30,"Medium","High"))</f>
        <v>Medium</v>
      </c>
      <c r="O5148" s="6" t="str">
        <f t="shared" si="325"/>
        <v>Medium Satisfaction</v>
      </c>
      <c r="P5148" s="6" t="str">
        <f>IF(ev_charging_network_usage_!$H5148&lt;30,"Short Charging",IF(ev_charging_network_usage_!$H5148&lt;=60,"Medium Charging","Long Charging"))</f>
        <v>Medium Charging</v>
      </c>
      <c r="Q5148" s="6">
        <f t="shared" si="324"/>
        <v>1</v>
      </c>
      <c r="R5148" s="30">
        <f t="shared" si="322"/>
        <v>0.40694444444444444</v>
      </c>
      <c r="S5148" s="28">
        <f t="shared" si="323"/>
        <v>45217</v>
      </c>
      <c r="T5148" s="28"/>
    </row>
    <row r="5149" spans="1:20" ht="13.2" x14ac:dyDescent="0.25">
      <c r="A5149" s="3" t="s">
        <v>11359</v>
      </c>
      <c r="B5149" s="3" t="s">
        <v>20</v>
      </c>
      <c r="C5149" s="3" t="s">
        <v>30</v>
      </c>
      <c r="D5149" s="3" t="s">
        <v>31</v>
      </c>
      <c r="E5149" s="3" t="s">
        <v>35</v>
      </c>
      <c r="F5149" s="3" t="s">
        <v>11360</v>
      </c>
      <c r="G5149" s="3" t="s">
        <v>11361</v>
      </c>
      <c r="H5149" s="3">
        <v>80</v>
      </c>
      <c r="I5149" s="3">
        <v>31.31</v>
      </c>
      <c r="J5149" s="3">
        <v>12</v>
      </c>
      <c r="K5149" s="3">
        <v>375.72</v>
      </c>
      <c r="L5149" s="3" t="s">
        <v>18</v>
      </c>
      <c r="M5149" s="5">
        <v>4</v>
      </c>
      <c r="N5149" s="6" t="str">
        <f>IF(ev_charging_network_usage_!$I5149&lt;=10,"Low",IF(ev_charging_network_usage_!$I5149&lt;=30,"Medium","High"))</f>
        <v>High</v>
      </c>
      <c r="O5149" s="6" t="str">
        <f t="shared" si="325"/>
        <v>Medium Satisfaction</v>
      </c>
      <c r="P5149" s="6" t="str">
        <f>IF(ev_charging_network_usage_!$H5149&lt;30,"Short Charging",IF(ev_charging_network_usage_!$H5149&lt;=60,"Medium Charging","Long Charging"))</f>
        <v>Long Charging</v>
      </c>
      <c r="Q5149" s="6">
        <f t="shared" si="324"/>
        <v>2</v>
      </c>
      <c r="R5149" s="30">
        <f t="shared" si="322"/>
        <v>0.87986111111111109</v>
      </c>
      <c r="S5149" s="28">
        <f t="shared" si="323"/>
        <v>45396</v>
      </c>
      <c r="T5149" s="28"/>
    </row>
    <row r="5150" spans="1:20" ht="13.2" x14ac:dyDescent="0.25">
      <c r="A5150" s="7" t="s">
        <v>11362</v>
      </c>
      <c r="B5150" s="7" t="s">
        <v>14</v>
      </c>
      <c r="C5150" s="7" t="s">
        <v>21</v>
      </c>
      <c r="D5150" s="7" t="s">
        <v>31</v>
      </c>
      <c r="E5150" s="7" t="s">
        <v>35</v>
      </c>
      <c r="F5150" s="7" t="s">
        <v>11363</v>
      </c>
      <c r="G5150" s="7" t="s">
        <v>11364</v>
      </c>
      <c r="H5150" s="7">
        <v>58</v>
      </c>
      <c r="I5150" s="7">
        <v>44.15</v>
      </c>
      <c r="J5150" s="7">
        <v>10</v>
      </c>
      <c r="K5150" s="7">
        <v>441.5</v>
      </c>
      <c r="L5150" s="7" t="s">
        <v>18</v>
      </c>
      <c r="M5150" s="9">
        <v>1</v>
      </c>
      <c r="N5150" s="6" t="str">
        <f>IF(ev_charging_network_usage_!$I5150&lt;=10,"Low",IF(ev_charging_network_usage_!$I5150&lt;=30,"Medium","High"))</f>
        <v>High</v>
      </c>
      <c r="O5150" s="6" t="str">
        <f t="shared" si="325"/>
        <v>Low Satisfaction</v>
      </c>
      <c r="P5150" s="6" t="str">
        <f>IF(ev_charging_network_usage_!$H5150&lt;30,"Short Charging",IF(ev_charging_network_usage_!$H5150&lt;=60,"Medium Charging","Long Charging"))</f>
        <v>Medium Charging</v>
      </c>
      <c r="Q5150" s="6">
        <f t="shared" si="324"/>
        <v>1</v>
      </c>
      <c r="R5150" s="30">
        <f t="shared" si="322"/>
        <v>0.45277777777777778</v>
      </c>
      <c r="S5150" s="28">
        <f t="shared" si="323"/>
        <v>45380</v>
      </c>
      <c r="T5150" s="28"/>
    </row>
    <row r="5151" spans="1:20" ht="13.2" x14ac:dyDescent="0.25">
      <c r="A5151" s="3" t="s">
        <v>11365</v>
      </c>
      <c r="B5151" s="3" t="s">
        <v>48</v>
      </c>
      <c r="C5151" s="3" t="s">
        <v>21</v>
      </c>
      <c r="D5151" s="3" t="s">
        <v>22</v>
      </c>
      <c r="E5151" s="3" t="s">
        <v>35</v>
      </c>
      <c r="F5151" s="4">
        <v>44936.915277777778</v>
      </c>
      <c r="G5151" s="4">
        <v>44936.961111111108</v>
      </c>
      <c r="H5151" s="3">
        <v>66</v>
      </c>
      <c r="I5151" s="3">
        <v>27.79</v>
      </c>
      <c r="J5151" s="3">
        <v>8</v>
      </c>
      <c r="K5151" s="3">
        <v>222.32</v>
      </c>
      <c r="L5151" s="3" t="s">
        <v>27</v>
      </c>
      <c r="M5151" s="5">
        <v>4</v>
      </c>
      <c r="N5151" s="6" t="str">
        <f>IF(ev_charging_network_usage_!$I5151&lt;=10,"Low",IF(ev_charging_network_usage_!$I5151&lt;=30,"Medium","High"))</f>
        <v>Medium</v>
      </c>
      <c r="O5151" s="6" t="str">
        <f t="shared" si="325"/>
        <v>Medium Satisfaction</v>
      </c>
      <c r="P5151" s="6" t="str">
        <f>IF(ev_charging_network_usage_!$H5151&lt;30,"Short Charging",IF(ev_charging_network_usage_!$H5151&lt;=60,"Medium Charging","Long Charging"))</f>
        <v>Long Charging</v>
      </c>
      <c r="Q5151" s="6">
        <f t="shared" si="324"/>
        <v>1</v>
      </c>
      <c r="R5151" s="30">
        <f t="shared" si="322"/>
        <v>0.91527777777777775</v>
      </c>
      <c r="S5151" s="28">
        <f t="shared" si="323"/>
        <v>44936</v>
      </c>
      <c r="T5151" s="28"/>
    </row>
    <row r="5152" spans="1:20" ht="13.2" x14ac:dyDescent="0.25">
      <c r="A5152" s="7" t="s">
        <v>11366</v>
      </c>
      <c r="B5152" s="7" t="s">
        <v>29</v>
      </c>
      <c r="C5152" s="7" t="s">
        <v>30</v>
      </c>
      <c r="D5152" s="7" t="s">
        <v>34</v>
      </c>
      <c r="E5152" s="7" t="s">
        <v>35</v>
      </c>
      <c r="F5152" s="7" t="s">
        <v>11367</v>
      </c>
      <c r="G5152" s="7" t="s">
        <v>11368</v>
      </c>
      <c r="H5152" s="7">
        <v>26</v>
      </c>
      <c r="I5152" s="7">
        <v>41.5</v>
      </c>
      <c r="J5152" s="7">
        <v>12</v>
      </c>
      <c r="K5152" s="7">
        <v>498</v>
      </c>
      <c r="L5152" s="7" t="s">
        <v>18</v>
      </c>
      <c r="M5152" s="9">
        <v>4</v>
      </c>
      <c r="N5152" s="6" t="str">
        <f>IF(ev_charging_network_usage_!$I5152&lt;=10,"Low",IF(ev_charging_network_usage_!$I5152&lt;=30,"Medium","High"))</f>
        <v>High</v>
      </c>
      <c r="O5152" s="6" t="str">
        <f t="shared" si="325"/>
        <v>Medium Satisfaction</v>
      </c>
      <c r="P5152" s="6" t="str">
        <f>IF(ev_charging_network_usage_!$H5152&lt;30,"Short Charging",IF(ev_charging_network_usage_!$H5152&lt;=60,"Medium Charging","Long Charging"))</f>
        <v>Short Charging</v>
      </c>
      <c r="Q5152" s="6">
        <f t="shared" si="324"/>
        <v>2</v>
      </c>
      <c r="R5152" s="30">
        <f t="shared" si="322"/>
        <v>0.13680555555555557</v>
      </c>
      <c r="S5152" s="28">
        <f t="shared" si="323"/>
        <v>45152</v>
      </c>
      <c r="T5152" s="28"/>
    </row>
    <row r="5153" spans="1:20" ht="13.2" x14ac:dyDescent="0.25">
      <c r="A5153" s="3" t="s">
        <v>11369</v>
      </c>
      <c r="B5153" s="3" t="s">
        <v>14</v>
      </c>
      <c r="C5153" s="3" t="s">
        <v>21</v>
      </c>
      <c r="D5153" s="3" t="s">
        <v>31</v>
      </c>
      <c r="E5153" s="3" t="s">
        <v>17</v>
      </c>
      <c r="F5153" s="3" t="s">
        <v>11370</v>
      </c>
      <c r="G5153" s="3" t="s">
        <v>11371</v>
      </c>
      <c r="H5153" s="3">
        <v>42</v>
      </c>
      <c r="I5153" s="3">
        <v>41.71</v>
      </c>
      <c r="J5153" s="3">
        <v>15</v>
      </c>
      <c r="K5153" s="3">
        <v>625.65</v>
      </c>
      <c r="L5153" s="3" t="s">
        <v>23</v>
      </c>
      <c r="M5153" s="5">
        <v>2</v>
      </c>
      <c r="N5153" s="6" t="str">
        <f>IF(ev_charging_network_usage_!$I5153&lt;=10,"Low",IF(ev_charging_network_usage_!$I5153&lt;=30,"Medium","High"))</f>
        <v>High</v>
      </c>
      <c r="O5153" s="6" t="str">
        <f t="shared" si="325"/>
        <v>Low Satisfaction</v>
      </c>
      <c r="P5153" s="6" t="str">
        <f>IF(ev_charging_network_usage_!$H5153&lt;30,"Short Charging",IF(ev_charging_network_usage_!$H5153&lt;=60,"Medium Charging","Long Charging"))</f>
        <v>Medium Charging</v>
      </c>
      <c r="Q5153" s="6">
        <f t="shared" si="324"/>
        <v>1</v>
      </c>
      <c r="R5153" s="30">
        <f t="shared" si="322"/>
        <v>0.11666666666666667</v>
      </c>
      <c r="S5153" s="28">
        <f t="shared" si="323"/>
        <v>45153</v>
      </c>
      <c r="T5153" s="28"/>
    </row>
    <row r="5154" spans="1:20" ht="13.2" x14ac:dyDescent="0.25">
      <c r="A5154" s="7" t="s">
        <v>11372</v>
      </c>
      <c r="B5154" s="7" t="s">
        <v>78</v>
      </c>
      <c r="C5154" s="7" t="s">
        <v>15</v>
      </c>
      <c r="D5154" s="7" t="s">
        <v>34</v>
      </c>
      <c r="E5154" s="7" t="s">
        <v>17</v>
      </c>
      <c r="F5154" s="7" t="s">
        <v>11373</v>
      </c>
      <c r="G5154" s="7" t="s">
        <v>11374</v>
      </c>
      <c r="H5154" s="7">
        <v>101</v>
      </c>
      <c r="I5154" s="7">
        <v>9.0299999999999994</v>
      </c>
      <c r="J5154" s="7">
        <v>8</v>
      </c>
      <c r="K5154" s="7">
        <v>72.239999999999995</v>
      </c>
      <c r="L5154" s="7" t="s">
        <v>18</v>
      </c>
      <c r="M5154" s="9">
        <v>1</v>
      </c>
      <c r="N5154" s="6" t="str">
        <f>IF(ev_charging_network_usage_!$I5154&lt;=10,"Low",IF(ev_charging_network_usage_!$I5154&lt;=30,"Medium","High"))</f>
        <v>Low</v>
      </c>
      <c r="O5154" s="6" t="str">
        <f t="shared" si="325"/>
        <v>Low Satisfaction</v>
      </c>
      <c r="P5154" s="6" t="str">
        <f>IF(ev_charging_network_usage_!$H5154&lt;30,"Short Charging",IF(ev_charging_network_usage_!$H5154&lt;=60,"Medium Charging","Long Charging"))</f>
        <v>Long Charging</v>
      </c>
      <c r="Q5154" s="6">
        <f t="shared" si="324"/>
        <v>3</v>
      </c>
      <c r="R5154" s="30">
        <f t="shared" si="322"/>
        <v>0.43125000000000002</v>
      </c>
      <c r="S5154" s="28">
        <f t="shared" si="323"/>
        <v>45582</v>
      </c>
      <c r="T5154" s="28"/>
    </row>
    <row r="5155" spans="1:20" ht="13.2" x14ac:dyDescent="0.25">
      <c r="A5155" s="3" t="s">
        <v>11375</v>
      </c>
      <c r="B5155" s="3" t="s">
        <v>43</v>
      </c>
      <c r="C5155" s="3" t="s">
        <v>21</v>
      </c>
      <c r="D5155" s="3" t="s">
        <v>22</v>
      </c>
      <c r="E5155" s="3" t="s">
        <v>17</v>
      </c>
      <c r="F5155" s="3" t="s">
        <v>11376</v>
      </c>
      <c r="G5155" s="3" t="s">
        <v>11377</v>
      </c>
      <c r="H5155" s="3">
        <v>116</v>
      </c>
      <c r="I5155" s="3">
        <v>47.46</v>
      </c>
      <c r="J5155" s="3">
        <v>12</v>
      </c>
      <c r="K5155" s="3">
        <v>569.52</v>
      </c>
      <c r="L5155" s="3" t="s">
        <v>23</v>
      </c>
      <c r="M5155" s="5">
        <v>1</v>
      </c>
      <c r="N5155" s="6" t="str">
        <f>IF(ev_charging_network_usage_!$I5155&lt;=10,"Low",IF(ev_charging_network_usage_!$I5155&lt;=30,"Medium","High"))</f>
        <v>High</v>
      </c>
      <c r="O5155" s="6" t="str">
        <f t="shared" si="325"/>
        <v>Low Satisfaction</v>
      </c>
      <c r="P5155" s="6" t="str">
        <f>IF(ev_charging_network_usage_!$H5155&lt;30,"Short Charging",IF(ev_charging_network_usage_!$H5155&lt;=60,"Medium Charging","Long Charging"))</f>
        <v>Long Charging</v>
      </c>
      <c r="Q5155" s="6">
        <f t="shared" si="324"/>
        <v>1</v>
      </c>
      <c r="R5155" s="30">
        <f t="shared" si="322"/>
        <v>0.13194444444444445</v>
      </c>
      <c r="S5155" s="28">
        <f t="shared" si="323"/>
        <v>44981</v>
      </c>
      <c r="T5155" s="28"/>
    </row>
    <row r="5156" spans="1:20" ht="13.2" x14ac:dyDescent="0.25">
      <c r="A5156" s="7" t="s">
        <v>11378</v>
      </c>
      <c r="B5156" s="7" t="s">
        <v>14</v>
      </c>
      <c r="C5156" s="7" t="s">
        <v>21</v>
      </c>
      <c r="D5156" s="7" t="s">
        <v>16</v>
      </c>
      <c r="E5156" s="7" t="s">
        <v>17</v>
      </c>
      <c r="F5156" s="7" t="s">
        <v>11379</v>
      </c>
      <c r="G5156" s="7" t="s">
        <v>11380</v>
      </c>
      <c r="H5156" s="7">
        <v>71</v>
      </c>
      <c r="I5156" s="7">
        <v>5.45</v>
      </c>
      <c r="J5156" s="7">
        <v>10</v>
      </c>
      <c r="K5156" s="7">
        <v>54.5</v>
      </c>
      <c r="L5156" s="7" t="s">
        <v>27</v>
      </c>
      <c r="M5156" s="9">
        <v>1</v>
      </c>
      <c r="N5156" s="6" t="str">
        <f>IF(ev_charging_network_usage_!$I5156&lt;=10,"Low",IF(ev_charging_network_usage_!$I5156&lt;=30,"Medium","High"))</f>
        <v>Low</v>
      </c>
      <c r="O5156" s="6" t="str">
        <f t="shared" si="325"/>
        <v>Low Satisfaction</v>
      </c>
      <c r="P5156" s="6" t="str">
        <f>IF(ev_charging_network_usage_!$H5156&lt;30,"Short Charging",IF(ev_charging_network_usage_!$H5156&lt;=60,"Medium Charging","Long Charging"))</f>
        <v>Long Charging</v>
      </c>
      <c r="Q5156" s="6">
        <f t="shared" si="324"/>
        <v>1</v>
      </c>
      <c r="R5156" s="30">
        <f t="shared" si="322"/>
        <v>0.7319444444444444</v>
      </c>
      <c r="S5156" s="28">
        <f t="shared" si="323"/>
        <v>45060</v>
      </c>
      <c r="T5156" s="28"/>
    </row>
    <row r="5157" spans="1:20" ht="13.2" x14ac:dyDescent="0.25">
      <c r="A5157" s="3" t="s">
        <v>11381</v>
      </c>
      <c r="B5157" s="3" t="s">
        <v>29</v>
      </c>
      <c r="C5157" s="3" t="s">
        <v>15</v>
      </c>
      <c r="D5157" s="3" t="s">
        <v>16</v>
      </c>
      <c r="E5157" s="3" t="s">
        <v>35</v>
      </c>
      <c r="F5157" s="3" t="s">
        <v>11382</v>
      </c>
      <c r="G5157" s="3" t="s">
        <v>11383</v>
      </c>
      <c r="H5157" s="3">
        <v>40</v>
      </c>
      <c r="I5157" s="3">
        <v>29.7</v>
      </c>
      <c r="J5157" s="3">
        <v>10</v>
      </c>
      <c r="K5157" s="3">
        <v>297</v>
      </c>
      <c r="L5157" s="3" t="s">
        <v>23</v>
      </c>
      <c r="M5157" s="5">
        <v>4</v>
      </c>
      <c r="N5157" s="6" t="str">
        <f>IF(ev_charging_network_usage_!$I5157&lt;=10,"Low",IF(ev_charging_network_usage_!$I5157&lt;=30,"Medium","High"))</f>
        <v>Medium</v>
      </c>
      <c r="O5157" s="6" t="str">
        <f t="shared" si="325"/>
        <v>Medium Satisfaction</v>
      </c>
      <c r="P5157" s="6" t="str">
        <f>IF(ev_charging_network_usage_!$H5157&lt;30,"Short Charging",IF(ev_charging_network_usage_!$H5157&lt;=60,"Medium Charging","Long Charging"))</f>
        <v>Medium Charging</v>
      </c>
      <c r="Q5157" s="6">
        <f t="shared" si="324"/>
        <v>3</v>
      </c>
      <c r="R5157" s="30">
        <f t="shared" si="322"/>
        <v>0.10277777777777777</v>
      </c>
      <c r="S5157" s="28">
        <f t="shared" si="323"/>
        <v>44970</v>
      </c>
      <c r="T5157" s="28"/>
    </row>
    <row r="5158" spans="1:20" ht="13.2" x14ac:dyDescent="0.25">
      <c r="A5158" s="7" t="s">
        <v>11384</v>
      </c>
      <c r="B5158" s="7" t="s">
        <v>20</v>
      </c>
      <c r="C5158" s="7" t="s">
        <v>15</v>
      </c>
      <c r="D5158" s="7" t="s">
        <v>22</v>
      </c>
      <c r="E5158" s="7" t="s">
        <v>35</v>
      </c>
      <c r="F5158" s="7" t="s">
        <v>11385</v>
      </c>
      <c r="G5158" s="7" t="s">
        <v>11386</v>
      </c>
      <c r="H5158" s="7">
        <v>15</v>
      </c>
      <c r="I5158" s="7">
        <v>57.86</v>
      </c>
      <c r="J5158" s="7">
        <v>10</v>
      </c>
      <c r="K5158" s="7">
        <v>578.6</v>
      </c>
      <c r="L5158" s="7" t="s">
        <v>23</v>
      </c>
      <c r="M5158" s="9">
        <v>4</v>
      </c>
      <c r="N5158" s="6" t="str">
        <f>IF(ev_charging_network_usage_!$I5158&lt;=10,"Low",IF(ev_charging_network_usage_!$I5158&lt;=30,"Medium","High"))</f>
        <v>High</v>
      </c>
      <c r="O5158" s="6" t="str">
        <f t="shared" si="325"/>
        <v>Medium Satisfaction</v>
      </c>
      <c r="P5158" s="6" t="str">
        <f>IF(ev_charging_network_usage_!$H5158&lt;30,"Short Charging",IF(ev_charging_network_usage_!$H5158&lt;=60,"Medium Charging","Long Charging"))</f>
        <v>Short Charging</v>
      </c>
      <c r="Q5158" s="6">
        <f t="shared" si="324"/>
        <v>3</v>
      </c>
      <c r="R5158" s="30">
        <f t="shared" si="322"/>
        <v>0.53263888888888888</v>
      </c>
      <c r="S5158" s="28">
        <f t="shared" si="323"/>
        <v>45138</v>
      </c>
      <c r="T5158" s="28"/>
    </row>
    <row r="5159" spans="1:20" ht="13.2" x14ac:dyDescent="0.25">
      <c r="A5159" s="3" t="s">
        <v>11387</v>
      </c>
      <c r="B5159" s="3" t="s">
        <v>55</v>
      </c>
      <c r="C5159" s="3" t="s">
        <v>21</v>
      </c>
      <c r="D5159" s="3" t="s">
        <v>34</v>
      </c>
      <c r="E5159" s="3" t="s">
        <v>35</v>
      </c>
      <c r="F5159" s="3" t="s">
        <v>11388</v>
      </c>
      <c r="G5159" s="3" t="s">
        <v>11389</v>
      </c>
      <c r="H5159" s="3">
        <v>27</v>
      </c>
      <c r="I5159" s="3">
        <v>4.62</v>
      </c>
      <c r="J5159" s="3">
        <v>15</v>
      </c>
      <c r="K5159" s="3">
        <v>69.3</v>
      </c>
      <c r="L5159" s="3" t="s">
        <v>23</v>
      </c>
      <c r="M5159" s="5">
        <v>5</v>
      </c>
      <c r="N5159" s="6" t="str">
        <f>IF(ev_charging_network_usage_!$I5159&lt;=10,"Low",IF(ev_charging_network_usage_!$I5159&lt;=30,"Medium","High"))</f>
        <v>Low</v>
      </c>
      <c r="O5159" s="6" t="str">
        <f t="shared" si="325"/>
        <v>High Satisfaction</v>
      </c>
      <c r="P5159" s="6" t="str">
        <f>IF(ev_charging_network_usage_!$H5159&lt;30,"Short Charging",IF(ev_charging_network_usage_!$H5159&lt;=60,"Medium Charging","Long Charging"))</f>
        <v>Short Charging</v>
      </c>
      <c r="Q5159" s="6">
        <f t="shared" si="324"/>
        <v>1</v>
      </c>
      <c r="R5159" s="30">
        <f t="shared" si="322"/>
        <v>0.85833333333333328</v>
      </c>
      <c r="S5159" s="28">
        <f t="shared" si="323"/>
        <v>45320</v>
      </c>
      <c r="T5159" s="28"/>
    </row>
    <row r="5160" spans="1:20" ht="13.2" x14ac:dyDescent="0.25">
      <c r="A5160" s="7" t="s">
        <v>11390</v>
      </c>
      <c r="B5160" s="7" t="s">
        <v>43</v>
      </c>
      <c r="C5160" s="7" t="s">
        <v>15</v>
      </c>
      <c r="D5160" s="7" t="s">
        <v>22</v>
      </c>
      <c r="E5160" s="7" t="s">
        <v>35</v>
      </c>
      <c r="F5160" s="8">
        <v>45359.39166666667</v>
      </c>
      <c r="G5160" s="8">
        <v>45359.470138888886</v>
      </c>
      <c r="H5160" s="7">
        <v>113</v>
      </c>
      <c r="I5160" s="7">
        <v>30.71</v>
      </c>
      <c r="J5160" s="7">
        <v>8</v>
      </c>
      <c r="K5160" s="7">
        <v>245.68</v>
      </c>
      <c r="L5160" s="7" t="s">
        <v>38</v>
      </c>
      <c r="M5160" s="9">
        <v>2</v>
      </c>
      <c r="N5160" s="6" t="str">
        <f>IF(ev_charging_network_usage_!$I5160&lt;=10,"Low",IF(ev_charging_network_usage_!$I5160&lt;=30,"Medium","High"))</f>
        <v>High</v>
      </c>
      <c r="O5160" s="6" t="str">
        <f t="shared" si="325"/>
        <v>Low Satisfaction</v>
      </c>
      <c r="P5160" s="6" t="str">
        <f>IF(ev_charging_network_usage_!$H5160&lt;30,"Short Charging",IF(ev_charging_network_usage_!$H5160&lt;=60,"Medium Charging","Long Charging"))</f>
        <v>Long Charging</v>
      </c>
      <c r="Q5160" s="6">
        <f t="shared" si="324"/>
        <v>3</v>
      </c>
      <c r="R5160" s="30">
        <f t="shared" si="322"/>
        <v>0.39166666666666666</v>
      </c>
      <c r="S5160" s="28">
        <f t="shared" si="323"/>
        <v>45359</v>
      </c>
      <c r="T5160" s="28"/>
    </row>
    <row r="5161" spans="1:20" ht="13.2" x14ac:dyDescent="0.25">
      <c r="A5161" s="3" t="s">
        <v>11391</v>
      </c>
      <c r="B5161" s="3" t="s">
        <v>59</v>
      </c>
      <c r="C5161" s="3" t="s">
        <v>30</v>
      </c>
      <c r="D5161" s="3" t="s">
        <v>31</v>
      </c>
      <c r="E5161" s="3" t="s">
        <v>35</v>
      </c>
      <c r="F5161" s="3" t="s">
        <v>11392</v>
      </c>
      <c r="G5161" s="3" t="s">
        <v>11393</v>
      </c>
      <c r="H5161" s="3">
        <v>66</v>
      </c>
      <c r="I5161" s="3">
        <v>41.03</v>
      </c>
      <c r="J5161" s="3">
        <v>15</v>
      </c>
      <c r="K5161" s="3">
        <v>615.45000000000005</v>
      </c>
      <c r="L5161" s="3" t="s">
        <v>18</v>
      </c>
      <c r="M5161" s="5">
        <v>2</v>
      </c>
      <c r="N5161" s="6" t="str">
        <f>IF(ev_charging_network_usage_!$I5161&lt;=10,"Low",IF(ev_charging_network_usage_!$I5161&lt;=30,"Medium","High"))</f>
        <v>High</v>
      </c>
      <c r="O5161" s="6" t="str">
        <f t="shared" si="325"/>
        <v>Low Satisfaction</v>
      </c>
      <c r="P5161" s="6" t="str">
        <f>IF(ev_charging_network_usage_!$H5161&lt;30,"Short Charging",IF(ev_charging_network_usage_!$H5161&lt;=60,"Medium Charging","Long Charging"))</f>
        <v>Long Charging</v>
      </c>
      <c r="Q5161" s="6">
        <f t="shared" si="324"/>
        <v>2</v>
      </c>
      <c r="R5161" s="30">
        <f t="shared" si="322"/>
        <v>0.88124999999999998</v>
      </c>
      <c r="S5161" s="28">
        <f t="shared" si="323"/>
        <v>45558</v>
      </c>
      <c r="T5161" s="28"/>
    </row>
    <row r="5162" spans="1:20" ht="13.2" x14ac:dyDescent="0.25">
      <c r="A5162" s="7" t="s">
        <v>11394</v>
      </c>
      <c r="B5162" s="7" t="s">
        <v>43</v>
      </c>
      <c r="C5162" s="7" t="s">
        <v>30</v>
      </c>
      <c r="D5162" s="7" t="s">
        <v>22</v>
      </c>
      <c r="E5162" s="7" t="s">
        <v>17</v>
      </c>
      <c r="F5162" s="7" t="s">
        <v>11395</v>
      </c>
      <c r="G5162" s="7" t="s">
        <v>11396</v>
      </c>
      <c r="H5162" s="7">
        <v>74</v>
      </c>
      <c r="I5162" s="7">
        <v>32.1</v>
      </c>
      <c r="J5162" s="7">
        <v>10</v>
      </c>
      <c r="K5162" s="7">
        <v>321</v>
      </c>
      <c r="L5162" s="7" t="s">
        <v>27</v>
      </c>
      <c r="M5162" s="9">
        <v>5</v>
      </c>
      <c r="N5162" s="6" t="str">
        <f>IF(ev_charging_network_usage_!$I5162&lt;=10,"Low",IF(ev_charging_network_usage_!$I5162&lt;=30,"Medium","High"))</f>
        <v>High</v>
      </c>
      <c r="O5162" s="6" t="str">
        <f t="shared" si="325"/>
        <v>High Satisfaction</v>
      </c>
      <c r="P5162" s="6" t="str">
        <f>IF(ev_charging_network_usage_!$H5162&lt;30,"Short Charging",IF(ev_charging_network_usage_!$H5162&lt;=60,"Medium Charging","Long Charging"))</f>
        <v>Long Charging</v>
      </c>
      <c r="Q5162" s="6">
        <f t="shared" si="324"/>
        <v>2</v>
      </c>
      <c r="R5162" s="30">
        <f t="shared" si="322"/>
        <v>0.7583333333333333</v>
      </c>
      <c r="S5162" s="28">
        <f t="shared" si="323"/>
        <v>45464</v>
      </c>
      <c r="T5162" s="28"/>
    </row>
    <row r="5163" spans="1:20" ht="13.2" x14ac:dyDescent="0.25">
      <c r="A5163" s="3" t="s">
        <v>11397</v>
      </c>
      <c r="B5163" s="3" t="s">
        <v>29</v>
      </c>
      <c r="C5163" s="3" t="s">
        <v>30</v>
      </c>
      <c r="D5163" s="3" t="s">
        <v>22</v>
      </c>
      <c r="E5163" s="3" t="s">
        <v>17</v>
      </c>
      <c r="F5163" s="4">
        <v>45147.361111111109</v>
      </c>
      <c r="G5163" s="4">
        <v>45147.393055555556</v>
      </c>
      <c r="H5163" s="3">
        <v>46</v>
      </c>
      <c r="I5163" s="3">
        <v>47.87</v>
      </c>
      <c r="J5163" s="3">
        <v>8</v>
      </c>
      <c r="K5163" s="3">
        <v>382.96</v>
      </c>
      <c r="L5163" s="3" t="s">
        <v>18</v>
      </c>
      <c r="M5163" s="5">
        <v>5</v>
      </c>
      <c r="N5163" s="6" t="str">
        <f>IF(ev_charging_network_usage_!$I5163&lt;=10,"Low",IF(ev_charging_network_usage_!$I5163&lt;=30,"Medium","High"))</f>
        <v>High</v>
      </c>
      <c r="O5163" s="6" t="str">
        <f t="shared" si="325"/>
        <v>High Satisfaction</v>
      </c>
      <c r="P5163" s="6" t="str">
        <f>IF(ev_charging_network_usage_!$H5163&lt;30,"Short Charging",IF(ev_charging_network_usage_!$H5163&lt;=60,"Medium Charging","Long Charging"))</f>
        <v>Medium Charging</v>
      </c>
      <c r="Q5163" s="6">
        <f t="shared" si="324"/>
        <v>2</v>
      </c>
      <c r="R5163" s="30">
        <f t="shared" si="322"/>
        <v>0.3611111111111111</v>
      </c>
      <c r="S5163" s="28">
        <f t="shared" si="323"/>
        <v>45147</v>
      </c>
      <c r="T5163" s="28"/>
    </row>
    <row r="5164" spans="1:20" ht="13.2" x14ac:dyDescent="0.25">
      <c r="A5164" s="7" t="s">
        <v>11398</v>
      </c>
      <c r="B5164" s="7" t="s">
        <v>48</v>
      </c>
      <c r="C5164" s="7" t="s">
        <v>30</v>
      </c>
      <c r="D5164" s="7" t="s">
        <v>34</v>
      </c>
      <c r="E5164" s="7" t="s">
        <v>35</v>
      </c>
      <c r="F5164" s="8">
        <v>45019.401388888888</v>
      </c>
      <c r="G5164" s="8">
        <v>45019.464583333334</v>
      </c>
      <c r="H5164" s="7">
        <v>91</v>
      </c>
      <c r="I5164" s="7">
        <v>15.61</v>
      </c>
      <c r="J5164" s="7">
        <v>8</v>
      </c>
      <c r="K5164" s="7">
        <v>124.88</v>
      </c>
      <c r="L5164" s="7" t="s">
        <v>18</v>
      </c>
      <c r="M5164" s="9">
        <v>1</v>
      </c>
      <c r="N5164" s="6" t="str">
        <f>IF(ev_charging_network_usage_!$I5164&lt;=10,"Low",IF(ev_charging_network_usage_!$I5164&lt;=30,"Medium","High"))</f>
        <v>Medium</v>
      </c>
      <c r="O5164" s="6" t="str">
        <f t="shared" si="325"/>
        <v>Low Satisfaction</v>
      </c>
      <c r="P5164" s="6" t="str">
        <f>IF(ev_charging_network_usage_!$H5164&lt;30,"Short Charging",IF(ev_charging_network_usage_!$H5164&lt;=60,"Medium Charging","Long Charging"))</f>
        <v>Long Charging</v>
      </c>
      <c r="Q5164" s="6">
        <f t="shared" si="324"/>
        <v>2</v>
      </c>
      <c r="R5164" s="30">
        <f t="shared" si="322"/>
        <v>0.40138888888888891</v>
      </c>
      <c r="S5164" s="28">
        <f t="shared" si="323"/>
        <v>45019</v>
      </c>
      <c r="T5164" s="28"/>
    </row>
    <row r="5165" spans="1:20" ht="13.2" x14ac:dyDescent="0.25">
      <c r="A5165" s="3" t="s">
        <v>11399</v>
      </c>
      <c r="B5165" s="3" t="s">
        <v>14</v>
      </c>
      <c r="C5165" s="3" t="s">
        <v>21</v>
      </c>
      <c r="D5165" s="3" t="s">
        <v>31</v>
      </c>
      <c r="E5165" s="3" t="s">
        <v>35</v>
      </c>
      <c r="F5165" s="3" t="s">
        <v>11400</v>
      </c>
      <c r="G5165" s="3" t="s">
        <v>11401</v>
      </c>
      <c r="H5165" s="3">
        <v>31</v>
      </c>
      <c r="I5165" s="3">
        <v>11.74</v>
      </c>
      <c r="J5165" s="3">
        <v>10</v>
      </c>
      <c r="K5165" s="3">
        <v>117.4</v>
      </c>
      <c r="L5165" s="3" t="s">
        <v>27</v>
      </c>
      <c r="M5165" s="5">
        <v>3</v>
      </c>
      <c r="N5165" s="6" t="str">
        <f>IF(ev_charging_network_usage_!$I5165&lt;=10,"Low",IF(ev_charging_network_usage_!$I5165&lt;=30,"Medium","High"))</f>
        <v>Medium</v>
      </c>
      <c r="O5165" s="6" t="str">
        <f t="shared" si="325"/>
        <v>Medium Satisfaction</v>
      </c>
      <c r="P5165" s="6" t="str">
        <f>IF(ev_charging_network_usage_!$H5165&lt;30,"Short Charging",IF(ev_charging_network_usage_!$H5165&lt;=60,"Medium Charging","Long Charging"))</f>
        <v>Medium Charging</v>
      </c>
      <c r="Q5165" s="6">
        <f t="shared" si="324"/>
        <v>1</v>
      </c>
      <c r="R5165" s="30">
        <f t="shared" si="322"/>
        <v>0.84166666666666667</v>
      </c>
      <c r="S5165" s="28">
        <f t="shared" si="323"/>
        <v>45230</v>
      </c>
      <c r="T5165" s="28"/>
    </row>
    <row r="5166" spans="1:20" ht="13.2" x14ac:dyDescent="0.25">
      <c r="A5166" s="7" t="s">
        <v>11402</v>
      </c>
      <c r="B5166" s="7" t="s">
        <v>20</v>
      </c>
      <c r="C5166" s="7" t="s">
        <v>15</v>
      </c>
      <c r="D5166" s="7" t="s">
        <v>31</v>
      </c>
      <c r="E5166" s="7" t="s">
        <v>17</v>
      </c>
      <c r="F5166" s="8">
        <v>45139.673611111109</v>
      </c>
      <c r="G5166" s="8">
        <v>45139.693749999999</v>
      </c>
      <c r="H5166" s="7">
        <v>29</v>
      </c>
      <c r="I5166" s="7">
        <v>9.39</v>
      </c>
      <c r="J5166" s="7">
        <v>8</v>
      </c>
      <c r="K5166" s="7">
        <v>75.12</v>
      </c>
      <c r="L5166" s="7" t="s">
        <v>23</v>
      </c>
      <c r="M5166" s="9">
        <v>4</v>
      </c>
      <c r="N5166" s="6" t="str">
        <f>IF(ev_charging_network_usage_!$I5166&lt;=10,"Low",IF(ev_charging_network_usage_!$I5166&lt;=30,"Medium","High"))</f>
        <v>Low</v>
      </c>
      <c r="O5166" s="6" t="str">
        <f t="shared" si="325"/>
        <v>Medium Satisfaction</v>
      </c>
      <c r="P5166" s="6" t="str">
        <f>IF(ev_charging_network_usage_!$H5166&lt;30,"Short Charging",IF(ev_charging_network_usage_!$H5166&lt;=60,"Medium Charging","Long Charging"))</f>
        <v>Short Charging</v>
      </c>
      <c r="Q5166" s="6">
        <f t="shared" si="324"/>
        <v>3</v>
      </c>
      <c r="R5166" s="30">
        <f t="shared" si="322"/>
        <v>0.67361111111111116</v>
      </c>
      <c r="S5166" s="28">
        <f t="shared" si="323"/>
        <v>45139</v>
      </c>
      <c r="T5166" s="28"/>
    </row>
    <row r="5167" spans="1:20" ht="13.2" x14ac:dyDescent="0.25">
      <c r="A5167" s="3" t="s">
        <v>11403</v>
      </c>
      <c r="B5167" s="3" t="s">
        <v>78</v>
      </c>
      <c r="C5167" s="3" t="s">
        <v>15</v>
      </c>
      <c r="D5167" s="3" t="s">
        <v>34</v>
      </c>
      <c r="E5167" s="3" t="s">
        <v>35</v>
      </c>
      <c r="F5167" s="4">
        <v>45080.188888888886</v>
      </c>
      <c r="G5167" s="4">
        <v>45080.217361111114</v>
      </c>
      <c r="H5167" s="3">
        <v>41</v>
      </c>
      <c r="I5167" s="3">
        <v>22.59</v>
      </c>
      <c r="J5167" s="3">
        <v>15</v>
      </c>
      <c r="K5167" s="3">
        <v>338.85</v>
      </c>
      <c r="L5167" s="3" t="s">
        <v>27</v>
      </c>
      <c r="M5167" s="5">
        <v>3</v>
      </c>
      <c r="N5167" s="6" t="str">
        <f>IF(ev_charging_network_usage_!$I5167&lt;=10,"Low",IF(ev_charging_network_usage_!$I5167&lt;=30,"Medium","High"))</f>
        <v>Medium</v>
      </c>
      <c r="O5167" s="6" t="str">
        <f t="shared" si="325"/>
        <v>Medium Satisfaction</v>
      </c>
      <c r="P5167" s="6" t="str">
        <f>IF(ev_charging_network_usage_!$H5167&lt;30,"Short Charging",IF(ev_charging_network_usage_!$H5167&lt;=60,"Medium Charging","Long Charging"))</f>
        <v>Medium Charging</v>
      </c>
      <c r="Q5167" s="6">
        <f t="shared" si="324"/>
        <v>3</v>
      </c>
      <c r="R5167" s="30">
        <f t="shared" si="322"/>
        <v>0.18888888888888888</v>
      </c>
      <c r="S5167" s="28">
        <f t="shared" si="323"/>
        <v>45080</v>
      </c>
      <c r="T5167" s="28"/>
    </row>
    <row r="5168" spans="1:20" ht="13.2" x14ac:dyDescent="0.25">
      <c r="A5168" s="7" t="s">
        <v>11404</v>
      </c>
      <c r="B5168" s="7" t="s">
        <v>29</v>
      </c>
      <c r="C5168" s="7" t="s">
        <v>15</v>
      </c>
      <c r="D5168" s="7" t="s">
        <v>16</v>
      </c>
      <c r="E5168" s="7" t="s">
        <v>35</v>
      </c>
      <c r="F5168" s="8">
        <v>45145.414583333331</v>
      </c>
      <c r="G5168" s="8">
        <v>45145.459722222222</v>
      </c>
      <c r="H5168" s="7">
        <v>65</v>
      </c>
      <c r="I5168" s="7">
        <v>33.65</v>
      </c>
      <c r="J5168" s="7">
        <v>10</v>
      </c>
      <c r="K5168" s="7">
        <v>336.5</v>
      </c>
      <c r="L5168" s="7" t="s">
        <v>23</v>
      </c>
      <c r="M5168" s="9">
        <v>5</v>
      </c>
      <c r="N5168" s="6" t="str">
        <f>IF(ev_charging_network_usage_!$I5168&lt;=10,"Low",IF(ev_charging_network_usage_!$I5168&lt;=30,"Medium","High"))</f>
        <v>High</v>
      </c>
      <c r="O5168" s="6" t="str">
        <f t="shared" si="325"/>
        <v>High Satisfaction</v>
      </c>
      <c r="P5168" s="6" t="str">
        <f>IF(ev_charging_network_usage_!$H5168&lt;30,"Short Charging",IF(ev_charging_network_usage_!$H5168&lt;=60,"Medium Charging","Long Charging"))</f>
        <v>Long Charging</v>
      </c>
      <c r="Q5168" s="6">
        <f t="shared" si="324"/>
        <v>3</v>
      </c>
      <c r="R5168" s="30">
        <f t="shared" si="322"/>
        <v>0.41458333333333336</v>
      </c>
      <c r="S5168" s="28">
        <f t="shared" si="323"/>
        <v>45145</v>
      </c>
      <c r="T5168" s="28"/>
    </row>
    <row r="5169" spans="1:20" ht="13.2" x14ac:dyDescent="0.25">
      <c r="A5169" s="3" t="s">
        <v>11405</v>
      </c>
      <c r="B5169" s="3" t="s">
        <v>78</v>
      </c>
      <c r="C5169" s="3" t="s">
        <v>15</v>
      </c>
      <c r="D5169" s="3" t="s">
        <v>31</v>
      </c>
      <c r="E5169" s="3" t="s">
        <v>17</v>
      </c>
      <c r="F5169" s="3" t="s">
        <v>11406</v>
      </c>
      <c r="G5169" s="3" t="s">
        <v>11407</v>
      </c>
      <c r="H5169" s="3">
        <v>111</v>
      </c>
      <c r="I5169" s="3">
        <v>29.78</v>
      </c>
      <c r="J5169" s="3">
        <v>15</v>
      </c>
      <c r="K5169" s="3">
        <v>446.7</v>
      </c>
      <c r="L5169" s="3" t="s">
        <v>23</v>
      </c>
      <c r="M5169" s="5">
        <v>2</v>
      </c>
      <c r="N5169" s="6" t="str">
        <f>IF(ev_charging_network_usage_!$I5169&lt;=10,"Low",IF(ev_charging_network_usage_!$I5169&lt;=30,"Medium","High"))</f>
        <v>Medium</v>
      </c>
      <c r="O5169" s="6" t="str">
        <f t="shared" si="325"/>
        <v>Low Satisfaction</v>
      </c>
      <c r="P5169" s="6" t="str">
        <f>IF(ev_charging_network_usage_!$H5169&lt;30,"Short Charging",IF(ev_charging_network_usage_!$H5169&lt;=60,"Medium Charging","Long Charging"))</f>
        <v>Long Charging</v>
      </c>
      <c r="Q5169" s="6">
        <f t="shared" si="324"/>
        <v>3</v>
      </c>
      <c r="R5169" s="30">
        <f t="shared" si="322"/>
        <v>0.52916666666666667</v>
      </c>
      <c r="S5169" s="28">
        <f t="shared" si="323"/>
        <v>45595</v>
      </c>
      <c r="T5169" s="28"/>
    </row>
    <row r="5170" spans="1:20" ht="13.2" x14ac:dyDescent="0.25">
      <c r="A5170" s="7" t="s">
        <v>11408</v>
      </c>
      <c r="B5170" s="7" t="s">
        <v>43</v>
      </c>
      <c r="C5170" s="7" t="s">
        <v>30</v>
      </c>
      <c r="D5170" s="7" t="s">
        <v>31</v>
      </c>
      <c r="E5170" s="7" t="s">
        <v>35</v>
      </c>
      <c r="F5170" s="7" t="s">
        <v>11409</v>
      </c>
      <c r="G5170" s="7" t="s">
        <v>11410</v>
      </c>
      <c r="H5170" s="7">
        <v>12</v>
      </c>
      <c r="I5170" s="7">
        <v>48.46</v>
      </c>
      <c r="J5170" s="7">
        <v>12</v>
      </c>
      <c r="K5170" s="7">
        <v>581.52</v>
      </c>
      <c r="L5170" s="7" t="s">
        <v>27</v>
      </c>
      <c r="M5170" s="9">
        <v>4</v>
      </c>
      <c r="N5170" s="6" t="str">
        <f>IF(ev_charging_network_usage_!$I5170&lt;=10,"Low",IF(ev_charging_network_usage_!$I5170&lt;=30,"Medium","High"))</f>
        <v>High</v>
      </c>
      <c r="O5170" s="6" t="str">
        <f t="shared" si="325"/>
        <v>Medium Satisfaction</v>
      </c>
      <c r="P5170" s="6" t="str">
        <f>IF(ev_charging_network_usage_!$H5170&lt;30,"Short Charging",IF(ev_charging_network_usage_!$H5170&lt;=60,"Medium Charging","Long Charging"))</f>
        <v>Short Charging</v>
      </c>
      <c r="Q5170" s="6">
        <f t="shared" si="324"/>
        <v>2</v>
      </c>
      <c r="R5170" s="30">
        <f t="shared" si="322"/>
        <v>0.61388888888888893</v>
      </c>
      <c r="S5170" s="28">
        <f t="shared" si="323"/>
        <v>45620</v>
      </c>
      <c r="T5170" s="28"/>
    </row>
    <row r="5171" spans="1:20" ht="13.2" x14ac:dyDescent="0.25">
      <c r="A5171" s="3" t="s">
        <v>11411</v>
      </c>
      <c r="B5171" s="3" t="s">
        <v>29</v>
      </c>
      <c r="C5171" s="3" t="s">
        <v>30</v>
      </c>
      <c r="D5171" s="3" t="s">
        <v>31</v>
      </c>
      <c r="E5171" s="3" t="s">
        <v>17</v>
      </c>
      <c r="F5171" s="4">
        <v>45049.722222222219</v>
      </c>
      <c r="G5171" s="4">
        <v>45049.758333333331</v>
      </c>
      <c r="H5171" s="3">
        <v>52</v>
      </c>
      <c r="I5171" s="3">
        <v>46.31</v>
      </c>
      <c r="J5171" s="3">
        <v>10</v>
      </c>
      <c r="K5171" s="3">
        <v>463.1</v>
      </c>
      <c r="L5171" s="3" t="s">
        <v>18</v>
      </c>
      <c r="M5171" s="5">
        <v>1</v>
      </c>
      <c r="N5171" s="6" t="str">
        <f>IF(ev_charging_network_usage_!$I5171&lt;=10,"Low",IF(ev_charging_network_usage_!$I5171&lt;=30,"Medium","High"))</f>
        <v>High</v>
      </c>
      <c r="O5171" s="6" t="str">
        <f t="shared" si="325"/>
        <v>Low Satisfaction</v>
      </c>
      <c r="P5171" s="6" t="str">
        <f>IF(ev_charging_network_usage_!$H5171&lt;30,"Short Charging",IF(ev_charging_network_usage_!$H5171&lt;=60,"Medium Charging","Long Charging"))</f>
        <v>Medium Charging</v>
      </c>
      <c r="Q5171" s="6">
        <f t="shared" si="324"/>
        <v>2</v>
      </c>
      <c r="R5171" s="30">
        <f t="shared" si="322"/>
        <v>0.72222222222222221</v>
      </c>
      <c r="S5171" s="28">
        <f t="shared" si="323"/>
        <v>45049</v>
      </c>
      <c r="T5171" s="28"/>
    </row>
    <row r="5172" spans="1:20" ht="13.2" x14ac:dyDescent="0.25">
      <c r="A5172" s="7" t="s">
        <v>11412</v>
      </c>
      <c r="B5172" s="7" t="s">
        <v>14</v>
      </c>
      <c r="C5172" s="7" t="s">
        <v>15</v>
      </c>
      <c r="D5172" s="7" t="s">
        <v>22</v>
      </c>
      <c r="E5172" s="7" t="s">
        <v>17</v>
      </c>
      <c r="F5172" s="7" t="s">
        <v>11413</v>
      </c>
      <c r="G5172" s="7" t="s">
        <v>11414</v>
      </c>
      <c r="H5172" s="7">
        <v>35</v>
      </c>
      <c r="I5172" s="7">
        <v>34.35</v>
      </c>
      <c r="J5172" s="7">
        <v>8</v>
      </c>
      <c r="K5172" s="7">
        <v>274.8</v>
      </c>
      <c r="L5172" s="7" t="s">
        <v>27</v>
      </c>
      <c r="M5172" s="9">
        <v>3</v>
      </c>
      <c r="N5172" s="6" t="str">
        <f>IF(ev_charging_network_usage_!$I5172&lt;=10,"Low",IF(ev_charging_network_usage_!$I5172&lt;=30,"Medium","High"))</f>
        <v>High</v>
      </c>
      <c r="O5172" s="6" t="str">
        <f t="shared" si="325"/>
        <v>Medium Satisfaction</v>
      </c>
      <c r="P5172" s="6" t="str">
        <f>IF(ev_charging_network_usage_!$H5172&lt;30,"Short Charging",IF(ev_charging_network_usage_!$H5172&lt;=60,"Medium Charging","Long Charging"))</f>
        <v>Medium Charging</v>
      </c>
      <c r="Q5172" s="6">
        <f t="shared" si="324"/>
        <v>3</v>
      </c>
      <c r="R5172" s="30">
        <f t="shared" si="322"/>
        <v>0.22083333333333333</v>
      </c>
      <c r="S5172" s="28">
        <f t="shared" si="323"/>
        <v>44949</v>
      </c>
      <c r="T5172" s="28"/>
    </row>
    <row r="5173" spans="1:20" ht="13.2" x14ac:dyDescent="0.25">
      <c r="A5173" s="3" t="s">
        <v>11415</v>
      </c>
      <c r="B5173" s="3" t="s">
        <v>55</v>
      </c>
      <c r="C5173" s="3" t="s">
        <v>21</v>
      </c>
      <c r="D5173" s="3" t="s">
        <v>16</v>
      </c>
      <c r="E5173" s="3" t="s">
        <v>35</v>
      </c>
      <c r="F5173" s="3" t="s">
        <v>11416</v>
      </c>
      <c r="G5173" s="3" t="s">
        <v>11417</v>
      </c>
      <c r="H5173" s="3">
        <v>33</v>
      </c>
      <c r="I5173" s="3">
        <v>7.91</v>
      </c>
      <c r="J5173" s="3">
        <v>15</v>
      </c>
      <c r="K5173" s="3">
        <v>118.65</v>
      </c>
      <c r="L5173" s="3" t="s">
        <v>23</v>
      </c>
      <c r="M5173" s="5">
        <v>3</v>
      </c>
      <c r="N5173" s="6" t="str">
        <f>IF(ev_charging_network_usage_!$I5173&lt;=10,"Low",IF(ev_charging_network_usage_!$I5173&lt;=30,"Medium","High"))</f>
        <v>Low</v>
      </c>
      <c r="O5173" s="6" t="str">
        <f t="shared" si="325"/>
        <v>Medium Satisfaction</v>
      </c>
      <c r="P5173" s="6" t="str">
        <f>IF(ev_charging_network_usage_!$H5173&lt;30,"Short Charging",IF(ev_charging_network_usage_!$H5173&lt;=60,"Medium Charging","Long Charging"))</f>
        <v>Medium Charging</v>
      </c>
      <c r="Q5173" s="6">
        <f t="shared" si="324"/>
        <v>1</v>
      </c>
      <c r="R5173" s="30">
        <f t="shared" si="322"/>
        <v>0.46736111111111112</v>
      </c>
      <c r="S5173" s="28">
        <f t="shared" si="323"/>
        <v>45164</v>
      </c>
      <c r="T5173" s="28"/>
    </row>
    <row r="5174" spans="1:20" ht="13.2" x14ac:dyDescent="0.25">
      <c r="A5174" s="7" t="s">
        <v>11418</v>
      </c>
      <c r="B5174" s="7" t="s">
        <v>29</v>
      </c>
      <c r="C5174" s="7" t="s">
        <v>15</v>
      </c>
      <c r="D5174" s="7" t="s">
        <v>22</v>
      </c>
      <c r="E5174" s="7" t="s">
        <v>35</v>
      </c>
      <c r="F5174" s="7" t="s">
        <v>11419</v>
      </c>
      <c r="G5174" s="7" t="s">
        <v>11420</v>
      </c>
      <c r="H5174" s="7">
        <v>18</v>
      </c>
      <c r="I5174" s="7">
        <v>7.67</v>
      </c>
      <c r="J5174" s="7">
        <v>10</v>
      </c>
      <c r="K5174" s="7">
        <v>76.7</v>
      </c>
      <c r="L5174" s="7" t="s">
        <v>18</v>
      </c>
      <c r="M5174" s="9">
        <v>3</v>
      </c>
      <c r="N5174" s="6" t="str">
        <f>IF(ev_charging_network_usage_!$I5174&lt;=10,"Low",IF(ev_charging_network_usage_!$I5174&lt;=30,"Medium","High"))</f>
        <v>Low</v>
      </c>
      <c r="O5174" s="6" t="str">
        <f t="shared" si="325"/>
        <v>Medium Satisfaction</v>
      </c>
      <c r="P5174" s="6" t="str">
        <f>IF(ev_charging_network_usage_!$H5174&lt;30,"Short Charging",IF(ev_charging_network_usage_!$H5174&lt;=60,"Medium Charging","Long Charging"))</f>
        <v>Short Charging</v>
      </c>
      <c r="Q5174" s="6">
        <f t="shared" si="324"/>
        <v>3</v>
      </c>
      <c r="R5174" s="30">
        <f t="shared" si="322"/>
        <v>0.61388888888888893</v>
      </c>
      <c r="S5174" s="28">
        <f t="shared" si="323"/>
        <v>45614</v>
      </c>
      <c r="T5174" s="28"/>
    </row>
    <row r="5175" spans="1:20" ht="13.2" x14ac:dyDescent="0.25">
      <c r="A5175" s="3" t="s">
        <v>11421</v>
      </c>
      <c r="B5175" s="3" t="s">
        <v>78</v>
      </c>
      <c r="C5175" s="3" t="s">
        <v>30</v>
      </c>
      <c r="D5175" s="3" t="s">
        <v>31</v>
      </c>
      <c r="E5175" s="3" t="s">
        <v>35</v>
      </c>
      <c r="F5175" s="3" t="s">
        <v>11422</v>
      </c>
      <c r="G5175" s="3" t="s">
        <v>11423</v>
      </c>
      <c r="H5175" s="3">
        <v>53</v>
      </c>
      <c r="I5175" s="3">
        <v>58.85</v>
      </c>
      <c r="J5175" s="3">
        <v>12</v>
      </c>
      <c r="K5175" s="3">
        <v>706.2</v>
      </c>
      <c r="L5175" s="3" t="s">
        <v>38</v>
      </c>
      <c r="M5175" s="5">
        <v>3</v>
      </c>
      <c r="N5175" s="6" t="str">
        <f>IF(ev_charging_network_usage_!$I5175&lt;=10,"Low",IF(ev_charging_network_usage_!$I5175&lt;=30,"Medium","High"))</f>
        <v>High</v>
      </c>
      <c r="O5175" s="6" t="str">
        <f t="shared" si="325"/>
        <v>Medium Satisfaction</v>
      </c>
      <c r="P5175" s="6" t="str">
        <f>IF(ev_charging_network_usage_!$H5175&lt;30,"Short Charging",IF(ev_charging_network_usage_!$H5175&lt;=60,"Medium Charging","Long Charging"))</f>
        <v>Medium Charging</v>
      </c>
      <c r="Q5175" s="6">
        <f t="shared" si="324"/>
        <v>2</v>
      </c>
      <c r="R5175" s="30">
        <f t="shared" si="322"/>
        <v>0.57916666666666672</v>
      </c>
      <c r="S5175" s="28">
        <f t="shared" si="323"/>
        <v>45525</v>
      </c>
      <c r="T5175" s="28"/>
    </row>
    <row r="5176" spans="1:20" ht="13.2" x14ac:dyDescent="0.25">
      <c r="A5176" s="7" t="s">
        <v>11424</v>
      </c>
      <c r="B5176" s="7" t="s">
        <v>29</v>
      </c>
      <c r="C5176" s="7" t="s">
        <v>30</v>
      </c>
      <c r="D5176" s="7" t="s">
        <v>22</v>
      </c>
      <c r="E5176" s="7" t="s">
        <v>17</v>
      </c>
      <c r="F5176" s="7" t="s">
        <v>11425</v>
      </c>
      <c r="G5176" s="7" t="s">
        <v>11426</v>
      </c>
      <c r="H5176" s="7">
        <v>87</v>
      </c>
      <c r="I5176" s="7">
        <v>38.72</v>
      </c>
      <c r="J5176" s="7">
        <v>10</v>
      </c>
      <c r="K5176" s="7">
        <v>387.2</v>
      </c>
      <c r="L5176" s="7" t="s">
        <v>23</v>
      </c>
      <c r="M5176" s="9">
        <v>4</v>
      </c>
      <c r="N5176" s="6" t="str">
        <f>IF(ev_charging_network_usage_!$I5176&lt;=10,"Low",IF(ev_charging_network_usage_!$I5176&lt;=30,"Medium","High"))</f>
        <v>High</v>
      </c>
      <c r="O5176" s="6" t="str">
        <f t="shared" si="325"/>
        <v>Medium Satisfaction</v>
      </c>
      <c r="P5176" s="6" t="str">
        <f>IF(ev_charging_network_usage_!$H5176&lt;30,"Short Charging",IF(ev_charging_network_usage_!$H5176&lt;=60,"Medium Charging","Long Charging"))</f>
        <v>Long Charging</v>
      </c>
      <c r="Q5176" s="6">
        <f t="shared" si="324"/>
        <v>2</v>
      </c>
      <c r="R5176" s="30">
        <f t="shared" si="322"/>
        <v>0.88263888888888886</v>
      </c>
      <c r="S5176" s="28">
        <f t="shared" si="323"/>
        <v>45191</v>
      </c>
      <c r="T5176" s="28"/>
    </row>
    <row r="5177" spans="1:20" ht="13.2" x14ac:dyDescent="0.25">
      <c r="A5177" s="3" t="s">
        <v>11427</v>
      </c>
      <c r="B5177" s="3" t="s">
        <v>43</v>
      </c>
      <c r="C5177" s="3" t="s">
        <v>15</v>
      </c>
      <c r="D5177" s="3" t="s">
        <v>34</v>
      </c>
      <c r="E5177" s="3" t="s">
        <v>35</v>
      </c>
      <c r="F5177" s="3" t="s">
        <v>11428</v>
      </c>
      <c r="G5177" s="3" t="s">
        <v>11429</v>
      </c>
      <c r="H5177" s="3">
        <v>115</v>
      </c>
      <c r="I5177" s="3">
        <v>48.77</v>
      </c>
      <c r="J5177" s="3">
        <v>8</v>
      </c>
      <c r="K5177" s="3">
        <v>390.16</v>
      </c>
      <c r="L5177" s="3" t="s">
        <v>27</v>
      </c>
      <c r="M5177" s="5">
        <v>3</v>
      </c>
      <c r="N5177" s="6" t="str">
        <f>IF(ev_charging_network_usage_!$I5177&lt;=10,"Low",IF(ev_charging_network_usage_!$I5177&lt;=30,"Medium","High"))</f>
        <v>High</v>
      </c>
      <c r="O5177" s="6" t="str">
        <f t="shared" si="325"/>
        <v>Medium Satisfaction</v>
      </c>
      <c r="P5177" s="6" t="str">
        <f>IF(ev_charging_network_usage_!$H5177&lt;30,"Short Charging",IF(ev_charging_network_usage_!$H5177&lt;=60,"Medium Charging","Long Charging"))</f>
        <v>Long Charging</v>
      </c>
      <c r="Q5177" s="6">
        <f t="shared" si="324"/>
        <v>3</v>
      </c>
      <c r="R5177" s="30">
        <f t="shared" si="322"/>
        <v>0.45694444444444443</v>
      </c>
      <c r="S5177" s="28">
        <f t="shared" si="323"/>
        <v>45196</v>
      </c>
      <c r="T5177" s="28"/>
    </row>
    <row r="5178" spans="1:20" ht="13.2" x14ac:dyDescent="0.25">
      <c r="A5178" s="7" t="s">
        <v>11430</v>
      </c>
      <c r="B5178" s="7" t="s">
        <v>29</v>
      </c>
      <c r="C5178" s="7" t="s">
        <v>21</v>
      </c>
      <c r="D5178" s="7" t="s">
        <v>16</v>
      </c>
      <c r="E5178" s="7" t="s">
        <v>17</v>
      </c>
      <c r="F5178" s="8">
        <v>44968.382638888892</v>
      </c>
      <c r="G5178" s="8">
        <v>44968.451388888891</v>
      </c>
      <c r="H5178" s="7">
        <v>99</v>
      </c>
      <c r="I5178" s="7">
        <v>44.95</v>
      </c>
      <c r="J5178" s="7">
        <v>15</v>
      </c>
      <c r="K5178" s="7">
        <v>674.25</v>
      </c>
      <c r="L5178" s="7" t="s">
        <v>38</v>
      </c>
      <c r="M5178" s="9">
        <v>5</v>
      </c>
      <c r="N5178" s="6" t="str">
        <f>IF(ev_charging_network_usage_!$I5178&lt;=10,"Low",IF(ev_charging_network_usage_!$I5178&lt;=30,"Medium","High"))</f>
        <v>High</v>
      </c>
      <c r="O5178" s="6" t="str">
        <f t="shared" si="325"/>
        <v>High Satisfaction</v>
      </c>
      <c r="P5178" s="6" t="str">
        <f>IF(ev_charging_network_usage_!$H5178&lt;30,"Short Charging",IF(ev_charging_network_usage_!$H5178&lt;=60,"Medium Charging","Long Charging"))</f>
        <v>Long Charging</v>
      </c>
      <c r="Q5178" s="6">
        <f t="shared" si="324"/>
        <v>1</v>
      </c>
      <c r="R5178" s="30">
        <f t="shared" si="322"/>
        <v>0.38263888888888886</v>
      </c>
      <c r="S5178" s="28">
        <f t="shared" si="323"/>
        <v>44968</v>
      </c>
      <c r="T5178" s="28"/>
    </row>
    <row r="5179" spans="1:20" ht="13.2" x14ac:dyDescent="0.25">
      <c r="A5179" s="3" t="s">
        <v>11431</v>
      </c>
      <c r="B5179" s="3" t="s">
        <v>20</v>
      </c>
      <c r="C5179" s="3" t="s">
        <v>15</v>
      </c>
      <c r="D5179" s="3" t="s">
        <v>16</v>
      </c>
      <c r="E5179" s="3" t="s">
        <v>35</v>
      </c>
      <c r="F5179" s="3" t="s">
        <v>11432</v>
      </c>
      <c r="G5179" s="3" t="s">
        <v>11433</v>
      </c>
      <c r="H5179" s="3">
        <v>84</v>
      </c>
      <c r="I5179" s="3">
        <v>13.4</v>
      </c>
      <c r="J5179" s="3">
        <v>12</v>
      </c>
      <c r="K5179" s="3">
        <v>160.80000000000001</v>
      </c>
      <c r="L5179" s="3" t="s">
        <v>23</v>
      </c>
      <c r="M5179" s="5">
        <v>1</v>
      </c>
      <c r="N5179" s="6" t="str">
        <f>IF(ev_charging_network_usage_!$I5179&lt;=10,"Low",IF(ev_charging_network_usage_!$I5179&lt;=30,"Medium","High"))</f>
        <v>Medium</v>
      </c>
      <c r="O5179" s="6" t="str">
        <f t="shared" si="325"/>
        <v>Low Satisfaction</v>
      </c>
      <c r="P5179" s="6" t="str">
        <f>IF(ev_charging_network_usage_!$H5179&lt;30,"Short Charging",IF(ev_charging_network_usage_!$H5179&lt;=60,"Medium Charging","Long Charging"))</f>
        <v>Long Charging</v>
      </c>
      <c r="Q5179" s="6">
        <f t="shared" si="324"/>
        <v>3</v>
      </c>
      <c r="R5179" s="30">
        <f t="shared" si="322"/>
        <v>0.93819444444444444</v>
      </c>
      <c r="S5179" s="28">
        <f t="shared" si="323"/>
        <v>45167</v>
      </c>
      <c r="T5179" s="28"/>
    </row>
    <row r="5180" spans="1:20" ht="13.2" x14ac:dyDescent="0.25">
      <c r="A5180" s="7" t="s">
        <v>11434</v>
      </c>
      <c r="B5180" s="7" t="s">
        <v>29</v>
      </c>
      <c r="C5180" s="7" t="s">
        <v>21</v>
      </c>
      <c r="D5180" s="7" t="s">
        <v>16</v>
      </c>
      <c r="E5180" s="7" t="s">
        <v>35</v>
      </c>
      <c r="F5180" s="7" t="s">
        <v>11435</v>
      </c>
      <c r="G5180" s="7" t="s">
        <v>11436</v>
      </c>
      <c r="H5180" s="7">
        <v>95</v>
      </c>
      <c r="I5180" s="7">
        <v>14.69</v>
      </c>
      <c r="J5180" s="7">
        <v>15</v>
      </c>
      <c r="K5180" s="7">
        <v>220.35</v>
      </c>
      <c r="L5180" s="7" t="s">
        <v>23</v>
      </c>
      <c r="M5180" s="9">
        <v>1</v>
      </c>
      <c r="N5180" s="6" t="str">
        <f>IF(ev_charging_network_usage_!$I5180&lt;=10,"Low",IF(ev_charging_network_usage_!$I5180&lt;=30,"Medium","High"))</f>
        <v>Medium</v>
      </c>
      <c r="O5180" s="6" t="str">
        <f t="shared" si="325"/>
        <v>Low Satisfaction</v>
      </c>
      <c r="P5180" s="6" t="str">
        <f>IF(ev_charging_network_usage_!$H5180&lt;30,"Short Charging",IF(ev_charging_network_usage_!$H5180&lt;=60,"Medium Charging","Long Charging"))</f>
        <v>Long Charging</v>
      </c>
      <c r="Q5180" s="6">
        <f t="shared" si="324"/>
        <v>1</v>
      </c>
      <c r="R5180" s="30">
        <f t="shared" si="322"/>
        <v>0.95902777777777781</v>
      </c>
      <c r="S5180" s="28">
        <f t="shared" si="323"/>
        <v>45163</v>
      </c>
      <c r="T5180" s="28"/>
    </row>
    <row r="5181" spans="1:20" ht="13.2" x14ac:dyDescent="0.25">
      <c r="A5181" s="3" t="s">
        <v>11437</v>
      </c>
      <c r="B5181" s="3" t="s">
        <v>55</v>
      </c>
      <c r="C5181" s="3" t="s">
        <v>21</v>
      </c>
      <c r="D5181" s="3" t="s">
        <v>22</v>
      </c>
      <c r="E5181" s="3" t="s">
        <v>17</v>
      </c>
      <c r="F5181" s="3" t="s">
        <v>11438</v>
      </c>
      <c r="G5181" s="3" t="s">
        <v>11439</v>
      </c>
      <c r="H5181" s="3">
        <v>70</v>
      </c>
      <c r="I5181" s="3">
        <v>31</v>
      </c>
      <c r="J5181" s="3">
        <v>8</v>
      </c>
      <c r="K5181" s="3">
        <v>248</v>
      </c>
      <c r="L5181" s="3" t="s">
        <v>18</v>
      </c>
      <c r="M5181" s="5">
        <v>5</v>
      </c>
      <c r="N5181" s="6" t="str">
        <f>IF(ev_charging_network_usage_!$I5181&lt;=10,"Low",IF(ev_charging_network_usage_!$I5181&lt;=30,"Medium","High"))</f>
        <v>High</v>
      </c>
      <c r="O5181" s="6" t="str">
        <f t="shared" si="325"/>
        <v>High Satisfaction</v>
      </c>
      <c r="P5181" s="6" t="str">
        <f>IF(ev_charging_network_usage_!$H5181&lt;30,"Short Charging",IF(ev_charging_network_usage_!$H5181&lt;=60,"Medium Charging","Long Charging"))</f>
        <v>Long Charging</v>
      </c>
      <c r="Q5181" s="6">
        <f t="shared" si="324"/>
        <v>1</v>
      </c>
      <c r="R5181" s="30">
        <f t="shared" si="322"/>
        <v>0.82638888888888884</v>
      </c>
      <c r="S5181" s="28">
        <f t="shared" si="323"/>
        <v>45279</v>
      </c>
      <c r="T5181" s="28"/>
    </row>
    <row r="5182" spans="1:20" ht="13.2" x14ac:dyDescent="0.25">
      <c r="A5182" s="7" t="s">
        <v>11440</v>
      </c>
      <c r="B5182" s="7" t="s">
        <v>29</v>
      </c>
      <c r="C5182" s="7" t="s">
        <v>30</v>
      </c>
      <c r="D5182" s="7" t="s">
        <v>34</v>
      </c>
      <c r="E5182" s="7" t="s">
        <v>35</v>
      </c>
      <c r="F5182" s="8">
        <v>45569.767361111109</v>
      </c>
      <c r="G5182" s="8">
        <v>45569.844444444447</v>
      </c>
      <c r="H5182" s="7">
        <v>111</v>
      </c>
      <c r="I5182" s="7">
        <v>16.52</v>
      </c>
      <c r="J5182" s="7">
        <v>8</v>
      </c>
      <c r="K5182" s="7">
        <v>132.16</v>
      </c>
      <c r="L5182" s="7" t="s">
        <v>18</v>
      </c>
      <c r="M5182" s="9">
        <v>2</v>
      </c>
      <c r="N5182" s="6" t="str">
        <f>IF(ev_charging_network_usage_!$I5182&lt;=10,"Low",IF(ev_charging_network_usage_!$I5182&lt;=30,"Medium","High"))</f>
        <v>Medium</v>
      </c>
      <c r="O5182" s="6" t="str">
        <f t="shared" si="325"/>
        <v>Low Satisfaction</v>
      </c>
      <c r="P5182" s="6" t="str">
        <f>IF(ev_charging_network_usage_!$H5182&lt;30,"Short Charging",IF(ev_charging_network_usage_!$H5182&lt;=60,"Medium Charging","Long Charging"))</f>
        <v>Long Charging</v>
      </c>
      <c r="Q5182" s="6">
        <f t="shared" si="324"/>
        <v>2</v>
      </c>
      <c r="R5182" s="30">
        <f t="shared" si="322"/>
        <v>0.76736111111111116</v>
      </c>
      <c r="S5182" s="28">
        <f t="shared" si="323"/>
        <v>45569</v>
      </c>
      <c r="T5182" s="28"/>
    </row>
    <row r="5183" spans="1:20" ht="13.2" x14ac:dyDescent="0.25">
      <c r="A5183" s="3" t="s">
        <v>11441</v>
      </c>
      <c r="B5183" s="3" t="s">
        <v>48</v>
      </c>
      <c r="C5183" s="3" t="s">
        <v>21</v>
      </c>
      <c r="D5183" s="3" t="s">
        <v>34</v>
      </c>
      <c r="E5183" s="3" t="s">
        <v>17</v>
      </c>
      <c r="F5183" s="3" t="s">
        <v>11442</v>
      </c>
      <c r="G5183" s="3" t="s">
        <v>11443</v>
      </c>
      <c r="H5183" s="3">
        <v>87</v>
      </c>
      <c r="I5183" s="3">
        <v>13.52</v>
      </c>
      <c r="J5183" s="3">
        <v>15</v>
      </c>
      <c r="K5183" s="3">
        <v>202.8</v>
      </c>
      <c r="L5183" s="3" t="s">
        <v>18</v>
      </c>
      <c r="M5183" s="5">
        <v>2</v>
      </c>
      <c r="N5183" s="6" t="str">
        <f>IF(ev_charging_network_usage_!$I5183&lt;=10,"Low",IF(ev_charging_network_usage_!$I5183&lt;=30,"Medium","High"))</f>
        <v>Medium</v>
      </c>
      <c r="O5183" s="6" t="str">
        <f t="shared" si="325"/>
        <v>Low Satisfaction</v>
      </c>
      <c r="P5183" s="6" t="str">
        <f>IF(ev_charging_network_usage_!$H5183&lt;30,"Short Charging",IF(ev_charging_network_usage_!$H5183&lt;=60,"Medium Charging","Long Charging"))</f>
        <v>Long Charging</v>
      </c>
      <c r="Q5183" s="6">
        <f t="shared" si="324"/>
        <v>1</v>
      </c>
      <c r="R5183" s="30">
        <f t="shared" si="322"/>
        <v>0.64027777777777772</v>
      </c>
      <c r="S5183" s="28">
        <f t="shared" si="323"/>
        <v>45590</v>
      </c>
      <c r="T5183" s="28"/>
    </row>
    <row r="5184" spans="1:20" ht="13.2" x14ac:dyDescent="0.25">
      <c r="A5184" s="7" t="s">
        <v>11444</v>
      </c>
      <c r="B5184" s="7" t="s">
        <v>59</v>
      </c>
      <c r="C5184" s="7" t="s">
        <v>30</v>
      </c>
      <c r="D5184" s="7" t="s">
        <v>16</v>
      </c>
      <c r="E5184" s="7" t="s">
        <v>17</v>
      </c>
      <c r="F5184" s="8">
        <v>44996.511805555558</v>
      </c>
      <c r="G5184" s="8">
        <v>44996.59375</v>
      </c>
      <c r="H5184" s="7">
        <v>118</v>
      </c>
      <c r="I5184" s="7">
        <v>6.34</v>
      </c>
      <c r="J5184" s="7">
        <v>12</v>
      </c>
      <c r="K5184" s="7">
        <v>76.08</v>
      </c>
      <c r="L5184" s="7" t="s">
        <v>27</v>
      </c>
      <c r="M5184" s="9">
        <v>3</v>
      </c>
      <c r="N5184" s="6" t="str">
        <f>IF(ev_charging_network_usage_!$I5184&lt;=10,"Low",IF(ev_charging_network_usage_!$I5184&lt;=30,"Medium","High"))</f>
        <v>Low</v>
      </c>
      <c r="O5184" s="6" t="str">
        <f t="shared" si="325"/>
        <v>Medium Satisfaction</v>
      </c>
      <c r="P5184" s="6" t="str">
        <f>IF(ev_charging_network_usage_!$H5184&lt;30,"Short Charging",IF(ev_charging_network_usage_!$H5184&lt;=60,"Medium Charging","Long Charging"))</f>
        <v>Long Charging</v>
      </c>
      <c r="Q5184" s="6">
        <f t="shared" si="324"/>
        <v>2</v>
      </c>
      <c r="R5184" s="30">
        <f t="shared" si="322"/>
        <v>0.51180555555555551</v>
      </c>
      <c r="S5184" s="28">
        <f t="shared" si="323"/>
        <v>44996</v>
      </c>
      <c r="T5184" s="28"/>
    </row>
    <row r="5185" spans="1:20" ht="13.2" x14ac:dyDescent="0.25">
      <c r="A5185" s="3" t="s">
        <v>11445</v>
      </c>
      <c r="B5185" s="3" t="s">
        <v>78</v>
      </c>
      <c r="C5185" s="3" t="s">
        <v>21</v>
      </c>
      <c r="D5185" s="3" t="s">
        <v>22</v>
      </c>
      <c r="E5185" s="3" t="s">
        <v>35</v>
      </c>
      <c r="F5185" s="4">
        <v>45360.818055555559</v>
      </c>
      <c r="G5185" s="4">
        <v>45360.84375</v>
      </c>
      <c r="H5185" s="3">
        <v>37</v>
      </c>
      <c r="I5185" s="3">
        <v>31.92</v>
      </c>
      <c r="J5185" s="3">
        <v>15</v>
      </c>
      <c r="K5185" s="3">
        <v>478.8</v>
      </c>
      <c r="L5185" s="3" t="s">
        <v>18</v>
      </c>
      <c r="M5185" s="5">
        <v>2</v>
      </c>
      <c r="N5185" s="6" t="str">
        <f>IF(ev_charging_network_usage_!$I5185&lt;=10,"Low",IF(ev_charging_network_usage_!$I5185&lt;=30,"Medium","High"))</f>
        <v>High</v>
      </c>
      <c r="O5185" s="6" t="str">
        <f t="shared" si="325"/>
        <v>Low Satisfaction</v>
      </c>
      <c r="P5185" s="6" t="str">
        <f>IF(ev_charging_network_usage_!$H5185&lt;30,"Short Charging",IF(ev_charging_network_usage_!$H5185&lt;=60,"Medium Charging","Long Charging"))</f>
        <v>Medium Charging</v>
      </c>
      <c r="Q5185" s="6">
        <f t="shared" si="324"/>
        <v>1</v>
      </c>
      <c r="R5185" s="30">
        <f t="shared" si="322"/>
        <v>0.81805555555555554</v>
      </c>
      <c r="S5185" s="28">
        <f t="shared" si="323"/>
        <v>45360</v>
      </c>
      <c r="T5185" s="28"/>
    </row>
    <row r="5186" spans="1:20" ht="13.2" x14ac:dyDescent="0.25">
      <c r="A5186" s="7" t="s">
        <v>11446</v>
      </c>
      <c r="B5186" s="7" t="s">
        <v>55</v>
      </c>
      <c r="C5186" s="7" t="s">
        <v>15</v>
      </c>
      <c r="D5186" s="7" t="s">
        <v>31</v>
      </c>
      <c r="E5186" s="7" t="s">
        <v>17</v>
      </c>
      <c r="F5186" s="8">
        <v>45028.281944444447</v>
      </c>
      <c r="G5186" s="8">
        <v>45028.294444444444</v>
      </c>
      <c r="H5186" s="7">
        <v>18</v>
      </c>
      <c r="I5186" s="7">
        <v>3.99</v>
      </c>
      <c r="J5186" s="7">
        <v>15</v>
      </c>
      <c r="K5186" s="7">
        <v>59.85</v>
      </c>
      <c r="L5186" s="7" t="s">
        <v>38</v>
      </c>
      <c r="M5186" s="9">
        <v>4</v>
      </c>
      <c r="N5186" s="6" t="str">
        <f>IF(ev_charging_network_usage_!$I5186&lt;=10,"Low",IF(ev_charging_network_usage_!$I5186&lt;=30,"Medium","High"))</f>
        <v>Low</v>
      </c>
      <c r="O5186" s="6" t="str">
        <f t="shared" si="325"/>
        <v>Medium Satisfaction</v>
      </c>
      <c r="P5186" s="6" t="str">
        <f>IF(ev_charging_network_usage_!$H5186&lt;30,"Short Charging",IF(ev_charging_network_usage_!$H5186&lt;=60,"Medium Charging","Long Charging"))</f>
        <v>Short Charging</v>
      </c>
      <c r="Q5186" s="6">
        <f t="shared" si="324"/>
        <v>3</v>
      </c>
      <c r="R5186" s="30">
        <f t="shared" ref="R5186:R5249" si="326">TIME(HOUR(F5186),MINUTE(F5186),SECOND(F5186))</f>
        <v>0.28194444444444444</v>
      </c>
      <c r="S5186" s="28">
        <f t="shared" ref="S5186:S5249" si="327">DATE(YEAR(F5186),MONTH(F5186),DAY(F5186))</f>
        <v>45028</v>
      </c>
      <c r="T5186" s="28"/>
    </row>
    <row r="5187" spans="1:20" ht="13.2" x14ac:dyDescent="0.25">
      <c r="A5187" s="3" t="s">
        <v>11447</v>
      </c>
      <c r="B5187" s="3" t="s">
        <v>29</v>
      </c>
      <c r="C5187" s="3" t="s">
        <v>30</v>
      </c>
      <c r="D5187" s="3" t="s">
        <v>22</v>
      </c>
      <c r="E5187" s="3" t="s">
        <v>17</v>
      </c>
      <c r="F5187" s="3" t="s">
        <v>11448</v>
      </c>
      <c r="G5187" s="3" t="s">
        <v>11449</v>
      </c>
      <c r="H5187" s="3">
        <v>53</v>
      </c>
      <c r="I5187" s="3">
        <v>52.24</v>
      </c>
      <c r="J5187" s="3">
        <v>15</v>
      </c>
      <c r="K5187" s="3">
        <v>783.6</v>
      </c>
      <c r="L5187" s="3" t="s">
        <v>18</v>
      </c>
      <c r="M5187" s="5">
        <v>3</v>
      </c>
      <c r="N5187" s="6" t="str">
        <f>IF(ev_charging_network_usage_!$I5187&lt;=10,"Low",IF(ev_charging_network_usage_!$I5187&lt;=30,"Medium","High"))</f>
        <v>High</v>
      </c>
      <c r="O5187" s="6" t="str">
        <f t="shared" si="325"/>
        <v>Medium Satisfaction</v>
      </c>
      <c r="P5187" s="6" t="str">
        <f>IF(ev_charging_network_usage_!$H5187&lt;30,"Short Charging",IF(ev_charging_network_usage_!$H5187&lt;=60,"Medium Charging","Long Charging"))</f>
        <v>Medium Charging</v>
      </c>
      <c r="Q5187" s="6">
        <f t="shared" ref="Q5187:Q5250" si="328">IF(C5187="Fast Charger",1,IF(C5187="Standard Charger",2,IF(C5187="Super Fast Charger",3,"")))</f>
        <v>2</v>
      </c>
      <c r="R5187" s="30">
        <f t="shared" si="326"/>
        <v>0.42916666666666664</v>
      </c>
      <c r="S5187" s="28">
        <f t="shared" si="327"/>
        <v>45428</v>
      </c>
      <c r="T5187" s="28"/>
    </row>
    <row r="5188" spans="1:20" ht="13.2" x14ac:dyDescent="0.25">
      <c r="A5188" s="7" t="s">
        <v>11450</v>
      </c>
      <c r="B5188" s="7" t="s">
        <v>59</v>
      </c>
      <c r="C5188" s="7" t="s">
        <v>15</v>
      </c>
      <c r="D5188" s="7" t="s">
        <v>34</v>
      </c>
      <c r="E5188" s="7" t="s">
        <v>35</v>
      </c>
      <c r="F5188" s="7" t="s">
        <v>11451</v>
      </c>
      <c r="G5188" s="7" t="s">
        <v>11452</v>
      </c>
      <c r="H5188" s="7">
        <v>57</v>
      </c>
      <c r="I5188" s="7">
        <v>14.28</v>
      </c>
      <c r="J5188" s="7">
        <v>8</v>
      </c>
      <c r="K5188" s="7">
        <v>114.24</v>
      </c>
      <c r="L5188" s="7" t="s">
        <v>23</v>
      </c>
      <c r="M5188" s="9">
        <v>4</v>
      </c>
      <c r="N5188" s="6" t="str">
        <f>IF(ev_charging_network_usage_!$I5188&lt;=10,"Low",IF(ev_charging_network_usage_!$I5188&lt;=30,"Medium","High"))</f>
        <v>Medium</v>
      </c>
      <c r="O5188" s="6" t="str">
        <f t="shared" ref="O5188:O5251" si="329">IF(M5188&lt;=2,"Low Satisfaction",IF(M5188&lt;=4,"Medium Satisfaction","High Satisfaction"))</f>
        <v>Medium Satisfaction</v>
      </c>
      <c r="P5188" s="6" t="str">
        <f>IF(ev_charging_network_usage_!$H5188&lt;30,"Short Charging",IF(ev_charging_network_usage_!$H5188&lt;=60,"Medium Charging","Long Charging"))</f>
        <v>Medium Charging</v>
      </c>
      <c r="Q5188" s="6">
        <f t="shared" si="328"/>
        <v>3</v>
      </c>
      <c r="R5188" s="30">
        <f t="shared" si="326"/>
        <v>0.40069444444444446</v>
      </c>
      <c r="S5188" s="28">
        <f t="shared" si="327"/>
        <v>45564</v>
      </c>
      <c r="T5188" s="28"/>
    </row>
    <row r="5189" spans="1:20" ht="13.2" x14ac:dyDescent="0.25">
      <c r="A5189" s="3" t="s">
        <v>11453</v>
      </c>
      <c r="B5189" s="3" t="s">
        <v>48</v>
      </c>
      <c r="C5189" s="3" t="s">
        <v>21</v>
      </c>
      <c r="D5189" s="3" t="s">
        <v>22</v>
      </c>
      <c r="E5189" s="3" t="s">
        <v>35</v>
      </c>
      <c r="F5189" s="3" t="s">
        <v>11454</v>
      </c>
      <c r="G5189" s="3" t="s">
        <v>11455</v>
      </c>
      <c r="H5189" s="3">
        <v>42</v>
      </c>
      <c r="I5189" s="3">
        <v>18.940000000000001</v>
      </c>
      <c r="J5189" s="3">
        <v>12</v>
      </c>
      <c r="K5189" s="3">
        <v>227.28</v>
      </c>
      <c r="L5189" s="3" t="s">
        <v>38</v>
      </c>
      <c r="M5189" s="5">
        <v>3</v>
      </c>
      <c r="N5189" s="6" t="str">
        <f>IF(ev_charging_network_usage_!$I5189&lt;=10,"Low",IF(ev_charging_network_usage_!$I5189&lt;=30,"Medium","High"))</f>
        <v>Medium</v>
      </c>
      <c r="O5189" s="6" t="str">
        <f t="shared" si="329"/>
        <v>Medium Satisfaction</v>
      </c>
      <c r="P5189" s="6" t="str">
        <f>IF(ev_charging_network_usage_!$H5189&lt;30,"Short Charging",IF(ev_charging_network_usage_!$H5189&lt;=60,"Medium Charging","Long Charging"))</f>
        <v>Medium Charging</v>
      </c>
      <c r="Q5189" s="6">
        <f t="shared" si="328"/>
        <v>1</v>
      </c>
      <c r="R5189" s="30">
        <f t="shared" si="326"/>
        <v>0.10486111111111111</v>
      </c>
      <c r="S5189" s="28">
        <f t="shared" si="327"/>
        <v>44998</v>
      </c>
      <c r="T5189" s="28"/>
    </row>
    <row r="5190" spans="1:20" ht="13.2" x14ac:dyDescent="0.25">
      <c r="A5190" s="7" t="s">
        <v>11456</v>
      </c>
      <c r="B5190" s="7" t="s">
        <v>78</v>
      </c>
      <c r="C5190" s="7" t="s">
        <v>15</v>
      </c>
      <c r="D5190" s="7" t="s">
        <v>16</v>
      </c>
      <c r="E5190" s="7" t="s">
        <v>17</v>
      </c>
      <c r="F5190" s="7" t="s">
        <v>11457</v>
      </c>
      <c r="G5190" s="7" t="s">
        <v>11458</v>
      </c>
      <c r="H5190" s="7">
        <v>82</v>
      </c>
      <c r="I5190" s="7">
        <v>57.76</v>
      </c>
      <c r="J5190" s="7">
        <v>12</v>
      </c>
      <c r="K5190" s="7">
        <v>693.12</v>
      </c>
      <c r="L5190" s="7" t="s">
        <v>18</v>
      </c>
      <c r="M5190" s="9">
        <v>3</v>
      </c>
      <c r="N5190" s="6" t="str">
        <f>IF(ev_charging_network_usage_!$I5190&lt;=10,"Low",IF(ev_charging_network_usage_!$I5190&lt;=30,"Medium","High"))</f>
        <v>High</v>
      </c>
      <c r="O5190" s="6" t="str">
        <f t="shared" si="329"/>
        <v>Medium Satisfaction</v>
      </c>
      <c r="P5190" s="6" t="str">
        <f>IF(ev_charging_network_usage_!$H5190&lt;30,"Short Charging",IF(ev_charging_network_usage_!$H5190&lt;=60,"Medium Charging","Long Charging"))</f>
        <v>Long Charging</v>
      </c>
      <c r="Q5190" s="6">
        <f t="shared" si="328"/>
        <v>3</v>
      </c>
      <c r="R5190" s="30">
        <f t="shared" si="326"/>
        <v>0.56319444444444444</v>
      </c>
      <c r="S5190" s="28">
        <f t="shared" si="327"/>
        <v>44940</v>
      </c>
      <c r="T5190" s="28"/>
    </row>
    <row r="5191" spans="1:20" ht="13.2" x14ac:dyDescent="0.25">
      <c r="A5191" s="3" t="s">
        <v>11459</v>
      </c>
      <c r="B5191" s="3" t="s">
        <v>59</v>
      </c>
      <c r="C5191" s="3" t="s">
        <v>15</v>
      </c>
      <c r="D5191" s="3" t="s">
        <v>31</v>
      </c>
      <c r="E5191" s="3" t="s">
        <v>17</v>
      </c>
      <c r="F5191" s="4">
        <v>45027.220138888886</v>
      </c>
      <c r="G5191" s="4">
        <v>45027.299305555556</v>
      </c>
      <c r="H5191" s="3">
        <v>114</v>
      </c>
      <c r="I5191" s="3">
        <v>2.0699999999999998</v>
      </c>
      <c r="J5191" s="3">
        <v>8</v>
      </c>
      <c r="K5191" s="3">
        <v>16.559999999999999</v>
      </c>
      <c r="L5191" s="3" t="s">
        <v>27</v>
      </c>
      <c r="M5191" s="5">
        <v>3</v>
      </c>
      <c r="N5191" s="6" t="str">
        <f>IF(ev_charging_network_usage_!$I5191&lt;=10,"Low",IF(ev_charging_network_usage_!$I5191&lt;=30,"Medium","High"))</f>
        <v>Low</v>
      </c>
      <c r="O5191" s="6" t="str">
        <f t="shared" si="329"/>
        <v>Medium Satisfaction</v>
      </c>
      <c r="P5191" s="6" t="str">
        <f>IF(ev_charging_network_usage_!$H5191&lt;30,"Short Charging",IF(ev_charging_network_usage_!$H5191&lt;=60,"Medium Charging","Long Charging"))</f>
        <v>Long Charging</v>
      </c>
      <c r="Q5191" s="6">
        <f t="shared" si="328"/>
        <v>3</v>
      </c>
      <c r="R5191" s="30">
        <f t="shared" si="326"/>
        <v>0.22013888888888888</v>
      </c>
      <c r="S5191" s="28">
        <f t="shared" si="327"/>
        <v>45027</v>
      </c>
      <c r="T5191" s="28"/>
    </row>
    <row r="5192" spans="1:20" ht="13.2" x14ac:dyDescent="0.25">
      <c r="A5192" s="7" t="s">
        <v>11460</v>
      </c>
      <c r="B5192" s="7" t="s">
        <v>59</v>
      </c>
      <c r="C5192" s="7" t="s">
        <v>21</v>
      </c>
      <c r="D5192" s="7" t="s">
        <v>16</v>
      </c>
      <c r="E5192" s="7" t="s">
        <v>17</v>
      </c>
      <c r="F5192" s="7" t="s">
        <v>11461</v>
      </c>
      <c r="G5192" s="7" t="s">
        <v>11462</v>
      </c>
      <c r="H5192" s="7">
        <v>39</v>
      </c>
      <c r="I5192" s="7">
        <v>33.26</v>
      </c>
      <c r="J5192" s="7">
        <v>8</v>
      </c>
      <c r="K5192" s="7">
        <v>266.08</v>
      </c>
      <c r="L5192" s="7" t="s">
        <v>23</v>
      </c>
      <c r="M5192" s="9">
        <v>1</v>
      </c>
      <c r="N5192" s="6" t="str">
        <f>IF(ev_charging_network_usage_!$I5192&lt;=10,"Low",IF(ev_charging_network_usage_!$I5192&lt;=30,"Medium","High"))</f>
        <v>High</v>
      </c>
      <c r="O5192" s="6" t="str">
        <f t="shared" si="329"/>
        <v>Low Satisfaction</v>
      </c>
      <c r="P5192" s="6" t="str">
        <f>IF(ev_charging_network_usage_!$H5192&lt;30,"Short Charging",IF(ev_charging_network_usage_!$H5192&lt;=60,"Medium Charging","Long Charging"))</f>
        <v>Medium Charging</v>
      </c>
      <c r="Q5192" s="6">
        <f t="shared" si="328"/>
        <v>1</v>
      </c>
      <c r="R5192" s="30">
        <f t="shared" si="326"/>
        <v>1.6666666666666666E-2</v>
      </c>
      <c r="S5192" s="28">
        <f t="shared" si="327"/>
        <v>45280</v>
      </c>
      <c r="T5192" s="28"/>
    </row>
    <row r="5193" spans="1:20" ht="13.2" x14ac:dyDescent="0.25">
      <c r="A5193" s="3" t="s">
        <v>11463</v>
      </c>
      <c r="B5193" s="3" t="s">
        <v>55</v>
      </c>
      <c r="C5193" s="3" t="s">
        <v>21</v>
      </c>
      <c r="D5193" s="3" t="s">
        <v>16</v>
      </c>
      <c r="E5193" s="3" t="s">
        <v>17</v>
      </c>
      <c r="F5193" s="4">
        <v>45362.666666666664</v>
      </c>
      <c r="G5193" s="4">
        <v>45362.715277777781</v>
      </c>
      <c r="H5193" s="3">
        <v>70</v>
      </c>
      <c r="I5193" s="3">
        <v>49.96</v>
      </c>
      <c r="J5193" s="3">
        <v>15</v>
      </c>
      <c r="K5193" s="3">
        <v>749.4</v>
      </c>
      <c r="L5193" s="3" t="s">
        <v>38</v>
      </c>
      <c r="M5193" s="5">
        <v>2</v>
      </c>
      <c r="N5193" s="6" t="str">
        <f>IF(ev_charging_network_usage_!$I5193&lt;=10,"Low",IF(ev_charging_network_usage_!$I5193&lt;=30,"Medium","High"))</f>
        <v>High</v>
      </c>
      <c r="O5193" s="6" t="str">
        <f t="shared" si="329"/>
        <v>Low Satisfaction</v>
      </c>
      <c r="P5193" s="6" t="str">
        <f>IF(ev_charging_network_usage_!$H5193&lt;30,"Short Charging",IF(ev_charging_network_usage_!$H5193&lt;=60,"Medium Charging","Long Charging"))</f>
        <v>Long Charging</v>
      </c>
      <c r="Q5193" s="6">
        <f t="shared" si="328"/>
        <v>1</v>
      </c>
      <c r="R5193" s="30">
        <f t="shared" si="326"/>
        <v>0.66666666666666663</v>
      </c>
      <c r="S5193" s="28">
        <f t="shared" si="327"/>
        <v>45362</v>
      </c>
      <c r="T5193" s="28"/>
    </row>
    <row r="5194" spans="1:20" ht="13.2" x14ac:dyDescent="0.25">
      <c r="A5194" s="7" t="s">
        <v>11464</v>
      </c>
      <c r="B5194" s="7" t="s">
        <v>43</v>
      </c>
      <c r="C5194" s="7" t="s">
        <v>15</v>
      </c>
      <c r="D5194" s="7" t="s">
        <v>31</v>
      </c>
      <c r="E5194" s="7" t="s">
        <v>17</v>
      </c>
      <c r="F5194" s="7" t="s">
        <v>11465</v>
      </c>
      <c r="G5194" s="7" t="s">
        <v>11466</v>
      </c>
      <c r="H5194" s="7">
        <v>32</v>
      </c>
      <c r="I5194" s="7">
        <v>18.86</v>
      </c>
      <c r="J5194" s="7">
        <v>12</v>
      </c>
      <c r="K5194" s="7">
        <v>226.32</v>
      </c>
      <c r="L5194" s="7" t="s">
        <v>18</v>
      </c>
      <c r="M5194" s="9">
        <v>3</v>
      </c>
      <c r="N5194" s="6" t="str">
        <f>IF(ev_charging_network_usage_!$I5194&lt;=10,"Low",IF(ev_charging_network_usage_!$I5194&lt;=30,"Medium","High"))</f>
        <v>Medium</v>
      </c>
      <c r="O5194" s="6" t="str">
        <f t="shared" si="329"/>
        <v>Medium Satisfaction</v>
      </c>
      <c r="P5194" s="6" t="str">
        <f>IF(ev_charging_network_usage_!$H5194&lt;30,"Short Charging",IF(ev_charging_network_usage_!$H5194&lt;=60,"Medium Charging","Long Charging"))</f>
        <v>Medium Charging</v>
      </c>
      <c r="Q5194" s="6">
        <f t="shared" si="328"/>
        <v>3</v>
      </c>
      <c r="R5194" s="30">
        <f t="shared" si="326"/>
        <v>0.38472222222222224</v>
      </c>
      <c r="S5194" s="28">
        <f t="shared" si="327"/>
        <v>45279</v>
      </c>
      <c r="T5194" s="28"/>
    </row>
    <row r="5195" spans="1:20" ht="13.2" x14ac:dyDescent="0.25">
      <c r="A5195" s="3" t="s">
        <v>11467</v>
      </c>
      <c r="B5195" s="3" t="s">
        <v>29</v>
      </c>
      <c r="C5195" s="3" t="s">
        <v>30</v>
      </c>
      <c r="D5195" s="3" t="s">
        <v>16</v>
      </c>
      <c r="E5195" s="3" t="s">
        <v>35</v>
      </c>
      <c r="F5195" s="3" t="s">
        <v>11468</v>
      </c>
      <c r="G5195" s="3" t="s">
        <v>11469</v>
      </c>
      <c r="H5195" s="3">
        <v>104</v>
      </c>
      <c r="I5195" s="3">
        <v>53.93</v>
      </c>
      <c r="J5195" s="3">
        <v>8</v>
      </c>
      <c r="K5195" s="3">
        <v>431.44</v>
      </c>
      <c r="L5195" s="3" t="s">
        <v>23</v>
      </c>
      <c r="M5195" s="5">
        <v>1</v>
      </c>
      <c r="N5195" s="6" t="str">
        <f>IF(ev_charging_network_usage_!$I5195&lt;=10,"Low",IF(ev_charging_network_usage_!$I5195&lt;=30,"Medium","High"))</f>
        <v>High</v>
      </c>
      <c r="O5195" s="6" t="str">
        <f t="shared" si="329"/>
        <v>Low Satisfaction</v>
      </c>
      <c r="P5195" s="6" t="str">
        <f>IF(ev_charging_network_usage_!$H5195&lt;30,"Short Charging",IF(ev_charging_network_usage_!$H5195&lt;=60,"Medium Charging","Long Charging"))</f>
        <v>Long Charging</v>
      </c>
      <c r="Q5195" s="6">
        <f t="shared" si="328"/>
        <v>2</v>
      </c>
      <c r="R5195" s="30">
        <f t="shared" si="326"/>
        <v>0.68402777777777779</v>
      </c>
      <c r="S5195" s="28">
        <f t="shared" si="327"/>
        <v>45560</v>
      </c>
      <c r="T5195" s="28"/>
    </row>
    <row r="5196" spans="1:20" ht="13.2" x14ac:dyDescent="0.25">
      <c r="A5196" s="7" t="s">
        <v>11470</v>
      </c>
      <c r="B5196" s="7" t="s">
        <v>29</v>
      </c>
      <c r="C5196" s="7" t="s">
        <v>30</v>
      </c>
      <c r="D5196" s="7" t="s">
        <v>31</v>
      </c>
      <c r="E5196" s="7" t="s">
        <v>35</v>
      </c>
      <c r="F5196" s="8">
        <v>44932.636805555558</v>
      </c>
      <c r="G5196" s="8">
        <v>44932.68472222222</v>
      </c>
      <c r="H5196" s="7">
        <v>69</v>
      </c>
      <c r="I5196" s="7">
        <v>17.5</v>
      </c>
      <c r="J5196" s="7">
        <v>12</v>
      </c>
      <c r="K5196" s="7">
        <v>210</v>
      </c>
      <c r="L5196" s="7" t="s">
        <v>38</v>
      </c>
      <c r="M5196" s="9">
        <v>3</v>
      </c>
      <c r="N5196" s="6" t="str">
        <f>IF(ev_charging_network_usage_!$I5196&lt;=10,"Low",IF(ev_charging_network_usage_!$I5196&lt;=30,"Medium","High"))</f>
        <v>Medium</v>
      </c>
      <c r="O5196" s="6" t="str">
        <f t="shared" si="329"/>
        <v>Medium Satisfaction</v>
      </c>
      <c r="P5196" s="6" t="str">
        <f>IF(ev_charging_network_usage_!$H5196&lt;30,"Short Charging",IF(ev_charging_network_usage_!$H5196&lt;=60,"Medium Charging","Long Charging"))</f>
        <v>Long Charging</v>
      </c>
      <c r="Q5196" s="6">
        <f t="shared" si="328"/>
        <v>2</v>
      </c>
      <c r="R5196" s="30">
        <f t="shared" si="326"/>
        <v>0.63680555555555551</v>
      </c>
      <c r="S5196" s="28">
        <f t="shared" si="327"/>
        <v>44932</v>
      </c>
      <c r="T5196" s="28"/>
    </row>
    <row r="5197" spans="1:20" ht="13.2" x14ac:dyDescent="0.25">
      <c r="A5197" s="3" t="s">
        <v>11471</v>
      </c>
      <c r="B5197" s="3" t="s">
        <v>59</v>
      </c>
      <c r="C5197" s="3" t="s">
        <v>21</v>
      </c>
      <c r="D5197" s="3" t="s">
        <v>34</v>
      </c>
      <c r="E5197" s="3" t="s">
        <v>35</v>
      </c>
      <c r="F5197" s="3" t="s">
        <v>11472</v>
      </c>
      <c r="G5197" s="3" t="s">
        <v>11473</v>
      </c>
      <c r="H5197" s="3">
        <v>82</v>
      </c>
      <c r="I5197" s="3">
        <v>14.36</v>
      </c>
      <c r="J5197" s="3">
        <v>8</v>
      </c>
      <c r="K5197" s="3">
        <v>114.88</v>
      </c>
      <c r="L5197" s="3" t="s">
        <v>23</v>
      </c>
      <c r="M5197" s="5">
        <v>1</v>
      </c>
      <c r="N5197" s="6" t="str">
        <f>IF(ev_charging_network_usage_!$I5197&lt;=10,"Low",IF(ev_charging_network_usage_!$I5197&lt;=30,"Medium","High"))</f>
        <v>Medium</v>
      </c>
      <c r="O5197" s="6" t="str">
        <f t="shared" si="329"/>
        <v>Low Satisfaction</v>
      </c>
      <c r="P5197" s="6" t="str">
        <f>IF(ev_charging_network_usage_!$H5197&lt;30,"Short Charging",IF(ev_charging_network_usage_!$H5197&lt;=60,"Medium Charging","Long Charging"))</f>
        <v>Long Charging</v>
      </c>
      <c r="Q5197" s="6">
        <f t="shared" si="328"/>
        <v>1</v>
      </c>
      <c r="R5197" s="30">
        <f t="shared" si="326"/>
        <v>0.47013888888888888</v>
      </c>
      <c r="S5197" s="28">
        <f t="shared" si="327"/>
        <v>45195</v>
      </c>
      <c r="T5197" s="28"/>
    </row>
    <row r="5198" spans="1:20" ht="13.2" x14ac:dyDescent="0.25">
      <c r="A5198" s="7" t="s">
        <v>11474</v>
      </c>
      <c r="B5198" s="7" t="s">
        <v>20</v>
      </c>
      <c r="C5198" s="7" t="s">
        <v>15</v>
      </c>
      <c r="D5198" s="7" t="s">
        <v>31</v>
      </c>
      <c r="E5198" s="7" t="s">
        <v>17</v>
      </c>
      <c r="F5198" s="8">
        <v>45482.10833333333</v>
      </c>
      <c r="G5198" s="8">
        <v>45482.183333333334</v>
      </c>
      <c r="H5198" s="7">
        <v>108</v>
      </c>
      <c r="I5198" s="7">
        <v>33.479999999999997</v>
      </c>
      <c r="J5198" s="7">
        <v>8</v>
      </c>
      <c r="K5198" s="7">
        <v>267.83999999999997</v>
      </c>
      <c r="L5198" s="7" t="s">
        <v>18</v>
      </c>
      <c r="M5198" s="9">
        <v>4</v>
      </c>
      <c r="N5198" s="6" t="str">
        <f>IF(ev_charging_network_usage_!$I5198&lt;=10,"Low",IF(ev_charging_network_usage_!$I5198&lt;=30,"Medium","High"))</f>
        <v>High</v>
      </c>
      <c r="O5198" s="6" t="str">
        <f t="shared" si="329"/>
        <v>Medium Satisfaction</v>
      </c>
      <c r="P5198" s="6" t="str">
        <f>IF(ev_charging_network_usage_!$H5198&lt;30,"Short Charging",IF(ev_charging_network_usage_!$H5198&lt;=60,"Medium Charging","Long Charging"))</f>
        <v>Long Charging</v>
      </c>
      <c r="Q5198" s="6">
        <f t="shared" si="328"/>
        <v>3</v>
      </c>
      <c r="R5198" s="30">
        <f t="shared" si="326"/>
        <v>0.10833333333333334</v>
      </c>
      <c r="S5198" s="28">
        <f t="shared" si="327"/>
        <v>45482</v>
      </c>
      <c r="T5198" s="28"/>
    </row>
    <row r="5199" spans="1:20" ht="13.2" x14ac:dyDescent="0.25">
      <c r="A5199" s="3" t="s">
        <v>11475</v>
      </c>
      <c r="B5199" s="3" t="s">
        <v>59</v>
      </c>
      <c r="C5199" s="3" t="s">
        <v>15</v>
      </c>
      <c r="D5199" s="3" t="s">
        <v>16</v>
      </c>
      <c r="E5199" s="3" t="s">
        <v>17</v>
      </c>
      <c r="F5199" s="3" t="s">
        <v>11476</v>
      </c>
      <c r="G5199" s="3" t="s">
        <v>11477</v>
      </c>
      <c r="H5199" s="3">
        <v>105</v>
      </c>
      <c r="I5199" s="3">
        <v>46.21</v>
      </c>
      <c r="J5199" s="3">
        <v>12</v>
      </c>
      <c r="K5199" s="3">
        <v>554.52</v>
      </c>
      <c r="L5199" s="3" t="s">
        <v>23</v>
      </c>
      <c r="M5199" s="5">
        <v>3</v>
      </c>
      <c r="N5199" s="6" t="str">
        <f>IF(ev_charging_network_usage_!$I5199&lt;=10,"Low",IF(ev_charging_network_usage_!$I5199&lt;=30,"Medium","High"))</f>
        <v>High</v>
      </c>
      <c r="O5199" s="6" t="str">
        <f t="shared" si="329"/>
        <v>Medium Satisfaction</v>
      </c>
      <c r="P5199" s="6" t="str">
        <f>IF(ev_charging_network_usage_!$H5199&lt;30,"Short Charging",IF(ev_charging_network_usage_!$H5199&lt;=60,"Medium Charging","Long Charging"))</f>
        <v>Long Charging</v>
      </c>
      <c r="Q5199" s="6">
        <f t="shared" si="328"/>
        <v>3</v>
      </c>
      <c r="R5199" s="30">
        <f t="shared" si="326"/>
        <v>0.90555555555555556</v>
      </c>
      <c r="S5199" s="28">
        <f t="shared" si="327"/>
        <v>45100</v>
      </c>
      <c r="T5199" s="28"/>
    </row>
    <row r="5200" spans="1:20" ht="13.2" x14ac:dyDescent="0.25">
      <c r="A5200" s="7" t="s">
        <v>11478</v>
      </c>
      <c r="B5200" s="7" t="s">
        <v>14</v>
      </c>
      <c r="C5200" s="7" t="s">
        <v>15</v>
      </c>
      <c r="D5200" s="7" t="s">
        <v>34</v>
      </c>
      <c r="E5200" s="7" t="s">
        <v>17</v>
      </c>
      <c r="F5200" s="7" t="s">
        <v>11479</v>
      </c>
      <c r="G5200" s="7" t="s">
        <v>11480</v>
      </c>
      <c r="H5200" s="7">
        <v>72</v>
      </c>
      <c r="I5200" s="7">
        <v>3.12</v>
      </c>
      <c r="J5200" s="7">
        <v>12</v>
      </c>
      <c r="K5200" s="7">
        <v>37.44</v>
      </c>
      <c r="L5200" s="7" t="s">
        <v>18</v>
      </c>
      <c r="M5200" s="9">
        <v>5</v>
      </c>
      <c r="N5200" s="6" t="str">
        <f>IF(ev_charging_network_usage_!$I5200&lt;=10,"Low",IF(ev_charging_network_usage_!$I5200&lt;=30,"Medium","High"))</f>
        <v>Low</v>
      </c>
      <c r="O5200" s="6" t="str">
        <f t="shared" si="329"/>
        <v>High Satisfaction</v>
      </c>
      <c r="P5200" s="6" t="str">
        <f>IF(ev_charging_network_usage_!$H5200&lt;30,"Short Charging",IF(ev_charging_network_usage_!$H5200&lt;=60,"Medium Charging","Long Charging"))</f>
        <v>Long Charging</v>
      </c>
      <c r="Q5200" s="6">
        <f t="shared" si="328"/>
        <v>3</v>
      </c>
      <c r="R5200" s="30">
        <f t="shared" si="326"/>
        <v>0.66249999999999998</v>
      </c>
      <c r="S5200" s="28">
        <f t="shared" si="327"/>
        <v>45244</v>
      </c>
      <c r="T5200" s="28"/>
    </row>
    <row r="5201" spans="1:20" ht="13.2" x14ac:dyDescent="0.25">
      <c r="A5201" s="3" t="s">
        <v>11481</v>
      </c>
      <c r="B5201" s="3" t="s">
        <v>55</v>
      </c>
      <c r="C5201" s="3" t="s">
        <v>15</v>
      </c>
      <c r="D5201" s="3" t="s">
        <v>31</v>
      </c>
      <c r="E5201" s="3" t="s">
        <v>35</v>
      </c>
      <c r="F5201" s="3" t="s">
        <v>11482</v>
      </c>
      <c r="G5201" s="3" t="s">
        <v>11483</v>
      </c>
      <c r="H5201" s="3">
        <v>114</v>
      </c>
      <c r="I5201" s="3">
        <v>7.65</v>
      </c>
      <c r="J5201" s="3">
        <v>12</v>
      </c>
      <c r="K5201" s="3">
        <v>91.8</v>
      </c>
      <c r="L5201" s="3" t="s">
        <v>18</v>
      </c>
      <c r="M5201" s="5">
        <v>1</v>
      </c>
      <c r="N5201" s="6" t="str">
        <f>IF(ev_charging_network_usage_!$I5201&lt;=10,"Low",IF(ev_charging_network_usage_!$I5201&lt;=30,"Medium","High"))</f>
        <v>Low</v>
      </c>
      <c r="O5201" s="6" t="str">
        <f t="shared" si="329"/>
        <v>Low Satisfaction</v>
      </c>
      <c r="P5201" s="6" t="str">
        <f>IF(ev_charging_network_usage_!$H5201&lt;30,"Short Charging",IF(ev_charging_network_usage_!$H5201&lt;=60,"Medium Charging","Long Charging"))</f>
        <v>Long Charging</v>
      </c>
      <c r="Q5201" s="6">
        <f t="shared" si="328"/>
        <v>3</v>
      </c>
      <c r="R5201" s="30">
        <f t="shared" si="326"/>
        <v>0.78888888888888886</v>
      </c>
      <c r="S5201" s="28">
        <f t="shared" si="327"/>
        <v>44975</v>
      </c>
      <c r="T5201" s="28"/>
    </row>
    <row r="5202" spans="1:20" ht="13.2" x14ac:dyDescent="0.25">
      <c r="A5202" s="7" t="s">
        <v>11484</v>
      </c>
      <c r="B5202" s="7" t="s">
        <v>59</v>
      </c>
      <c r="C5202" s="7" t="s">
        <v>30</v>
      </c>
      <c r="D5202" s="7" t="s">
        <v>31</v>
      </c>
      <c r="E5202" s="7" t="s">
        <v>35</v>
      </c>
      <c r="F5202" s="8">
        <v>45635.784722222219</v>
      </c>
      <c r="G5202" s="8">
        <v>45635.830555555556</v>
      </c>
      <c r="H5202" s="7">
        <v>66</v>
      </c>
      <c r="I5202" s="7">
        <v>32.340000000000003</v>
      </c>
      <c r="J5202" s="7">
        <v>8</v>
      </c>
      <c r="K5202" s="7">
        <v>258.72000000000003</v>
      </c>
      <c r="L5202" s="7" t="s">
        <v>18</v>
      </c>
      <c r="M5202" s="9">
        <v>3</v>
      </c>
      <c r="N5202" s="6" t="str">
        <f>IF(ev_charging_network_usage_!$I5202&lt;=10,"Low",IF(ev_charging_network_usage_!$I5202&lt;=30,"Medium","High"))</f>
        <v>High</v>
      </c>
      <c r="O5202" s="6" t="str">
        <f t="shared" si="329"/>
        <v>Medium Satisfaction</v>
      </c>
      <c r="P5202" s="6" t="str">
        <f>IF(ev_charging_network_usage_!$H5202&lt;30,"Short Charging",IF(ev_charging_network_usage_!$H5202&lt;=60,"Medium Charging","Long Charging"))</f>
        <v>Long Charging</v>
      </c>
      <c r="Q5202" s="6">
        <f t="shared" si="328"/>
        <v>2</v>
      </c>
      <c r="R5202" s="30">
        <f t="shared" si="326"/>
        <v>0.78472222222222221</v>
      </c>
      <c r="S5202" s="28">
        <f t="shared" si="327"/>
        <v>45635</v>
      </c>
      <c r="T5202" s="28"/>
    </row>
    <row r="5203" spans="1:20" ht="13.2" x14ac:dyDescent="0.25">
      <c r="A5203" s="3" t="s">
        <v>11485</v>
      </c>
      <c r="B5203" s="3" t="s">
        <v>29</v>
      </c>
      <c r="C5203" s="3" t="s">
        <v>15</v>
      </c>
      <c r="D5203" s="3" t="s">
        <v>16</v>
      </c>
      <c r="E5203" s="3" t="s">
        <v>35</v>
      </c>
      <c r="F5203" s="3" t="s">
        <v>11486</v>
      </c>
      <c r="G5203" s="3" t="s">
        <v>11487</v>
      </c>
      <c r="H5203" s="3">
        <v>22</v>
      </c>
      <c r="I5203" s="3">
        <v>38.18</v>
      </c>
      <c r="J5203" s="3">
        <v>8</v>
      </c>
      <c r="K5203" s="3">
        <v>305.44</v>
      </c>
      <c r="L5203" s="3" t="s">
        <v>27</v>
      </c>
      <c r="M5203" s="5">
        <v>2</v>
      </c>
      <c r="N5203" s="6" t="str">
        <f>IF(ev_charging_network_usage_!$I5203&lt;=10,"Low",IF(ev_charging_network_usage_!$I5203&lt;=30,"Medium","High"))</f>
        <v>High</v>
      </c>
      <c r="O5203" s="6" t="str">
        <f t="shared" si="329"/>
        <v>Low Satisfaction</v>
      </c>
      <c r="P5203" s="6" t="str">
        <f>IF(ev_charging_network_usage_!$H5203&lt;30,"Short Charging",IF(ev_charging_network_usage_!$H5203&lt;=60,"Medium Charging","Long Charging"))</f>
        <v>Short Charging</v>
      </c>
      <c r="Q5203" s="6">
        <f t="shared" si="328"/>
        <v>3</v>
      </c>
      <c r="R5203" s="30">
        <f t="shared" si="326"/>
        <v>0.49375000000000002</v>
      </c>
      <c r="S5203" s="28">
        <f t="shared" si="327"/>
        <v>45100</v>
      </c>
      <c r="T5203" s="28"/>
    </row>
    <row r="5204" spans="1:20" ht="13.2" x14ac:dyDescent="0.25">
      <c r="A5204" s="7" t="s">
        <v>11488</v>
      </c>
      <c r="B5204" s="7" t="s">
        <v>14</v>
      </c>
      <c r="C5204" s="7" t="s">
        <v>15</v>
      </c>
      <c r="D5204" s="7" t="s">
        <v>22</v>
      </c>
      <c r="E5204" s="7" t="s">
        <v>17</v>
      </c>
      <c r="F5204" s="7" t="s">
        <v>11489</v>
      </c>
      <c r="G5204" s="7" t="s">
        <v>11490</v>
      </c>
      <c r="H5204" s="7">
        <v>119</v>
      </c>
      <c r="I5204" s="7">
        <v>12.16</v>
      </c>
      <c r="J5204" s="7">
        <v>15</v>
      </c>
      <c r="K5204" s="7">
        <v>182.4</v>
      </c>
      <c r="L5204" s="7" t="s">
        <v>27</v>
      </c>
      <c r="M5204" s="9">
        <v>3</v>
      </c>
      <c r="N5204" s="6" t="str">
        <f>IF(ev_charging_network_usage_!$I5204&lt;=10,"Low",IF(ev_charging_network_usage_!$I5204&lt;=30,"Medium","High"))</f>
        <v>Medium</v>
      </c>
      <c r="O5204" s="6" t="str">
        <f t="shared" si="329"/>
        <v>Medium Satisfaction</v>
      </c>
      <c r="P5204" s="6" t="str">
        <f>IF(ev_charging_network_usage_!$H5204&lt;30,"Short Charging",IF(ev_charging_network_usage_!$H5204&lt;=60,"Medium Charging","Long Charging"))</f>
        <v>Long Charging</v>
      </c>
      <c r="Q5204" s="6">
        <f t="shared" si="328"/>
        <v>3</v>
      </c>
      <c r="R5204" s="30">
        <f t="shared" si="326"/>
        <v>7.8472222222222221E-2</v>
      </c>
      <c r="S5204" s="28">
        <f t="shared" si="327"/>
        <v>44998</v>
      </c>
      <c r="T5204" s="28"/>
    </row>
    <row r="5205" spans="1:20" ht="13.2" x14ac:dyDescent="0.25">
      <c r="A5205" s="3" t="s">
        <v>11491</v>
      </c>
      <c r="B5205" s="3" t="s">
        <v>78</v>
      </c>
      <c r="C5205" s="3" t="s">
        <v>15</v>
      </c>
      <c r="D5205" s="3" t="s">
        <v>31</v>
      </c>
      <c r="E5205" s="3" t="s">
        <v>17</v>
      </c>
      <c r="F5205" s="3" t="s">
        <v>11492</v>
      </c>
      <c r="G5205" s="3" t="s">
        <v>11493</v>
      </c>
      <c r="H5205" s="3">
        <v>22</v>
      </c>
      <c r="I5205" s="3">
        <v>3.77</v>
      </c>
      <c r="J5205" s="3">
        <v>8</v>
      </c>
      <c r="K5205" s="3">
        <v>30.16</v>
      </c>
      <c r="L5205" s="3" t="s">
        <v>18</v>
      </c>
      <c r="M5205" s="5">
        <v>3</v>
      </c>
      <c r="N5205" s="6" t="str">
        <f>IF(ev_charging_network_usage_!$I5205&lt;=10,"Low",IF(ev_charging_network_usage_!$I5205&lt;=30,"Medium","High"))</f>
        <v>Low</v>
      </c>
      <c r="O5205" s="6" t="str">
        <f t="shared" si="329"/>
        <v>Medium Satisfaction</v>
      </c>
      <c r="P5205" s="6" t="str">
        <f>IF(ev_charging_network_usage_!$H5205&lt;30,"Short Charging",IF(ev_charging_network_usage_!$H5205&lt;=60,"Medium Charging","Long Charging"))</f>
        <v>Short Charging</v>
      </c>
      <c r="Q5205" s="6">
        <f t="shared" si="328"/>
        <v>3</v>
      </c>
      <c r="R5205" s="30">
        <f t="shared" si="326"/>
        <v>0.36458333333333331</v>
      </c>
      <c r="S5205" s="28">
        <f t="shared" si="327"/>
        <v>45226</v>
      </c>
      <c r="T5205" s="28"/>
    </row>
    <row r="5206" spans="1:20" ht="13.2" x14ac:dyDescent="0.25">
      <c r="A5206" s="7" t="s">
        <v>11494</v>
      </c>
      <c r="B5206" s="7" t="s">
        <v>20</v>
      </c>
      <c r="C5206" s="7" t="s">
        <v>30</v>
      </c>
      <c r="D5206" s="7" t="s">
        <v>31</v>
      </c>
      <c r="E5206" s="7" t="s">
        <v>35</v>
      </c>
      <c r="F5206" s="7" t="s">
        <v>11495</v>
      </c>
      <c r="G5206" s="7" t="s">
        <v>11496</v>
      </c>
      <c r="H5206" s="7">
        <v>18</v>
      </c>
      <c r="I5206" s="7">
        <v>55.02</v>
      </c>
      <c r="J5206" s="7">
        <v>8</v>
      </c>
      <c r="K5206" s="7">
        <v>440.16</v>
      </c>
      <c r="L5206" s="7" t="s">
        <v>27</v>
      </c>
      <c r="M5206" s="9">
        <v>5</v>
      </c>
      <c r="N5206" s="6" t="str">
        <f>IF(ev_charging_network_usage_!$I5206&lt;=10,"Low",IF(ev_charging_network_usage_!$I5206&lt;=30,"Medium","High"))</f>
        <v>High</v>
      </c>
      <c r="O5206" s="6" t="str">
        <f t="shared" si="329"/>
        <v>High Satisfaction</v>
      </c>
      <c r="P5206" s="6" t="str">
        <f>IF(ev_charging_network_usage_!$H5206&lt;30,"Short Charging",IF(ev_charging_network_usage_!$H5206&lt;=60,"Medium Charging","Long Charging"))</f>
        <v>Short Charging</v>
      </c>
      <c r="Q5206" s="6">
        <f t="shared" si="328"/>
        <v>2</v>
      </c>
      <c r="R5206" s="30">
        <f t="shared" si="326"/>
        <v>0.93125000000000002</v>
      </c>
      <c r="S5206" s="28">
        <f t="shared" si="327"/>
        <v>45169</v>
      </c>
      <c r="T5206" s="28"/>
    </row>
    <row r="5207" spans="1:20" ht="13.2" x14ac:dyDescent="0.25">
      <c r="A5207" s="3" t="s">
        <v>11497</v>
      </c>
      <c r="B5207" s="3" t="s">
        <v>55</v>
      </c>
      <c r="C5207" s="3" t="s">
        <v>30</v>
      </c>
      <c r="D5207" s="3" t="s">
        <v>31</v>
      </c>
      <c r="E5207" s="3" t="s">
        <v>35</v>
      </c>
      <c r="F5207" s="4">
        <v>45540.109722222223</v>
      </c>
      <c r="G5207" s="4">
        <v>45540.166666666664</v>
      </c>
      <c r="H5207" s="3">
        <v>82</v>
      </c>
      <c r="I5207" s="3">
        <v>39.74</v>
      </c>
      <c r="J5207" s="3">
        <v>8</v>
      </c>
      <c r="K5207" s="3">
        <v>317.92</v>
      </c>
      <c r="L5207" s="3" t="s">
        <v>18</v>
      </c>
      <c r="M5207" s="5">
        <v>2</v>
      </c>
      <c r="N5207" s="6" t="str">
        <f>IF(ev_charging_network_usage_!$I5207&lt;=10,"Low",IF(ev_charging_network_usage_!$I5207&lt;=30,"Medium","High"))</f>
        <v>High</v>
      </c>
      <c r="O5207" s="6" t="str">
        <f t="shared" si="329"/>
        <v>Low Satisfaction</v>
      </c>
      <c r="P5207" s="6" t="str">
        <f>IF(ev_charging_network_usage_!$H5207&lt;30,"Short Charging",IF(ev_charging_network_usage_!$H5207&lt;=60,"Medium Charging","Long Charging"))</f>
        <v>Long Charging</v>
      </c>
      <c r="Q5207" s="6">
        <f t="shared" si="328"/>
        <v>2</v>
      </c>
      <c r="R5207" s="30">
        <f t="shared" si="326"/>
        <v>0.10972222222222222</v>
      </c>
      <c r="S5207" s="28">
        <f t="shared" si="327"/>
        <v>45540</v>
      </c>
      <c r="T5207" s="28"/>
    </row>
    <row r="5208" spans="1:20" ht="13.2" x14ac:dyDescent="0.25">
      <c r="A5208" s="7" t="s">
        <v>11498</v>
      </c>
      <c r="B5208" s="7" t="s">
        <v>20</v>
      </c>
      <c r="C5208" s="7" t="s">
        <v>30</v>
      </c>
      <c r="D5208" s="7" t="s">
        <v>34</v>
      </c>
      <c r="E5208" s="7" t="s">
        <v>35</v>
      </c>
      <c r="F5208" s="7" t="s">
        <v>11499</v>
      </c>
      <c r="G5208" s="7" t="s">
        <v>11500</v>
      </c>
      <c r="H5208" s="7">
        <v>30</v>
      </c>
      <c r="I5208" s="7">
        <v>53.27</v>
      </c>
      <c r="J5208" s="7">
        <v>10</v>
      </c>
      <c r="K5208" s="7">
        <v>532.70000000000005</v>
      </c>
      <c r="L5208" s="7" t="s">
        <v>23</v>
      </c>
      <c r="M5208" s="9">
        <v>1</v>
      </c>
      <c r="N5208" s="6" t="str">
        <f>IF(ev_charging_network_usage_!$I5208&lt;=10,"Low",IF(ev_charging_network_usage_!$I5208&lt;=30,"Medium","High"))</f>
        <v>High</v>
      </c>
      <c r="O5208" s="6" t="str">
        <f t="shared" si="329"/>
        <v>Low Satisfaction</v>
      </c>
      <c r="P5208" s="6" t="str">
        <f>IF(ev_charging_network_usage_!$H5208&lt;30,"Short Charging",IF(ev_charging_network_usage_!$H5208&lt;=60,"Medium Charging","Long Charging"))</f>
        <v>Medium Charging</v>
      </c>
      <c r="Q5208" s="6">
        <f t="shared" si="328"/>
        <v>2</v>
      </c>
      <c r="R5208" s="30">
        <f t="shared" si="326"/>
        <v>0.26666666666666666</v>
      </c>
      <c r="S5208" s="28">
        <f t="shared" si="327"/>
        <v>45593</v>
      </c>
      <c r="T5208" s="28"/>
    </row>
    <row r="5209" spans="1:20" ht="13.2" x14ac:dyDescent="0.25">
      <c r="A5209" s="3" t="s">
        <v>11501</v>
      </c>
      <c r="B5209" s="3" t="s">
        <v>48</v>
      </c>
      <c r="C5209" s="3" t="s">
        <v>21</v>
      </c>
      <c r="D5209" s="3" t="s">
        <v>31</v>
      </c>
      <c r="E5209" s="3" t="s">
        <v>35</v>
      </c>
      <c r="F5209" s="3" t="s">
        <v>11502</v>
      </c>
      <c r="G5209" s="3" t="s">
        <v>11503</v>
      </c>
      <c r="H5209" s="3">
        <v>61</v>
      </c>
      <c r="I5209" s="3">
        <v>5.72</v>
      </c>
      <c r="J5209" s="3">
        <v>12</v>
      </c>
      <c r="K5209" s="3">
        <v>68.64</v>
      </c>
      <c r="L5209" s="3" t="s">
        <v>18</v>
      </c>
      <c r="M5209" s="5">
        <v>2</v>
      </c>
      <c r="N5209" s="6" t="str">
        <f>IF(ev_charging_network_usage_!$I5209&lt;=10,"Low",IF(ev_charging_network_usage_!$I5209&lt;=30,"Medium","High"))</f>
        <v>Low</v>
      </c>
      <c r="O5209" s="6" t="str">
        <f t="shared" si="329"/>
        <v>Low Satisfaction</v>
      </c>
      <c r="P5209" s="6" t="str">
        <f>IF(ev_charging_network_usage_!$H5209&lt;30,"Short Charging",IF(ev_charging_network_usage_!$H5209&lt;=60,"Medium Charging","Long Charging"))</f>
        <v>Long Charging</v>
      </c>
      <c r="Q5209" s="6">
        <f t="shared" si="328"/>
        <v>1</v>
      </c>
      <c r="R5209" s="30">
        <f t="shared" si="326"/>
        <v>2.7777777777777779E-3</v>
      </c>
      <c r="S5209" s="28">
        <f t="shared" si="327"/>
        <v>45154</v>
      </c>
      <c r="T5209" s="28"/>
    </row>
    <row r="5210" spans="1:20" ht="13.2" x14ac:dyDescent="0.25">
      <c r="A5210" s="7" t="s">
        <v>11504</v>
      </c>
      <c r="B5210" s="7" t="s">
        <v>59</v>
      </c>
      <c r="C5210" s="7" t="s">
        <v>30</v>
      </c>
      <c r="D5210" s="7" t="s">
        <v>22</v>
      </c>
      <c r="E5210" s="7" t="s">
        <v>17</v>
      </c>
      <c r="F5210" s="8">
        <v>44995.135416666664</v>
      </c>
      <c r="G5210" s="8">
        <v>44995.197916666664</v>
      </c>
      <c r="H5210" s="7">
        <v>90</v>
      </c>
      <c r="I5210" s="7">
        <v>13.22</v>
      </c>
      <c r="J5210" s="7">
        <v>15</v>
      </c>
      <c r="K5210" s="7">
        <v>198.3</v>
      </c>
      <c r="L5210" s="7" t="s">
        <v>23</v>
      </c>
      <c r="M5210" s="9">
        <v>4</v>
      </c>
      <c r="N5210" s="6" t="str">
        <f>IF(ev_charging_network_usage_!$I5210&lt;=10,"Low",IF(ev_charging_network_usage_!$I5210&lt;=30,"Medium","High"))</f>
        <v>Medium</v>
      </c>
      <c r="O5210" s="6" t="str">
        <f t="shared" si="329"/>
        <v>Medium Satisfaction</v>
      </c>
      <c r="P5210" s="6" t="str">
        <f>IF(ev_charging_network_usage_!$H5210&lt;30,"Short Charging",IF(ev_charging_network_usage_!$H5210&lt;=60,"Medium Charging","Long Charging"))</f>
        <v>Long Charging</v>
      </c>
      <c r="Q5210" s="6">
        <f t="shared" si="328"/>
        <v>2</v>
      </c>
      <c r="R5210" s="30">
        <f t="shared" si="326"/>
        <v>0.13541666666666666</v>
      </c>
      <c r="S5210" s="28">
        <f t="shared" si="327"/>
        <v>44995</v>
      </c>
      <c r="T5210" s="28"/>
    </row>
    <row r="5211" spans="1:20" ht="13.2" x14ac:dyDescent="0.25">
      <c r="A5211" s="3" t="s">
        <v>11505</v>
      </c>
      <c r="B5211" s="3" t="s">
        <v>29</v>
      </c>
      <c r="C5211" s="3" t="s">
        <v>30</v>
      </c>
      <c r="D5211" s="3" t="s">
        <v>31</v>
      </c>
      <c r="E5211" s="3" t="s">
        <v>17</v>
      </c>
      <c r="F5211" s="3" t="s">
        <v>11506</v>
      </c>
      <c r="G5211" s="3" t="s">
        <v>11507</v>
      </c>
      <c r="H5211" s="3">
        <v>52</v>
      </c>
      <c r="I5211" s="3">
        <v>50.13</v>
      </c>
      <c r="J5211" s="3">
        <v>12</v>
      </c>
      <c r="K5211" s="3">
        <v>601.55999999999995</v>
      </c>
      <c r="L5211" s="3" t="s">
        <v>18</v>
      </c>
      <c r="M5211" s="5">
        <v>2</v>
      </c>
      <c r="N5211" s="6" t="str">
        <f>IF(ev_charging_network_usage_!$I5211&lt;=10,"Low",IF(ev_charging_network_usage_!$I5211&lt;=30,"Medium","High"))</f>
        <v>High</v>
      </c>
      <c r="O5211" s="6" t="str">
        <f t="shared" si="329"/>
        <v>Low Satisfaction</v>
      </c>
      <c r="P5211" s="6" t="str">
        <f>IF(ev_charging_network_usage_!$H5211&lt;30,"Short Charging",IF(ev_charging_network_usage_!$H5211&lt;=60,"Medium Charging","Long Charging"))</f>
        <v>Medium Charging</v>
      </c>
      <c r="Q5211" s="6">
        <f t="shared" si="328"/>
        <v>2</v>
      </c>
      <c r="R5211" s="30">
        <f t="shared" si="326"/>
        <v>0.78749999999999998</v>
      </c>
      <c r="S5211" s="28">
        <f t="shared" si="327"/>
        <v>45368</v>
      </c>
      <c r="T5211" s="28"/>
    </row>
    <row r="5212" spans="1:20" ht="13.2" x14ac:dyDescent="0.25">
      <c r="A5212" s="7" t="s">
        <v>11508</v>
      </c>
      <c r="B5212" s="7" t="s">
        <v>43</v>
      </c>
      <c r="C5212" s="7" t="s">
        <v>30</v>
      </c>
      <c r="D5212" s="7" t="s">
        <v>34</v>
      </c>
      <c r="E5212" s="7" t="s">
        <v>35</v>
      </c>
      <c r="F5212" s="8">
        <v>45178.42291666667</v>
      </c>
      <c r="G5212" s="8">
        <v>45178.430555555555</v>
      </c>
      <c r="H5212" s="7">
        <v>11</v>
      </c>
      <c r="I5212" s="7">
        <v>4.0999999999999996</v>
      </c>
      <c r="J5212" s="7">
        <v>10</v>
      </c>
      <c r="K5212" s="7">
        <v>41</v>
      </c>
      <c r="L5212" s="7" t="s">
        <v>38</v>
      </c>
      <c r="M5212" s="9">
        <v>2</v>
      </c>
      <c r="N5212" s="6" t="str">
        <f>IF(ev_charging_network_usage_!$I5212&lt;=10,"Low",IF(ev_charging_network_usage_!$I5212&lt;=30,"Medium","High"))</f>
        <v>Low</v>
      </c>
      <c r="O5212" s="6" t="str">
        <f t="shared" si="329"/>
        <v>Low Satisfaction</v>
      </c>
      <c r="P5212" s="6" t="str">
        <f>IF(ev_charging_network_usage_!$H5212&lt;30,"Short Charging",IF(ev_charging_network_usage_!$H5212&lt;=60,"Medium Charging","Long Charging"))</f>
        <v>Short Charging</v>
      </c>
      <c r="Q5212" s="6">
        <f t="shared" si="328"/>
        <v>2</v>
      </c>
      <c r="R5212" s="30">
        <f t="shared" si="326"/>
        <v>0.42291666666666666</v>
      </c>
      <c r="S5212" s="28">
        <f t="shared" si="327"/>
        <v>45178</v>
      </c>
      <c r="T5212" s="28"/>
    </row>
    <row r="5213" spans="1:20" ht="13.2" x14ac:dyDescent="0.25">
      <c r="A5213" s="3" t="s">
        <v>11509</v>
      </c>
      <c r="B5213" s="3" t="s">
        <v>43</v>
      </c>
      <c r="C5213" s="3" t="s">
        <v>21</v>
      </c>
      <c r="D5213" s="3" t="s">
        <v>34</v>
      </c>
      <c r="E5213" s="3" t="s">
        <v>17</v>
      </c>
      <c r="F5213" s="3" t="s">
        <v>11510</v>
      </c>
      <c r="G5213" s="3" t="s">
        <v>11511</v>
      </c>
      <c r="H5213" s="3">
        <v>63</v>
      </c>
      <c r="I5213" s="3">
        <v>22.37</v>
      </c>
      <c r="J5213" s="3">
        <v>12</v>
      </c>
      <c r="K5213" s="3">
        <v>268.44</v>
      </c>
      <c r="L5213" s="3" t="s">
        <v>27</v>
      </c>
      <c r="M5213" s="5">
        <v>3</v>
      </c>
      <c r="N5213" s="6" t="str">
        <f>IF(ev_charging_network_usage_!$I5213&lt;=10,"Low",IF(ev_charging_network_usage_!$I5213&lt;=30,"Medium","High"))</f>
        <v>Medium</v>
      </c>
      <c r="O5213" s="6" t="str">
        <f t="shared" si="329"/>
        <v>Medium Satisfaction</v>
      </c>
      <c r="P5213" s="6" t="str">
        <f>IF(ev_charging_network_usage_!$H5213&lt;30,"Short Charging",IF(ev_charging_network_usage_!$H5213&lt;=60,"Medium Charging","Long Charging"))</f>
        <v>Long Charging</v>
      </c>
      <c r="Q5213" s="6">
        <f t="shared" si="328"/>
        <v>1</v>
      </c>
      <c r="R5213" s="30">
        <f t="shared" si="326"/>
        <v>0.27430555555555558</v>
      </c>
      <c r="S5213" s="28">
        <f t="shared" si="327"/>
        <v>45343</v>
      </c>
      <c r="T5213" s="28"/>
    </row>
    <row r="5214" spans="1:20" ht="13.2" x14ac:dyDescent="0.25">
      <c r="A5214" s="7" t="s">
        <v>11512</v>
      </c>
      <c r="B5214" s="7" t="s">
        <v>48</v>
      </c>
      <c r="C5214" s="7" t="s">
        <v>15</v>
      </c>
      <c r="D5214" s="7" t="s">
        <v>31</v>
      </c>
      <c r="E5214" s="7" t="s">
        <v>17</v>
      </c>
      <c r="F5214" s="8">
        <v>45482.847222222219</v>
      </c>
      <c r="G5214" s="8">
        <v>45482.893055555556</v>
      </c>
      <c r="H5214" s="7">
        <v>66</v>
      </c>
      <c r="I5214" s="7">
        <v>44.67</v>
      </c>
      <c r="J5214" s="7">
        <v>15</v>
      </c>
      <c r="K5214" s="7">
        <v>670.05</v>
      </c>
      <c r="L5214" s="7" t="s">
        <v>27</v>
      </c>
      <c r="M5214" s="9">
        <v>5</v>
      </c>
      <c r="N5214" s="6" t="str">
        <f>IF(ev_charging_network_usage_!$I5214&lt;=10,"Low",IF(ev_charging_network_usage_!$I5214&lt;=30,"Medium","High"))</f>
        <v>High</v>
      </c>
      <c r="O5214" s="6" t="str">
        <f t="shared" si="329"/>
        <v>High Satisfaction</v>
      </c>
      <c r="P5214" s="6" t="str">
        <f>IF(ev_charging_network_usage_!$H5214&lt;30,"Short Charging",IF(ev_charging_network_usage_!$H5214&lt;=60,"Medium Charging","Long Charging"))</f>
        <v>Long Charging</v>
      </c>
      <c r="Q5214" s="6">
        <f t="shared" si="328"/>
        <v>3</v>
      </c>
      <c r="R5214" s="30">
        <f t="shared" si="326"/>
        <v>0.84722222222222221</v>
      </c>
      <c r="S5214" s="28">
        <f t="shared" si="327"/>
        <v>45482</v>
      </c>
      <c r="T5214" s="28"/>
    </row>
    <row r="5215" spans="1:20" ht="13.2" x14ac:dyDescent="0.25">
      <c r="A5215" s="3" t="s">
        <v>11513</v>
      </c>
      <c r="B5215" s="3" t="s">
        <v>78</v>
      </c>
      <c r="C5215" s="3" t="s">
        <v>15</v>
      </c>
      <c r="D5215" s="3" t="s">
        <v>16</v>
      </c>
      <c r="E5215" s="3" t="s">
        <v>17</v>
      </c>
      <c r="F5215" s="3" t="s">
        <v>11514</v>
      </c>
      <c r="G5215" s="3" t="s">
        <v>11515</v>
      </c>
      <c r="H5215" s="3">
        <v>11</v>
      </c>
      <c r="I5215" s="3">
        <v>33.72</v>
      </c>
      <c r="J5215" s="3">
        <v>10</v>
      </c>
      <c r="K5215" s="3">
        <v>337.2</v>
      </c>
      <c r="L5215" s="3" t="s">
        <v>23</v>
      </c>
      <c r="M5215" s="5">
        <v>1</v>
      </c>
      <c r="N5215" s="6" t="str">
        <f>IF(ev_charging_network_usage_!$I5215&lt;=10,"Low",IF(ev_charging_network_usage_!$I5215&lt;=30,"Medium","High"))</f>
        <v>High</v>
      </c>
      <c r="O5215" s="6" t="str">
        <f t="shared" si="329"/>
        <v>Low Satisfaction</v>
      </c>
      <c r="P5215" s="6" t="str">
        <f>IF(ev_charging_network_usage_!$H5215&lt;30,"Short Charging",IF(ev_charging_network_usage_!$H5215&lt;=60,"Medium Charging","Long Charging"))</f>
        <v>Short Charging</v>
      </c>
      <c r="Q5215" s="6">
        <f t="shared" si="328"/>
        <v>3</v>
      </c>
      <c r="R5215" s="30">
        <f t="shared" si="326"/>
        <v>3.1944444444444442E-2</v>
      </c>
      <c r="S5215" s="28">
        <f t="shared" si="327"/>
        <v>45044</v>
      </c>
      <c r="T5215" s="28"/>
    </row>
    <row r="5216" spans="1:20" ht="13.2" x14ac:dyDescent="0.25">
      <c r="A5216" s="7" t="s">
        <v>11516</v>
      </c>
      <c r="B5216" s="7" t="s">
        <v>14</v>
      </c>
      <c r="C5216" s="7" t="s">
        <v>30</v>
      </c>
      <c r="D5216" s="7" t="s">
        <v>34</v>
      </c>
      <c r="E5216" s="7" t="s">
        <v>17</v>
      </c>
      <c r="F5216" s="8">
        <v>45052.921527777777</v>
      </c>
      <c r="G5216" s="8">
        <v>45052.972222222219</v>
      </c>
      <c r="H5216" s="7">
        <v>73</v>
      </c>
      <c r="I5216" s="7">
        <v>13.11</v>
      </c>
      <c r="J5216" s="7">
        <v>12</v>
      </c>
      <c r="K5216" s="7">
        <v>157.32</v>
      </c>
      <c r="L5216" s="7" t="s">
        <v>23</v>
      </c>
      <c r="M5216" s="9">
        <v>2</v>
      </c>
      <c r="N5216" s="6" t="str">
        <f>IF(ev_charging_network_usage_!$I5216&lt;=10,"Low",IF(ev_charging_network_usage_!$I5216&lt;=30,"Medium","High"))</f>
        <v>Medium</v>
      </c>
      <c r="O5216" s="6" t="str">
        <f t="shared" si="329"/>
        <v>Low Satisfaction</v>
      </c>
      <c r="P5216" s="6" t="str">
        <f>IF(ev_charging_network_usage_!$H5216&lt;30,"Short Charging",IF(ev_charging_network_usage_!$H5216&lt;=60,"Medium Charging","Long Charging"))</f>
        <v>Long Charging</v>
      </c>
      <c r="Q5216" s="6">
        <f t="shared" si="328"/>
        <v>2</v>
      </c>
      <c r="R5216" s="30">
        <f t="shared" si="326"/>
        <v>0.92152777777777772</v>
      </c>
      <c r="S5216" s="28">
        <f t="shared" si="327"/>
        <v>45052</v>
      </c>
      <c r="T5216" s="28"/>
    </row>
    <row r="5217" spans="1:20" ht="13.2" x14ac:dyDescent="0.25">
      <c r="A5217" s="3" t="s">
        <v>11517</v>
      </c>
      <c r="B5217" s="3" t="s">
        <v>14</v>
      </c>
      <c r="C5217" s="3" t="s">
        <v>21</v>
      </c>
      <c r="D5217" s="3" t="s">
        <v>22</v>
      </c>
      <c r="E5217" s="3" t="s">
        <v>17</v>
      </c>
      <c r="F5217" s="4">
        <v>45113.465277777781</v>
      </c>
      <c r="G5217" s="4">
        <v>45113.52847222222</v>
      </c>
      <c r="H5217" s="3">
        <v>91</v>
      </c>
      <c r="I5217" s="3">
        <v>47.24</v>
      </c>
      <c r="J5217" s="3">
        <v>15</v>
      </c>
      <c r="K5217" s="3">
        <v>708.6</v>
      </c>
      <c r="L5217" s="3" t="s">
        <v>23</v>
      </c>
      <c r="M5217" s="5">
        <v>5</v>
      </c>
      <c r="N5217" s="6" t="str">
        <f>IF(ev_charging_network_usage_!$I5217&lt;=10,"Low",IF(ev_charging_network_usage_!$I5217&lt;=30,"Medium","High"))</f>
        <v>High</v>
      </c>
      <c r="O5217" s="6" t="str">
        <f t="shared" si="329"/>
        <v>High Satisfaction</v>
      </c>
      <c r="P5217" s="6" t="str">
        <f>IF(ev_charging_network_usage_!$H5217&lt;30,"Short Charging",IF(ev_charging_network_usage_!$H5217&lt;=60,"Medium Charging","Long Charging"))</f>
        <v>Long Charging</v>
      </c>
      <c r="Q5217" s="6">
        <f t="shared" si="328"/>
        <v>1</v>
      </c>
      <c r="R5217" s="30">
        <f t="shared" si="326"/>
        <v>0.46527777777777779</v>
      </c>
      <c r="S5217" s="28">
        <f t="shared" si="327"/>
        <v>45113</v>
      </c>
      <c r="T5217" s="28"/>
    </row>
    <row r="5218" spans="1:20" ht="13.2" x14ac:dyDescent="0.25">
      <c r="A5218" s="7" t="s">
        <v>11518</v>
      </c>
      <c r="B5218" s="7" t="s">
        <v>20</v>
      </c>
      <c r="C5218" s="7" t="s">
        <v>30</v>
      </c>
      <c r="D5218" s="7" t="s">
        <v>34</v>
      </c>
      <c r="E5218" s="7" t="s">
        <v>35</v>
      </c>
      <c r="F5218" s="7" t="s">
        <v>11519</v>
      </c>
      <c r="G5218" s="7" t="s">
        <v>11520</v>
      </c>
      <c r="H5218" s="7">
        <v>59</v>
      </c>
      <c r="I5218" s="7">
        <v>13.45</v>
      </c>
      <c r="J5218" s="7">
        <v>12</v>
      </c>
      <c r="K5218" s="7">
        <v>161.4</v>
      </c>
      <c r="L5218" s="7" t="s">
        <v>23</v>
      </c>
      <c r="M5218" s="9">
        <v>5</v>
      </c>
      <c r="N5218" s="6" t="str">
        <f>IF(ev_charging_network_usage_!$I5218&lt;=10,"Low",IF(ev_charging_network_usage_!$I5218&lt;=30,"Medium","High"))</f>
        <v>Medium</v>
      </c>
      <c r="O5218" s="6" t="str">
        <f t="shared" si="329"/>
        <v>High Satisfaction</v>
      </c>
      <c r="P5218" s="6" t="str">
        <f>IF(ev_charging_network_usage_!$H5218&lt;30,"Short Charging",IF(ev_charging_network_usage_!$H5218&lt;=60,"Medium Charging","Long Charging"))</f>
        <v>Medium Charging</v>
      </c>
      <c r="Q5218" s="6">
        <f t="shared" si="328"/>
        <v>2</v>
      </c>
      <c r="R5218" s="30">
        <f t="shared" si="326"/>
        <v>0.99375000000000002</v>
      </c>
      <c r="S5218" s="28">
        <f t="shared" si="327"/>
        <v>45589</v>
      </c>
      <c r="T5218" s="28"/>
    </row>
    <row r="5219" spans="1:20" ht="13.2" x14ac:dyDescent="0.25">
      <c r="A5219" s="3" t="s">
        <v>11521</v>
      </c>
      <c r="B5219" s="3" t="s">
        <v>55</v>
      </c>
      <c r="C5219" s="3" t="s">
        <v>15</v>
      </c>
      <c r="D5219" s="3" t="s">
        <v>31</v>
      </c>
      <c r="E5219" s="3" t="s">
        <v>35</v>
      </c>
      <c r="F5219" s="4">
        <v>44959.564583333333</v>
      </c>
      <c r="G5219" s="4">
        <v>44959.634027777778</v>
      </c>
      <c r="H5219" s="3">
        <v>100</v>
      </c>
      <c r="I5219" s="3">
        <v>50.02</v>
      </c>
      <c r="J5219" s="3">
        <v>15</v>
      </c>
      <c r="K5219" s="3">
        <v>750.3</v>
      </c>
      <c r="L5219" s="3" t="s">
        <v>18</v>
      </c>
      <c r="M5219" s="5">
        <v>2</v>
      </c>
      <c r="N5219" s="6" t="str">
        <f>IF(ev_charging_network_usage_!$I5219&lt;=10,"Low",IF(ev_charging_network_usage_!$I5219&lt;=30,"Medium","High"))</f>
        <v>High</v>
      </c>
      <c r="O5219" s="6" t="str">
        <f t="shared" si="329"/>
        <v>Low Satisfaction</v>
      </c>
      <c r="P5219" s="6" t="str">
        <f>IF(ev_charging_network_usage_!$H5219&lt;30,"Short Charging",IF(ev_charging_network_usage_!$H5219&lt;=60,"Medium Charging","Long Charging"))</f>
        <v>Long Charging</v>
      </c>
      <c r="Q5219" s="6">
        <f t="shared" si="328"/>
        <v>3</v>
      </c>
      <c r="R5219" s="30">
        <f t="shared" si="326"/>
        <v>0.56458333333333333</v>
      </c>
      <c r="S5219" s="28">
        <f t="shared" si="327"/>
        <v>44959</v>
      </c>
      <c r="T5219" s="28"/>
    </row>
    <row r="5220" spans="1:20" ht="13.2" x14ac:dyDescent="0.25">
      <c r="A5220" s="7" t="s">
        <v>11522</v>
      </c>
      <c r="B5220" s="7" t="s">
        <v>14</v>
      </c>
      <c r="C5220" s="7" t="s">
        <v>21</v>
      </c>
      <c r="D5220" s="7" t="s">
        <v>34</v>
      </c>
      <c r="E5220" s="7" t="s">
        <v>17</v>
      </c>
      <c r="F5220" s="8">
        <v>45633.917361111111</v>
      </c>
      <c r="G5220" s="8">
        <v>45633.964583333334</v>
      </c>
      <c r="H5220" s="7">
        <v>68</v>
      </c>
      <c r="I5220" s="7">
        <v>14.66</v>
      </c>
      <c r="J5220" s="7">
        <v>8</v>
      </c>
      <c r="K5220" s="7">
        <v>117.28</v>
      </c>
      <c r="L5220" s="7" t="s">
        <v>27</v>
      </c>
      <c r="M5220" s="9">
        <v>3</v>
      </c>
      <c r="N5220" s="6" t="str">
        <f>IF(ev_charging_network_usage_!$I5220&lt;=10,"Low",IF(ev_charging_network_usage_!$I5220&lt;=30,"Medium","High"))</f>
        <v>Medium</v>
      </c>
      <c r="O5220" s="6" t="str">
        <f t="shared" si="329"/>
        <v>Medium Satisfaction</v>
      </c>
      <c r="P5220" s="6" t="str">
        <f>IF(ev_charging_network_usage_!$H5220&lt;30,"Short Charging",IF(ev_charging_network_usage_!$H5220&lt;=60,"Medium Charging","Long Charging"))</f>
        <v>Long Charging</v>
      </c>
      <c r="Q5220" s="6">
        <f t="shared" si="328"/>
        <v>1</v>
      </c>
      <c r="R5220" s="30">
        <f t="shared" si="326"/>
        <v>0.91736111111111107</v>
      </c>
      <c r="S5220" s="28">
        <f t="shared" si="327"/>
        <v>45633</v>
      </c>
      <c r="T5220" s="28"/>
    </row>
    <row r="5221" spans="1:20" ht="13.2" x14ac:dyDescent="0.25">
      <c r="A5221" s="3" t="s">
        <v>11523</v>
      </c>
      <c r="B5221" s="3" t="s">
        <v>20</v>
      </c>
      <c r="C5221" s="3" t="s">
        <v>21</v>
      </c>
      <c r="D5221" s="3" t="s">
        <v>31</v>
      </c>
      <c r="E5221" s="3" t="s">
        <v>17</v>
      </c>
      <c r="F5221" s="4">
        <v>45482.61041666667</v>
      </c>
      <c r="G5221" s="4">
        <v>45482.685416666667</v>
      </c>
      <c r="H5221" s="3">
        <v>108</v>
      </c>
      <c r="I5221" s="3">
        <v>35.43</v>
      </c>
      <c r="J5221" s="3">
        <v>12</v>
      </c>
      <c r="K5221" s="3">
        <v>425.16</v>
      </c>
      <c r="L5221" s="3" t="s">
        <v>18</v>
      </c>
      <c r="M5221" s="5">
        <v>1</v>
      </c>
      <c r="N5221" s="6" t="str">
        <f>IF(ev_charging_network_usage_!$I5221&lt;=10,"Low",IF(ev_charging_network_usage_!$I5221&lt;=30,"Medium","High"))</f>
        <v>High</v>
      </c>
      <c r="O5221" s="6" t="str">
        <f t="shared" si="329"/>
        <v>Low Satisfaction</v>
      </c>
      <c r="P5221" s="6" t="str">
        <f>IF(ev_charging_network_usage_!$H5221&lt;30,"Short Charging",IF(ev_charging_network_usage_!$H5221&lt;=60,"Medium Charging","Long Charging"))</f>
        <v>Long Charging</v>
      </c>
      <c r="Q5221" s="6">
        <f t="shared" si="328"/>
        <v>1</v>
      </c>
      <c r="R5221" s="30">
        <f t="shared" si="326"/>
        <v>0.61041666666666672</v>
      </c>
      <c r="S5221" s="28">
        <f t="shared" si="327"/>
        <v>45482</v>
      </c>
      <c r="T5221" s="28"/>
    </row>
    <row r="5222" spans="1:20" ht="13.2" x14ac:dyDescent="0.25">
      <c r="A5222" s="7" t="s">
        <v>11524</v>
      </c>
      <c r="B5222" s="7" t="s">
        <v>48</v>
      </c>
      <c r="C5222" s="7" t="s">
        <v>15</v>
      </c>
      <c r="D5222" s="7" t="s">
        <v>16</v>
      </c>
      <c r="E5222" s="7" t="s">
        <v>35</v>
      </c>
      <c r="F5222" s="7" t="s">
        <v>11525</v>
      </c>
      <c r="G5222" s="7" t="s">
        <v>11526</v>
      </c>
      <c r="H5222" s="7">
        <v>97</v>
      </c>
      <c r="I5222" s="7">
        <v>19.989999999999998</v>
      </c>
      <c r="J5222" s="7">
        <v>8</v>
      </c>
      <c r="K5222" s="7">
        <v>159.91999999999999</v>
      </c>
      <c r="L5222" s="7" t="s">
        <v>27</v>
      </c>
      <c r="M5222" s="9">
        <v>3</v>
      </c>
      <c r="N5222" s="6" t="str">
        <f>IF(ev_charging_network_usage_!$I5222&lt;=10,"Low",IF(ev_charging_network_usage_!$I5222&lt;=30,"Medium","High"))</f>
        <v>Medium</v>
      </c>
      <c r="O5222" s="6" t="str">
        <f t="shared" si="329"/>
        <v>Medium Satisfaction</v>
      </c>
      <c r="P5222" s="6" t="str">
        <f>IF(ev_charging_network_usage_!$H5222&lt;30,"Short Charging",IF(ev_charging_network_usage_!$H5222&lt;=60,"Medium Charging","Long Charging"))</f>
        <v>Long Charging</v>
      </c>
      <c r="Q5222" s="6">
        <f t="shared" si="328"/>
        <v>3</v>
      </c>
      <c r="R5222" s="30">
        <f t="shared" si="326"/>
        <v>0.3215277777777778</v>
      </c>
      <c r="S5222" s="28">
        <f t="shared" si="327"/>
        <v>45129</v>
      </c>
      <c r="T5222" s="28"/>
    </row>
    <row r="5223" spans="1:20" ht="13.2" x14ac:dyDescent="0.25">
      <c r="A5223" s="3" t="s">
        <v>11527</v>
      </c>
      <c r="B5223" s="3" t="s">
        <v>48</v>
      </c>
      <c r="C5223" s="3" t="s">
        <v>15</v>
      </c>
      <c r="D5223" s="3" t="s">
        <v>22</v>
      </c>
      <c r="E5223" s="3" t="s">
        <v>35</v>
      </c>
      <c r="F5223" s="3" t="s">
        <v>11528</v>
      </c>
      <c r="G5223" s="3" t="s">
        <v>11529</v>
      </c>
      <c r="H5223" s="3">
        <v>47</v>
      </c>
      <c r="I5223" s="3">
        <v>40.68</v>
      </c>
      <c r="J5223" s="3">
        <v>12</v>
      </c>
      <c r="K5223" s="3">
        <v>488.16</v>
      </c>
      <c r="L5223" s="3" t="s">
        <v>27</v>
      </c>
      <c r="M5223" s="5">
        <v>4</v>
      </c>
      <c r="N5223" s="6" t="str">
        <f>IF(ev_charging_network_usage_!$I5223&lt;=10,"Low",IF(ev_charging_network_usage_!$I5223&lt;=30,"Medium","High"))</f>
        <v>High</v>
      </c>
      <c r="O5223" s="6" t="str">
        <f t="shared" si="329"/>
        <v>Medium Satisfaction</v>
      </c>
      <c r="P5223" s="6" t="str">
        <f>IF(ev_charging_network_usage_!$H5223&lt;30,"Short Charging",IF(ev_charging_network_usage_!$H5223&lt;=60,"Medium Charging","Long Charging"))</f>
        <v>Medium Charging</v>
      </c>
      <c r="Q5223" s="6">
        <f t="shared" si="328"/>
        <v>3</v>
      </c>
      <c r="R5223" s="30">
        <f t="shared" si="326"/>
        <v>0.98888888888888893</v>
      </c>
      <c r="S5223" s="28">
        <f t="shared" si="327"/>
        <v>45464</v>
      </c>
      <c r="T5223" s="28"/>
    </row>
    <row r="5224" spans="1:20" ht="13.2" x14ac:dyDescent="0.25">
      <c r="A5224" s="7" t="s">
        <v>11530</v>
      </c>
      <c r="B5224" s="7" t="s">
        <v>55</v>
      </c>
      <c r="C5224" s="7" t="s">
        <v>21</v>
      </c>
      <c r="D5224" s="7" t="s">
        <v>22</v>
      </c>
      <c r="E5224" s="7" t="s">
        <v>35</v>
      </c>
      <c r="F5224" s="7" t="s">
        <v>11531</v>
      </c>
      <c r="G5224" s="7" t="s">
        <v>11532</v>
      </c>
      <c r="H5224" s="7">
        <v>23</v>
      </c>
      <c r="I5224" s="7">
        <v>37.39</v>
      </c>
      <c r="J5224" s="7">
        <v>12</v>
      </c>
      <c r="K5224" s="7">
        <v>448.68</v>
      </c>
      <c r="L5224" s="7" t="s">
        <v>18</v>
      </c>
      <c r="M5224" s="9">
        <v>3</v>
      </c>
      <c r="N5224" s="6" t="str">
        <f>IF(ev_charging_network_usage_!$I5224&lt;=10,"Low",IF(ev_charging_network_usage_!$I5224&lt;=30,"Medium","High"))</f>
        <v>High</v>
      </c>
      <c r="O5224" s="6" t="str">
        <f t="shared" si="329"/>
        <v>Medium Satisfaction</v>
      </c>
      <c r="P5224" s="6" t="str">
        <f>IF(ev_charging_network_usage_!$H5224&lt;30,"Short Charging",IF(ev_charging_network_usage_!$H5224&lt;=60,"Medium Charging","Long Charging"))</f>
        <v>Short Charging</v>
      </c>
      <c r="Q5224" s="6">
        <f t="shared" si="328"/>
        <v>1</v>
      </c>
      <c r="R5224" s="30">
        <f t="shared" si="326"/>
        <v>4.583333333333333E-2</v>
      </c>
      <c r="S5224" s="28">
        <f t="shared" si="327"/>
        <v>44941</v>
      </c>
      <c r="T5224" s="28"/>
    </row>
    <row r="5225" spans="1:20" ht="13.2" x14ac:dyDescent="0.25">
      <c r="A5225" s="3" t="s">
        <v>11533</v>
      </c>
      <c r="B5225" s="3" t="s">
        <v>14</v>
      </c>
      <c r="C5225" s="3" t="s">
        <v>21</v>
      </c>
      <c r="D5225" s="3" t="s">
        <v>22</v>
      </c>
      <c r="E5225" s="3" t="s">
        <v>17</v>
      </c>
      <c r="F5225" s="3" t="s">
        <v>11534</v>
      </c>
      <c r="G5225" s="3" t="s">
        <v>11535</v>
      </c>
      <c r="H5225" s="3">
        <v>107</v>
      </c>
      <c r="I5225" s="3">
        <v>54.41</v>
      </c>
      <c r="J5225" s="3">
        <v>10</v>
      </c>
      <c r="K5225" s="3">
        <v>544.1</v>
      </c>
      <c r="L5225" s="3" t="s">
        <v>38</v>
      </c>
      <c r="M5225" s="5">
        <v>5</v>
      </c>
      <c r="N5225" s="6" t="str">
        <f>IF(ev_charging_network_usage_!$I5225&lt;=10,"Low",IF(ev_charging_network_usage_!$I5225&lt;=30,"Medium","High"))</f>
        <v>High</v>
      </c>
      <c r="O5225" s="6" t="str">
        <f t="shared" si="329"/>
        <v>High Satisfaction</v>
      </c>
      <c r="P5225" s="6" t="str">
        <f>IF(ev_charging_network_usage_!$H5225&lt;30,"Short Charging",IF(ev_charging_network_usage_!$H5225&lt;=60,"Medium Charging","Long Charging"))</f>
        <v>Long Charging</v>
      </c>
      <c r="Q5225" s="6">
        <f t="shared" si="328"/>
        <v>1</v>
      </c>
      <c r="R5225" s="30">
        <f t="shared" si="326"/>
        <v>0.46944444444444444</v>
      </c>
      <c r="S5225" s="28">
        <f t="shared" si="327"/>
        <v>45494</v>
      </c>
      <c r="T5225" s="28"/>
    </row>
    <row r="5226" spans="1:20" ht="13.2" x14ac:dyDescent="0.25">
      <c r="A5226" s="7" t="s">
        <v>11536</v>
      </c>
      <c r="B5226" s="7" t="s">
        <v>29</v>
      </c>
      <c r="C5226" s="7" t="s">
        <v>30</v>
      </c>
      <c r="D5226" s="7" t="s">
        <v>31</v>
      </c>
      <c r="E5226" s="7" t="s">
        <v>17</v>
      </c>
      <c r="F5226" s="7" t="s">
        <v>11537</v>
      </c>
      <c r="G5226" s="7" t="s">
        <v>11538</v>
      </c>
      <c r="H5226" s="7">
        <v>67</v>
      </c>
      <c r="I5226" s="7">
        <v>31.53</v>
      </c>
      <c r="J5226" s="7">
        <v>10</v>
      </c>
      <c r="K5226" s="7">
        <v>315.3</v>
      </c>
      <c r="L5226" s="7" t="s">
        <v>18</v>
      </c>
      <c r="M5226" s="9">
        <v>2</v>
      </c>
      <c r="N5226" s="6" t="str">
        <f>IF(ev_charging_network_usage_!$I5226&lt;=10,"Low",IF(ev_charging_network_usage_!$I5226&lt;=30,"Medium","High"))</f>
        <v>High</v>
      </c>
      <c r="O5226" s="6" t="str">
        <f t="shared" si="329"/>
        <v>Low Satisfaction</v>
      </c>
      <c r="P5226" s="6" t="str">
        <f>IF(ev_charging_network_usage_!$H5226&lt;30,"Short Charging",IF(ev_charging_network_usage_!$H5226&lt;=60,"Medium Charging","Long Charging"))</f>
        <v>Long Charging</v>
      </c>
      <c r="Q5226" s="6">
        <f t="shared" si="328"/>
        <v>2</v>
      </c>
      <c r="R5226" s="30">
        <f t="shared" si="326"/>
        <v>0.48402777777777778</v>
      </c>
      <c r="S5226" s="28">
        <f t="shared" si="327"/>
        <v>44945</v>
      </c>
      <c r="T5226" s="28"/>
    </row>
    <row r="5227" spans="1:20" ht="13.2" x14ac:dyDescent="0.25">
      <c r="A5227" s="3" t="s">
        <v>11539</v>
      </c>
      <c r="B5227" s="3" t="s">
        <v>20</v>
      </c>
      <c r="C5227" s="3" t="s">
        <v>21</v>
      </c>
      <c r="D5227" s="3" t="s">
        <v>31</v>
      </c>
      <c r="E5227" s="3" t="s">
        <v>17</v>
      </c>
      <c r="F5227" s="4">
        <v>45597.55972222222</v>
      </c>
      <c r="G5227" s="4">
        <v>45597.63958333333</v>
      </c>
      <c r="H5227" s="3">
        <v>115</v>
      </c>
      <c r="I5227" s="3">
        <v>26.41</v>
      </c>
      <c r="J5227" s="3">
        <v>10</v>
      </c>
      <c r="K5227" s="3">
        <v>264.10000000000002</v>
      </c>
      <c r="L5227" s="3" t="s">
        <v>23</v>
      </c>
      <c r="M5227" s="5">
        <v>4</v>
      </c>
      <c r="N5227" s="6" t="str">
        <f>IF(ev_charging_network_usage_!$I5227&lt;=10,"Low",IF(ev_charging_network_usage_!$I5227&lt;=30,"Medium","High"))</f>
        <v>Medium</v>
      </c>
      <c r="O5227" s="6" t="str">
        <f t="shared" si="329"/>
        <v>Medium Satisfaction</v>
      </c>
      <c r="P5227" s="6" t="str">
        <f>IF(ev_charging_network_usage_!$H5227&lt;30,"Short Charging",IF(ev_charging_network_usage_!$H5227&lt;=60,"Medium Charging","Long Charging"))</f>
        <v>Long Charging</v>
      </c>
      <c r="Q5227" s="6">
        <f t="shared" si="328"/>
        <v>1</v>
      </c>
      <c r="R5227" s="30">
        <f t="shared" si="326"/>
        <v>0.55972222222222223</v>
      </c>
      <c r="S5227" s="28">
        <f t="shared" si="327"/>
        <v>45597</v>
      </c>
      <c r="T5227" s="28"/>
    </row>
    <row r="5228" spans="1:20" ht="13.2" x14ac:dyDescent="0.25">
      <c r="A5228" s="7" t="s">
        <v>11540</v>
      </c>
      <c r="B5228" s="7" t="s">
        <v>29</v>
      </c>
      <c r="C5228" s="7" t="s">
        <v>30</v>
      </c>
      <c r="D5228" s="7" t="s">
        <v>22</v>
      </c>
      <c r="E5228" s="7" t="s">
        <v>17</v>
      </c>
      <c r="F5228" s="7" t="s">
        <v>11541</v>
      </c>
      <c r="G5228" s="7" t="s">
        <v>11542</v>
      </c>
      <c r="H5228" s="7">
        <v>60</v>
      </c>
      <c r="I5228" s="7">
        <v>48.71</v>
      </c>
      <c r="J5228" s="7">
        <v>12</v>
      </c>
      <c r="K5228" s="7">
        <v>584.52</v>
      </c>
      <c r="L5228" s="7" t="s">
        <v>38</v>
      </c>
      <c r="M5228" s="9">
        <v>2</v>
      </c>
      <c r="N5228" s="6" t="str">
        <f>IF(ev_charging_network_usage_!$I5228&lt;=10,"Low",IF(ev_charging_network_usage_!$I5228&lt;=30,"Medium","High"))</f>
        <v>High</v>
      </c>
      <c r="O5228" s="6" t="str">
        <f t="shared" si="329"/>
        <v>Low Satisfaction</v>
      </c>
      <c r="P5228" s="6" t="str">
        <f>IF(ev_charging_network_usage_!$H5228&lt;30,"Short Charging",IF(ev_charging_network_usage_!$H5228&lt;=60,"Medium Charging","Long Charging"))</f>
        <v>Medium Charging</v>
      </c>
      <c r="Q5228" s="6">
        <f t="shared" si="328"/>
        <v>2</v>
      </c>
      <c r="R5228" s="30">
        <f t="shared" si="326"/>
        <v>0.39930555555555558</v>
      </c>
      <c r="S5228" s="28">
        <f t="shared" si="327"/>
        <v>45367</v>
      </c>
      <c r="T5228" s="28"/>
    </row>
    <row r="5229" spans="1:20" ht="13.2" x14ac:dyDescent="0.25">
      <c r="A5229" s="3" t="s">
        <v>11543</v>
      </c>
      <c r="B5229" s="3" t="s">
        <v>29</v>
      </c>
      <c r="C5229" s="3" t="s">
        <v>15</v>
      </c>
      <c r="D5229" s="3" t="s">
        <v>34</v>
      </c>
      <c r="E5229" s="3" t="s">
        <v>17</v>
      </c>
      <c r="F5229" s="3" t="s">
        <v>11544</v>
      </c>
      <c r="G5229" s="3" t="s">
        <v>11545</v>
      </c>
      <c r="H5229" s="3">
        <v>112</v>
      </c>
      <c r="I5229" s="3">
        <v>20.73</v>
      </c>
      <c r="J5229" s="3">
        <v>15</v>
      </c>
      <c r="K5229" s="3">
        <v>310.95</v>
      </c>
      <c r="L5229" s="3" t="s">
        <v>18</v>
      </c>
      <c r="M5229" s="5">
        <v>4</v>
      </c>
      <c r="N5229" s="6" t="str">
        <f>IF(ev_charging_network_usage_!$I5229&lt;=10,"Low",IF(ev_charging_network_usage_!$I5229&lt;=30,"Medium","High"))</f>
        <v>Medium</v>
      </c>
      <c r="O5229" s="6" t="str">
        <f t="shared" si="329"/>
        <v>Medium Satisfaction</v>
      </c>
      <c r="P5229" s="6" t="str">
        <f>IF(ev_charging_network_usage_!$H5229&lt;30,"Short Charging",IF(ev_charging_network_usage_!$H5229&lt;=60,"Medium Charging","Long Charging"))</f>
        <v>Long Charging</v>
      </c>
      <c r="Q5229" s="6">
        <f t="shared" si="328"/>
        <v>3</v>
      </c>
      <c r="R5229" s="30">
        <f t="shared" si="326"/>
        <v>0.66736111111111107</v>
      </c>
      <c r="S5229" s="28">
        <f t="shared" si="327"/>
        <v>45492</v>
      </c>
      <c r="T5229" s="28"/>
    </row>
    <row r="5230" spans="1:20" ht="13.2" x14ac:dyDescent="0.25">
      <c r="A5230" s="7" t="s">
        <v>11546</v>
      </c>
      <c r="B5230" s="7" t="s">
        <v>59</v>
      </c>
      <c r="C5230" s="7" t="s">
        <v>30</v>
      </c>
      <c r="D5230" s="7" t="s">
        <v>16</v>
      </c>
      <c r="E5230" s="7" t="s">
        <v>17</v>
      </c>
      <c r="F5230" s="8">
        <v>45080.195833333331</v>
      </c>
      <c r="G5230" s="8">
        <v>45080.236111111109</v>
      </c>
      <c r="H5230" s="7">
        <v>58</v>
      </c>
      <c r="I5230" s="7">
        <v>31.33</v>
      </c>
      <c r="J5230" s="7">
        <v>8</v>
      </c>
      <c r="K5230" s="7">
        <v>250.64</v>
      </c>
      <c r="L5230" s="7" t="s">
        <v>23</v>
      </c>
      <c r="M5230" s="9">
        <v>2</v>
      </c>
      <c r="N5230" s="6" t="str">
        <f>IF(ev_charging_network_usage_!$I5230&lt;=10,"Low",IF(ev_charging_network_usage_!$I5230&lt;=30,"Medium","High"))</f>
        <v>High</v>
      </c>
      <c r="O5230" s="6" t="str">
        <f t="shared" si="329"/>
        <v>Low Satisfaction</v>
      </c>
      <c r="P5230" s="6" t="str">
        <f>IF(ev_charging_network_usage_!$H5230&lt;30,"Short Charging",IF(ev_charging_network_usage_!$H5230&lt;=60,"Medium Charging","Long Charging"))</f>
        <v>Medium Charging</v>
      </c>
      <c r="Q5230" s="6">
        <f t="shared" si="328"/>
        <v>2</v>
      </c>
      <c r="R5230" s="30">
        <f t="shared" si="326"/>
        <v>0.19583333333333333</v>
      </c>
      <c r="S5230" s="28">
        <f t="shared" si="327"/>
        <v>45080</v>
      </c>
      <c r="T5230" s="28"/>
    </row>
    <row r="5231" spans="1:20" ht="13.2" x14ac:dyDescent="0.25">
      <c r="A5231" s="3" t="s">
        <v>11547</v>
      </c>
      <c r="B5231" s="3" t="s">
        <v>55</v>
      </c>
      <c r="C5231" s="3" t="s">
        <v>15</v>
      </c>
      <c r="D5231" s="3" t="s">
        <v>31</v>
      </c>
      <c r="E5231" s="3" t="s">
        <v>17</v>
      </c>
      <c r="F5231" s="3" t="s">
        <v>11548</v>
      </c>
      <c r="G5231" s="3" t="s">
        <v>11549</v>
      </c>
      <c r="H5231" s="3">
        <v>39</v>
      </c>
      <c r="I5231" s="3">
        <v>31.62</v>
      </c>
      <c r="J5231" s="3">
        <v>10</v>
      </c>
      <c r="K5231" s="3">
        <v>316.2</v>
      </c>
      <c r="L5231" s="3" t="s">
        <v>27</v>
      </c>
      <c r="M5231" s="5">
        <v>4</v>
      </c>
      <c r="N5231" s="6" t="str">
        <f>IF(ev_charging_network_usage_!$I5231&lt;=10,"Low",IF(ev_charging_network_usage_!$I5231&lt;=30,"Medium","High"))</f>
        <v>High</v>
      </c>
      <c r="O5231" s="6" t="str">
        <f t="shared" si="329"/>
        <v>Medium Satisfaction</v>
      </c>
      <c r="P5231" s="6" t="str">
        <f>IF(ev_charging_network_usage_!$H5231&lt;30,"Short Charging",IF(ev_charging_network_usage_!$H5231&lt;=60,"Medium Charging","Long Charging"))</f>
        <v>Medium Charging</v>
      </c>
      <c r="Q5231" s="6">
        <f t="shared" si="328"/>
        <v>3</v>
      </c>
      <c r="R5231" s="30">
        <f t="shared" si="326"/>
        <v>0.3659722222222222</v>
      </c>
      <c r="S5231" s="28">
        <f t="shared" si="327"/>
        <v>45102</v>
      </c>
      <c r="T5231" s="28"/>
    </row>
    <row r="5232" spans="1:20" ht="13.2" x14ac:dyDescent="0.25">
      <c r="A5232" s="7" t="s">
        <v>11550</v>
      </c>
      <c r="B5232" s="7" t="s">
        <v>78</v>
      </c>
      <c r="C5232" s="7" t="s">
        <v>30</v>
      </c>
      <c r="D5232" s="7" t="s">
        <v>16</v>
      </c>
      <c r="E5232" s="7" t="s">
        <v>17</v>
      </c>
      <c r="F5232" s="8">
        <v>44969.986111111109</v>
      </c>
      <c r="G5232" s="8">
        <v>44997.054861111108</v>
      </c>
      <c r="H5232" s="7">
        <v>99</v>
      </c>
      <c r="I5232" s="7">
        <v>31.35</v>
      </c>
      <c r="J5232" s="7">
        <v>12</v>
      </c>
      <c r="K5232" s="7">
        <v>376.2</v>
      </c>
      <c r="L5232" s="7" t="s">
        <v>38</v>
      </c>
      <c r="M5232" s="9">
        <v>4</v>
      </c>
      <c r="N5232" s="6" t="str">
        <f>IF(ev_charging_network_usage_!$I5232&lt;=10,"Low",IF(ev_charging_network_usage_!$I5232&lt;=30,"Medium","High"))</f>
        <v>High</v>
      </c>
      <c r="O5232" s="6" t="str">
        <f t="shared" si="329"/>
        <v>Medium Satisfaction</v>
      </c>
      <c r="P5232" s="6" t="str">
        <f>IF(ev_charging_network_usage_!$H5232&lt;30,"Short Charging",IF(ev_charging_network_usage_!$H5232&lt;=60,"Medium Charging","Long Charging"))</f>
        <v>Long Charging</v>
      </c>
      <c r="Q5232" s="6">
        <f t="shared" si="328"/>
        <v>2</v>
      </c>
      <c r="R5232" s="30">
        <f t="shared" si="326"/>
        <v>0.98611111111111116</v>
      </c>
      <c r="S5232" s="28">
        <f t="shared" si="327"/>
        <v>44969</v>
      </c>
      <c r="T5232" s="28"/>
    </row>
    <row r="5233" spans="1:20" ht="13.2" x14ac:dyDescent="0.25">
      <c r="A5233" s="3" t="s">
        <v>11551</v>
      </c>
      <c r="B5233" s="3" t="s">
        <v>20</v>
      </c>
      <c r="C5233" s="3" t="s">
        <v>21</v>
      </c>
      <c r="D5233" s="3" t="s">
        <v>34</v>
      </c>
      <c r="E5233" s="3" t="s">
        <v>35</v>
      </c>
      <c r="F5233" s="3" t="s">
        <v>11552</v>
      </c>
      <c r="G5233" s="3" t="s">
        <v>11553</v>
      </c>
      <c r="H5233" s="3">
        <v>30</v>
      </c>
      <c r="I5233" s="3">
        <v>8.41</v>
      </c>
      <c r="J5233" s="3">
        <v>8</v>
      </c>
      <c r="K5233" s="3">
        <v>67.28</v>
      </c>
      <c r="L5233" s="3" t="s">
        <v>18</v>
      </c>
      <c r="M5233" s="5">
        <v>1</v>
      </c>
      <c r="N5233" s="6" t="str">
        <f>IF(ev_charging_network_usage_!$I5233&lt;=10,"Low",IF(ev_charging_network_usage_!$I5233&lt;=30,"Medium","High"))</f>
        <v>Low</v>
      </c>
      <c r="O5233" s="6" t="str">
        <f t="shared" si="329"/>
        <v>Low Satisfaction</v>
      </c>
      <c r="P5233" s="6" t="str">
        <f>IF(ev_charging_network_usage_!$H5233&lt;30,"Short Charging",IF(ev_charging_network_usage_!$H5233&lt;=60,"Medium Charging","Long Charging"))</f>
        <v>Medium Charging</v>
      </c>
      <c r="Q5233" s="6">
        <f t="shared" si="328"/>
        <v>1</v>
      </c>
      <c r="R5233" s="30">
        <f t="shared" si="326"/>
        <v>0.51597222222222228</v>
      </c>
      <c r="S5233" s="28">
        <f t="shared" si="327"/>
        <v>45588</v>
      </c>
      <c r="T5233" s="28"/>
    </row>
    <row r="5234" spans="1:20" ht="13.2" x14ac:dyDescent="0.25">
      <c r="A5234" s="7" t="s">
        <v>11554</v>
      </c>
      <c r="B5234" s="7" t="s">
        <v>20</v>
      </c>
      <c r="C5234" s="7" t="s">
        <v>15</v>
      </c>
      <c r="D5234" s="7" t="s">
        <v>31</v>
      </c>
      <c r="E5234" s="7" t="s">
        <v>17</v>
      </c>
      <c r="F5234" s="7" t="s">
        <v>11555</v>
      </c>
      <c r="G5234" s="7" t="s">
        <v>11556</v>
      </c>
      <c r="H5234" s="7">
        <v>69</v>
      </c>
      <c r="I5234" s="7">
        <v>14.71</v>
      </c>
      <c r="J5234" s="7">
        <v>15</v>
      </c>
      <c r="K5234" s="7">
        <v>220.65</v>
      </c>
      <c r="L5234" s="7" t="s">
        <v>23</v>
      </c>
      <c r="M5234" s="9">
        <v>4</v>
      </c>
      <c r="N5234" s="6" t="str">
        <f>IF(ev_charging_network_usage_!$I5234&lt;=10,"Low",IF(ev_charging_network_usage_!$I5234&lt;=30,"Medium","High"))</f>
        <v>Medium</v>
      </c>
      <c r="O5234" s="6" t="str">
        <f t="shared" si="329"/>
        <v>Medium Satisfaction</v>
      </c>
      <c r="P5234" s="6" t="str">
        <f>IF(ev_charging_network_usage_!$H5234&lt;30,"Short Charging",IF(ev_charging_network_usage_!$H5234&lt;=60,"Medium Charging","Long Charging"))</f>
        <v>Long Charging</v>
      </c>
      <c r="Q5234" s="6">
        <f t="shared" si="328"/>
        <v>3</v>
      </c>
      <c r="R5234" s="30">
        <f t="shared" si="326"/>
        <v>4.583333333333333E-2</v>
      </c>
      <c r="S5234" s="28">
        <f t="shared" si="327"/>
        <v>45489</v>
      </c>
      <c r="T5234" s="28"/>
    </row>
    <row r="5235" spans="1:20" ht="13.2" x14ac:dyDescent="0.25">
      <c r="A5235" s="3" t="s">
        <v>11557</v>
      </c>
      <c r="B5235" s="3" t="s">
        <v>48</v>
      </c>
      <c r="C5235" s="3" t="s">
        <v>21</v>
      </c>
      <c r="D5235" s="3" t="s">
        <v>31</v>
      </c>
      <c r="E5235" s="3" t="s">
        <v>35</v>
      </c>
      <c r="F5235" s="3" t="s">
        <v>11558</v>
      </c>
      <c r="G5235" s="3" t="s">
        <v>11559</v>
      </c>
      <c r="H5235" s="3">
        <v>83</v>
      </c>
      <c r="I5235" s="3">
        <v>7.74</v>
      </c>
      <c r="J5235" s="3">
        <v>15</v>
      </c>
      <c r="K5235" s="3">
        <v>116.1</v>
      </c>
      <c r="L5235" s="3" t="s">
        <v>18</v>
      </c>
      <c r="M5235" s="5">
        <v>2</v>
      </c>
      <c r="N5235" s="6" t="str">
        <f>IF(ev_charging_network_usage_!$I5235&lt;=10,"Low",IF(ev_charging_network_usage_!$I5235&lt;=30,"Medium","High"))</f>
        <v>Low</v>
      </c>
      <c r="O5235" s="6" t="str">
        <f t="shared" si="329"/>
        <v>Low Satisfaction</v>
      </c>
      <c r="P5235" s="6" t="str">
        <f>IF(ev_charging_network_usage_!$H5235&lt;30,"Short Charging",IF(ev_charging_network_usage_!$H5235&lt;=60,"Medium Charging","Long Charging"))</f>
        <v>Long Charging</v>
      </c>
      <c r="Q5235" s="6">
        <f t="shared" si="328"/>
        <v>1</v>
      </c>
      <c r="R5235" s="30">
        <f t="shared" si="326"/>
        <v>0.43055555555555558</v>
      </c>
      <c r="S5235" s="28">
        <f t="shared" si="327"/>
        <v>45132</v>
      </c>
      <c r="T5235" s="28"/>
    </row>
    <row r="5236" spans="1:20" ht="13.2" x14ac:dyDescent="0.25">
      <c r="A5236" s="7" t="s">
        <v>11560</v>
      </c>
      <c r="B5236" s="7" t="s">
        <v>20</v>
      </c>
      <c r="C5236" s="7" t="s">
        <v>30</v>
      </c>
      <c r="D5236" s="7" t="s">
        <v>22</v>
      </c>
      <c r="E5236" s="7" t="s">
        <v>35</v>
      </c>
      <c r="F5236" s="7" t="s">
        <v>11561</v>
      </c>
      <c r="G5236" s="7" t="s">
        <v>11562</v>
      </c>
      <c r="H5236" s="7">
        <v>64</v>
      </c>
      <c r="I5236" s="7">
        <v>22.56</v>
      </c>
      <c r="J5236" s="7">
        <v>10</v>
      </c>
      <c r="K5236" s="7">
        <v>225.6</v>
      </c>
      <c r="L5236" s="7" t="s">
        <v>23</v>
      </c>
      <c r="M5236" s="9">
        <v>2</v>
      </c>
      <c r="N5236" s="6" t="str">
        <f>IF(ev_charging_network_usage_!$I5236&lt;=10,"Low",IF(ev_charging_network_usage_!$I5236&lt;=30,"Medium","High"))</f>
        <v>Medium</v>
      </c>
      <c r="O5236" s="6" t="str">
        <f t="shared" si="329"/>
        <v>Low Satisfaction</v>
      </c>
      <c r="P5236" s="6" t="str">
        <f>IF(ev_charging_network_usage_!$H5236&lt;30,"Short Charging",IF(ev_charging_network_usage_!$H5236&lt;=60,"Medium Charging","Long Charging"))</f>
        <v>Long Charging</v>
      </c>
      <c r="Q5236" s="6">
        <f t="shared" si="328"/>
        <v>2</v>
      </c>
      <c r="R5236" s="30">
        <f t="shared" si="326"/>
        <v>0.40972222222222221</v>
      </c>
      <c r="S5236" s="28">
        <f t="shared" si="327"/>
        <v>45160</v>
      </c>
      <c r="T5236" s="28"/>
    </row>
    <row r="5237" spans="1:20" ht="13.2" x14ac:dyDescent="0.25">
      <c r="A5237" s="3" t="s">
        <v>11563</v>
      </c>
      <c r="B5237" s="3" t="s">
        <v>29</v>
      </c>
      <c r="C5237" s="3" t="s">
        <v>15</v>
      </c>
      <c r="D5237" s="3" t="s">
        <v>34</v>
      </c>
      <c r="E5237" s="3" t="s">
        <v>17</v>
      </c>
      <c r="F5237" s="3" t="s">
        <v>11564</v>
      </c>
      <c r="G5237" s="3" t="s">
        <v>11565</v>
      </c>
      <c r="H5237" s="3">
        <v>45</v>
      </c>
      <c r="I5237" s="3">
        <v>33.69</v>
      </c>
      <c r="J5237" s="3">
        <v>15</v>
      </c>
      <c r="K5237" s="3">
        <v>505.35</v>
      </c>
      <c r="L5237" s="3" t="s">
        <v>23</v>
      </c>
      <c r="M5237" s="5">
        <v>1</v>
      </c>
      <c r="N5237" s="6" t="str">
        <f>IF(ev_charging_network_usage_!$I5237&lt;=10,"Low",IF(ev_charging_network_usage_!$I5237&lt;=30,"Medium","High"))</f>
        <v>High</v>
      </c>
      <c r="O5237" s="6" t="str">
        <f t="shared" si="329"/>
        <v>Low Satisfaction</v>
      </c>
      <c r="P5237" s="6" t="str">
        <f>IF(ev_charging_network_usage_!$H5237&lt;30,"Short Charging",IF(ev_charging_network_usage_!$H5237&lt;=60,"Medium Charging","Long Charging"))</f>
        <v>Medium Charging</v>
      </c>
      <c r="Q5237" s="6">
        <f t="shared" si="328"/>
        <v>3</v>
      </c>
      <c r="R5237" s="30">
        <f t="shared" si="326"/>
        <v>0.71944444444444444</v>
      </c>
      <c r="S5237" s="28">
        <f t="shared" si="327"/>
        <v>45378</v>
      </c>
      <c r="T5237" s="28"/>
    </row>
    <row r="5238" spans="1:20" ht="13.2" x14ac:dyDescent="0.25">
      <c r="A5238" s="7" t="s">
        <v>11566</v>
      </c>
      <c r="B5238" s="7" t="s">
        <v>55</v>
      </c>
      <c r="C5238" s="7" t="s">
        <v>30</v>
      </c>
      <c r="D5238" s="7" t="s">
        <v>31</v>
      </c>
      <c r="E5238" s="7" t="s">
        <v>35</v>
      </c>
      <c r="F5238" s="7" t="s">
        <v>11567</v>
      </c>
      <c r="G5238" s="7" t="s">
        <v>11568</v>
      </c>
      <c r="H5238" s="7">
        <v>119</v>
      </c>
      <c r="I5238" s="7">
        <v>11.51</v>
      </c>
      <c r="J5238" s="7">
        <v>8</v>
      </c>
      <c r="K5238" s="7">
        <v>92.08</v>
      </c>
      <c r="L5238" s="7" t="s">
        <v>27</v>
      </c>
      <c r="M5238" s="9">
        <v>2</v>
      </c>
      <c r="N5238" s="6" t="str">
        <f>IF(ev_charging_network_usage_!$I5238&lt;=10,"Low",IF(ev_charging_network_usage_!$I5238&lt;=30,"Medium","High"))</f>
        <v>Medium</v>
      </c>
      <c r="O5238" s="6" t="str">
        <f t="shared" si="329"/>
        <v>Low Satisfaction</v>
      </c>
      <c r="P5238" s="6" t="str">
        <f>IF(ev_charging_network_usage_!$H5238&lt;30,"Short Charging",IF(ev_charging_network_usage_!$H5238&lt;=60,"Medium Charging","Long Charging"))</f>
        <v>Long Charging</v>
      </c>
      <c r="Q5238" s="6">
        <f t="shared" si="328"/>
        <v>2</v>
      </c>
      <c r="R5238" s="30">
        <f t="shared" si="326"/>
        <v>3.5416666666666666E-2</v>
      </c>
      <c r="S5238" s="28">
        <f t="shared" si="327"/>
        <v>45042</v>
      </c>
      <c r="T5238" s="28"/>
    </row>
    <row r="5239" spans="1:20" ht="13.2" x14ac:dyDescent="0.25">
      <c r="A5239" s="3" t="s">
        <v>11569</v>
      </c>
      <c r="B5239" s="3" t="s">
        <v>14</v>
      </c>
      <c r="C5239" s="3" t="s">
        <v>15</v>
      </c>
      <c r="D5239" s="3" t="s">
        <v>16</v>
      </c>
      <c r="E5239" s="3" t="s">
        <v>17</v>
      </c>
      <c r="F5239" s="3" t="s">
        <v>11570</v>
      </c>
      <c r="G5239" s="3" t="s">
        <v>11571</v>
      </c>
      <c r="H5239" s="3">
        <v>115</v>
      </c>
      <c r="I5239" s="3">
        <v>20.54</v>
      </c>
      <c r="J5239" s="3">
        <v>8</v>
      </c>
      <c r="K5239" s="3">
        <v>164.32</v>
      </c>
      <c r="L5239" s="3" t="s">
        <v>18</v>
      </c>
      <c r="M5239" s="5">
        <v>1</v>
      </c>
      <c r="N5239" s="6" t="str">
        <f>IF(ev_charging_network_usage_!$I5239&lt;=10,"Low",IF(ev_charging_network_usage_!$I5239&lt;=30,"Medium","High"))</f>
        <v>Medium</v>
      </c>
      <c r="O5239" s="6" t="str">
        <f t="shared" si="329"/>
        <v>Low Satisfaction</v>
      </c>
      <c r="P5239" s="6" t="str">
        <f>IF(ev_charging_network_usage_!$H5239&lt;30,"Short Charging",IF(ev_charging_network_usage_!$H5239&lt;=60,"Medium Charging","Long Charging"))</f>
        <v>Long Charging</v>
      </c>
      <c r="Q5239" s="6">
        <f t="shared" si="328"/>
        <v>3</v>
      </c>
      <c r="R5239" s="30">
        <f t="shared" si="326"/>
        <v>0.43055555555555558</v>
      </c>
      <c r="S5239" s="28">
        <f t="shared" si="327"/>
        <v>45411</v>
      </c>
      <c r="T5239" s="28"/>
    </row>
    <row r="5240" spans="1:20" ht="13.2" x14ac:dyDescent="0.25">
      <c r="A5240" s="7" t="s">
        <v>11572</v>
      </c>
      <c r="B5240" s="7" t="s">
        <v>78</v>
      </c>
      <c r="C5240" s="7" t="s">
        <v>30</v>
      </c>
      <c r="D5240" s="7" t="s">
        <v>31</v>
      </c>
      <c r="E5240" s="7" t="s">
        <v>35</v>
      </c>
      <c r="F5240" s="7" t="s">
        <v>11573</v>
      </c>
      <c r="G5240" s="7" t="s">
        <v>3236</v>
      </c>
      <c r="H5240" s="7">
        <v>25</v>
      </c>
      <c r="I5240" s="7">
        <v>54.37</v>
      </c>
      <c r="J5240" s="7">
        <v>8</v>
      </c>
      <c r="K5240" s="7">
        <v>434.96</v>
      </c>
      <c r="L5240" s="7" t="s">
        <v>38</v>
      </c>
      <c r="M5240" s="9">
        <v>5</v>
      </c>
      <c r="N5240" s="6" t="str">
        <f>IF(ev_charging_network_usage_!$I5240&lt;=10,"Low",IF(ev_charging_network_usage_!$I5240&lt;=30,"Medium","High"))</f>
        <v>High</v>
      </c>
      <c r="O5240" s="6" t="str">
        <f t="shared" si="329"/>
        <v>High Satisfaction</v>
      </c>
      <c r="P5240" s="6" t="str">
        <f>IF(ev_charging_network_usage_!$H5240&lt;30,"Short Charging",IF(ev_charging_network_usage_!$H5240&lt;=60,"Medium Charging","Long Charging"))</f>
        <v>Short Charging</v>
      </c>
      <c r="Q5240" s="6">
        <f t="shared" si="328"/>
        <v>2</v>
      </c>
      <c r="R5240" s="30">
        <f t="shared" si="326"/>
        <v>0.32569444444444445</v>
      </c>
      <c r="S5240" s="28">
        <f t="shared" si="327"/>
        <v>45338</v>
      </c>
      <c r="T5240" s="28"/>
    </row>
    <row r="5241" spans="1:20" ht="13.2" x14ac:dyDescent="0.25">
      <c r="A5241" s="3" t="s">
        <v>11574</v>
      </c>
      <c r="B5241" s="3" t="s">
        <v>78</v>
      </c>
      <c r="C5241" s="3" t="s">
        <v>21</v>
      </c>
      <c r="D5241" s="3" t="s">
        <v>16</v>
      </c>
      <c r="E5241" s="3" t="s">
        <v>35</v>
      </c>
      <c r="F5241" s="3" t="s">
        <v>11575</v>
      </c>
      <c r="G5241" s="3" t="s">
        <v>11576</v>
      </c>
      <c r="H5241" s="3">
        <v>118</v>
      </c>
      <c r="I5241" s="3">
        <v>38.950000000000003</v>
      </c>
      <c r="J5241" s="3">
        <v>10</v>
      </c>
      <c r="K5241" s="3">
        <v>389.5</v>
      </c>
      <c r="L5241" s="3" t="s">
        <v>38</v>
      </c>
      <c r="M5241" s="5">
        <v>3</v>
      </c>
      <c r="N5241" s="6" t="str">
        <f>IF(ev_charging_network_usage_!$I5241&lt;=10,"Low",IF(ev_charging_network_usage_!$I5241&lt;=30,"Medium","High"))</f>
        <v>High</v>
      </c>
      <c r="O5241" s="6" t="str">
        <f t="shared" si="329"/>
        <v>Medium Satisfaction</v>
      </c>
      <c r="P5241" s="6" t="str">
        <f>IF(ev_charging_network_usage_!$H5241&lt;30,"Short Charging",IF(ev_charging_network_usage_!$H5241&lt;=60,"Medium Charging","Long Charging"))</f>
        <v>Long Charging</v>
      </c>
      <c r="Q5241" s="6">
        <f t="shared" si="328"/>
        <v>1</v>
      </c>
      <c r="R5241" s="30">
        <f t="shared" si="326"/>
        <v>0.55347222222222225</v>
      </c>
      <c r="S5241" s="28">
        <f t="shared" si="327"/>
        <v>45104</v>
      </c>
      <c r="T5241" s="28"/>
    </row>
    <row r="5242" spans="1:20" ht="13.2" x14ac:dyDescent="0.25">
      <c r="A5242" s="7" t="s">
        <v>11577</v>
      </c>
      <c r="B5242" s="7" t="s">
        <v>78</v>
      </c>
      <c r="C5242" s="7" t="s">
        <v>30</v>
      </c>
      <c r="D5242" s="7" t="s">
        <v>16</v>
      </c>
      <c r="E5242" s="7" t="s">
        <v>35</v>
      </c>
      <c r="F5242" s="8">
        <v>44993.031944444447</v>
      </c>
      <c r="G5242" s="8">
        <v>44993.073611111111</v>
      </c>
      <c r="H5242" s="7">
        <v>60</v>
      </c>
      <c r="I5242" s="7">
        <v>21.17</v>
      </c>
      <c r="J5242" s="7">
        <v>10</v>
      </c>
      <c r="K5242" s="7">
        <v>211.7</v>
      </c>
      <c r="L5242" s="7" t="s">
        <v>27</v>
      </c>
      <c r="M5242" s="9">
        <v>1</v>
      </c>
      <c r="N5242" s="6" t="str">
        <f>IF(ev_charging_network_usage_!$I5242&lt;=10,"Low",IF(ev_charging_network_usage_!$I5242&lt;=30,"Medium","High"))</f>
        <v>Medium</v>
      </c>
      <c r="O5242" s="6" t="str">
        <f t="shared" si="329"/>
        <v>Low Satisfaction</v>
      </c>
      <c r="P5242" s="6" t="str">
        <f>IF(ev_charging_network_usage_!$H5242&lt;30,"Short Charging",IF(ev_charging_network_usage_!$H5242&lt;=60,"Medium Charging","Long Charging"))</f>
        <v>Medium Charging</v>
      </c>
      <c r="Q5242" s="6">
        <f t="shared" si="328"/>
        <v>2</v>
      </c>
      <c r="R5242" s="30">
        <f t="shared" si="326"/>
        <v>3.1944444444444442E-2</v>
      </c>
      <c r="S5242" s="28">
        <f t="shared" si="327"/>
        <v>44993</v>
      </c>
      <c r="T5242" s="28"/>
    </row>
    <row r="5243" spans="1:20" ht="13.2" x14ac:dyDescent="0.25">
      <c r="A5243" s="3" t="s">
        <v>11578</v>
      </c>
      <c r="B5243" s="3" t="s">
        <v>29</v>
      </c>
      <c r="C5243" s="3" t="s">
        <v>15</v>
      </c>
      <c r="D5243" s="3" t="s">
        <v>22</v>
      </c>
      <c r="E5243" s="3" t="s">
        <v>35</v>
      </c>
      <c r="F5243" s="4">
        <v>45235.640972222223</v>
      </c>
      <c r="G5243" s="4">
        <v>45235.697222222225</v>
      </c>
      <c r="H5243" s="3">
        <v>81</v>
      </c>
      <c r="I5243" s="3">
        <v>59.61</v>
      </c>
      <c r="J5243" s="3">
        <v>15</v>
      </c>
      <c r="K5243" s="3">
        <v>894.15</v>
      </c>
      <c r="L5243" s="3" t="s">
        <v>38</v>
      </c>
      <c r="M5243" s="5">
        <v>2</v>
      </c>
      <c r="N5243" s="6" t="str">
        <f>IF(ev_charging_network_usage_!$I5243&lt;=10,"Low",IF(ev_charging_network_usage_!$I5243&lt;=30,"Medium","High"))</f>
        <v>High</v>
      </c>
      <c r="O5243" s="6" t="str">
        <f t="shared" si="329"/>
        <v>Low Satisfaction</v>
      </c>
      <c r="P5243" s="6" t="str">
        <f>IF(ev_charging_network_usage_!$H5243&lt;30,"Short Charging",IF(ev_charging_network_usage_!$H5243&lt;=60,"Medium Charging","Long Charging"))</f>
        <v>Long Charging</v>
      </c>
      <c r="Q5243" s="6">
        <f t="shared" si="328"/>
        <v>3</v>
      </c>
      <c r="R5243" s="30">
        <f t="shared" si="326"/>
        <v>0.64097222222222228</v>
      </c>
      <c r="S5243" s="28">
        <f t="shared" si="327"/>
        <v>45235</v>
      </c>
      <c r="T5243" s="28"/>
    </row>
    <row r="5244" spans="1:20" ht="13.2" x14ac:dyDescent="0.25">
      <c r="A5244" s="7" t="s">
        <v>11579</v>
      </c>
      <c r="B5244" s="7" t="s">
        <v>59</v>
      </c>
      <c r="C5244" s="7" t="s">
        <v>15</v>
      </c>
      <c r="D5244" s="7" t="s">
        <v>31</v>
      </c>
      <c r="E5244" s="7" t="s">
        <v>17</v>
      </c>
      <c r="F5244" s="11">
        <v>45272.280555555553</v>
      </c>
      <c r="G5244" s="11">
        <v>45272.316666666666</v>
      </c>
      <c r="H5244" s="7">
        <v>52</v>
      </c>
      <c r="I5244" s="7">
        <v>19.66</v>
      </c>
      <c r="J5244" s="7">
        <v>8</v>
      </c>
      <c r="K5244" s="7">
        <v>157.28</v>
      </c>
      <c r="L5244" s="7" t="s">
        <v>27</v>
      </c>
      <c r="M5244" s="9">
        <v>3</v>
      </c>
      <c r="N5244" s="6" t="str">
        <f>IF(ev_charging_network_usage_!$I5244&lt;=10,"Low",IF(ev_charging_network_usage_!$I5244&lt;=30,"Medium","High"))</f>
        <v>Medium</v>
      </c>
      <c r="O5244" s="6" t="str">
        <f t="shared" si="329"/>
        <v>Medium Satisfaction</v>
      </c>
      <c r="P5244" s="6" t="str">
        <f>IF(ev_charging_network_usage_!$H5244&lt;30,"Short Charging",IF(ev_charging_network_usage_!$H5244&lt;=60,"Medium Charging","Long Charging"))</f>
        <v>Medium Charging</v>
      </c>
      <c r="Q5244" s="6">
        <f t="shared" si="328"/>
        <v>3</v>
      </c>
      <c r="R5244" s="30">
        <f t="shared" si="326"/>
        <v>0.28055555555555556</v>
      </c>
      <c r="S5244" s="28">
        <f t="shared" si="327"/>
        <v>45272</v>
      </c>
      <c r="T5244" s="28"/>
    </row>
    <row r="5245" spans="1:20" ht="13.2" x14ac:dyDescent="0.25">
      <c r="A5245" s="3" t="s">
        <v>11580</v>
      </c>
      <c r="B5245" s="3" t="s">
        <v>43</v>
      </c>
      <c r="C5245" s="3" t="s">
        <v>21</v>
      </c>
      <c r="D5245" s="3" t="s">
        <v>22</v>
      </c>
      <c r="E5245" s="3" t="s">
        <v>35</v>
      </c>
      <c r="F5245" s="3" t="s">
        <v>11581</v>
      </c>
      <c r="G5245" s="3" t="s">
        <v>11582</v>
      </c>
      <c r="H5245" s="3">
        <v>35</v>
      </c>
      <c r="I5245" s="3">
        <v>54.01</v>
      </c>
      <c r="J5245" s="3">
        <v>10</v>
      </c>
      <c r="K5245" s="3">
        <v>540.1</v>
      </c>
      <c r="L5245" s="3" t="s">
        <v>23</v>
      </c>
      <c r="M5245" s="5">
        <v>3</v>
      </c>
      <c r="N5245" s="6" t="str">
        <f>IF(ev_charging_network_usage_!$I5245&lt;=10,"Low",IF(ev_charging_network_usage_!$I5245&lt;=30,"Medium","High"))</f>
        <v>High</v>
      </c>
      <c r="O5245" s="6" t="str">
        <f t="shared" si="329"/>
        <v>Medium Satisfaction</v>
      </c>
      <c r="P5245" s="6" t="str">
        <f>IF(ev_charging_network_usage_!$H5245&lt;30,"Short Charging",IF(ev_charging_network_usage_!$H5245&lt;=60,"Medium Charging","Long Charging"))</f>
        <v>Medium Charging</v>
      </c>
      <c r="Q5245" s="6">
        <f t="shared" si="328"/>
        <v>1</v>
      </c>
      <c r="R5245" s="30">
        <f t="shared" si="326"/>
        <v>0.17152777777777778</v>
      </c>
      <c r="S5245" s="28">
        <f t="shared" si="327"/>
        <v>45311</v>
      </c>
      <c r="T5245" s="28"/>
    </row>
    <row r="5246" spans="1:20" ht="13.2" x14ac:dyDescent="0.25">
      <c r="A5246" s="7" t="s">
        <v>11583</v>
      </c>
      <c r="B5246" s="7" t="s">
        <v>43</v>
      </c>
      <c r="C5246" s="7" t="s">
        <v>30</v>
      </c>
      <c r="D5246" s="7" t="s">
        <v>22</v>
      </c>
      <c r="E5246" s="7" t="s">
        <v>17</v>
      </c>
      <c r="F5246" s="7" t="s">
        <v>11584</v>
      </c>
      <c r="G5246" s="7" t="s">
        <v>11585</v>
      </c>
      <c r="H5246" s="7">
        <v>51</v>
      </c>
      <c r="I5246" s="7">
        <v>33.82</v>
      </c>
      <c r="J5246" s="7">
        <v>8</v>
      </c>
      <c r="K5246" s="7">
        <v>270.56</v>
      </c>
      <c r="L5246" s="7" t="s">
        <v>27</v>
      </c>
      <c r="M5246" s="9">
        <v>3</v>
      </c>
      <c r="N5246" s="6" t="str">
        <f>IF(ev_charging_network_usage_!$I5246&lt;=10,"Low",IF(ev_charging_network_usage_!$I5246&lt;=30,"Medium","High"))</f>
        <v>High</v>
      </c>
      <c r="O5246" s="6" t="str">
        <f t="shared" si="329"/>
        <v>Medium Satisfaction</v>
      </c>
      <c r="P5246" s="6" t="str">
        <f>IF(ev_charging_network_usage_!$H5246&lt;30,"Short Charging",IF(ev_charging_network_usage_!$H5246&lt;=60,"Medium Charging","Long Charging"))</f>
        <v>Medium Charging</v>
      </c>
      <c r="Q5246" s="6">
        <f t="shared" si="328"/>
        <v>2</v>
      </c>
      <c r="R5246" s="30">
        <f t="shared" si="326"/>
        <v>0.75069444444444444</v>
      </c>
      <c r="S5246" s="28">
        <f t="shared" si="327"/>
        <v>45548</v>
      </c>
      <c r="T5246" s="28"/>
    </row>
    <row r="5247" spans="1:20" ht="13.2" x14ac:dyDescent="0.25">
      <c r="A5247" s="3" t="s">
        <v>11586</v>
      </c>
      <c r="B5247" s="3" t="s">
        <v>48</v>
      </c>
      <c r="C5247" s="3" t="s">
        <v>21</v>
      </c>
      <c r="D5247" s="3" t="s">
        <v>34</v>
      </c>
      <c r="E5247" s="3" t="s">
        <v>17</v>
      </c>
      <c r="F5247" s="3" t="s">
        <v>11587</v>
      </c>
      <c r="G5247" s="3" t="s">
        <v>11588</v>
      </c>
      <c r="H5247" s="3">
        <v>89</v>
      </c>
      <c r="I5247" s="3">
        <v>4.8899999999999997</v>
      </c>
      <c r="J5247" s="3">
        <v>10</v>
      </c>
      <c r="K5247" s="3">
        <v>48.9</v>
      </c>
      <c r="L5247" s="3" t="s">
        <v>23</v>
      </c>
      <c r="M5247" s="5">
        <v>4</v>
      </c>
      <c r="N5247" s="6" t="str">
        <f>IF(ev_charging_network_usage_!$I5247&lt;=10,"Low",IF(ev_charging_network_usage_!$I5247&lt;=30,"Medium","High"))</f>
        <v>Low</v>
      </c>
      <c r="O5247" s="6" t="str">
        <f t="shared" si="329"/>
        <v>Medium Satisfaction</v>
      </c>
      <c r="P5247" s="6" t="str">
        <f>IF(ev_charging_network_usage_!$H5247&lt;30,"Short Charging",IF(ev_charging_network_usage_!$H5247&lt;=60,"Medium Charging","Long Charging"))</f>
        <v>Long Charging</v>
      </c>
      <c r="Q5247" s="6">
        <f t="shared" si="328"/>
        <v>1</v>
      </c>
      <c r="R5247" s="30">
        <f t="shared" si="326"/>
        <v>0.52152777777777781</v>
      </c>
      <c r="S5247" s="28">
        <f t="shared" si="327"/>
        <v>45562</v>
      </c>
      <c r="T5247" s="28"/>
    </row>
    <row r="5248" spans="1:20" ht="13.2" x14ac:dyDescent="0.25">
      <c r="A5248" s="7" t="s">
        <v>11589</v>
      </c>
      <c r="B5248" s="7" t="s">
        <v>14</v>
      </c>
      <c r="C5248" s="7" t="s">
        <v>15</v>
      </c>
      <c r="D5248" s="7" t="s">
        <v>22</v>
      </c>
      <c r="E5248" s="7" t="s">
        <v>17</v>
      </c>
      <c r="F5248" s="8">
        <v>45421.747916666667</v>
      </c>
      <c r="G5248" s="8">
        <v>45421.78402777778</v>
      </c>
      <c r="H5248" s="7">
        <v>52</v>
      </c>
      <c r="I5248" s="7">
        <v>54.98</v>
      </c>
      <c r="J5248" s="7">
        <v>10</v>
      </c>
      <c r="K5248" s="7">
        <v>549.79999999999995</v>
      </c>
      <c r="L5248" s="7" t="s">
        <v>18</v>
      </c>
      <c r="M5248" s="9">
        <v>5</v>
      </c>
      <c r="N5248" s="6" t="str">
        <f>IF(ev_charging_network_usage_!$I5248&lt;=10,"Low",IF(ev_charging_network_usage_!$I5248&lt;=30,"Medium","High"))</f>
        <v>High</v>
      </c>
      <c r="O5248" s="6" t="str">
        <f t="shared" si="329"/>
        <v>High Satisfaction</v>
      </c>
      <c r="P5248" s="6" t="str">
        <f>IF(ev_charging_network_usage_!$H5248&lt;30,"Short Charging",IF(ev_charging_network_usage_!$H5248&lt;=60,"Medium Charging","Long Charging"))</f>
        <v>Medium Charging</v>
      </c>
      <c r="Q5248" s="6">
        <f t="shared" si="328"/>
        <v>3</v>
      </c>
      <c r="R5248" s="30">
        <f t="shared" si="326"/>
        <v>0.74791666666666667</v>
      </c>
      <c r="S5248" s="28">
        <f t="shared" si="327"/>
        <v>45421</v>
      </c>
      <c r="T5248" s="28"/>
    </row>
    <row r="5249" spans="1:20" ht="13.2" x14ac:dyDescent="0.25">
      <c r="A5249" s="3" t="s">
        <v>11590</v>
      </c>
      <c r="B5249" s="3" t="s">
        <v>78</v>
      </c>
      <c r="C5249" s="3" t="s">
        <v>21</v>
      </c>
      <c r="D5249" s="3" t="s">
        <v>22</v>
      </c>
      <c r="E5249" s="3" t="s">
        <v>17</v>
      </c>
      <c r="F5249" s="10">
        <v>45636.623611111114</v>
      </c>
      <c r="G5249" s="10">
        <v>45636.679861111108</v>
      </c>
      <c r="H5249" s="3">
        <v>81</v>
      </c>
      <c r="I5249" s="3">
        <v>34.1</v>
      </c>
      <c r="J5249" s="3">
        <v>12</v>
      </c>
      <c r="K5249" s="3">
        <v>409.2</v>
      </c>
      <c r="L5249" s="3" t="s">
        <v>18</v>
      </c>
      <c r="M5249" s="5">
        <v>4</v>
      </c>
      <c r="N5249" s="6" t="str">
        <f>IF(ev_charging_network_usage_!$I5249&lt;=10,"Low",IF(ev_charging_network_usage_!$I5249&lt;=30,"Medium","High"))</f>
        <v>High</v>
      </c>
      <c r="O5249" s="6" t="str">
        <f t="shared" si="329"/>
        <v>Medium Satisfaction</v>
      </c>
      <c r="P5249" s="6" t="str">
        <f>IF(ev_charging_network_usage_!$H5249&lt;30,"Short Charging",IF(ev_charging_network_usage_!$H5249&lt;=60,"Medium Charging","Long Charging"))</f>
        <v>Long Charging</v>
      </c>
      <c r="Q5249" s="6">
        <f t="shared" si="328"/>
        <v>1</v>
      </c>
      <c r="R5249" s="30">
        <f t="shared" si="326"/>
        <v>0.62361111111111112</v>
      </c>
      <c r="S5249" s="28">
        <f t="shared" si="327"/>
        <v>45636</v>
      </c>
      <c r="T5249" s="28"/>
    </row>
    <row r="5250" spans="1:20" ht="13.2" x14ac:dyDescent="0.25">
      <c r="A5250" s="7" t="s">
        <v>11591</v>
      </c>
      <c r="B5250" s="7" t="s">
        <v>20</v>
      </c>
      <c r="C5250" s="7" t="s">
        <v>30</v>
      </c>
      <c r="D5250" s="7" t="s">
        <v>34</v>
      </c>
      <c r="E5250" s="7" t="s">
        <v>17</v>
      </c>
      <c r="F5250" s="8">
        <v>44965.529861111114</v>
      </c>
      <c r="G5250" s="8">
        <v>44965.57708333333</v>
      </c>
      <c r="H5250" s="7">
        <v>68</v>
      </c>
      <c r="I5250" s="7">
        <v>22.62</v>
      </c>
      <c r="J5250" s="7">
        <v>12</v>
      </c>
      <c r="K5250" s="7">
        <v>271.44</v>
      </c>
      <c r="L5250" s="7" t="s">
        <v>38</v>
      </c>
      <c r="M5250" s="9">
        <v>3</v>
      </c>
      <c r="N5250" s="6" t="str">
        <f>IF(ev_charging_network_usage_!$I5250&lt;=10,"Low",IF(ev_charging_network_usage_!$I5250&lt;=30,"Medium","High"))</f>
        <v>Medium</v>
      </c>
      <c r="O5250" s="6" t="str">
        <f t="shared" si="329"/>
        <v>Medium Satisfaction</v>
      </c>
      <c r="P5250" s="6" t="str">
        <f>IF(ev_charging_network_usage_!$H5250&lt;30,"Short Charging",IF(ev_charging_network_usage_!$H5250&lt;=60,"Medium Charging","Long Charging"))</f>
        <v>Long Charging</v>
      </c>
      <c r="Q5250" s="6">
        <f t="shared" si="328"/>
        <v>2</v>
      </c>
      <c r="R5250" s="30">
        <f t="shared" ref="R5250:R5313" si="330">TIME(HOUR(F5250),MINUTE(F5250),SECOND(F5250))</f>
        <v>0.52986111111111112</v>
      </c>
      <c r="S5250" s="28">
        <f t="shared" ref="S5250:S5313" si="331">DATE(YEAR(F5250),MONTH(F5250),DAY(F5250))</f>
        <v>44965</v>
      </c>
      <c r="T5250" s="28"/>
    </row>
    <row r="5251" spans="1:20" ht="13.2" x14ac:dyDescent="0.25">
      <c r="A5251" s="3" t="s">
        <v>11592</v>
      </c>
      <c r="B5251" s="3" t="s">
        <v>78</v>
      </c>
      <c r="C5251" s="3" t="s">
        <v>30</v>
      </c>
      <c r="D5251" s="3" t="s">
        <v>22</v>
      </c>
      <c r="E5251" s="3" t="s">
        <v>17</v>
      </c>
      <c r="F5251" s="3" t="s">
        <v>11593</v>
      </c>
      <c r="G5251" s="3" t="s">
        <v>11594</v>
      </c>
      <c r="H5251" s="3">
        <v>25</v>
      </c>
      <c r="I5251" s="3">
        <v>51.97</v>
      </c>
      <c r="J5251" s="3">
        <v>8</v>
      </c>
      <c r="K5251" s="3">
        <v>415.76</v>
      </c>
      <c r="L5251" s="3" t="s">
        <v>38</v>
      </c>
      <c r="M5251" s="5">
        <v>1</v>
      </c>
      <c r="N5251" s="6" t="str">
        <f>IF(ev_charging_network_usage_!$I5251&lt;=10,"Low",IF(ev_charging_network_usage_!$I5251&lt;=30,"Medium","High"))</f>
        <v>High</v>
      </c>
      <c r="O5251" s="6" t="str">
        <f t="shared" si="329"/>
        <v>Low Satisfaction</v>
      </c>
      <c r="P5251" s="6" t="str">
        <f>IF(ev_charging_network_usage_!$H5251&lt;30,"Short Charging",IF(ev_charging_network_usage_!$H5251&lt;=60,"Medium Charging","Long Charging"))</f>
        <v>Short Charging</v>
      </c>
      <c r="Q5251" s="6">
        <f t="shared" ref="Q5251:Q5314" si="332">IF(C5251="Fast Charger",1,IF(C5251="Standard Charger",2,IF(C5251="Super Fast Charger",3,"")))</f>
        <v>2</v>
      </c>
      <c r="R5251" s="30">
        <f t="shared" si="330"/>
        <v>7.2222222222222215E-2</v>
      </c>
      <c r="S5251" s="28">
        <f t="shared" si="331"/>
        <v>45103</v>
      </c>
      <c r="T5251" s="28"/>
    </row>
    <row r="5252" spans="1:20" ht="13.2" x14ac:dyDescent="0.25">
      <c r="A5252" s="7" t="s">
        <v>11595</v>
      </c>
      <c r="B5252" s="7" t="s">
        <v>59</v>
      </c>
      <c r="C5252" s="7" t="s">
        <v>15</v>
      </c>
      <c r="D5252" s="7" t="s">
        <v>16</v>
      </c>
      <c r="E5252" s="7" t="s">
        <v>35</v>
      </c>
      <c r="F5252" s="7" t="s">
        <v>11596</v>
      </c>
      <c r="G5252" s="7" t="s">
        <v>11597</v>
      </c>
      <c r="H5252" s="7">
        <v>119</v>
      </c>
      <c r="I5252" s="7">
        <v>48.41</v>
      </c>
      <c r="J5252" s="7">
        <v>8</v>
      </c>
      <c r="K5252" s="7">
        <v>387.28</v>
      </c>
      <c r="L5252" s="7" t="s">
        <v>38</v>
      </c>
      <c r="M5252" s="9">
        <v>2</v>
      </c>
      <c r="N5252" s="6" t="str">
        <f>IF(ev_charging_network_usage_!$I5252&lt;=10,"Low",IF(ev_charging_network_usage_!$I5252&lt;=30,"Medium","High"))</f>
        <v>High</v>
      </c>
      <c r="O5252" s="6" t="str">
        <f t="shared" ref="O5252:O5315" si="333">IF(M5252&lt;=2,"Low Satisfaction",IF(M5252&lt;=4,"Medium Satisfaction","High Satisfaction"))</f>
        <v>Low Satisfaction</v>
      </c>
      <c r="P5252" s="6" t="str">
        <f>IF(ev_charging_network_usage_!$H5252&lt;30,"Short Charging",IF(ev_charging_network_usage_!$H5252&lt;=60,"Medium Charging","Long Charging"))</f>
        <v>Long Charging</v>
      </c>
      <c r="Q5252" s="6">
        <f t="shared" si="332"/>
        <v>3</v>
      </c>
      <c r="R5252" s="30">
        <f t="shared" si="330"/>
        <v>0.71458333333333335</v>
      </c>
      <c r="S5252" s="28">
        <f t="shared" si="331"/>
        <v>45136</v>
      </c>
      <c r="T5252" s="28"/>
    </row>
    <row r="5253" spans="1:20" ht="13.2" x14ac:dyDescent="0.25">
      <c r="A5253" s="3" t="s">
        <v>11598</v>
      </c>
      <c r="B5253" s="3" t="s">
        <v>59</v>
      </c>
      <c r="C5253" s="3" t="s">
        <v>30</v>
      </c>
      <c r="D5253" s="3" t="s">
        <v>22</v>
      </c>
      <c r="E5253" s="3" t="s">
        <v>17</v>
      </c>
      <c r="F5253" s="4">
        <v>45298.85833333333</v>
      </c>
      <c r="G5253" s="4">
        <v>45298.904861111114</v>
      </c>
      <c r="H5253" s="3">
        <v>67</v>
      </c>
      <c r="I5253" s="3">
        <v>51.83</v>
      </c>
      <c r="J5253" s="3">
        <v>12</v>
      </c>
      <c r="K5253" s="3">
        <v>621.96</v>
      </c>
      <c r="L5253" s="3" t="s">
        <v>18</v>
      </c>
      <c r="M5253" s="5">
        <v>5</v>
      </c>
      <c r="N5253" s="6" t="str">
        <f>IF(ev_charging_network_usage_!$I5253&lt;=10,"Low",IF(ev_charging_network_usage_!$I5253&lt;=30,"Medium","High"))</f>
        <v>High</v>
      </c>
      <c r="O5253" s="6" t="str">
        <f t="shared" si="333"/>
        <v>High Satisfaction</v>
      </c>
      <c r="P5253" s="6" t="str">
        <f>IF(ev_charging_network_usage_!$H5253&lt;30,"Short Charging",IF(ev_charging_network_usage_!$H5253&lt;=60,"Medium Charging","Long Charging"))</f>
        <v>Long Charging</v>
      </c>
      <c r="Q5253" s="6">
        <f t="shared" si="332"/>
        <v>2</v>
      </c>
      <c r="R5253" s="30">
        <f t="shared" si="330"/>
        <v>0.85833333333333328</v>
      </c>
      <c r="S5253" s="28">
        <f t="shared" si="331"/>
        <v>45298</v>
      </c>
      <c r="T5253" s="28"/>
    </row>
    <row r="5254" spans="1:20" ht="13.2" x14ac:dyDescent="0.25">
      <c r="A5254" s="7" t="s">
        <v>11599</v>
      </c>
      <c r="B5254" s="7" t="s">
        <v>59</v>
      </c>
      <c r="C5254" s="7" t="s">
        <v>21</v>
      </c>
      <c r="D5254" s="7" t="s">
        <v>16</v>
      </c>
      <c r="E5254" s="7" t="s">
        <v>17</v>
      </c>
      <c r="F5254" s="7" t="s">
        <v>11600</v>
      </c>
      <c r="G5254" s="7" t="s">
        <v>11601</v>
      </c>
      <c r="H5254" s="7">
        <v>84</v>
      </c>
      <c r="I5254" s="7">
        <v>40.68</v>
      </c>
      <c r="J5254" s="7">
        <v>10</v>
      </c>
      <c r="K5254" s="7">
        <v>406.8</v>
      </c>
      <c r="L5254" s="7" t="s">
        <v>38</v>
      </c>
      <c r="M5254" s="9">
        <v>2</v>
      </c>
      <c r="N5254" s="6" t="str">
        <f>IF(ev_charging_network_usage_!$I5254&lt;=10,"Low",IF(ev_charging_network_usage_!$I5254&lt;=30,"Medium","High"))</f>
        <v>High</v>
      </c>
      <c r="O5254" s="6" t="str">
        <f t="shared" si="333"/>
        <v>Low Satisfaction</v>
      </c>
      <c r="P5254" s="6" t="str">
        <f>IF(ev_charging_network_usage_!$H5254&lt;30,"Short Charging",IF(ev_charging_network_usage_!$H5254&lt;=60,"Medium Charging","Long Charging"))</f>
        <v>Long Charging</v>
      </c>
      <c r="Q5254" s="6">
        <f t="shared" si="332"/>
        <v>1</v>
      </c>
      <c r="R5254" s="30">
        <f t="shared" si="330"/>
        <v>0.4152777777777778</v>
      </c>
      <c r="S5254" s="28">
        <f t="shared" si="331"/>
        <v>45307</v>
      </c>
      <c r="T5254" s="28"/>
    </row>
    <row r="5255" spans="1:20" ht="13.2" x14ac:dyDescent="0.25">
      <c r="A5255" s="3" t="s">
        <v>11602</v>
      </c>
      <c r="B5255" s="3" t="s">
        <v>14</v>
      </c>
      <c r="C5255" s="3" t="s">
        <v>21</v>
      </c>
      <c r="D5255" s="3" t="s">
        <v>34</v>
      </c>
      <c r="E5255" s="3" t="s">
        <v>17</v>
      </c>
      <c r="F5255" s="3" t="s">
        <v>11603</v>
      </c>
      <c r="G5255" s="3" t="s">
        <v>11604</v>
      </c>
      <c r="H5255" s="3">
        <v>95</v>
      </c>
      <c r="I5255" s="3">
        <v>15.87</v>
      </c>
      <c r="J5255" s="3">
        <v>10</v>
      </c>
      <c r="K5255" s="3">
        <v>158.69999999999999</v>
      </c>
      <c r="L5255" s="3" t="s">
        <v>18</v>
      </c>
      <c r="M5255" s="5">
        <v>4</v>
      </c>
      <c r="N5255" s="6" t="str">
        <f>IF(ev_charging_network_usage_!$I5255&lt;=10,"Low",IF(ev_charging_network_usage_!$I5255&lt;=30,"Medium","High"))</f>
        <v>Medium</v>
      </c>
      <c r="O5255" s="6" t="str">
        <f t="shared" si="333"/>
        <v>Medium Satisfaction</v>
      </c>
      <c r="P5255" s="6" t="str">
        <f>IF(ev_charging_network_usage_!$H5255&lt;30,"Short Charging",IF(ev_charging_network_usage_!$H5255&lt;=60,"Medium Charging","Long Charging"))</f>
        <v>Long Charging</v>
      </c>
      <c r="Q5255" s="6">
        <f t="shared" si="332"/>
        <v>1</v>
      </c>
      <c r="R5255" s="30">
        <f t="shared" si="330"/>
        <v>0.34513888888888888</v>
      </c>
      <c r="S5255" s="28">
        <f t="shared" si="331"/>
        <v>44941</v>
      </c>
      <c r="T5255" s="28"/>
    </row>
    <row r="5256" spans="1:20" ht="13.2" x14ac:dyDescent="0.25">
      <c r="A5256" s="7" t="s">
        <v>11605</v>
      </c>
      <c r="B5256" s="7" t="s">
        <v>59</v>
      </c>
      <c r="C5256" s="7" t="s">
        <v>15</v>
      </c>
      <c r="D5256" s="7" t="s">
        <v>22</v>
      </c>
      <c r="E5256" s="7" t="s">
        <v>35</v>
      </c>
      <c r="F5256" s="7" t="s">
        <v>11606</v>
      </c>
      <c r="G5256" s="7" t="s">
        <v>11607</v>
      </c>
      <c r="H5256" s="7">
        <v>16</v>
      </c>
      <c r="I5256" s="7">
        <v>6.91</v>
      </c>
      <c r="J5256" s="7">
        <v>15</v>
      </c>
      <c r="K5256" s="7">
        <v>103.65</v>
      </c>
      <c r="L5256" s="7" t="s">
        <v>18</v>
      </c>
      <c r="M5256" s="9">
        <v>2</v>
      </c>
      <c r="N5256" s="6" t="str">
        <f>IF(ev_charging_network_usage_!$I5256&lt;=10,"Low",IF(ev_charging_network_usage_!$I5256&lt;=30,"Medium","High"))</f>
        <v>Low</v>
      </c>
      <c r="O5256" s="6" t="str">
        <f t="shared" si="333"/>
        <v>Low Satisfaction</v>
      </c>
      <c r="P5256" s="6" t="str">
        <f>IF(ev_charging_network_usage_!$H5256&lt;30,"Short Charging",IF(ev_charging_network_usage_!$H5256&lt;=60,"Medium Charging","Long Charging"))</f>
        <v>Short Charging</v>
      </c>
      <c r="Q5256" s="6">
        <f t="shared" si="332"/>
        <v>3</v>
      </c>
      <c r="R5256" s="30">
        <f t="shared" si="330"/>
        <v>0.46736111111111112</v>
      </c>
      <c r="S5256" s="28">
        <f t="shared" si="331"/>
        <v>45288</v>
      </c>
      <c r="T5256" s="28"/>
    </row>
    <row r="5257" spans="1:20" ht="13.2" x14ac:dyDescent="0.25">
      <c r="A5257" s="3" t="s">
        <v>11608</v>
      </c>
      <c r="B5257" s="3" t="s">
        <v>14</v>
      </c>
      <c r="C5257" s="3" t="s">
        <v>15</v>
      </c>
      <c r="D5257" s="3" t="s">
        <v>22</v>
      </c>
      <c r="E5257" s="3" t="s">
        <v>17</v>
      </c>
      <c r="F5257" s="3" t="s">
        <v>11609</v>
      </c>
      <c r="G5257" s="3" t="s">
        <v>11610</v>
      </c>
      <c r="H5257" s="3">
        <v>36</v>
      </c>
      <c r="I5257" s="3">
        <v>41.47</v>
      </c>
      <c r="J5257" s="3">
        <v>12</v>
      </c>
      <c r="K5257" s="3">
        <v>497.64</v>
      </c>
      <c r="L5257" s="3" t="s">
        <v>27</v>
      </c>
      <c r="M5257" s="5">
        <v>3</v>
      </c>
      <c r="N5257" s="6" t="str">
        <f>IF(ev_charging_network_usage_!$I5257&lt;=10,"Low",IF(ev_charging_network_usage_!$I5257&lt;=30,"Medium","High"))</f>
        <v>High</v>
      </c>
      <c r="O5257" s="6" t="str">
        <f t="shared" si="333"/>
        <v>Medium Satisfaction</v>
      </c>
      <c r="P5257" s="6" t="str">
        <f>IF(ev_charging_network_usage_!$H5257&lt;30,"Short Charging",IF(ev_charging_network_usage_!$H5257&lt;=60,"Medium Charging","Long Charging"))</f>
        <v>Medium Charging</v>
      </c>
      <c r="Q5257" s="6">
        <f t="shared" si="332"/>
        <v>3</v>
      </c>
      <c r="R5257" s="30">
        <f t="shared" si="330"/>
        <v>0.5180555555555556</v>
      </c>
      <c r="S5257" s="28">
        <f t="shared" si="331"/>
        <v>45499</v>
      </c>
      <c r="T5257" s="28"/>
    </row>
    <row r="5258" spans="1:20" ht="13.2" x14ac:dyDescent="0.25">
      <c r="A5258" s="7" t="s">
        <v>11611</v>
      </c>
      <c r="B5258" s="7" t="s">
        <v>78</v>
      </c>
      <c r="C5258" s="7" t="s">
        <v>21</v>
      </c>
      <c r="D5258" s="7" t="s">
        <v>16</v>
      </c>
      <c r="E5258" s="7" t="s">
        <v>35</v>
      </c>
      <c r="F5258" s="7" t="s">
        <v>11612</v>
      </c>
      <c r="G5258" s="7" t="s">
        <v>11613</v>
      </c>
      <c r="H5258" s="7">
        <v>11</v>
      </c>
      <c r="I5258" s="7">
        <v>57.09</v>
      </c>
      <c r="J5258" s="7">
        <v>10</v>
      </c>
      <c r="K5258" s="7">
        <v>570.9</v>
      </c>
      <c r="L5258" s="7" t="s">
        <v>18</v>
      </c>
      <c r="M5258" s="9">
        <v>3</v>
      </c>
      <c r="N5258" s="6" t="str">
        <f>IF(ev_charging_network_usage_!$I5258&lt;=10,"Low",IF(ev_charging_network_usage_!$I5258&lt;=30,"Medium","High"))</f>
        <v>High</v>
      </c>
      <c r="O5258" s="6" t="str">
        <f t="shared" si="333"/>
        <v>Medium Satisfaction</v>
      </c>
      <c r="P5258" s="6" t="str">
        <f>IF(ev_charging_network_usage_!$H5258&lt;30,"Short Charging",IF(ev_charging_network_usage_!$H5258&lt;=60,"Medium Charging","Long Charging"))</f>
        <v>Short Charging</v>
      </c>
      <c r="Q5258" s="6">
        <f t="shared" si="332"/>
        <v>1</v>
      </c>
      <c r="R5258" s="30">
        <f t="shared" si="330"/>
        <v>0.41597222222222224</v>
      </c>
      <c r="S5258" s="28">
        <f t="shared" si="331"/>
        <v>44984</v>
      </c>
      <c r="T5258" s="28"/>
    </row>
    <row r="5259" spans="1:20" ht="13.2" x14ac:dyDescent="0.25">
      <c r="A5259" s="3" t="s">
        <v>11614</v>
      </c>
      <c r="B5259" s="3" t="s">
        <v>59</v>
      </c>
      <c r="C5259" s="3" t="s">
        <v>30</v>
      </c>
      <c r="D5259" s="3" t="s">
        <v>31</v>
      </c>
      <c r="E5259" s="3" t="s">
        <v>35</v>
      </c>
      <c r="F5259" s="3" t="s">
        <v>11615</v>
      </c>
      <c r="G5259" s="3" t="s">
        <v>11616</v>
      </c>
      <c r="H5259" s="3">
        <v>113</v>
      </c>
      <c r="I5259" s="3">
        <v>57.7</v>
      </c>
      <c r="J5259" s="3">
        <v>15</v>
      </c>
      <c r="K5259" s="3">
        <v>865.5</v>
      </c>
      <c r="L5259" s="3" t="s">
        <v>18</v>
      </c>
      <c r="M5259" s="5">
        <v>1</v>
      </c>
      <c r="N5259" s="6" t="str">
        <f>IF(ev_charging_network_usage_!$I5259&lt;=10,"Low",IF(ev_charging_network_usage_!$I5259&lt;=30,"Medium","High"))</f>
        <v>High</v>
      </c>
      <c r="O5259" s="6" t="str">
        <f t="shared" si="333"/>
        <v>Low Satisfaction</v>
      </c>
      <c r="P5259" s="6" t="str">
        <f>IF(ev_charging_network_usage_!$H5259&lt;30,"Short Charging",IF(ev_charging_network_usage_!$H5259&lt;=60,"Medium Charging","Long Charging"))</f>
        <v>Long Charging</v>
      </c>
      <c r="Q5259" s="6">
        <f t="shared" si="332"/>
        <v>2</v>
      </c>
      <c r="R5259" s="30">
        <f t="shared" si="330"/>
        <v>0.28194444444444444</v>
      </c>
      <c r="S5259" s="28">
        <f t="shared" si="331"/>
        <v>44953</v>
      </c>
      <c r="T5259" s="28"/>
    </row>
    <row r="5260" spans="1:20" ht="13.2" x14ac:dyDescent="0.25">
      <c r="A5260" s="7" t="s">
        <v>11617</v>
      </c>
      <c r="B5260" s="7" t="s">
        <v>48</v>
      </c>
      <c r="C5260" s="7" t="s">
        <v>21</v>
      </c>
      <c r="D5260" s="7" t="s">
        <v>34</v>
      </c>
      <c r="E5260" s="7" t="s">
        <v>35</v>
      </c>
      <c r="F5260" s="8">
        <v>45293.425694444442</v>
      </c>
      <c r="G5260" s="8">
        <v>45293.486111111109</v>
      </c>
      <c r="H5260" s="7">
        <v>87</v>
      </c>
      <c r="I5260" s="7">
        <v>54.14</v>
      </c>
      <c r="J5260" s="7">
        <v>10</v>
      </c>
      <c r="K5260" s="7">
        <v>541.4</v>
      </c>
      <c r="L5260" s="7" t="s">
        <v>23</v>
      </c>
      <c r="M5260" s="9">
        <v>5</v>
      </c>
      <c r="N5260" s="6" t="str">
        <f>IF(ev_charging_network_usage_!$I5260&lt;=10,"Low",IF(ev_charging_network_usage_!$I5260&lt;=30,"Medium","High"))</f>
        <v>High</v>
      </c>
      <c r="O5260" s="6" t="str">
        <f t="shared" si="333"/>
        <v>High Satisfaction</v>
      </c>
      <c r="P5260" s="6" t="str">
        <f>IF(ev_charging_network_usage_!$H5260&lt;30,"Short Charging",IF(ev_charging_network_usage_!$H5260&lt;=60,"Medium Charging","Long Charging"))</f>
        <v>Long Charging</v>
      </c>
      <c r="Q5260" s="6">
        <f t="shared" si="332"/>
        <v>1</v>
      </c>
      <c r="R5260" s="30">
        <f t="shared" si="330"/>
        <v>0.42569444444444443</v>
      </c>
      <c r="S5260" s="28">
        <f t="shared" si="331"/>
        <v>45293</v>
      </c>
      <c r="T5260" s="28"/>
    </row>
    <row r="5261" spans="1:20" ht="13.2" x14ac:dyDescent="0.25">
      <c r="A5261" s="3" t="s">
        <v>11618</v>
      </c>
      <c r="B5261" s="3" t="s">
        <v>55</v>
      </c>
      <c r="C5261" s="3" t="s">
        <v>15</v>
      </c>
      <c r="D5261" s="3" t="s">
        <v>16</v>
      </c>
      <c r="E5261" s="3" t="s">
        <v>35</v>
      </c>
      <c r="F5261" s="3" t="s">
        <v>11619</v>
      </c>
      <c r="G5261" s="3" t="s">
        <v>11620</v>
      </c>
      <c r="H5261" s="3">
        <v>39</v>
      </c>
      <c r="I5261" s="3">
        <v>55.9</v>
      </c>
      <c r="J5261" s="3">
        <v>8</v>
      </c>
      <c r="K5261" s="3">
        <v>447.2</v>
      </c>
      <c r="L5261" s="3" t="s">
        <v>38</v>
      </c>
      <c r="M5261" s="5">
        <v>4</v>
      </c>
      <c r="N5261" s="6" t="str">
        <f>IF(ev_charging_network_usage_!$I5261&lt;=10,"Low",IF(ev_charging_network_usage_!$I5261&lt;=30,"Medium","High"))</f>
        <v>High</v>
      </c>
      <c r="O5261" s="6" t="str">
        <f t="shared" si="333"/>
        <v>Medium Satisfaction</v>
      </c>
      <c r="P5261" s="6" t="str">
        <f>IF(ev_charging_network_usage_!$H5261&lt;30,"Short Charging",IF(ev_charging_network_usage_!$H5261&lt;=60,"Medium Charging","Long Charging"))</f>
        <v>Medium Charging</v>
      </c>
      <c r="Q5261" s="6">
        <f t="shared" si="332"/>
        <v>3</v>
      </c>
      <c r="R5261" s="30">
        <f t="shared" si="330"/>
        <v>0.38750000000000001</v>
      </c>
      <c r="S5261" s="28">
        <f t="shared" si="331"/>
        <v>45375</v>
      </c>
      <c r="T5261" s="28"/>
    </row>
    <row r="5262" spans="1:20" ht="13.2" x14ac:dyDescent="0.25">
      <c r="A5262" s="7" t="s">
        <v>11621</v>
      </c>
      <c r="B5262" s="7" t="s">
        <v>29</v>
      </c>
      <c r="C5262" s="7" t="s">
        <v>21</v>
      </c>
      <c r="D5262" s="7" t="s">
        <v>34</v>
      </c>
      <c r="E5262" s="7" t="s">
        <v>17</v>
      </c>
      <c r="F5262" s="7" t="s">
        <v>11622</v>
      </c>
      <c r="G5262" s="7" t="s">
        <v>11623</v>
      </c>
      <c r="H5262" s="7">
        <v>13</v>
      </c>
      <c r="I5262" s="7">
        <v>30.58</v>
      </c>
      <c r="J5262" s="7">
        <v>10</v>
      </c>
      <c r="K5262" s="7">
        <v>305.8</v>
      </c>
      <c r="L5262" s="7" t="s">
        <v>27</v>
      </c>
      <c r="M5262" s="9">
        <v>2</v>
      </c>
      <c r="N5262" s="6" t="str">
        <f>IF(ev_charging_network_usage_!$I5262&lt;=10,"Low",IF(ev_charging_network_usage_!$I5262&lt;=30,"Medium","High"))</f>
        <v>High</v>
      </c>
      <c r="O5262" s="6" t="str">
        <f t="shared" si="333"/>
        <v>Low Satisfaction</v>
      </c>
      <c r="P5262" s="6" t="str">
        <f>IF(ev_charging_network_usage_!$H5262&lt;30,"Short Charging",IF(ev_charging_network_usage_!$H5262&lt;=60,"Medium Charging","Long Charging"))</f>
        <v>Short Charging</v>
      </c>
      <c r="Q5262" s="6">
        <f t="shared" si="332"/>
        <v>1</v>
      </c>
      <c r="R5262" s="30">
        <f t="shared" si="330"/>
        <v>0.47361111111111109</v>
      </c>
      <c r="S5262" s="28">
        <f t="shared" si="331"/>
        <v>45191</v>
      </c>
      <c r="T5262" s="28"/>
    </row>
    <row r="5263" spans="1:20" ht="13.2" x14ac:dyDescent="0.25">
      <c r="A5263" s="3" t="s">
        <v>11624</v>
      </c>
      <c r="B5263" s="3" t="s">
        <v>55</v>
      </c>
      <c r="C5263" s="3" t="s">
        <v>15</v>
      </c>
      <c r="D5263" s="3" t="s">
        <v>22</v>
      </c>
      <c r="E5263" s="3" t="s">
        <v>35</v>
      </c>
      <c r="F5263" s="3" t="s">
        <v>11625</v>
      </c>
      <c r="G5263" s="3" t="s">
        <v>11626</v>
      </c>
      <c r="H5263" s="3">
        <v>39</v>
      </c>
      <c r="I5263" s="3">
        <v>29.08</v>
      </c>
      <c r="J5263" s="3">
        <v>10</v>
      </c>
      <c r="K5263" s="3">
        <v>290.8</v>
      </c>
      <c r="L5263" s="3" t="s">
        <v>18</v>
      </c>
      <c r="M5263" s="5">
        <v>5</v>
      </c>
      <c r="N5263" s="6" t="str">
        <f>IF(ev_charging_network_usage_!$I5263&lt;=10,"Low",IF(ev_charging_network_usage_!$I5263&lt;=30,"Medium","High"))</f>
        <v>Medium</v>
      </c>
      <c r="O5263" s="6" t="str">
        <f t="shared" si="333"/>
        <v>High Satisfaction</v>
      </c>
      <c r="P5263" s="6" t="str">
        <f>IF(ev_charging_network_usage_!$H5263&lt;30,"Short Charging",IF(ev_charging_network_usage_!$H5263&lt;=60,"Medium Charging","Long Charging"))</f>
        <v>Medium Charging</v>
      </c>
      <c r="Q5263" s="6">
        <f t="shared" si="332"/>
        <v>3</v>
      </c>
      <c r="R5263" s="30">
        <f t="shared" si="330"/>
        <v>0.59305555555555556</v>
      </c>
      <c r="S5263" s="28">
        <f t="shared" si="331"/>
        <v>45395</v>
      </c>
      <c r="T5263" s="28"/>
    </row>
    <row r="5264" spans="1:20" ht="13.2" x14ac:dyDescent="0.25">
      <c r="A5264" s="7" t="s">
        <v>11627</v>
      </c>
      <c r="B5264" s="7" t="s">
        <v>59</v>
      </c>
      <c r="C5264" s="7" t="s">
        <v>21</v>
      </c>
      <c r="D5264" s="7" t="s">
        <v>22</v>
      </c>
      <c r="E5264" s="7" t="s">
        <v>35</v>
      </c>
      <c r="F5264" s="8">
        <v>45386.632638888892</v>
      </c>
      <c r="G5264" s="8">
        <v>45386.654166666667</v>
      </c>
      <c r="H5264" s="7">
        <v>31</v>
      </c>
      <c r="I5264" s="7">
        <v>59.32</v>
      </c>
      <c r="J5264" s="7">
        <v>12</v>
      </c>
      <c r="K5264" s="7">
        <v>711.84</v>
      </c>
      <c r="L5264" s="7" t="s">
        <v>27</v>
      </c>
      <c r="M5264" s="9">
        <v>3</v>
      </c>
      <c r="N5264" s="6" t="str">
        <f>IF(ev_charging_network_usage_!$I5264&lt;=10,"Low",IF(ev_charging_network_usage_!$I5264&lt;=30,"Medium","High"))</f>
        <v>High</v>
      </c>
      <c r="O5264" s="6" t="str">
        <f t="shared" si="333"/>
        <v>Medium Satisfaction</v>
      </c>
      <c r="P5264" s="6" t="str">
        <f>IF(ev_charging_network_usage_!$H5264&lt;30,"Short Charging",IF(ev_charging_network_usage_!$H5264&lt;=60,"Medium Charging","Long Charging"))</f>
        <v>Medium Charging</v>
      </c>
      <c r="Q5264" s="6">
        <f t="shared" si="332"/>
        <v>1</v>
      </c>
      <c r="R5264" s="30">
        <f t="shared" si="330"/>
        <v>0.63263888888888886</v>
      </c>
      <c r="S5264" s="28">
        <f t="shared" si="331"/>
        <v>45386</v>
      </c>
      <c r="T5264" s="28"/>
    </row>
    <row r="5265" spans="1:20" ht="13.2" x14ac:dyDescent="0.25">
      <c r="A5265" s="3" t="s">
        <v>11628</v>
      </c>
      <c r="B5265" s="3" t="s">
        <v>14</v>
      </c>
      <c r="C5265" s="3" t="s">
        <v>15</v>
      </c>
      <c r="D5265" s="3" t="s">
        <v>34</v>
      </c>
      <c r="E5265" s="3" t="s">
        <v>35</v>
      </c>
      <c r="F5265" s="4">
        <v>45235.262499999997</v>
      </c>
      <c r="G5265" s="4">
        <v>45235.280555555553</v>
      </c>
      <c r="H5265" s="3">
        <v>26</v>
      </c>
      <c r="I5265" s="3">
        <v>19.96</v>
      </c>
      <c r="J5265" s="3">
        <v>8</v>
      </c>
      <c r="K5265" s="3">
        <v>159.68</v>
      </c>
      <c r="L5265" s="3" t="s">
        <v>38</v>
      </c>
      <c r="M5265" s="5">
        <v>4</v>
      </c>
      <c r="N5265" s="6" t="str">
        <f>IF(ev_charging_network_usage_!$I5265&lt;=10,"Low",IF(ev_charging_network_usage_!$I5265&lt;=30,"Medium","High"))</f>
        <v>Medium</v>
      </c>
      <c r="O5265" s="6" t="str">
        <f t="shared" si="333"/>
        <v>Medium Satisfaction</v>
      </c>
      <c r="P5265" s="6" t="str">
        <f>IF(ev_charging_network_usage_!$H5265&lt;30,"Short Charging",IF(ev_charging_network_usage_!$H5265&lt;=60,"Medium Charging","Long Charging"))</f>
        <v>Short Charging</v>
      </c>
      <c r="Q5265" s="6">
        <f t="shared" si="332"/>
        <v>3</v>
      </c>
      <c r="R5265" s="30">
        <f t="shared" si="330"/>
        <v>0.26250000000000001</v>
      </c>
      <c r="S5265" s="28">
        <f t="shared" si="331"/>
        <v>45235</v>
      </c>
      <c r="T5265" s="28"/>
    </row>
    <row r="5266" spans="1:20" ht="13.2" x14ac:dyDescent="0.25">
      <c r="A5266" s="7" t="s">
        <v>11629</v>
      </c>
      <c r="B5266" s="7" t="s">
        <v>14</v>
      </c>
      <c r="C5266" s="7" t="s">
        <v>30</v>
      </c>
      <c r="D5266" s="7" t="s">
        <v>31</v>
      </c>
      <c r="E5266" s="7" t="s">
        <v>17</v>
      </c>
      <c r="F5266" s="11">
        <v>45242.365277777775</v>
      </c>
      <c r="G5266" s="11">
        <v>45242.415972222225</v>
      </c>
      <c r="H5266" s="7">
        <v>73</v>
      </c>
      <c r="I5266" s="7">
        <v>46.79</v>
      </c>
      <c r="J5266" s="7">
        <v>10</v>
      </c>
      <c r="K5266" s="7">
        <v>467.9</v>
      </c>
      <c r="L5266" s="7" t="s">
        <v>27</v>
      </c>
      <c r="M5266" s="9">
        <v>2</v>
      </c>
      <c r="N5266" s="6" t="str">
        <f>IF(ev_charging_network_usage_!$I5266&lt;=10,"Low",IF(ev_charging_network_usage_!$I5266&lt;=30,"Medium","High"))</f>
        <v>High</v>
      </c>
      <c r="O5266" s="6" t="str">
        <f t="shared" si="333"/>
        <v>Low Satisfaction</v>
      </c>
      <c r="P5266" s="6" t="str">
        <f>IF(ev_charging_network_usage_!$H5266&lt;30,"Short Charging",IF(ev_charging_network_usage_!$H5266&lt;=60,"Medium Charging","Long Charging"))</f>
        <v>Long Charging</v>
      </c>
      <c r="Q5266" s="6">
        <f t="shared" si="332"/>
        <v>2</v>
      </c>
      <c r="R5266" s="30">
        <f t="shared" si="330"/>
        <v>0.36527777777777776</v>
      </c>
      <c r="S5266" s="28">
        <f t="shared" si="331"/>
        <v>45242</v>
      </c>
      <c r="T5266" s="28"/>
    </row>
    <row r="5267" spans="1:20" ht="13.2" x14ac:dyDescent="0.25">
      <c r="A5267" s="3" t="s">
        <v>11630</v>
      </c>
      <c r="B5267" s="3" t="s">
        <v>59</v>
      </c>
      <c r="C5267" s="3" t="s">
        <v>30</v>
      </c>
      <c r="D5267" s="3" t="s">
        <v>34</v>
      </c>
      <c r="E5267" s="3" t="s">
        <v>17</v>
      </c>
      <c r="F5267" s="3" t="s">
        <v>11631</v>
      </c>
      <c r="G5267" s="3" t="s">
        <v>11632</v>
      </c>
      <c r="H5267" s="3">
        <v>82</v>
      </c>
      <c r="I5267" s="3">
        <v>34.130000000000003</v>
      </c>
      <c r="J5267" s="3">
        <v>12</v>
      </c>
      <c r="K5267" s="3">
        <v>409.56</v>
      </c>
      <c r="L5267" s="3" t="s">
        <v>18</v>
      </c>
      <c r="M5267" s="5">
        <v>4</v>
      </c>
      <c r="N5267" s="6" t="str">
        <f>IF(ev_charging_network_usage_!$I5267&lt;=10,"Low",IF(ev_charging_network_usage_!$I5267&lt;=30,"Medium","High"))</f>
        <v>High</v>
      </c>
      <c r="O5267" s="6" t="str">
        <f t="shared" si="333"/>
        <v>Medium Satisfaction</v>
      </c>
      <c r="P5267" s="6" t="str">
        <f>IF(ev_charging_network_usage_!$H5267&lt;30,"Short Charging",IF(ev_charging_network_usage_!$H5267&lt;=60,"Medium Charging","Long Charging"))</f>
        <v>Long Charging</v>
      </c>
      <c r="Q5267" s="6">
        <f t="shared" si="332"/>
        <v>2</v>
      </c>
      <c r="R5267" s="30">
        <f t="shared" si="330"/>
        <v>8.5416666666666669E-2</v>
      </c>
      <c r="S5267" s="28">
        <f t="shared" si="331"/>
        <v>45488</v>
      </c>
      <c r="T5267" s="28"/>
    </row>
    <row r="5268" spans="1:20" ht="13.2" x14ac:dyDescent="0.25">
      <c r="A5268" s="7" t="s">
        <v>11633</v>
      </c>
      <c r="B5268" s="7" t="s">
        <v>48</v>
      </c>
      <c r="C5268" s="7" t="s">
        <v>30</v>
      </c>
      <c r="D5268" s="7" t="s">
        <v>22</v>
      </c>
      <c r="E5268" s="7" t="s">
        <v>17</v>
      </c>
      <c r="F5268" s="7" t="s">
        <v>11634</v>
      </c>
      <c r="G5268" s="7" t="s">
        <v>11635</v>
      </c>
      <c r="H5268" s="7">
        <v>38</v>
      </c>
      <c r="I5268" s="7">
        <v>36.67</v>
      </c>
      <c r="J5268" s="7">
        <v>12</v>
      </c>
      <c r="K5268" s="7">
        <v>440.04</v>
      </c>
      <c r="L5268" s="7" t="s">
        <v>23</v>
      </c>
      <c r="M5268" s="9">
        <v>5</v>
      </c>
      <c r="N5268" s="6" t="str">
        <f>IF(ev_charging_network_usage_!$I5268&lt;=10,"Low",IF(ev_charging_network_usage_!$I5268&lt;=30,"Medium","High"))</f>
        <v>High</v>
      </c>
      <c r="O5268" s="6" t="str">
        <f t="shared" si="333"/>
        <v>High Satisfaction</v>
      </c>
      <c r="P5268" s="6" t="str">
        <f>IF(ev_charging_network_usage_!$H5268&lt;30,"Short Charging",IF(ev_charging_network_usage_!$H5268&lt;=60,"Medium Charging","Long Charging"))</f>
        <v>Medium Charging</v>
      </c>
      <c r="Q5268" s="6">
        <f t="shared" si="332"/>
        <v>2</v>
      </c>
      <c r="R5268" s="30">
        <f t="shared" si="330"/>
        <v>0.7319444444444444</v>
      </c>
      <c r="S5268" s="28">
        <f t="shared" si="331"/>
        <v>45306</v>
      </c>
      <c r="T5268" s="28"/>
    </row>
    <row r="5269" spans="1:20" ht="13.2" x14ac:dyDescent="0.25">
      <c r="A5269" s="3" t="s">
        <v>11636</v>
      </c>
      <c r="B5269" s="3" t="s">
        <v>20</v>
      </c>
      <c r="C5269" s="3" t="s">
        <v>15</v>
      </c>
      <c r="D5269" s="3" t="s">
        <v>31</v>
      </c>
      <c r="E5269" s="3" t="s">
        <v>35</v>
      </c>
      <c r="F5269" s="3" t="s">
        <v>11637</v>
      </c>
      <c r="G5269" s="3" t="s">
        <v>11638</v>
      </c>
      <c r="H5269" s="3">
        <v>15</v>
      </c>
      <c r="I5269" s="3">
        <v>59.03</v>
      </c>
      <c r="J5269" s="3">
        <v>15</v>
      </c>
      <c r="K5269" s="3">
        <v>885.45</v>
      </c>
      <c r="L5269" s="3" t="s">
        <v>18</v>
      </c>
      <c r="M5269" s="5">
        <v>1</v>
      </c>
      <c r="N5269" s="6" t="str">
        <f>IF(ev_charging_network_usage_!$I5269&lt;=10,"Low",IF(ev_charging_network_usage_!$I5269&lt;=30,"Medium","High"))</f>
        <v>High</v>
      </c>
      <c r="O5269" s="6" t="str">
        <f t="shared" si="333"/>
        <v>Low Satisfaction</v>
      </c>
      <c r="P5269" s="6" t="str">
        <f>IF(ev_charging_network_usage_!$H5269&lt;30,"Short Charging",IF(ev_charging_network_usage_!$H5269&lt;=60,"Medium Charging","Long Charging"))</f>
        <v>Short Charging</v>
      </c>
      <c r="Q5269" s="6">
        <f t="shared" si="332"/>
        <v>3</v>
      </c>
      <c r="R5269" s="30">
        <f t="shared" si="330"/>
        <v>0.16180555555555556</v>
      </c>
      <c r="S5269" s="28">
        <f t="shared" si="331"/>
        <v>45494</v>
      </c>
      <c r="T5269" s="28"/>
    </row>
    <row r="5270" spans="1:20" ht="13.2" x14ac:dyDescent="0.25">
      <c r="A5270" s="7" t="s">
        <v>11639</v>
      </c>
      <c r="B5270" s="7" t="s">
        <v>43</v>
      </c>
      <c r="C5270" s="7" t="s">
        <v>30</v>
      </c>
      <c r="D5270" s="7" t="s">
        <v>34</v>
      </c>
      <c r="E5270" s="7" t="s">
        <v>17</v>
      </c>
      <c r="F5270" s="7" t="s">
        <v>11640</v>
      </c>
      <c r="G5270" s="7" t="s">
        <v>11641</v>
      </c>
      <c r="H5270" s="7">
        <v>35</v>
      </c>
      <c r="I5270" s="7">
        <v>35.18</v>
      </c>
      <c r="J5270" s="7">
        <v>10</v>
      </c>
      <c r="K5270" s="7">
        <v>351.8</v>
      </c>
      <c r="L5270" s="7" t="s">
        <v>18</v>
      </c>
      <c r="M5270" s="9">
        <v>2</v>
      </c>
      <c r="N5270" s="6" t="str">
        <f>IF(ev_charging_network_usage_!$I5270&lt;=10,"Low",IF(ev_charging_network_usage_!$I5270&lt;=30,"Medium","High"))</f>
        <v>High</v>
      </c>
      <c r="O5270" s="6" t="str">
        <f t="shared" si="333"/>
        <v>Low Satisfaction</v>
      </c>
      <c r="P5270" s="6" t="str">
        <f>IF(ev_charging_network_usage_!$H5270&lt;30,"Short Charging",IF(ev_charging_network_usage_!$H5270&lt;=60,"Medium Charging","Long Charging"))</f>
        <v>Medium Charging</v>
      </c>
      <c r="Q5270" s="6">
        <f t="shared" si="332"/>
        <v>2</v>
      </c>
      <c r="R5270" s="30">
        <f t="shared" si="330"/>
        <v>0.80277777777777781</v>
      </c>
      <c r="S5270" s="28">
        <f t="shared" si="331"/>
        <v>45046</v>
      </c>
      <c r="T5270" s="28"/>
    </row>
    <row r="5271" spans="1:20" ht="13.2" x14ac:dyDescent="0.25">
      <c r="A5271" s="3" t="s">
        <v>11642</v>
      </c>
      <c r="B5271" s="3" t="s">
        <v>48</v>
      </c>
      <c r="C5271" s="3" t="s">
        <v>15</v>
      </c>
      <c r="D5271" s="3" t="s">
        <v>16</v>
      </c>
      <c r="E5271" s="3" t="s">
        <v>17</v>
      </c>
      <c r="F5271" s="3" t="s">
        <v>11643</v>
      </c>
      <c r="G5271" s="3" t="s">
        <v>11644</v>
      </c>
      <c r="H5271" s="3">
        <v>93</v>
      </c>
      <c r="I5271" s="3">
        <v>37.83</v>
      </c>
      <c r="J5271" s="3">
        <v>8</v>
      </c>
      <c r="K5271" s="3">
        <v>302.64</v>
      </c>
      <c r="L5271" s="3" t="s">
        <v>23</v>
      </c>
      <c r="M5271" s="5">
        <v>4</v>
      </c>
      <c r="N5271" s="6" t="str">
        <f>IF(ev_charging_network_usage_!$I5271&lt;=10,"Low",IF(ev_charging_network_usage_!$I5271&lt;=30,"Medium","High"))</f>
        <v>High</v>
      </c>
      <c r="O5271" s="6" t="str">
        <f t="shared" si="333"/>
        <v>Medium Satisfaction</v>
      </c>
      <c r="P5271" s="6" t="str">
        <f>IF(ev_charging_network_usage_!$H5271&lt;30,"Short Charging",IF(ev_charging_network_usage_!$H5271&lt;=60,"Medium Charging","Long Charging"))</f>
        <v>Long Charging</v>
      </c>
      <c r="Q5271" s="6">
        <f t="shared" si="332"/>
        <v>3</v>
      </c>
      <c r="R5271" s="30">
        <f t="shared" si="330"/>
        <v>0.72499999999999998</v>
      </c>
      <c r="S5271" s="28">
        <f t="shared" si="331"/>
        <v>45442</v>
      </c>
      <c r="T5271" s="28"/>
    </row>
    <row r="5272" spans="1:20" ht="13.2" x14ac:dyDescent="0.25">
      <c r="A5272" s="7" t="s">
        <v>11645</v>
      </c>
      <c r="B5272" s="7" t="s">
        <v>43</v>
      </c>
      <c r="C5272" s="7" t="s">
        <v>21</v>
      </c>
      <c r="D5272" s="7" t="s">
        <v>16</v>
      </c>
      <c r="E5272" s="7" t="s">
        <v>35</v>
      </c>
      <c r="F5272" s="8">
        <v>45506.482638888891</v>
      </c>
      <c r="G5272" s="8">
        <v>45506.519444444442</v>
      </c>
      <c r="H5272" s="7">
        <v>53</v>
      </c>
      <c r="I5272" s="7">
        <v>53.24</v>
      </c>
      <c r="J5272" s="7">
        <v>10</v>
      </c>
      <c r="K5272" s="7">
        <v>532.4</v>
      </c>
      <c r="L5272" s="7" t="s">
        <v>27</v>
      </c>
      <c r="M5272" s="9">
        <v>2</v>
      </c>
      <c r="N5272" s="6" t="str">
        <f>IF(ev_charging_network_usage_!$I5272&lt;=10,"Low",IF(ev_charging_network_usage_!$I5272&lt;=30,"Medium","High"))</f>
        <v>High</v>
      </c>
      <c r="O5272" s="6" t="str">
        <f t="shared" si="333"/>
        <v>Low Satisfaction</v>
      </c>
      <c r="P5272" s="6" t="str">
        <f>IF(ev_charging_network_usage_!$H5272&lt;30,"Short Charging",IF(ev_charging_network_usage_!$H5272&lt;=60,"Medium Charging","Long Charging"))</f>
        <v>Medium Charging</v>
      </c>
      <c r="Q5272" s="6">
        <f t="shared" si="332"/>
        <v>1</v>
      </c>
      <c r="R5272" s="30">
        <f t="shared" si="330"/>
        <v>0.4826388888888889</v>
      </c>
      <c r="S5272" s="28">
        <f t="shared" si="331"/>
        <v>45506</v>
      </c>
      <c r="T5272" s="28"/>
    </row>
    <row r="5273" spans="1:20" ht="13.2" x14ac:dyDescent="0.25">
      <c r="A5273" s="3" t="s">
        <v>11646</v>
      </c>
      <c r="B5273" s="3" t="s">
        <v>14</v>
      </c>
      <c r="C5273" s="3" t="s">
        <v>30</v>
      </c>
      <c r="D5273" s="3" t="s">
        <v>16</v>
      </c>
      <c r="E5273" s="3" t="s">
        <v>35</v>
      </c>
      <c r="F5273" s="3" t="s">
        <v>11647</v>
      </c>
      <c r="G5273" s="3" t="s">
        <v>11648</v>
      </c>
      <c r="H5273" s="3">
        <v>17</v>
      </c>
      <c r="I5273" s="3">
        <v>30.49</v>
      </c>
      <c r="J5273" s="3">
        <v>12</v>
      </c>
      <c r="K5273" s="3">
        <v>365.88</v>
      </c>
      <c r="L5273" s="3" t="s">
        <v>18</v>
      </c>
      <c r="M5273" s="5">
        <v>4</v>
      </c>
      <c r="N5273" s="6" t="str">
        <f>IF(ev_charging_network_usage_!$I5273&lt;=10,"Low",IF(ev_charging_network_usage_!$I5273&lt;=30,"Medium","High"))</f>
        <v>High</v>
      </c>
      <c r="O5273" s="6" t="str">
        <f t="shared" si="333"/>
        <v>Medium Satisfaction</v>
      </c>
      <c r="P5273" s="6" t="str">
        <f>IF(ev_charging_network_usage_!$H5273&lt;30,"Short Charging",IF(ev_charging_network_usage_!$H5273&lt;=60,"Medium Charging","Long Charging"))</f>
        <v>Short Charging</v>
      </c>
      <c r="Q5273" s="6">
        <f t="shared" si="332"/>
        <v>2</v>
      </c>
      <c r="R5273" s="30">
        <f t="shared" si="330"/>
        <v>0.50972222222222219</v>
      </c>
      <c r="S5273" s="28">
        <f t="shared" si="331"/>
        <v>45285</v>
      </c>
      <c r="T5273" s="28"/>
    </row>
    <row r="5274" spans="1:20" ht="13.2" x14ac:dyDescent="0.25">
      <c r="A5274" s="7" t="s">
        <v>11649</v>
      </c>
      <c r="B5274" s="7" t="s">
        <v>29</v>
      </c>
      <c r="C5274" s="7" t="s">
        <v>21</v>
      </c>
      <c r="D5274" s="7" t="s">
        <v>34</v>
      </c>
      <c r="E5274" s="7" t="s">
        <v>35</v>
      </c>
      <c r="F5274" s="8">
        <v>44928.779166666667</v>
      </c>
      <c r="G5274" s="8">
        <v>44928.847222222219</v>
      </c>
      <c r="H5274" s="7">
        <v>98</v>
      </c>
      <c r="I5274" s="7">
        <v>23.88</v>
      </c>
      <c r="J5274" s="7">
        <v>15</v>
      </c>
      <c r="K5274" s="7">
        <v>358.2</v>
      </c>
      <c r="L5274" s="7" t="s">
        <v>23</v>
      </c>
      <c r="M5274" s="9">
        <v>4</v>
      </c>
      <c r="N5274" s="6" t="str">
        <f>IF(ev_charging_network_usage_!$I5274&lt;=10,"Low",IF(ev_charging_network_usage_!$I5274&lt;=30,"Medium","High"))</f>
        <v>Medium</v>
      </c>
      <c r="O5274" s="6" t="str">
        <f t="shared" si="333"/>
        <v>Medium Satisfaction</v>
      </c>
      <c r="P5274" s="6" t="str">
        <f>IF(ev_charging_network_usage_!$H5274&lt;30,"Short Charging",IF(ev_charging_network_usage_!$H5274&lt;=60,"Medium Charging","Long Charging"))</f>
        <v>Long Charging</v>
      </c>
      <c r="Q5274" s="6">
        <f t="shared" si="332"/>
        <v>1</v>
      </c>
      <c r="R5274" s="30">
        <f t="shared" si="330"/>
        <v>0.77916666666666667</v>
      </c>
      <c r="S5274" s="28">
        <f t="shared" si="331"/>
        <v>44928</v>
      </c>
      <c r="T5274" s="28"/>
    </row>
    <row r="5275" spans="1:20" ht="13.2" x14ac:dyDescent="0.25">
      <c r="A5275" s="3" t="s">
        <v>11650</v>
      </c>
      <c r="B5275" s="3" t="s">
        <v>55</v>
      </c>
      <c r="C5275" s="3" t="s">
        <v>21</v>
      </c>
      <c r="D5275" s="3" t="s">
        <v>34</v>
      </c>
      <c r="E5275" s="3" t="s">
        <v>17</v>
      </c>
      <c r="F5275" s="4">
        <v>45478.658333333333</v>
      </c>
      <c r="G5275" s="4">
        <v>45478.732638888891</v>
      </c>
      <c r="H5275" s="3">
        <v>107</v>
      </c>
      <c r="I5275" s="3">
        <v>33.909999999999997</v>
      </c>
      <c r="J5275" s="3">
        <v>15</v>
      </c>
      <c r="K5275" s="3">
        <v>508.65</v>
      </c>
      <c r="L5275" s="3" t="s">
        <v>23</v>
      </c>
      <c r="M5275" s="5">
        <v>1</v>
      </c>
      <c r="N5275" s="6" t="str">
        <f>IF(ev_charging_network_usage_!$I5275&lt;=10,"Low",IF(ev_charging_network_usage_!$I5275&lt;=30,"Medium","High"))</f>
        <v>High</v>
      </c>
      <c r="O5275" s="6" t="str">
        <f t="shared" si="333"/>
        <v>Low Satisfaction</v>
      </c>
      <c r="P5275" s="6" t="str">
        <f>IF(ev_charging_network_usage_!$H5275&lt;30,"Short Charging",IF(ev_charging_network_usage_!$H5275&lt;=60,"Medium Charging","Long Charging"))</f>
        <v>Long Charging</v>
      </c>
      <c r="Q5275" s="6">
        <f t="shared" si="332"/>
        <v>1</v>
      </c>
      <c r="R5275" s="30">
        <f t="shared" si="330"/>
        <v>0.65833333333333333</v>
      </c>
      <c r="S5275" s="28">
        <f t="shared" si="331"/>
        <v>45478</v>
      </c>
      <c r="T5275" s="28"/>
    </row>
    <row r="5276" spans="1:20" ht="13.2" x14ac:dyDescent="0.25">
      <c r="A5276" s="7" t="s">
        <v>11651</v>
      </c>
      <c r="B5276" s="7" t="s">
        <v>59</v>
      </c>
      <c r="C5276" s="7" t="s">
        <v>30</v>
      </c>
      <c r="D5276" s="7" t="s">
        <v>34</v>
      </c>
      <c r="E5276" s="7" t="s">
        <v>17</v>
      </c>
      <c r="F5276" s="7" t="s">
        <v>11652</v>
      </c>
      <c r="G5276" s="7" t="s">
        <v>11653</v>
      </c>
      <c r="H5276" s="7">
        <v>100</v>
      </c>
      <c r="I5276" s="7">
        <v>48.64</v>
      </c>
      <c r="J5276" s="7">
        <v>12</v>
      </c>
      <c r="K5276" s="7">
        <v>583.67999999999995</v>
      </c>
      <c r="L5276" s="7" t="s">
        <v>38</v>
      </c>
      <c r="M5276" s="9">
        <v>5</v>
      </c>
      <c r="N5276" s="6" t="str">
        <f>IF(ev_charging_network_usage_!$I5276&lt;=10,"Low",IF(ev_charging_network_usage_!$I5276&lt;=30,"Medium","High"))</f>
        <v>High</v>
      </c>
      <c r="O5276" s="6" t="str">
        <f t="shared" si="333"/>
        <v>High Satisfaction</v>
      </c>
      <c r="P5276" s="6" t="str">
        <f>IF(ev_charging_network_usage_!$H5276&lt;30,"Short Charging",IF(ev_charging_network_usage_!$H5276&lt;=60,"Medium Charging","Long Charging"))</f>
        <v>Long Charging</v>
      </c>
      <c r="Q5276" s="6">
        <f t="shared" si="332"/>
        <v>2</v>
      </c>
      <c r="R5276" s="30">
        <f t="shared" si="330"/>
        <v>0.9916666666666667</v>
      </c>
      <c r="S5276" s="28">
        <f t="shared" si="331"/>
        <v>45196</v>
      </c>
      <c r="T5276" s="28"/>
    </row>
    <row r="5277" spans="1:20" ht="13.2" x14ac:dyDescent="0.25">
      <c r="A5277" s="3" t="s">
        <v>11654</v>
      </c>
      <c r="B5277" s="3" t="s">
        <v>20</v>
      </c>
      <c r="C5277" s="3" t="s">
        <v>30</v>
      </c>
      <c r="D5277" s="3" t="s">
        <v>34</v>
      </c>
      <c r="E5277" s="3" t="s">
        <v>17</v>
      </c>
      <c r="F5277" s="3" t="s">
        <v>11655</v>
      </c>
      <c r="G5277" s="3" t="s">
        <v>11656</v>
      </c>
      <c r="H5277" s="3">
        <v>65</v>
      </c>
      <c r="I5277" s="3">
        <v>32.86</v>
      </c>
      <c r="J5277" s="3">
        <v>15</v>
      </c>
      <c r="K5277" s="3">
        <v>492.9</v>
      </c>
      <c r="L5277" s="3" t="s">
        <v>27</v>
      </c>
      <c r="M5277" s="5">
        <v>4</v>
      </c>
      <c r="N5277" s="6" t="str">
        <f>IF(ev_charging_network_usage_!$I5277&lt;=10,"Low",IF(ev_charging_network_usage_!$I5277&lt;=30,"Medium","High"))</f>
        <v>High</v>
      </c>
      <c r="O5277" s="6" t="str">
        <f t="shared" si="333"/>
        <v>Medium Satisfaction</v>
      </c>
      <c r="P5277" s="6" t="str">
        <f>IF(ev_charging_network_usage_!$H5277&lt;30,"Short Charging",IF(ev_charging_network_usage_!$H5277&lt;=60,"Medium Charging","Long Charging"))</f>
        <v>Long Charging</v>
      </c>
      <c r="Q5277" s="6">
        <f t="shared" si="332"/>
        <v>2</v>
      </c>
      <c r="R5277" s="30">
        <f t="shared" si="330"/>
        <v>0.11180555555555556</v>
      </c>
      <c r="S5277" s="28">
        <f t="shared" si="331"/>
        <v>45042</v>
      </c>
      <c r="T5277" s="28"/>
    </row>
    <row r="5278" spans="1:20" ht="13.2" x14ac:dyDescent="0.25">
      <c r="A5278" s="7" t="s">
        <v>11657</v>
      </c>
      <c r="B5278" s="7" t="s">
        <v>59</v>
      </c>
      <c r="C5278" s="7" t="s">
        <v>15</v>
      </c>
      <c r="D5278" s="7" t="s">
        <v>16</v>
      </c>
      <c r="E5278" s="7" t="s">
        <v>35</v>
      </c>
      <c r="F5278" s="7" t="s">
        <v>11658</v>
      </c>
      <c r="G5278" s="7" t="s">
        <v>11659</v>
      </c>
      <c r="H5278" s="7">
        <v>83</v>
      </c>
      <c r="I5278" s="7">
        <v>33.630000000000003</v>
      </c>
      <c r="J5278" s="7">
        <v>10</v>
      </c>
      <c r="K5278" s="7">
        <v>336.3</v>
      </c>
      <c r="L5278" s="7" t="s">
        <v>38</v>
      </c>
      <c r="M5278" s="9">
        <v>4</v>
      </c>
      <c r="N5278" s="6" t="str">
        <f>IF(ev_charging_network_usage_!$I5278&lt;=10,"Low",IF(ev_charging_network_usage_!$I5278&lt;=30,"Medium","High"))</f>
        <v>High</v>
      </c>
      <c r="O5278" s="6" t="str">
        <f t="shared" si="333"/>
        <v>Medium Satisfaction</v>
      </c>
      <c r="P5278" s="6" t="str">
        <f>IF(ev_charging_network_usage_!$H5278&lt;30,"Short Charging",IF(ev_charging_network_usage_!$H5278&lt;=60,"Medium Charging","Long Charging"))</f>
        <v>Long Charging</v>
      </c>
      <c r="Q5278" s="6">
        <f t="shared" si="332"/>
        <v>3</v>
      </c>
      <c r="R5278" s="30">
        <f t="shared" si="330"/>
        <v>0.19305555555555556</v>
      </c>
      <c r="S5278" s="28">
        <f t="shared" si="331"/>
        <v>45612</v>
      </c>
      <c r="T5278" s="28"/>
    </row>
    <row r="5279" spans="1:20" ht="13.2" x14ac:dyDescent="0.25">
      <c r="A5279" s="3" t="s">
        <v>11660</v>
      </c>
      <c r="B5279" s="3" t="s">
        <v>14</v>
      </c>
      <c r="C5279" s="3" t="s">
        <v>15</v>
      </c>
      <c r="D5279" s="3" t="s">
        <v>16</v>
      </c>
      <c r="E5279" s="3" t="s">
        <v>17</v>
      </c>
      <c r="F5279" s="4">
        <v>45202.6875</v>
      </c>
      <c r="G5279" s="4">
        <v>45202.717361111114</v>
      </c>
      <c r="H5279" s="3">
        <v>43</v>
      </c>
      <c r="I5279" s="3">
        <v>9.08</v>
      </c>
      <c r="J5279" s="3">
        <v>8</v>
      </c>
      <c r="K5279" s="3">
        <v>72.64</v>
      </c>
      <c r="L5279" s="3" t="s">
        <v>27</v>
      </c>
      <c r="M5279" s="5">
        <v>3</v>
      </c>
      <c r="N5279" s="6" t="str">
        <f>IF(ev_charging_network_usage_!$I5279&lt;=10,"Low",IF(ev_charging_network_usage_!$I5279&lt;=30,"Medium","High"))</f>
        <v>Low</v>
      </c>
      <c r="O5279" s="6" t="str">
        <f t="shared" si="333"/>
        <v>Medium Satisfaction</v>
      </c>
      <c r="P5279" s="6" t="str">
        <f>IF(ev_charging_network_usage_!$H5279&lt;30,"Short Charging",IF(ev_charging_network_usage_!$H5279&lt;=60,"Medium Charging","Long Charging"))</f>
        <v>Medium Charging</v>
      </c>
      <c r="Q5279" s="6">
        <f t="shared" si="332"/>
        <v>3</v>
      </c>
      <c r="R5279" s="30">
        <f t="shared" si="330"/>
        <v>0.6875</v>
      </c>
      <c r="S5279" s="28">
        <f t="shared" si="331"/>
        <v>45202</v>
      </c>
      <c r="T5279" s="28"/>
    </row>
    <row r="5280" spans="1:20" ht="13.2" x14ac:dyDescent="0.25">
      <c r="A5280" s="7" t="s">
        <v>11661</v>
      </c>
      <c r="B5280" s="7" t="s">
        <v>78</v>
      </c>
      <c r="C5280" s="7" t="s">
        <v>30</v>
      </c>
      <c r="D5280" s="7" t="s">
        <v>31</v>
      </c>
      <c r="E5280" s="7" t="s">
        <v>35</v>
      </c>
      <c r="F5280" s="7" t="s">
        <v>11662</v>
      </c>
      <c r="G5280" s="7" t="s">
        <v>11663</v>
      </c>
      <c r="H5280" s="7">
        <v>101</v>
      </c>
      <c r="I5280" s="7">
        <v>12.3</v>
      </c>
      <c r="J5280" s="7">
        <v>15</v>
      </c>
      <c r="K5280" s="7">
        <v>184.5</v>
      </c>
      <c r="L5280" s="7" t="s">
        <v>38</v>
      </c>
      <c r="M5280" s="9">
        <v>2</v>
      </c>
      <c r="N5280" s="6" t="str">
        <f>IF(ev_charging_network_usage_!$I5280&lt;=10,"Low",IF(ev_charging_network_usage_!$I5280&lt;=30,"Medium","High"))</f>
        <v>Medium</v>
      </c>
      <c r="O5280" s="6" t="str">
        <f t="shared" si="333"/>
        <v>Low Satisfaction</v>
      </c>
      <c r="P5280" s="6" t="str">
        <f>IF(ev_charging_network_usage_!$H5280&lt;30,"Short Charging",IF(ev_charging_network_usage_!$H5280&lt;=60,"Medium Charging","Long Charging"))</f>
        <v>Long Charging</v>
      </c>
      <c r="Q5280" s="6">
        <f t="shared" si="332"/>
        <v>2</v>
      </c>
      <c r="R5280" s="30">
        <f t="shared" si="330"/>
        <v>0.22430555555555556</v>
      </c>
      <c r="S5280" s="28">
        <f t="shared" si="331"/>
        <v>44954</v>
      </c>
      <c r="T5280" s="28"/>
    </row>
    <row r="5281" spans="1:20" ht="13.2" x14ac:dyDescent="0.25">
      <c r="A5281" s="3" t="s">
        <v>11664</v>
      </c>
      <c r="B5281" s="3" t="s">
        <v>78</v>
      </c>
      <c r="C5281" s="3" t="s">
        <v>30</v>
      </c>
      <c r="D5281" s="3" t="s">
        <v>22</v>
      </c>
      <c r="E5281" s="3" t="s">
        <v>35</v>
      </c>
      <c r="F5281" s="4">
        <v>45453.638888888891</v>
      </c>
      <c r="G5281" s="4">
        <v>45453.669444444444</v>
      </c>
      <c r="H5281" s="3">
        <v>44</v>
      </c>
      <c r="I5281" s="3">
        <v>44.67</v>
      </c>
      <c r="J5281" s="3">
        <v>8</v>
      </c>
      <c r="K5281" s="3">
        <v>357.36</v>
      </c>
      <c r="L5281" s="3" t="s">
        <v>27</v>
      </c>
      <c r="M5281" s="5">
        <v>4</v>
      </c>
      <c r="N5281" s="6" t="str">
        <f>IF(ev_charging_network_usage_!$I5281&lt;=10,"Low",IF(ev_charging_network_usage_!$I5281&lt;=30,"Medium","High"))</f>
        <v>High</v>
      </c>
      <c r="O5281" s="6" t="str">
        <f t="shared" si="333"/>
        <v>Medium Satisfaction</v>
      </c>
      <c r="P5281" s="6" t="str">
        <f>IF(ev_charging_network_usage_!$H5281&lt;30,"Short Charging",IF(ev_charging_network_usage_!$H5281&lt;=60,"Medium Charging","Long Charging"))</f>
        <v>Medium Charging</v>
      </c>
      <c r="Q5281" s="6">
        <f t="shared" si="332"/>
        <v>2</v>
      </c>
      <c r="R5281" s="30">
        <f t="shared" si="330"/>
        <v>0.63888888888888884</v>
      </c>
      <c r="S5281" s="28">
        <f t="shared" si="331"/>
        <v>45453</v>
      </c>
      <c r="T5281" s="28"/>
    </row>
    <row r="5282" spans="1:20" ht="13.2" x14ac:dyDescent="0.25">
      <c r="A5282" s="7" t="s">
        <v>11665</v>
      </c>
      <c r="B5282" s="7" t="s">
        <v>78</v>
      </c>
      <c r="C5282" s="7" t="s">
        <v>30</v>
      </c>
      <c r="D5282" s="7" t="s">
        <v>22</v>
      </c>
      <c r="E5282" s="7" t="s">
        <v>17</v>
      </c>
      <c r="F5282" s="8">
        <v>45082.977777777778</v>
      </c>
      <c r="G5282" s="8">
        <v>45112.044444444444</v>
      </c>
      <c r="H5282" s="7">
        <v>96</v>
      </c>
      <c r="I5282" s="7">
        <v>26.27</v>
      </c>
      <c r="J5282" s="7">
        <v>10</v>
      </c>
      <c r="K5282" s="7">
        <v>262.7</v>
      </c>
      <c r="L5282" s="7" t="s">
        <v>27</v>
      </c>
      <c r="M5282" s="9">
        <v>4</v>
      </c>
      <c r="N5282" s="6" t="str">
        <f>IF(ev_charging_network_usage_!$I5282&lt;=10,"Low",IF(ev_charging_network_usage_!$I5282&lt;=30,"Medium","High"))</f>
        <v>Medium</v>
      </c>
      <c r="O5282" s="6" t="str">
        <f t="shared" si="333"/>
        <v>Medium Satisfaction</v>
      </c>
      <c r="P5282" s="6" t="str">
        <f>IF(ev_charging_network_usage_!$H5282&lt;30,"Short Charging",IF(ev_charging_network_usage_!$H5282&lt;=60,"Medium Charging","Long Charging"))</f>
        <v>Long Charging</v>
      </c>
      <c r="Q5282" s="6">
        <f t="shared" si="332"/>
        <v>2</v>
      </c>
      <c r="R5282" s="30">
        <f t="shared" si="330"/>
        <v>0.97777777777777775</v>
      </c>
      <c r="S5282" s="28">
        <f t="shared" si="331"/>
        <v>45082</v>
      </c>
      <c r="T5282" s="28"/>
    </row>
    <row r="5283" spans="1:20" ht="13.2" x14ac:dyDescent="0.25">
      <c r="A5283" s="3" t="s">
        <v>11666</v>
      </c>
      <c r="B5283" s="3" t="s">
        <v>48</v>
      </c>
      <c r="C5283" s="3" t="s">
        <v>15</v>
      </c>
      <c r="D5283" s="3" t="s">
        <v>22</v>
      </c>
      <c r="E5283" s="3" t="s">
        <v>35</v>
      </c>
      <c r="F5283" s="4">
        <v>45330.826388888891</v>
      </c>
      <c r="G5283" s="4">
        <v>45330.85</v>
      </c>
      <c r="H5283" s="3">
        <v>34</v>
      </c>
      <c r="I5283" s="3">
        <v>23.06</v>
      </c>
      <c r="J5283" s="3">
        <v>15</v>
      </c>
      <c r="K5283" s="3">
        <v>345.9</v>
      </c>
      <c r="L5283" s="3" t="s">
        <v>27</v>
      </c>
      <c r="M5283" s="5">
        <v>5</v>
      </c>
      <c r="N5283" s="6" t="str">
        <f>IF(ev_charging_network_usage_!$I5283&lt;=10,"Low",IF(ev_charging_network_usage_!$I5283&lt;=30,"Medium","High"))</f>
        <v>Medium</v>
      </c>
      <c r="O5283" s="6" t="str">
        <f t="shared" si="333"/>
        <v>High Satisfaction</v>
      </c>
      <c r="P5283" s="6" t="str">
        <f>IF(ev_charging_network_usage_!$H5283&lt;30,"Short Charging",IF(ev_charging_network_usage_!$H5283&lt;=60,"Medium Charging","Long Charging"))</f>
        <v>Medium Charging</v>
      </c>
      <c r="Q5283" s="6">
        <f t="shared" si="332"/>
        <v>3</v>
      </c>
      <c r="R5283" s="30">
        <f t="shared" si="330"/>
        <v>0.82638888888888884</v>
      </c>
      <c r="S5283" s="28">
        <f t="shared" si="331"/>
        <v>45330</v>
      </c>
      <c r="T5283" s="28"/>
    </row>
    <row r="5284" spans="1:20" ht="13.2" x14ac:dyDescent="0.25">
      <c r="A5284" s="7" t="s">
        <v>11667</v>
      </c>
      <c r="B5284" s="7" t="s">
        <v>78</v>
      </c>
      <c r="C5284" s="7" t="s">
        <v>21</v>
      </c>
      <c r="D5284" s="7" t="s">
        <v>31</v>
      </c>
      <c r="E5284" s="7" t="s">
        <v>35</v>
      </c>
      <c r="F5284" s="7" t="s">
        <v>11668</v>
      </c>
      <c r="G5284" s="7" t="s">
        <v>11669</v>
      </c>
      <c r="H5284" s="7">
        <v>74</v>
      </c>
      <c r="I5284" s="7">
        <v>13.51</v>
      </c>
      <c r="J5284" s="7">
        <v>10</v>
      </c>
      <c r="K5284" s="7">
        <v>135.1</v>
      </c>
      <c r="L5284" s="7" t="s">
        <v>38</v>
      </c>
      <c r="M5284" s="9">
        <v>5</v>
      </c>
      <c r="N5284" s="6" t="str">
        <f>IF(ev_charging_network_usage_!$I5284&lt;=10,"Low",IF(ev_charging_network_usage_!$I5284&lt;=30,"Medium","High"))</f>
        <v>Medium</v>
      </c>
      <c r="O5284" s="6" t="str">
        <f t="shared" si="333"/>
        <v>High Satisfaction</v>
      </c>
      <c r="P5284" s="6" t="str">
        <f>IF(ev_charging_network_usage_!$H5284&lt;30,"Short Charging",IF(ev_charging_network_usage_!$H5284&lt;=60,"Medium Charging","Long Charging"))</f>
        <v>Long Charging</v>
      </c>
      <c r="Q5284" s="6">
        <f t="shared" si="332"/>
        <v>1</v>
      </c>
      <c r="R5284" s="30">
        <f t="shared" si="330"/>
        <v>0.12638888888888888</v>
      </c>
      <c r="S5284" s="28">
        <f t="shared" si="331"/>
        <v>45095</v>
      </c>
      <c r="T5284" s="28"/>
    </row>
    <row r="5285" spans="1:20" ht="13.2" x14ac:dyDescent="0.25">
      <c r="A5285" s="3" t="s">
        <v>11670</v>
      </c>
      <c r="B5285" s="3" t="s">
        <v>55</v>
      </c>
      <c r="C5285" s="3" t="s">
        <v>15</v>
      </c>
      <c r="D5285" s="3" t="s">
        <v>34</v>
      </c>
      <c r="E5285" s="3" t="s">
        <v>17</v>
      </c>
      <c r="F5285" s="3" t="s">
        <v>11671</v>
      </c>
      <c r="G5285" s="3" t="s">
        <v>11672</v>
      </c>
      <c r="H5285" s="3">
        <v>90</v>
      </c>
      <c r="I5285" s="3">
        <v>2.8</v>
      </c>
      <c r="J5285" s="3">
        <v>8</v>
      </c>
      <c r="K5285" s="3">
        <v>22.4</v>
      </c>
      <c r="L5285" s="3" t="s">
        <v>23</v>
      </c>
      <c r="M5285" s="5">
        <v>5</v>
      </c>
      <c r="N5285" s="6" t="str">
        <f>IF(ev_charging_network_usage_!$I5285&lt;=10,"Low",IF(ev_charging_network_usage_!$I5285&lt;=30,"Medium","High"))</f>
        <v>Low</v>
      </c>
      <c r="O5285" s="6" t="str">
        <f t="shared" si="333"/>
        <v>High Satisfaction</v>
      </c>
      <c r="P5285" s="6" t="str">
        <f>IF(ev_charging_network_usage_!$H5285&lt;30,"Short Charging",IF(ev_charging_network_usage_!$H5285&lt;=60,"Medium Charging","Long Charging"))</f>
        <v>Long Charging</v>
      </c>
      <c r="Q5285" s="6">
        <f t="shared" si="332"/>
        <v>3</v>
      </c>
      <c r="R5285" s="30">
        <f t="shared" si="330"/>
        <v>0.10972222222222222</v>
      </c>
      <c r="S5285" s="28">
        <f t="shared" si="331"/>
        <v>45612</v>
      </c>
      <c r="T5285" s="28"/>
    </row>
    <row r="5286" spans="1:20" ht="13.2" x14ac:dyDescent="0.25">
      <c r="A5286" s="7" t="s">
        <v>11673</v>
      </c>
      <c r="B5286" s="7" t="s">
        <v>78</v>
      </c>
      <c r="C5286" s="7" t="s">
        <v>15</v>
      </c>
      <c r="D5286" s="7" t="s">
        <v>34</v>
      </c>
      <c r="E5286" s="7" t="s">
        <v>17</v>
      </c>
      <c r="F5286" s="7" t="s">
        <v>3539</v>
      </c>
      <c r="G5286" s="7" t="s">
        <v>11674</v>
      </c>
      <c r="H5286" s="7">
        <v>63</v>
      </c>
      <c r="I5286" s="7">
        <v>47.51</v>
      </c>
      <c r="J5286" s="7">
        <v>15</v>
      </c>
      <c r="K5286" s="7">
        <v>712.65</v>
      </c>
      <c r="L5286" s="7" t="s">
        <v>27</v>
      </c>
      <c r="M5286" s="9">
        <v>4</v>
      </c>
      <c r="N5286" s="6" t="str">
        <f>IF(ev_charging_network_usage_!$I5286&lt;=10,"Low",IF(ev_charging_network_usage_!$I5286&lt;=30,"Medium","High"))</f>
        <v>High</v>
      </c>
      <c r="O5286" s="6" t="str">
        <f t="shared" si="333"/>
        <v>Medium Satisfaction</v>
      </c>
      <c r="P5286" s="6" t="str">
        <f>IF(ev_charging_network_usage_!$H5286&lt;30,"Short Charging",IF(ev_charging_network_usage_!$H5286&lt;=60,"Medium Charging","Long Charging"))</f>
        <v>Long Charging</v>
      </c>
      <c r="Q5286" s="6">
        <f t="shared" si="332"/>
        <v>3</v>
      </c>
      <c r="R5286" s="30">
        <f t="shared" si="330"/>
        <v>0.18819444444444444</v>
      </c>
      <c r="S5286" s="28">
        <f t="shared" si="331"/>
        <v>45306</v>
      </c>
      <c r="T5286" s="28"/>
    </row>
    <row r="5287" spans="1:20" ht="13.2" x14ac:dyDescent="0.25">
      <c r="A5287" s="3" t="s">
        <v>11675</v>
      </c>
      <c r="B5287" s="3" t="s">
        <v>20</v>
      </c>
      <c r="C5287" s="3" t="s">
        <v>15</v>
      </c>
      <c r="D5287" s="3" t="s">
        <v>22</v>
      </c>
      <c r="E5287" s="3" t="s">
        <v>17</v>
      </c>
      <c r="F5287" s="4">
        <v>45149.640277777777</v>
      </c>
      <c r="G5287" s="4">
        <v>45149.647222222222</v>
      </c>
      <c r="H5287" s="3">
        <v>10</v>
      </c>
      <c r="I5287" s="3">
        <v>17.53</v>
      </c>
      <c r="J5287" s="3">
        <v>8</v>
      </c>
      <c r="K5287" s="3">
        <v>140.24</v>
      </c>
      <c r="L5287" s="3" t="s">
        <v>18</v>
      </c>
      <c r="M5287" s="5">
        <v>2</v>
      </c>
      <c r="N5287" s="6" t="str">
        <f>IF(ev_charging_network_usage_!$I5287&lt;=10,"Low",IF(ev_charging_network_usage_!$I5287&lt;=30,"Medium","High"))</f>
        <v>Medium</v>
      </c>
      <c r="O5287" s="6" t="str">
        <f t="shared" si="333"/>
        <v>Low Satisfaction</v>
      </c>
      <c r="P5287" s="6" t="str">
        <f>IF(ev_charging_network_usage_!$H5287&lt;30,"Short Charging",IF(ev_charging_network_usage_!$H5287&lt;=60,"Medium Charging","Long Charging"))</f>
        <v>Short Charging</v>
      </c>
      <c r="Q5287" s="6">
        <f t="shared" si="332"/>
        <v>3</v>
      </c>
      <c r="R5287" s="30">
        <f t="shared" si="330"/>
        <v>0.64027777777777772</v>
      </c>
      <c r="S5287" s="28">
        <f t="shared" si="331"/>
        <v>45149</v>
      </c>
      <c r="T5287" s="28"/>
    </row>
    <row r="5288" spans="1:20" ht="13.2" x14ac:dyDescent="0.25">
      <c r="A5288" s="7" t="s">
        <v>11676</v>
      </c>
      <c r="B5288" s="7" t="s">
        <v>78</v>
      </c>
      <c r="C5288" s="7" t="s">
        <v>15</v>
      </c>
      <c r="D5288" s="7" t="s">
        <v>34</v>
      </c>
      <c r="E5288" s="7" t="s">
        <v>35</v>
      </c>
      <c r="F5288" s="8">
        <v>45208.42083333333</v>
      </c>
      <c r="G5288" s="8">
        <v>45208.488194444442</v>
      </c>
      <c r="H5288" s="7">
        <v>97</v>
      </c>
      <c r="I5288" s="7">
        <v>46.05</v>
      </c>
      <c r="J5288" s="7">
        <v>10</v>
      </c>
      <c r="K5288" s="7">
        <v>460.5</v>
      </c>
      <c r="L5288" s="7" t="s">
        <v>23</v>
      </c>
      <c r="M5288" s="9">
        <v>1</v>
      </c>
      <c r="N5288" s="6" t="str">
        <f>IF(ev_charging_network_usage_!$I5288&lt;=10,"Low",IF(ev_charging_network_usage_!$I5288&lt;=30,"Medium","High"))</f>
        <v>High</v>
      </c>
      <c r="O5288" s="6" t="str">
        <f t="shared" si="333"/>
        <v>Low Satisfaction</v>
      </c>
      <c r="P5288" s="6" t="str">
        <f>IF(ev_charging_network_usage_!$H5288&lt;30,"Short Charging",IF(ev_charging_network_usage_!$H5288&lt;=60,"Medium Charging","Long Charging"))</f>
        <v>Long Charging</v>
      </c>
      <c r="Q5288" s="6">
        <f t="shared" si="332"/>
        <v>3</v>
      </c>
      <c r="R5288" s="30">
        <f t="shared" si="330"/>
        <v>0.42083333333333334</v>
      </c>
      <c r="S5288" s="28">
        <f t="shared" si="331"/>
        <v>45208</v>
      </c>
      <c r="T5288" s="28"/>
    </row>
    <row r="5289" spans="1:20" ht="13.2" x14ac:dyDescent="0.25">
      <c r="A5289" s="3" t="s">
        <v>11677</v>
      </c>
      <c r="B5289" s="3" t="s">
        <v>59</v>
      </c>
      <c r="C5289" s="3" t="s">
        <v>15</v>
      </c>
      <c r="D5289" s="3" t="s">
        <v>22</v>
      </c>
      <c r="E5289" s="3" t="s">
        <v>17</v>
      </c>
      <c r="F5289" s="4">
        <v>45506.755555555559</v>
      </c>
      <c r="G5289" s="4">
        <v>45506.82708333333</v>
      </c>
      <c r="H5289" s="3">
        <v>103</v>
      </c>
      <c r="I5289" s="3">
        <v>47.76</v>
      </c>
      <c r="J5289" s="3">
        <v>12</v>
      </c>
      <c r="K5289" s="3">
        <v>573.12</v>
      </c>
      <c r="L5289" s="3" t="s">
        <v>27</v>
      </c>
      <c r="M5289" s="5">
        <v>2</v>
      </c>
      <c r="N5289" s="6" t="str">
        <f>IF(ev_charging_network_usage_!$I5289&lt;=10,"Low",IF(ev_charging_network_usage_!$I5289&lt;=30,"Medium","High"))</f>
        <v>High</v>
      </c>
      <c r="O5289" s="6" t="str">
        <f t="shared" si="333"/>
        <v>Low Satisfaction</v>
      </c>
      <c r="P5289" s="6" t="str">
        <f>IF(ev_charging_network_usage_!$H5289&lt;30,"Short Charging",IF(ev_charging_network_usage_!$H5289&lt;=60,"Medium Charging","Long Charging"))</f>
        <v>Long Charging</v>
      </c>
      <c r="Q5289" s="6">
        <f t="shared" si="332"/>
        <v>3</v>
      </c>
      <c r="R5289" s="30">
        <f t="shared" si="330"/>
        <v>0.75555555555555554</v>
      </c>
      <c r="S5289" s="28">
        <f t="shared" si="331"/>
        <v>45506</v>
      </c>
      <c r="T5289" s="28"/>
    </row>
    <row r="5290" spans="1:20" ht="13.2" x14ac:dyDescent="0.25">
      <c r="A5290" s="7" t="s">
        <v>11678</v>
      </c>
      <c r="B5290" s="7" t="s">
        <v>14</v>
      </c>
      <c r="C5290" s="7" t="s">
        <v>15</v>
      </c>
      <c r="D5290" s="7" t="s">
        <v>16</v>
      </c>
      <c r="E5290" s="7" t="s">
        <v>35</v>
      </c>
      <c r="F5290" s="7" t="s">
        <v>11679</v>
      </c>
      <c r="G5290" s="7" t="s">
        <v>11680</v>
      </c>
      <c r="H5290" s="7">
        <v>70</v>
      </c>
      <c r="I5290" s="7">
        <v>16.45</v>
      </c>
      <c r="J5290" s="7">
        <v>15</v>
      </c>
      <c r="K5290" s="7">
        <v>246.75</v>
      </c>
      <c r="L5290" s="7" t="s">
        <v>18</v>
      </c>
      <c r="M5290" s="9">
        <v>1</v>
      </c>
      <c r="N5290" s="6" t="str">
        <f>IF(ev_charging_network_usage_!$I5290&lt;=10,"Low",IF(ev_charging_network_usage_!$I5290&lt;=30,"Medium","High"))</f>
        <v>Medium</v>
      </c>
      <c r="O5290" s="6" t="str">
        <f t="shared" si="333"/>
        <v>Low Satisfaction</v>
      </c>
      <c r="P5290" s="6" t="str">
        <f>IF(ev_charging_network_usage_!$H5290&lt;30,"Short Charging",IF(ev_charging_network_usage_!$H5290&lt;=60,"Medium Charging","Long Charging"))</f>
        <v>Long Charging</v>
      </c>
      <c r="Q5290" s="6">
        <f t="shared" si="332"/>
        <v>3</v>
      </c>
      <c r="R5290" s="30">
        <f t="shared" si="330"/>
        <v>4.3055555555555555E-2</v>
      </c>
      <c r="S5290" s="28">
        <f t="shared" si="331"/>
        <v>45466</v>
      </c>
      <c r="T5290" s="28"/>
    </row>
    <row r="5291" spans="1:20" ht="13.2" x14ac:dyDescent="0.25">
      <c r="A5291" s="3" t="s">
        <v>11681</v>
      </c>
      <c r="B5291" s="3" t="s">
        <v>55</v>
      </c>
      <c r="C5291" s="3" t="s">
        <v>15</v>
      </c>
      <c r="D5291" s="3" t="s">
        <v>16</v>
      </c>
      <c r="E5291" s="3" t="s">
        <v>35</v>
      </c>
      <c r="F5291" s="3" t="s">
        <v>11682</v>
      </c>
      <c r="G5291" s="3" t="s">
        <v>11683</v>
      </c>
      <c r="H5291" s="3">
        <v>106</v>
      </c>
      <c r="I5291" s="3">
        <v>31.77</v>
      </c>
      <c r="J5291" s="3">
        <v>12</v>
      </c>
      <c r="K5291" s="3">
        <v>381.24</v>
      </c>
      <c r="L5291" s="3" t="s">
        <v>18</v>
      </c>
      <c r="M5291" s="5">
        <v>5</v>
      </c>
      <c r="N5291" s="6" t="str">
        <f>IF(ev_charging_network_usage_!$I5291&lt;=10,"Low",IF(ev_charging_network_usage_!$I5291&lt;=30,"Medium","High"))</f>
        <v>High</v>
      </c>
      <c r="O5291" s="6" t="str">
        <f t="shared" si="333"/>
        <v>High Satisfaction</v>
      </c>
      <c r="P5291" s="6" t="str">
        <f>IF(ev_charging_network_usage_!$H5291&lt;30,"Short Charging",IF(ev_charging_network_usage_!$H5291&lt;=60,"Medium Charging","Long Charging"))</f>
        <v>Long Charging</v>
      </c>
      <c r="Q5291" s="6">
        <f t="shared" si="332"/>
        <v>3</v>
      </c>
      <c r="R5291" s="30">
        <f t="shared" si="330"/>
        <v>0.56111111111111112</v>
      </c>
      <c r="S5291" s="28">
        <f t="shared" si="331"/>
        <v>45033</v>
      </c>
      <c r="T5291" s="28"/>
    </row>
    <row r="5292" spans="1:20" ht="13.2" x14ac:dyDescent="0.25">
      <c r="A5292" s="7" t="s">
        <v>11684</v>
      </c>
      <c r="B5292" s="7" t="s">
        <v>78</v>
      </c>
      <c r="C5292" s="7" t="s">
        <v>30</v>
      </c>
      <c r="D5292" s="7" t="s">
        <v>31</v>
      </c>
      <c r="E5292" s="7" t="s">
        <v>35</v>
      </c>
      <c r="F5292" s="7" t="s">
        <v>11685</v>
      </c>
      <c r="G5292" s="7" t="s">
        <v>11686</v>
      </c>
      <c r="H5292" s="7">
        <v>18</v>
      </c>
      <c r="I5292" s="7">
        <v>22.6</v>
      </c>
      <c r="J5292" s="7">
        <v>12</v>
      </c>
      <c r="K5292" s="7">
        <v>271.2</v>
      </c>
      <c r="L5292" s="7" t="s">
        <v>27</v>
      </c>
      <c r="M5292" s="9">
        <v>1</v>
      </c>
      <c r="N5292" s="6" t="str">
        <f>IF(ev_charging_network_usage_!$I5292&lt;=10,"Low",IF(ev_charging_network_usage_!$I5292&lt;=30,"Medium","High"))</f>
        <v>Medium</v>
      </c>
      <c r="O5292" s="6" t="str">
        <f t="shared" si="333"/>
        <v>Low Satisfaction</v>
      </c>
      <c r="P5292" s="6" t="str">
        <f>IF(ev_charging_network_usage_!$H5292&lt;30,"Short Charging",IF(ev_charging_network_usage_!$H5292&lt;=60,"Medium Charging","Long Charging"))</f>
        <v>Short Charging</v>
      </c>
      <c r="Q5292" s="6">
        <f t="shared" si="332"/>
        <v>2</v>
      </c>
      <c r="R5292" s="30">
        <f t="shared" si="330"/>
        <v>1.7361111111111112E-2</v>
      </c>
      <c r="S5292" s="28">
        <f t="shared" si="331"/>
        <v>45527</v>
      </c>
      <c r="T5292" s="28"/>
    </row>
    <row r="5293" spans="1:20" ht="13.2" x14ac:dyDescent="0.25">
      <c r="A5293" s="3" t="s">
        <v>11687</v>
      </c>
      <c r="B5293" s="3" t="s">
        <v>43</v>
      </c>
      <c r="C5293" s="3" t="s">
        <v>21</v>
      </c>
      <c r="D5293" s="3" t="s">
        <v>34</v>
      </c>
      <c r="E5293" s="3" t="s">
        <v>35</v>
      </c>
      <c r="F5293" s="3" t="s">
        <v>11688</v>
      </c>
      <c r="G5293" s="3" t="s">
        <v>11689</v>
      </c>
      <c r="H5293" s="3">
        <v>13</v>
      </c>
      <c r="I5293" s="3">
        <v>28.58</v>
      </c>
      <c r="J5293" s="3">
        <v>15</v>
      </c>
      <c r="K5293" s="3">
        <v>428.7</v>
      </c>
      <c r="L5293" s="3" t="s">
        <v>18</v>
      </c>
      <c r="M5293" s="5">
        <v>5</v>
      </c>
      <c r="N5293" s="6" t="str">
        <f>IF(ev_charging_network_usage_!$I5293&lt;=10,"Low",IF(ev_charging_network_usage_!$I5293&lt;=30,"Medium","High"))</f>
        <v>Medium</v>
      </c>
      <c r="O5293" s="6" t="str">
        <f t="shared" si="333"/>
        <v>High Satisfaction</v>
      </c>
      <c r="P5293" s="6" t="str">
        <f>IF(ev_charging_network_usage_!$H5293&lt;30,"Short Charging",IF(ev_charging_network_usage_!$H5293&lt;=60,"Medium Charging","Long Charging"))</f>
        <v>Short Charging</v>
      </c>
      <c r="Q5293" s="6">
        <f t="shared" si="332"/>
        <v>1</v>
      </c>
      <c r="R5293" s="30">
        <f t="shared" si="330"/>
        <v>0.23333333333333334</v>
      </c>
      <c r="S5293" s="28">
        <f t="shared" si="331"/>
        <v>45340</v>
      </c>
      <c r="T5293" s="28"/>
    </row>
    <row r="5294" spans="1:20" ht="13.2" x14ac:dyDescent="0.25">
      <c r="A5294" s="7" t="s">
        <v>11690</v>
      </c>
      <c r="B5294" s="7" t="s">
        <v>43</v>
      </c>
      <c r="C5294" s="7" t="s">
        <v>15</v>
      </c>
      <c r="D5294" s="7" t="s">
        <v>31</v>
      </c>
      <c r="E5294" s="7" t="s">
        <v>35</v>
      </c>
      <c r="F5294" s="8">
        <v>45449.793055555558</v>
      </c>
      <c r="G5294" s="8">
        <v>45449.872916666667</v>
      </c>
      <c r="H5294" s="7">
        <v>115</v>
      </c>
      <c r="I5294" s="7">
        <v>13.96</v>
      </c>
      <c r="J5294" s="7">
        <v>12</v>
      </c>
      <c r="K5294" s="7">
        <v>167.52</v>
      </c>
      <c r="L5294" s="7" t="s">
        <v>18</v>
      </c>
      <c r="M5294" s="9">
        <v>5</v>
      </c>
      <c r="N5294" s="6" t="str">
        <f>IF(ev_charging_network_usage_!$I5294&lt;=10,"Low",IF(ev_charging_network_usage_!$I5294&lt;=30,"Medium","High"))</f>
        <v>Medium</v>
      </c>
      <c r="O5294" s="6" t="str">
        <f t="shared" si="333"/>
        <v>High Satisfaction</v>
      </c>
      <c r="P5294" s="6" t="str">
        <f>IF(ev_charging_network_usage_!$H5294&lt;30,"Short Charging",IF(ev_charging_network_usage_!$H5294&lt;=60,"Medium Charging","Long Charging"))</f>
        <v>Long Charging</v>
      </c>
      <c r="Q5294" s="6">
        <f t="shared" si="332"/>
        <v>3</v>
      </c>
      <c r="R5294" s="30">
        <f t="shared" si="330"/>
        <v>0.79305555555555551</v>
      </c>
      <c r="S5294" s="28">
        <f t="shared" si="331"/>
        <v>45449</v>
      </c>
      <c r="T5294" s="28"/>
    </row>
    <row r="5295" spans="1:20" ht="13.2" x14ac:dyDescent="0.25">
      <c r="A5295" s="3" t="s">
        <v>11691</v>
      </c>
      <c r="B5295" s="3" t="s">
        <v>29</v>
      </c>
      <c r="C5295" s="3" t="s">
        <v>21</v>
      </c>
      <c r="D5295" s="3" t="s">
        <v>31</v>
      </c>
      <c r="E5295" s="3" t="s">
        <v>17</v>
      </c>
      <c r="F5295" s="3" t="s">
        <v>11692</v>
      </c>
      <c r="G5295" s="3" t="s">
        <v>11693</v>
      </c>
      <c r="H5295" s="3">
        <v>89</v>
      </c>
      <c r="I5295" s="3">
        <v>43.61</v>
      </c>
      <c r="J5295" s="3">
        <v>8</v>
      </c>
      <c r="K5295" s="3">
        <v>348.88</v>
      </c>
      <c r="L5295" s="3" t="s">
        <v>23</v>
      </c>
      <c r="M5295" s="5">
        <v>4</v>
      </c>
      <c r="N5295" s="6" t="str">
        <f>IF(ev_charging_network_usage_!$I5295&lt;=10,"Low",IF(ev_charging_network_usage_!$I5295&lt;=30,"Medium","High"))</f>
        <v>High</v>
      </c>
      <c r="O5295" s="6" t="str">
        <f t="shared" si="333"/>
        <v>Medium Satisfaction</v>
      </c>
      <c r="P5295" s="6" t="str">
        <f>IF(ev_charging_network_usage_!$H5295&lt;30,"Short Charging",IF(ev_charging_network_usage_!$H5295&lt;=60,"Medium Charging","Long Charging"))</f>
        <v>Long Charging</v>
      </c>
      <c r="Q5295" s="6">
        <f t="shared" si="332"/>
        <v>1</v>
      </c>
      <c r="R5295" s="30">
        <f t="shared" si="330"/>
        <v>0.23125000000000001</v>
      </c>
      <c r="S5295" s="28">
        <f t="shared" si="331"/>
        <v>45500</v>
      </c>
      <c r="T5295" s="28"/>
    </row>
    <row r="5296" spans="1:20" ht="13.2" x14ac:dyDescent="0.25">
      <c r="A5296" s="7" t="s">
        <v>11694</v>
      </c>
      <c r="B5296" s="7" t="s">
        <v>59</v>
      </c>
      <c r="C5296" s="7" t="s">
        <v>15</v>
      </c>
      <c r="D5296" s="7" t="s">
        <v>31</v>
      </c>
      <c r="E5296" s="7" t="s">
        <v>35</v>
      </c>
      <c r="F5296" s="8">
        <v>45265.515277777777</v>
      </c>
      <c r="G5296" s="8">
        <v>45265.588888888888</v>
      </c>
      <c r="H5296" s="7">
        <v>106</v>
      </c>
      <c r="I5296" s="7">
        <v>25.53</v>
      </c>
      <c r="J5296" s="7">
        <v>15</v>
      </c>
      <c r="K5296" s="7">
        <v>382.95</v>
      </c>
      <c r="L5296" s="7" t="s">
        <v>23</v>
      </c>
      <c r="M5296" s="9">
        <v>4</v>
      </c>
      <c r="N5296" s="6" t="str">
        <f>IF(ev_charging_network_usage_!$I5296&lt;=10,"Low",IF(ev_charging_network_usage_!$I5296&lt;=30,"Medium","High"))</f>
        <v>Medium</v>
      </c>
      <c r="O5296" s="6" t="str">
        <f t="shared" si="333"/>
        <v>Medium Satisfaction</v>
      </c>
      <c r="P5296" s="6" t="str">
        <f>IF(ev_charging_network_usage_!$H5296&lt;30,"Short Charging",IF(ev_charging_network_usage_!$H5296&lt;=60,"Medium Charging","Long Charging"))</f>
        <v>Long Charging</v>
      </c>
      <c r="Q5296" s="6">
        <f t="shared" si="332"/>
        <v>3</v>
      </c>
      <c r="R5296" s="30">
        <f t="shared" si="330"/>
        <v>0.51527777777777772</v>
      </c>
      <c r="S5296" s="28">
        <f t="shared" si="331"/>
        <v>45265</v>
      </c>
      <c r="T5296" s="28"/>
    </row>
    <row r="5297" spans="1:20" ht="13.2" x14ac:dyDescent="0.25">
      <c r="A5297" s="3" t="s">
        <v>11695</v>
      </c>
      <c r="B5297" s="3" t="s">
        <v>48</v>
      </c>
      <c r="C5297" s="3" t="s">
        <v>30</v>
      </c>
      <c r="D5297" s="3" t="s">
        <v>22</v>
      </c>
      <c r="E5297" s="3" t="s">
        <v>17</v>
      </c>
      <c r="F5297" s="4">
        <v>45176.519444444442</v>
      </c>
      <c r="G5297" s="4">
        <v>45176.590277777781</v>
      </c>
      <c r="H5297" s="3">
        <v>102</v>
      </c>
      <c r="I5297" s="3">
        <v>17.91</v>
      </c>
      <c r="J5297" s="3">
        <v>15</v>
      </c>
      <c r="K5297" s="3">
        <v>268.64999999999998</v>
      </c>
      <c r="L5297" s="3" t="s">
        <v>27</v>
      </c>
      <c r="M5297" s="5">
        <v>1</v>
      </c>
      <c r="N5297" s="6" t="str">
        <f>IF(ev_charging_network_usage_!$I5297&lt;=10,"Low",IF(ev_charging_network_usage_!$I5297&lt;=30,"Medium","High"))</f>
        <v>Medium</v>
      </c>
      <c r="O5297" s="6" t="str">
        <f t="shared" si="333"/>
        <v>Low Satisfaction</v>
      </c>
      <c r="P5297" s="6" t="str">
        <f>IF(ev_charging_network_usage_!$H5297&lt;30,"Short Charging",IF(ev_charging_network_usage_!$H5297&lt;=60,"Medium Charging","Long Charging"))</f>
        <v>Long Charging</v>
      </c>
      <c r="Q5297" s="6">
        <f t="shared" si="332"/>
        <v>2</v>
      </c>
      <c r="R5297" s="30">
        <f t="shared" si="330"/>
        <v>0.51944444444444449</v>
      </c>
      <c r="S5297" s="28">
        <f t="shared" si="331"/>
        <v>45176</v>
      </c>
      <c r="T5297" s="28"/>
    </row>
    <row r="5298" spans="1:20" ht="13.2" x14ac:dyDescent="0.25">
      <c r="A5298" s="7" t="s">
        <v>11696</v>
      </c>
      <c r="B5298" s="7" t="s">
        <v>78</v>
      </c>
      <c r="C5298" s="7" t="s">
        <v>30</v>
      </c>
      <c r="D5298" s="7" t="s">
        <v>22</v>
      </c>
      <c r="E5298" s="7" t="s">
        <v>17</v>
      </c>
      <c r="F5298" s="8">
        <v>45362.664583333331</v>
      </c>
      <c r="G5298" s="8">
        <v>45362.688888888886</v>
      </c>
      <c r="H5298" s="7">
        <v>35</v>
      </c>
      <c r="I5298" s="7">
        <v>13.21</v>
      </c>
      <c r="J5298" s="7">
        <v>12</v>
      </c>
      <c r="K5298" s="7">
        <v>158.52000000000001</v>
      </c>
      <c r="L5298" s="7" t="s">
        <v>38</v>
      </c>
      <c r="M5298" s="9">
        <v>1</v>
      </c>
      <c r="N5298" s="6" t="str">
        <f>IF(ev_charging_network_usage_!$I5298&lt;=10,"Low",IF(ev_charging_network_usage_!$I5298&lt;=30,"Medium","High"))</f>
        <v>Medium</v>
      </c>
      <c r="O5298" s="6" t="str">
        <f t="shared" si="333"/>
        <v>Low Satisfaction</v>
      </c>
      <c r="P5298" s="6" t="str">
        <f>IF(ev_charging_network_usage_!$H5298&lt;30,"Short Charging",IF(ev_charging_network_usage_!$H5298&lt;=60,"Medium Charging","Long Charging"))</f>
        <v>Medium Charging</v>
      </c>
      <c r="Q5298" s="6">
        <f t="shared" si="332"/>
        <v>2</v>
      </c>
      <c r="R5298" s="30">
        <f t="shared" si="330"/>
        <v>0.6645833333333333</v>
      </c>
      <c r="S5298" s="28">
        <f t="shared" si="331"/>
        <v>45362</v>
      </c>
      <c r="T5298" s="28"/>
    </row>
    <row r="5299" spans="1:20" ht="13.2" x14ac:dyDescent="0.25">
      <c r="A5299" s="3" t="s">
        <v>11697</v>
      </c>
      <c r="B5299" s="3" t="s">
        <v>14</v>
      </c>
      <c r="C5299" s="3" t="s">
        <v>15</v>
      </c>
      <c r="D5299" s="3" t="s">
        <v>16</v>
      </c>
      <c r="E5299" s="3" t="s">
        <v>35</v>
      </c>
      <c r="F5299" s="4">
        <v>45391.847916666666</v>
      </c>
      <c r="G5299" s="4">
        <v>45391.90347222222</v>
      </c>
      <c r="H5299" s="3">
        <v>80</v>
      </c>
      <c r="I5299" s="3">
        <v>21.89</v>
      </c>
      <c r="J5299" s="3">
        <v>8</v>
      </c>
      <c r="K5299" s="3">
        <v>175.12</v>
      </c>
      <c r="L5299" s="3" t="s">
        <v>18</v>
      </c>
      <c r="M5299" s="5">
        <v>5</v>
      </c>
      <c r="N5299" s="6" t="str">
        <f>IF(ev_charging_network_usage_!$I5299&lt;=10,"Low",IF(ev_charging_network_usage_!$I5299&lt;=30,"Medium","High"))</f>
        <v>Medium</v>
      </c>
      <c r="O5299" s="6" t="str">
        <f t="shared" si="333"/>
        <v>High Satisfaction</v>
      </c>
      <c r="P5299" s="6" t="str">
        <f>IF(ev_charging_network_usage_!$H5299&lt;30,"Short Charging",IF(ev_charging_network_usage_!$H5299&lt;=60,"Medium Charging","Long Charging"))</f>
        <v>Long Charging</v>
      </c>
      <c r="Q5299" s="6">
        <f t="shared" si="332"/>
        <v>3</v>
      </c>
      <c r="R5299" s="30">
        <f t="shared" si="330"/>
        <v>0.84791666666666665</v>
      </c>
      <c r="S5299" s="28">
        <f t="shared" si="331"/>
        <v>45391</v>
      </c>
      <c r="T5299" s="28"/>
    </row>
    <row r="5300" spans="1:20" ht="13.2" x14ac:dyDescent="0.25">
      <c r="A5300" s="7" t="s">
        <v>11698</v>
      </c>
      <c r="B5300" s="7" t="s">
        <v>20</v>
      </c>
      <c r="C5300" s="7" t="s">
        <v>30</v>
      </c>
      <c r="D5300" s="7" t="s">
        <v>34</v>
      </c>
      <c r="E5300" s="7" t="s">
        <v>35</v>
      </c>
      <c r="F5300" s="7" t="s">
        <v>11699</v>
      </c>
      <c r="G5300" s="7" t="s">
        <v>11700</v>
      </c>
      <c r="H5300" s="7">
        <v>87</v>
      </c>
      <c r="I5300" s="7">
        <v>26.56</v>
      </c>
      <c r="J5300" s="7">
        <v>10</v>
      </c>
      <c r="K5300" s="7">
        <v>265.60000000000002</v>
      </c>
      <c r="L5300" s="7" t="s">
        <v>23</v>
      </c>
      <c r="M5300" s="9">
        <v>4</v>
      </c>
      <c r="N5300" s="6" t="str">
        <f>IF(ev_charging_network_usage_!$I5300&lt;=10,"Low",IF(ev_charging_network_usage_!$I5300&lt;=30,"Medium","High"))</f>
        <v>Medium</v>
      </c>
      <c r="O5300" s="6" t="str">
        <f t="shared" si="333"/>
        <v>Medium Satisfaction</v>
      </c>
      <c r="P5300" s="6" t="str">
        <f>IF(ev_charging_network_usage_!$H5300&lt;30,"Short Charging",IF(ev_charging_network_usage_!$H5300&lt;=60,"Medium Charging","Long Charging"))</f>
        <v>Long Charging</v>
      </c>
      <c r="Q5300" s="6">
        <f t="shared" si="332"/>
        <v>2</v>
      </c>
      <c r="R5300" s="30">
        <f t="shared" si="330"/>
        <v>0.99444444444444446</v>
      </c>
      <c r="S5300" s="28">
        <f t="shared" si="331"/>
        <v>45274</v>
      </c>
      <c r="T5300" s="28"/>
    </row>
    <row r="5301" spans="1:20" ht="13.2" x14ac:dyDescent="0.25">
      <c r="A5301" s="3" t="s">
        <v>11701</v>
      </c>
      <c r="B5301" s="3" t="s">
        <v>20</v>
      </c>
      <c r="C5301" s="3" t="s">
        <v>21</v>
      </c>
      <c r="D5301" s="3" t="s">
        <v>22</v>
      </c>
      <c r="E5301" s="3" t="s">
        <v>17</v>
      </c>
      <c r="F5301" s="4">
        <v>45298.942361111112</v>
      </c>
      <c r="G5301" s="4">
        <v>45329.005555555559</v>
      </c>
      <c r="H5301" s="3">
        <v>91</v>
      </c>
      <c r="I5301" s="3">
        <v>53.23</v>
      </c>
      <c r="J5301" s="3">
        <v>15</v>
      </c>
      <c r="K5301" s="3">
        <v>798.45</v>
      </c>
      <c r="L5301" s="3" t="s">
        <v>23</v>
      </c>
      <c r="M5301" s="5">
        <v>3</v>
      </c>
      <c r="N5301" s="6" t="str">
        <f>IF(ev_charging_network_usage_!$I5301&lt;=10,"Low",IF(ev_charging_network_usage_!$I5301&lt;=30,"Medium","High"))</f>
        <v>High</v>
      </c>
      <c r="O5301" s="6" t="str">
        <f t="shared" si="333"/>
        <v>Medium Satisfaction</v>
      </c>
      <c r="P5301" s="6" t="str">
        <f>IF(ev_charging_network_usage_!$H5301&lt;30,"Short Charging",IF(ev_charging_network_usage_!$H5301&lt;=60,"Medium Charging","Long Charging"))</f>
        <v>Long Charging</v>
      </c>
      <c r="Q5301" s="6">
        <f t="shared" si="332"/>
        <v>1</v>
      </c>
      <c r="R5301" s="30">
        <f t="shared" si="330"/>
        <v>0.94236111111111109</v>
      </c>
      <c r="S5301" s="28">
        <f t="shared" si="331"/>
        <v>45298</v>
      </c>
      <c r="T5301" s="28"/>
    </row>
    <row r="5302" spans="1:20" ht="13.2" x14ac:dyDescent="0.25">
      <c r="A5302" s="7" t="s">
        <v>11702</v>
      </c>
      <c r="B5302" s="7" t="s">
        <v>43</v>
      </c>
      <c r="C5302" s="7" t="s">
        <v>15</v>
      </c>
      <c r="D5302" s="7" t="s">
        <v>34</v>
      </c>
      <c r="E5302" s="7" t="s">
        <v>35</v>
      </c>
      <c r="F5302" s="7" t="s">
        <v>11703</v>
      </c>
      <c r="G5302" s="7" t="s">
        <v>11704</v>
      </c>
      <c r="H5302" s="7">
        <v>83</v>
      </c>
      <c r="I5302" s="7">
        <v>20.3</v>
      </c>
      <c r="J5302" s="7">
        <v>15</v>
      </c>
      <c r="K5302" s="7">
        <v>304.5</v>
      </c>
      <c r="L5302" s="7" t="s">
        <v>18</v>
      </c>
      <c r="M5302" s="9">
        <v>1</v>
      </c>
      <c r="N5302" s="6" t="str">
        <f>IF(ev_charging_network_usage_!$I5302&lt;=10,"Low",IF(ev_charging_network_usage_!$I5302&lt;=30,"Medium","High"))</f>
        <v>Medium</v>
      </c>
      <c r="O5302" s="6" t="str">
        <f t="shared" si="333"/>
        <v>Low Satisfaction</v>
      </c>
      <c r="P5302" s="6" t="str">
        <f>IF(ev_charging_network_usage_!$H5302&lt;30,"Short Charging",IF(ev_charging_network_usage_!$H5302&lt;=60,"Medium Charging","Long Charging"))</f>
        <v>Long Charging</v>
      </c>
      <c r="Q5302" s="6">
        <f t="shared" si="332"/>
        <v>3</v>
      </c>
      <c r="R5302" s="30">
        <f t="shared" si="330"/>
        <v>5.0694444444444445E-2</v>
      </c>
      <c r="S5302" s="28">
        <f t="shared" si="331"/>
        <v>45128</v>
      </c>
      <c r="T5302" s="28"/>
    </row>
    <row r="5303" spans="1:20" ht="13.2" x14ac:dyDescent="0.25">
      <c r="A5303" s="3" t="s">
        <v>11705</v>
      </c>
      <c r="B5303" s="3" t="s">
        <v>48</v>
      </c>
      <c r="C5303" s="3" t="s">
        <v>30</v>
      </c>
      <c r="D5303" s="3" t="s">
        <v>22</v>
      </c>
      <c r="E5303" s="3" t="s">
        <v>35</v>
      </c>
      <c r="F5303" s="4">
        <v>45024.115277777775</v>
      </c>
      <c r="G5303" s="4">
        <v>45024.152777777781</v>
      </c>
      <c r="H5303" s="3">
        <v>54</v>
      </c>
      <c r="I5303" s="3">
        <v>9.1999999999999993</v>
      </c>
      <c r="J5303" s="3">
        <v>8</v>
      </c>
      <c r="K5303" s="3">
        <v>73.599999999999994</v>
      </c>
      <c r="L5303" s="3" t="s">
        <v>27</v>
      </c>
      <c r="M5303" s="5">
        <v>3</v>
      </c>
      <c r="N5303" s="6" t="str">
        <f>IF(ev_charging_network_usage_!$I5303&lt;=10,"Low",IF(ev_charging_network_usage_!$I5303&lt;=30,"Medium","High"))</f>
        <v>Low</v>
      </c>
      <c r="O5303" s="6" t="str">
        <f t="shared" si="333"/>
        <v>Medium Satisfaction</v>
      </c>
      <c r="P5303" s="6" t="str">
        <f>IF(ev_charging_network_usage_!$H5303&lt;30,"Short Charging",IF(ev_charging_network_usage_!$H5303&lt;=60,"Medium Charging","Long Charging"))</f>
        <v>Medium Charging</v>
      </c>
      <c r="Q5303" s="6">
        <f t="shared" si="332"/>
        <v>2</v>
      </c>
      <c r="R5303" s="30">
        <f t="shared" si="330"/>
        <v>0.11527777777777778</v>
      </c>
      <c r="S5303" s="28">
        <f t="shared" si="331"/>
        <v>45024</v>
      </c>
      <c r="T5303" s="28"/>
    </row>
    <row r="5304" spans="1:20" ht="13.2" x14ac:dyDescent="0.25">
      <c r="A5304" s="7" t="s">
        <v>11706</v>
      </c>
      <c r="B5304" s="7" t="s">
        <v>14</v>
      </c>
      <c r="C5304" s="7" t="s">
        <v>15</v>
      </c>
      <c r="D5304" s="7" t="s">
        <v>22</v>
      </c>
      <c r="E5304" s="7" t="s">
        <v>35</v>
      </c>
      <c r="F5304" s="8">
        <v>45478.52847222222</v>
      </c>
      <c r="G5304" s="8">
        <v>45478.602777777778</v>
      </c>
      <c r="H5304" s="7">
        <v>107</v>
      </c>
      <c r="I5304" s="7">
        <v>10.35</v>
      </c>
      <c r="J5304" s="7">
        <v>8</v>
      </c>
      <c r="K5304" s="7">
        <v>82.8</v>
      </c>
      <c r="L5304" s="7" t="s">
        <v>27</v>
      </c>
      <c r="M5304" s="9">
        <v>4</v>
      </c>
      <c r="N5304" s="6" t="str">
        <f>IF(ev_charging_network_usage_!$I5304&lt;=10,"Low",IF(ev_charging_network_usage_!$I5304&lt;=30,"Medium","High"))</f>
        <v>Medium</v>
      </c>
      <c r="O5304" s="6" t="str">
        <f t="shared" si="333"/>
        <v>Medium Satisfaction</v>
      </c>
      <c r="P5304" s="6" t="str">
        <f>IF(ev_charging_network_usage_!$H5304&lt;30,"Short Charging",IF(ev_charging_network_usage_!$H5304&lt;=60,"Medium Charging","Long Charging"))</f>
        <v>Long Charging</v>
      </c>
      <c r="Q5304" s="6">
        <f t="shared" si="332"/>
        <v>3</v>
      </c>
      <c r="R5304" s="30">
        <f t="shared" si="330"/>
        <v>0.52847222222222223</v>
      </c>
      <c r="S5304" s="28">
        <f t="shared" si="331"/>
        <v>45478</v>
      </c>
      <c r="T5304" s="28"/>
    </row>
    <row r="5305" spans="1:20" ht="13.2" x14ac:dyDescent="0.25">
      <c r="A5305" s="3" t="s">
        <v>11707</v>
      </c>
      <c r="B5305" s="3" t="s">
        <v>55</v>
      </c>
      <c r="C5305" s="3" t="s">
        <v>21</v>
      </c>
      <c r="D5305" s="3" t="s">
        <v>16</v>
      </c>
      <c r="E5305" s="3" t="s">
        <v>35</v>
      </c>
      <c r="F5305" s="4">
        <v>45053.86041666667</v>
      </c>
      <c r="G5305" s="4">
        <v>45053.868750000001</v>
      </c>
      <c r="H5305" s="3">
        <v>12</v>
      </c>
      <c r="I5305" s="3">
        <v>31.29</v>
      </c>
      <c r="J5305" s="3">
        <v>12</v>
      </c>
      <c r="K5305" s="3">
        <v>375.48</v>
      </c>
      <c r="L5305" s="3" t="s">
        <v>38</v>
      </c>
      <c r="M5305" s="5">
        <v>4</v>
      </c>
      <c r="N5305" s="6" t="str">
        <f>IF(ev_charging_network_usage_!$I5305&lt;=10,"Low",IF(ev_charging_network_usage_!$I5305&lt;=30,"Medium","High"))</f>
        <v>High</v>
      </c>
      <c r="O5305" s="6" t="str">
        <f t="shared" si="333"/>
        <v>Medium Satisfaction</v>
      </c>
      <c r="P5305" s="6" t="str">
        <f>IF(ev_charging_network_usage_!$H5305&lt;30,"Short Charging",IF(ev_charging_network_usage_!$H5305&lt;=60,"Medium Charging","Long Charging"))</f>
        <v>Short Charging</v>
      </c>
      <c r="Q5305" s="6">
        <f t="shared" si="332"/>
        <v>1</v>
      </c>
      <c r="R5305" s="30">
        <f t="shared" si="330"/>
        <v>0.86041666666666672</v>
      </c>
      <c r="S5305" s="28">
        <f t="shared" si="331"/>
        <v>45053</v>
      </c>
      <c r="T5305" s="28"/>
    </row>
    <row r="5306" spans="1:20" ht="13.2" x14ac:dyDescent="0.25">
      <c r="A5306" s="7" t="s">
        <v>11708</v>
      </c>
      <c r="B5306" s="7" t="s">
        <v>14</v>
      </c>
      <c r="C5306" s="7" t="s">
        <v>21</v>
      </c>
      <c r="D5306" s="7" t="s">
        <v>31</v>
      </c>
      <c r="E5306" s="7" t="s">
        <v>17</v>
      </c>
      <c r="F5306" s="7" t="s">
        <v>11709</v>
      </c>
      <c r="G5306" s="7" t="s">
        <v>11710</v>
      </c>
      <c r="H5306" s="7">
        <v>102</v>
      </c>
      <c r="I5306" s="7">
        <v>56.28</v>
      </c>
      <c r="J5306" s="7">
        <v>15</v>
      </c>
      <c r="K5306" s="7">
        <v>844.2</v>
      </c>
      <c r="L5306" s="7" t="s">
        <v>23</v>
      </c>
      <c r="M5306" s="9">
        <v>1</v>
      </c>
      <c r="N5306" s="6" t="str">
        <f>IF(ev_charging_network_usage_!$I5306&lt;=10,"Low",IF(ev_charging_network_usage_!$I5306&lt;=30,"Medium","High"))</f>
        <v>High</v>
      </c>
      <c r="O5306" s="6" t="str">
        <f t="shared" si="333"/>
        <v>Low Satisfaction</v>
      </c>
      <c r="P5306" s="6" t="str">
        <f>IF(ev_charging_network_usage_!$H5306&lt;30,"Short Charging",IF(ev_charging_network_usage_!$H5306&lt;=60,"Medium Charging","Long Charging"))</f>
        <v>Long Charging</v>
      </c>
      <c r="Q5306" s="6">
        <f t="shared" si="332"/>
        <v>1</v>
      </c>
      <c r="R5306" s="30">
        <f t="shared" si="330"/>
        <v>0.3840277777777778</v>
      </c>
      <c r="S5306" s="28">
        <f t="shared" si="331"/>
        <v>45377</v>
      </c>
      <c r="T5306" s="28"/>
    </row>
    <row r="5307" spans="1:20" ht="13.2" x14ac:dyDescent="0.25">
      <c r="A5307" s="3" t="s">
        <v>11711</v>
      </c>
      <c r="B5307" s="3" t="s">
        <v>59</v>
      </c>
      <c r="C5307" s="3" t="s">
        <v>15</v>
      </c>
      <c r="D5307" s="3" t="s">
        <v>22</v>
      </c>
      <c r="E5307" s="3" t="s">
        <v>17</v>
      </c>
      <c r="F5307" s="3" t="s">
        <v>11712</v>
      </c>
      <c r="G5307" s="3" t="s">
        <v>11713</v>
      </c>
      <c r="H5307" s="3">
        <v>25</v>
      </c>
      <c r="I5307" s="3">
        <v>38.450000000000003</v>
      </c>
      <c r="J5307" s="3">
        <v>15</v>
      </c>
      <c r="K5307" s="3">
        <v>576.75</v>
      </c>
      <c r="L5307" s="3" t="s">
        <v>27</v>
      </c>
      <c r="M5307" s="5">
        <v>2</v>
      </c>
      <c r="N5307" s="6" t="str">
        <f>IF(ev_charging_network_usage_!$I5307&lt;=10,"Low",IF(ev_charging_network_usage_!$I5307&lt;=30,"Medium","High"))</f>
        <v>High</v>
      </c>
      <c r="O5307" s="6" t="str">
        <f t="shared" si="333"/>
        <v>Low Satisfaction</v>
      </c>
      <c r="P5307" s="6" t="str">
        <f>IF(ev_charging_network_usage_!$H5307&lt;30,"Short Charging",IF(ev_charging_network_usage_!$H5307&lt;=60,"Medium Charging","Long Charging"))</f>
        <v>Short Charging</v>
      </c>
      <c r="Q5307" s="6">
        <f t="shared" si="332"/>
        <v>3</v>
      </c>
      <c r="R5307" s="30">
        <f t="shared" si="330"/>
        <v>0.69722222222222219</v>
      </c>
      <c r="S5307" s="28">
        <f t="shared" si="331"/>
        <v>45461</v>
      </c>
      <c r="T5307" s="28"/>
    </row>
    <row r="5308" spans="1:20" ht="13.2" x14ac:dyDescent="0.25">
      <c r="A5308" s="7" t="s">
        <v>11714</v>
      </c>
      <c r="B5308" s="7" t="s">
        <v>48</v>
      </c>
      <c r="C5308" s="7" t="s">
        <v>30</v>
      </c>
      <c r="D5308" s="7" t="s">
        <v>34</v>
      </c>
      <c r="E5308" s="7" t="s">
        <v>17</v>
      </c>
      <c r="F5308" s="7" t="s">
        <v>11715</v>
      </c>
      <c r="G5308" s="7" t="s">
        <v>11716</v>
      </c>
      <c r="H5308" s="7">
        <v>12</v>
      </c>
      <c r="I5308" s="7">
        <v>36.549999999999997</v>
      </c>
      <c r="J5308" s="7">
        <v>8</v>
      </c>
      <c r="K5308" s="7">
        <v>292.39999999999998</v>
      </c>
      <c r="L5308" s="7" t="s">
        <v>23</v>
      </c>
      <c r="M5308" s="9">
        <v>5</v>
      </c>
      <c r="N5308" s="6" t="str">
        <f>IF(ev_charging_network_usage_!$I5308&lt;=10,"Low",IF(ev_charging_network_usage_!$I5308&lt;=30,"Medium","High"))</f>
        <v>High</v>
      </c>
      <c r="O5308" s="6" t="str">
        <f t="shared" si="333"/>
        <v>High Satisfaction</v>
      </c>
      <c r="P5308" s="6" t="str">
        <f>IF(ev_charging_network_usage_!$H5308&lt;30,"Short Charging",IF(ev_charging_network_usage_!$H5308&lt;=60,"Medium Charging","Long Charging"))</f>
        <v>Short Charging</v>
      </c>
      <c r="Q5308" s="6">
        <f t="shared" si="332"/>
        <v>2</v>
      </c>
      <c r="R5308" s="30">
        <f t="shared" si="330"/>
        <v>0.49375000000000002</v>
      </c>
      <c r="S5308" s="28">
        <f t="shared" si="331"/>
        <v>44973</v>
      </c>
      <c r="T5308" s="28"/>
    </row>
    <row r="5309" spans="1:20" ht="13.2" x14ac:dyDescent="0.25">
      <c r="A5309" s="3" t="s">
        <v>11717</v>
      </c>
      <c r="B5309" s="3" t="s">
        <v>59</v>
      </c>
      <c r="C5309" s="3" t="s">
        <v>15</v>
      </c>
      <c r="D5309" s="3" t="s">
        <v>34</v>
      </c>
      <c r="E5309" s="3" t="s">
        <v>17</v>
      </c>
      <c r="F5309" s="3" t="s">
        <v>11718</v>
      </c>
      <c r="G5309" s="3" t="s">
        <v>11719</v>
      </c>
      <c r="H5309" s="3">
        <v>76</v>
      </c>
      <c r="I5309" s="3">
        <v>33.86</v>
      </c>
      <c r="J5309" s="3">
        <v>10</v>
      </c>
      <c r="K5309" s="3">
        <v>338.6</v>
      </c>
      <c r="L5309" s="3" t="s">
        <v>38</v>
      </c>
      <c r="M5309" s="5">
        <v>2</v>
      </c>
      <c r="N5309" s="6" t="str">
        <f>IF(ev_charging_network_usage_!$I5309&lt;=10,"Low",IF(ev_charging_network_usage_!$I5309&lt;=30,"Medium","High"))</f>
        <v>High</v>
      </c>
      <c r="O5309" s="6" t="str">
        <f t="shared" si="333"/>
        <v>Low Satisfaction</v>
      </c>
      <c r="P5309" s="6" t="str">
        <f>IF(ev_charging_network_usage_!$H5309&lt;30,"Short Charging",IF(ev_charging_network_usage_!$H5309&lt;=60,"Medium Charging","Long Charging"))</f>
        <v>Long Charging</v>
      </c>
      <c r="Q5309" s="6">
        <f t="shared" si="332"/>
        <v>3</v>
      </c>
      <c r="R5309" s="30">
        <f t="shared" si="330"/>
        <v>0.29375000000000001</v>
      </c>
      <c r="S5309" s="28">
        <f t="shared" si="331"/>
        <v>45317</v>
      </c>
      <c r="T5309" s="28"/>
    </row>
    <row r="5310" spans="1:20" ht="13.2" x14ac:dyDescent="0.25">
      <c r="A5310" s="7" t="s">
        <v>11720</v>
      </c>
      <c r="B5310" s="7" t="s">
        <v>48</v>
      </c>
      <c r="C5310" s="7" t="s">
        <v>21</v>
      </c>
      <c r="D5310" s="7" t="s">
        <v>34</v>
      </c>
      <c r="E5310" s="7" t="s">
        <v>35</v>
      </c>
      <c r="F5310" s="8">
        <v>45080.228472222225</v>
      </c>
      <c r="G5310" s="8">
        <v>45080.276388888888</v>
      </c>
      <c r="H5310" s="7">
        <v>69</v>
      </c>
      <c r="I5310" s="7">
        <v>14.08</v>
      </c>
      <c r="J5310" s="7">
        <v>15</v>
      </c>
      <c r="K5310" s="7">
        <v>211.2</v>
      </c>
      <c r="L5310" s="7" t="s">
        <v>18</v>
      </c>
      <c r="M5310" s="9">
        <v>3</v>
      </c>
      <c r="N5310" s="6" t="str">
        <f>IF(ev_charging_network_usage_!$I5310&lt;=10,"Low",IF(ev_charging_network_usage_!$I5310&lt;=30,"Medium","High"))</f>
        <v>Medium</v>
      </c>
      <c r="O5310" s="6" t="str">
        <f t="shared" si="333"/>
        <v>Medium Satisfaction</v>
      </c>
      <c r="P5310" s="6" t="str">
        <f>IF(ev_charging_network_usage_!$H5310&lt;30,"Short Charging",IF(ev_charging_network_usage_!$H5310&lt;=60,"Medium Charging","Long Charging"))</f>
        <v>Long Charging</v>
      </c>
      <c r="Q5310" s="6">
        <f t="shared" si="332"/>
        <v>1</v>
      </c>
      <c r="R5310" s="30">
        <f t="shared" si="330"/>
        <v>0.22847222222222222</v>
      </c>
      <c r="S5310" s="28">
        <f t="shared" si="331"/>
        <v>45080</v>
      </c>
      <c r="T5310" s="28"/>
    </row>
    <row r="5311" spans="1:20" ht="13.2" x14ac:dyDescent="0.25">
      <c r="A5311" s="3" t="s">
        <v>11721</v>
      </c>
      <c r="B5311" s="3" t="s">
        <v>29</v>
      </c>
      <c r="C5311" s="3" t="s">
        <v>15</v>
      </c>
      <c r="D5311" s="3" t="s">
        <v>22</v>
      </c>
      <c r="E5311" s="3" t="s">
        <v>35</v>
      </c>
      <c r="F5311" s="4">
        <v>45537.720833333333</v>
      </c>
      <c r="G5311" s="4">
        <v>45537.730555555558</v>
      </c>
      <c r="H5311" s="3">
        <v>14</v>
      </c>
      <c r="I5311" s="3">
        <v>3.33</v>
      </c>
      <c r="J5311" s="3">
        <v>12</v>
      </c>
      <c r="K5311" s="3">
        <v>39.96</v>
      </c>
      <c r="L5311" s="3" t="s">
        <v>38</v>
      </c>
      <c r="M5311" s="5">
        <v>3</v>
      </c>
      <c r="N5311" s="6" t="str">
        <f>IF(ev_charging_network_usage_!$I5311&lt;=10,"Low",IF(ev_charging_network_usage_!$I5311&lt;=30,"Medium","High"))</f>
        <v>Low</v>
      </c>
      <c r="O5311" s="6" t="str">
        <f t="shared" si="333"/>
        <v>Medium Satisfaction</v>
      </c>
      <c r="P5311" s="6" t="str">
        <f>IF(ev_charging_network_usage_!$H5311&lt;30,"Short Charging",IF(ev_charging_network_usage_!$H5311&lt;=60,"Medium Charging","Long Charging"))</f>
        <v>Short Charging</v>
      </c>
      <c r="Q5311" s="6">
        <f t="shared" si="332"/>
        <v>3</v>
      </c>
      <c r="R5311" s="30">
        <f t="shared" si="330"/>
        <v>0.72083333333333333</v>
      </c>
      <c r="S5311" s="28">
        <f t="shared" si="331"/>
        <v>45537</v>
      </c>
      <c r="T5311" s="28"/>
    </row>
    <row r="5312" spans="1:20" ht="13.2" x14ac:dyDescent="0.25">
      <c r="A5312" s="7" t="s">
        <v>11722</v>
      </c>
      <c r="B5312" s="7" t="s">
        <v>55</v>
      </c>
      <c r="C5312" s="7" t="s">
        <v>15</v>
      </c>
      <c r="D5312" s="7" t="s">
        <v>34</v>
      </c>
      <c r="E5312" s="7" t="s">
        <v>17</v>
      </c>
      <c r="F5312" s="7" t="s">
        <v>11723</v>
      </c>
      <c r="G5312" s="7" t="s">
        <v>11724</v>
      </c>
      <c r="H5312" s="7">
        <v>117</v>
      </c>
      <c r="I5312" s="7">
        <v>9.33</v>
      </c>
      <c r="J5312" s="7">
        <v>15</v>
      </c>
      <c r="K5312" s="7">
        <v>139.94999999999999</v>
      </c>
      <c r="L5312" s="7" t="s">
        <v>27</v>
      </c>
      <c r="M5312" s="9">
        <v>5</v>
      </c>
      <c r="N5312" s="6" t="str">
        <f>IF(ev_charging_network_usage_!$I5312&lt;=10,"Low",IF(ev_charging_network_usage_!$I5312&lt;=30,"Medium","High"))</f>
        <v>Low</v>
      </c>
      <c r="O5312" s="6" t="str">
        <f t="shared" si="333"/>
        <v>High Satisfaction</v>
      </c>
      <c r="P5312" s="6" t="str">
        <f>IF(ev_charging_network_usage_!$H5312&lt;30,"Short Charging",IF(ev_charging_network_usage_!$H5312&lt;=60,"Medium Charging","Long Charging"))</f>
        <v>Long Charging</v>
      </c>
      <c r="Q5312" s="6">
        <f t="shared" si="332"/>
        <v>3</v>
      </c>
      <c r="R5312" s="30">
        <f t="shared" si="330"/>
        <v>0.86319444444444449</v>
      </c>
      <c r="S5312" s="28">
        <f t="shared" si="331"/>
        <v>45315</v>
      </c>
      <c r="T5312" s="28"/>
    </row>
    <row r="5313" spans="1:20" ht="13.2" x14ac:dyDescent="0.25">
      <c r="A5313" s="3" t="s">
        <v>11725</v>
      </c>
      <c r="B5313" s="3" t="s">
        <v>43</v>
      </c>
      <c r="C5313" s="3" t="s">
        <v>15</v>
      </c>
      <c r="D5313" s="3" t="s">
        <v>34</v>
      </c>
      <c r="E5313" s="3" t="s">
        <v>17</v>
      </c>
      <c r="F5313" s="3" t="s">
        <v>11726</v>
      </c>
      <c r="G5313" s="3" t="s">
        <v>11727</v>
      </c>
      <c r="H5313" s="3">
        <v>74</v>
      </c>
      <c r="I5313" s="3">
        <v>47.59</v>
      </c>
      <c r="J5313" s="3">
        <v>12</v>
      </c>
      <c r="K5313" s="3">
        <v>571.08000000000004</v>
      </c>
      <c r="L5313" s="3" t="s">
        <v>27</v>
      </c>
      <c r="M5313" s="5">
        <v>1</v>
      </c>
      <c r="N5313" s="6" t="str">
        <f>IF(ev_charging_network_usage_!$I5313&lt;=10,"Low",IF(ev_charging_network_usage_!$I5313&lt;=30,"Medium","High"))</f>
        <v>High</v>
      </c>
      <c r="O5313" s="6" t="str">
        <f t="shared" si="333"/>
        <v>Low Satisfaction</v>
      </c>
      <c r="P5313" s="6" t="str">
        <f>IF(ev_charging_network_usage_!$H5313&lt;30,"Short Charging",IF(ev_charging_network_usage_!$H5313&lt;=60,"Medium Charging","Long Charging"))</f>
        <v>Long Charging</v>
      </c>
      <c r="Q5313" s="6">
        <f t="shared" si="332"/>
        <v>3</v>
      </c>
      <c r="R5313" s="30">
        <f t="shared" si="330"/>
        <v>0.75902777777777775</v>
      </c>
      <c r="S5313" s="28">
        <f t="shared" si="331"/>
        <v>45462</v>
      </c>
      <c r="T5313" s="28"/>
    </row>
    <row r="5314" spans="1:20" ht="13.2" x14ac:dyDescent="0.25">
      <c r="A5314" s="7" t="s">
        <v>11728</v>
      </c>
      <c r="B5314" s="7" t="s">
        <v>78</v>
      </c>
      <c r="C5314" s="7" t="s">
        <v>21</v>
      </c>
      <c r="D5314" s="7" t="s">
        <v>31</v>
      </c>
      <c r="E5314" s="7" t="s">
        <v>35</v>
      </c>
      <c r="F5314" s="7" t="s">
        <v>11729</v>
      </c>
      <c r="G5314" s="7" t="s">
        <v>11730</v>
      </c>
      <c r="H5314" s="7">
        <v>24</v>
      </c>
      <c r="I5314" s="7">
        <v>40.5</v>
      </c>
      <c r="J5314" s="7">
        <v>12</v>
      </c>
      <c r="K5314" s="7">
        <v>486</v>
      </c>
      <c r="L5314" s="7" t="s">
        <v>38</v>
      </c>
      <c r="M5314" s="9">
        <v>4</v>
      </c>
      <c r="N5314" s="6" t="str">
        <f>IF(ev_charging_network_usage_!$I5314&lt;=10,"Low",IF(ev_charging_network_usage_!$I5314&lt;=30,"Medium","High"))</f>
        <v>High</v>
      </c>
      <c r="O5314" s="6" t="str">
        <f t="shared" si="333"/>
        <v>Medium Satisfaction</v>
      </c>
      <c r="P5314" s="6" t="str">
        <f>IF(ev_charging_network_usage_!$H5314&lt;30,"Short Charging",IF(ev_charging_network_usage_!$H5314&lt;=60,"Medium Charging","Long Charging"))</f>
        <v>Short Charging</v>
      </c>
      <c r="Q5314" s="6">
        <f t="shared" si="332"/>
        <v>1</v>
      </c>
      <c r="R5314" s="30">
        <f t="shared" ref="R5314:R5377" si="334">TIME(HOUR(F5314),MINUTE(F5314),SECOND(F5314))</f>
        <v>0.71666666666666667</v>
      </c>
      <c r="S5314" s="28">
        <f t="shared" ref="S5314:S5377" si="335">DATE(YEAR(F5314),MONTH(F5314),DAY(F5314))</f>
        <v>45365</v>
      </c>
      <c r="T5314" s="28"/>
    </row>
    <row r="5315" spans="1:20" ht="13.2" x14ac:dyDescent="0.25">
      <c r="A5315" s="3" t="s">
        <v>11731</v>
      </c>
      <c r="B5315" s="3" t="s">
        <v>55</v>
      </c>
      <c r="C5315" s="3" t="s">
        <v>30</v>
      </c>
      <c r="D5315" s="3" t="s">
        <v>34</v>
      </c>
      <c r="E5315" s="3" t="s">
        <v>17</v>
      </c>
      <c r="F5315" s="4">
        <v>45417.502083333333</v>
      </c>
      <c r="G5315" s="4">
        <v>45417.548611111109</v>
      </c>
      <c r="H5315" s="3">
        <v>67</v>
      </c>
      <c r="I5315" s="3">
        <v>25.59</v>
      </c>
      <c r="J5315" s="3">
        <v>8</v>
      </c>
      <c r="K5315" s="3">
        <v>204.72</v>
      </c>
      <c r="L5315" s="3" t="s">
        <v>18</v>
      </c>
      <c r="M5315" s="5">
        <v>5</v>
      </c>
      <c r="N5315" s="6" t="str">
        <f>IF(ev_charging_network_usage_!$I5315&lt;=10,"Low",IF(ev_charging_network_usage_!$I5315&lt;=30,"Medium","High"))</f>
        <v>Medium</v>
      </c>
      <c r="O5315" s="6" t="str">
        <f t="shared" si="333"/>
        <v>High Satisfaction</v>
      </c>
      <c r="P5315" s="6" t="str">
        <f>IF(ev_charging_network_usage_!$H5315&lt;30,"Short Charging",IF(ev_charging_network_usage_!$H5315&lt;=60,"Medium Charging","Long Charging"))</f>
        <v>Long Charging</v>
      </c>
      <c r="Q5315" s="6">
        <f t="shared" ref="Q5315:Q5378" si="336">IF(C5315="Fast Charger",1,IF(C5315="Standard Charger",2,IF(C5315="Super Fast Charger",3,"")))</f>
        <v>2</v>
      </c>
      <c r="R5315" s="30">
        <f t="shared" si="334"/>
        <v>0.50208333333333333</v>
      </c>
      <c r="S5315" s="28">
        <f t="shared" si="335"/>
        <v>45417</v>
      </c>
      <c r="T5315" s="28"/>
    </row>
    <row r="5316" spans="1:20" ht="13.2" x14ac:dyDescent="0.25">
      <c r="A5316" s="7" t="s">
        <v>11732</v>
      </c>
      <c r="B5316" s="7" t="s">
        <v>14</v>
      </c>
      <c r="C5316" s="7" t="s">
        <v>21</v>
      </c>
      <c r="D5316" s="7" t="s">
        <v>31</v>
      </c>
      <c r="E5316" s="7" t="s">
        <v>17</v>
      </c>
      <c r="F5316" s="7" t="s">
        <v>11733</v>
      </c>
      <c r="G5316" s="7" t="s">
        <v>11734</v>
      </c>
      <c r="H5316" s="7">
        <v>16</v>
      </c>
      <c r="I5316" s="7">
        <v>2.12</v>
      </c>
      <c r="J5316" s="7">
        <v>10</v>
      </c>
      <c r="K5316" s="7">
        <v>21.2</v>
      </c>
      <c r="L5316" s="7" t="s">
        <v>23</v>
      </c>
      <c r="M5316" s="9">
        <v>2</v>
      </c>
      <c r="N5316" s="6" t="str">
        <f>IF(ev_charging_network_usage_!$I5316&lt;=10,"Low",IF(ev_charging_network_usage_!$I5316&lt;=30,"Medium","High"))</f>
        <v>Low</v>
      </c>
      <c r="O5316" s="6" t="str">
        <f t="shared" ref="O5316:O5379" si="337">IF(M5316&lt;=2,"Low Satisfaction",IF(M5316&lt;=4,"Medium Satisfaction","High Satisfaction"))</f>
        <v>Low Satisfaction</v>
      </c>
      <c r="P5316" s="6" t="str">
        <f>IF(ev_charging_network_usage_!$H5316&lt;30,"Short Charging",IF(ev_charging_network_usage_!$H5316&lt;=60,"Medium Charging","Long Charging"))</f>
        <v>Short Charging</v>
      </c>
      <c r="Q5316" s="6">
        <f t="shared" si="336"/>
        <v>1</v>
      </c>
      <c r="R5316" s="30">
        <f t="shared" si="334"/>
        <v>0.7631944444444444</v>
      </c>
      <c r="S5316" s="28">
        <f t="shared" si="335"/>
        <v>45280</v>
      </c>
      <c r="T5316" s="28"/>
    </row>
    <row r="5317" spans="1:20" ht="13.2" x14ac:dyDescent="0.25">
      <c r="A5317" s="3" t="s">
        <v>11735</v>
      </c>
      <c r="B5317" s="3" t="s">
        <v>48</v>
      </c>
      <c r="C5317" s="3" t="s">
        <v>30</v>
      </c>
      <c r="D5317" s="3" t="s">
        <v>34</v>
      </c>
      <c r="E5317" s="3" t="s">
        <v>17</v>
      </c>
      <c r="F5317" s="3" t="s">
        <v>11736</v>
      </c>
      <c r="G5317" s="3" t="s">
        <v>11737</v>
      </c>
      <c r="H5317" s="3">
        <v>58</v>
      </c>
      <c r="I5317" s="3">
        <v>55.46</v>
      </c>
      <c r="J5317" s="3">
        <v>10</v>
      </c>
      <c r="K5317" s="3">
        <v>554.6</v>
      </c>
      <c r="L5317" s="3" t="s">
        <v>38</v>
      </c>
      <c r="M5317" s="5">
        <v>5</v>
      </c>
      <c r="N5317" s="6" t="str">
        <f>IF(ev_charging_network_usage_!$I5317&lt;=10,"Low",IF(ev_charging_network_usage_!$I5317&lt;=30,"Medium","High"))</f>
        <v>High</v>
      </c>
      <c r="O5317" s="6" t="str">
        <f t="shared" si="337"/>
        <v>High Satisfaction</v>
      </c>
      <c r="P5317" s="6" t="str">
        <f>IF(ev_charging_network_usage_!$H5317&lt;30,"Short Charging",IF(ev_charging_network_usage_!$H5317&lt;=60,"Medium Charging","Long Charging"))</f>
        <v>Medium Charging</v>
      </c>
      <c r="Q5317" s="6">
        <f t="shared" si="336"/>
        <v>2</v>
      </c>
      <c r="R5317" s="30">
        <f t="shared" si="334"/>
        <v>0.35902777777777778</v>
      </c>
      <c r="S5317" s="28">
        <f t="shared" si="335"/>
        <v>45461</v>
      </c>
      <c r="T5317" s="28"/>
    </row>
    <row r="5318" spans="1:20" ht="13.2" x14ac:dyDescent="0.25">
      <c r="A5318" s="7" t="s">
        <v>11738</v>
      </c>
      <c r="B5318" s="7" t="s">
        <v>29</v>
      </c>
      <c r="C5318" s="7" t="s">
        <v>21</v>
      </c>
      <c r="D5318" s="7" t="s">
        <v>31</v>
      </c>
      <c r="E5318" s="7" t="s">
        <v>35</v>
      </c>
      <c r="F5318" s="7" t="s">
        <v>11739</v>
      </c>
      <c r="G5318" s="7" t="s">
        <v>11740</v>
      </c>
      <c r="H5318" s="7">
        <v>87</v>
      </c>
      <c r="I5318" s="7">
        <v>54.96</v>
      </c>
      <c r="J5318" s="7">
        <v>15</v>
      </c>
      <c r="K5318" s="7">
        <v>824.4</v>
      </c>
      <c r="L5318" s="7" t="s">
        <v>18</v>
      </c>
      <c r="M5318" s="9">
        <v>4</v>
      </c>
      <c r="N5318" s="6" t="str">
        <f>IF(ev_charging_network_usage_!$I5318&lt;=10,"Low",IF(ev_charging_network_usage_!$I5318&lt;=30,"Medium","High"))</f>
        <v>High</v>
      </c>
      <c r="O5318" s="6" t="str">
        <f t="shared" si="337"/>
        <v>Medium Satisfaction</v>
      </c>
      <c r="P5318" s="6" t="str">
        <f>IF(ev_charging_network_usage_!$H5318&lt;30,"Short Charging",IF(ev_charging_network_usage_!$H5318&lt;=60,"Medium Charging","Long Charging"))</f>
        <v>Long Charging</v>
      </c>
      <c r="Q5318" s="6">
        <f t="shared" si="336"/>
        <v>1</v>
      </c>
      <c r="R5318" s="30">
        <f t="shared" si="334"/>
        <v>0.66527777777777775</v>
      </c>
      <c r="S5318" s="28">
        <f t="shared" si="335"/>
        <v>45216</v>
      </c>
      <c r="T5318" s="28"/>
    </row>
    <row r="5319" spans="1:20" ht="13.2" x14ac:dyDescent="0.25">
      <c r="A5319" s="3" t="s">
        <v>11741</v>
      </c>
      <c r="B5319" s="3" t="s">
        <v>20</v>
      </c>
      <c r="C5319" s="3" t="s">
        <v>15</v>
      </c>
      <c r="D5319" s="3" t="s">
        <v>31</v>
      </c>
      <c r="E5319" s="3" t="s">
        <v>17</v>
      </c>
      <c r="F5319" s="3" t="s">
        <v>11742</v>
      </c>
      <c r="G5319" s="3" t="s">
        <v>11743</v>
      </c>
      <c r="H5319" s="3">
        <v>14</v>
      </c>
      <c r="I5319" s="3">
        <v>7.67</v>
      </c>
      <c r="J5319" s="3">
        <v>10</v>
      </c>
      <c r="K5319" s="3">
        <v>76.7</v>
      </c>
      <c r="L5319" s="3" t="s">
        <v>38</v>
      </c>
      <c r="M5319" s="5">
        <v>4</v>
      </c>
      <c r="N5319" s="6" t="str">
        <f>IF(ev_charging_network_usage_!$I5319&lt;=10,"Low",IF(ev_charging_network_usage_!$I5319&lt;=30,"Medium","High"))</f>
        <v>Low</v>
      </c>
      <c r="O5319" s="6" t="str">
        <f t="shared" si="337"/>
        <v>Medium Satisfaction</v>
      </c>
      <c r="P5319" s="6" t="str">
        <f>IF(ev_charging_network_usage_!$H5319&lt;30,"Short Charging",IF(ev_charging_network_usage_!$H5319&lt;=60,"Medium Charging","Long Charging"))</f>
        <v>Short Charging</v>
      </c>
      <c r="Q5319" s="6">
        <f t="shared" si="336"/>
        <v>3</v>
      </c>
      <c r="R5319" s="30">
        <f t="shared" si="334"/>
        <v>0.73402777777777772</v>
      </c>
      <c r="S5319" s="28">
        <f t="shared" si="335"/>
        <v>44945</v>
      </c>
      <c r="T5319" s="28"/>
    </row>
    <row r="5320" spans="1:20" ht="13.2" x14ac:dyDescent="0.25">
      <c r="A5320" s="7" t="s">
        <v>11744</v>
      </c>
      <c r="B5320" s="7" t="s">
        <v>48</v>
      </c>
      <c r="C5320" s="7" t="s">
        <v>30</v>
      </c>
      <c r="D5320" s="7" t="s">
        <v>34</v>
      </c>
      <c r="E5320" s="7" t="s">
        <v>17</v>
      </c>
      <c r="F5320" s="7" t="s">
        <v>11745</v>
      </c>
      <c r="G5320" s="7" t="s">
        <v>11746</v>
      </c>
      <c r="H5320" s="7">
        <v>109</v>
      </c>
      <c r="I5320" s="7">
        <v>6.04</v>
      </c>
      <c r="J5320" s="7">
        <v>8</v>
      </c>
      <c r="K5320" s="7">
        <v>48.32</v>
      </c>
      <c r="L5320" s="7" t="s">
        <v>27</v>
      </c>
      <c r="M5320" s="9">
        <v>5</v>
      </c>
      <c r="N5320" s="6" t="str">
        <f>IF(ev_charging_network_usage_!$I5320&lt;=10,"Low",IF(ev_charging_network_usage_!$I5320&lt;=30,"Medium","High"))</f>
        <v>Low</v>
      </c>
      <c r="O5320" s="6" t="str">
        <f t="shared" si="337"/>
        <v>High Satisfaction</v>
      </c>
      <c r="P5320" s="6" t="str">
        <f>IF(ev_charging_network_usage_!$H5320&lt;30,"Short Charging",IF(ev_charging_network_usage_!$H5320&lt;=60,"Medium Charging","Long Charging"))</f>
        <v>Long Charging</v>
      </c>
      <c r="Q5320" s="6">
        <f t="shared" si="336"/>
        <v>2</v>
      </c>
      <c r="R5320" s="30">
        <f t="shared" si="334"/>
        <v>0.68402777777777779</v>
      </c>
      <c r="S5320" s="28">
        <f t="shared" si="335"/>
        <v>45440</v>
      </c>
      <c r="T5320" s="28"/>
    </row>
    <row r="5321" spans="1:20" ht="13.2" x14ac:dyDescent="0.25">
      <c r="A5321" s="3" t="s">
        <v>11747</v>
      </c>
      <c r="B5321" s="3" t="s">
        <v>20</v>
      </c>
      <c r="C5321" s="3" t="s">
        <v>15</v>
      </c>
      <c r="D5321" s="3" t="s">
        <v>16</v>
      </c>
      <c r="E5321" s="3" t="s">
        <v>35</v>
      </c>
      <c r="F5321" s="3" t="s">
        <v>11748</v>
      </c>
      <c r="G5321" s="3" t="s">
        <v>11749</v>
      </c>
      <c r="H5321" s="3">
        <v>78</v>
      </c>
      <c r="I5321" s="3">
        <v>15.98</v>
      </c>
      <c r="J5321" s="3">
        <v>15</v>
      </c>
      <c r="K5321" s="3">
        <v>239.7</v>
      </c>
      <c r="L5321" s="3" t="s">
        <v>27</v>
      </c>
      <c r="M5321" s="5">
        <v>2</v>
      </c>
      <c r="N5321" s="6" t="str">
        <f>IF(ev_charging_network_usage_!$I5321&lt;=10,"Low",IF(ev_charging_network_usage_!$I5321&lt;=30,"Medium","High"))</f>
        <v>Medium</v>
      </c>
      <c r="O5321" s="6" t="str">
        <f t="shared" si="337"/>
        <v>Low Satisfaction</v>
      </c>
      <c r="P5321" s="6" t="str">
        <f>IF(ev_charging_network_usage_!$H5321&lt;30,"Short Charging",IF(ev_charging_network_usage_!$H5321&lt;=60,"Medium Charging","Long Charging"))</f>
        <v>Long Charging</v>
      </c>
      <c r="Q5321" s="6">
        <f t="shared" si="336"/>
        <v>3</v>
      </c>
      <c r="R5321" s="30">
        <f t="shared" si="334"/>
        <v>0.25486111111111109</v>
      </c>
      <c r="S5321" s="28">
        <f t="shared" si="335"/>
        <v>45010</v>
      </c>
      <c r="T5321" s="28"/>
    </row>
    <row r="5322" spans="1:20" ht="13.2" x14ac:dyDescent="0.25">
      <c r="A5322" s="7" t="s">
        <v>11750</v>
      </c>
      <c r="B5322" s="7" t="s">
        <v>14</v>
      </c>
      <c r="C5322" s="7" t="s">
        <v>21</v>
      </c>
      <c r="D5322" s="7" t="s">
        <v>22</v>
      </c>
      <c r="E5322" s="7" t="s">
        <v>17</v>
      </c>
      <c r="F5322" s="7" t="s">
        <v>11751</v>
      </c>
      <c r="G5322" s="7" t="s">
        <v>11752</v>
      </c>
      <c r="H5322" s="7">
        <v>27</v>
      </c>
      <c r="I5322" s="7">
        <v>20.72</v>
      </c>
      <c r="J5322" s="7">
        <v>12</v>
      </c>
      <c r="K5322" s="7">
        <v>248.64</v>
      </c>
      <c r="L5322" s="7" t="s">
        <v>27</v>
      </c>
      <c r="M5322" s="9">
        <v>3</v>
      </c>
      <c r="N5322" s="6" t="str">
        <f>IF(ev_charging_network_usage_!$I5322&lt;=10,"Low",IF(ev_charging_network_usage_!$I5322&lt;=30,"Medium","High"))</f>
        <v>Medium</v>
      </c>
      <c r="O5322" s="6" t="str">
        <f t="shared" si="337"/>
        <v>Medium Satisfaction</v>
      </c>
      <c r="P5322" s="6" t="str">
        <f>IF(ev_charging_network_usage_!$H5322&lt;30,"Short Charging",IF(ev_charging_network_usage_!$H5322&lt;=60,"Medium Charging","Long Charging"))</f>
        <v>Short Charging</v>
      </c>
      <c r="Q5322" s="6">
        <f t="shared" si="336"/>
        <v>1</v>
      </c>
      <c r="R5322" s="30">
        <f t="shared" si="334"/>
        <v>0.14583333333333334</v>
      </c>
      <c r="S5322" s="28">
        <f t="shared" si="335"/>
        <v>45224</v>
      </c>
      <c r="T5322" s="28"/>
    </row>
    <row r="5323" spans="1:20" ht="13.2" x14ac:dyDescent="0.25">
      <c r="A5323" s="3" t="s">
        <v>11753</v>
      </c>
      <c r="B5323" s="3" t="s">
        <v>29</v>
      </c>
      <c r="C5323" s="3" t="s">
        <v>30</v>
      </c>
      <c r="D5323" s="3" t="s">
        <v>34</v>
      </c>
      <c r="E5323" s="3" t="s">
        <v>17</v>
      </c>
      <c r="F5323" s="3" t="s">
        <v>11754</v>
      </c>
      <c r="G5323" s="3" t="s">
        <v>11755</v>
      </c>
      <c r="H5323" s="3">
        <v>13</v>
      </c>
      <c r="I5323" s="3">
        <v>13.67</v>
      </c>
      <c r="J5323" s="3">
        <v>12</v>
      </c>
      <c r="K5323" s="3">
        <v>164.04</v>
      </c>
      <c r="L5323" s="3" t="s">
        <v>27</v>
      </c>
      <c r="M5323" s="5">
        <v>1</v>
      </c>
      <c r="N5323" s="6" t="str">
        <f>IF(ev_charging_network_usage_!$I5323&lt;=10,"Low",IF(ev_charging_network_usage_!$I5323&lt;=30,"Medium","High"))</f>
        <v>Medium</v>
      </c>
      <c r="O5323" s="6" t="str">
        <f t="shared" si="337"/>
        <v>Low Satisfaction</v>
      </c>
      <c r="P5323" s="6" t="str">
        <f>IF(ev_charging_network_usage_!$H5323&lt;30,"Short Charging",IF(ev_charging_network_usage_!$H5323&lt;=60,"Medium Charging","Long Charging"))</f>
        <v>Short Charging</v>
      </c>
      <c r="Q5323" s="6">
        <f t="shared" si="336"/>
        <v>2</v>
      </c>
      <c r="R5323" s="30">
        <f t="shared" si="334"/>
        <v>0.72013888888888888</v>
      </c>
      <c r="S5323" s="28">
        <f t="shared" si="335"/>
        <v>45043</v>
      </c>
      <c r="T5323" s="28"/>
    </row>
    <row r="5324" spans="1:20" ht="13.2" x14ac:dyDescent="0.25">
      <c r="A5324" s="7" t="s">
        <v>11756</v>
      </c>
      <c r="B5324" s="7" t="s">
        <v>20</v>
      </c>
      <c r="C5324" s="7" t="s">
        <v>21</v>
      </c>
      <c r="D5324" s="7" t="s">
        <v>22</v>
      </c>
      <c r="E5324" s="7" t="s">
        <v>35</v>
      </c>
      <c r="F5324" s="7" t="s">
        <v>11757</v>
      </c>
      <c r="G5324" s="7" t="s">
        <v>11758</v>
      </c>
      <c r="H5324" s="7">
        <v>70</v>
      </c>
      <c r="I5324" s="7">
        <v>5.24</v>
      </c>
      <c r="J5324" s="7">
        <v>10</v>
      </c>
      <c r="K5324" s="7">
        <v>52.4</v>
      </c>
      <c r="L5324" s="7" t="s">
        <v>27</v>
      </c>
      <c r="M5324" s="9">
        <v>1</v>
      </c>
      <c r="N5324" s="6" t="str">
        <f>IF(ev_charging_network_usage_!$I5324&lt;=10,"Low",IF(ev_charging_network_usage_!$I5324&lt;=30,"Medium","High"))</f>
        <v>Low</v>
      </c>
      <c r="O5324" s="6" t="str">
        <f t="shared" si="337"/>
        <v>Low Satisfaction</v>
      </c>
      <c r="P5324" s="6" t="str">
        <f>IF(ev_charging_network_usage_!$H5324&lt;30,"Short Charging",IF(ev_charging_network_usage_!$H5324&lt;=60,"Medium Charging","Long Charging"))</f>
        <v>Long Charging</v>
      </c>
      <c r="Q5324" s="6">
        <f t="shared" si="336"/>
        <v>1</v>
      </c>
      <c r="R5324" s="30">
        <f t="shared" si="334"/>
        <v>0.28888888888888886</v>
      </c>
      <c r="S5324" s="28">
        <f t="shared" si="335"/>
        <v>45007</v>
      </c>
      <c r="T5324" s="28"/>
    </row>
    <row r="5325" spans="1:20" ht="13.2" x14ac:dyDescent="0.25">
      <c r="A5325" s="3" t="s">
        <v>11759</v>
      </c>
      <c r="B5325" s="3" t="s">
        <v>48</v>
      </c>
      <c r="C5325" s="3" t="s">
        <v>15</v>
      </c>
      <c r="D5325" s="3" t="s">
        <v>16</v>
      </c>
      <c r="E5325" s="3" t="s">
        <v>35</v>
      </c>
      <c r="F5325" s="3" t="s">
        <v>11760</v>
      </c>
      <c r="G5325" s="3" t="s">
        <v>11761</v>
      </c>
      <c r="H5325" s="3">
        <v>119</v>
      </c>
      <c r="I5325" s="3">
        <v>59.42</v>
      </c>
      <c r="J5325" s="3">
        <v>15</v>
      </c>
      <c r="K5325" s="3">
        <v>891.3</v>
      </c>
      <c r="L5325" s="3" t="s">
        <v>38</v>
      </c>
      <c r="M5325" s="5">
        <v>5</v>
      </c>
      <c r="N5325" s="6" t="str">
        <f>IF(ev_charging_network_usage_!$I5325&lt;=10,"Low",IF(ev_charging_network_usage_!$I5325&lt;=30,"Medium","High"))</f>
        <v>High</v>
      </c>
      <c r="O5325" s="6" t="str">
        <f t="shared" si="337"/>
        <v>High Satisfaction</v>
      </c>
      <c r="P5325" s="6" t="str">
        <f>IF(ev_charging_network_usage_!$H5325&lt;30,"Short Charging",IF(ev_charging_network_usage_!$H5325&lt;=60,"Medium Charging","Long Charging"))</f>
        <v>Long Charging</v>
      </c>
      <c r="Q5325" s="6">
        <f t="shared" si="336"/>
        <v>3</v>
      </c>
      <c r="R5325" s="30">
        <f t="shared" si="334"/>
        <v>0.78749999999999998</v>
      </c>
      <c r="S5325" s="28">
        <f t="shared" si="335"/>
        <v>45578</v>
      </c>
      <c r="T5325" s="28"/>
    </row>
    <row r="5326" spans="1:20" ht="13.2" x14ac:dyDescent="0.25">
      <c r="A5326" s="7" t="s">
        <v>11762</v>
      </c>
      <c r="B5326" s="7" t="s">
        <v>78</v>
      </c>
      <c r="C5326" s="7" t="s">
        <v>30</v>
      </c>
      <c r="D5326" s="7" t="s">
        <v>16</v>
      </c>
      <c r="E5326" s="7" t="s">
        <v>17</v>
      </c>
      <c r="F5326" s="8">
        <v>45454.729861111111</v>
      </c>
      <c r="G5326" s="8">
        <v>45454.748611111114</v>
      </c>
      <c r="H5326" s="7">
        <v>27</v>
      </c>
      <c r="I5326" s="7">
        <v>52.97</v>
      </c>
      <c r="J5326" s="7">
        <v>15</v>
      </c>
      <c r="K5326" s="7">
        <v>794.55</v>
      </c>
      <c r="L5326" s="7" t="s">
        <v>23</v>
      </c>
      <c r="M5326" s="9">
        <v>3</v>
      </c>
      <c r="N5326" s="6" t="str">
        <f>IF(ev_charging_network_usage_!$I5326&lt;=10,"Low",IF(ev_charging_network_usage_!$I5326&lt;=30,"Medium","High"))</f>
        <v>High</v>
      </c>
      <c r="O5326" s="6" t="str">
        <f t="shared" si="337"/>
        <v>Medium Satisfaction</v>
      </c>
      <c r="P5326" s="6" t="str">
        <f>IF(ev_charging_network_usage_!$H5326&lt;30,"Short Charging",IF(ev_charging_network_usage_!$H5326&lt;=60,"Medium Charging","Long Charging"))</f>
        <v>Short Charging</v>
      </c>
      <c r="Q5326" s="6">
        <f t="shared" si="336"/>
        <v>2</v>
      </c>
      <c r="R5326" s="30">
        <f t="shared" si="334"/>
        <v>0.72986111111111107</v>
      </c>
      <c r="S5326" s="28">
        <f t="shared" si="335"/>
        <v>45454</v>
      </c>
      <c r="T5326" s="28"/>
    </row>
    <row r="5327" spans="1:20" ht="13.2" x14ac:dyDescent="0.25">
      <c r="A5327" s="3" t="s">
        <v>11763</v>
      </c>
      <c r="B5327" s="3" t="s">
        <v>29</v>
      </c>
      <c r="C5327" s="3" t="s">
        <v>15</v>
      </c>
      <c r="D5327" s="3" t="s">
        <v>22</v>
      </c>
      <c r="E5327" s="3" t="s">
        <v>35</v>
      </c>
      <c r="F5327" s="4">
        <v>45114.127083333333</v>
      </c>
      <c r="G5327" s="4">
        <v>45114.170138888891</v>
      </c>
      <c r="H5327" s="3">
        <v>62</v>
      </c>
      <c r="I5327" s="3">
        <v>18.690000000000001</v>
      </c>
      <c r="J5327" s="3">
        <v>15</v>
      </c>
      <c r="K5327" s="3">
        <v>280.35000000000002</v>
      </c>
      <c r="L5327" s="3" t="s">
        <v>38</v>
      </c>
      <c r="M5327" s="5">
        <v>2</v>
      </c>
      <c r="N5327" s="6" t="str">
        <f>IF(ev_charging_network_usage_!$I5327&lt;=10,"Low",IF(ev_charging_network_usage_!$I5327&lt;=30,"Medium","High"))</f>
        <v>Medium</v>
      </c>
      <c r="O5327" s="6" t="str">
        <f t="shared" si="337"/>
        <v>Low Satisfaction</v>
      </c>
      <c r="P5327" s="6" t="str">
        <f>IF(ev_charging_network_usage_!$H5327&lt;30,"Short Charging",IF(ev_charging_network_usage_!$H5327&lt;=60,"Medium Charging","Long Charging"))</f>
        <v>Long Charging</v>
      </c>
      <c r="Q5327" s="6">
        <f t="shared" si="336"/>
        <v>3</v>
      </c>
      <c r="R5327" s="30">
        <f t="shared" si="334"/>
        <v>0.12708333333333333</v>
      </c>
      <c r="S5327" s="28">
        <f t="shared" si="335"/>
        <v>45114</v>
      </c>
      <c r="T5327" s="28"/>
    </row>
    <row r="5328" spans="1:20" ht="13.2" x14ac:dyDescent="0.25">
      <c r="A5328" s="7" t="s">
        <v>11764</v>
      </c>
      <c r="B5328" s="7" t="s">
        <v>59</v>
      </c>
      <c r="C5328" s="7" t="s">
        <v>15</v>
      </c>
      <c r="D5328" s="7" t="s">
        <v>16</v>
      </c>
      <c r="E5328" s="7" t="s">
        <v>17</v>
      </c>
      <c r="F5328" s="11">
        <v>45637.061111111114</v>
      </c>
      <c r="G5328" s="11">
        <v>45637.118055555555</v>
      </c>
      <c r="H5328" s="7">
        <v>82</v>
      </c>
      <c r="I5328" s="7">
        <v>28.91</v>
      </c>
      <c r="J5328" s="7">
        <v>10</v>
      </c>
      <c r="K5328" s="7">
        <v>289.10000000000002</v>
      </c>
      <c r="L5328" s="7" t="s">
        <v>23</v>
      </c>
      <c r="M5328" s="9">
        <v>2</v>
      </c>
      <c r="N5328" s="6" t="str">
        <f>IF(ev_charging_network_usage_!$I5328&lt;=10,"Low",IF(ev_charging_network_usage_!$I5328&lt;=30,"Medium","High"))</f>
        <v>Medium</v>
      </c>
      <c r="O5328" s="6" t="str">
        <f t="shared" si="337"/>
        <v>Low Satisfaction</v>
      </c>
      <c r="P5328" s="6" t="str">
        <f>IF(ev_charging_network_usage_!$H5328&lt;30,"Short Charging",IF(ev_charging_network_usage_!$H5328&lt;=60,"Medium Charging","Long Charging"))</f>
        <v>Long Charging</v>
      </c>
      <c r="Q5328" s="6">
        <f t="shared" si="336"/>
        <v>3</v>
      </c>
      <c r="R5328" s="30">
        <f t="shared" si="334"/>
        <v>6.1111111111111109E-2</v>
      </c>
      <c r="S5328" s="28">
        <f t="shared" si="335"/>
        <v>45637</v>
      </c>
      <c r="T5328" s="28"/>
    </row>
    <row r="5329" spans="1:20" ht="13.2" x14ac:dyDescent="0.25">
      <c r="A5329" s="3" t="s">
        <v>11765</v>
      </c>
      <c r="B5329" s="3" t="s">
        <v>55</v>
      </c>
      <c r="C5329" s="3" t="s">
        <v>15</v>
      </c>
      <c r="D5329" s="3" t="s">
        <v>34</v>
      </c>
      <c r="E5329" s="3" t="s">
        <v>35</v>
      </c>
      <c r="F5329" s="3" t="s">
        <v>11766</v>
      </c>
      <c r="G5329" s="3" t="s">
        <v>11767</v>
      </c>
      <c r="H5329" s="3">
        <v>98</v>
      </c>
      <c r="I5329" s="3">
        <v>24.46</v>
      </c>
      <c r="J5329" s="3">
        <v>10</v>
      </c>
      <c r="K5329" s="3">
        <v>244.6</v>
      </c>
      <c r="L5329" s="3" t="s">
        <v>38</v>
      </c>
      <c r="M5329" s="5">
        <v>3</v>
      </c>
      <c r="N5329" s="6" t="str">
        <f>IF(ev_charging_network_usage_!$I5329&lt;=10,"Low",IF(ev_charging_network_usage_!$I5329&lt;=30,"Medium","High"))</f>
        <v>Medium</v>
      </c>
      <c r="O5329" s="6" t="str">
        <f t="shared" si="337"/>
        <v>Medium Satisfaction</v>
      </c>
      <c r="P5329" s="6" t="str">
        <f>IF(ev_charging_network_usage_!$H5329&lt;30,"Short Charging",IF(ev_charging_network_usage_!$H5329&lt;=60,"Medium Charging","Long Charging"))</f>
        <v>Long Charging</v>
      </c>
      <c r="Q5329" s="6">
        <f t="shared" si="336"/>
        <v>3</v>
      </c>
      <c r="R5329" s="30">
        <f t="shared" si="334"/>
        <v>0.42986111111111114</v>
      </c>
      <c r="S5329" s="28">
        <f t="shared" si="335"/>
        <v>45557</v>
      </c>
      <c r="T5329" s="28"/>
    </row>
    <row r="5330" spans="1:20" ht="13.2" x14ac:dyDescent="0.25">
      <c r="A5330" s="7" t="s">
        <v>11768</v>
      </c>
      <c r="B5330" s="7" t="s">
        <v>55</v>
      </c>
      <c r="C5330" s="7" t="s">
        <v>21</v>
      </c>
      <c r="D5330" s="7" t="s">
        <v>16</v>
      </c>
      <c r="E5330" s="7" t="s">
        <v>35</v>
      </c>
      <c r="F5330" s="7" t="s">
        <v>11769</v>
      </c>
      <c r="G5330" s="7" t="s">
        <v>11770</v>
      </c>
      <c r="H5330" s="7">
        <v>86</v>
      </c>
      <c r="I5330" s="7">
        <v>8.17</v>
      </c>
      <c r="J5330" s="7">
        <v>15</v>
      </c>
      <c r="K5330" s="7">
        <v>122.55</v>
      </c>
      <c r="L5330" s="7" t="s">
        <v>38</v>
      </c>
      <c r="M5330" s="9">
        <v>3</v>
      </c>
      <c r="N5330" s="6" t="str">
        <f>IF(ev_charging_network_usage_!$I5330&lt;=10,"Low",IF(ev_charging_network_usage_!$I5330&lt;=30,"Medium","High"))</f>
        <v>Low</v>
      </c>
      <c r="O5330" s="6" t="str">
        <f t="shared" si="337"/>
        <v>Medium Satisfaction</v>
      </c>
      <c r="P5330" s="6" t="str">
        <f>IF(ev_charging_network_usage_!$H5330&lt;30,"Short Charging",IF(ev_charging_network_usage_!$H5330&lt;=60,"Medium Charging","Long Charging"))</f>
        <v>Long Charging</v>
      </c>
      <c r="Q5330" s="6">
        <f t="shared" si="336"/>
        <v>1</v>
      </c>
      <c r="R5330" s="30">
        <f t="shared" si="334"/>
        <v>0.62152777777777779</v>
      </c>
      <c r="S5330" s="28">
        <f t="shared" si="335"/>
        <v>45090</v>
      </c>
      <c r="T5330" s="28"/>
    </row>
    <row r="5331" spans="1:20" ht="13.2" x14ac:dyDescent="0.25">
      <c r="A5331" s="3" t="s">
        <v>11771</v>
      </c>
      <c r="B5331" s="3" t="s">
        <v>48</v>
      </c>
      <c r="C5331" s="3" t="s">
        <v>30</v>
      </c>
      <c r="D5331" s="3" t="s">
        <v>22</v>
      </c>
      <c r="E5331" s="3" t="s">
        <v>17</v>
      </c>
      <c r="F5331" s="3" t="s">
        <v>11772</v>
      </c>
      <c r="G5331" s="3" t="s">
        <v>11773</v>
      </c>
      <c r="H5331" s="3">
        <v>24</v>
      </c>
      <c r="I5331" s="3">
        <v>30.95</v>
      </c>
      <c r="J5331" s="3">
        <v>15</v>
      </c>
      <c r="K5331" s="3">
        <v>464.25</v>
      </c>
      <c r="L5331" s="3" t="s">
        <v>18</v>
      </c>
      <c r="M5331" s="5">
        <v>3</v>
      </c>
      <c r="N5331" s="6" t="str">
        <f>IF(ev_charging_network_usage_!$I5331&lt;=10,"Low",IF(ev_charging_network_usage_!$I5331&lt;=30,"Medium","High"))</f>
        <v>High</v>
      </c>
      <c r="O5331" s="6" t="str">
        <f t="shared" si="337"/>
        <v>Medium Satisfaction</v>
      </c>
      <c r="P5331" s="6" t="str">
        <f>IF(ev_charging_network_usage_!$H5331&lt;30,"Short Charging",IF(ev_charging_network_usage_!$H5331&lt;=60,"Medium Charging","Long Charging"))</f>
        <v>Short Charging</v>
      </c>
      <c r="Q5331" s="6">
        <f t="shared" si="336"/>
        <v>2</v>
      </c>
      <c r="R5331" s="30">
        <f t="shared" si="334"/>
        <v>0.85624999999999996</v>
      </c>
      <c r="S5331" s="28">
        <f t="shared" si="335"/>
        <v>45256</v>
      </c>
      <c r="T5331" s="28"/>
    </row>
    <row r="5332" spans="1:20" ht="13.2" x14ac:dyDescent="0.25">
      <c r="A5332" s="7" t="s">
        <v>11774</v>
      </c>
      <c r="B5332" s="7" t="s">
        <v>20</v>
      </c>
      <c r="C5332" s="7" t="s">
        <v>30</v>
      </c>
      <c r="D5332" s="7" t="s">
        <v>34</v>
      </c>
      <c r="E5332" s="7" t="s">
        <v>17</v>
      </c>
      <c r="F5332" s="7" t="s">
        <v>11775</v>
      </c>
      <c r="G5332" s="7" t="s">
        <v>11776</v>
      </c>
      <c r="H5332" s="7">
        <v>14</v>
      </c>
      <c r="I5332" s="7">
        <v>20.46</v>
      </c>
      <c r="J5332" s="7">
        <v>15</v>
      </c>
      <c r="K5332" s="7">
        <v>306.89999999999998</v>
      </c>
      <c r="L5332" s="7" t="s">
        <v>23</v>
      </c>
      <c r="M5332" s="9">
        <v>3</v>
      </c>
      <c r="N5332" s="6" t="str">
        <f>IF(ev_charging_network_usage_!$I5332&lt;=10,"Low",IF(ev_charging_network_usage_!$I5332&lt;=30,"Medium","High"))</f>
        <v>Medium</v>
      </c>
      <c r="O5332" s="6" t="str">
        <f t="shared" si="337"/>
        <v>Medium Satisfaction</v>
      </c>
      <c r="P5332" s="6" t="str">
        <f>IF(ev_charging_network_usage_!$H5332&lt;30,"Short Charging",IF(ev_charging_network_usage_!$H5332&lt;=60,"Medium Charging","Long Charging"))</f>
        <v>Short Charging</v>
      </c>
      <c r="Q5332" s="6">
        <f t="shared" si="336"/>
        <v>2</v>
      </c>
      <c r="R5332" s="30">
        <f t="shared" si="334"/>
        <v>0.49513888888888891</v>
      </c>
      <c r="S5332" s="28">
        <f t="shared" si="335"/>
        <v>44952</v>
      </c>
      <c r="T5332" s="28"/>
    </row>
    <row r="5333" spans="1:20" ht="13.2" x14ac:dyDescent="0.25">
      <c r="A5333" s="3" t="s">
        <v>11777</v>
      </c>
      <c r="B5333" s="3" t="s">
        <v>20</v>
      </c>
      <c r="C5333" s="3" t="s">
        <v>15</v>
      </c>
      <c r="D5333" s="3" t="s">
        <v>31</v>
      </c>
      <c r="E5333" s="3" t="s">
        <v>35</v>
      </c>
      <c r="F5333" s="4">
        <v>45149.854861111111</v>
      </c>
      <c r="G5333" s="4">
        <v>45149.921527777777</v>
      </c>
      <c r="H5333" s="3">
        <v>96</v>
      </c>
      <c r="I5333" s="3">
        <v>42.6</v>
      </c>
      <c r="J5333" s="3">
        <v>12</v>
      </c>
      <c r="K5333" s="3">
        <v>511.2</v>
      </c>
      <c r="L5333" s="3" t="s">
        <v>27</v>
      </c>
      <c r="M5333" s="5">
        <v>1</v>
      </c>
      <c r="N5333" s="6" t="str">
        <f>IF(ev_charging_network_usage_!$I5333&lt;=10,"Low",IF(ev_charging_network_usage_!$I5333&lt;=30,"Medium","High"))</f>
        <v>High</v>
      </c>
      <c r="O5333" s="6" t="str">
        <f t="shared" si="337"/>
        <v>Low Satisfaction</v>
      </c>
      <c r="P5333" s="6" t="str">
        <f>IF(ev_charging_network_usage_!$H5333&lt;30,"Short Charging",IF(ev_charging_network_usage_!$H5333&lt;=60,"Medium Charging","Long Charging"))</f>
        <v>Long Charging</v>
      </c>
      <c r="Q5333" s="6">
        <f t="shared" si="336"/>
        <v>3</v>
      </c>
      <c r="R5333" s="30">
        <f t="shared" si="334"/>
        <v>0.85486111111111107</v>
      </c>
      <c r="S5333" s="28">
        <f t="shared" si="335"/>
        <v>45149</v>
      </c>
      <c r="T5333" s="28"/>
    </row>
    <row r="5334" spans="1:20" ht="13.2" x14ac:dyDescent="0.25">
      <c r="A5334" s="7" t="s">
        <v>11778</v>
      </c>
      <c r="B5334" s="7" t="s">
        <v>55</v>
      </c>
      <c r="C5334" s="7" t="s">
        <v>21</v>
      </c>
      <c r="D5334" s="7" t="s">
        <v>31</v>
      </c>
      <c r="E5334" s="7" t="s">
        <v>17</v>
      </c>
      <c r="F5334" s="7" t="s">
        <v>11779</v>
      </c>
      <c r="G5334" s="7" t="s">
        <v>11780</v>
      </c>
      <c r="H5334" s="7">
        <v>71</v>
      </c>
      <c r="I5334" s="7">
        <v>20.57</v>
      </c>
      <c r="J5334" s="7">
        <v>12</v>
      </c>
      <c r="K5334" s="7">
        <v>246.84</v>
      </c>
      <c r="L5334" s="7" t="s">
        <v>38</v>
      </c>
      <c r="M5334" s="9">
        <v>5</v>
      </c>
      <c r="N5334" s="6" t="str">
        <f>IF(ev_charging_network_usage_!$I5334&lt;=10,"Low",IF(ev_charging_network_usage_!$I5334&lt;=30,"Medium","High"))</f>
        <v>Medium</v>
      </c>
      <c r="O5334" s="6" t="str">
        <f t="shared" si="337"/>
        <v>High Satisfaction</v>
      </c>
      <c r="P5334" s="6" t="str">
        <f>IF(ev_charging_network_usage_!$H5334&lt;30,"Short Charging",IF(ev_charging_network_usage_!$H5334&lt;=60,"Medium Charging","Long Charging"))</f>
        <v>Long Charging</v>
      </c>
      <c r="Q5334" s="6">
        <f t="shared" si="336"/>
        <v>1</v>
      </c>
      <c r="R5334" s="30">
        <f t="shared" si="334"/>
        <v>0.38124999999999998</v>
      </c>
      <c r="S5334" s="28">
        <f t="shared" si="335"/>
        <v>45045</v>
      </c>
      <c r="T5334" s="28"/>
    </row>
    <row r="5335" spans="1:20" ht="13.2" x14ac:dyDescent="0.25">
      <c r="A5335" s="3" t="s">
        <v>11781</v>
      </c>
      <c r="B5335" s="3" t="s">
        <v>29</v>
      </c>
      <c r="C5335" s="3" t="s">
        <v>30</v>
      </c>
      <c r="D5335" s="3" t="s">
        <v>16</v>
      </c>
      <c r="E5335" s="3" t="s">
        <v>17</v>
      </c>
      <c r="F5335" s="4">
        <v>45178.494444444441</v>
      </c>
      <c r="G5335" s="4">
        <v>45178.52847222222</v>
      </c>
      <c r="H5335" s="3">
        <v>49</v>
      </c>
      <c r="I5335" s="3">
        <v>30.06</v>
      </c>
      <c r="J5335" s="3">
        <v>15</v>
      </c>
      <c r="K5335" s="3">
        <v>450.9</v>
      </c>
      <c r="L5335" s="3" t="s">
        <v>38</v>
      </c>
      <c r="M5335" s="5">
        <v>1</v>
      </c>
      <c r="N5335" s="6" t="str">
        <f>IF(ev_charging_network_usage_!$I5335&lt;=10,"Low",IF(ev_charging_network_usage_!$I5335&lt;=30,"Medium","High"))</f>
        <v>High</v>
      </c>
      <c r="O5335" s="6" t="str">
        <f t="shared" si="337"/>
        <v>Low Satisfaction</v>
      </c>
      <c r="P5335" s="6" t="str">
        <f>IF(ev_charging_network_usage_!$H5335&lt;30,"Short Charging",IF(ev_charging_network_usage_!$H5335&lt;=60,"Medium Charging","Long Charging"))</f>
        <v>Medium Charging</v>
      </c>
      <c r="Q5335" s="6">
        <f t="shared" si="336"/>
        <v>2</v>
      </c>
      <c r="R5335" s="30">
        <f t="shared" si="334"/>
        <v>0.49444444444444446</v>
      </c>
      <c r="S5335" s="28">
        <f t="shared" si="335"/>
        <v>45178</v>
      </c>
      <c r="T5335" s="28"/>
    </row>
    <row r="5336" spans="1:20" ht="13.2" x14ac:dyDescent="0.25">
      <c r="A5336" s="7" t="s">
        <v>11782</v>
      </c>
      <c r="B5336" s="7" t="s">
        <v>14</v>
      </c>
      <c r="C5336" s="7" t="s">
        <v>15</v>
      </c>
      <c r="D5336" s="7" t="s">
        <v>34</v>
      </c>
      <c r="E5336" s="7" t="s">
        <v>17</v>
      </c>
      <c r="F5336" s="7" t="s">
        <v>11783</v>
      </c>
      <c r="G5336" s="7" t="s">
        <v>11784</v>
      </c>
      <c r="H5336" s="7">
        <v>101</v>
      </c>
      <c r="I5336" s="7">
        <v>8.6</v>
      </c>
      <c r="J5336" s="7">
        <v>15</v>
      </c>
      <c r="K5336" s="7">
        <v>129</v>
      </c>
      <c r="L5336" s="7" t="s">
        <v>38</v>
      </c>
      <c r="M5336" s="9">
        <v>5</v>
      </c>
      <c r="N5336" s="6" t="str">
        <f>IF(ev_charging_network_usage_!$I5336&lt;=10,"Low",IF(ev_charging_network_usage_!$I5336&lt;=30,"Medium","High"))</f>
        <v>Low</v>
      </c>
      <c r="O5336" s="6" t="str">
        <f t="shared" si="337"/>
        <v>High Satisfaction</v>
      </c>
      <c r="P5336" s="6" t="str">
        <f>IF(ev_charging_network_usage_!$H5336&lt;30,"Short Charging",IF(ev_charging_network_usage_!$H5336&lt;=60,"Medium Charging","Long Charging"))</f>
        <v>Long Charging</v>
      </c>
      <c r="Q5336" s="6">
        <f t="shared" si="336"/>
        <v>3</v>
      </c>
      <c r="R5336" s="30">
        <f t="shared" si="334"/>
        <v>0.55555555555555558</v>
      </c>
      <c r="S5336" s="28">
        <f t="shared" si="335"/>
        <v>45157</v>
      </c>
      <c r="T5336" s="28"/>
    </row>
    <row r="5337" spans="1:20" ht="13.2" x14ac:dyDescent="0.25">
      <c r="A5337" s="3" t="s">
        <v>11785</v>
      </c>
      <c r="B5337" s="3" t="s">
        <v>43</v>
      </c>
      <c r="C5337" s="3" t="s">
        <v>21</v>
      </c>
      <c r="D5337" s="3" t="s">
        <v>34</v>
      </c>
      <c r="E5337" s="3" t="s">
        <v>17</v>
      </c>
      <c r="F5337" s="3" t="s">
        <v>11786</v>
      </c>
      <c r="G5337" s="3" t="s">
        <v>11787</v>
      </c>
      <c r="H5337" s="3">
        <v>34</v>
      </c>
      <c r="I5337" s="3">
        <v>12.92</v>
      </c>
      <c r="J5337" s="3">
        <v>12</v>
      </c>
      <c r="K5337" s="3">
        <v>155.04</v>
      </c>
      <c r="L5337" s="3" t="s">
        <v>38</v>
      </c>
      <c r="M5337" s="5">
        <v>3</v>
      </c>
      <c r="N5337" s="6" t="str">
        <f>IF(ev_charging_network_usage_!$I5337&lt;=10,"Low",IF(ev_charging_network_usage_!$I5337&lt;=30,"Medium","High"))</f>
        <v>Medium</v>
      </c>
      <c r="O5337" s="6" t="str">
        <f t="shared" si="337"/>
        <v>Medium Satisfaction</v>
      </c>
      <c r="P5337" s="6" t="str">
        <f>IF(ev_charging_network_usage_!$H5337&lt;30,"Short Charging",IF(ev_charging_network_usage_!$H5337&lt;=60,"Medium Charging","Long Charging"))</f>
        <v>Medium Charging</v>
      </c>
      <c r="Q5337" s="6">
        <f t="shared" si="336"/>
        <v>1</v>
      </c>
      <c r="R5337" s="30">
        <f t="shared" si="334"/>
        <v>0.3347222222222222</v>
      </c>
      <c r="S5337" s="28">
        <f t="shared" si="335"/>
        <v>45106</v>
      </c>
      <c r="T5337" s="28"/>
    </row>
    <row r="5338" spans="1:20" ht="13.2" x14ac:dyDescent="0.25">
      <c r="A5338" s="7" t="s">
        <v>11788</v>
      </c>
      <c r="B5338" s="7" t="s">
        <v>43</v>
      </c>
      <c r="C5338" s="7" t="s">
        <v>15</v>
      </c>
      <c r="D5338" s="7" t="s">
        <v>31</v>
      </c>
      <c r="E5338" s="7" t="s">
        <v>17</v>
      </c>
      <c r="F5338" s="7" t="s">
        <v>11789</v>
      </c>
      <c r="G5338" s="7" t="s">
        <v>11790</v>
      </c>
      <c r="H5338" s="7">
        <v>67</v>
      </c>
      <c r="I5338" s="7">
        <v>23.75</v>
      </c>
      <c r="J5338" s="7">
        <v>12</v>
      </c>
      <c r="K5338" s="7">
        <v>285</v>
      </c>
      <c r="L5338" s="7" t="s">
        <v>18</v>
      </c>
      <c r="M5338" s="9">
        <v>3</v>
      </c>
      <c r="N5338" s="6" t="str">
        <f>IF(ev_charging_network_usage_!$I5338&lt;=10,"Low",IF(ev_charging_network_usage_!$I5338&lt;=30,"Medium","High"))</f>
        <v>Medium</v>
      </c>
      <c r="O5338" s="6" t="str">
        <f t="shared" si="337"/>
        <v>Medium Satisfaction</v>
      </c>
      <c r="P5338" s="6" t="str">
        <f>IF(ev_charging_network_usage_!$H5338&lt;30,"Short Charging",IF(ev_charging_network_usage_!$H5338&lt;=60,"Medium Charging","Long Charging"))</f>
        <v>Long Charging</v>
      </c>
      <c r="Q5338" s="6">
        <f t="shared" si="336"/>
        <v>3</v>
      </c>
      <c r="R5338" s="30">
        <f t="shared" si="334"/>
        <v>0.33611111111111114</v>
      </c>
      <c r="S5338" s="28">
        <f t="shared" si="335"/>
        <v>45551</v>
      </c>
      <c r="T5338" s="28"/>
    </row>
    <row r="5339" spans="1:20" ht="13.2" x14ac:dyDescent="0.25">
      <c r="A5339" s="3" t="s">
        <v>11791</v>
      </c>
      <c r="B5339" s="3" t="s">
        <v>29</v>
      </c>
      <c r="C5339" s="3" t="s">
        <v>15</v>
      </c>
      <c r="D5339" s="3" t="s">
        <v>34</v>
      </c>
      <c r="E5339" s="3" t="s">
        <v>35</v>
      </c>
      <c r="F5339" s="3" t="s">
        <v>11792</v>
      </c>
      <c r="G5339" s="3" t="s">
        <v>11793</v>
      </c>
      <c r="H5339" s="3">
        <v>103</v>
      </c>
      <c r="I5339" s="3">
        <v>47.07</v>
      </c>
      <c r="J5339" s="3">
        <v>12</v>
      </c>
      <c r="K5339" s="3">
        <v>564.84</v>
      </c>
      <c r="L5339" s="3" t="s">
        <v>18</v>
      </c>
      <c r="M5339" s="5">
        <v>3</v>
      </c>
      <c r="N5339" s="6" t="str">
        <f>IF(ev_charging_network_usage_!$I5339&lt;=10,"Low",IF(ev_charging_network_usage_!$I5339&lt;=30,"Medium","High"))</f>
        <v>High</v>
      </c>
      <c r="O5339" s="6" t="str">
        <f t="shared" si="337"/>
        <v>Medium Satisfaction</v>
      </c>
      <c r="P5339" s="6" t="str">
        <f>IF(ev_charging_network_usage_!$H5339&lt;30,"Short Charging",IF(ev_charging_network_usage_!$H5339&lt;=60,"Medium Charging","Long Charging"))</f>
        <v>Long Charging</v>
      </c>
      <c r="Q5339" s="6">
        <f t="shared" si="336"/>
        <v>3</v>
      </c>
      <c r="R5339" s="30">
        <f t="shared" si="334"/>
        <v>0.50069444444444444</v>
      </c>
      <c r="S5339" s="28">
        <f t="shared" si="335"/>
        <v>45094</v>
      </c>
      <c r="T5339" s="28"/>
    </row>
    <row r="5340" spans="1:20" ht="13.2" x14ac:dyDescent="0.25">
      <c r="A5340" s="7" t="s">
        <v>11794</v>
      </c>
      <c r="B5340" s="7" t="s">
        <v>29</v>
      </c>
      <c r="C5340" s="7" t="s">
        <v>30</v>
      </c>
      <c r="D5340" s="7" t="s">
        <v>16</v>
      </c>
      <c r="E5340" s="7" t="s">
        <v>17</v>
      </c>
      <c r="F5340" s="7" t="s">
        <v>11795</v>
      </c>
      <c r="G5340" s="7" t="s">
        <v>11796</v>
      </c>
      <c r="H5340" s="7">
        <v>66</v>
      </c>
      <c r="I5340" s="7">
        <v>35.520000000000003</v>
      </c>
      <c r="J5340" s="7">
        <v>15</v>
      </c>
      <c r="K5340" s="7">
        <v>532.79999999999995</v>
      </c>
      <c r="L5340" s="7" t="s">
        <v>23</v>
      </c>
      <c r="M5340" s="9">
        <v>2</v>
      </c>
      <c r="N5340" s="6" t="str">
        <f>IF(ev_charging_network_usage_!$I5340&lt;=10,"Low",IF(ev_charging_network_usage_!$I5340&lt;=30,"Medium","High"))</f>
        <v>High</v>
      </c>
      <c r="O5340" s="6" t="str">
        <f t="shared" si="337"/>
        <v>Low Satisfaction</v>
      </c>
      <c r="P5340" s="6" t="str">
        <f>IF(ev_charging_network_usage_!$H5340&lt;30,"Short Charging",IF(ev_charging_network_usage_!$H5340&lt;=60,"Medium Charging","Long Charging"))</f>
        <v>Long Charging</v>
      </c>
      <c r="Q5340" s="6">
        <f t="shared" si="336"/>
        <v>2</v>
      </c>
      <c r="R5340" s="30">
        <f t="shared" si="334"/>
        <v>0.81805555555555554</v>
      </c>
      <c r="S5340" s="28">
        <f t="shared" si="335"/>
        <v>45379</v>
      </c>
      <c r="T5340" s="28"/>
    </row>
    <row r="5341" spans="1:20" ht="13.2" x14ac:dyDescent="0.25">
      <c r="A5341" s="3" t="s">
        <v>11797</v>
      </c>
      <c r="B5341" s="3" t="s">
        <v>78</v>
      </c>
      <c r="C5341" s="3" t="s">
        <v>30</v>
      </c>
      <c r="D5341" s="3" t="s">
        <v>31</v>
      </c>
      <c r="E5341" s="3" t="s">
        <v>35</v>
      </c>
      <c r="F5341" s="3" t="s">
        <v>11798</v>
      </c>
      <c r="G5341" s="3" t="s">
        <v>11799</v>
      </c>
      <c r="H5341" s="3">
        <v>99</v>
      </c>
      <c r="I5341" s="3">
        <v>9.93</v>
      </c>
      <c r="J5341" s="3">
        <v>12</v>
      </c>
      <c r="K5341" s="3">
        <v>119.16</v>
      </c>
      <c r="L5341" s="3" t="s">
        <v>23</v>
      </c>
      <c r="M5341" s="5">
        <v>3</v>
      </c>
      <c r="N5341" s="6" t="str">
        <f>IF(ev_charging_network_usage_!$I5341&lt;=10,"Low",IF(ev_charging_network_usage_!$I5341&lt;=30,"Medium","High"))</f>
        <v>Low</v>
      </c>
      <c r="O5341" s="6" t="str">
        <f t="shared" si="337"/>
        <v>Medium Satisfaction</v>
      </c>
      <c r="P5341" s="6" t="str">
        <f>IF(ev_charging_network_usage_!$H5341&lt;30,"Short Charging",IF(ev_charging_network_usage_!$H5341&lt;=60,"Medium Charging","Long Charging"))</f>
        <v>Long Charging</v>
      </c>
      <c r="Q5341" s="6">
        <f t="shared" si="336"/>
        <v>2</v>
      </c>
      <c r="R5341" s="30">
        <f t="shared" si="334"/>
        <v>8.3333333333333329E-2</v>
      </c>
      <c r="S5341" s="28">
        <f t="shared" si="335"/>
        <v>45274</v>
      </c>
      <c r="T5341" s="28"/>
    </row>
    <row r="5342" spans="1:20" ht="13.2" x14ac:dyDescent="0.25">
      <c r="A5342" s="7" t="s">
        <v>11800</v>
      </c>
      <c r="B5342" s="7" t="s">
        <v>29</v>
      </c>
      <c r="C5342" s="7" t="s">
        <v>15</v>
      </c>
      <c r="D5342" s="7" t="s">
        <v>34</v>
      </c>
      <c r="E5342" s="7" t="s">
        <v>35</v>
      </c>
      <c r="F5342" s="8">
        <v>45415.713888888888</v>
      </c>
      <c r="G5342" s="8">
        <v>45415.770833333336</v>
      </c>
      <c r="H5342" s="7">
        <v>82</v>
      </c>
      <c r="I5342" s="7">
        <v>37.14</v>
      </c>
      <c r="J5342" s="7">
        <v>10</v>
      </c>
      <c r="K5342" s="7">
        <v>371.4</v>
      </c>
      <c r="L5342" s="7" t="s">
        <v>27</v>
      </c>
      <c r="M5342" s="9">
        <v>4</v>
      </c>
      <c r="N5342" s="6" t="str">
        <f>IF(ev_charging_network_usage_!$I5342&lt;=10,"Low",IF(ev_charging_network_usage_!$I5342&lt;=30,"Medium","High"))</f>
        <v>High</v>
      </c>
      <c r="O5342" s="6" t="str">
        <f t="shared" si="337"/>
        <v>Medium Satisfaction</v>
      </c>
      <c r="P5342" s="6" t="str">
        <f>IF(ev_charging_network_usage_!$H5342&lt;30,"Short Charging",IF(ev_charging_network_usage_!$H5342&lt;=60,"Medium Charging","Long Charging"))</f>
        <v>Long Charging</v>
      </c>
      <c r="Q5342" s="6">
        <f t="shared" si="336"/>
        <v>3</v>
      </c>
      <c r="R5342" s="30">
        <f t="shared" si="334"/>
        <v>0.71388888888888891</v>
      </c>
      <c r="S5342" s="28">
        <f t="shared" si="335"/>
        <v>45415</v>
      </c>
      <c r="T5342" s="28"/>
    </row>
    <row r="5343" spans="1:20" ht="13.2" x14ac:dyDescent="0.25">
      <c r="A5343" s="3" t="s">
        <v>11801</v>
      </c>
      <c r="B5343" s="3" t="s">
        <v>78</v>
      </c>
      <c r="C5343" s="3" t="s">
        <v>15</v>
      </c>
      <c r="D5343" s="3" t="s">
        <v>22</v>
      </c>
      <c r="E5343" s="3" t="s">
        <v>17</v>
      </c>
      <c r="F5343" s="3" t="s">
        <v>11802</v>
      </c>
      <c r="G5343" s="4">
        <v>45299.049305555556</v>
      </c>
      <c r="H5343" s="3">
        <v>76</v>
      </c>
      <c r="I5343" s="3">
        <v>26.6</v>
      </c>
      <c r="J5343" s="3">
        <v>10</v>
      </c>
      <c r="K5343" s="3">
        <v>266</v>
      </c>
      <c r="L5343" s="3" t="s">
        <v>38</v>
      </c>
      <c r="M5343" s="5">
        <v>2</v>
      </c>
      <c r="N5343" s="6" t="str">
        <f>IF(ev_charging_network_usage_!$I5343&lt;=10,"Low",IF(ev_charging_network_usage_!$I5343&lt;=30,"Medium","High"))</f>
        <v>Medium</v>
      </c>
      <c r="O5343" s="6" t="str">
        <f t="shared" si="337"/>
        <v>Low Satisfaction</v>
      </c>
      <c r="P5343" s="6" t="str">
        <f>IF(ev_charging_network_usage_!$H5343&lt;30,"Short Charging",IF(ev_charging_network_usage_!$H5343&lt;=60,"Medium Charging","Long Charging"))</f>
        <v>Long Charging</v>
      </c>
      <c r="Q5343" s="6">
        <f t="shared" si="336"/>
        <v>3</v>
      </c>
      <c r="R5343" s="30">
        <f t="shared" si="334"/>
        <v>0.99652777777777779</v>
      </c>
      <c r="S5343" s="28">
        <f t="shared" si="335"/>
        <v>45504</v>
      </c>
      <c r="T5343" s="28"/>
    </row>
    <row r="5344" spans="1:20" ht="13.2" x14ac:dyDescent="0.25">
      <c r="A5344" s="7" t="s">
        <v>11803</v>
      </c>
      <c r="B5344" s="7" t="s">
        <v>43</v>
      </c>
      <c r="C5344" s="7" t="s">
        <v>15</v>
      </c>
      <c r="D5344" s="7" t="s">
        <v>31</v>
      </c>
      <c r="E5344" s="7" t="s">
        <v>17</v>
      </c>
      <c r="F5344" s="7" t="s">
        <v>11804</v>
      </c>
      <c r="G5344" s="7" t="s">
        <v>11805</v>
      </c>
      <c r="H5344" s="7">
        <v>71</v>
      </c>
      <c r="I5344" s="7">
        <v>9.61</v>
      </c>
      <c r="J5344" s="7">
        <v>15</v>
      </c>
      <c r="K5344" s="7">
        <v>144.15</v>
      </c>
      <c r="L5344" s="7" t="s">
        <v>27</v>
      </c>
      <c r="M5344" s="9">
        <v>4</v>
      </c>
      <c r="N5344" s="6" t="str">
        <f>IF(ev_charging_network_usage_!$I5344&lt;=10,"Low",IF(ev_charging_network_usage_!$I5344&lt;=30,"Medium","High"))</f>
        <v>Low</v>
      </c>
      <c r="O5344" s="6" t="str">
        <f t="shared" si="337"/>
        <v>Medium Satisfaction</v>
      </c>
      <c r="P5344" s="6" t="str">
        <f>IF(ev_charging_network_usage_!$H5344&lt;30,"Short Charging",IF(ev_charging_network_usage_!$H5344&lt;=60,"Medium Charging","Long Charging"))</f>
        <v>Long Charging</v>
      </c>
      <c r="Q5344" s="6">
        <f t="shared" si="336"/>
        <v>3</v>
      </c>
      <c r="R5344" s="30">
        <f t="shared" si="334"/>
        <v>0.47291666666666665</v>
      </c>
      <c r="S5344" s="28">
        <f t="shared" si="335"/>
        <v>45350</v>
      </c>
      <c r="T5344" s="28"/>
    </row>
    <row r="5345" spans="1:20" ht="13.2" x14ac:dyDescent="0.25">
      <c r="A5345" s="3" t="s">
        <v>11806</v>
      </c>
      <c r="B5345" s="3" t="s">
        <v>55</v>
      </c>
      <c r="C5345" s="3" t="s">
        <v>21</v>
      </c>
      <c r="D5345" s="3" t="s">
        <v>22</v>
      </c>
      <c r="E5345" s="3" t="s">
        <v>17</v>
      </c>
      <c r="F5345" s="3" t="s">
        <v>11807</v>
      </c>
      <c r="G5345" s="3" t="s">
        <v>11808</v>
      </c>
      <c r="H5345" s="3">
        <v>89</v>
      </c>
      <c r="I5345" s="3">
        <v>20.89</v>
      </c>
      <c r="J5345" s="3">
        <v>12</v>
      </c>
      <c r="K5345" s="3">
        <v>250.68</v>
      </c>
      <c r="L5345" s="3" t="s">
        <v>18</v>
      </c>
      <c r="M5345" s="5">
        <v>1</v>
      </c>
      <c r="N5345" s="6" t="str">
        <f>IF(ev_charging_network_usage_!$I5345&lt;=10,"Low",IF(ev_charging_network_usage_!$I5345&lt;=30,"Medium","High"))</f>
        <v>Medium</v>
      </c>
      <c r="O5345" s="6" t="str">
        <f t="shared" si="337"/>
        <v>Low Satisfaction</v>
      </c>
      <c r="P5345" s="6" t="str">
        <f>IF(ev_charging_network_usage_!$H5345&lt;30,"Short Charging",IF(ev_charging_network_usage_!$H5345&lt;=60,"Medium Charging","Long Charging"))</f>
        <v>Long Charging</v>
      </c>
      <c r="Q5345" s="6">
        <f t="shared" si="336"/>
        <v>1</v>
      </c>
      <c r="R5345" s="30">
        <f t="shared" si="334"/>
        <v>0.65208333333333335</v>
      </c>
      <c r="S5345" s="28">
        <f t="shared" si="335"/>
        <v>44945</v>
      </c>
      <c r="T5345" s="28"/>
    </row>
    <row r="5346" spans="1:20" ht="13.2" x14ac:dyDescent="0.25">
      <c r="A5346" s="7" t="s">
        <v>11809</v>
      </c>
      <c r="B5346" s="7" t="s">
        <v>43</v>
      </c>
      <c r="C5346" s="7" t="s">
        <v>21</v>
      </c>
      <c r="D5346" s="7" t="s">
        <v>31</v>
      </c>
      <c r="E5346" s="7" t="s">
        <v>35</v>
      </c>
      <c r="F5346" s="8">
        <v>44958.119444444441</v>
      </c>
      <c r="G5346" s="8">
        <v>44958.131249999999</v>
      </c>
      <c r="H5346" s="7">
        <v>17</v>
      </c>
      <c r="I5346" s="7">
        <v>21.53</v>
      </c>
      <c r="J5346" s="7">
        <v>10</v>
      </c>
      <c r="K5346" s="7">
        <v>215.3</v>
      </c>
      <c r="L5346" s="7" t="s">
        <v>23</v>
      </c>
      <c r="M5346" s="9">
        <v>2</v>
      </c>
      <c r="N5346" s="6" t="str">
        <f>IF(ev_charging_network_usage_!$I5346&lt;=10,"Low",IF(ev_charging_network_usage_!$I5346&lt;=30,"Medium","High"))</f>
        <v>Medium</v>
      </c>
      <c r="O5346" s="6" t="str">
        <f t="shared" si="337"/>
        <v>Low Satisfaction</v>
      </c>
      <c r="P5346" s="6" t="str">
        <f>IF(ev_charging_network_usage_!$H5346&lt;30,"Short Charging",IF(ev_charging_network_usage_!$H5346&lt;=60,"Medium Charging","Long Charging"))</f>
        <v>Short Charging</v>
      </c>
      <c r="Q5346" s="6">
        <f t="shared" si="336"/>
        <v>1</v>
      </c>
      <c r="R5346" s="30">
        <f t="shared" si="334"/>
        <v>0.11944444444444445</v>
      </c>
      <c r="S5346" s="28">
        <f t="shared" si="335"/>
        <v>44958</v>
      </c>
      <c r="T5346" s="28"/>
    </row>
    <row r="5347" spans="1:20" ht="13.2" x14ac:dyDescent="0.25">
      <c r="A5347" s="3" t="s">
        <v>11810</v>
      </c>
      <c r="B5347" s="3" t="s">
        <v>20</v>
      </c>
      <c r="C5347" s="3" t="s">
        <v>21</v>
      </c>
      <c r="D5347" s="3" t="s">
        <v>31</v>
      </c>
      <c r="E5347" s="3" t="s">
        <v>17</v>
      </c>
      <c r="F5347" s="3" t="s">
        <v>11811</v>
      </c>
      <c r="G5347" s="3" t="s">
        <v>11812</v>
      </c>
      <c r="H5347" s="3">
        <v>70</v>
      </c>
      <c r="I5347" s="3">
        <v>56.06</v>
      </c>
      <c r="J5347" s="3">
        <v>12</v>
      </c>
      <c r="K5347" s="3">
        <v>672.72</v>
      </c>
      <c r="L5347" s="3" t="s">
        <v>27</v>
      </c>
      <c r="M5347" s="5">
        <v>3</v>
      </c>
      <c r="N5347" s="6" t="str">
        <f>IF(ev_charging_network_usage_!$I5347&lt;=10,"Low",IF(ev_charging_network_usage_!$I5347&lt;=30,"Medium","High"))</f>
        <v>High</v>
      </c>
      <c r="O5347" s="6" t="str">
        <f t="shared" si="337"/>
        <v>Medium Satisfaction</v>
      </c>
      <c r="P5347" s="6" t="str">
        <f>IF(ev_charging_network_usage_!$H5347&lt;30,"Short Charging",IF(ev_charging_network_usage_!$H5347&lt;=60,"Medium Charging","Long Charging"))</f>
        <v>Long Charging</v>
      </c>
      <c r="Q5347" s="6">
        <f t="shared" si="336"/>
        <v>1</v>
      </c>
      <c r="R5347" s="30">
        <f t="shared" si="334"/>
        <v>1.8749999999999999E-2</v>
      </c>
      <c r="S5347" s="28">
        <f t="shared" si="335"/>
        <v>45440</v>
      </c>
      <c r="T5347" s="28"/>
    </row>
    <row r="5348" spans="1:20" ht="13.2" x14ac:dyDescent="0.25">
      <c r="A5348" s="7" t="s">
        <v>11813</v>
      </c>
      <c r="B5348" s="7" t="s">
        <v>29</v>
      </c>
      <c r="C5348" s="7" t="s">
        <v>15</v>
      </c>
      <c r="D5348" s="7" t="s">
        <v>34</v>
      </c>
      <c r="E5348" s="7" t="s">
        <v>17</v>
      </c>
      <c r="F5348" s="8">
        <v>45451.402777777781</v>
      </c>
      <c r="G5348" s="8">
        <v>45451.456250000003</v>
      </c>
      <c r="H5348" s="7">
        <v>77</v>
      </c>
      <c r="I5348" s="7">
        <v>49.25</v>
      </c>
      <c r="J5348" s="7">
        <v>10</v>
      </c>
      <c r="K5348" s="7">
        <v>492.5</v>
      </c>
      <c r="L5348" s="7" t="s">
        <v>18</v>
      </c>
      <c r="M5348" s="9">
        <v>1</v>
      </c>
      <c r="N5348" s="6" t="str">
        <f>IF(ev_charging_network_usage_!$I5348&lt;=10,"Low",IF(ev_charging_network_usage_!$I5348&lt;=30,"Medium","High"))</f>
        <v>High</v>
      </c>
      <c r="O5348" s="6" t="str">
        <f t="shared" si="337"/>
        <v>Low Satisfaction</v>
      </c>
      <c r="P5348" s="6" t="str">
        <f>IF(ev_charging_network_usage_!$H5348&lt;30,"Short Charging",IF(ev_charging_network_usage_!$H5348&lt;=60,"Medium Charging","Long Charging"))</f>
        <v>Long Charging</v>
      </c>
      <c r="Q5348" s="6">
        <f t="shared" si="336"/>
        <v>3</v>
      </c>
      <c r="R5348" s="30">
        <f t="shared" si="334"/>
        <v>0.40277777777777779</v>
      </c>
      <c r="S5348" s="28">
        <f t="shared" si="335"/>
        <v>45451</v>
      </c>
      <c r="T5348" s="28"/>
    </row>
    <row r="5349" spans="1:20" ht="13.2" x14ac:dyDescent="0.25">
      <c r="A5349" s="3" t="s">
        <v>11814</v>
      </c>
      <c r="B5349" s="3" t="s">
        <v>29</v>
      </c>
      <c r="C5349" s="3" t="s">
        <v>15</v>
      </c>
      <c r="D5349" s="3" t="s">
        <v>31</v>
      </c>
      <c r="E5349" s="3" t="s">
        <v>17</v>
      </c>
      <c r="F5349" s="3" t="s">
        <v>11815</v>
      </c>
      <c r="G5349" s="3" t="s">
        <v>11816</v>
      </c>
      <c r="H5349" s="3">
        <v>116</v>
      </c>
      <c r="I5349" s="3">
        <v>26.17</v>
      </c>
      <c r="J5349" s="3">
        <v>12</v>
      </c>
      <c r="K5349" s="3">
        <v>314.04000000000002</v>
      </c>
      <c r="L5349" s="3" t="s">
        <v>27</v>
      </c>
      <c r="M5349" s="5">
        <v>1</v>
      </c>
      <c r="N5349" s="6" t="str">
        <f>IF(ev_charging_network_usage_!$I5349&lt;=10,"Low",IF(ev_charging_network_usage_!$I5349&lt;=30,"Medium","High"))</f>
        <v>Medium</v>
      </c>
      <c r="O5349" s="6" t="str">
        <f t="shared" si="337"/>
        <v>Low Satisfaction</v>
      </c>
      <c r="P5349" s="6" t="str">
        <f>IF(ev_charging_network_usage_!$H5349&lt;30,"Short Charging",IF(ev_charging_network_usage_!$H5349&lt;=60,"Medium Charging","Long Charging"))</f>
        <v>Long Charging</v>
      </c>
      <c r="Q5349" s="6">
        <f t="shared" si="336"/>
        <v>3</v>
      </c>
      <c r="R5349" s="30">
        <f t="shared" si="334"/>
        <v>0.85069444444444442</v>
      </c>
      <c r="S5349" s="28">
        <f t="shared" si="335"/>
        <v>45401</v>
      </c>
      <c r="T5349" s="28"/>
    </row>
    <row r="5350" spans="1:20" ht="13.2" x14ac:dyDescent="0.25">
      <c r="A5350" s="7" t="s">
        <v>11817</v>
      </c>
      <c r="B5350" s="7" t="s">
        <v>20</v>
      </c>
      <c r="C5350" s="7" t="s">
        <v>30</v>
      </c>
      <c r="D5350" s="7" t="s">
        <v>22</v>
      </c>
      <c r="E5350" s="7" t="s">
        <v>35</v>
      </c>
      <c r="F5350" s="8">
        <v>45598.513194444444</v>
      </c>
      <c r="G5350" s="8">
        <v>45598.521527777775</v>
      </c>
      <c r="H5350" s="7">
        <v>12</v>
      </c>
      <c r="I5350" s="7">
        <v>50.06</v>
      </c>
      <c r="J5350" s="7">
        <v>15</v>
      </c>
      <c r="K5350" s="7">
        <v>750.9</v>
      </c>
      <c r="L5350" s="7" t="s">
        <v>38</v>
      </c>
      <c r="M5350" s="9">
        <v>4</v>
      </c>
      <c r="N5350" s="6" t="str">
        <f>IF(ev_charging_network_usage_!$I5350&lt;=10,"Low",IF(ev_charging_network_usage_!$I5350&lt;=30,"Medium","High"))</f>
        <v>High</v>
      </c>
      <c r="O5350" s="6" t="str">
        <f t="shared" si="337"/>
        <v>Medium Satisfaction</v>
      </c>
      <c r="P5350" s="6" t="str">
        <f>IF(ev_charging_network_usage_!$H5350&lt;30,"Short Charging",IF(ev_charging_network_usage_!$H5350&lt;=60,"Medium Charging","Long Charging"))</f>
        <v>Short Charging</v>
      </c>
      <c r="Q5350" s="6">
        <f t="shared" si="336"/>
        <v>2</v>
      </c>
      <c r="R5350" s="30">
        <f t="shared" si="334"/>
        <v>0.5131944444444444</v>
      </c>
      <c r="S5350" s="28">
        <f t="shared" si="335"/>
        <v>45598</v>
      </c>
      <c r="T5350" s="28"/>
    </row>
    <row r="5351" spans="1:20" ht="13.2" x14ac:dyDescent="0.25">
      <c r="A5351" s="3" t="s">
        <v>11818</v>
      </c>
      <c r="B5351" s="3" t="s">
        <v>43</v>
      </c>
      <c r="C5351" s="3" t="s">
        <v>21</v>
      </c>
      <c r="D5351" s="3" t="s">
        <v>22</v>
      </c>
      <c r="E5351" s="3" t="s">
        <v>17</v>
      </c>
      <c r="F5351" s="3" t="s">
        <v>11819</v>
      </c>
      <c r="G5351" s="3" t="s">
        <v>11820</v>
      </c>
      <c r="H5351" s="3">
        <v>77</v>
      </c>
      <c r="I5351" s="3">
        <v>44.97</v>
      </c>
      <c r="J5351" s="3">
        <v>10</v>
      </c>
      <c r="K5351" s="3">
        <v>449.7</v>
      </c>
      <c r="L5351" s="3" t="s">
        <v>27</v>
      </c>
      <c r="M5351" s="5">
        <v>4</v>
      </c>
      <c r="N5351" s="6" t="str">
        <f>IF(ev_charging_network_usage_!$I5351&lt;=10,"Low",IF(ev_charging_network_usage_!$I5351&lt;=30,"Medium","High"))</f>
        <v>High</v>
      </c>
      <c r="O5351" s="6" t="str">
        <f t="shared" si="337"/>
        <v>Medium Satisfaction</v>
      </c>
      <c r="P5351" s="6" t="str">
        <f>IF(ev_charging_network_usage_!$H5351&lt;30,"Short Charging",IF(ev_charging_network_usage_!$H5351&lt;=60,"Medium Charging","Long Charging"))</f>
        <v>Long Charging</v>
      </c>
      <c r="Q5351" s="6">
        <f t="shared" si="336"/>
        <v>1</v>
      </c>
      <c r="R5351" s="30">
        <f t="shared" si="334"/>
        <v>0.6958333333333333</v>
      </c>
      <c r="S5351" s="28">
        <f t="shared" si="335"/>
        <v>45010</v>
      </c>
      <c r="T5351" s="28"/>
    </row>
    <row r="5352" spans="1:20" ht="13.2" x14ac:dyDescent="0.25">
      <c r="A5352" s="7" t="s">
        <v>11821</v>
      </c>
      <c r="B5352" s="7" t="s">
        <v>29</v>
      </c>
      <c r="C5352" s="7" t="s">
        <v>15</v>
      </c>
      <c r="D5352" s="7" t="s">
        <v>16</v>
      </c>
      <c r="E5352" s="7" t="s">
        <v>17</v>
      </c>
      <c r="F5352" s="7" t="s">
        <v>11822</v>
      </c>
      <c r="G5352" s="7" t="s">
        <v>11823</v>
      </c>
      <c r="H5352" s="7">
        <v>66</v>
      </c>
      <c r="I5352" s="7">
        <v>49.13</v>
      </c>
      <c r="J5352" s="7">
        <v>10</v>
      </c>
      <c r="K5352" s="7">
        <v>491.3</v>
      </c>
      <c r="L5352" s="7" t="s">
        <v>27</v>
      </c>
      <c r="M5352" s="9">
        <v>3</v>
      </c>
      <c r="N5352" s="6" t="str">
        <f>IF(ev_charging_network_usage_!$I5352&lt;=10,"Low",IF(ev_charging_network_usage_!$I5352&lt;=30,"Medium","High"))</f>
        <v>High</v>
      </c>
      <c r="O5352" s="6" t="str">
        <f t="shared" si="337"/>
        <v>Medium Satisfaction</v>
      </c>
      <c r="P5352" s="6" t="str">
        <f>IF(ev_charging_network_usage_!$H5352&lt;30,"Short Charging",IF(ev_charging_network_usage_!$H5352&lt;=60,"Medium Charging","Long Charging"))</f>
        <v>Long Charging</v>
      </c>
      <c r="Q5352" s="6">
        <f t="shared" si="336"/>
        <v>3</v>
      </c>
      <c r="R5352" s="30">
        <f t="shared" si="334"/>
        <v>0.83750000000000002</v>
      </c>
      <c r="S5352" s="28">
        <f t="shared" si="335"/>
        <v>45011</v>
      </c>
      <c r="T5352" s="28"/>
    </row>
    <row r="5353" spans="1:20" ht="13.2" x14ac:dyDescent="0.25">
      <c r="A5353" s="3" t="s">
        <v>11824</v>
      </c>
      <c r="B5353" s="3" t="s">
        <v>29</v>
      </c>
      <c r="C5353" s="3" t="s">
        <v>15</v>
      </c>
      <c r="D5353" s="3" t="s">
        <v>31</v>
      </c>
      <c r="E5353" s="3" t="s">
        <v>17</v>
      </c>
      <c r="F5353" s="3" t="s">
        <v>11825</v>
      </c>
      <c r="G5353" s="3" t="s">
        <v>11826</v>
      </c>
      <c r="H5353" s="3">
        <v>32</v>
      </c>
      <c r="I5353" s="3">
        <v>14.56</v>
      </c>
      <c r="J5353" s="3">
        <v>10</v>
      </c>
      <c r="K5353" s="3">
        <v>145.6</v>
      </c>
      <c r="L5353" s="3" t="s">
        <v>27</v>
      </c>
      <c r="M5353" s="5">
        <v>2</v>
      </c>
      <c r="N5353" s="6" t="str">
        <f>IF(ev_charging_network_usage_!$I5353&lt;=10,"Low",IF(ev_charging_network_usage_!$I5353&lt;=30,"Medium","High"))</f>
        <v>Medium</v>
      </c>
      <c r="O5353" s="6" t="str">
        <f t="shared" si="337"/>
        <v>Low Satisfaction</v>
      </c>
      <c r="P5353" s="6" t="str">
        <f>IF(ev_charging_network_usage_!$H5353&lt;30,"Short Charging",IF(ev_charging_network_usage_!$H5353&lt;=60,"Medium Charging","Long Charging"))</f>
        <v>Medium Charging</v>
      </c>
      <c r="Q5353" s="6">
        <f t="shared" si="336"/>
        <v>3</v>
      </c>
      <c r="R5353" s="30">
        <f t="shared" si="334"/>
        <v>0.10486111111111111</v>
      </c>
      <c r="S5353" s="28">
        <f t="shared" si="335"/>
        <v>44982</v>
      </c>
      <c r="T5353" s="28"/>
    </row>
    <row r="5354" spans="1:20" ht="13.2" x14ac:dyDescent="0.25">
      <c r="A5354" s="7" t="s">
        <v>11827</v>
      </c>
      <c r="B5354" s="7" t="s">
        <v>14</v>
      </c>
      <c r="C5354" s="7" t="s">
        <v>15</v>
      </c>
      <c r="D5354" s="7" t="s">
        <v>34</v>
      </c>
      <c r="E5354" s="7" t="s">
        <v>35</v>
      </c>
      <c r="F5354" s="8">
        <v>44993.890972222223</v>
      </c>
      <c r="G5354" s="8">
        <v>44993.938888888886</v>
      </c>
      <c r="H5354" s="7">
        <v>69</v>
      </c>
      <c r="I5354" s="7">
        <v>50.76</v>
      </c>
      <c r="J5354" s="7">
        <v>8</v>
      </c>
      <c r="K5354" s="7">
        <v>406.08</v>
      </c>
      <c r="L5354" s="7" t="s">
        <v>27</v>
      </c>
      <c r="M5354" s="9">
        <v>3</v>
      </c>
      <c r="N5354" s="6" t="str">
        <f>IF(ev_charging_network_usage_!$I5354&lt;=10,"Low",IF(ev_charging_network_usage_!$I5354&lt;=30,"Medium","High"))</f>
        <v>High</v>
      </c>
      <c r="O5354" s="6" t="str">
        <f t="shared" si="337"/>
        <v>Medium Satisfaction</v>
      </c>
      <c r="P5354" s="6" t="str">
        <f>IF(ev_charging_network_usage_!$H5354&lt;30,"Short Charging",IF(ev_charging_network_usage_!$H5354&lt;=60,"Medium Charging","Long Charging"))</f>
        <v>Long Charging</v>
      </c>
      <c r="Q5354" s="6">
        <f t="shared" si="336"/>
        <v>3</v>
      </c>
      <c r="R5354" s="30">
        <f t="shared" si="334"/>
        <v>0.89097222222222228</v>
      </c>
      <c r="S5354" s="28">
        <f t="shared" si="335"/>
        <v>44993</v>
      </c>
      <c r="T5354" s="28"/>
    </row>
    <row r="5355" spans="1:20" ht="13.2" x14ac:dyDescent="0.25">
      <c r="A5355" s="3" t="s">
        <v>11828</v>
      </c>
      <c r="B5355" s="3" t="s">
        <v>14</v>
      </c>
      <c r="C5355" s="3" t="s">
        <v>21</v>
      </c>
      <c r="D5355" s="3" t="s">
        <v>16</v>
      </c>
      <c r="E5355" s="3" t="s">
        <v>17</v>
      </c>
      <c r="F5355" s="3" t="s">
        <v>11829</v>
      </c>
      <c r="G5355" s="3" t="s">
        <v>11830</v>
      </c>
      <c r="H5355" s="3">
        <v>95</v>
      </c>
      <c r="I5355" s="3">
        <v>16.98</v>
      </c>
      <c r="J5355" s="3">
        <v>8</v>
      </c>
      <c r="K5355" s="3">
        <v>135.84</v>
      </c>
      <c r="L5355" s="3" t="s">
        <v>38</v>
      </c>
      <c r="M5355" s="5">
        <v>5</v>
      </c>
      <c r="N5355" s="6" t="str">
        <f>IF(ev_charging_network_usage_!$I5355&lt;=10,"Low",IF(ev_charging_network_usage_!$I5355&lt;=30,"Medium","High"))</f>
        <v>Medium</v>
      </c>
      <c r="O5355" s="6" t="str">
        <f t="shared" si="337"/>
        <v>High Satisfaction</v>
      </c>
      <c r="P5355" s="6" t="str">
        <f>IF(ev_charging_network_usage_!$H5355&lt;30,"Short Charging",IF(ev_charging_network_usage_!$H5355&lt;=60,"Medium Charging","Long Charging"))</f>
        <v>Long Charging</v>
      </c>
      <c r="Q5355" s="6">
        <f t="shared" si="336"/>
        <v>1</v>
      </c>
      <c r="R5355" s="30">
        <f t="shared" si="334"/>
        <v>0.24861111111111112</v>
      </c>
      <c r="S5355" s="28">
        <f t="shared" si="335"/>
        <v>44975</v>
      </c>
      <c r="T5355" s="28"/>
    </row>
    <row r="5356" spans="1:20" ht="13.2" x14ac:dyDescent="0.25">
      <c r="A5356" s="7" t="s">
        <v>11831</v>
      </c>
      <c r="B5356" s="7" t="s">
        <v>78</v>
      </c>
      <c r="C5356" s="7" t="s">
        <v>15</v>
      </c>
      <c r="D5356" s="7" t="s">
        <v>34</v>
      </c>
      <c r="E5356" s="7" t="s">
        <v>17</v>
      </c>
      <c r="F5356" s="7" t="s">
        <v>11832</v>
      </c>
      <c r="G5356" s="7" t="s">
        <v>11833</v>
      </c>
      <c r="H5356" s="7">
        <v>46</v>
      </c>
      <c r="I5356" s="7">
        <v>7.23</v>
      </c>
      <c r="J5356" s="7">
        <v>15</v>
      </c>
      <c r="K5356" s="7">
        <v>108.45</v>
      </c>
      <c r="L5356" s="7" t="s">
        <v>27</v>
      </c>
      <c r="M5356" s="9">
        <v>3</v>
      </c>
      <c r="N5356" s="6" t="str">
        <f>IF(ev_charging_network_usage_!$I5356&lt;=10,"Low",IF(ev_charging_network_usage_!$I5356&lt;=30,"Medium","High"))</f>
        <v>Low</v>
      </c>
      <c r="O5356" s="6" t="str">
        <f t="shared" si="337"/>
        <v>Medium Satisfaction</v>
      </c>
      <c r="P5356" s="6" t="str">
        <f>IF(ev_charging_network_usage_!$H5356&lt;30,"Short Charging",IF(ev_charging_network_usage_!$H5356&lt;=60,"Medium Charging","Long Charging"))</f>
        <v>Medium Charging</v>
      </c>
      <c r="Q5356" s="6">
        <f t="shared" si="336"/>
        <v>3</v>
      </c>
      <c r="R5356" s="30">
        <f t="shared" si="334"/>
        <v>9.930555555555555E-2</v>
      </c>
      <c r="S5356" s="28">
        <f t="shared" si="335"/>
        <v>45499</v>
      </c>
      <c r="T5356" s="28"/>
    </row>
    <row r="5357" spans="1:20" ht="13.2" x14ac:dyDescent="0.25">
      <c r="A5357" s="3" t="s">
        <v>11834</v>
      </c>
      <c r="B5357" s="3" t="s">
        <v>43</v>
      </c>
      <c r="C5357" s="3" t="s">
        <v>30</v>
      </c>
      <c r="D5357" s="3" t="s">
        <v>16</v>
      </c>
      <c r="E5357" s="3" t="s">
        <v>35</v>
      </c>
      <c r="F5357" s="3" t="s">
        <v>11835</v>
      </c>
      <c r="G5357" s="3" t="s">
        <v>11836</v>
      </c>
      <c r="H5357" s="3">
        <v>32</v>
      </c>
      <c r="I5357" s="3">
        <v>18.11</v>
      </c>
      <c r="J5357" s="3">
        <v>8</v>
      </c>
      <c r="K5357" s="3">
        <v>144.88</v>
      </c>
      <c r="L5357" s="3" t="s">
        <v>27</v>
      </c>
      <c r="M5357" s="5">
        <v>4</v>
      </c>
      <c r="N5357" s="6" t="str">
        <f>IF(ev_charging_network_usage_!$I5357&lt;=10,"Low",IF(ev_charging_network_usage_!$I5357&lt;=30,"Medium","High"))</f>
        <v>Medium</v>
      </c>
      <c r="O5357" s="6" t="str">
        <f t="shared" si="337"/>
        <v>Medium Satisfaction</v>
      </c>
      <c r="P5357" s="6" t="str">
        <f>IF(ev_charging_network_usage_!$H5357&lt;30,"Short Charging",IF(ev_charging_network_usage_!$H5357&lt;=60,"Medium Charging","Long Charging"))</f>
        <v>Medium Charging</v>
      </c>
      <c r="Q5357" s="6">
        <f t="shared" si="336"/>
        <v>2</v>
      </c>
      <c r="R5357" s="30">
        <f t="shared" si="334"/>
        <v>0.7006944444444444</v>
      </c>
      <c r="S5357" s="28">
        <f t="shared" si="335"/>
        <v>45291</v>
      </c>
      <c r="T5357" s="28"/>
    </row>
    <row r="5358" spans="1:20" ht="13.2" x14ac:dyDescent="0.25">
      <c r="A5358" s="7" t="s">
        <v>11837</v>
      </c>
      <c r="B5358" s="7" t="s">
        <v>14</v>
      </c>
      <c r="C5358" s="7" t="s">
        <v>30</v>
      </c>
      <c r="D5358" s="7" t="s">
        <v>16</v>
      </c>
      <c r="E5358" s="7" t="s">
        <v>17</v>
      </c>
      <c r="F5358" s="8">
        <v>45175.574305555558</v>
      </c>
      <c r="G5358" s="8">
        <v>45175.626388888886</v>
      </c>
      <c r="H5358" s="7">
        <v>75</v>
      </c>
      <c r="I5358" s="7">
        <v>28.26</v>
      </c>
      <c r="J5358" s="7">
        <v>10</v>
      </c>
      <c r="K5358" s="7">
        <v>282.60000000000002</v>
      </c>
      <c r="L5358" s="7" t="s">
        <v>18</v>
      </c>
      <c r="M5358" s="9">
        <v>5</v>
      </c>
      <c r="N5358" s="6" t="str">
        <f>IF(ev_charging_network_usage_!$I5358&lt;=10,"Low",IF(ev_charging_network_usage_!$I5358&lt;=30,"Medium","High"))</f>
        <v>Medium</v>
      </c>
      <c r="O5358" s="6" t="str">
        <f t="shared" si="337"/>
        <v>High Satisfaction</v>
      </c>
      <c r="P5358" s="6" t="str">
        <f>IF(ev_charging_network_usage_!$H5358&lt;30,"Short Charging",IF(ev_charging_network_usage_!$H5358&lt;=60,"Medium Charging","Long Charging"))</f>
        <v>Long Charging</v>
      </c>
      <c r="Q5358" s="6">
        <f t="shared" si="336"/>
        <v>2</v>
      </c>
      <c r="R5358" s="30">
        <f t="shared" si="334"/>
        <v>0.57430555555555551</v>
      </c>
      <c r="S5358" s="28">
        <f t="shared" si="335"/>
        <v>45175</v>
      </c>
      <c r="T5358" s="28"/>
    </row>
    <row r="5359" spans="1:20" ht="13.2" x14ac:dyDescent="0.25">
      <c r="A5359" s="3" t="s">
        <v>11838</v>
      </c>
      <c r="B5359" s="3" t="s">
        <v>78</v>
      </c>
      <c r="C5359" s="3" t="s">
        <v>15</v>
      </c>
      <c r="D5359" s="3" t="s">
        <v>16</v>
      </c>
      <c r="E5359" s="3" t="s">
        <v>17</v>
      </c>
      <c r="F5359" s="4">
        <v>45150.092361111114</v>
      </c>
      <c r="G5359" s="4">
        <v>45150.10833333333</v>
      </c>
      <c r="H5359" s="3">
        <v>23</v>
      </c>
      <c r="I5359" s="3">
        <v>19.649999999999999</v>
      </c>
      <c r="J5359" s="3">
        <v>10</v>
      </c>
      <c r="K5359" s="3">
        <v>196.5</v>
      </c>
      <c r="L5359" s="3" t="s">
        <v>18</v>
      </c>
      <c r="M5359" s="5">
        <v>3</v>
      </c>
      <c r="N5359" s="6" t="str">
        <f>IF(ev_charging_network_usage_!$I5359&lt;=10,"Low",IF(ev_charging_network_usage_!$I5359&lt;=30,"Medium","High"))</f>
        <v>Medium</v>
      </c>
      <c r="O5359" s="6" t="str">
        <f t="shared" si="337"/>
        <v>Medium Satisfaction</v>
      </c>
      <c r="P5359" s="6" t="str">
        <f>IF(ev_charging_network_usage_!$H5359&lt;30,"Short Charging",IF(ev_charging_network_usage_!$H5359&lt;=60,"Medium Charging","Long Charging"))</f>
        <v>Short Charging</v>
      </c>
      <c r="Q5359" s="6">
        <f t="shared" si="336"/>
        <v>3</v>
      </c>
      <c r="R5359" s="30">
        <f t="shared" si="334"/>
        <v>9.2361111111111116E-2</v>
      </c>
      <c r="S5359" s="28">
        <f t="shared" si="335"/>
        <v>45150</v>
      </c>
      <c r="T5359" s="28"/>
    </row>
    <row r="5360" spans="1:20" ht="13.2" x14ac:dyDescent="0.25">
      <c r="A5360" s="7" t="s">
        <v>11839</v>
      </c>
      <c r="B5360" s="7" t="s">
        <v>20</v>
      </c>
      <c r="C5360" s="7" t="s">
        <v>30</v>
      </c>
      <c r="D5360" s="7" t="s">
        <v>31</v>
      </c>
      <c r="E5360" s="7" t="s">
        <v>17</v>
      </c>
      <c r="F5360" s="7" t="s">
        <v>11840</v>
      </c>
      <c r="G5360" s="7" t="s">
        <v>11841</v>
      </c>
      <c r="H5360" s="7">
        <v>73</v>
      </c>
      <c r="I5360" s="7">
        <v>27.4</v>
      </c>
      <c r="J5360" s="7">
        <v>10</v>
      </c>
      <c r="K5360" s="7">
        <v>274</v>
      </c>
      <c r="L5360" s="7" t="s">
        <v>38</v>
      </c>
      <c r="M5360" s="9">
        <v>1</v>
      </c>
      <c r="N5360" s="6" t="str">
        <f>IF(ev_charging_network_usage_!$I5360&lt;=10,"Low",IF(ev_charging_network_usage_!$I5360&lt;=30,"Medium","High"))</f>
        <v>Medium</v>
      </c>
      <c r="O5360" s="6" t="str">
        <f t="shared" si="337"/>
        <v>Low Satisfaction</v>
      </c>
      <c r="P5360" s="6" t="str">
        <f>IF(ev_charging_network_usage_!$H5360&lt;30,"Short Charging",IF(ev_charging_network_usage_!$H5360&lt;=60,"Medium Charging","Long Charging"))</f>
        <v>Long Charging</v>
      </c>
      <c r="Q5360" s="6">
        <f t="shared" si="336"/>
        <v>2</v>
      </c>
      <c r="R5360" s="30">
        <f t="shared" si="334"/>
        <v>0.44791666666666669</v>
      </c>
      <c r="S5360" s="28">
        <f t="shared" si="335"/>
        <v>45409</v>
      </c>
      <c r="T5360" s="28"/>
    </row>
    <row r="5361" spans="1:20" ht="13.2" x14ac:dyDescent="0.25">
      <c r="A5361" s="3" t="s">
        <v>11842</v>
      </c>
      <c r="B5361" s="3" t="s">
        <v>55</v>
      </c>
      <c r="C5361" s="3" t="s">
        <v>30</v>
      </c>
      <c r="D5361" s="3" t="s">
        <v>22</v>
      </c>
      <c r="E5361" s="3" t="s">
        <v>17</v>
      </c>
      <c r="F5361" s="3" t="s">
        <v>11843</v>
      </c>
      <c r="G5361" s="3" t="s">
        <v>11844</v>
      </c>
      <c r="H5361" s="3">
        <v>74</v>
      </c>
      <c r="I5361" s="3">
        <v>14.31</v>
      </c>
      <c r="J5361" s="3">
        <v>12</v>
      </c>
      <c r="K5361" s="3">
        <v>171.72</v>
      </c>
      <c r="L5361" s="3" t="s">
        <v>38</v>
      </c>
      <c r="M5361" s="5">
        <v>2</v>
      </c>
      <c r="N5361" s="6" t="str">
        <f>IF(ev_charging_network_usage_!$I5361&lt;=10,"Low",IF(ev_charging_network_usage_!$I5361&lt;=30,"Medium","High"))</f>
        <v>Medium</v>
      </c>
      <c r="O5361" s="6" t="str">
        <f t="shared" si="337"/>
        <v>Low Satisfaction</v>
      </c>
      <c r="P5361" s="6" t="str">
        <f>IF(ev_charging_network_usage_!$H5361&lt;30,"Short Charging",IF(ev_charging_network_usage_!$H5361&lt;=60,"Medium Charging","Long Charging"))</f>
        <v>Long Charging</v>
      </c>
      <c r="Q5361" s="6">
        <f t="shared" si="336"/>
        <v>2</v>
      </c>
      <c r="R5361" s="30">
        <f t="shared" si="334"/>
        <v>0.84166666666666667</v>
      </c>
      <c r="S5361" s="28">
        <f t="shared" si="335"/>
        <v>45003</v>
      </c>
      <c r="T5361" s="28"/>
    </row>
    <row r="5362" spans="1:20" ht="13.2" x14ac:dyDescent="0.25">
      <c r="A5362" s="7" t="s">
        <v>11845</v>
      </c>
      <c r="B5362" s="7" t="s">
        <v>20</v>
      </c>
      <c r="C5362" s="7" t="s">
        <v>21</v>
      </c>
      <c r="D5362" s="7" t="s">
        <v>34</v>
      </c>
      <c r="E5362" s="7" t="s">
        <v>35</v>
      </c>
      <c r="F5362" s="8">
        <v>45050.67291666667</v>
      </c>
      <c r="G5362" s="8">
        <v>45050.753472222219</v>
      </c>
      <c r="H5362" s="7">
        <v>116</v>
      </c>
      <c r="I5362" s="7">
        <v>42.74</v>
      </c>
      <c r="J5362" s="7">
        <v>12</v>
      </c>
      <c r="K5362" s="7">
        <v>512.88</v>
      </c>
      <c r="L5362" s="7" t="s">
        <v>23</v>
      </c>
      <c r="M5362" s="9">
        <v>4</v>
      </c>
      <c r="N5362" s="6" t="str">
        <f>IF(ev_charging_network_usage_!$I5362&lt;=10,"Low",IF(ev_charging_network_usage_!$I5362&lt;=30,"Medium","High"))</f>
        <v>High</v>
      </c>
      <c r="O5362" s="6" t="str">
        <f t="shared" si="337"/>
        <v>Medium Satisfaction</v>
      </c>
      <c r="P5362" s="6" t="str">
        <f>IF(ev_charging_network_usage_!$H5362&lt;30,"Short Charging",IF(ev_charging_network_usage_!$H5362&lt;=60,"Medium Charging","Long Charging"))</f>
        <v>Long Charging</v>
      </c>
      <c r="Q5362" s="6">
        <f t="shared" si="336"/>
        <v>1</v>
      </c>
      <c r="R5362" s="30">
        <f t="shared" si="334"/>
        <v>0.67291666666666672</v>
      </c>
      <c r="S5362" s="28">
        <f t="shared" si="335"/>
        <v>45050</v>
      </c>
      <c r="T5362" s="28"/>
    </row>
    <row r="5363" spans="1:20" ht="13.2" x14ac:dyDescent="0.25">
      <c r="A5363" s="3" t="s">
        <v>11846</v>
      </c>
      <c r="B5363" s="3" t="s">
        <v>29</v>
      </c>
      <c r="C5363" s="3" t="s">
        <v>15</v>
      </c>
      <c r="D5363" s="3" t="s">
        <v>22</v>
      </c>
      <c r="E5363" s="3" t="s">
        <v>35</v>
      </c>
      <c r="F5363" s="3" t="s">
        <v>11847</v>
      </c>
      <c r="G5363" s="3" t="s">
        <v>11848</v>
      </c>
      <c r="H5363" s="3">
        <v>70</v>
      </c>
      <c r="I5363" s="3">
        <v>8.6300000000000008</v>
      </c>
      <c r="J5363" s="3">
        <v>15</v>
      </c>
      <c r="K5363" s="3">
        <v>129.44999999999999</v>
      </c>
      <c r="L5363" s="3" t="s">
        <v>18</v>
      </c>
      <c r="M5363" s="5">
        <v>1</v>
      </c>
      <c r="N5363" s="6" t="str">
        <f>IF(ev_charging_network_usage_!$I5363&lt;=10,"Low",IF(ev_charging_network_usage_!$I5363&lt;=30,"Medium","High"))</f>
        <v>Low</v>
      </c>
      <c r="O5363" s="6" t="str">
        <f t="shared" si="337"/>
        <v>Low Satisfaction</v>
      </c>
      <c r="P5363" s="6" t="str">
        <f>IF(ev_charging_network_usage_!$H5363&lt;30,"Short Charging",IF(ev_charging_network_usage_!$H5363&lt;=60,"Medium Charging","Long Charging"))</f>
        <v>Long Charging</v>
      </c>
      <c r="Q5363" s="6">
        <f t="shared" si="336"/>
        <v>3</v>
      </c>
      <c r="R5363" s="30">
        <f t="shared" si="334"/>
        <v>0.28125</v>
      </c>
      <c r="S5363" s="28">
        <f t="shared" si="335"/>
        <v>44972</v>
      </c>
      <c r="T5363" s="28"/>
    </row>
    <row r="5364" spans="1:20" ht="13.2" x14ac:dyDescent="0.25">
      <c r="A5364" s="7" t="s">
        <v>11849</v>
      </c>
      <c r="B5364" s="7" t="s">
        <v>14</v>
      </c>
      <c r="C5364" s="7" t="s">
        <v>30</v>
      </c>
      <c r="D5364" s="7" t="s">
        <v>16</v>
      </c>
      <c r="E5364" s="7" t="s">
        <v>17</v>
      </c>
      <c r="F5364" s="7" t="s">
        <v>11850</v>
      </c>
      <c r="G5364" s="7" t="s">
        <v>11851</v>
      </c>
      <c r="H5364" s="7">
        <v>108</v>
      </c>
      <c r="I5364" s="7">
        <v>53.99</v>
      </c>
      <c r="J5364" s="7">
        <v>15</v>
      </c>
      <c r="K5364" s="7">
        <v>809.85</v>
      </c>
      <c r="L5364" s="7" t="s">
        <v>27</v>
      </c>
      <c r="M5364" s="9">
        <v>3</v>
      </c>
      <c r="N5364" s="6" t="str">
        <f>IF(ev_charging_network_usage_!$I5364&lt;=10,"Low",IF(ev_charging_network_usage_!$I5364&lt;=30,"Medium","High"))</f>
        <v>High</v>
      </c>
      <c r="O5364" s="6" t="str">
        <f t="shared" si="337"/>
        <v>Medium Satisfaction</v>
      </c>
      <c r="P5364" s="6" t="str">
        <f>IF(ev_charging_network_usage_!$H5364&lt;30,"Short Charging",IF(ev_charging_network_usage_!$H5364&lt;=60,"Medium Charging","Long Charging"))</f>
        <v>Long Charging</v>
      </c>
      <c r="Q5364" s="6">
        <f t="shared" si="336"/>
        <v>2</v>
      </c>
      <c r="R5364" s="30">
        <f t="shared" si="334"/>
        <v>0.23680555555555555</v>
      </c>
      <c r="S5364" s="28">
        <f t="shared" si="335"/>
        <v>45128</v>
      </c>
      <c r="T5364" s="28"/>
    </row>
    <row r="5365" spans="1:20" ht="13.2" x14ac:dyDescent="0.25">
      <c r="A5365" s="3" t="s">
        <v>11852</v>
      </c>
      <c r="B5365" s="3" t="s">
        <v>78</v>
      </c>
      <c r="C5365" s="3" t="s">
        <v>30</v>
      </c>
      <c r="D5365" s="3" t="s">
        <v>34</v>
      </c>
      <c r="E5365" s="3" t="s">
        <v>17</v>
      </c>
      <c r="F5365" s="4">
        <v>45232.456944444442</v>
      </c>
      <c r="G5365" s="4">
        <v>45232.5</v>
      </c>
      <c r="H5365" s="3">
        <v>62</v>
      </c>
      <c r="I5365" s="3">
        <v>55.52</v>
      </c>
      <c r="J5365" s="3">
        <v>8</v>
      </c>
      <c r="K5365" s="3">
        <v>444.16</v>
      </c>
      <c r="L5365" s="3" t="s">
        <v>18</v>
      </c>
      <c r="M5365" s="5">
        <v>5</v>
      </c>
      <c r="N5365" s="6" t="str">
        <f>IF(ev_charging_network_usage_!$I5365&lt;=10,"Low",IF(ev_charging_network_usage_!$I5365&lt;=30,"Medium","High"))</f>
        <v>High</v>
      </c>
      <c r="O5365" s="6" t="str">
        <f t="shared" si="337"/>
        <v>High Satisfaction</v>
      </c>
      <c r="P5365" s="6" t="str">
        <f>IF(ev_charging_network_usage_!$H5365&lt;30,"Short Charging",IF(ev_charging_network_usage_!$H5365&lt;=60,"Medium Charging","Long Charging"))</f>
        <v>Long Charging</v>
      </c>
      <c r="Q5365" s="6">
        <f t="shared" si="336"/>
        <v>2</v>
      </c>
      <c r="R5365" s="30">
        <f t="shared" si="334"/>
        <v>0.45694444444444443</v>
      </c>
      <c r="S5365" s="28">
        <f t="shared" si="335"/>
        <v>45232</v>
      </c>
      <c r="T5365" s="28"/>
    </row>
    <row r="5366" spans="1:20" ht="13.2" x14ac:dyDescent="0.25">
      <c r="A5366" s="7" t="s">
        <v>11853</v>
      </c>
      <c r="B5366" s="7" t="s">
        <v>55</v>
      </c>
      <c r="C5366" s="7" t="s">
        <v>30</v>
      </c>
      <c r="D5366" s="7" t="s">
        <v>34</v>
      </c>
      <c r="E5366" s="7" t="s">
        <v>35</v>
      </c>
      <c r="F5366" s="11">
        <v>45242.012499999997</v>
      </c>
      <c r="G5366" s="11">
        <v>45242.022222222222</v>
      </c>
      <c r="H5366" s="7">
        <v>14</v>
      </c>
      <c r="I5366" s="7">
        <v>15.26</v>
      </c>
      <c r="J5366" s="7">
        <v>12</v>
      </c>
      <c r="K5366" s="7">
        <v>183.12</v>
      </c>
      <c r="L5366" s="7" t="s">
        <v>27</v>
      </c>
      <c r="M5366" s="9">
        <v>4</v>
      </c>
      <c r="N5366" s="6" t="str">
        <f>IF(ev_charging_network_usage_!$I5366&lt;=10,"Low",IF(ev_charging_network_usage_!$I5366&lt;=30,"Medium","High"))</f>
        <v>Medium</v>
      </c>
      <c r="O5366" s="6" t="str">
        <f t="shared" si="337"/>
        <v>Medium Satisfaction</v>
      </c>
      <c r="P5366" s="6" t="str">
        <f>IF(ev_charging_network_usage_!$H5366&lt;30,"Short Charging",IF(ev_charging_network_usage_!$H5366&lt;=60,"Medium Charging","Long Charging"))</f>
        <v>Short Charging</v>
      </c>
      <c r="Q5366" s="6">
        <f t="shared" si="336"/>
        <v>2</v>
      </c>
      <c r="R5366" s="30">
        <f t="shared" si="334"/>
        <v>1.2500000000000001E-2</v>
      </c>
      <c r="S5366" s="28">
        <f t="shared" si="335"/>
        <v>45242</v>
      </c>
      <c r="T5366" s="28"/>
    </row>
    <row r="5367" spans="1:20" ht="13.2" x14ac:dyDescent="0.25">
      <c r="A5367" s="3" t="s">
        <v>11854</v>
      </c>
      <c r="B5367" s="3" t="s">
        <v>48</v>
      </c>
      <c r="C5367" s="3" t="s">
        <v>15</v>
      </c>
      <c r="D5367" s="3" t="s">
        <v>22</v>
      </c>
      <c r="E5367" s="3" t="s">
        <v>17</v>
      </c>
      <c r="F5367" s="4">
        <v>45017.694444444445</v>
      </c>
      <c r="G5367" s="4">
        <v>45017.740972222222</v>
      </c>
      <c r="H5367" s="3">
        <v>67</v>
      </c>
      <c r="I5367" s="3">
        <v>44.94</v>
      </c>
      <c r="J5367" s="3">
        <v>15</v>
      </c>
      <c r="K5367" s="3">
        <v>674.1</v>
      </c>
      <c r="L5367" s="3" t="s">
        <v>18</v>
      </c>
      <c r="M5367" s="5">
        <v>1</v>
      </c>
      <c r="N5367" s="6" t="str">
        <f>IF(ev_charging_network_usage_!$I5367&lt;=10,"Low",IF(ev_charging_network_usage_!$I5367&lt;=30,"Medium","High"))</f>
        <v>High</v>
      </c>
      <c r="O5367" s="6" t="str">
        <f t="shared" si="337"/>
        <v>Low Satisfaction</v>
      </c>
      <c r="P5367" s="6" t="str">
        <f>IF(ev_charging_network_usage_!$H5367&lt;30,"Short Charging",IF(ev_charging_network_usage_!$H5367&lt;=60,"Medium Charging","Long Charging"))</f>
        <v>Long Charging</v>
      </c>
      <c r="Q5367" s="6">
        <f t="shared" si="336"/>
        <v>3</v>
      </c>
      <c r="R5367" s="30">
        <f t="shared" si="334"/>
        <v>0.69444444444444442</v>
      </c>
      <c r="S5367" s="28">
        <f t="shared" si="335"/>
        <v>45017</v>
      </c>
      <c r="T5367" s="28"/>
    </row>
    <row r="5368" spans="1:20" ht="13.2" x14ac:dyDescent="0.25">
      <c r="A5368" s="7" t="s">
        <v>11855</v>
      </c>
      <c r="B5368" s="7" t="s">
        <v>78</v>
      </c>
      <c r="C5368" s="7" t="s">
        <v>15</v>
      </c>
      <c r="D5368" s="7" t="s">
        <v>16</v>
      </c>
      <c r="E5368" s="7" t="s">
        <v>35</v>
      </c>
      <c r="F5368" s="7" t="s">
        <v>11856</v>
      </c>
      <c r="G5368" s="7" t="s">
        <v>11857</v>
      </c>
      <c r="H5368" s="7">
        <v>51</v>
      </c>
      <c r="I5368" s="7">
        <v>49.81</v>
      </c>
      <c r="J5368" s="7">
        <v>8</v>
      </c>
      <c r="K5368" s="7">
        <v>398.48</v>
      </c>
      <c r="L5368" s="7" t="s">
        <v>18</v>
      </c>
      <c r="M5368" s="9">
        <v>2</v>
      </c>
      <c r="N5368" s="6" t="str">
        <f>IF(ev_charging_network_usage_!$I5368&lt;=10,"Low",IF(ev_charging_network_usage_!$I5368&lt;=30,"Medium","High"))</f>
        <v>High</v>
      </c>
      <c r="O5368" s="6" t="str">
        <f t="shared" si="337"/>
        <v>Low Satisfaction</v>
      </c>
      <c r="P5368" s="6" t="str">
        <f>IF(ev_charging_network_usage_!$H5368&lt;30,"Short Charging",IF(ev_charging_network_usage_!$H5368&lt;=60,"Medium Charging","Long Charging"))</f>
        <v>Medium Charging</v>
      </c>
      <c r="Q5368" s="6">
        <f t="shared" si="336"/>
        <v>3</v>
      </c>
      <c r="R5368" s="30">
        <f t="shared" si="334"/>
        <v>0.21041666666666667</v>
      </c>
      <c r="S5368" s="28">
        <f t="shared" si="335"/>
        <v>45435</v>
      </c>
      <c r="T5368" s="28"/>
    </row>
    <row r="5369" spans="1:20" ht="13.2" x14ac:dyDescent="0.25">
      <c r="A5369" s="3" t="s">
        <v>11858</v>
      </c>
      <c r="B5369" s="3" t="s">
        <v>55</v>
      </c>
      <c r="C5369" s="3" t="s">
        <v>30</v>
      </c>
      <c r="D5369" s="3" t="s">
        <v>34</v>
      </c>
      <c r="E5369" s="3" t="s">
        <v>17</v>
      </c>
      <c r="F5369" s="4">
        <v>45390.121527777781</v>
      </c>
      <c r="G5369" s="4">
        <v>45390.15625</v>
      </c>
      <c r="H5369" s="3">
        <v>50</v>
      </c>
      <c r="I5369" s="3">
        <v>47.34</v>
      </c>
      <c r="J5369" s="3">
        <v>8</v>
      </c>
      <c r="K5369" s="3">
        <v>378.72</v>
      </c>
      <c r="L5369" s="3" t="s">
        <v>23</v>
      </c>
      <c r="M5369" s="5">
        <v>5</v>
      </c>
      <c r="N5369" s="6" t="str">
        <f>IF(ev_charging_network_usage_!$I5369&lt;=10,"Low",IF(ev_charging_network_usage_!$I5369&lt;=30,"Medium","High"))</f>
        <v>High</v>
      </c>
      <c r="O5369" s="6" t="str">
        <f t="shared" si="337"/>
        <v>High Satisfaction</v>
      </c>
      <c r="P5369" s="6" t="str">
        <f>IF(ev_charging_network_usage_!$H5369&lt;30,"Short Charging",IF(ev_charging_network_usage_!$H5369&lt;=60,"Medium Charging","Long Charging"))</f>
        <v>Medium Charging</v>
      </c>
      <c r="Q5369" s="6">
        <f t="shared" si="336"/>
        <v>2</v>
      </c>
      <c r="R5369" s="30">
        <f t="shared" si="334"/>
        <v>0.12152777777777778</v>
      </c>
      <c r="S5369" s="28">
        <f t="shared" si="335"/>
        <v>45390</v>
      </c>
      <c r="T5369" s="28"/>
    </row>
    <row r="5370" spans="1:20" ht="13.2" x14ac:dyDescent="0.25">
      <c r="A5370" s="7" t="s">
        <v>11859</v>
      </c>
      <c r="B5370" s="7" t="s">
        <v>29</v>
      </c>
      <c r="C5370" s="7" t="s">
        <v>30</v>
      </c>
      <c r="D5370" s="7" t="s">
        <v>16</v>
      </c>
      <c r="E5370" s="7" t="s">
        <v>35</v>
      </c>
      <c r="F5370" s="7" t="s">
        <v>11860</v>
      </c>
      <c r="G5370" s="7" t="s">
        <v>11861</v>
      </c>
      <c r="H5370" s="7">
        <v>65</v>
      </c>
      <c r="I5370" s="7">
        <v>23.41</v>
      </c>
      <c r="J5370" s="7">
        <v>10</v>
      </c>
      <c r="K5370" s="7">
        <v>234.1</v>
      </c>
      <c r="L5370" s="7" t="s">
        <v>23</v>
      </c>
      <c r="M5370" s="9">
        <v>2</v>
      </c>
      <c r="N5370" s="6" t="str">
        <f>IF(ev_charging_network_usage_!$I5370&lt;=10,"Low",IF(ev_charging_network_usage_!$I5370&lt;=30,"Medium","High"))</f>
        <v>Medium</v>
      </c>
      <c r="O5370" s="6" t="str">
        <f t="shared" si="337"/>
        <v>Low Satisfaction</v>
      </c>
      <c r="P5370" s="6" t="str">
        <f>IF(ev_charging_network_usage_!$H5370&lt;30,"Short Charging",IF(ev_charging_network_usage_!$H5370&lt;=60,"Medium Charging","Long Charging"))</f>
        <v>Long Charging</v>
      </c>
      <c r="Q5370" s="6">
        <f t="shared" si="336"/>
        <v>2</v>
      </c>
      <c r="R5370" s="30">
        <f t="shared" si="334"/>
        <v>0.47708333333333336</v>
      </c>
      <c r="S5370" s="28">
        <f t="shared" si="335"/>
        <v>44980</v>
      </c>
      <c r="T5370" s="28"/>
    </row>
    <row r="5371" spans="1:20" ht="13.2" x14ac:dyDescent="0.25">
      <c r="A5371" s="3" t="s">
        <v>11862</v>
      </c>
      <c r="B5371" s="3" t="s">
        <v>14</v>
      </c>
      <c r="C5371" s="3" t="s">
        <v>30</v>
      </c>
      <c r="D5371" s="3" t="s">
        <v>16</v>
      </c>
      <c r="E5371" s="3" t="s">
        <v>35</v>
      </c>
      <c r="F5371" s="3" t="s">
        <v>11863</v>
      </c>
      <c r="G5371" s="3" t="s">
        <v>11864</v>
      </c>
      <c r="H5371" s="3">
        <v>36</v>
      </c>
      <c r="I5371" s="3">
        <v>40.24</v>
      </c>
      <c r="J5371" s="3">
        <v>12</v>
      </c>
      <c r="K5371" s="3">
        <v>482.88</v>
      </c>
      <c r="L5371" s="3" t="s">
        <v>18</v>
      </c>
      <c r="M5371" s="5">
        <v>5</v>
      </c>
      <c r="N5371" s="6" t="str">
        <f>IF(ev_charging_network_usage_!$I5371&lt;=10,"Low",IF(ev_charging_network_usage_!$I5371&lt;=30,"Medium","High"))</f>
        <v>High</v>
      </c>
      <c r="O5371" s="6" t="str">
        <f t="shared" si="337"/>
        <v>High Satisfaction</v>
      </c>
      <c r="P5371" s="6" t="str">
        <f>IF(ev_charging_network_usage_!$H5371&lt;30,"Short Charging",IF(ev_charging_network_usage_!$H5371&lt;=60,"Medium Charging","Long Charging"))</f>
        <v>Medium Charging</v>
      </c>
      <c r="Q5371" s="6">
        <f t="shared" si="336"/>
        <v>2</v>
      </c>
      <c r="R5371" s="30">
        <f t="shared" si="334"/>
        <v>3.472222222222222E-3</v>
      </c>
      <c r="S5371" s="28">
        <f t="shared" si="335"/>
        <v>45502</v>
      </c>
      <c r="T5371" s="28"/>
    </row>
    <row r="5372" spans="1:20" ht="13.2" x14ac:dyDescent="0.25">
      <c r="A5372" s="7" t="s">
        <v>11865</v>
      </c>
      <c r="B5372" s="7" t="s">
        <v>14</v>
      </c>
      <c r="C5372" s="7" t="s">
        <v>21</v>
      </c>
      <c r="D5372" s="7" t="s">
        <v>16</v>
      </c>
      <c r="E5372" s="7" t="s">
        <v>35</v>
      </c>
      <c r="F5372" s="7" t="s">
        <v>11866</v>
      </c>
      <c r="G5372" s="7" t="s">
        <v>11867</v>
      </c>
      <c r="H5372" s="7">
        <v>26</v>
      </c>
      <c r="I5372" s="7">
        <v>21.99</v>
      </c>
      <c r="J5372" s="7">
        <v>8</v>
      </c>
      <c r="K5372" s="7">
        <v>175.92</v>
      </c>
      <c r="L5372" s="7" t="s">
        <v>27</v>
      </c>
      <c r="M5372" s="9">
        <v>2</v>
      </c>
      <c r="N5372" s="6" t="str">
        <f>IF(ev_charging_network_usage_!$I5372&lt;=10,"Low",IF(ev_charging_network_usage_!$I5372&lt;=30,"Medium","High"))</f>
        <v>Medium</v>
      </c>
      <c r="O5372" s="6" t="str">
        <f t="shared" si="337"/>
        <v>Low Satisfaction</v>
      </c>
      <c r="P5372" s="6" t="str">
        <f>IF(ev_charging_network_usage_!$H5372&lt;30,"Short Charging",IF(ev_charging_network_usage_!$H5372&lt;=60,"Medium Charging","Long Charging"))</f>
        <v>Short Charging</v>
      </c>
      <c r="Q5372" s="6">
        <f t="shared" si="336"/>
        <v>1</v>
      </c>
      <c r="R5372" s="30">
        <f t="shared" si="334"/>
        <v>6.5277777777777782E-2</v>
      </c>
      <c r="S5372" s="28">
        <f t="shared" si="335"/>
        <v>45156</v>
      </c>
      <c r="T5372" s="28"/>
    </row>
    <row r="5373" spans="1:20" ht="13.2" x14ac:dyDescent="0.25">
      <c r="A5373" s="3" t="s">
        <v>11868</v>
      </c>
      <c r="B5373" s="3" t="s">
        <v>20</v>
      </c>
      <c r="C5373" s="3" t="s">
        <v>30</v>
      </c>
      <c r="D5373" s="3" t="s">
        <v>31</v>
      </c>
      <c r="E5373" s="3" t="s">
        <v>17</v>
      </c>
      <c r="F5373" s="3" t="s">
        <v>11869</v>
      </c>
      <c r="G5373" s="3" t="s">
        <v>11870</v>
      </c>
      <c r="H5373" s="3">
        <v>115</v>
      </c>
      <c r="I5373" s="3">
        <v>33.520000000000003</v>
      </c>
      <c r="J5373" s="3">
        <v>15</v>
      </c>
      <c r="K5373" s="3">
        <v>502.8</v>
      </c>
      <c r="L5373" s="3" t="s">
        <v>18</v>
      </c>
      <c r="M5373" s="5">
        <v>1</v>
      </c>
      <c r="N5373" s="6" t="str">
        <f>IF(ev_charging_network_usage_!$I5373&lt;=10,"Low",IF(ev_charging_network_usage_!$I5373&lt;=30,"Medium","High"))</f>
        <v>High</v>
      </c>
      <c r="O5373" s="6" t="str">
        <f t="shared" si="337"/>
        <v>Low Satisfaction</v>
      </c>
      <c r="P5373" s="6" t="str">
        <f>IF(ev_charging_network_usage_!$H5373&lt;30,"Short Charging",IF(ev_charging_network_usage_!$H5373&lt;=60,"Medium Charging","Long Charging"))</f>
        <v>Long Charging</v>
      </c>
      <c r="Q5373" s="6">
        <f t="shared" si="336"/>
        <v>2</v>
      </c>
      <c r="R5373" s="30">
        <f t="shared" si="334"/>
        <v>0.79861111111111116</v>
      </c>
      <c r="S5373" s="28">
        <f t="shared" si="335"/>
        <v>45525</v>
      </c>
      <c r="T5373" s="28"/>
    </row>
    <row r="5374" spans="1:20" ht="13.2" x14ac:dyDescent="0.25">
      <c r="A5374" s="7" t="s">
        <v>11871</v>
      </c>
      <c r="B5374" s="7" t="s">
        <v>29</v>
      </c>
      <c r="C5374" s="7" t="s">
        <v>15</v>
      </c>
      <c r="D5374" s="7" t="s">
        <v>16</v>
      </c>
      <c r="E5374" s="7" t="s">
        <v>35</v>
      </c>
      <c r="F5374" s="8">
        <v>45514.084722222222</v>
      </c>
      <c r="G5374" s="8">
        <v>45514.147916666669</v>
      </c>
      <c r="H5374" s="7">
        <v>91</v>
      </c>
      <c r="I5374" s="7">
        <v>8.24</v>
      </c>
      <c r="J5374" s="7">
        <v>8</v>
      </c>
      <c r="K5374" s="7">
        <v>65.92</v>
      </c>
      <c r="L5374" s="7" t="s">
        <v>23</v>
      </c>
      <c r="M5374" s="9">
        <v>5</v>
      </c>
      <c r="N5374" s="6" t="str">
        <f>IF(ev_charging_network_usage_!$I5374&lt;=10,"Low",IF(ev_charging_network_usage_!$I5374&lt;=30,"Medium","High"))</f>
        <v>Low</v>
      </c>
      <c r="O5374" s="6" t="str">
        <f t="shared" si="337"/>
        <v>High Satisfaction</v>
      </c>
      <c r="P5374" s="6" t="str">
        <f>IF(ev_charging_network_usage_!$H5374&lt;30,"Short Charging",IF(ev_charging_network_usage_!$H5374&lt;=60,"Medium Charging","Long Charging"))</f>
        <v>Long Charging</v>
      </c>
      <c r="Q5374" s="6">
        <f t="shared" si="336"/>
        <v>3</v>
      </c>
      <c r="R5374" s="30">
        <f t="shared" si="334"/>
        <v>8.4722222222222227E-2</v>
      </c>
      <c r="S5374" s="28">
        <f t="shared" si="335"/>
        <v>45514</v>
      </c>
      <c r="T5374" s="28"/>
    </row>
    <row r="5375" spans="1:20" ht="13.2" x14ac:dyDescent="0.25">
      <c r="A5375" s="3" t="s">
        <v>11872</v>
      </c>
      <c r="B5375" s="3" t="s">
        <v>29</v>
      </c>
      <c r="C5375" s="3" t="s">
        <v>30</v>
      </c>
      <c r="D5375" s="3" t="s">
        <v>31</v>
      </c>
      <c r="E5375" s="3" t="s">
        <v>35</v>
      </c>
      <c r="F5375" s="3" t="s">
        <v>11873</v>
      </c>
      <c r="G5375" s="3" t="s">
        <v>11874</v>
      </c>
      <c r="H5375" s="3">
        <v>15</v>
      </c>
      <c r="I5375" s="3">
        <v>37.5</v>
      </c>
      <c r="J5375" s="3">
        <v>10</v>
      </c>
      <c r="K5375" s="3">
        <v>375</v>
      </c>
      <c r="L5375" s="3" t="s">
        <v>23</v>
      </c>
      <c r="M5375" s="5">
        <v>4</v>
      </c>
      <c r="N5375" s="6" t="str">
        <f>IF(ev_charging_network_usage_!$I5375&lt;=10,"Low",IF(ev_charging_network_usage_!$I5375&lt;=30,"Medium","High"))</f>
        <v>High</v>
      </c>
      <c r="O5375" s="6" t="str">
        <f t="shared" si="337"/>
        <v>Medium Satisfaction</v>
      </c>
      <c r="P5375" s="6" t="str">
        <f>IF(ev_charging_network_usage_!$H5375&lt;30,"Short Charging",IF(ev_charging_network_usage_!$H5375&lt;=60,"Medium Charging","Long Charging"))</f>
        <v>Short Charging</v>
      </c>
      <c r="Q5375" s="6">
        <f t="shared" si="336"/>
        <v>2</v>
      </c>
      <c r="R5375" s="30">
        <f t="shared" si="334"/>
        <v>0.9375</v>
      </c>
      <c r="S5375" s="28">
        <f t="shared" si="335"/>
        <v>45102</v>
      </c>
      <c r="T5375" s="28"/>
    </row>
    <row r="5376" spans="1:20" ht="13.2" x14ac:dyDescent="0.25">
      <c r="A5376" s="7" t="s">
        <v>11875</v>
      </c>
      <c r="B5376" s="7" t="s">
        <v>59</v>
      </c>
      <c r="C5376" s="7" t="s">
        <v>21</v>
      </c>
      <c r="D5376" s="7" t="s">
        <v>34</v>
      </c>
      <c r="E5376" s="7" t="s">
        <v>17</v>
      </c>
      <c r="F5376" s="7" t="s">
        <v>11876</v>
      </c>
      <c r="G5376" s="7" t="s">
        <v>11877</v>
      </c>
      <c r="H5376" s="7">
        <v>55</v>
      </c>
      <c r="I5376" s="7">
        <v>10.07</v>
      </c>
      <c r="J5376" s="7">
        <v>15</v>
      </c>
      <c r="K5376" s="7">
        <v>151.05000000000001</v>
      </c>
      <c r="L5376" s="7" t="s">
        <v>23</v>
      </c>
      <c r="M5376" s="9">
        <v>3</v>
      </c>
      <c r="N5376" s="6" t="str">
        <f>IF(ev_charging_network_usage_!$I5376&lt;=10,"Low",IF(ev_charging_network_usage_!$I5376&lt;=30,"Medium","High"))</f>
        <v>Medium</v>
      </c>
      <c r="O5376" s="6" t="str">
        <f t="shared" si="337"/>
        <v>Medium Satisfaction</v>
      </c>
      <c r="P5376" s="6" t="str">
        <f>IF(ev_charging_network_usage_!$H5376&lt;30,"Short Charging",IF(ev_charging_network_usage_!$H5376&lt;=60,"Medium Charging","Long Charging"))</f>
        <v>Medium Charging</v>
      </c>
      <c r="Q5376" s="6">
        <f t="shared" si="336"/>
        <v>1</v>
      </c>
      <c r="R5376" s="30">
        <f t="shared" si="334"/>
        <v>0.84375</v>
      </c>
      <c r="S5376" s="28">
        <f t="shared" si="335"/>
        <v>45553</v>
      </c>
      <c r="T5376" s="28"/>
    </row>
    <row r="5377" spans="1:20" ht="13.2" x14ac:dyDescent="0.25">
      <c r="A5377" s="3" t="s">
        <v>11878</v>
      </c>
      <c r="B5377" s="3" t="s">
        <v>59</v>
      </c>
      <c r="C5377" s="3" t="s">
        <v>21</v>
      </c>
      <c r="D5377" s="3" t="s">
        <v>31</v>
      </c>
      <c r="E5377" s="3" t="s">
        <v>17</v>
      </c>
      <c r="F5377" s="3" t="s">
        <v>11879</v>
      </c>
      <c r="G5377" s="3" t="s">
        <v>11880</v>
      </c>
      <c r="H5377" s="3">
        <v>78</v>
      </c>
      <c r="I5377" s="3">
        <v>19.079999999999998</v>
      </c>
      <c r="J5377" s="3">
        <v>10</v>
      </c>
      <c r="K5377" s="3">
        <v>190.8</v>
      </c>
      <c r="L5377" s="3" t="s">
        <v>27</v>
      </c>
      <c r="M5377" s="5">
        <v>2</v>
      </c>
      <c r="N5377" s="6" t="str">
        <f>IF(ev_charging_network_usage_!$I5377&lt;=10,"Low",IF(ev_charging_network_usage_!$I5377&lt;=30,"Medium","High"))</f>
        <v>Medium</v>
      </c>
      <c r="O5377" s="6" t="str">
        <f t="shared" si="337"/>
        <v>Low Satisfaction</v>
      </c>
      <c r="P5377" s="6" t="str">
        <f>IF(ev_charging_network_usage_!$H5377&lt;30,"Short Charging",IF(ev_charging_network_usage_!$H5377&lt;=60,"Medium Charging","Long Charging"))</f>
        <v>Long Charging</v>
      </c>
      <c r="Q5377" s="6">
        <f t="shared" si="336"/>
        <v>1</v>
      </c>
      <c r="R5377" s="30">
        <f t="shared" si="334"/>
        <v>0.95833333333333337</v>
      </c>
      <c r="S5377" s="28">
        <f t="shared" si="335"/>
        <v>45381</v>
      </c>
      <c r="T5377" s="28"/>
    </row>
    <row r="5378" spans="1:20" ht="13.2" x14ac:dyDescent="0.25">
      <c r="A5378" s="7" t="s">
        <v>11881</v>
      </c>
      <c r="B5378" s="7" t="s">
        <v>55</v>
      </c>
      <c r="C5378" s="7" t="s">
        <v>30</v>
      </c>
      <c r="D5378" s="7" t="s">
        <v>16</v>
      </c>
      <c r="E5378" s="7" t="s">
        <v>35</v>
      </c>
      <c r="F5378" s="8">
        <v>45417.954861111109</v>
      </c>
      <c r="G5378" s="8">
        <v>45448.004166666666</v>
      </c>
      <c r="H5378" s="7">
        <v>71</v>
      </c>
      <c r="I5378" s="7">
        <v>8.23</v>
      </c>
      <c r="J5378" s="7">
        <v>12</v>
      </c>
      <c r="K5378" s="7">
        <v>98.76</v>
      </c>
      <c r="L5378" s="7" t="s">
        <v>38</v>
      </c>
      <c r="M5378" s="9">
        <v>4</v>
      </c>
      <c r="N5378" s="6" t="str">
        <f>IF(ev_charging_network_usage_!$I5378&lt;=10,"Low",IF(ev_charging_network_usage_!$I5378&lt;=30,"Medium","High"))</f>
        <v>Low</v>
      </c>
      <c r="O5378" s="6" t="str">
        <f t="shared" si="337"/>
        <v>Medium Satisfaction</v>
      </c>
      <c r="P5378" s="6" t="str">
        <f>IF(ev_charging_network_usage_!$H5378&lt;30,"Short Charging",IF(ev_charging_network_usage_!$H5378&lt;=60,"Medium Charging","Long Charging"))</f>
        <v>Long Charging</v>
      </c>
      <c r="Q5378" s="6">
        <f t="shared" si="336"/>
        <v>2</v>
      </c>
      <c r="R5378" s="30">
        <f t="shared" ref="R5378:R5441" si="338">TIME(HOUR(F5378),MINUTE(F5378),SECOND(F5378))</f>
        <v>0.95486111111111116</v>
      </c>
      <c r="S5378" s="28">
        <f t="shared" ref="S5378:S5441" si="339">DATE(YEAR(F5378),MONTH(F5378),DAY(F5378))</f>
        <v>45417</v>
      </c>
      <c r="T5378" s="28"/>
    </row>
    <row r="5379" spans="1:20" ht="13.2" x14ac:dyDescent="0.25">
      <c r="A5379" s="3" t="s">
        <v>11882</v>
      </c>
      <c r="B5379" s="3" t="s">
        <v>14</v>
      </c>
      <c r="C5379" s="3" t="s">
        <v>21</v>
      </c>
      <c r="D5379" s="3" t="s">
        <v>22</v>
      </c>
      <c r="E5379" s="3" t="s">
        <v>35</v>
      </c>
      <c r="F5379" s="3" t="s">
        <v>11883</v>
      </c>
      <c r="G5379" s="3" t="s">
        <v>11884</v>
      </c>
      <c r="H5379" s="3">
        <v>35</v>
      </c>
      <c r="I5379" s="3">
        <v>28.32</v>
      </c>
      <c r="J5379" s="3">
        <v>10</v>
      </c>
      <c r="K5379" s="3">
        <v>283.2</v>
      </c>
      <c r="L5379" s="3" t="s">
        <v>18</v>
      </c>
      <c r="M5379" s="5">
        <v>5</v>
      </c>
      <c r="N5379" s="6" t="str">
        <f>IF(ev_charging_network_usage_!$I5379&lt;=10,"Low",IF(ev_charging_network_usage_!$I5379&lt;=30,"Medium","High"))</f>
        <v>Medium</v>
      </c>
      <c r="O5379" s="6" t="str">
        <f t="shared" si="337"/>
        <v>High Satisfaction</v>
      </c>
      <c r="P5379" s="6" t="str">
        <f>IF(ev_charging_network_usage_!$H5379&lt;30,"Short Charging",IF(ev_charging_network_usage_!$H5379&lt;=60,"Medium Charging","Long Charging"))</f>
        <v>Medium Charging</v>
      </c>
      <c r="Q5379" s="6">
        <f t="shared" ref="Q5379:Q5442" si="340">IF(C5379="Fast Charger",1,IF(C5379="Standard Charger",2,IF(C5379="Super Fast Charger",3,"")))</f>
        <v>1</v>
      </c>
      <c r="R5379" s="30">
        <f t="shared" si="338"/>
        <v>0.93819444444444444</v>
      </c>
      <c r="S5379" s="28">
        <f t="shared" si="339"/>
        <v>44951</v>
      </c>
      <c r="T5379" s="28"/>
    </row>
    <row r="5380" spans="1:20" ht="13.2" x14ac:dyDescent="0.25">
      <c r="A5380" s="7" t="s">
        <v>11885</v>
      </c>
      <c r="B5380" s="7" t="s">
        <v>14</v>
      </c>
      <c r="C5380" s="7" t="s">
        <v>21</v>
      </c>
      <c r="D5380" s="7" t="s">
        <v>34</v>
      </c>
      <c r="E5380" s="7" t="s">
        <v>35</v>
      </c>
      <c r="F5380" s="8">
        <v>45415.960416666669</v>
      </c>
      <c r="G5380" s="8">
        <v>45415.974305555559</v>
      </c>
      <c r="H5380" s="7">
        <v>20</v>
      </c>
      <c r="I5380" s="7">
        <v>45.69</v>
      </c>
      <c r="J5380" s="7">
        <v>10</v>
      </c>
      <c r="K5380" s="7">
        <v>456.9</v>
      </c>
      <c r="L5380" s="7" t="s">
        <v>18</v>
      </c>
      <c r="M5380" s="9">
        <v>2</v>
      </c>
      <c r="N5380" s="6" t="str">
        <f>IF(ev_charging_network_usage_!$I5380&lt;=10,"Low",IF(ev_charging_network_usage_!$I5380&lt;=30,"Medium","High"))</f>
        <v>High</v>
      </c>
      <c r="O5380" s="6" t="str">
        <f t="shared" ref="O5380:O5443" si="341">IF(M5380&lt;=2,"Low Satisfaction",IF(M5380&lt;=4,"Medium Satisfaction","High Satisfaction"))</f>
        <v>Low Satisfaction</v>
      </c>
      <c r="P5380" s="6" t="str">
        <f>IF(ev_charging_network_usage_!$H5380&lt;30,"Short Charging",IF(ev_charging_network_usage_!$H5380&lt;=60,"Medium Charging","Long Charging"))</f>
        <v>Short Charging</v>
      </c>
      <c r="Q5380" s="6">
        <f t="shared" si="340"/>
        <v>1</v>
      </c>
      <c r="R5380" s="30">
        <f t="shared" si="338"/>
        <v>0.9604166666666667</v>
      </c>
      <c r="S5380" s="28">
        <f t="shared" si="339"/>
        <v>45415</v>
      </c>
      <c r="T5380" s="28"/>
    </row>
    <row r="5381" spans="1:20" ht="13.2" x14ac:dyDescent="0.25">
      <c r="A5381" s="3" t="s">
        <v>11886</v>
      </c>
      <c r="B5381" s="3" t="s">
        <v>29</v>
      </c>
      <c r="C5381" s="3" t="s">
        <v>15</v>
      </c>
      <c r="D5381" s="3" t="s">
        <v>16</v>
      </c>
      <c r="E5381" s="3" t="s">
        <v>17</v>
      </c>
      <c r="F5381" s="3" t="s">
        <v>11887</v>
      </c>
      <c r="G5381" s="3" t="s">
        <v>11888</v>
      </c>
      <c r="H5381" s="3">
        <v>24</v>
      </c>
      <c r="I5381" s="3">
        <v>39.700000000000003</v>
      </c>
      <c r="J5381" s="3">
        <v>15</v>
      </c>
      <c r="K5381" s="3">
        <v>595.5</v>
      </c>
      <c r="L5381" s="3" t="s">
        <v>38</v>
      </c>
      <c r="M5381" s="5">
        <v>5</v>
      </c>
      <c r="N5381" s="6" t="str">
        <f>IF(ev_charging_network_usage_!$I5381&lt;=10,"Low",IF(ev_charging_network_usage_!$I5381&lt;=30,"Medium","High"))</f>
        <v>High</v>
      </c>
      <c r="O5381" s="6" t="str">
        <f t="shared" si="341"/>
        <v>High Satisfaction</v>
      </c>
      <c r="P5381" s="6" t="str">
        <f>IF(ev_charging_network_usage_!$H5381&lt;30,"Short Charging",IF(ev_charging_network_usage_!$H5381&lt;=60,"Medium Charging","Long Charging"))</f>
        <v>Short Charging</v>
      </c>
      <c r="Q5381" s="6">
        <f t="shared" si="340"/>
        <v>3</v>
      </c>
      <c r="R5381" s="30">
        <f t="shared" si="338"/>
        <v>0.10277777777777777</v>
      </c>
      <c r="S5381" s="28">
        <f t="shared" si="339"/>
        <v>45247</v>
      </c>
      <c r="T5381" s="28"/>
    </row>
    <row r="5382" spans="1:20" ht="13.2" x14ac:dyDescent="0.25">
      <c r="A5382" s="7" t="s">
        <v>11889</v>
      </c>
      <c r="B5382" s="7" t="s">
        <v>20</v>
      </c>
      <c r="C5382" s="7" t="s">
        <v>30</v>
      </c>
      <c r="D5382" s="7" t="s">
        <v>31</v>
      </c>
      <c r="E5382" s="7" t="s">
        <v>17</v>
      </c>
      <c r="F5382" s="7" t="s">
        <v>3067</v>
      </c>
      <c r="G5382" s="7" t="s">
        <v>11890</v>
      </c>
      <c r="H5382" s="7">
        <v>29</v>
      </c>
      <c r="I5382" s="7">
        <v>43.6</v>
      </c>
      <c r="J5382" s="7">
        <v>10</v>
      </c>
      <c r="K5382" s="7">
        <v>436</v>
      </c>
      <c r="L5382" s="7" t="s">
        <v>27</v>
      </c>
      <c r="M5382" s="9">
        <v>3</v>
      </c>
      <c r="N5382" s="6" t="str">
        <f>IF(ev_charging_network_usage_!$I5382&lt;=10,"Low",IF(ev_charging_network_usage_!$I5382&lt;=30,"Medium","High"))</f>
        <v>High</v>
      </c>
      <c r="O5382" s="6" t="str">
        <f t="shared" si="341"/>
        <v>Medium Satisfaction</v>
      </c>
      <c r="P5382" s="6" t="str">
        <f>IF(ev_charging_network_usage_!$H5382&lt;30,"Short Charging",IF(ev_charging_network_usage_!$H5382&lt;=60,"Medium Charging","Long Charging"))</f>
        <v>Short Charging</v>
      </c>
      <c r="Q5382" s="6">
        <f t="shared" si="340"/>
        <v>2</v>
      </c>
      <c r="R5382" s="30">
        <f t="shared" si="338"/>
        <v>0.79513888888888884</v>
      </c>
      <c r="S5382" s="28">
        <f t="shared" si="339"/>
        <v>44976</v>
      </c>
      <c r="T5382" s="28"/>
    </row>
    <row r="5383" spans="1:20" ht="13.2" x14ac:dyDescent="0.25">
      <c r="A5383" s="3" t="s">
        <v>11891</v>
      </c>
      <c r="B5383" s="3" t="s">
        <v>78</v>
      </c>
      <c r="C5383" s="3" t="s">
        <v>30</v>
      </c>
      <c r="D5383" s="3" t="s">
        <v>34</v>
      </c>
      <c r="E5383" s="3" t="s">
        <v>35</v>
      </c>
      <c r="F5383" s="4">
        <v>45174.013888888891</v>
      </c>
      <c r="G5383" s="4">
        <v>45174.051388888889</v>
      </c>
      <c r="H5383" s="3">
        <v>54</v>
      </c>
      <c r="I5383" s="3">
        <v>27.73</v>
      </c>
      <c r="J5383" s="3">
        <v>12</v>
      </c>
      <c r="K5383" s="3">
        <v>332.76</v>
      </c>
      <c r="L5383" s="3" t="s">
        <v>23</v>
      </c>
      <c r="M5383" s="5">
        <v>2</v>
      </c>
      <c r="N5383" s="6" t="str">
        <f>IF(ev_charging_network_usage_!$I5383&lt;=10,"Low",IF(ev_charging_network_usage_!$I5383&lt;=30,"Medium","High"))</f>
        <v>Medium</v>
      </c>
      <c r="O5383" s="6" t="str">
        <f t="shared" si="341"/>
        <v>Low Satisfaction</v>
      </c>
      <c r="P5383" s="6" t="str">
        <f>IF(ev_charging_network_usage_!$H5383&lt;30,"Short Charging",IF(ev_charging_network_usage_!$H5383&lt;=60,"Medium Charging","Long Charging"))</f>
        <v>Medium Charging</v>
      </c>
      <c r="Q5383" s="6">
        <f t="shared" si="340"/>
        <v>2</v>
      </c>
      <c r="R5383" s="30">
        <f t="shared" si="338"/>
        <v>1.3888888888888888E-2</v>
      </c>
      <c r="S5383" s="28">
        <f t="shared" si="339"/>
        <v>45174</v>
      </c>
      <c r="T5383" s="28"/>
    </row>
    <row r="5384" spans="1:20" ht="13.2" x14ac:dyDescent="0.25">
      <c r="A5384" s="7" t="s">
        <v>11892</v>
      </c>
      <c r="B5384" s="7" t="s">
        <v>20</v>
      </c>
      <c r="C5384" s="7" t="s">
        <v>21</v>
      </c>
      <c r="D5384" s="7" t="s">
        <v>16</v>
      </c>
      <c r="E5384" s="7" t="s">
        <v>17</v>
      </c>
      <c r="F5384" s="7" t="s">
        <v>11893</v>
      </c>
      <c r="G5384" s="7" t="s">
        <v>11894</v>
      </c>
      <c r="H5384" s="7">
        <v>40</v>
      </c>
      <c r="I5384" s="7">
        <v>23.02</v>
      </c>
      <c r="J5384" s="7">
        <v>12</v>
      </c>
      <c r="K5384" s="7">
        <v>276.24</v>
      </c>
      <c r="L5384" s="7" t="s">
        <v>18</v>
      </c>
      <c r="M5384" s="9">
        <v>1</v>
      </c>
      <c r="N5384" s="6" t="str">
        <f>IF(ev_charging_network_usage_!$I5384&lt;=10,"Low",IF(ev_charging_network_usage_!$I5384&lt;=30,"Medium","High"))</f>
        <v>Medium</v>
      </c>
      <c r="O5384" s="6" t="str">
        <f t="shared" si="341"/>
        <v>Low Satisfaction</v>
      </c>
      <c r="P5384" s="6" t="str">
        <f>IF(ev_charging_network_usage_!$H5384&lt;30,"Short Charging",IF(ev_charging_network_usage_!$H5384&lt;=60,"Medium Charging","Long Charging"))</f>
        <v>Medium Charging</v>
      </c>
      <c r="Q5384" s="6">
        <f t="shared" si="340"/>
        <v>1</v>
      </c>
      <c r="R5384" s="30">
        <f t="shared" si="338"/>
        <v>1.1111111111111112E-2</v>
      </c>
      <c r="S5384" s="28">
        <f t="shared" si="339"/>
        <v>45380</v>
      </c>
      <c r="T5384" s="28"/>
    </row>
    <row r="5385" spans="1:20" ht="13.2" x14ac:dyDescent="0.25">
      <c r="A5385" s="3" t="s">
        <v>11895</v>
      </c>
      <c r="B5385" s="3" t="s">
        <v>78</v>
      </c>
      <c r="C5385" s="3" t="s">
        <v>21</v>
      </c>
      <c r="D5385" s="3" t="s">
        <v>31</v>
      </c>
      <c r="E5385" s="3" t="s">
        <v>35</v>
      </c>
      <c r="F5385" s="3" t="s">
        <v>11896</v>
      </c>
      <c r="G5385" s="3" t="s">
        <v>11897</v>
      </c>
      <c r="H5385" s="3">
        <v>39</v>
      </c>
      <c r="I5385" s="3">
        <v>36.85</v>
      </c>
      <c r="J5385" s="3">
        <v>10</v>
      </c>
      <c r="K5385" s="3">
        <v>368.5</v>
      </c>
      <c r="L5385" s="3" t="s">
        <v>27</v>
      </c>
      <c r="M5385" s="5">
        <v>4</v>
      </c>
      <c r="N5385" s="6" t="str">
        <f>IF(ev_charging_network_usage_!$I5385&lt;=10,"Low",IF(ev_charging_network_usage_!$I5385&lt;=30,"Medium","High"))</f>
        <v>High</v>
      </c>
      <c r="O5385" s="6" t="str">
        <f t="shared" si="341"/>
        <v>Medium Satisfaction</v>
      </c>
      <c r="P5385" s="6" t="str">
        <f>IF(ev_charging_network_usage_!$H5385&lt;30,"Short Charging",IF(ev_charging_network_usage_!$H5385&lt;=60,"Medium Charging","Long Charging"))</f>
        <v>Medium Charging</v>
      </c>
      <c r="Q5385" s="6">
        <f t="shared" si="340"/>
        <v>1</v>
      </c>
      <c r="R5385" s="30">
        <f t="shared" si="338"/>
        <v>0.40972222222222221</v>
      </c>
      <c r="S5385" s="28">
        <f t="shared" si="339"/>
        <v>44976</v>
      </c>
      <c r="T5385" s="28"/>
    </row>
    <row r="5386" spans="1:20" ht="13.2" x14ac:dyDescent="0.25">
      <c r="A5386" s="7" t="s">
        <v>11898</v>
      </c>
      <c r="B5386" s="7" t="s">
        <v>20</v>
      </c>
      <c r="C5386" s="7" t="s">
        <v>15</v>
      </c>
      <c r="D5386" s="7" t="s">
        <v>31</v>
      </c>
      <c r="E5386" s="7" t="s">
        <v>35</v>
      </c>
      <c r="F5386" s="8">
        <v>44995.72152777778</v>
      </c>
      <c r="G5386" s="8">
        <v>44995.763194444444</v>
      </c>
      <c r="H5386" s="7">
        <v>60</v>
      </c>
      <c r="I5386" s="7">
        <v>2.34</v>
      </c>
      <c r="J5386" s="7">
        <v>12</v>
      </c>
      <c r="K5386" s="7">
        <v>28.08</v>
      </c>
      <c r="L5386" s="7" t="s">
        <v>23</v>
      </c>
      <c r="M5386" s="9">
        <v>5</v>
      </c>
      <c r="N5386" s="6" t="str">
        <f>IF(ev_charging_network_usage_!$I5386&lt;=10,"Low",IF(ev_charging_network_usage_!$I5386&lt;=30,"Medium","High"))</f>
        <v>Low</v>
      </c>
      <c r="O5386" s="6" t="str">
        <f t="shared" si="341"/>
        <v>High Satisfaction</v>
      </c>
      <c r="P5386" s="6" t="str">
        <f>IF(ev_charging_network_usage_!$H5386&lt;30,"Short Charging",IF(ev_charging_network_usage_!$H5386&lt;=60,"Medium Charging","Long Charging"))</f>
        <v>Medium Charging</v>
      </c>
      <c r="Q5386" s="6">
        <f t="shared" si="340"/>
        <v>3</v>
      </c>
      <c r="R5386" s="30">
        <f t="shared" si="338"/>
        <v>0.72152777777777777</v>
      </c>
      <c r="S5386" s="28">
        <f t="shared" si="339"/>
        <v>44995</v>
      </c>
      <c r="T5386" s="28"/>
    </row>
    <row r="5387" spans="1:20" ht="13.2" x14ac:dyDescent="0.25">
      <c r="A5387" s="3" t="s">
        <v>11899</v>
      </c>
      <c r="B5387" s="3" t="s">
        <v>55</v>
      </c>
      <c r="C5387" s="3" t="s">
        <v>21</v>
      </c>
      <c r="D5387" s="3" t="s">
        <v>31</v>
      </c>
      <c r="E5387" s="3" t="s">
        <v>17</v>
      </c>
      <c r="F5387" s="3" t="s">
        <v>11900</v>
      </c>
      <c r="G5387" s="3" t="s">
        <v>11901</v>
      </c>
      <c r="H5387" s="3">
        <v>28</v>
      </c>
      <c r="I5387" s="3">
        <v>26.66</v>
      </c>
      <c r="J5387" s="3">
        <v>12</v>
      </c>
      <c r="K5387" s="3">
        <v>319.92</v>
      </c>
      <c r="L5387" s="3" t="s">
        <v>38</v>
      </c>
      <c r="M5387" s="5">
        <v>4</v>
      </c>
      <c r="N5387" s="6" t="str">
        <f>IF(ev_charging_network_usage_!$I5387&lt;=10,"Low",IF(ev_charging_network_usage_!$I5387&lt;=30,"Medium","High"))</f>
        <v>Medium</v>
      </c>
      <c r="O5387" s="6" t="str">
        <f t="shared" si="341"/>
        <v>Medium Satisfaction</v>
      </c>
      <c r="P5387" s="6" t="str">
        <f>IF(ev_charging_network_usage_!$H5387&lt;30,"Short Charging",IF(ev_charging_network_usage_!$H5387&lt;=60,"Medium Charging","Long Charging"))</f>
        <v>Short Charging</v>
      </c>
      <c r="Q5387" s="6">
        <f t="shared" si="340"/>
        <v>1</v>
      </c>
      <c r="R5387" s="30">
        <f t="shared" si="338"/>
        <v>0.62569444444444444</v>
      </c>
      <c r="S5387" s="28">
        <f t="shared" si="339"/>
        <v>45456</v>
      </c>
      <c r="T5387" s="28"/>
    </row>
    <row r="5388" spans="1:20" ht="13.2" x14ac:dyDescent="0.25">
      <c r="A5388" s="7" t="s">
        <v>11902</v>
      </c>
      <c r="B5388" s="7" t="s">
        <v>29</v>
      </c>
      <c r="C5388" s="7" t="s">
        <v>21</v>
      </c>
      <c r="D5388" s="7" t="s">
        <v>34</v>
      </c>
      <c r="E5388" s="7" t="s">
        <v>35</v>
      </c>
      <c r="F5388" s="7" t="s">
        <v>11903</v>
      </c>
      <c r="G5388" s="7" t="s">
        <v>11904</v>
      </c>
      <c r="H5388" s="7">
        <v>19</v>
      </c>
      <c r="I5388" s="7">
        <v>7.8</v>
      </c>
      <c r="J5388" s="7">
        <v>12</v>
      </c>
      <c r="K5388" s="7">
        <v>93.6</v>
      </c>
      <c r="L5388" s="7" t="s">
        <v>23</v>
      </c>
      <c r="M5388" s="9">
        <v>1</v>
      </c>
      <c r="N5388" s="6" t="str">
        <f>IF(ev_charging_network_usage_!$I5388&lt;=10,"Low",IF(ev_charging_network_usage_!$I5388&lt;=30,"Medium","High"))</f>
        <v>Low</v>
      </c>
      <c r="O5388" s="6" t="str">
        <f t="shared" si="341"/>
        <v>Low Satisfaction</v>
      </c>
      <c r="P5388" s="6" t="str">
        <f>IF(ev_charging_network_usage_!$H5388&lt;30,"Short Charging",IF(ev_charging_network_usage_!$H5388&lt;=60,"Medium Charging","Long Charging"))</f>
        <v>Short Charging</v>
      </c>
      <c r="Q5388" s="6">
        <f t="shared" si="340"/>
        <v>1</v>
      </c>
      <c r="R5388" s="30">
        <f t="shared" si="338"/>
        <v>0.21944444444444444</v>
      </c>
      <c r="S5388" s="28">
        <f t="shared" si="339"/>
        <v>45186</v>
      </c>
      <c r="T5388" s="28"/>
    </row>
    <row r="5389" spans="1:20" ht="13.2" x14ac:dyDescent="0.25">
      <c r="A5389" s="3" t="s">
        <v>11905</v>
      </c>
      <c r="B5389" s="3" t="s">
        <v>20</v>
      </c>
      <c r="C5389" s="3" t="s">
        <v>15</v>
      </c>
      <c r="D5389" s="3" t="s">
        <v>22</v>
      </c>
      <c r="E5389" s="3" t="s">
        <v>17</v>
      </c>
      <c r="F5389" s="4">
        <v>45569.61041666667</v>
      </c>
      <c r="G5389" s="4">
        <v>45569.679861111108</v>
      </c>
      <c r="H5389" s="3">
        <v>100</v>
      </c>
      <c r="I5389" s="3">
        <v>20.98</v>
      </c>
      <c r="J5389" s="3">
        <v>8</v>
      </c>
      <c r="K5389" s="3">
        <v>167.84</v>
      </c>
      <c r="L5389" s="3" t="s">
        <v>18</v>
      </c>
      <c r="M5389" s="5">
        <v>2</v>
      </c>
      <c r="N5389" s="6" t="str">
        <f>IF(ev_charging_network_usage_!$I5389&lt;=10,"Low",IF(ev_charging_network_usage_!$I5389&lt;=30,"Medium","High"))</f>
        <v>Medium</v>
      </c>
      <c r="O5389" s="6" t="str">
        <f t="shared" si="341"/>
        <v>Low Satisfaction</v>
      </c>
      <c r="P5389" s="6" t="str">
        <f>IF(ev_charging_network_usage_!$H5389&lt;30,"Short Charging",IF(ev_charging_network_usage_!$H5389&lt;=60,"Medium Charging","Long Charging"))</f>
        <v>Long Charging</v>
      </c>
      <c r="Q5389" s="6">
        <f t="shared" si="340"/>
        <v>3</v>
      </c>
      <c r="R5389" s="30">
        <f t="shared" si="338"/>
        <v>0.61041666666666672</v>
      </c>
      <c r="S5389" s="28">
        <f t="shared" si="339"/>
        <v>45569</v>
      </c>
      <c r="T5389" s="28"/>
    </row>
    <row r="5390" spans="1:20" ht="13.2" x14ac:dyDescent="0.25">
      <c r="A5390" s="7" t="s">
        <v>11906</v>
      </c>
      <c r="B5390" s="7" t="s">
        <v>48</v>
      </c>
      <c r="C5390" s="7" t="s">
        <v>15</v>
      </c>
      <c r="D5390" s="7" t="s">
        <v>16</v>
      </c>
      <c r="E5390" s="7" t="s">
        <v>17</v>
      </c>
      <c r="F5390" s="8">
        <v>45414.38958333333</v>
      </c>
      <c r="G5390" s="8">
        <v>45414.425000000003</v>
      </c>
      <c r="H5390" s="7">
        <v>51</v>
      </c>
      <c r="I5390" s="7">
        <v>28.2</v>
      </c>
      <c r="J5390" s="7">
        <v>10</v>
      </c>
      <c r="K5390" s="7">
        <v>282</v>
      </c>
      <c r="L5390" s="7" t="s">
        <v>23</v>
      </c>
      <c r="M5390" s="9">
        <v>2</v>
      </c>
      <c r="N5390" s="6" t="str">
        <f>IF(ev_charging_network_usage_!$I5390&lt;=10,"Low",IF(ev_charging_network_usage_!$I5390&lt;=30,"Medium","High"))</f>
        <v>Medium</v>
      </c>
      <c r="O5390" s="6" t="str">
        <f t="shared" si="341"/>
        <v>Low Satisfaction</v>
      </c>
      <c r="P5390" s="6" t="str">
        <f>IF(ev_charging_network_usage_!$H5390&lt;30,"Short Charging",IF(ev_charging_network_usage_!$H5390&lt;=60,"Medium Charging","Long Charging"))</f>
        <v>Medium Charging</v>
      </c>
      <c r="Q5390" s="6">
        <f t="shared" si="340"/>
        <v>3</v>
      </c>
      <c r="R5390" s="30">
        <f t="shared" si="338"/>
        <v>0.38958333333333334</v>
      </c>
      <c r="S5390" s="28">
        <f t="shared" si="339"/>
        <v>45414</v>
      </c>
      <c r="T5390" s="28"/>
    </row>
    <row r="5391" spans="1:20" ht="13.2" x14ac:dyDescent="0.25">
      <c r="A5391" s="3" t="s">
        <v>11907</v>
      </c>
      <c r="B5391" s="3" t="s">
        <v>14</v>
      </c>
      <c r="C5391" s="3" t="s">
        <v>15</v>
      </c>
      <c r="D5391" s="3" t="s">
        <v>22</v>
      </c>
      <c r="E5391" s="3" t="s">
        <v>17</v>
      </c>
      <c r="F5391" s="3" t="s">
        <v>11908</v>
      </c>
      <c r="G5391" s="3" t="s">
        <v>11909</v>
      </c>
      <c r="H5391" s="3">
        <v>92</v>
      </c>
      <c r="I5391" s="3">
        <v>2.35</v>
      </c>
      <c r="J5391" s="3">
        <v>10</v>
      </c>
      <c r="K5391" s="3">
        <v>23.5</v>
      </c>
      <c r="L5391" s="3" t="s">
        <v>23</v>
      </c>
      <c r="M5391" s="5">
        <v>4</v>
      </c>
      <c r="N5391" s="6" t="str">
        <f>IF(ev_charging_network_usage_!$I5391&lt;=10,"Low",IF(ev_charging_network_usage_!$I5391&lt;=30,"Medium","High"))</f>
        <v>Low</v>
      </c>
      <c r="O5391" s="6" t="str">
        <f t="shared" si="341"/>
        <v>Medium Satisfaction</v>
      </c>
      <c r="P5391" s="6" t="str">
        <f>IF(ev_charging_network_usage_!$H5391&lt;30,"Short Charging",IF(ev_charging_network_usage_!$H5391&lt;=60,"Medium Charging","Long Charging"))</f>
        <v>Long Charging</v>
      </c>
      <c r="Q5391" s="6">
        <f t="shared" si="340"/>
        <v>3</v>
      </c>
      <c r="R5391" s="30">
        <f t="shared" si="338"/>
        <v>8.5416666666666669E-2</v>
      </c>
      <c r="S5391" s="28">
        <f t="shared" si="339"/>
        <v>45185</v>
      </c>
      <c r="T5391" s="28"/>
    </row>
    <row r="5392" spans="1:20" ht="13.2" x14ac:dyDescent="0.25">
      <c r="A5392" s="7" t="s">
        <v>11910</v>
      </c>
      <c r="B5392" s="7" t="s">
        <v>29</v>
      </c>
      <c r="C5392" s="7" t="s">
        <v>30</v>
      </c>
      <c r="D5392" s="7" t="s">
        <v>16</v>
      </c>
      <c r="E5392" s="7" t="s">
        <v>35</v>
      </c>
      <c r="F5392" s="7" t="s">
        <v>11911</v>
      </c>
      <c r="G5392" s="7" t="s">
        <v>11912</v>
      </c>
      <c r="H5392" s="7">
        <v>48</v>
      </c>
      <c r="I5392" s="7">
        <v>33.53</v>
      </c>
      <c r="J5392" s="7">
        <v>12</v>
      </c>
      <c r="K5392" s="7">
        <v>402.36</v>
      </c>
      <c r="L5392" s="7" t="s">
        <v>27</v>
      </c>
      <c r="M5392" s="9">
        <v>5</v>
      </c>
      <c r="N5392" s="6" t="str">
        <f>IF(ev_charging_network_usage_!$I5392&lt;=10,"Low",IF(ev_charging_network_usage_!$I5392&lt;=30,"Medium","High"))</f>
        <v>High</v>
      </c>
      <c r="O5392" s="6" t="str">
        <f t="shared" si="341"/>
        <v>High Satisfaction</v>
      </c>
      <c r="P5392" s="6" t="str">
        <f>IF(ev_charging_network_usage_!$H5392&lt;30,"Short Charging",IF(ev_charging_network_usage_!$H5392&lt;=60,"Medium Charging","Long Charging"))</f>
        <v>Medium Charging</v>
      </c>
      <c r="Q5392" s="6">
        <f t="shared" si="340"/>
        <v>2</v>
      </c>
      <c r="R5392" s="30">
        <f t="shared" si="338"/>
        <v>0.75</v>
      </c>
      <c r="S5392" s="28">
        <f t="shared" si="339"/>
        <v>45433</v>
      </c>
      <c r="T5392" s="28"/>
    </row>
    <row r="5393" spans="1:20" ht="13.2" x14ac:dyDescent="0.25">
      <c r="A5393" s="3" t="s">
        <v>11913</v>
      </c>
      <c r="B5393" s="3" t="s">
        <v>48</v>
      </c>
      <c r="C5393" s="3" t="s">
        <v>15</v>
      </c>
      <c r="D5393" s="3" t="s">
        <v>16</v>
      </c>
      <c r="E5393" s="3" t="s">
        <v>17</v>
      </c>
      <c r="F5393" s="3" t="s">
        <v>11914</v>
      </c>
      <c r="G5393" s="3" t="s">
        <v>11915</v>
      </c>
      <c r="H5393" s="3">
        <v>49</v>
      </c>
      <c r="I5393" s="3">
        <v>37.32</v>
      </c>
      <c r="J5393" s="3">
        <v>15</v>
      </c>
      <c r="K5393" s="3">
        <v>559.79999999999995</v>
      </c>
      <c r="L5393" s="3" t="s">
        <v>27</v>
      </c>
      <c r="M5393" s="5">
        <v>2</v>
      </c>
      <c r="N5393" s="6" t="str">
        <f>IF(ev_charging_network_usage_!$I5393&lt;=10,"Low",IF(ev_charging_network_usage_!$I5393&lt;=30,"Medium","High"))</f>
        <v>High</v>
      </c>
      <c r="O5393" s="6" t="str">
        <f t="shared" si="341"/>
        <v>Low Satisfaction</v>
      </c>
      <c r="P5393" s="6" t="str">
        <f>IF(ev_charging_network_usage_!$H5393&lt;30,"Short Charging",IF(ev_charging_network_usage_!$H5393&lt;=60,"Medium Charging","Long Charging"))</f>
        <v>Medium Charging</v>
      </c>
      <c r="Q5393" s="6">
        <f t="shared" si="340"/>
        <v>3</v>
      </c>
      <c r="R5393" s="30">
        <f t="shared" si="338"/>
        <v>0.5708333333333333</v>
      </c>
      <c r="S5393" s="28">
        <f t="shared" si="339"/>
        <v>45563</v>
      </c>
      <c r="T5393" s="28"/>
    </row>
    <row r="5394" spans="1:20" ht="13.2" x14ac:dyDescent="0.25">
      <c r="A5394" s="7" t="s">
        <v>11916</v>
      </c>
      <c r="B5394" s="7" t="s">
        <v>78</v>
      </c>
      <c r="C5394" s="7" t="s">
        <v>15</v>
      </c>
      <c r="D5394" s="7" t="s">
        <v>16</v>
      </c>
      <c r="E5394" s="7" t="s">
        <v>35</v>
      </c>
      <c r="F5394" s="8">
        <v>44964.701388888891</v>
      </c>
      <c r="G5394" s="8">
        <v>44964.760416666664</v>
      </c>
      <c r="H5394" s="7">
        <v>85</v>
      </c>
      <c r="I5394" s="7">
        <v>39.31</v>
      </c>
      <c r="J5394" s="7">
        <v>8</v>
      </c>
      <c r="K5394" s="7">
        <v>314.48</v>
      </c>
      <c r="L5394" s="7" t="s">
        <v>23</v>
      </c>
      <c r="M5394" s="9">
        <v>4</v>
      </c>
      <c r="N5394" s="6" t="str">
        <f>IF(ev_charging_network_usage_!$I5394&lt;=10,"Low",IF(ev_charging_network_usage_!$I5394&lt;=30,"Medium","High"))</f>
        <v>High</v>
      </c>
      <c r="O5394" s="6" t="str">
        <f t="shared" si="341"/>
        <v>Medium Satisfaction</v>
      </c>
      <c r="P5394" s="6" t="str">
        <f>IF(ev_charging_network_usage_!$H5394&lt;30,"Short Charging",IF(ev_charging_network_usage_!$H5394&lt;=60,"Medium Charging","Long Charging"))</f>
        <v>Long Charging</v>
      </c>
      <c r="Q5394" s="6">
        <f t="shared" si="340"/>
        <v>3</v>
      </c>
      <c r="R5394" s="30">
        <f t="shared" si="338"/>
        <v>0.70138888888888884</v>
      </c>
      <c r="S5394" s="28">
        <f t="shared" si="339"/>
        <v>44964</v>
      </c>
      <c r="T5394" s="28"/>
    </row>
    <row r="5395" spans="1:20" ht="13.2" x14ac:dyDescent="0.25">
      <c r="A5395" s="3" t="s">
        <v>11917</v>
      </c>
      <c r="B5395" s="3" t="s">
        <v>29</v>
      </c>
      <c r="C5395" s="3" t="s">
        <v>21</v>
      </c>
      <c r="D5395" s="3" t="s">
        <v>31</v>
      </c>
      <c r="E5395" s="3" t="s">
        <v>35</v>
      </c>
      <c r="F5395" s="3" t="s">
        <v>11918</v>
      </c>
      <c r="G5395" s="4">
        <v>45303.065972222219</v>
      </c>
      <c r="H5395" s="3">
        <v>110</v>
      </c>
      <c r="I5395" s="3">
        <v>45.82</v>
      </c>
      <c r="J5395" s="3">
        <v>10</v>
      </c>
      <c r="K5395" s="3">
        <v>458.2</v>
      </c>
      <c r="L5395" s="3" t="s">
        <v>23</v>
      </c>
      <c r="M5395" s="5">
        <v>5</v>
      </c>
      <c r="N5395" s="6" t="str">
        <f>IF(ev_charging_network_usage_!$I5395&lt;=10,"Low",IF(ev_charging_network_usage_!$I5395&lt;=30,"Medium","High"))</f>
        <v>High</v>
      </c>
      <c r="O5395" s="6" t="str">
        <f t="shared" si="341"/>
        <v>High Satisfaction</v>
      </c>
      <c r="P5395" s="6" t="str">
        <f>IF(ev_charging_network_usage_!$H5395&lt;30,"Short Charging",IF(ev_charging_network_usage_!$H5395&lt;=60,"Medium Charging","Long Charging"))</f>
        <v>Long Charging</v>
      </c>
      <c r="Q5395" s="6">
        <f t="shared" si="340"/>
        <v>1</v>
      </c>
      <c r="R5395" s="30">
        <f t="shared" si="338"/>
        <v>0.98958333333333337</v>
      </c>
      <c r="S5395" s="28">
        <f t="shared" si="339"/>
        <v>45626</v>
      </c>
      <c r="T5395" s="28"/>
    </row>
    <row r="5396" spans="1:20" ht="13.2" x14ac:dyDescent="0.25">
      <c r="A5396" s="7" t="s">
        <v>11919</v>
      </c>
      <c r="B5396" s="7" t="s">
        <v>29</v>
      </c>
      <c r="C5396" s="7" t="s">
        <v>21</v>
      </c>
      <c r="D5396" s="7" t="s">
        <v>16</v>
      </c>
      <c r="E5396" s="7" t="s">
        <v>35</v>
      </c>
      <c r="F5396" s="7" t="s">
        <v>11920</v>
      </c>
      <c r="G5396" s="7" t="s">
        <v>11921</v>
      </c>
      <c r="H5396" s="7">
        <v>18</v>
      </c>
      <c r="I5396" s="7">
        <v>29.32</v>
      </c>
      <c r="J5396" s="7">
        <v>12</v>
      </c>
      <c r="K5396" s="7">
        <v>351.84</v>
      </c>
      <c r="L5396" s="7" t="s">
        <v>38</v>
      </c>
      <c r="M5396" s="9">
        <v>3</v>
      </c>
      <c r="N5396" s="6" t="str">
        <f>IF(ev_charging_network_usage_!$I5396&lt;=10,"Low",IF(ev_charging_network_usage_!$I5396&lt;=30,"Medium","High"))</f>
        <v>Medium</v>
      </c>
      <c r="O5396" s="6" t="str">
        <f t="shared" si="341"/>
        <v>Medium Satisfaction</v>
      </c>
      <c r="P5396" s="6" t="str">
        <f>IF(ev_charging_network_usage_!$H5396&lt;30,"Short Charging",IF(ev_charging_network_usage_!$H5396&lt;=60,"Medium Charging","Long Charging"))</f>
        <v>Short Charging</v>
      </c>
      <c r="Q5396" s="6">
        <f t="shared" si="340"/>
        <v>1</v>
      </c>
      <c r="R5396" s="30">
        <f t="shared" si="338"/>
        <v>0.55972222222222223</v>
      </c>
      <c r="S5396" s="28">
        <f t="shared" si="339"/>
        <v>45486</v>
      </c>
      <c r="T5396" s="28"/>
    </row>
    <row r="5397" spans="1:20" ht="13.2" x14ac:dyDescent="0.25">
      <c r="A5397" s="3" t="s">
        <v>11922</v>
      </c>
      <c r="B5397" s="3" t="s">
        <v>48</v>
      </c>
      <c r="C5397" s="3" t="s">
        <v>30</v>
      </c>
      <c r="D5397" s="3" t="s">
        <v>16</v>
      </c>
      <c r="E5397" s="3" t="s">
        <v>17</v>
      </c>
      <c r="F5397" s="4">
        <v>45630.217361111114</v>
      </c>
      <c r="G5397" s="4">
        <v>45630.279166666667</v>
      </c>
      <c r="H5397" s="3">
        <v>89</v>
      </c>
      <c r="I5397" s="3">
        <v>57.42</v>
      </c>
      <c r="J5397" s="3">
        <v>15</v>
      </c>
      <c r="K5397" s="3">
        <v>861.3</v>
      </c>
      <c r="L5397" s="3" t="s">
        <v>18</v>
      </c>
      <c r="M5397" s="5">
        <v>3</v>
      </c>
      <c r="N5397" s="6" t="str">
        <f>IF(ev_charging_network_usage_!$I5397&lt;=10,"Low",IF(ev_charging_network_usage_!$I5397&lt;=30,"Medium","High"))</f>
        <v>High</v>
      </c>
      <c r="O5397" s="6" t="str">
        <f t="shared" si="341"/>
        <v>Medium Satisfaction</v>
      </c>
      <c r="P5397" s="6" t="str">
        <f>IF(ev_charging_network_usage_!$H5397&lt;30,"Short Charging",IF(ev_charging_network_usage_!$H5397&lt;=60,"Medium Charging","Long Charging"))</f>
        <v>Long Charging</v>
      </c>
      <c r="Q5397" s="6">
        <f t="shared" si="340"/>
        <v>2</v>
      </c>
      <c r="R5397" s="30">
        <f t="shared" si="338"/>
        <v>0.21736111111111112</v>
      </c>
      <c r="S5397" s="28">
        <f t="shared" si="339"/>
        <v>45630</v>
      </c>
      <c r="T5397" s="28"/>
    </row>
    <row r="5398" spans="1:20" ht="13.2" x14ac:dyDescent="0.25">
      <c r="A5398" s="7" t="s">
        <v>11923</v>
      </c>
      <c r="B5398" s="7" t="s">
        <v>55</v>
      </c>
      <c r="C5398" s="7" t="s">
        <v>30</v>
      </c>
      <c r="D5398" s="7" t="s">
        <v>31</v>
      </c>
      <c r="E5398" s="7" t="s">
        <v>17</v>
      </c>
      <c r="F5398" s="7" t="s">
        <v>11924</v>
      </c>
      <c r="G5398" s="7" t="s">
        <v>11925</v>
      </c>
      <c r="H5398" s="7">
        <v>100</v>
      </c>
      <c r="I5398" s="7">
        <v>42.78</v>
      </c>
      <c r="J5398" s="7">
        <v>15</v>
      </c>
      <c r="K5398" s="7">
        <v>641.70000000000005</v>
      </c>
      <c r="L5398" s="7" t="s">
        <v>23</v>
      </c>
      <c r="M5398" s="9">
        <v>4</v>
      </c>
      <c r="N5398" s="6" t="str">
        <f>IF(ev_charging_network_usage_!$I5398&lt;=10,"Low",IF(ev_charging_network_usage_!$I5398&lt;=30,"Medium","High"))</f>
        <v>High</v>
      </c>
      <c r="O5398" s="6" t="str">
        <f t="shared" si="341"/>
        <v>Medium Satisfaction</v>
      </c>
      <c r="P5398" s="6" t="str">
        <f>IF(ev_charging_network_usage_!$H5398&lt;30,"Short Charging",IF(ev_charging_network_usage_!$H5398&lt;=60,"Medium Charging","Long Charging"))</f>
        <v>Long Charging</v>
      </c>
      <c r="Q5398" s="6">
        <f t="shared" si="340"/>
        <v>2</v>
      </c>
      <c r="R5398" s="30">
        <f t="shared" si="338"/>
        <v>0.42777777777777776</v>
      </c>
      <c r="S5398" s="28">
        <f t="shared" si="339"/>
        <v>45249</v>
      </c>
      <c r="T5398" s="28"/>
    </row>
    <row r="5399" spans="1:20" ht="13.2" x14ac:dyDescent="0.25">
      <c r="A5399" s="3" t="s">
        <v>11926</v>
      </c>
      <c r="B5399" s="3" t="s">
        <v>59</v>
      </c>
      <c r="C5399" s="3" t="s">
        <v>21</v>
      </c>
      <c r="D5399" s="3" t="s">
        <v>31</v>
      </c>
      <c r="E5399" s="3" t="s">
        <v>35</v>
      </c>
      <c r="F5399" s="3" t="s">
        <v>11927</v>
      </c>
      <c r="G5399" s="3" t="s">
        <v>11928</v>
      </c>
      <c r="H5399" s="3">
        <v>61</v>
      </c>
      <c r="I5399" s="3">
        <v>20.47</v>
      </c>
      <c r="J5399" s="3">
        <v>15</v>
      </c>
      <c r="K5399" s="3">
        <v>307.05</v>
      </c>
      <c r="L5399" s="3" t="s">
        <v>18</v>
      </c>
      <c r="M5399" s="5">
        <v>4</v>
      </c>
      <c r="N5399" s="6" t="str">
        <f>IF(ev_charging_network_usage_!$I5399&lt;=10,"Low",IF(ev_charging_network_usage_!$I5399&lt;=30,"Medium","High"))</f>
        <v>Medium</v>
      </c>
      <c r="O5399" s="6" t="str">
        <f t="shared" si="341"/>
        <v>Medium Satisfaction</v>
      </c>
      <c r="P5399" s="6" t="str">
        <f>IF(ev_charging_network_usage_!$H5399&lt;30,"Short Charging",IF(ev_charging_network_usage_!$H5399&lt;=60,"Medium Charging","Long Charging"))</f>
        <v>Long Charging</v>
      </c>
      <c r="Q5399" s="6">
        <f t="shared" si="340"/>
        <v>1</v>
      </c>
      <c r="R5399" s="30">
        <f t="shared" si="338"/>
        <v>0.88958333333333328</v>
      </c>
      <c r="S5399" s="28">
        <f t="shared" si="339"/>
        <v>45349</v>
      </c>
      <c r="T5399" s="28"/>
    </row>
    <row r="5400" spans="1:20" ht="13.2" x14ac:dyDescent="0.25">
      <c r="A5400" s="7" t="s">
        <v>11929</v>
      </c>
      <c r="B5400" s="7" t="s">
        <v>14</v>
      </c>
      <c r="C5400" s="7" t="s">
        <v>21</v>
      </c>
      <c r="D5400" s="7" t="s">
        <v>34</v>
      </c>
      <c r="E5400" s="7" t="s">
        <v>35</v>
      </c>
      <c r="F5400" s="7" t="s">
        <v>11930</v>
      </c>
      <c r="G5400" s="7" t="s">
        <v>11931</v>
      </c>
      <c r="H5400" s="7">
        <v>29</v>
      </c>
      <c r="I5400" s="7">
        <v>9.44</v>
      </c>
      <c r="J5400" s="7">
        <v>10</v>
      </c>
      <c r="K5400" s="7">
        <v>94.4</v>
      </c>
      <c r="L5400" s="7" t="s">
        <v>38</v>
      </c>
      <c r="M5400" s="9">
        <v>4</v>
      </c>
      <c r="N5400" s="6" t="str">
        <f>IF(ev_charging_network_usage_!$I5400&lt;=10,"Low",IF(ev_charging_network_usage_!$I5400&lt;=30,"Medium","High"))</f>
        <v>Low</v>
      </c>
      <c r="O5400" s="6" t="str">
        <f t="shared" si="341"/>
        <v>Medium Satisfaction</v>
      </c>
      <c r="P5400" s="6" t="str">
        <f>IF(ev_charging_network_usage_!$H5400&lt;30,"Short Charging",IF(ev_charging_network_usage_!$H5400&lt;=60,"Medium Charging","Long Charging"))</f>
        <v>Short Charging</v>
      </c>
      <c r="Q5400" s="6">
        <f t="shared" si="340"/>
        <v>1</v>
      </c>
      <c r="R5400" s="30">
        <f t="shared" si="338"/>
        <v>0.40347222222222223</v>
      </c>
      <c r="S5400" s="28">
        <f t="shared" si="339"/>
        <v>44975</v>
      </c>
      <c r="T5400" s="28"/>
    </row>
    <row r="5401" spans="1:20" ht="13.2" x14ac:dyDescent="0.25">
      <c r="A5401" s="3" t="s">
        <v>11932</v>
      </c>
      <c r="B5401" s="3" t="s">
        <v>48</v>
      </c>
      <c r="C5401" s="3" t="s">
        <v>30</v>
      </c>
      <c r="D5401" s="3" t="s">
        <v>16</v>
      </c>
      <c r="E5401" s="3" t="s">
        <v>17</v>
      </c>
      <c r="F5401" s="4">
        <v>45085.869444444441</v>
      </c>
      <c r="G5401" s="4">
        <v>45085.929861111108</v>
      </c>
      <c r="H5401" s="3">
        <v>87</v>
      </c>
      <c r="I5401" s="3">
        <v>57.53</v>
      </c>
      <c r="J5401" s="3">
        <v>15</v>
      </c>
      <c r="K5401" s="3">
        <v>862.95</v>
      </c>
      <c r="L5401" s="3" t="s">
        <v>38</v>
      </c>
      <c r="M5401" s="5">
        <v>1</v>
      </c>
      <c r="N5401" s="6" t="str">
        <f>IF(ev_charging_network_usage_!$I5401&lt;=10,"Low",IF(ev_charging_network_usage_!$I5401&lt;=30,"Medium","High"))</f>
        <v>High</v>
      </c>
      <c r="O5401" s="6" t="str">
        <f t="shared" si="341"/>
        <v>Low Satisfaction</v>
      </c>
      <c r="P5401" s="6" t="str">
        <f>IF(ev_charging_network_usage_!$H5401&lt;30,"Short Charging",IF(ev_charging_network_usage_!$H5401&lt;=60,"Medium Charging","Long Charging"))</f>
        <v>Long Charging</v>
      </c>
      <c r="Q5401" s="6">
        <f t="shared" si="340"/>
        <v>2</v>
      </c>
      <c r="R5401" s="30">
        <f t="shared" si="338"/>
        <v>0.86944444444444446</v>
      </c>
      <c r="S5401" s="28">
        <f t="shared" si="339"/>
        <v>45085</v>
      </c>
      <c r="T5401" s="28"/>
    </row>
    <row r="5402" spans="1:20" ht="13.2" x14ac:dyDescent="0.25">
      <c r="A5402" s="7" t="s">
        <v>11933</v>
      </c>
      <c r="B5402" s="7" t="s">
        <v>14</v>
      </c>
      <c r="C5402" s="7" t="s">
        <v>15</v>
      </c>
      <c r="D5402" s="7" t="s">
        <v>22</v>
      </c>
      <c r="E5402" s="7" t="s">
        <v>17</v>
      </c>
      <c r="F5402" s="8">
        <v>45384.025000000001</v>
      </c>
      <c r="G5402" s="8">
        <v>45384.036805555559</v>
      </c>
      <c r="H5402" s="7">
        <v>17</v>
      </c>
      <c r="I5402" s="7">
        <v>9.58</v>
      </c>
      <c r="J5402" s="7">
        <v>8</v>
      </c>
      <c r="K5402" s="7">
        <v>76.64</v>
      </c>
      <c r="L5402" s="7" t="s">
        <v>27</v>
      </c>
      <c r="M5402" s="9">
        <v>2</v>
      </c>
      <c r="N5402" s="6" t="str">
        <f>IF(ev_charging_network_usage_!$I5402&lt;=10,"Low",IF(ev_charging_network_usage_!$I5402&lt;=30,"Medium","High"))</f>
        <v>Low</v>
      </c>
      <c r="O5402" s="6" t="str">
        <f t="shared" si="341"/>
        <v>Low Satisfaction</v>
      </c>
      <c r="P5402" s="6" t="str">
        <f>IF(ev_charging_network_usage_!$H5402&lt;30,"Short Charging",IF(ev_charging_network_usage_!$H5402&lt;=60,"Medium Charging","Long Charging"))</f>
        <v>Short Charging</v>
      </c>
      <c r="Q5402" s="6">
        <f t="shared" si="340"/>
        <v>3</v>
      </c>
      <c r="R5402" s="30">
        <f t="shared" si="338"/>
        <v>2.5000000000000001E-2</v>
      </c>
      <c r="S5402" s="28">
        <f t="shared" si="339"/>
        <v>45384</v>
      </c>
      <c r="T5402" s="28"/>
    </row>
    <row r="5403" spans="1:20" ht="13.2" x14ac:dyDescent="0.25">
      <c r="A5403" s="3" t="s">
        <v>11934</v>
      </c>
      <c r="B5403" s="3" t="s">
        <v>59</v>
      </c>
      <c r="C5403" s="3" t="s">
        <v>21</v>
      </c>
      <c r="D5403" s="3" t="s">
        <v>34</v>
      </c>
      <c r="E5403" s="3" t="s">
        <v>17</v>
      </c>
      <c r="F5403" s="3" t="s">
        <v>11935</v>
      </c>
      <c r="G5403" s="3" t="s">
        <v>11936</v>
      </c>
      <c r="H5403" s="3">
        <v>45</v>
      </c>
      <c r="I5403" s="3">
        <v>13.92</v>
      </c>
      <c r="J5403" s="3">
        <v>8</v>
      </c>
      <c r="K5403" s="3">
        <v>111.36</v>
      </c>
      <c r="L5403" s="3" t="s">
        <v>23</v>
      </c>
      <c r="M5403" s="5">
        <v>4</v>
      </c>
      <c r="N5403" s="6" t="str">
        <f>IF(ev_charging_network_usage_!$I5403&lt;=10,"Low",IF(ev_charging_network_usage_!$I5403&lt;=30,"Medium","High"))</f>
        <v>Medium</v>
      </c>
      <c r="O5403" s="6" t="str">
        <f t="shared" si="341"/>
        <v>Medium Satisfaction</v>
      </c>
      <c r="P5403" s="6" t="str">
        <f>IF(ev_charging_network_usage_!$H5403&lt;30,"Short Charging",IF(ev_charging_network_usage_!$H5403&lt;=60,"Medium Charging","Long Charging"))</f>
        <v>Medium Charging</v>
      </c>
      <c r="Q5403" s="6">
        <f t="shared" si="340"/>
        <v>1</v>
      </c>
      <c r="R5403" s="30">
        <f t="shared" si="338"/>
        <v>0.10277777777777777</v>
      </c>
      <c r="S5403" s="28">
        <f t="shared" si="339"/>
        <v>45313</v>
      </c>
      <c r="T5403" s="28"/>
    </row>
    <row r="5404" spans="1:20" ht="13.2" x14ac:dyDescent="0.25">
      <c r="A5404" s="7" t="s">
        <v>11937</v>
      </c>
      <c r="B5404" s="7" t="s">
        <v>14</v>
      </c>
      <c r="C5404" s="7" t="s">
        <v>30</v>
      </c>
      <c r="D5404" s="7" t="s">
        <v>16</v>
      </c>
      <c r="E5404" s="7" t="s">
        <v>35</v>
      </c>
      <c r="F5404" s="8">
        <v>45109.338888888888</v>
      </c>
      <c r="G5404" s="8">
        <v>45109.418055555558</v>
      </c>
      <c r="H5404" s="7">
        <v>114</v>
      </c>
      <c r="I5404" s="7">
        <v>46.09</v>
      </c>
      <c r="J5404" s="7">
        <v>10</v>
      </c>
      <c r="K5404" s="7">
        <v>460.9</v>
      </c>
      <c r="L5404" s="7" t="s">
        <v>38</v>
      </c>
      <c r="M5404" s="9">
        <v>4</v>
      </c>
      <c r="N5404" s="6" t="str">
        <f>IF(ev_charging_network_usage_!$I5404&lt;=10,"Low",IF(ev_charging_network_usage_!$I5404&lt;=30,"Medium","High"))</f>
        <v>High</v>
      </c>
      <c r="O5404" s="6" t="str">
        <f t="shared" si="341"/>
        <v>Medium Satisfaction</v>
      </c>
      <c r="P5404" s="6" t="str">
        <f>IF(ev_charging_network_usage_!$H5404&lt;30,"Short Charging",IF(ev_charging_network_usage_!$H5404&lt;=60,"Medium Charging","Long Charging"))</f>
        <v>Long Charging</v>
      </c>
      <c r="Q5404" s="6">
        <f t="shared" si="340"/>
        <v>2</v>
      </c>
      <c r="R5404" s="30">
        <f t="shared" si="338"/>
        <v>0.33888888888888891</v>
      </c>
      <c r="S5404" s="28">
        <f t="shared" si="339"/>
        <v>45109</v>
      </c>
      <c r="T5404" s="28"/>
    </row>
    <row r="5405" spans="1:20" ht="13.2" x14ac:dyDescent="0.25">
      <c r="A5405" s="3" t="s">
        <v>11938</v>
      </c>
      <c r="B5405" s="3" t="s">
        <v>59</v>
      </c>
      <c r="C5405" s="3" t="s">
        <v>30</v>
      </c>
      <c r="D5405" s="3" t="s">
        <v>22</v>
      </c>
      <c r="E5405" s="3" t="s">
        <v>17</v>
      </c>
      <c r="F5405" s="3" t="s">
        <v>11939</v>
      </c>
      <c r="G5405" s="3" t="s">
        <v>11940</v>
      </c>
      <c r="H5405" s="3">
        <v>19</v>
      </c>
      <c r="I5405" s="3">
        <v>22.32</v>
      </c>
      <c r="J5405" s="3">
        <v>8</v>
      </c>
      <c r="K5405" s="3">
        <v>178.56</v>
      </c>
      <c r="L5405" s="3" t="s">
        <v>23</v>
      </c>
      <c r="M5405" s="5">
        <v>2</v>
      </c>
      <c r="N5405" s="6" t="str">
        <f>IF(ev_charging_network_usage_!$I5405&lt;=10,"Low",IF(ev_charging_network_usage_!$I5405&lt;=30,"Medium","High"))</f>
        <v>Medium</v>
      </c>
      <c r="O5405" s="6" t="str">
        <f t="shared" si="341"/>
        <v>Low Satisfaction</v>
      </c>
      <c r="P5405" s="6" t="str">
        <f>IF(ev_charging_network_usage_!$H5405&lt;30,"Short Charging",IF(ev_charging_network_usage_!$H5405&lt;=60,"Medium Charging","Long Charging"))</f>
        <v>Short Charging</v>
      </c>
      <c r="Q5405" s="6">
        <f t="shared" si="340"/>
        <v>2</v>
      </c>
      <c r="R5405" s="30">
        <f t="shared" si="338"/>
        <v>0.56180555555555556</v>
      </c>
      <c r="S5405" s="28">
        <f t="shared" si="339"/>
        <v>45503</v>
      </c>
      <c r="T5405" s="28"/>
    </row>
    <row r="5406" spans="1:20" ht="13.2" x14ac:dyDescent="0.25">
      <c r="A5406" s="7" t="s">
        <v>11941</v>
      </c>
      <c r="B5406" s="7" t="s">
        <v>55</v>
      </c>
      <c r="C5406" s="7" t="s">
        <v>21</v>
      </c>
      <c r="D5406" s="7" t="s">
        <v>22</v>
      </c>
      <c r="E5406" s="7" t="s">
        <v>17</v>
      </c>
      <c r="F5406" s="7" t="s">
        <v>11942</v>
      </c>
      <c r="G5406" s="7" t="s">
        <v>11943</v>
      </c>
      <c r="H5406" s="7">
        <v>39</v>
      </c>
      <c r="I5406" s="7">
        <v>45.01</v>
      </c>
      <c r="J5406" s="7">
        <v>15</v>
      </c>
      <c r="K5406" s="7">
        <v>675.15</v>
      </c>
      <c r="L5406" s="7" t="s">
        <v>38</v>
      </c>
      <c r="M5406" s="9">
        <v>4</v>
      </c>
      <c r="N5406" s="6" t="str">
        <f>IF(ev_charging_network_usage_!$I5406&lt;=10,"Low",IF(ev_charging_network_usage_!$I5406&lt;=30,"Medium","High"))</f>
        <v>High</v>
      </c>
      <c r="O5406" s="6" t="str">
        <f t="shared" si="341"/>
        <v>Medium Satisfaction</v>
      </c>
      <c r="P5406" s="6" t="str">
        <f>IF(ev_charging_network_usage_!$H5406&lt;30,"Short Charging",IF(ev_charging_network_usage_!$H5406&lt;=60,"Medium Charging","Long Charging"))</f>
        <v>Medium Charging</v>
      </c>
      <c r="Q5406" s="6">
        <f t="shared" si="340"/>
        <v>1</v>
      </c>
      <c r="R5406" s="30">
        <f t="shared" si="338"/>
        <v>0.55763888888888891</v>
      </c>
      <c r="S5406" s="28">
        <f t="shared" si="339"/>
        <v>45625</v>
      </c>
      <c r="T5406" s="28"/>
    </row>
    <row r="5407" spans="1:20" ht="13.2" x14ac:dyDescent="0.25">
      <c r="A5407" s="3" t="s">
        <v>11944</v>
      </c>
      <c r="B5407" s="3" t="s">
        <v>59</v>
      </c>
      <c r="C5407" s="3" t="s">
        <v>21</v>
      </c>
      <c r="D5407" s="3" t="s">
        <v>22</v>
      </c>
      <c r="E5407" s="3" t="s">
        <v>17</v>
      </c>
      <c r="F5407" s="3" t="s">
        <v>11945</v>
      </c>
      <c r="G5407" s="3" t="s">
        <v>11946</v>
      </c>
      <c r="H5407" s="3">
        <v>68</v>
      </c>
      <c r="I5407" s="3">
        <v>3.79</v>
      </c>
      <c r="J5407" s="3">
        <v>8</v>
      </c>
      <c r="K5407" s="3">
        <v>30.32</v>
      </c>
      <c r="L5407" s="3" t="s">
        <v>27</v>
      </c>
      <c r="M5407" s="5">
        <v>2</v>
      </c>
      <c r="N5407" s="6" t="str">
        <f>IF(ev_charging_network_usage_!$I5407&lt;=10,"Low",IF(ev_charging_network_usage_!$I5407&lt;=30,"Medium","High"))</f>
        <v>Low</v>
      </c>
      <c r="O5407" s="6" t="str">
        <f t="shared" si="341"/>
        <v>Low Satisfaction</v>
      </c>
      <c r="P5407" s="6" t="str">
        <f>IF(ev_charging_network_usage_!$H5407&lt;30,"Short Charging",IF(ev_charging_network_usage_!$H5407&lt;=60,"Medium Charging","Long Charging"))</f>
        <v>Long Charging</v>
      </c>
      <c r="Q5407" s="6">
        <f t="shared" si="340"/>
        <v>1</v>
      </c>
      <c r="R5407" s="30">
        <f t="shared" si="338"/>
        <v>0.98888888888888893</v>
      </c>
      <c r="S5407" s="28">
        <f t="shared" si="339"/>
        <v>44975</v>
      </c>
      <c r="T5407" s="28"/>
    </row>
    <row r="5408" spans="1:20" ht="13.2" x14ac:dyDescent="0.25">
      <c r="A5408" s="7" t="s">
        <v>11947</v>
      </c>
      <c r="B5408" s="7" t="s">
        <v>14</v>
      </c>
      <c r="C5408" s="7" t="s">
        <v>30</v>
      </c>
      <c r="D5408" s="7" t="s">
        <v>34</v>
      </c>
      <c r="E5408" s="7" t="s">
        <v>35</v>
      </c>
      <c r="F5408" s="8">
        <v>45295.395833333336</v>
      </c>
      <c r="G5408" s="8">
        <v>45295.468055555553</v>
      </c>
      <c r="H5408" s="7">
        <v>104</v>
      </c>
      <c r="I5408" s="7">
        <v>52.69</v>
      </c>
      <c r="J5408" s="7">
        <v>15</v>
      </c>
      <c r="K5408" s="7">
        <v>790.35</v>
      </c>
      <c r="L5408" s="7" t="s">
        <v>27</v>
      </c>
      <c r="M5408" s="9">
        <v>1</v>
      </c>
      <c r="N5408" s="6" t="str">
        <f>IF(ev_charging_network_usage_!$I5408&lt;=10,"Low",IF(ev_charging_network_usage_!$I5408&lt;=30,"Medium","High"))</f>
        <v>High</v>
      </c>
      <c r="O5408" s="6" t="str">
        <f t="shared" si="341"/>
        <v>Low Satisfaction</v>
      </c>
      <c r="P5408" s="6" t="str">
        <f>IF(ev_charging_network_usage_!$H5408&lt;30,"Short Charging",IF(ev_charging_network_usage_!$H5408&lt;=60,"Medium Charging","Long Charging"))</f>
        <v>Long Charging</v>
      </c>
      <c r="Q5408" s="6">
        <f t="shared" si="340"/>
        <v>2</v>
      </c>
      <c r="R5408" s="30">
        <f t="shared" si="338"/>
        <v>0.39583333333333331</v>
      </c>
      <c r="S5408" s="28">
        <f t="shared" si="339"/>
        <v>45295</v>
      </c>
      <c r="T5408" s="28"/>
    </row>
    <row r="5409" spans="1:20" ht="13.2" x14ac:dyDescent="0.25">
      <c r="A5409" s="3" t="s">
        <v>11948</v>
      </c>
      <c r="B5409" s="3" t="s">
        <v>55</v>
      </c>
      <c r="C5409" s="3" t="s">
        <v>15</v>
      </c>
      <c r="D5409" s="3" t="s">
        <v>22</v>
      </c>
      <c r="E5409" s="3" t="s">
        <v>35</v>
      </c>
      <c r="F5409" s="3" t="s">
        <v>11949</v>
      </c>
      <c r="G5409" s="3" t="s">
        <v>11950</v>
      </c>
      <c r="H5409" s="3">
        <v>79</v>
      </c>
      <c r="I5409" s="3">
        <v>19.38</v>
      </c>
      <c r="J5409" s="3">
        <v>8</v>
      </c>
      <c r="K5409" s="3">
        <v>155.04</v>
      </c>
      <c r="L5409" s="3" t="s">
        <v>18</v>
      </c>
      <c r="M5409" s="5">
        <v>3</v>
      </c>
      <c r="N5409" s="6" t="str">
        <f>IF(ev_charging_network_usage_!$I5409&lt;=10,"Low",IF(ev_charging_network_usage_!$I5409&lt;=30,"Medium","High"))</f>
        <v>Medium</v>
      </c>
      <c r="O5409" s="6" t="str">
        <f t="shared" si="341"/>
        <v>Medium Satisfaction</v>
      </c>
      <c r="P5409" s="6" t="str">
        <f>IF(ev_charging_network_usage_!$H5409&lt;30,"Short Charging",IF(ev_charging_network_usage_!$H5409&lt;=60,"Medium Charging","Long Charging"))</f>
        <v>Long Charging</v>
      </c>
      <c r="Q5409" s="6">
        <f t="shared" si="340"/>
        <v>3</v>
      </c>
      <c r="R5409" s="30">
        <f t="shared" si="338"/>
        <v>8.0555555555555561E-2</v>
      </c>
      <c r="S5409" s="28">
        <f t="shared" si="339"/>
        <v>45284</v>
      </c>
      <c r="T5409" s="28"/>
    </row>
    <row r="5410" spans="1:20" ht="13.2" x14ac:dyDescent="0.25">
      <c r="A5410" s="7" t="s">
        <v>11951</v>
      </c>
      <c r="B5410" s="7" t="s">
        <v>20</v>
      </c>
      <c r="C5410" s="7" t="s">
        <v>30</v>
      </c>
      <c r="D5410" s="7" t="s">
        <v>34</v>
      </c>
      <c r="E5410" s="7" t="s">
        <v>35</v>
      </c>
      <c r="F5410" s="7" t="s">
        <v>11952</v>
      </c>
      <c r="G5410" s="7" t="s">
        <v>11953</v>
      </c>
      <c r="H5410" s="7">
        <v>13</v>
      </c>
      <c r="I5410" s="7">
        <v>42.99</v>
      </c>
      <c r="J5410" s="7">
        <v>15</v>
      </c>
      <c r="K5410" s="7">
        <v>644.85</v>
      </c>
      <c r="L5410" s="7" t="s">
        <v>38</v>
      </c>
      <c r="M5410" s="9">
        <v>3</v>
      </c>
      <c r="N5410" s="6" t="str">
        <f>IF(ev_charging_network_usage_!$I5410&lt;=10,"Low",IF(ev_charging_network_usage_!$I5410&lt;=30,"Medium","High"))</f>
        <v>High</v>
      </c>
      <c r="O5410" s="6" t="str">
        <f t="shared" si="341"/>
        <v>Medium Satisfaction</v>
      </c>
      <c r="P5410" s="6" t="str">
        <f>IF(ev_charging_network_usage_!$H5410&lt;30,"Short Charging",IF(ev_charging_network_usage_!$H5410&lt;=60,"Medium Charging","Long Charging"))</f>
        <v>Short Charging</v>
      </c>
      <c r="Q5410" s="6">
        <f t="shared" si="340"/>
        <v>2</v>
      </c>
      <c r="R5410" s="30">
        <f t="shared" si="338"/>
        <v>0.48888888888888887</v>
      </c>
      <c r="S5410" s="28">
        <f t="shared" si="339"/>
        <v>44945</v>
      </c>
      <c r="T5410" s="28"/>
    </row>
    <row r="5411" spans="1:20" ht="13.2" x14ac:dyDescent="0.25">
      <c r="A5411" s="3" t="s">
        <v>11954</v>
      </c>
      <c r="B5411" s="3" t="s">
        <v>43</v>
      </c>
      <c r="C5411" s="3" t="s">
        <v>21</v>
      </c>
      <c r="D5411" s="3" t="s">
        <v>34</v>
      </c>
      <c r="E5411" s="3" t="s">
        <v>17</v>
      </c>
      <c r="F5411" s="4">
        <v>45171.462500000001</v>
      </c>
      <c r="G5411" s="4">
        <v>45171.470138888886</v>
      </c>
      <c r="H5411" s="3">
        <v>11</v>
      </c>
      <c r="I5411" s="3">
        <v>20.87</v>
      </c>
      <c r="J5411" s="3">
        <v>10</v>
      </c>
      <c r="K5411" s="3">
        <v>208.7</v>
      </c>
      <c r="L5411" s="3" t="s">
        <v>18</v>
      </c>
      <c r="M5411" s="5">
        <v>1</v>
      </c>
      <c r="N5411" s="6" t="str">
        <f>IF(ev_charging_network_usage_!$I5411&lt;=10,"Low",IF(ev_charging_network_usage_!$I5411&lt;=30,"Medium","High"))</f>
        <v>Medium</v>
      </c>
      <c r="O5411" s="6" t="str">
        <f t="shared" si="341"/>
        <v>Low Satisfaction</v>
      </c>
      <c r="P5411" s="6" t="str">
        <f>IF(ev_charging_network_usage_!$H5411&lt;30,"Short Charging",IF(ev_charging_network_usage_!$H5411&lt;=60,"Medium Charging","Long Charging"))</f>
        <v>Short Charging</v>
      </c>
      <c r="Q5411" s="6">
        <f t="shared" si="340"/>
        <v>1</v>
      </c>
      <c r="R5411" s="30">
        <f t="shared" si="338"/>
        <v>0.46250000000000002</v>
      </c>
      <c r="S5411" s="28">
        <f t="shared" si="339"/>
        <v>45171</v>
      </c>
      <c r="T5411" s="28"/>
    </row>
    <row r="5412" spans="1:20" ht="13.2" x14ac:dyDescent="0.25">
      <c r="A5412" s="7" t="s">
        <v>11955</v>
      </c>
      <c r="B5412" s="7" t="s">
        <v>20</v>
      </c>
      <c r="C5412" s="7" t="s">
        <v>21</v>
      </c>
      <c r="D5412" s="7" t="s">
        <v>31</v>
      </c>
      <c r="E5412" s="7" t="s">
        <v>17</v>
      </c>
      <c r="F5412" s="8">
        <v>45507.193055555559</v>
      </c>
      <c r="G5412" s="8">
        <v>45507.207638888889</v>
      </c>
      <c r="H5412" s="7">
        <v>21</v>
      </c>
      <c r="I5412" s="7">
        <v>45.99</v>
      </c>
      <c r="J5412" s="7">
        <v>10</v>
      </c>
      <c r="K5412" s="7">
        <v>459.9</v>
      </c>
      <c r="L5412" s="7" t="s">
        <v>18</v>
      </c>
      <c r="M5412" s="9">
        <v>4</v>
      </c>
      <c r="N5412" s="6" t="str">
        <f>IF(ev_charging_network_usage_!$I5412&lt;=10,"Low",IF(ev_charging_network_usage_!$I5412&lt;=30,"Medium","High"))</f>
        <v>High</v>
      </c>
      <c r="O5412" s="6" t="str">
        <f t="shared" si="341"/>
        <v>Medium Satisfaction</v>
      </c>
      <c r="P5412" s="6" t="str">
        <f>IF(ev_charging_network_usage_!$H5412&lt;30,"Short Charging",IF(ev_charging_network_usage_!$H5412&lt;=60,"Medium Charging","Long Charging"))</f>
        <v>Short Charging</v>
      </c>
      <c r="Q5412" s="6">
        <f t="shared" si="340"/>
        <v>1</v>
      </c>
      <c r="R5412" s="30">
        <f t="shared" si="338"/>
        <v>0.19305555555555556</v>
      </c>
      <c r="S5412" s="28">
        <f t="shared" si="339"/>
        <v>45507</v>
      </c>
      <c r="T5412" s="28"/>
    </row>
    <row r="5413" spans="1:20" ht="13.2" x14ac:dyDescent="0.25">
      <c r="A5413" s="3" t="s">
        <v>11956</v>
      </c>
      <c r="B5413" s="3" t="s">
        <v>48</v>
      </c>
      <c r="C5413" s="3" t="s">
        <v>15</v>
      </c>
      <c r="D5413" s="3" t="s">
        <v>31</v>
      </c>
      <c r="E5413" s="3" t="s">
        <v>17</v>
      </c>
      <c r="F5413" s="4">
        <v>45089.644444444442</v>
      </c>
      <c r="G5413" s="4">
        <v>45089.704861111109</v>
      </c>
      <c r="H5413" s="3">
        <v>87</v>
      </c>
      <c r="I5413" s="3">
        <v>16.690000000000001</v>
      </c>
      <c r="J5413" s="3">
        <v>15</v>
      </c>
      <c r="K5413" s="3">
        <v>250.35</v>
      </c>
      <c r="L5413" s="3" t="s">
        <v>27</v>
      </c>
      <c r="M5413" s="5">
        <v>1</v>
      </c>
      <c r="N5413" s="6" t="str">
        <f>IF(ev_charging_network_usage_!$I5413&lt;=10,"Low",IF(ev_charging_network_usage_!$I5413&lt;=30,"Medium","High"))</f>
        <v>Medium</v>
      </c>
      <c r="O5413" s="6" t="str">
        <f t="shared" si="341"/>
        <v>Low Satisfaction</v>
      </c>
      <c r="P5413" s="6" t="str">
        <f>IF(ev_charging_network_usage_!$H5413&lt;30,"Short Charging",IF(ev_charging_network_usage_!$H5413&lt;=60,"Medium Charging","Long Charging"))</f>
        <v>Long Charging</v>
      </c>
      <c r="Q5413" s="6">
        <f t="shared" si="340"/>
        <v>3</v>
      </c>
      <c r="R5413" s="30">
        <f t="shared" si="338"/>
        <v>0.64444444444444449</v>
      </c>
      <c r="S5413" s="28">
        <f t="shared" si="339"/>
        <v>45089</v>
      </c>
      <c r="T5413" s="28"/>
    </row>
    <row r="5414" spans="1:20" ht="13.2" x14ac:dyDescent="0.25">
      <c r="A5414" s="7" t="s">
        <v>11957</v>
      </c>
      <c r="B5414" s="7" t="s">
        <v>29</v>
      </c>
      <c r="C5414" s="7" t="s">
        <v>21</v>
      </c>
      <c r="D5414" s="7" t="s">
        <v>16</v>
      </c>
      <c r="E5414" s="7" t="s">
        <v>17</v>
      </c>
      <c r="F5414" s="8">
        <v>45048.942361111112</v>
      </c>
      <c r="G5414" s="8">
        <v>45048.98333333333</v>
      </c>
      <c r="H5414" s="7">
        <v>59</v>
      </c>
      <c r="I5414" s="7">
        <v>8.85</v>
      </c>
      <c r="J5414" s="7">
        <v>12</v>
      </c>
      <c r="K5414" s="7">
        <v>106.2</v>
      </c>
      <c r="L5414" s="7" t="s">
        <v>23</v>
      </c>
      <c r="M5414" s="9">
        <v>3</v>
      </c>
      <c r="N5414" s="6" t="str">
        <f>IF(ev_charging_network_usage_!$I5414&lt;=10,"Low",IF(ev_charging_network_usage_!$I5414&lt;=30,"Medium","High"))</f>
        <v>Low</v>
      </c>
      <c r="O5414" s="6" t="str">
        <f t="shared" si="341"/>
        <v>Medium Satisfaction</v>
      </c>
      <c r="P5414" s="6" t="str">
        <f>IF(ev_charging_network_usage_!$H5414&lt;30,"Short Charging",IF(ev_charging_network_usage_!$H5414&lt;=60,"Medium Charging","Long Charging"))</f>
        <v>Medium Charging</v>
      </c>
      <c r="Q5414" s="6">
        <f t="shared" si="340"/>
        <v>1</v>
      </c>
      <c r="R5414" s="30">
        <f t="shared" si="338"/>
        <v>0.94236111111111109</v>
      </c>
      <c r="S5414" s="28">
        <f t="shared" si="339"/>
        <v>45048</v>
      </c>
      <c r="T5414" s="28"/>
    </row>
    <row r="5415" spans="1:20" ht="13.2" x14ac:dyDescent="0.25">
      <c r="A5415" s="3" t="s">
        <v>11958</v>
      </c>
      <c r="B5415" s="3" t="s">
        <v>48</v>
      </c>
      <c r="C5415" s="3" t="s">
        <v>15</v>
      </c>
      <c r="D5415" s="3" t="s">
        <v>34</v>
      </c>
      <c r="E5415" s="3" t="s">
        <v>17</v>
      </c>
      <c r="F5415" s="3" t="s">
        <v>11959</v>
      </c>
      <c r="G5415" s="3" t="s">
        <v>11960</v>
      </c>
      <c r="H5415" s="3">
        <v>41</v>
      </c>
      <c r="I5415" s="3">
        <v>29.11</v>
      </c>
      <c r="J5415" s="3">
        <v>15</v>
      </c>
      <c r="K5415" s="3">
        <v>436.65</v>
      </c>
      <c r="L5415" s="3" t="s">
        <v>38</v>
      </c>
      <c r="M5415" s="5">
        <v>5</v>
      </c>
      <c r="N5415" s="6" t="str">
        <f>IF(ev_charging_network_usage_!$I5415&lt;=10,"Low",IF(ev_charging_network_usage_!$I5415&lt;=30,"Medium","High"))</f>
        <v>Medium</v>
      </c>
      <c r="O5415" s="6" t="str">
        <f t="shared" si="341"/>
        <v>High Satisfaction</v>
      </c>
      <c r="P5415" s="6" t="str">
        <f>IF(ev_charging_network_usage_!$H5415&lt;30,"Short Charging",IF(ev_charging_network_usage_!$H5415&lt;=60,"Medium Charging","Long Charging"))</f>
        <v>Medium Charging</v>
      </c>
      <c r="Q5415" s="6">
        <f t="shared" si="340"/>
        <v>3</v>
      </c>
      <c r="R5415" s="30">
        <f t="shared" si="338"/>
        <v>0.68472222222222223</v>
      </c>
      <c r="S5415" s="28">
        <f t="shared" si="339"/>
        <v>45016</v>
      </c>
      <c r="T5415" s="28"/>
    </row>
    <row r="5416" spans="1:20" ht="13.2" x14ac:dyDescent="0.25">
      <c r="A5416" s="7" t="s">
        <v>11961</v>
      </c>
      <c r="B5416" s="7" t="s">
        <v>48</v>
      </c>
      <c r="C5416" s="7" t="s">
        <v>15</v>
      </c>
      <c r="D5416" s="7" t="s">
        <v>16</v>
      </c>
      <c r="E5416" s="7" t="s">
        <v>17</v>
      </c>
      <c r="F5416" s="8">
        <v>45475.902777777781</v>
      </c>
      <c r="G5416" s="8">
        <v>45475.929861111108</v>
      </c>
      <c r="H5416" s="7">
        <v>39</v>
      </c>
      <c r="I5416" s="7">
        <v>53.06</v>
      </c>
      <c r="J5416" s="7">
        <v>15</v>
      </c>
      <c r="K5416" s="7">
        <v>795.9</v>
      </c>
      <c r="L5416" s="7" t="s">
        <v>38</v>
      </c>
      <c r="M5416" s="9">
        <v>2</v>
      </c>
      <c r="N5416" s="6" t="str">
        <f>IF(ev_charging_network_usage_!$I5416&lt;=10,"Low",IF(ev_charging_network_usage_!$I5416&lt;=30,"Medium","High"))</f>
        <v>High</v>
      </c>
      <c r="O5416" s="6" t="str">
        <f t="shared" si="341"/>
        <v>Low Satisfaction</v>
      </c>
      <c r="P5416" s="6" t="str">
        <f>IF(ev_charging_network_usage_!$H5416&lt;30,"Short Charging",IF(ev_charging_network_usage_!$H5416&lt;=60,"Medium Charging","Long Charging"))</f>
        <v>Medium Charging</v>
      </c>
      <c r="Q5416" s="6">
        <f t="shared" si="340"/>
        <v>3</v>
      </c>
      <c r="R5416" s="30">
        <f t="shared" si="338"/>
        <v>0.90277777777777779</v>
      </c>
      <c r="S5416" s="28">
        <f t="shared" si="339"/>
        <v>45475</v>
      </c>
      <c r="T5416" s="28"/>
    </row>
    <row r="5417" spans="1:20" ht="13.2" x14ac:dyDescent="0.25">
      <c r="A5417" s="3" t="s">
        <v>11962</v>
      </c>
      <c r="B5417" s="3" t="s">
        <v>14</v>
      </c>
      <c r="C5417" s="3" t="s">
        <v>15</v>
      </c>
      <c r="D5417" s="3" t="s">
        <v>16</v>
      </c>
      <c r="E5417" s="3" t="s">
        <v>35</v>
      </c>
      <c r="F5417" s="3" t="s">
        <v>11963</v>
      </c>
      <c r="G5417" s="3" t="s">
        <v>11964</v>
      </c>
      <c r="H5417" s="3">
        <v>59</v>
      </c>
      <c r="I5417" s="3">
        <v>40.98</v>
      </c>
      <c r="J5417" s="3">
        <v>12</v>
      </c>
      <c r="K5417" s="3">
        <v>491.76</v>
      </c>
      <c r="L5417" s="3" t="s">
        <v>27</v>
      </c>
      <c r="M5417" s="5">
        <v>4</v>
      </c>
      <c r="N5417" s="6" t="str">
        <f>IF(ev_charging_network_usage_!$I5417&lt;=10,"Low",IF(ev_charging_network_usage_!$I5417&lt;=30,"Medium","High"))</f>
        <v>High</v>
      </c>
      <c r="O5417" s="6" t="str">
        <f t="shared" si="341"/>
        <v>Medium Satisfaction</v>
      </c>
      <c r="P5417" s="6" t="str">
        <f>IF(ev_charging_network_usage_!$H5417&lt;30,"Short Charging",IF(ev_charging_network_usage_!$H5417&lt;=60,"Medium Charging","Long Charging"))</f>
        <v>Medium Charging</v>
      </c>
      <c r="Q5417" s="6">
        <f t="shared" si="340"/>
        <v>3</v>
      </c>
      <c r="R5417" s="30">
        <f t="shared" si="338"/>
        <v>0.22500000000000001</v>
      </c>
      <c r="S5417" s="28">
        <f t="shared" si="339"/>
        <v>45350</v>
      </c>
      <c r="T5417" s="28"/>
    </row>
    <row r="5418" spans="1:20" ht="13.2" x14ac:dyDescent="0.25">
      <c r="A5418" s="7" t="s">
        <v>11965</v>
      </c>
      <c r="B5418" s="7" t="s">
        <v>55</v>
      </c>
      <c r="C5418" s="7" t="s">
        <v>15</v>
      </c>
      <c r="D5418" s="7" t="s">
        <v>31</v>
      </c>
      <c r="E5418" s="7" t="s">
        <v>17</v>
      </c>
      <c r="F5418" s="7" t="s">
        <v>11966</v>
      </c>
      <c r="G5418" s="7" t="s">
        <v>11967</v>
      </c>
      <c r="H5418" s="7">
        <v>50</v>
      </c>
      <c r="I5418" s="7">
        <v>5.93</v>
      </c>
      <c r="J5418" s="7">
        <v>12</v>
      </c>
      <c r="K5418" s="7">
        <v>71.16</v>
      </c>
      <c r="L5418" s="7" t="s">
        <v>23</v>
      </c>
      <c r="M5418" s="9">
        <v>3</v>
      </c>
      <c r="N5418" s="6" t="str">
        <f>IF(ev_charging_network_usage_!$I5418&lt;=10,"Low",IF(ev_charging_network_usage_!$I5418&lt;=30,"Medium","High"))</f>
        <v>Low</v>
      </c>
      <c r="O5418" s="6" t="str">
        <f t="shared" si="341"/>
        <v>Medium Satisfaction</v>
      </c>
      <c r="P5418" s="6" t="str">
        <f>IF(ev_charging_network_usage_!$H5418&lt;30,"Short Charging",IF(ev_charging_network_usage_!$H5418&lt;=60,"Medium Charging","Long Charging"))</f>
        <v>Medium Charging</v>
      </c>
      <c r="Q5418" s="6">
        <f t="shared" si="340"/>
        <v>3</v>
      </c>
      <c r="R5418" s="30">
        <f t="shared" si="338"/>
        <v>0.94166666666666665</v>
      </c>
      <c r="S5418" s="28">
        <f t="shared" si="339"/>
        <v>45100</v>
      </c>
      <c r="T5418" s="28"/>
    </row>
    <row r="5419" spans="1:20" ht="13.2" x14ac:dyDescent="0.25">
      <c r="A5419" s="3" t="s">
        <v>11968</v>
      </c>
      <c r="B5419" s="3" t="s">
        <v>20</v>
      </c>
      <c r="C5419" s="3" t="s">
        <v>30</v>
      </c>
      <c r="D5419" s="3" t="s">
        <v>16</v>
      </c>
      <c r="E5419" s="3" t="s">
        <v>35</v>
      </c>
      <c r="F5419" s="4">
        <v>45634.044444444444</v>
      </c>
      <c r="G5419" s="4">
        <v>45634.063888888886</v>
      </c>
      <c r="H5419" s="3">
        <v>28</v>
      </c>
      <c r="I5419" s="3">
        <v>50.34</v>
      </c>
      <c r="J5419" s="3">
        <v>8</v>
      </c>
      <c r="K5419" s="3">
        <v>402.72</v>
      </c>
      <c r="L5419" s="3" t="s">
        <v>27</v>
      </c>
      <c r="M5419" s="5">
        <v>1</v>
      </c>
      <c r="N5419" s="6" t="str">
        <f>IF(ev_charging_network_usage_!$I5419&lt;=10,"Low",IF(ev_charging_network_usage_!$I5419&lt;=30,"Medium","High"))</f>
        <v>High</v>
      </c>
      <c r="O5419" s="6" t="str">
        <f t="shared" si="341"/>
        <v>Low Satisfaction</v>
      </c>
      <c r="P5419" s="6" t="str">
        <f>IF(ev_charging_network_usage_!$H5419&lt;30,"Short Charging",IF(ev_charging_network_usage_!$H5419&lt;=60,"Medium Charging","Long Charging"))</f>
        <v>Short Charging</v>
      </c>
      <c r="Q5419" s="6">
        <f t="shared" si="340"/>
        <v>2</v>
      </c>
      <c r="R5419" s="30">
        <f t="shared" si="338"/>
        <v>4.4444444444444446E-2</v>
      </c>
      <c r="S5419" s="28">
        <f t="shared" si="339"/>
        <v>45634</v>
      </c>
      <c r="T5419" s="28"/>
    </row>
    <row r="5420" spans="1:20" ht="13.2" x14ac:dyDescent="0.25">
      <c r="A5420" s="7" t="s">
        <v>11969</v>
      </c>
      <c r="B5420" s="7" t="s">
        <v>55</v>
      </c>
      <c r="C5420" s="7" t="s">
        <v>30</v>
      </c>
      <c r="D5420" s="7" t="s">
        <v>22</v>
      </c>
      <c r="E5420" s="7" t="s">
        <v>35</v>
      </c>
      <c r="F5420" s="7" t="s">
        <v>11970</v>
      </c>
      <c r="G5420" s="7" t="s">
        <v>11971</v>
      </c>
      <c r="H5420" s="7">
        <v>81</v>
      </c>
      <c r="I5420" s="7">
        <v>41.76</v>
      </c>
      <c r="J5420" s="7">
        <v>10</v>
      </c>
      <c r="K5420" s="7">
        <v>417.6</v>
      </c>
      <c r="L5420" s="7" t="s">
        <v>23</v>
      </c>
      <c r="M5420" s="9">
        <v>4</v>
      </c>
      <c r="N5420" s="6" t="str">
        <f>IF(ev_charging_network_usage_!$I5420&lt;=10,"Low",IF(ev_charging_network_usage_!$I5420&lt;=30,"Medium","High"))</f>
        <v>High</v>
      </c>
      <c r="O5420" s="6" t="str">
        <f t="shared" si="341"/>
        <v>Medium Satisfaction</v>
      </c>
      <c r="P5420" s="6" t="str">
        <f>IF(ev_charging_network_usage_!$H5420&lt;30,"Short Charging",IF(ev_charging_network_usage_!$H5420&lt;=60,"Medium Charging","Long Charging"))</f>
        <v>Long Charging</v>
      </c>
      <c r="Q5420" s="6">
        <f t="shared" si="340"/>
        <v>2</v>
      </c>
      <c r="R5420" s="30">
        <f t="shared" si="338"/>
        <v>0.40555555555555556</v>
      </c>
      <c r="S5420" s="28">
        <f t="shared" si="339"/>
        <v>45103</v>
      </c>
      <c r="T5420" s="28"/>
    </row>
    <row r="5421" spans="1:20" ht="13.2" x14ac:dyDescent="0.25">
      <c r="A5421" s="3" t="s">
        <v>11972</v>
      </c>
      <c r="B5421" s="3" t="s">
        <v>78</v>
      </c>
      <c r="C5421" s="3" t="s">
        <v>21</v>
      </c>
      <c r="D5421" s="3" t="s">
        <v>31</v>
      </c>
      <c r="E5421" s="3" t="s">
        <v>17</v>
      </c>
      <c r="F5421" s="3" t="s">
        <v>11973</v>
      </c>
      <c r="G5421" s="3" t="s">
        <v>11974</v>
      </c>
      <c r="H5421" s="3">
        <v>45</v>
      </c>
      <c r="I5421" s="3">
        <v>14.93</v>
      </c>
      <c r="J5421" s="3">
        <v>8</v>
      </c>
      <c r="K5421" s="3">
        <v>119.44</v>
      </c>
      <c r="L5421" s="3" t="s">
        <v>27</v>
      </c>
      <c r="M5421" s="5">
        <v>3</v>
      </c>
      <c r="N5421" s="6" t="str">
        <f>IF(ev_charging_network_usage_!$I5421&lt;=10,"Low",IF(ev_charging_network_usage_!$I5421&lt;=30,"Medium","High"))</f>
        <v>Medium</v>
      </c>
      <c r="O5421" s="6" t="str">
        <f t="shared" si="341"/>
        <v>Medium Satisfaction</v>
      </c>
      <c r="P5421" s="6" t="str">
        <f>IF(ev_charging_network_usage_!$H5421&lt;30,"Short Charging",IF(ev_charging_network_usage_!$H5421&lt;=60,"Medium Charging","Long Charging"))</f>
        <v>Medium Charging</v>
      </c>
      <c r="Q5421" s="6">
        <f t="shared" si="340"/>
        <v>1</v>
      </c>
      <c r="R5421" s="30">
        <f t="shared" si="338"/>
        <v>0.20208333333333334</v>
      </c>
      <c r="S5421" s="28">
        <f t="shared" si="339"/>
        <v>45586</v>
      </c>
      <c r="T5421" s="28"/>
    </row>
    <row r="5422" spans="1:20" ht="13.2" x14ac:dyDescent="0.25">
      <c r="A5422" s="7" t="s">
        <v>11975</v>
      </c>
      <c r="B5422" s="7" t="s">
        <v>55</v>
      </c>
      <c r="C5422" s="7" t="s">
        <v>21</v>
      </c>
      <c r="D5422" s="7" t="s">
        <v>22</v>
      </c>
      <c r="E5422" s="7" t="s">
        <v>17</v>
      </c>
      <c r="F5422" s="7" t="s">
        <v>11976</v>
      </c>
      <c r="G5422" s="7" t="s">
        <v>11977</v>
      </c>
      <c r="H5422" s="7">
        <v>119</v>
      </c>
      <c r="I5422" s="7">
        <v>21.72</v>
      </c>
      <c r="J5422" s="7">
        <v>15</v>
      </c>
      <c r="K5422" s="7">
        <v>325.8</v>
      </c>
      <c r="L5422" s="7" t="s">
        <v>27</v>
      </c>
      <c r="M5422" s="9">
        <v>2</v>
      </c>
      <c r="N5422" s="6" t="str">
        <f>IF(ev_charging_network_usage_!$I5422&lt;=10,"Low",IF(ev_charging_network_usage_!$I5422&lt;=30,"Medium","High"))</f>
        <v>Medium</v>
      </c>
      <c r="O5422" s="6" t="str">
        <f t="shared" si="341"/>
        <v>Low Satisfaction</v>
      </c>
      <c r="P5422" s="6" t="str">
        <f>IF(ev_charging_network_usage_!$H5422&lt;30,"Short Charging",IF(ev_charging_network_usage_!$H5422&lt;=60,"Medium Charging","Long Charging"))</f>
        <v>Long Charging</v>
      </c>
      <c r="Q5422" s="6">
        <f t="shared" si="340"/>
        <v>1</v>
      </c>
      <c r="R5422" s="30">
        <f t="shared" si="338"/>
        <v>0.12152777777777778</v>
      </c>
      <c r="S5422" s="28">
        <f t="shared" si="339"/>
        <v>45499</v>
      </c>
      <c r="T5422" s="28"/>
    </row>
    <row r="5423" spans="1:20" ht="13.2" x14ac:dyDescent="0.25">
      <c r="A5423" s="3" t="s">
        <v>11978</v>
      </c>
      <c r="B5423" s="3" t="s">
        <v>55</v>
      </c>
      <c r="C5423" s="3" t="s">
        <v>21</v>
      </c>
      <c r="D5423" s="3" t="s">
        <v>22</v>
      </c>
      <c r="E5423" s="3" t="s">
        <v>35</v>
      </c>
      <c r="F5423" s="4">
        <v>45601.407638888886</v>
      </c>
      <c r="G5423" s="4">
        <v>45601.429166666669</v>
      </c>
      <c r="H5423" s="3">
        <v>31</v>
      </c>
      <c r="I5423" s="3">
        <v>39.39</v>
      </c>
      <c r="J5423" s="3">
        <v>12</v>
      </c>
      <c r="K5423" s="3">
        <v>472.68</v>
      </c>
      <c r="L5423" s="3" t="s">
        <v>23</v>
      </c>
      <c r="M5423" s="5">
        <v>2</v>
      </c>
      <c r="N5423" s="6" t="str">
        <f>IF(ev_charging_network_usage_!$I5423&lt;=10,"Low",IF(ev_charging_network_usage_!$I5423&lt;=30,"Medium","High"))</f>
        <v>High</v>
      </c>
      <c r="O5423" s="6" t="str">
        <f t="shared" si="341"/>
        <v>Low Satisfaction</v>
      </c>
      <c r="P5423" s="6" t="str">
        <f>IF(ev_charging_network_usage_!$H5423&lt;30,"Short Charging",IF(ev_charging_network_usage_!$H5423&lt;=60,"Medium Charging","Long Charging"))</f>
        <v>Medium Charging</v>
      </c>
      <c r="Q5423" s="6">
        <f t="shared" si="340"/>
        <v>1</v>
      </c>
      <c r="R5423" s="30">
        <f t="shared" si="338"/>
        <v>0.40763888888888888</v>
      </c>
      <c r="S5423" s="28">
        <f t="shared" si="339"/>
        <v>45601</v>
      </c>
      <c r="T5423" s="28"/>
    </row>
    <row r="5424" spans="1:20" ht="13.2" x14ac:dyDescent="0.25">
      <c r="A5424" s="7" t="s">
        <v>11979</v>
      </c>
      <c r="B5424" s="7" t="s">
        <v>48</v>
      </c>
      <c r="C5424" s="7" t="s">
        <v>21</v>
      </c>
      <c r="D5424" s="7" t="s">
        <v>22</v>
      </c>
      <c r="E5424" s="7" t="s">
        <v>17</v>
      </c>
      <c r="F5424" s="8">
        <v>44935.418749999997</v>
      </c>
      <c r="G5424" s="8">
        <v>44935.474305555559</v>
      </c>
      <c r="H5424" s="7">
        <v>80</v>
      </c>
      <c r="I5424" s="7">
        <v>11.68</v>
      </c>
      <c r="J5424" s="7">
        <v>8</v>
      </c>
      <c r="K5424" s="7">
        <v>93.44</v>
      </c>
      <c r="L5424" s="7" t="s">
        <v>27</v>
      </c>
      <c r="M5424" s="9">
        <v>5</v>
      </c>
      <c r="N5424" s="6" t="str">
        <f>IF(ev_charging_network_usage_!$I5424&lt;=10,"Low",IF(ev_charging_network_usage_!$I5424&lt;=30,"Medium","High"))</f>
        <v>Medium</v>
      </c>
      <c r="O5424" s="6" t="str">
        <f t="shared" si="341"/>
        <v>High Satisfaction</v>
      </c>
      <c r="P5424" s="6" t="str">
        <f>IF(ev_charging_network_usage_!$H5424&lt;30,"Short Charging",IF(ev_charging_network_usage_!$H5424&lt;=60,"Medium Charging","Long Charging"))</f>
        <v>Long Charging</v>
      </c>
      <c r="Q5424" s="6">
        <f t="shared" si="340"/>
        <v>1</v>
      </c>
      <c r="R5424" s="30">
        <f t="shared" si="338"/>
        <v>0.41875000000000001</v>
      </c>
      <c r="S5424" s="28">
        <f t="shared" si="339"/>
        <v>44935</v>
      </c>
      <c r="T5424" s="28"/>
    </row>
    <row r="5425" spans="1:20" ht="13.2" x14ac:dyDescent="0.25">
      <c r="A5425" s="3" t="s">
        <v>11980</v>
      </c>
      <c r="B5425" s="3" t="s">
        <v>48</v>
      </c>
      <c r="C5425" s="3" t="s">
        <v>21</v>
      </c>
      <c r="D5425" s="3" t="s">
        <v>34</v>
      </c>
      <c r="E5425" s="3" t="s">
        <v>35</v>
      </c>
      <c r="F5425" s="3" t="s">
        <v>11981</v>
      </c>
      <c r="G5425" s="3" t="s">
        <v>11982</v>
      </c>
      <c r="H5425" s="3">
        <v>73</v>
      </c>
      <c r="I5425" s="3">
        <v>53.58</v>
      </c>
      <c r="J5425" s="3">
        <v>8</v>
      </c>
      <c r="K5425" s="3">
        <v>428.64</v>
      </c>
      <c r="L5425" s="3" t="s">
        <v>18</v>
      </c>
      <c r="M5425" s="5">
        <v>4</v>
      </c>
      <c r="N5425" s="6" t="str">
        <f>IF(ev_charging_network_usage_!$I5425&lt;=10,"Low",IF(ev_charging_network_usage_!$I5425&lt;=30,"Medium","High"))</f>
        <v>High</v>
      </c>
      <c r="O5425" s="6" t="str">
        <f t="shared" si="341"/>
        <v>Medium Satisfaction</v>
      </c>
      <c r="P5425" s="6" t="str">
        <f>IF(ev_charging_network_usage_!$H5425&lt;30,"Short Charging",IF(ev_charging_network_usage_!$H5425&lt;=60,"Medium Charging","Long Charging"))</f>
        <v>Long Charging</v>
      </c>
      <c r="Q5425" s="6">
        <f t="shared" si="340"/>
        <v>1</v>
      </c>
      <c r="R5425" s="30">
        <f t="shared" si="338"/>
        <v>1.8749999999999999E-2</v>
      </c>
      <c r="S5425" s="28">
        <f t="shared" si="339"/>
        <v>45197</v>
      </c>
      <c r="T5425" s="28"/>
    </row>
    <row r="5426" spans="1:20" ht="13.2" x14ac:dyDescent="0.25">
      <c r="A5426" s="7" t="s">
        <v>11983</v>
      </c>
      <c r="B5426" s="7" t="s">
        <v>59</v>
      </c>
      <c r="C5426" s="7" t="s">
        <v>30</v>
      </c>
      <c r="D5426" s="7" t="s">
        <v>31</v>
      </c>
      <c r="E5426" s="7" t="s">
        <v>35</v>
      </c>
      <c r="F5426" s="11">
        <v>45576.238194444442</v>
      </c>
      <c r="G5426" s="11">
        <v>45576.254861111112</v>
      </c>
      <c r="H5426" s="7">
        <v>24</v>
      </c>
      <c r="I5426" s="7">
        <v>3.09</v>
      </c>
      <c r="J5426" s="7">
        <v>8</v>
      </c>
      <c r="K5426" s="7">
        <v>24.72</v>
      </c>
      <c r="L5426" s="7" t="s">
        <v>38</v>
      </c>
      <c r="M5426" s="9">
        <v>2</v>
      </c>
      <c r="N5426" s="6" t="str">
        <f>IF(ev_charging_network_usage_!$I5426&lt;=10,"Low",IF(ev_charging_network_usage_!$I5426&lt;=30,"Medium","High"))</f>
        <v>Low</v>
      </c>
      <c r="O5426" s="6" t="str">
        <f t="shared" si="341"/>
        <v>Low Satisfaction</v>
      </c>
      <c r="P5426" s="6" t="str">
        <f>IF(ev_charging_network_usage_!$H5426&lt;30,"Short Charging",IF(ev_charging_network_usage_!$H5426&lt;=60,"Medium Charging","Long Charging"))</f>
        <v>Short Charging</v>
      </c>
      <c r="Q5426" s="6">
        <f t="shared" si="340"/>
        <v>2</v>
      </c>
      <c r="R5426" s="30">
        <f t="shared" si="338"/>
        <v>0.23819444444444443</v>
      </c>
      <c r="S5426" s="28">
        <f t="shared" si="339"/>
        <v>45576</v>
      </c>
      <c r="T5426" s="28"/>
    </row>
    <row r="5427" spans="1:20" ht="13.2" x14ac:dyDescent="0.25">
      <c r="A5427" s="3" t="s">
        <v>11984</v>
      </c>
      <c r="B5427" s="3" t="s">
        <v>14</v>
      </c>
      <c r="C5427" s="3" t="s">
        <v>30</v>
      </c>
      <c r="D5427" s="3" t="s">
        <v>22</v>
      </c>
      <c r="E5427" s="3" t="s">
        <v>35</v>
      </c>
      <c r="F5427" s="3" t="s">
        <v>11985</v>
      </c>
      <c r="G5427" s="3" t="s">
        <v>11986</v>
      </c>
      <c r="H5427" s="3">
        <v>25</v>
      </c>
      <c r="I5427" s="3">
        <v>14.26</v>
      </c>
      <c r="J5427" s="3">
        <v>8</v>
      </c>
      <c r="K5427" s="3">
        <v>114.08</v>
      </c>
      <c r="L5427" s="3" t="s">
        <v>18</v>
      </c>
      <c r="M5427" s="5">
        <v>1</v>
      </c>
      <c r="N5427" s="6" t="str">
        <f>IF(ev_charging_network_usage_!$I5427&lt;=10,"Low",IF(ev_charging_network_usage_!$I5427&lt;=30,"Medium","High"))</f>
        <v>Medium</v>
      </c>
      <c r="O5427" s="6" t="str">
        <f t="shared" si="341"/>
        <v>Low Satisfaction</v>
      </c>
      <c r="P5427" s="6" t="str">
        <f>IF(ev_charging_network_usage_!$H5427&lt;30,"Short Charging",IF(ev_charging_network_usage_!$H5427&lt;=60,"Medium Charging","Long Charging"))</f>
        <v>Short Charging</v>
      </c>
      <c r="Q5427" s="6">
        <f t="shared" si="340"/>
        <v>2</v>
      </c>
      <c r="R5427" s="30">
        <f t="shared" si="338"/>
        <v>3.7499999999999999E-2</v>
      </c>
      <c r="S5427" s="28">
        <f t="shared" si="339"/>
        <v>45259</v>
      </c>
      <c r="T5427" s="28"/>
    </row>
    <row r="5428" spans="1:20" ht="13.2" x14ac:dyDescent="0.25">
      <c r="A5428" s="7" t="s">
        <v>11987</v>
      </c>
      <c r="B5428" s="7" t="s">
        <v>55</v>
      </c>
      <c r="C5428" s="7" t="s">
        <v>15</v>
      </c>
      <c r="D5428" s="7" t="s">
        <v>31</v>
      </c>
      <c r="E5428" s="7" t="s">
        <v>35</v>
      </c>
      <c r="F5428" s="8">
        <v>45025.595138888886</v>
      </c>
      <c r="G5428" s="8">
        <v>45025.61041666667</v>
      </c>
      <c r="H5428" s="7">
        <v>22</v>
      </c>
      <c r="I5428" s="7">
        <v>28.42</v>
      </c>
      <c r="J5428" s="7">
        <v>10</v>
      </c>
      <c r="K5428" s="7">
        <v>284.2</v>
      </c>
      <c r="L5428" s="7" t="s">
        <v>18</v>
      </c>
      <c r="M5428" s="9">
        <v>5</v>
      </c>
      <c r="N5428" s="6" t="str">
        <f>IF(ev_charging_network_usage_!$I5428&lt;=10,"Low",IF(ev_charging_network_usage_!$I5428&lt;=30,"Medium","High"))</f>
        <v>Medium</v>
      </c>
      <c r="O5428" s="6" t="str">
        <f t="shared" si="341"/>
        <v>High Satisfaction</v>
      </c>
      <c r="P5428" s="6" t="str">
        <f>IF(ev_charging_network_usage_!$H5428&lt;30,"Short Charging",IF(ev_charging_network_usage_!$H5428&lt;=60,"Medium Charging","Long Charging"))</f>
        <v>Short Charging</v>
      </c>
      <c r="Q5428" s="6">
        <f t="shared" si="340"/>
        <v>3</v>
      </c>
      <c r="R5428" s="30">
        <f t="shared" si="338"/>
        <v>0.59513888888888888</v>
      </c>
      <c r="S5428" s="28">
        <f t="shared" si="339"/>
        <v>45025</v>
      </c>
      <c r="T5428" s="28"/>
    </row>
    <row r="5429" spans="1:20" ht="13.2" x14ac:dyDescent="0.25">
      <c r="A5429" s="3" t="s">
        <v>11988</v>
      </c>
      <c r="B5429" s="3" t="s">
        <v>78</v>
      </c>
      <c r="C5429" s="3" t="s">
        <v>15</v>
      </c>
      <c r="D5429" s="3" t="s">
        <v>31</v>
      </c>
      <c r="E5429" s="3" t="s">
        <v>17</v>
      </c>
      <c r="F5429" s="3" t="s">
        <v>11989</v>
      </c>
      <c r="G5429" s="3" t="s">
        <v>11990</v>
      </c>
      <c r="H5429" s="3">
        <v>88</v>
      </c>
      <c r="I5429" s="3">
        <v>40.619999999999997</v>
      </c>
      <c r="J5429" s="3">
        <v>10</v>
      </c>
      <c r="K5429" s="3">
        <v>406.2</v>
      </c>
      <c r="L5429" s="3" t="s">
        <v>38</v>
      </c>
      <c r="M5429" s="5">
        <v>5</v>
      </c>
      <c r="N5429" s="6" t="str">
        <f>IF(ev_charging_network_usage_!$I5429&lt;=10,"Low",IF(ev_charging_network_usage_!$I5429&lt;=30,"Medium","High"))</f>
        <v>High</v>
      </c>
      <c r="O5429" s="6" t="str">
        <f t="shared" si="341"/>
        <v>High Satisfaction</v>
      </c>
      <c r="P5429" s="6" t="str">
        <f>IF(ev_charging_network_usage_!$H5429&lt;30,"Short Charging",IF(ev_charging_network_usage_!$H5429&lt;=60,"Medium Charging","Long Charging"))</f>
        <v>Long Charging</v>
      </c>
      <c r="Q5429" s="6">
        <f t="shared" si="340"/>
        <v>3</v>
      </c>
      <c r="R5429" s="30">
        <f t="shared" si="338"/>
        <v>0.92361111111111116</v>
      </c>
      <c r="S5429" s="28">
        <f t="shared" si="339"/>
        <v>44981</v>
      </c>
      <c r="T5429" s="28"/>
    </row>
    <row r="5430" spans="1:20" ht="13.2" x14ac:dyDescent="0.25">
      <c r="A5430" s="7" t="s">
        <v>11991</v>
      </c>
      <c r="B5430" s="7" t="s">
        <v>59</v>
      </c>
      <c r="C5430" s="7" t="s">
        <v>21</v>
      </c>
      <c r="D5430" s="7" t="s">
        <v>22</v>
      </c>
      <c r="E5430" s="7" t="s">
        <v>35</v>
      </c>
      <c r="F5430" s="7" t="s">
        <v>11992</v>
      </c>
      <c r="G5430" s="7" t="s">
        <v>11993</v>
      </c>
      <c r="H5430" s="7">
        <v>88</v>
      </c>
      <c r="I5430" s="7">
        <v>47.51</v>
      </c>
      <c r="J5430" s="7">
        <v>12</v>
      </c>
      <c r="K5430" s="7">
        <v>570.12</v>
      </c>
      <c r="L5430" s="7" t="s">
        <v>18</v>
      </c>
      <c r="M5430" s="9">
        <v>5</v>
      </c>
      <c r="N5430" s="6" t="str">
        <f>IF(ev_charging_network_usage_!$I5430&lt;=10,"Low",IF(ev_charging_network_usage_!$I5430&lt;=30,"Medium","High"))</f>
        <v>High</v>
      </c>
      <c r="O5430" s="6" t="str">
        <f t="shared" si="341"/>
        <v>High Satisfaction</v>
      </c>
      <c r="P5430" s="6" t="str">
        <f>IF(ev_charging_network_usage_!$H5430&lt;30,"Short Charging",IF(ev_charging_network_usage_!$H5430&lt;=60,"Medium Charging","Long Charging"))</f>
        <v>Long Charging</v>
      </c>
      <c r="Q5430" s="6">
        <f t="shared" si="340"/>
        <v>1</v>
      </c>
      <c r="R5430" s="30">
        <f t="shared" si="338"/>
        <v>0.95972222222222225</v>
      </c>
      <c r="S5430" s="28">
        <f t="shared" si="339"/>
        <v>45581</v>
      </c>
      <c r="T5430" s="28"/>
    </row>
    <row r="5431" spans="1:20" ht="13.2" x14ac:dyDescent="0.25">
      <c r="A5431" s="3" t="s">
        <v>11994</v>
      </c>
      <c r="B5431" s="3" t="s">
        <v>14</v>
      </c>
      <c r="C5431" s="3" t="s">
        <v>30</v>
      </c>
      <c r="D5431" s="3" t="s">
        <v>31</v>
      </c>
      <c r="E5431" s="3" t="s">
        <v>17</v>
      </c>
      <c r="F5431" s="3" t="s">
        <v>11995</v>
      </c>
      <c r="G5431" s="3" t="s">
        <v>11996</v>
      </c>
      <c r="H5431" s="3">
        <v>55</v>
      </c>
      <c r="I5431" s="3">
        <v>30.35</v>
      </c>
      <c r="J5431" s="3">
        <v>8</v>
      </c>
      <c r="K5431" s="3">
        <v>242.8</v>
      </c>
      <c r="L5431" s="3" t="s">
        <v>27</v>
      </c>
      <c r="M5431" s="5">
        <v>2</v>
      </c>
      <c r="N5431" s="6" t="str">
        <f>IF(ev_charging_network_usage_!$I5431&lt;=10,"Low",IF(ev_charging_network_usage_!$I5431&lt;=30,"Medium","High"))</f>
        <v>High</v>
      </c>
      <c r="O5431" s="6" t="str">
        <f t="shared" si="341"/>
        <v>Low Satisfaction</v>
      </c>
      <c r="P5431" s="6" t="str">
        <f>IF(ev_charging_network_usage_!$H5431&lt;30,"Short Charging",IF(ev_charging_network_usage_!$H5431&lt;=60,"Medium Charging","Long Charging"))</f>
        <v>Medium Charging</v>
      </c>
      <c r="Q5431" s="6">
        <f t="shared" si="340"/>
        <v>2</v>
      </c>
      <c r="R5431" s="30">
        <f t="shared" si="338"/>
        <v>0.99444444444444446</v>
      </c>
      <c r="S5431" s="28">
        <f t="shared" si="339"/>
        <v>45122</v>
      </c>
      <c r="T5431" s="28"/>
    </row>
    <row r="5432" spans="1:20" ht="13.2" x14ac:dyDescent="0.25">
      <c r="A5432" s="7" t="s">
        <v>11997</v>
      </c>
      <c r="B5432" s="7" t="s">
        <v>14</v>
      </c>
      <c r="C5432" s="7" t="s">
        <v>30</v>
      </c>
      <c r="D5432" s="7" t="s">
        <v>16</v>
      </c>
      <c r="E5432" s="7" t="s">
        <v>35</v>
      </c>
      <c r="F5432" s="7" t="s">
        <v>11998</v>
      </c>
      <c r="G5432" s="7" t="s">
        <v>11999</v>
      </c>
      <c r="H5432" s="7">
        <v>11</v>
      </c>
      <c r="I5432" s="7">
        <v>15.75</v>
      </c>
      <c r="J5432" s="7">
        <v>8</v>
      </c>
      <c r="K5432" s="7">
        <v>126</v>
      </c>
      <c r="L5432" s="7" t="s">
        <v>18</v>
      </c>
      <c r="M5432" s="9">
        <v>3</v>
      </c>
      <c r="N5432" s="6" t="str">
        <f>IF(ev_charging_network_usage_!$I5432&lt;=10,"Low",IF(ev_charging_network_usage_!$I5432&lt;=30,"Medium","High"))</f>
        <v>Medium</v>
      </c>
      <c r="O5432" s="6" t="str">
        <f t="shared" si="341"/>
        <v>Medium Satisfaction</v>
      </c>
      <c r="P5432" s="6" t="str">
        <f>IF(ev_charging_network_usage_!$H5432&lt;30,"Short Charging",IF(ev_charging_network_usage_!$H5432&lt;=60,"Medium Charging","Long Charging"))</f>
        <v>Short Charging</v>
      </c>
      <c r="Q5432" s="6">
        <f t="shared" si="340"/>
        <v>2</v>
      </c>
      <c r="R5432" s="30">
        <f t="shared" si="338"/>
        <v>0.55000000000000004</v>
      </c>
      <c r="S5432" s="28">
        <f t="shared" si="339"/>
        <v>45252</v>
      </c>
      <c r="T5432" s="28"/>
    </row>
    <row r="5433" spans="1:20" ht="13.2" x14ac:dyDescent="0.25">
      <c r="A5433" s="3" t="s">
        <v>12000</v>
      </c>
      <c r="B5433" s="3" t="s">
        <v>48</v>
      </c>
      <c r="C5433" s="3" t="s">
        <v>15</v>
      </c>
      <c r="D5433" s="3" t="s">
        <v>31</v>
      </c>
      <c r="E5433" s="3" t="s">
        <v>17</v>
      </c>
      <c r="F5433" s="3" t="s">
        <v>12001</v>
      </c>
      <c r="G5433" s="3" t="s">
        <v>12002</v>
      </c>
      <c r="H5433" s="3">
        <v>89</v>
      </c>
      <c r="I5433" s="3">
        <v>29.1</v>
      </c>
      <c r="J5433" s="3">
        <v>8</v>
      </c>
      <c r="K5433" s="3">
        <v>232.8</v>
      </c>
      <c r="L5433" s="3" t="s">
        <v>18</v>
      </c>
      <c r="M5433" s="5">
        <v>1</v>
      </c>
      <c r="N5433" s="6" t="str">
        <f>IF(ev_charging_network_usage_!$I5433&lt;=10,"Low",IF(ev_charging_network_usage_!$I5433&lt;=30,"Medium","High"))</f>
        <v>Medium</v>
      </c>
      <c r="O5433" s="6" t="str">
        <f t="shared" si="341"/>
        <v>Low Satisfaction</v>
      </c>
      <c r="P5433" s="6" t="str">
        <f>IF(ev_charging_network_usage_!$H5433&lt;30,"Short Charging",IF(ev_charging_network_usage_!$H5433&lt;=60,"Medium Charging","Long Charging"))</f>
        <v>Long Charging</v>
      </c>
      <c r="Q5433" s="6">
        <f t="shared" si="340"/>
        <v>3</v>
      </c>
      <c r="R5433" s="30">
        <f t="shared" si="338"/>
        <v>0.36805555555555558</v>
      </c>
      <c r="S5433" s="28">
        <f t="shared" si="339"/>
        <v>44972</v>
      </c>
      <c r="T5433" s="28"/>
    </row>
    <row r="5434" spans="1:20" ht="13.2" x14ac:dyDescent="0.25">
      <c r="A5434" s="7" t="s">
        <v>12003</v>
      </c>
      <c r="B5434" s="7" t="s">
        <v>29</v>
      </c>
      <c r="C5434" s="7" t="s">
        <v>30</v>
      </c>
      <c r="D5434" s="7" t="s">
        <v>22</v>
      </c>
      <c r="E5434" s="7" t="s">
        <v>17</v>
      </c>
      <c r="F5434" s="7" t="s">
        <v>12004</v>
      </c>
      <c r="G5434" s="7" t="s">
        <v>12005</v>
      </c>
      <c r="H5434" s="7">
        <v>19</v>
      </c>
      <c r="I5434" s="7">
        <v>49.07</v>
      </c>
      <c r="J5434" s="7">
        <v>12</v>
      </c>
      <c r="K5434" s="7">
        <v>588.84</v>
      </c>
      <c r="L5434" s="7" t="s">
        <v>38</v>
      </c>
      <c r="M5434" s="9">
        <v>4</v>
      </c>
      <c r="N5434" s="6" t="str">
        <f>IF(ev_charging_network_usage_!$I5434&lt;=10,"Low",IF(ev_charging_network_usage_!$I5434&lt;=30,"Medium","High"))</f>
        <v>High</v>
      </c>
      <c r="O5434" s="6" t="str">
        <f t="shared" si="341"/>
        <v>Medium Satisfaction</v>
      </c>
      <c r="P5434" s="6" t="str">
        <f>IF(ev_charging_network_usage_!$H5434&lt;30,"Short Charging",IF(ev_charging_network_usage_!$H5434&lt;=60,"Medium Charging","Long Charging"))</f>
        <v>Short Charging</v>
      </c>
      <c r="Q5434" s="6">
        <f t="shared" si="340"/>
        <v>2</v>
      </c>
      <c r="R5434" s="30">
        <f t="shared" si="338"/>
        <v>0.23819444444444443</v>
      </c>
      <c r="S5434" s="28">
        <f t="shared" si="339"/>
        <v>45469</v>
      </c>
      <c r="T5434" s="28"/>
    </row>
    <row r="5435" spans="1:20" ht="13.2" x14ac:dyDescent="0.25">
      <c r="A5435" s="3" t="s">
        <v>12006</v>
      </c>
      <c r="B5435" s="3" t="s">
        <v>59</v>
      </c>
      <c r="C5435" s="3" t="s">
        <v>15</v>
      </c>
      <c r="D5435" s="3" t="s">
        <v>16</v>
      </c>
      <c r="E5435" s="3" t="s">
        <v>17</v>
      </c>
      <c r="F5435" s="3" t="s">
        <v>2461</v>
      </c>
      <c r="G5435" s="3" t="s">
        <v>12007</v>
      </c>
      <c r="H5435" s="3">
        <v>115</v>
      </c>
      <c r="I5435" s="3">
        <v>26.23</v>
      </c>
      <c r="J5435" s="3">
        <v>8</v>
      </c>
      <c r="K5435" s="3">
        <v>209.84</v>
      </c>
      <c r="L5435" s="3" t="s">
        <v>38</v>
      </c>
      <c r="M5435" s="5">
        <v>3</v>
      </c>
      <c r="N5435" s="6" t="str">
        <f>IF(ev_charging_network_usage_!$I5435&lt;=10,"Low",IF(ev_charging_network_usage_!$I5435&lt;=30,"Medium","High"))</f>
        <v>Medium</v>
      </c>
      <c r="O5435" s="6" t="str">
        <f t="shared" si="341"/>
        <v>Medium Satisfaction</v>
      </c>
      <c r="P5435" s="6" t="str">
        <f>IF(ev_charging_network_usage_!$H5435&lt;30,"Short Charging",IF(ev_charging_network_usage_!$H5435&lt;=60,"Medium Charging","Long Charging"))</f>
        <v>Long Charging</v>
      </c>
      <c r="Q5435" s="6">
        <f t="shared" si="340"/>
        <v>3</v>
      </c>
      <c r="R5435" s="30">
        <f t="shared" si="338"/>
        <v>0.2076388888888889</v>
      </c>
      <c r="S5435" s="28">
        <f t="shared" si="339"/>
        <v>45070</v>
      </c>
      <c r="T5435" s="28"/>
    </row>
    <row r="5436" spans="1:20" ht="13.2" x14ac:dyDescent="0.25">
      <c r="A5436" s="7" t="s">
        <v>12008</v>
      </c>
      <c r="B5436" s="7" t="s">
        <v>20</v>
      </c>
      <c r="C5436" s="7" t="s">
        <v>15</v>
      </c>
      <c r="D5436" s="7" t="s">
        <v>22</v>
      </c>
      <c r="E5436" s="7" t="s">
        <v>35</v>
      </c>
      <c r="F5436" s="7" t="s">
        <v>12009</v>
      </c>
      <c r="G5436" s="7" t="s">
        <v>12010</v>
      </c>
      <c r="H5436" s="7">
        <v>118</v>
      </c>
      <c r="I5436" s="7">
        <v>59.87</v>
      </c>
      <c r="J5436" s="7">
        <v>10</v>
      </c>
      <c r="K5436" s="7">
        <v>598.70000000000005</v>
      </c>
      <c r="L5436" s="7" t="s">
        <v>23</v>
      </c>
      <c r="M5436" s="9">
        <v>4</v>
      </c>
      <c r="N5436" s="6" t="str">
        <f>IF(ev_charging_network_usage_!$I5436&lt;=10,"Low",IF(ev_charging_network_usage_!$I5436&lt;=30,"Medium","High"))</f>
        <v>High</v>
      </c>
      <c r="O5436" s="6" t="str">
        <f t="shared" si="341"/>
        <v>Medium Satisfaction</v>
      </c>
      <c r="P5436" s="6" t="str">
        <f>IF(ev_charging_network_usage_!$H5436&lt;30,"Short Charging",IF(ev_charging_network_usage_!$H5436&lt;=60,"Medium Charging","Long Charging"))</f>
        <v>Long Charging</v>
      </c>
      <c r="Q5436" s="6">
        <f t="shared" si="340"/>
        <v>3</v>
      </c>
      <c r="R5436" s="30">
        <f t="shared" si="338"/>
        <v>0.81944444444444442</v>
      </c>
      <c r="S5436" s="28">
        <f t="shared" si="339"/>
        <v>45151</v>
      </c>
      <c r="T5436" s="28"/>
    </row>
    <row r="5437" spans="1:20" ht="13.2" x14ac:dyDescent="0.25">
      <c r="A5437" s="3" t="s">
        <v>12011</v>
      </c>
      <c r="B5437" s="3" t="s">
        <v>59</v>
      </c>
      <c r="C5437" s="3" t="s">
        <v>21</v>
      </c>
      <c r="D5437" s="3" t="s">
        <v>31</v>
      </c>
      <c r="E5437" s="3" t="s">
        <v>35</v>
      </c>
      <c r="F5437" s="3" t="s">
        <v>12012</v>
      </c>
      <c r="G5437" s="3" t="s">
        <v>12013</v>
      </c>
      <c r="H5437" s="3">
        <v>15</v>
      </c>
      <c r="I5437" s="3">
        <v>26.88</v>
      </c>
      <c r="J5437" s="3">
        <v>8</v>
      </c>
      <c r="K5437" s="3">
        <v>215.04</v>
      </c>
      <c r="L5437" s="3" t="s">
        <v>23</v>
      </c>
      <c r="M5437" s="5">
        <v>2</v>
      </c>
      <c r="N5437" s="6" t="str">
        <f>IF(ev_charging_network_usage_!$I5437&lt;=10,"Low",IF(ev_charging_network_usage_!$I5437&lt;=30,"Medium","High"))</f>
        <v>Medium</v>
      </c>
      <c r="O5437" s="6" t="str">
        <f t="shared" si="341"/>
        <v>Low Satisfaction</v>
      </c>
      <c r="P5437" s="6" t="str">
        <f>IF(ev_charging_network_usage_!$H5437&lt;30,"Short Charging",IF(ev_charging_network_usage_!$H5437&lt;=60,"Medium Charging","Long Charging"))</f>
        <v>Short Charging</v>
      </c>
      <c r="Q5437" s="6">
        <f t="shared" si="340"/>
        <v>1</v>
      </c>
      <c r="R5437" s="30">
        <f t="shared" si="338"/>
        <v>1.0416666666666666E-2</v>
      </c>
      <c r="S5437" s="28">
        <f t="shared" si="339"/>
        <v>45563</v>
      </c>
      <c r="T5437" s="28"/>
    </row>
    <row r="5438" spans="1:20" ht="13.2" x14ac:dyDescent="0.25">
      <c r="A5438" s="7" t="s">
        <v>12014</v>
      </c>
      <c r="B5438" s="7" t="s">
        <v>78</v>
      </c>
      <c r="C5438" s="7" t="s">
        <v>30</v>
      </c>
      <c r="D5438" s="7" t="s">
        <v>34</v>
      </c>
      <c r="E5438" s="7" t="s">
        <v>35</v>
      </c>
      <c r="F5438" s="7" t="s">
        <v>12015</v>
      </c>
      <c r="G5438" s="7" t="s">
        <v>12016</v>
      </c>
      <c r="H5438" s="7">
        <v>40</v>
      </c>
      <c r="I5438" s="7">
        <v>32.46</v>
      </c>
      <c r="J5438" s="7">
        <v>12</v>
      </c>
      <c r="K5438" s="7">
        <v>389.52</v>
      </c>
      <c r="L5438" s="7" t="s">
        <v>23</v>
      </c>
      <c r="M5438" s="9">
        <v>2</v>
      </c>
      <c r="N5438" s="6" t="str">
        <f>IF(ev_charging_network_usage_!$I5438&lt;=10,"Low",IF(ev_charging_network_usage_!$I5438&lt;=30,"Medium","High"))</f>
        <v>High</v>
      </c>
      <c r="O5438" s="6" t="str">
        <f t="shared" si="341"/>
        <v>Low Satisfaction</v>
      </c>
      <c r="P5438" s="6" t="str">
        <f>IF(ev_charging_network_usage_!$H5438&lt;30,"Short Charging",IF(ev_charging_network_usage_!$H5438&lt;=60,"Medium Charging","Long Charging"))</f>
        <v>Medium Charging</v>
      </c>
      <c r="Q5438" s="6">
        <f t="shared" si="340"/>
        <v>2</v>
      </c>
      <c r="R5438" s="30">
        <f t="shared" si="338"/>
        <v>0.93888888888888888</v>
      </c>
      <c r="S5438" s="28">
        <f t="shared" si="339"/>
        <v>44974</v>
      </c>
      <c r="T5438" s="28"/>
    </row>
    <row r="5439" spans="1:20" ht="13.2" x14ac:dyDescent="0.25">
      <c r="A5439" s="3" t="s">
        <v>12017</v>
      </c>
      <c r="B5439" s="3" t="s">
        <v>20</v>
      </c>
      <c r="C5439" s="3" t="s">
        <v>30</v>
      </c>
      <c r="D5439" s="3" t="s">
        <v>34</v>
      </c>
      <c r="E5439" s="3" t="s">
        <v>35</v>
      </c>
      <c r="F5439" s="3" t="s">
        <v>12018</v>
      </c>
      <c r="G5439" s="3" t="s">
        <v>12019</v>
      </c>
      <c r="H5439" s="3">
        <v>21</v>
      </c>
      <c r="I5439" s="3">
        <v>15.3</v>
      </c>
      <c r="J5439" s="3">
        <v>8</v>
      </c>
      <c r="K5439" s="3">
        <v>122.4</v>
      </c>
      <c r="L5439" s="3" t="s">
        <v>38</v>
      </c>
      <c r="M5439" s="5">
        <v>4</v>
      </c>
      <c r="N5439" s="6" t="str">
        <f>IF(ev_charging_network_usage_!$I5439&lt;=10,"Low",IF(ev_charging_network_usage_!$I5439&lt;=30,"Medium","High"))</f>
        <v>Medium</v>
      </c>
      <c r="O5439" s="6" t="str">
        <f t="shared" si="341"/>
        <v>Medium Satisfaction</v>
      </c>
      <c r="P5439" s="6" t="str">
        <f>IF(ev_charging_network_usage_!$H5439&lt;30,"Short Charging",IF(ev_charging_network_usage_!$H5439&lt;=60,"Medium Charging","Long Charging"))</f>
        <v>Short Charging</v>
      </c>
      <c r="Q5439" s="6">
        <f t="shared" si="340"/>
        <v>2</v>
      </c>
      <c r="R5439" s="30">
        <f t="shared" si="338"/>
        <v>0.14791666666666667</v>
      </c>
      <c r="S5439" s="28">
        <f t="shared" si="339"/>
        <v>45372</v>
      </c>
      <c r="T5439" s="28"/>
    </row>
    <row r="5440" spans="1:20" ht="13.2" x14ac:dyDescent="0.25">
      <c r="A5440" s="7" t="s">
        <v>12020</v>
      </c>
      <c r="B5440" s="7" t="s">
        <v>20</v>
      </c>
      <c r="C5440" s="7" t="s">
        <v>15</v>
      </c>
      <c r="D5440" s="7" t="s">
        <v>16</v>
      </c>
      <c r="E5440" s="7" t="s">
        <v>17</v>
      </c>
      <c r="F5440" s="7" t="s">
        <v>12021</v>
      </c>
      <c r="G5440" s="7" t="s">
        <v>12022</v>
      </c>
      <c r="H5440" s="7">
        <v>86</v>
      </c>
      <c r="I5440" s="7">
        <v>48.81</v>
      </c>
      <c r="J5440" s="7">
        <v>15</v>
      </c>
      <c r="K5440" s="7">
        <v>732.15</v>
      </c>
      <c r="L5440" s="7" t="s">
        <v>23</v>
      </c>
      <c r="M5440" s="9">
        <v>4</v>
      </c>
      <c r="N5440" s="6" t="str">
        <f>IF(ev_charging_network_usage_!$I5440&lt;=10,"Low",IF(ev_charging_network_usage_!$I5440&lt;=30,"Medium","High"))</f>
        <v>High</v>
      </c>
      <c r="O5440" s="6" t="str">
        <f t="shared" si="341"/>
        <v>Medium Satisfaction</v>
      </c>
      <c r="P5440" s="6" t="str">
        <f>IF(ev_charging_network_usage_!$H5440&lt;30,"Short Charging",IF(ev_charging_network_usage_!$H5440&lt;=60,"Medium Charging","Long Charging"))</f>
        <v>Long Charging</v>
      </c>
      <c r="Q5440" s="6">
        <f t="shared" si="340"/>
        <v>3</v>
      </c>
      <c r="R5440" s="30">
        <f t="shared" si="338"/>
        <v>0.40694444444444444</v>
      </c>
      <c r="S5440" s="28">
        <f t="shared" si="339"/>
        <v>45620</v>
      </c>
      <c r="T5440" s="28"/>
    </row>
    <row r="5441" spans="1:20" ht="13.2" x14ac:dyDescent="0.25">
      <c r="A5441" s="3" t="s">
        <v>12023</v>
      </c>
      <c r="B5441" s="3" t="s">
        <v>43</v>
      </c>
      <c r="C5441" s="3" t="s">
        <v>30</v>
      </c>
      <c r="D5441" s="3" t="s">
        <v>34</v>
      </c>
      <c r="E5441" s="3" t="s">
        <v>35</v>
      </c>
      <c r="F5441" s="3" t="s">
        <v>12024</v>
      </c>
      <c r="G5441" s="3" t="s">
        <v>12025</v>
      </c>
      <c r="H5441" s="3">
        <v>51</v>
      </c>
      <c r="I5441" s="3">
        <v>55.87</v>
      </c>
      <c r="J5441" s="3">
        <v>12</v>
      </c>
      <c r="K5441" s="3">
        <v>670.44</v>
      </c>
      <c r="L5441" s="3" t="s">
        <v>27</v>
      </c>
      <c r="M5441" s="5">
        <v>1</v>
      </c>
      <c r="N5441" s="6" t="str">
        <f>IF(ev_charging_network_usage_!$I5441&lt;=10,"Low",IF(ev_charging_network_usage_!$I5441&lt;=30,"Medium","High"))</f>
        <v>High</v>
      </c>
      <c r="O5441" s="6" t="str">
        <f t="shared" si="341"/>
        <v>Low Satisfaction</v>
      </c>
      <c r="P5441" s="6" t="str">
        <f>IF(ev_charging_network_usage_!$H5441&lt;30,"Short Charging",IF(ev_charging_network_usage_!$H5441&lt;=60,"Medium Charging","Long Charging"))</f>
        <v>Medium Charging</v>
      </c>
      <c r="Q5441" s="6">
        <f t="shared" si="340"/>
        <v>2</v>
      </c>
      <c r="R5441" s="30">
        <f t="shared" si="338"/>
        <v>0.10833333333333334</v>
      </c>
      <c r="S5441" s="28">
        <f t="shared" si="339"/>
        <v>45158</v>
      </c>
      <c r="T5441" s="28"/>
    </row>
    <row r="5442" spans="1:20" ht="13.2" x14ac:dyDescent="0.25">
      <c r="A5442" s="7" t="s">
        <v>12026</v>
      </c>
      <c r="B5442" s="7" t="s">
        <v>55</v>
      </c>
      <c r="C5442" s="7" t="s">
        <v>15</v>
      </c>
      <c r="D5442" s="7" t="s">
        <v>34</v>
      </c>
      <c r="E5442" s="7" t="s">
        <v>17</v>
      </c>
      <c r="F5442" s="8">
        <v>45181.479861111111</v>
      </c>
      <c r="G5442" s="8">
        <v>45181.539583333331</v>
      </c>
      <c r="H5442" s="7">
        <v>86</v>
      </c>
      <c r="I5442" s="7">
        <v>22.26</v>
      </c>
      <c r="J5442" s="7">
        <v>8</v>
      </c>
      <c r="K5442" s="7">
        <v>178.08</v>
      </c>
      <c r="L5442" s="7" t="s">
        <v>27</v>
      </c>
      <c r="M5442" s="9">
        <v>1</v>
      </c>
      <c r="N5442" s="6" t="str">
        <f>IF(ev_charging_network_usage_!$I5442&lt;=10,"Low",IF(ev_charging_network_usage_!$I5442&lt;=30,"Medium","High"))</f>
        <v>Medium</v>
      </c>
      <c r="O5442" s="6" t="str">
        <f t="shared" si="341"/>
        <v>Low Satisfaction</v>
      </c>
      <c r="P5442" s="6" t="str">
        <f>IF(ev_charging_network_usage_!$H5442&lt;30,"Short Charging",IF(ev_charging_network_usage_!$H5442&lt;=60,"Medium Charging","Long Charging"))</f>
        <v>Long Charging</v>
      </c>
      <c r="Q5442" s="6">
        <f t="shared" si="340"/>
        <v>3</v>
      </c>
      <c r="R5442" s="30">
        <f t="shared" ref="R5442:R5505" si="342">TIME(HOUR(F5442),MINUTE(F5442),SECOND(F5442))</f>
        <v>0.47986111111111113</v>
      </c>
      <c r="S5442" s="28">
        <f t="shared" ref="S5442:S5505" si="343">DATE(YEAR(F5442),MONTH(F5442),DAY(F5442))</f>
        <v>45181</v>
      </c>
      <c r="T5442" s="28"/>
    </row>
    <row r="5443" spans="1:20" ht="13.2" x14ac:dyDescent="0.25">
      <c r="A5443" s="3" t="s">
        <v>12027</v>
      </c>
      <c r="B5443" s="3" t="s">
        <v>59</v>
      </c>
      <c r="C5443" s="3" t="s">
        <v>21</v>
      </c>
      <c r="D5443" s="3" t="s">
        <v>22</v>
      </c>
      <c r="E5443" s="3" t="s">
        <v>35</v>
      </c>
      <c r="F5443" s="4">
        <v>45025.203472222223</v>
      </c>
      <c r="G5443" s="4">
        <v>45025.218055555553</v>
      </c>
      <c r="H5443" s="3">
        <v>21</v>
      </c>
      <c r="I5443" s="3">
        <v>20.239999999999998</v>
      </c>
      <c r="J5443" s="3">
        <v>15</v>
      </c>
      <c r="K5443" s="3">
        <v>303.60000000000002</v>
      </c>
      <c r="L5443" s="3" t="s">
        <v>38</v>
      </c>
      <c r="M5443" s="5">
        <v>3</v>
      </c>
      <c r="N5443" s="6" t="str">
        <f>IF(ev_charging_network_usage_!$I5443&lt;=10,"Low",IF(ev_charging_network_usage_!$I5443&lt;=30,"Medium","High"))</f>
        <v>Medium</v>
      </c>
      <c r="O5443" s="6" t="str">
        <f t="shared" si="341"/>
        <v>Medium Satisfaction</v>
      </c>
      <c r="P5443" s="6" t="str">
        <f>IF(ev_charging_network_usage_!$H5443&lt;30,"Short Charging",IF(ev_charging_network_usage_!$H5443&lt;=60,"Medium Charging","Long Charging"))</f>
        <v>Short Charging</v>
      </c>
      <c r="Q5443" s="6">
        <f t="shared" ref="Q5443:Q5506" si="344">IF(C5443="Fast Charger",1,IF(C5443="Standard Charger",2,IF(C5443="Super Fast Charger",3,"")))</f>
        <v>1</v>
      </c>
      <c r="R5443" s="30">
        <f t="shared" si="342"/>
        <v>0.20347222222222222</v>
      </c>
      <c r="S5443" s="28">
        <f t="shared" si="343"/>
        <v>45025</v>
      </c>
      <c r="T5443" s="28"/>
    </row>
    <row r="5444" spans="1:20" ht="13.2" x14ac:dyDescent="0.25">
      <c r="A5444" s="7" t="s">
        <v>12028</v>
      </c>
      <c r="B5444" s="7" t="s">
        <v>43</v>
      </c>
      <c r="C5444" s="7" t="s">
        <v>21</v>
      </c>
      <c r="D5444" s="7" t="s">
        <v>34</v>
      </c>
      <c r="E5444" s="7" t="s">
        <v>17</v>
      </c>
      <c r="F5444" s="7" t="s">
        <v>12029</v>
      </c>
      <c r="G5444" s="7" t="s">
        <v>12030</v>
      </c>
      <c r="H5444" s="7">
        <v>25</v>
      </c>
      <c r="I5444" s="7">
        <v>37.520000000000003</v>
      </c>
      <c r="J5444" s="7">
        <v>10</v>
      </c>
      <c r="K5444" s="7">
        <v>375.2</v>
      </c>
      <c r="L5444" s="7" t="s">
        <v>23</v>
      </c>
      <c r="M5444" s="9">
        <v>3</v>
      </c>
      <c r="N5444" s="6" t="str">
        <f>IF(ev_charging_network_usage_!$I5444&lt;=10,"Low",IF(ev_charging_network_usage_!$I5444&lt;=30,"Medium","High"))</f>
        <v>High</v>
      </c>
      <c r="O5444" s="6" t="str">
        <f t="shared" ref="O5444:O5507" si="345">IF(M5444&lt;=2,"Low Satisfaction",IF(M5444&lt;=4,"Medium Satisfaction","High Satisfaction"))</f>
        <v>Medium Satisfaction</v>
      </c>
      <c r="P5444" s="6" t="str">
        <f>IF(ev_charging_network_usage_!$H5444&lt;30,"Short Charging",IF(ev_charging_network_usage_!$H5444&lt;=60,"Medium Charging","Long Charging"))</f>
        <v>Short Charging</v>
      </c>
      <c r="Q5444" s="6">
        <f t="shared" si="344"/>
        <v>1</v>
      </c>
      <c r="R5444" s="30">
        <f t="shared" si="342"/>
        <v>0.63124999999999998</v>
      </c>
      <c r="S5444" s="28">
        <f t="shared" si="343"/>
        <v>45064</v>
      </c>
      <c r="T5444" s="28"/>
    </row>
    <row r="5445" spans="1:20" ht="13.2" x14ac:dyDescent="0.25">
      <c r="A5445" s="3" t="s">
        <v>12031</v>
      </c>
      <c r="B5445" s="3" t="s">
        <v>20</v>
      </c>
      <c r="C5445" s="3" t="s">
        <v>15</v>
      </c>
      <c r="D5445" s="3" t="s">
        <v>31</v>
      </c>
      <c r="E5445" s="3" t="s">
        <v>35</v>
      </c>
      <c r="F5445" s="3" t="s">
        <v>12032</v>
      </c>
      <c r="G5445" s="3" t="s">
        <v>12033</v>
      </c>
      <c r="H5445" s="3">
        <v>37</v>
      </c>
      <c r="I5445" s="3">
        <v>51.29</v>
      </c>
      <c r="J5445" s="3">
        <v>15</v>
      </c>
      <c r="K5445" s="3">
        <v>769.35</v>
      </c>
      <c r="L5445" s="3" t="s">
        <v>18</v>
      </c>
      <c r="M5445" s="5">
        <v>2</v>
      </c>
      <c r="N5445" s="6" t="str">
        <f>IF(ev_charging_network_usage_!$I5445&lt;=10,"Low",IF(ev_charging_network_usage_!$I5445&lt;=30,"Medium","High"))</f>
        <v>High</v>
      </c>
      <c r="O5445" s="6" t="str">
        <f t="shared" si="345"/>
        <v>Low Satisfaction</v>
      </c>
      <c r="P5445" s="6" t="str">
        <f>IF(ev_charging_network_usage_!$H5445&lt;30,"Short Charging",IF(ev_charging_network_usage_!$H5445&lt;=60,"Medium Charging","Long Charging"))</f>
        <v>Medium Charging</v>
      </c>
      <c r="Q5445" s="6">
        <f t="shared" si="344"/>
        <v>3</v>
      </c>
      <c r="R5445" s="30">
        <f t="shared" si="342"/>
        <v>0.71597222222222223</v>
      </c>
      <c r="S5445" s="28">
        <f t="shared" si="343"/>
        <v>45366</v>
      </c>
      <c r="T5445" s="28"/>
    </row>
    <row r="5446" spans="1:20" ht="13.2" x14ac:dyDescent="0.25">
      <c r="A5446" s="7" t="s">
        <v>12034</v>
      </c>
      <c r="B5446" s="7" t="s">
        <v>78</v>
      </c>
      <c r="C5446" s="7" t="s">
        <v>21</v>
      </c>
      <c r="D5446" s="7" t="s">
        <v>31</v>
      </c>
      <c r="E5446" s="7" t="s">
        <v>35</v>
      </c>
      <c r="F5446" s="7" t="s">
        <v>12035</v>
      </c>
      <c r="G5446" s="7" t="s">
        <v>12036</v>
      </c>
      <c r="H5446" s="7">
        <v>73</v>
      </c>
      <c r="I5446" s="7">
        <v>43.56</v>
      </c>
      <c r="J5446" s="7">
        <v>15</v>
      </c>
      <c r="K5446" s="7">
        <v>653.4</v>
      </c>
      <c r="L5446" s="7" t="s">
        <v>18</v>
      </c>
      <c r="M5446" s="9">
        <v>2</v>
      </c>
      <c r="N5446" s="6" t="str">
        <f>IF(ev_charging_network_usage_!$I5446&lt;=10,"Low",IF(ev_charging_network_usage_!$I5446&lt;=30,"Medium","High"))</f>
        <v>High</v>
      </c>
      <c r="O5446" s="6" t="str">
        <f t="shared" si="345"/>
        <v>Low Satisfaction</v>
      </c>
      <c r="P5446" s="6" t="str">
        <f>IF(ev_charging_network_usage_!$H5446&lt;30,"Short Charging",IF(ev_charging_network_usage_!$H5446&lt;=60,"Medium Charging","Long Charging"))</f>
        <v>Long Charging</v>
      </c>
      <c r="Q5446" s="6">
        <f t="shared" si="344"/>
        <v>1</v>
      </c>
      <c r="R5446" s="30">
        <f t="shared" si="342"/>
        <v>0.37361111111111112</v>
      </c>
      <c r="S5446" s="28">
        <f t="shared" si="343"/>
        <v>45456</v>
      </c>
      <c r="T5446" s="28"/>
    </row>
    <row r="5447" spans="1:20" ht="13.2" x14ac:dyDescent="0.25">
      <c r="A5447" s="3" t="s">
        <v>12037</v>
      </c>
      <c r="B5447" s="3" t="s">
        <v>29</v>
      </c>
      <c r="C5447" s="3" t="s">
        <v>21</v>
      </c>
      <c r="D5447" s="3" t="s">
        <v>31</v>
      </c>
      <c r="E5447" s="3" t="s">
        <v>35</v>
      </c>
      <c r="F5447" s="3" t="s">
        <v>12038</v>
      </c>
      <c r="G5447" s="3" t="s">
        <v>12039</v>
      </c>
      <c r="H5447" s="3">
        <v>33</v>
      </c>
      <c r="I5447" s="3">
        <v>5.63</v>
      </c>
      <c r="J5447" s="3">
        <v>10</v>
      </c>
      <c r="K5447" s="3">
        <v>56.3</v>
      </c>
      <c r="L5447" s="3" t="s">
        <v>38</v>
      </c>
      <c r="M5447" s="5">
        <v>3</v>
      </c>
      <c r="N5447" s="6" t="str">
        <f>IF(ev_charging_network_usage_!$I5447&lt;=10,"Low",IF(ev_charging_network_usage_!$I5447&lt;=30,"Medium","High"))</f>
        <v>Low</v>
      </c>
      <c r="O5447" s="6" t="str">
        <f t="shared" si="345"/>
        <v>Medium Satisfaction</v>
      </c>
      <c r="P5447" s="6" t="str">
        <f>IF(ev_charging_network_usage_!$H5447&lt;30,"Short Charging",IF(ev_charging_network_usage_!$H5447&lt;=60,"Medium Charging","Long Charging"))</f>
        <v>Medium Charging</v>
      </c>
      <c r="Q5447" s="6">
        <f t="shared" si="344"/>
        <v>1</v>
      </c>
      <c r="R5447" s="30">
        <f t="shared" si="342"/>
        <v>4.791666666666667E-2</v>
      </c>
      <c r="S5447" s="28">
        <f t="shared" si="343"/>
        <v>44971</v>
      </c>
      <c r="T5447" s="28"/>
    </row>
    <row r="5448" spans="1:20" ht="13.2" x14ac:dyDescent="0.25">
      <c r="A5448" s="7" t="s">
        <v>12040</v>
      </c>
      <c r="B5448" s="7" t="s">
        <v>14</v>
      </c>
      <c r="C5448" s="7" t="s">
        <v>15</v>
      </c>
      <c r="D5448" s="7" t="s">
        <v>16</v>
      </c>
      <c r="E5448" s="7" t="s">
        <v>17</v>
      </c>
      <c r="F5448" s="8">
        <v>44960.749305555553</v>
      </c>
      <c r="G5448" s="8">
        <v>44960.761111111111</v>
      </c>
      <c r="H5448" s="7">
        <v>17</v>
      </c>
      <c r="I5448" s="7">
        <v>43.54</v>
      </c>
      <c r="J5448" s="7">
        <v>8</v>
      </c>
      <c r="K5448" s="7">
        <v>348.32</v>
      </c>
      <c r="L5448" s="7" t="s">
        <v>23</v>
      </c>
      <c r="M5448" s="9">
        <v>5</v>
      </c>
      <c r="N5448" s="6" t="str">
        <f>IF(ev_charging_network_usage_!$I5448&lt;=10,"Low",IF(ev_charging_network_usage_!$I5448&lt;=30,"Medium","High"))</f>
        <v>High</v>
      </c>
      <c r="O5448" s="6" t="str">
        <f t="shared" si="345"/>
        <v>High Satisfaction</v>
      </c>
      <c r="P5448" s="6" t="str">
        <f>IF(ev_charging_network_usage_!$H5448&lt;30,"Short Charging",IF(ev_charging_network_usage_!$H5448&lt;=60,"Medium Charging","Long Charging"))</f>
        <v>Short Charging</v>
      </c>
      <c r="Q5448" s="6">
        <f t="shared" si="344"/>
        <v>3</v>
      </c>
      <c r="R5448" s="30">
        <f t="shared" si="342"/>
        <v>0.74930555555555556</v>
      </c>
      <c r="S5448" s="28">
        <f t="shared" si="343"/>
        <v>44960</v>
      </c>
      <c r="T5448" s="28"/>
    </row>
    <row r="5449" spans="1:20" ht="13.2" x14ac:dyDescent="0.25">
      <c r="A5449" s="3" t="s">
        <v>12041</v>
      </c>
      <c r="B5449" s="3" t="s">
        <v>48</v>
      </c>
      <c r="C5449" s="3" t="s">
        <v>30</v>
      </c>
      <c r="D5449" s="3" t="s">
        <v>22</v>
      </c>
      <c r="E5449" s="3" t="s">
        <v>35</v>
      </c>
      <c r="F5449" s="3" t="s">
        <v>12042</v>
      </c>
      <c r="G5449" s="3" t="s">
        <v>12043</v>
      </c>
      <c r="H5449" s="3">
        <v>67</v>
      </c>
      <c r="I5449" s="3">
        <v>21.93</v>
      </c>
      <c r="J5449" s="3">
        <v>12</v>
      </c>
      <c r="K5449" s="3">
        <v>263.16000000000003</v>
      </c>
      <c r="L5449" s="3" t="s">
        <v>27</v>
      </c>
      <c r="M5449" s="5">
        <v>3</v>
      </c>
      <c r="N5449" s="6" t="str">
        <f>IF(ev_charging_network_usage_!$I5449&lt;=10,"Low",IF(ev_charging_network_usage_!$I5449&lt;=30,"Medium","High"))</f>
        <v>Medium</v>
      </c>
      <c r="O5449" s="6" t="str">
        <f t="shared" si="345"/>
        <v>Medium Satisfaction</v>
      </c>
      <c r="P5449" s="6" t="str">
        <f>IF(ev_charging_network_usage_!$H5449&lt;30,"Short Charging",IF(ev_charging_network_usage_!$H5449&lt;=60,"Medium Charging","Long Charging"))</f>
        <v>Long Charging</v>
      </c>
      <c r="Q5449" s="6">
        <f t="shared" si="344"/>
        <v>2</v>
      </c>
      <c r="R5449" s="30">
        <f t="shared" si="342"/>
        <v>0.69652777777777775</v>
      </c>
      <c r="S5449" s="28">
        <f t="shared" si="343"/>
        <v>45040</v>
      </c>
      <c r="T5449" s="28"/>
    </row>
    <row r="5450" spans="1:20" ht="13.2" x14ac:dyDescent="0.25">
      <c r="A5450" s="7" t="s">
        <v>12044</v>
      </c>
      <c r="B5450" s="7" t="s">
        <v>14</v>
      </c>
      <c r="C5450" s="7" t="s">
        <v>21</v>
      </c>
      <c r="D5450" s="7" t="s">
        <v>34</v>
      </c>
      <c r="E5450" s="7" t="s">
        <v>35</v>
      </c>
      <c r="F5450" s="7" t="s">
        <v>12045</v>
      </c>
      <c r="G5450" s="7" t="s">
        <v>12046</v>
      </c>
      <c r="H5450" s="7">
        <v>68</v>
      </c>
      <c r="I5450" s="7">
        <v>30.04</v>
      </c>
      <c r="J5450" s="7">
        <v>12</v>
      </c>
      <c r="K5450" s="7">
        <v>360.48</v>
      </c>
      <c r="L5450" s="7" t="s">
        <v>27</v>
      </c>
      <c r="M5450" s="9">
        <v>4</v>
      </c>
      <c r="N5450" s="6" t="str">
        <f>IF(ev_charging_network_usage_!$I5450&lt;=10,"Low",IF(ev_charging_network_usage_!$I5450&lt;=30,"Medium","High"))</f>
        <v>High</v>
      </c>
      <c r="O5450" s="6" t="str">
        <f t="shared" si="345"/>
        <v>Medium Satisfaction</v>
      </c>
      <c r="P5450" s="6" t="str">
        <f>IF(ev_charging_network_usage_!$H5450&lt;30,"Short Charging",IF(ev_charging_network_usage_!$H5450&lt;=60,"Medium Charging","Long Charging"))</f>
        <v>Long Charging</v>
      </c>
      <c r="Q5450" s="6">
        <f t="shared" si="344"/>
        <v>1</v>
      </c>
      <c r="R5450" s="30">
        <f t="shared" si="342"/>
        <v>0.9</v>
      </c>
      <c r="S5450" s="28">
        <f t="shared" si="343"/>
        <v>45212</v>
      </c>
      <c r="T5450" s="28"/>
    </row>
    <row r="5451" spans="1:20" ht="13.2" x14ac:dyDescent="0.25">
      <c r="A5451" s="3" t="s">
        <v>12047</v>
      </c>
      <c r="B5451" s="3" t="s">
        <v>43</v>
      </c>
      <c r="C5451" s="3" t="s">
        <v>21</v>
      </c>
      <c r="D5451" s="3" t="s">
        <v>31</v>
      </c>
      <c r="E5451" s="3" t="s">
        <v>17</v>
      </c>
      <c r="F5451" s="4">
        <v>45604.870138888888</v>
      </c>
      <c r="G5451" s="4">
        <v>45604.879861111112</v>
      </c>
      <c r="H5451" s="3">
        <v>14</v>
      </c>
      <c r="I5451" s="3">
        <v>10.56</v>
      </c>
      <c r="J5451" s="3">
        <v>12</v>
      </c>
      <c r="K5451" s="3">
        <v>126.72</v>
      </c>
      <c r="L5451" s="3" t="s">
        <v>23</v>
      </c>
      <c r="M5451" s="5">
        <v>3</v>
      </c>
      <c r="N5451" s="6" t="str">
        <f>IF(ev_charging_network_usage_!$I5451&lt;=10,"Low",IF(ev_charging_network_usage_!$I5451&lt;=30,"Medium","High"))</f>
        <v>Medium</v>
      </c>
      <c r="O5451" s="6" t="str">
        <f t="shared" si="345"/>
        <v>Medium Satisfaction</v>
      </c>
      <c r="P5451" s="6" t="str">
        <f>IF(ev_charging_network_usage_!$H5451&lt;30,"Short Charging",IF(ev_charging_network_usage_!$H5451&lt;=60,"Medium Charging","Long Charging"))</f>
        <v>Short Charging</v>
      </c>
      <c r="Q5451" s="6">
        <f t="shared" si="344"/>
        <v>1</v>
      </c>
      <c r="R5451" s="30">
        <f t="shared" si="342"/>
        <v>0.87013888888888891</v>
      </c>
      <c r="S5451" s="28">
        <f t="shared" si="343"/>
        <v>45604</v>
      </c>
      <c r="T5451" s="28"/>
    </row>
    <row r="5452" spans="1:20" ht="13.2" x14ac:dyDescent="0.25">
      <c r="A5452" s="7" t="s">
        <v>12048</v>
      </c>
      <c r="B5452" s="7" t="s">
        <v>55</v>
      </c>
      <c r="C5452" s="7" t="s">
        <v>15</v>
      </c>
      <c r="D5452" s="7" t="s">
        <v>31</v>
      </c>
      <c r="E5452" s="7" t="s">
        <v>17</v>
      </c>
      <c r="F5452" s="7" t="s">
        <v>12049</v>
      </c>
      <c r="G5452" s="7" t="s">
        <v>12050</v>
      </c>
      <c r="H5452" s="7">
        <v>35</v>
      </c>
      <c r="I5452" s="7">
        <v>2.86</v>
      </c>
      <c r="J5452" s="7">
        <v>12</v>
      </c>
      <c r="K5452" s="7">
        <v>34.32</v>
      </c>
      <c r="L5452" s="7" t="s">
        <v>27</v>
      </c>
      <c r="M5452" s="9">
        <v>1</v>
      </c>
      <c r="N5452" s="6" t="str">
        <f>IF(ev_charging_network_usage_!$I5452&lt;=10,"Low",IF(ev_charging_network_usage_!$I5452&lt;=30,"Medium","High"))</f>
        <v>Low</v>
      </c>
      <c r="O5452" s="6" t="str">
        <f t="shared" si="345"/>
        <v>Low Satisfaction</v>
      </c>
      <c r="P5452" s="6" t="str">
        <f>IF(ev_charging_network_usage_!$H5452&lt;30,"Short Charging",IF(ev_charging_network_usage_!$H5452&lt;=60,"Medium Charging","Long Charging"))</f>
        <v>Medium Charging</v>
      </c>
      <c r="Q5452" s="6">
        <f t="shared" si="344"/>
        <v>3</v>
      </c>
      <c r="R5452" s="30">
        <f t="shared" si="342"/>
        <v>0.12638888888888888</v>
      </c>
      <c r="S5452" s="28">
        <f t="shared" si="343"/>
        <v>45465</v>
      </c>
      <c r="T5452" s="28"/>
    </row>
    <row r="5453" spans="1:20" ht="13.2" x14ac:dyDescent="0.25">
      <c r="A5453" s="3" t="s">
        <v>12051</v>
      </c>
      <c r="B5453" s="3" t="s">
        <v>20</v>
      </c>
      <c r="C5453" s="3" t="s">
        <v>30</v>
      </c>
      <c r="D5453" s="3" t="s">
        <v>22</v>
      </c>
      <c r="E5453" s="3" t="s">
        <v>17</v>
      </c>
      <c r="F5453" s="3" t="s">
        <v>12052</v>
      </c>
      <c r="G5453" s="3" t="s">
        <v>6597</v>
      </c>
      <c r="H5453" s="3">
        <v>119</v>
      </c>
      <c r="I5453" s="3">
        <v>21.51</v>
      </c>
      <c r="J5453" s="3">
        <v>15</v>
      </c>
      <c r="K5453" s="3">
        <v>322.64999999999998</v>
      </c>
      <c r="L5453" s="3" t="s">
        <v>38</v>
      </c>
      <c r="M5453" s="5">
        <v>5</v>
      </c>
      <c r="N5453" s="6" t="str">
        <f>IF(ev_charging_network_usage_!$I5453&lt;=10,"Low",IF(ev_charging_network_usage_!$I5453&lt;=30,"Medium","High"))</f>
        <v>Medium</v>
      </c>
      <c r="O5453" s="6" t="str">
        <f t="shared" si="345"/>
        <v>High Satisfaction</v>
      </c>
      <c r="P5453" s="6" t="str">
        <f>IF(ev_charging_network_usage_!$H5453&lt;30,"Short Charging",IF(ev_charging_network_usage_!$H5453&lt;=60,"Medium Charging","Long Charging"))</f>
        <v>Long Charging</v>
      </c>
      <c r="Q5453" s="6">
        <f t="shared" si="344"/>
        <v>2</v>
      </c>
      <c r="R5453" s="30">
        <f t="shared" si="342"/>
        <v>0.36180555555555555</v>
      </c>
      <c r="S5453" s="28">
        <f t="shared" si="343"/>
        <v>45615</v>
      </c>
      <c r="T5453" s="28"/>
    </row>
    <row r="5454" spans="1:20" ht="13.2" x14ac:dyDescent="0.25">
      <c r="A5454" s="7" t="s">
        <v>12053</v>
      </c>
      <c r="B5454" s="7" t="s">
        <v>29</v>
      </c>
      <c r="C5454" s="7" t="s">
        <v>21</v>
      </c>
      <c r="D5454" s="7" t="s">
        <v>31</v>
      </c>
      <c r="E5454" s="7" t="s">
        <v>17</v>
      </c>
      <c r="F5454" s="8">
        <v>45173.65</v>
      </c>
      <c r="G5454" s="8">
        <v>45173.685416666667</v>
      </c>
      <c r="H5454" s="7">
        <v>51</v>
      </c>
      <c r="I5454" s="7">
        <v>28.38</v>
      </c>
      <c r="J5454" s="7">
        <v>8</v>
      </c>
      <c r="K5454" s="7">
        <v>227.04</v>
      </c>
      <c r="L5454" s="7" t="s">
        <v>27</v>
      </c>
      <c r="M5454" s="9">
        <v>3</v>
      </c>
      <c r="N5454" s="6" t="str">
        <f>IF(ev_charging_network_usage_!$I5454&lt;=10,"Low",IF(ev_charging_network_usage_!$I5454&lt;=30,"Medium","High"))</f>
        <v>Medium</v>
      </c>
      <c r="O5454" s="6" t="str">
        <f t="shared" si="345"/>
        <v>Medium Satisfaction</v>
      </c>
      <c r="P5454" s="6" t="str">
        <f>IF(ev_charging_network_usage_!$H5454&lt;30,"Short Charging",IF(ev_charging_network_usage_!$H5454&lt;=60,"Medium Charging","Long Charging"))</f>
        <v>Medium Charging</v>
      </c>
      <c r="Q5454" s="6">
        <f t="shared" si="344"/>
        <v>1</v>
      </c>
      <c r="R5454" s="30">
        <f t="shared" si="342"/>
        <v>0.65</v>
      </c>
      <c r="S5454" s="28">
        <f t="shared" si="343"/>
        <v>45173</v>
      </c>
      <c r="T5454" s="28"/>
    </row>
    <row r="5455" spans="1:20" ht="13.2" x14ac:dyDescent="0.25">
      <c r="A5455" s="3" t="s">
        <v>12054</v>
      </c>
      <c r="B5455" s="3" t="s">
        <v>43</v>
      </c>
      <c r="C5455" s="3" t="s">
        <v>21</v>
      </c>
      <c r="D5455" s="3" t="s">
        <v>22</v>
      </c>
      <c r="E5455" s="3" t="s">
        <v>35</v>
      </c>
      <c r="F5455" s="4">
        <v>45268.224305555559</v>
      </c>
      <c r="G5455" s="4">
        <v>45268.28402777778</v>
      </c>
      <c r="H5455" s="3">
        <v>86</v>
      </c>
      <c r="I5455" s="3">
        <v>10.85</v>
      </c>
      <c r="J5455" s="3">
        <v>10</v>
      </c>
      <c r="K5455" s="3">
        <v>108.5</v>
      </c>
      <c r="L5455" s="3" t="s">
        <v>27</v>
      </c>
      <c r="M5455" s="5">
        <v>4</v>
      </c>
      <c r="N5455" s="6" t="str">
        <f>IF(ev_charging_network_usage_!$I5455&lt;=10,"Low",IF(ev_charging_network_usage_!$I5455&lt;=30,"Medium","High"))</f>
        <v>Medium</v>
      </c>
      <c r="O5455" s="6" t="str">
        <f t="shared" si="345"/>
        <v>Medium Satisfaction</v>
      </c>
      <c r="P5455" s="6" t="str">
        <f>IF(ev_charging_network_usage_!$H5455&lt;30,"Short Charging",IF(ev_charging_network_usage_!$H5455&lt;=60,"Medium Charging","Long Charging"))</f>
        <v>Long Charging</v>
      </c>
      <c r="Q5455" s="6">
        <f t="shared" si="344"/>
        <v>1</v>
      </c>
      <c r="R5455" s="30">
        <f t="shared" si="342"/>
        <v>0.22430555555555556</v>
      </c>
      <c r="S5455" s="28">
        <f t="shared" si="343"/>
        <v>45268</v>
      </c>
      <c r="T5455" s="28"/>
    </row>
    <row r="5456" spans="1:20" ht="13.2" x14ac:dyDescent="0.25">
      <c r="A5456" s="7" t="s">
        <v>12055</v>
      </c>
      <c r="B5456" s="7" t="s">
        <v>78</v>
      </c>
      <c r="C5456" s="7" t="s">
        <v>21</v>
      </c>
      <c r="D5456" s="7" t="s">
        <v>22</v>
      </c>
      <c r="E5456" s="7" t="s">
        <v>17</v>
      </c>
      <c r="F5456" s="8">
        <v>45023.454861111109</v>
      </c>
      <c r="G5456" s="8">
        <v>45023.51666666667</v>
      </c>
      <c r="H5456" s="7">
        <v>89</v>
      </c>
      <c r="I5456" s="7">
        <v>7.29</v>
      </c>
      <c r="J5456" s="7">
        <v>15</v>
      </c>
      <c r="K5456" s="7">
        <v>109.35</v>
      </c>
      <c r="L5456" s="7" t="s">
        <v>38</v>
      </c>
      <c r="M5456" s="9">
        <v>4</v>
      </c>
      <c r="N5456" s="6" t="str">
        <f>IF(ev_charging_network_usage_!$I5456&lt;=10,"Low",IF(ev_charging_network_usage_!$I5456&lt;=30,"Medium","High"))</f>
        <v>Low</v>
      </c>
      <c r="O5456" s="6" t="str">
        <f t="shared" si="345"/>
        <v>Medium Satisfaction</v>
      </c>
      <c r="P5456" s="6" t="str">
        <f>IF(ev_charging_network_usage_!$H5456&lt;30,"Short Charging",IF(ev_charging_network_usage_!$H5456&lt;=60,"Medium Charging","Long Charging"))</f>
        <v>Long Charging</v>
      </c>
      <c r="Q5456" s="6">
        <f t="shared" si="344"/>
        <v>1</v>
      </c>
      <c r="R5456" s="30">
        <f t="shared" si="342"/>
        <v>0.4548611111111111</v>
      </c>
      <c r="S5456" s="28">
        <f t="shared" si="343"/>
        <v>45023</v>
      </c>
      <c r="T5456" s="28"/>
    </row>
    <row r="5457" spans="1:20" ht="13.2" x14ac:dyDescent="0.25">
      <c r="A5457" s="3" t="s">
        <v>12056</v>
      </c>
      <c r="B5457" s="3" t="s">
        <v>43</v>
      </c>
      <c r="C5457" s="3" t="s">
        <v>30</v>
      </c>
      <c r="D5457" s="3" t="s">
        <v>22</v>
      </c>
      <c r="E5457" s="3" t="s">
        <v>35</v>
      </c>
      <c r="F5457" s="4">
        <v>45479.674305555556</v>
      </c>
      <c r="G5457" s="4">
        <v>45479.698611111111</v>
      </c>
      <c r="H5457" s="3">
        <v>35</v>
      </c>
      <c r="I5457" s="3">
        <v>22.14</v>
      </c>
      <c r="J5457" s="3">
        <v>10</v>
      </c>
      <c r="K5457" s="3">
        <v>221.4</v>
      </c>
      <c r="L5457" s="3" t="s">
        <v>38</v>
      </c>
      <c r="M5457" s="5">
        <v>5</v>
      </c>
      <c r="N5457" s="6" t="str">
        <f>IF(ev_charging_network_usage_!$I5457&lt;=10,"Low",IF(ev_charging_network_usage_!$I5457&lt;=30,"Medium","High"))</f>
        <v>Medium</v>
      </c>
      <c r="O5457" s="6" t="str">
        <f t="shared" si="345"/>
        <v>High Satisfaction</v>
      </c>
      <c r="P5457" s="6" t="str">
        <f>IF(ev_charging_network_usage_!$H5457&lt;30,"Short Charging",IF(ev_charging_network_usage_!$H5457&lt;=60,"Medium Charging","Long Charging"))</f>
        <v>Medium Charging</v>
      </c>
      <c r="Q5457" s="6">
        <f t="shared" si="344"/>
        <v>2</v>
      </c>
      <c r="R5457" s="30">
        <f t="shared" si="342"/>
        <v>0.6743055555555556</v>
      </c>
      <c r="S5457" s="28">
        <f t="shared" si="343"/>
        <v>45479</v>
      </c>
      <c r="T5457" s="28"/>
    </row>
    <row r="5458" spans="1:20" ht="13.2" x14ac:dyDescent="0.25">
      <c r="A5458" s="7" t="s">
        <v>12057</v>
      </c>
      <c r="B5458" s="7" t="s">
        <v>78</v>
      </c>
      <c r="C5458" s="7" t="s">
        <v>21</v>
      </c>
      <c r="D5458" s="7" t="s">
        <v>22</v>
      </c>
      <c r="E5458" s="7" t="s">
        <v>17</v>
      </c>
      <c r="F5458" s="8">
        <v>45081.061111111114</v>
      </c>
      <c r="G5458" s="8">
        <v>45081.132638888892</v>
      </c>
      <c r="H5458" s="7">
        <v>103</v>
      </c>
      <c r="I5458" s="7">
        <v>35.94</v>
      </c>
      <c r="J5458" s="7">
        <v>8</v>
      </c>
      <c r="K5458" s="7">
        <v>287.52</v>
      </c>
      <c r="L5458" s="7" t="s">
        <v>23</v>
      </c>
      <c r="M5458" s="9">
        <v>1</v>
      </c>
      <c r="N5458" s="6" t="str">
        <f>IF(ev_charging_network_usage_!$I5458&lt;=10,"Low",IF(ev_charging_network_usage_!$I5458&lt;=30,"Medium","High"))</f>
        <v>High</v>
      </c>
      <c r="O5458" s="6" t="str">
        <f t="shared" si="345"/>
        <v>Low Satisfaction</v>
      </c>
      <c r="P5458" s="6" t="str">
        <f>IF(ev_charging_network_usage_!$H5458&lt;30,"Short Charging",IF(ev_charging_network_usage_!$H5458&lt;=60,"Medium Charging","Long Charging"))</f>
        <v>Long Charging</v>
      </c>
      <c r="Q5458" s="6">
        <f t="shared" si="344"/>
        <v>1</v>
      </c>
      <c r="R5458" s="30">
        <f t="shared" si="342"/>
        <v>6.1111111111111109E-2</v>
      </c>
      <c r="S5458" s="28">
        <f t="shared" si="343"/>
        <v>45081</v>
      </c>
      <c r="T5458" s="28"/>
    </row>
    <row r="5459" spans="1:20" ht="13.2" x14ac:dyDescent="0.25">
      <c r="A5459" s="3" t="s">
        <v>12058</v>
      </c>
      <c r="B5459" s="3" t="s">
        <v>43</v>
      </c>
      <c r="C5459" s="3" t="s">
        <v>15</v>
      </c>
      <c r="D5459" s="3" t="s">
        <v>16</v>
      </c>
      <c r="E5459" s="3" t="s">
        <v>35</v>
      </c>
      <c r="F5459" s="4">
        <v>45180.368750000001</v>
      </c>
      <c r="G5459" s="4">
        <v>45180.388888888891</v>
      </c>
      <c r="H5459" s="3">
        <v>29</v>
      </c>
      <c r="I5459" s="3">
        <v>26.61</v>
      </c>
      <c r="J5459" s="3">
        <v>15</v>
      </c>
      <c r="K5459" s="3">
        <v>399.15</v>
      </c>
      <c r="L5459" s="3" t="s">
        <v>23</v>
      </c>
      <c r="M5459" s="5">
        <v>2</v>
      </c>
      <c r="N5459" s="6" t="str">
        <f>IF(ev_charging_network_usage_!$I5459&lt;=10,"Low",IF(ev_charging_network_usage_!$I5459&lt;=30,"Medium","High"))</f>
        <v>Medium</v>
      </c>
      <c r="O5459" s="6" t="str">
        <f t="shared" si="345"/>
        <v>Low Satisfaction</v>
      </c>
      <c r="P5459" s="6" t="str">
        <f>IF(ev_charging_network_usage_!$H5459&lt;30,"Short Charging",IF(ev_charging_network_usage_!$H5459&lt;=60,"Medium Charging","Long Charging"))</f>
        <v>Short Charging</v>
      </c>
      <c r="Q5459" s="6">
        <f t="shared" si="344"/>
        <v>3</v>
      </c>
      <c r="R5459" s="30">
        <f t="shared" si="342"/>
        <v>0.36875000000000002</v>
      </c>
      <c r="S5459" s="28">
        <f t="shared" si="343"/>
        <v>45180</v>
      </c>
      <c r="T5459" s="28"/>
    </row>
    <row r="5460" spans="1:20" ht="13.2" x14ac:dyDescent="0.25">
      <c r="A5460" s="7" t="s">
        <v>12059</v>
      </c>
      <c r="B5460" s="7" t="s">
        <v>20</v>
      </c>
      <c r="C5460" s="7" t="s">
        <v>30</v>
      </c>
      <c r="D5460" s="7" t="s">
        <v>34</v>
      </c>
      <c r="E5460" s="7" t="s">
        <v>35</v>
      </c>
      <c r="F5460" s="7" t="s">
        <v>12060</v>
      </c>
      <c r="G5460" s="7" t="s">
        <v>12061</v>
      </c>
      <c r="H5460" s="7">
        <v>99</v>
      </c>
      <c r="I5460" s="7">
        <v>26.57</v>
      </c>
      <c r="J5460" s="7">
        <v>15</v>
      </c>
      <c r="K5460" s="7">
        <v>398.55</v>
      </c>
      <c r="L5460" s="7" t="s">
        <v>18</v>
      </c>
      <c r="M5460" s="9">
        <v>4</v>
      </c>
      <c r="N5460" s="6" t="str">
        <f>IF(ev_charging_network_usage_!$I5460&lt;=10,"Low",IF(ev_charging_network_usage_!$I5460&lt;=30,"Medium","High"))</f>
        <v>Medium</v>
      </c>
      <c r="O5460" s="6" t="str">
        <f t="shared" si="345"/>
        <v>Medium Satisfaction</v>
      </c>
      <c r="P5460" s="6" t="str">
        <f>IF(ev_charging_network_usage_!$H5460&lt;30,"Short Charging",IF(ev_charging_network_usage_!$H5460&lt;=60,"Medium Charging","Long Charging"))</f>
        <v>Long Charging</v>
      </c>
      <c r="Q5460" s="6">
        <f t="shared" si="344"/>
        <v>2</v>
      </c>
      <c r="R5460" s="30">
        <f t="shared" si="342"/>
        <v>0.12569444444444444</v>
      </c>
      <c r="S5460" s="28">
        <f t="shared" si="343"/>
        <v>45465</v>
      </c>
      <c r="T5460" s="28"/>
    </row>
    <row r="5461" spans="1:20" ht="13.2" x14ac:dyDescent="0.25">
      <c r="A5461" s="3" t="s">
        <v>12062</v>
      </c>
      <c r="B5461" s="3" t="s">
        <v>59</v>
      </c>
      <c r="C5461" s="3" t="s">
        <v>21</v>
      </c>
      <c r="D5461" s="3" t="s">
        <v>34</v>
      </c>
      <c r="E5461" s="3" t="s">
        <v>35</v>
      </c>
      <c r="F5461" s="3" t="s">
        <v>12063</v>
      </c>
      <c r="G5461" s="3" t="s">
        <v>12064</v>
      </c>
      <c r="H5461" s="3">
        <v>20</v>
      </c>
      <c r="I5461" s="3">
        <v>5.24</v>
      </c>
      <c r="J5461" s="3">
        <v>12</v>
      </c>
      <c r="K5461" s="3">
        <v>62.88</v>
      </c>
      <c r="L5461" s="3" t="s">
        <v>27</v>
      </c>
      <c r="M5461" s="5">
        <v>3</v>
      </c>
      <c r="N5461" s="6" t="str">
        <f>IF(ev_charging_network_usage_!$I5461&lt;=10,"Low",IF(ev_charging_network_usage_!$I5461&lt;=30,"Medium","High"))</f>
        <v>Low</v>
      </c>
      <c r="O5461" s="6" t="str">
        <f t="shared" si="345"/>
        <v>Medium Satisfaction</v>
      </c>
      <c r="P5461" s="6" t="str">
        <f>IF(ev_charging_network_usage_!$H5461&lt;30,"Short Charging",IF(ev_charging_network_usage_!$H5461&lt;=60,"Medium Charging","Long Charging"))</f>
        <v>Short Charging</v>
      </c>
      <c r="Q5461" s="6">
        <f t="shared" si="344"/>
        <v>1</v>
      </c>
      <c r="R5461" s="30">
        <f t="shared" si="342"/>
        <v>0.87083333333333335</v>
      </c>
      <c r="S5461" s="28">
        <f t="shared" si="343"/>
        <v>45031</v>
      </c>
      <c r="T5461" s="28"/>
    </row>
    <row r="5462" spans="1:20" ht="13.2" x14ac:dyDescent="0.25">
      <c r="A5462" s="7" t="s">
        <v>12065</v>
      </c>
      <c r="B5462" s="7" t="s">
        <v>29</v>
      </c>
      <c r="C5462" s="7" t="s">
        <v>30</v>
      </c>
      <c r="D5462" s="7" t="s">
        <v>16</v>
      </c>
      <c r="E5462" s="7" t="s">
        <v>35</v>
      </c>
      <c r="F5462" s="7" t="s">
        <v>12066</v>
      </c>
      <c r="G5462" s="7" t="s">
        <v>12067</v>
      </c>
      <c r="H5462" s="7">
        <v>65</v>
      </c>
      <c r="I5462" s="7">
        <v>41.33</v>
      </c>
      <c r="J5462" s="7">
        <v>15</v>
      </c>
      <c r="K5462" s="7">
        <v>619.95000000000005</v>
      </c>
      <c r="L5462" s="7" t="s">
        <v>18</v>
      </c>
      <c r="M5462" s="9">
        <v>2</v>
      </c>
      <c r="N5462" s="6" t="str">
        <f>IF(ev_charging_network_usage_!$I5462&lt;=10,"Low",IF(ev_charging_network_usage_!$I5462&lt;=30,"Medium","High"))</f>
        <v>High</v>
      </c>
      <c r="O5462" s="6" t="str">
        <f t="shared" si="345"/>
        <v>Low Satisfaction</v>
      </c>
      <c r="P5462" s="6" t="str">
        <f>IF(ev_charging_network_usage_!$H5462&lt;30,"Short Charging",IF(ev_charging_network_usage_!$H5462&lt;=60,"Medium Charging","Long Charging"))</f>
        <v>Long Charging</v>
      </c>
      <c r="Q5462" s="6">
        <f t="shared" si="344"/>
        <v>2</v>
      </c>
      <c r="R5462" s="30">
        <f t="shared" si="342"/>
        <v>0.90625</v>
      </c>
      <c r="S5462" s="28">
        <f t="shared" si="343"/>
        <v>45032</v>
      </c>
      <c r="T5462" s="28"/>
    </row>
    <row r="5463" spans="1:20" ht="13.2" x14ac:dyDescent="0.25">
      <c r="A5463" s="3" t="s">
        <v>12068</v>
      </c>
      <c r="B5463" s="3" t="s">
        <v>43</v>
      </c>
      <c r="C5463" s="3" t="s">
        <v>30</v>
      </c>
      <c r="D5463" s="3" t="s">
        <v>22</v>
      </c>
      <c r="E5463" s="3" t="s">
        <v>17</v>
      </c>
      <c r="F5463" s="3" t="s">
        <v>12069</v>
      </c>
      <c r="G5463" s="3" t="s">
        <v>12070</v>
      </c>
      <c r="H5463" s="3">
        <v>57</v>
      </c>
      <c r="I5463" s="3">
        <v>3</v>
      </c>
      <c r="J5463" s="3">
        <v>15</v>
      </c>
      <c r="K5463" s="3">
        <v>45</v>
      </c>
      <c r="L5463" s="3" t="s">
        <v>18</v>
      </c>
      <c r="M5463" s="5">
        <v>4</v>
      </c>
      <c r="N5463" s="6" t="str">
        <f>IF(ev_charging_network_usage_!$I5463&lt;=10,"Low",IF(ev_charging_network_usage_!$I5463&lt;=30,"Medium","High"))</f>
        <v>Low</v>
      </c>
      <c r="O5463" s="6" t="str">
        <f t="shared" si="345"/>
        <v>Medium Satisfaction</v>
      </c>
      <c r="P5463" s="6" t="str">
        <f>IF(ev_charging_network_usage_!$H5463&lt;30,"Short Charging",IF(ev_charging_network_usage_!$H5463&lt;=60,"Medium Charging","Long Charging"))</f>
        <v>Medium Charging</v>
      </c>
      <c r="Q5463" s="6">
        <f t="shared" si="344"/>
        <v>2</v>
      </c>
      <c r="R5463" s="30">
        <f t="shared" si="342"/>
        <v>0.49513888888888891</v>
      </c>
      <c r="S5463" s="28">
        <f t="shared" si="343"/>
        <v>45163</v>
      </c>
      <c r="T5463" s="28"/>
    </row>
    <row r="5464" spans="1:20" ht="13.2" x14ac:dyDescent="0.25">
      <c r="A5464" s="7" t="s">
        <v>12071</v>
      </c>
      <c r="B5464" s="7" t="s">
        <v>29</v>
      </c>
      <c r="C5464" s="7" t="s">
        <v>21</v>
      </c>
      <c r="D5464" s="7" t="s">
        <v>31</v>
      </c>
      <c r="E5464" s="7" t="s">
        <v>17</v>
      </c>
      <c r="F5464" s="7" t="s">
        <v>12072</v>
      </c>
      <c r="G5464" s="7" t="s">
        <v>12073</v>
      </c>
      <c r="H5464" s="7">
        <v>84</v>
      </c>
      <c r="I5464" s="7">
        <v>40.5</v>
      </c>
      <c r="J5464" s="7">
        <v>12</v>
      </c>
      <c r="K5464" s="7">
        <v>486</v>
      </c>
      <c r="L5464" s="7" t="s">
        <v>27</v>
      </c>
      <c r="M5464" s="9">
        <v>2</v>
      </c>
      <c r="N5464" s="6" t="str">
        <f>IF(ev_charging_network_usage_!$I5464&lt;=10,"Low",IF(ev_charging_network_usage_!$I5464&lt;=30,"Medium","High"))</f>
        <v>High</v>
      </c>
      <c r="O5464" s="6" t="str">
        <f t="shared" si="345"/>
        <v>Low Satisfaction</v>
      </c>
      <c r="P5464" s="6" t="str">
        <f>IF(ev_charging_network_usage_!$H5464&lt;30,"Short Charging",IF(ev_charging_network_usage_!$H5464&lt;=60,"Medium Charging","Long Charging"))</f>
        <v>Long Charging</v>
      </c>
      <c r="Q5464" s="6">
        <f t="shared" si="344"/>
        <v>1</v>
      </c>
      <c r="R5464" s="30">
        <f t="shared" si="342"/>
        <v>6.1111111111111109E-2</v>
      </c>
      <c r="S5464" s="28">
        <f t="shared" si="343"/>
        <v>45456</v>
      </c>
      <c r="T5464" s="28"/>
    </row>
    <row r="5465" spans="1:20" ht="13.2" x14ac:dyDescent="0.25">
      <c r="A5465" s="3" t="s">
        <v>12074</v>
      </c>
      <c r="B5465" s="3" t="s">
        <v>48</v>
      </c>
      <c r="C5465" s="3" t="s">
        <v>15</v>
      </c>
      <c r="D5465" s="3" t="s">
        <v>34</v>
      </c>
      <c r="E5465" s="3" t="s">
        <v>35</v>
      </c>
      <c r="F5465" s="3" t="s">
        <v>12075</v>
      </c>
      <c r="G5465" s="3" t="s">
        <v>12076</v>
      </c>
      <c r="H5465" s="3">
        <v>97</v>
      </c>
      <c r="I5465" s="3">
        <v>40.86</v>
      </c>
      <c r="J5465" s="3">
        <v>12</v>
      </c>
      <c r="K5465" s="3">
        <v>490.32</v>
      </c>
      <c r="L5465" s="3" t="s">
        <v>23</v>
      </c>
      <c r="M5465" s="5">
        <v>3</v>
      </c>
      <c r="N5465" s="6" t="str">
        <f>IF(ev_charging_network_usage_!$I5465&lt;=10,"Low",IF(ev_charging_network_usage_!$I5465&lt;=30,"Medium","High"))</f>
        <v>High</v>
      </c>
      <c r="O5465" s="6" t="str">
        <f t="shared" si="345"/>
        <v>Medium Satisfaction</v>
      </c>
      <c r="P5465" s="6" t="str">
        <f>IF(ev_charging_network_usage_!$H5465&lt;30,"Short Charging",IF(ev_charging_network_usage_!$H5465&lt;=60,"Medium Charging","Long Charging"))</f>
        <v>Long Charging</v>
      </c>
      <c r="Q5465" s="6">
        <f t="shared" si="344"/>
        <v>3</v>
      </c>
      <c r="R5465" s="30">
        <f t="shared" si="342"/>
        <v>0.95138888888888884</v>
      </c>
      <c r="S5465" s="28">
        <f t="shared" si="343"/>
        <v>45492</v>
      </c>
      <c r="T5465" s="28"/>
    </row>
    <row r="5466" spans="1:20" ht="13.2" x14ac:dyDescent="0.25">
      <c r="A5466" s="7" t="s">
        <v>12077</v>
      </c>
      <c r="B5466" s="7" t="s">
        <v>29</v>
      </c>
      <c r="C5466" s="7" t="s">
        <v>21</v>
      </c>
      <c r="D5466" s="7" t="s">
        <v>31</v>
      </c>
      <c r="E5466" s="7" t="s">
        <v>17</v>
      </c>
      <c r="F5466" s="8">
        <v>44989.432638888888</v>
      </c>
      <c r="G5466" s="8">
        <v>44989.511805555558</v>
      </c>
      <c r="H5466" s="7">
        <v>114</v>
      </c>
      <c r="I5466" s="7">
        <v>23.63</v>
      </c>
      <c r="J5466" s="7">
        <v>15</v>
      </c>
      <c r="K5466" s="7">
        <v>354.45</v>
      </c>
      <c r="L5466" s="7" t="s">
        <v>18</v>
      </c>
      <c r="M5466" s="9">
        <v>4</v>
      </c>
      <c r="N5466" s="6" t="str">
        <f>IF(ev_charging_network_usage_!$I5466&lt;=10,"Low",IF(ev_charging_network_usage_!$I5466&lt;=30,"Medium","High"))</f>
        <v>Medium</v>
      </c>
      <c r="O5466" s="6" t="str">
        <f t="shared" si="345"/>
        <v>Medium Satisfaction</v>
      </c>
      <c r="P5466" s="6" t="str">
        <f>IF(ev_charging_network_usage_!$H5466&lt;30,"Short Charging",IF(ev_charging_network_usage_!$H5466&lt;=60,"Medium Charging","Long Charging"))</f>
        <v>Long Charging</v>
      </c>
      <c r="Q5466" s="6">
        <f t="shared" si="344"/>
        <v>1</v>
      </c>
      <c r="R5466" s="30">
        <f t="shared" si="342"/>
        <v>0.43263888888888891</v>
      </c>
      <c r="S5466" s="28">
        <f t="shared" si="343"/>
        <v>44989</v>
      </c>
      <c r="T5466" s="28"/>
    </row>
    <row r="5467" spans="1:20" ht="13.2" x14ac:dyDescent="0.25">
      <c r="A5467" s="3" t="s">
        <v>12078</v>
      </c>
      <c r="B5467" s="3" t="s">
        <v>20</v>
      </c>
      <c r="C5467" s="3" t="s">
        <v>15</v>
      </c>
      <c r="D5467" s="3" t="s">
        <v>22</v>
      </c>
      <c r="E5467" s="3" t="s">
        <v>17</v>
      </c>
      <c r="F5467" s="4">
        <v>45510.618055555555</v>
      </c>
      <c r="G5467" s="4">
        <v>45510.645833333336</v>
      </c>
      <c r="H5467" s="3">
        <v>40</v>
      </c>
      <c r="I5467" s="3">
        <v>50.45</v>
      </c>
      <c r="J5467" s="3">
        <v>8</v>
      </c>
      <c r="K5467" s="3">
        <v>403.6</v>
      </c>
      <c r="L5467" s="3" t="s">
        <v>38</v>
      </c>
      <c r="M5467" s="5">
        <v>2</v>
      </c>
      <c r="N5467" s="6" t="str">
        <f>IF(ev_charging_network_usage_!$I5467&lt;=10,"Low",IF(ev_charging_network_usage_!$I5467&lt;=30,"Medium","High"))</f>
        <v>High</v>
      </c>
      <c r="O5467" s="6" t="str">
        <f t="shared" si="345"/>
        <v>Low Satisfaction</v>
      </c>
      <c r="P5467" s="6" t="str">
        <f>IF(ev_charging_network_usage_!$H5467&lt;30,"Short Charging",IF(ev_charging_network_usage_!$H5467&lt;=60,"Medium Charging","Long Charging"))</f>
        <v>Medium Charging</v>
      </c>
      <c r="Q5467" s="6">
        <f t="shared" si="344"/>
        <v>3</v>
      </c>
      <c r="R5467" s="30">
        <f t="shared" si="342"/>
        <v>0.61805555555555558</v>
      </c>
      <c r="S5467" s="28">
        <f t="shared" si="343"/>
        <v>45510</v>
      </c>
      <c r="T5467" s="28"/>
    </row>
    <row r="5468" spans="1:20" ht="13.2" x14ac:dyDescent="0.25">
      <c r="A5468" s="7" t="s">
        <v>12079</v>
      </c>
      <c r="B5468" s="7" t="s">
        <v>20</v>
      </c>
      <c r="C5468" s="7" t="s">
        <v>15</v>
      </c>
      <c r="D5468" s="7" t="s">
        <v>22</v>
      </c>
      <c r="E5468" s="7" t="s">
        <v>35</v>
      </c>
      <c r="F5468" s="7" t="s">
        <v>12080</v>
      </c>
      <c r="G5468" s="7" t="s">
        <v>12081</v>
      </c>
      <c r="H5468" s="7">
        <v>82</v>
      </c>
      <c r="I5468" s="7">
        <v>48.24</v>
      </c>
      <c r="J5468" s="7">
        <v>10</v>
      </c>
      <c r="K5468" s="7">
        <v>482.4</v>
      </c>
      <c r="L5468" s="7" t="s">
        <v>18</v>
      </c>
      <c r="M5468" s="9">
        <v>2</v>
      </c>
      <c r="N5468" s="6" t="str">
        <f>IF(ev_charging_network_usage_!$I5468&lt;=10,"Low",IF(ev_charging_network_usage_!$I5468&lt;=30,"Medium","High"))</f>
        <v>High</v>
      </c>
      <c r="O5468" s="6" t="str">
        <f t="shared" si="345"/>
        <v>Low Satisfaction</v>
      </c>
      <c r="P5468" s="6" t="str">
        <f>IF(ev_charging_network_usage_!$H5468&lt;30,"Short Charging",IF(ev_charging_network_usage_!$H5468&lt;=60,"Medium Charging","Long Charging"))</f>
        <v>Long Charging</v>
      </c>
      <c r="Q5468" s="6">
        <f t="shared" si="344"/>
        <v>3</v>
      </c>
      <c r="R5468" s="30">
        <f t="shared" si="342"/>
        <v>0.25624999999999998</v>
      </c>
      <c r="S5468" s="28">
        <f t="shared" si="343"/>
        <v>45348</v>
      </c>
      <c r="T5468" s="28"/>
    </row>
    <row r="5469" spans="1:20" ht="13.2" x14ac:dyDescent="0.25">
      <c r="A5469" s="3" t="s">
        <v>12082</v>
      </c>
      <c r="B5469" s="3" t="s">
        <v>29</v>
      </c>
      <c r="C5469" s="3" t="s">
        <v>15</v>
      </c>
      <c r="D5469" s="3" t="s">
        <v>16</v>
      </c>
      <c r="E5469" s="3" t="s">
        <v>17</v>
      </c>
      <c r="F5469" s="3" t="s">
        <v>12083</v>
      </c>
      <c r="G5469" s="3" t="s">
        <v>12084</v>
      </c>
      <c r="H5469" s="3">
        <v>87</v>
      </c>
      <c r="I5469" s="3">
        <v>54.16</v>
      </c>
      <c r="J5469" s="3">
        <v>8</v>
      </c>
      <c r="K5469" s="3">
        <v>433.28</v>
      </c>
      <c r="L5469" s="3" t="s">
        <v>23</v>
      </c>
      <c r="M5469" s="5">
        <v>2</v>
      </c>
      <c r="N5469" s="6" t="str">
        <f>IF(ev_charging_network_usage_!$I5469&lt;=10,"Low",IF(ev_charging_network_usage_!$I5469&lt;=30,"Medium","High"))</f>
        <v>High</v>
      </c>
      <c r="O5469" s="6" t="str">
        <f t="shared" si="345"/>
        <v>Low Satisfaction</v>
      </c>
      <c r="P5469" s="6" t="str">
        <f>IF(ev_charging_network_usage_!$H5469&lt;30,"Short Charging",IF(ev_charging_network_usage_!$H5469&lt;=60,"Medium Charging","Long Charging"))</f>
        <v>Long Charging</v>
      </c>
      <c r="Q5469" s="6">
        <f t="shared" si="344"/>
        <v>3</v>
      </c>
      <c r="R5469" s="30">
        <f t="shared" si="342"/>
        <v>0.28958333333333336</v>
      </c>
      <c r="S5469" s="28">
        <f t="shared" si="343"/>
        <v>45434</v>
      </c>
      <c r="T5469" s="28"/>
    </row>
    <row r="5470" spans="1:20" ht="13.2" x14ac:dyDescent="0.25">
      <c r="A5470" s="7" t="s">
        <v>12085</v>
      </c>
      <c r="B5470" s="7" t="s">
        <v>29</v>
      </c>
      <c r="C5470" s="7" t="s">
        <v>15</v>
      </c>
      <c r="D5470" s="7" t="s">
        <v>22</v>
      </c>
      <c r="E5470" s="7" t="s">
        <v>17</v>
      </c>
      <c r="F5470" s="7" t="s">
        <v>12086</v>
      </c>
      <c r="G5470" s="7" t="s">
        <v>12087</v>
      </c>
      <c r="H5470" s="7">
        <v>24</v>
      </c>
      <c r="I5470" s="7">
        <v>9.1999999999999993</v>
      </c>
      <c r="J5470" s="7">
        <v>15</v>
      </c>
      <c r="K5470" s="7">
        <v>138</v>
      </c>
      <c r="L5470" s="7" t="s">
        <v>27</v>
      </c>
      <c r="M5470" s="9">
        <v>1</v>
      </c>
      <c r="N5470" s="6" t="str">
        <f>IF(ev_charging_network_usage_!$I5470&lt;=10,"Low",IF(ev_charging_network_usage_!$I5470&lt;=30,"Medium","High"))</f>
        <v>Low</v>
      </c>
      <c r="O5470" s="6" t="str">
        <f t="shared" si="345"/>
        <v>Low Satisfaction</v>
      </c>
      <c r="P5470" s="6" t="str">
        <f>IF(ev_charging_network_usage_!$H5470&lt;30,"Short Charging",IF(ev_charging_network_usage_!$H5470&lt;=60,"Medium Charging","Long Charging"))</f>
        <v>Short Charging</v>
      </c>
      <c r="Q5470" s="6">
        <f t="shared" si="344"/>
        <v>3</v>
      </c>
      <c r="R5470" s="30">
        <f t="shared" si="342"/>
        <v>0.65486111111111112</v>
      </c>
      <c r="S5470" s="28">
        <f t="shared" si="343"/>
        <v>45284</v>
      </c>
      <c r="T5470" s="28"/>
    </row>
    <row r="5471" spans="1:20" ht="13.2" x14ac:dyDescent="0.25">
      <c r="A5471" s="3" t="s">
        <v>12088</v>
      </c>
      <c r="B5471" s="3" t="s">
        <v>59</v>
      </c>
      <c r="C5471" s="3" t="s">
        <v>30</v>
      </c>
      <c r="D5471" s="3" t="s">
        <v>16</v>
      </c>
      <c r="E5471" s="3" t="s">
        <v>35</v>
      </c>
      <c r="F5471" s="4">
        <v>45119.287499999999</v>
      </c>
      <c r="G5471" s="4">
        <v>45119.3125</v>
      </c>
      <c r="H5471" s="3">
        <v>36</v>
      </c>
      <c r="I5471" s="3">
        <v>50.76</v>
      </c>
      <c r="J5471" s="3">
        <v>10</v>
      </c>
      <c r="K5471" s="3">
        <v>507.6</v>
      </c>
      <c r="L5471" s="3" t="s">
        <v>27</v>
      </c>
      <c r="M5471" s="5">
        <v>1</v>
      </c>
      <c r="N5471" s="6" t="str">
        <f>IF(ev_charging_network_usage_!$I5471&lt;=10,"Low",IF(ev_charging_network_usage_!$I5471&lt;=30,"Medium","High"))</f>
        <v>High</v>
      </c>
      <c r="O5471" s="6" t="str">
        <f t="shared" si="345"/>
        <v>Low Satisfaction</v>
      </c>
      <c r="P5471" s="6" t="str">
        <f>IF(ev_charging_network_usage_!$H5471&lt;30,"Short Charging",IF(ev_charging_network_usage_!$H5471&lt;=60,"Medium Charging","Long Charging"))</f>
        <v>Medium Charging</v>
      </c>
      <c r="Q5471" s="6">
        <f t="shared" si="344"/>
        <v>2</v>
      </c>
      <c r="R5471" s="30">
        <f t="shared" si="342"/>
        <v>0.28749999999999998</v>
      </c>
      <c r="S5471" s="28">
        <f t="shared" si="343"/>
        <v>45119</v>
      </c>
      <c r="T5471" s="28"/>
    </row>
    <row r="5472" spans="1:20" ht="13.2" x14ac:dyDescent="0.25">
      <c r="A5472" s="7" t="s">
        <v>12089</v>
      </c>
      <c r="B5472" s="7" t="s">
        <v>78</v>
      </c>
      <c r="C5472" s="7" t="s">
        <v>15</v>
      </c>
      <c r="D5472" s="7" t="s">
        <v>22</v>
      </c>
      <c r="E5472" s="7" t="s">
        <v>35</v>
      </c>
      <c r="F5472" s="7" t="s">
        <v>12090</v>
      </c>
      <c r="G5472" s="7" t="s">
        <v>12091</v>
      </c>
      <c r="H5472" s="7">
        <v>67</v>
      </c>
      <c r="I5472" s="7">
        <v>33.15</v>
      </c>
      <c r="J5472" s="7">
        <v>12</v>
      </c>
      <c r="K5472" s="7">
        <v>397.8</v>
      </c>
      <c r="L5472" s="7" t="s">
        <v>18</v>
      </c>
      <c r="M5472" s="9">
        <v>1</v>
      </c>
      <c r="N5472" s="6" t="str">
        <f>IF(ev_charging_network_usage_!$I5472&lt;=10,"Low",IF(ev_charging_network_usage_!$I5472&lt;=30,"Medium","High"))</f>
        <v>High</v>
      </c>
      <c r="O5472" s="6" t="str">
        <f t="shared" si="345"/>
        <v>Low Satisfaction</v>
      </c>
      <c r="P5472" s="6" t="str">
        <f>IF(ev_charging_network_usage_!$H5472&lt;30,"Short Charging",IF(ev_charging_network_usage_!$H5472&lt;=60,"Medium Charging","Long Charging"))</f>
        <v>Long Charging</v>
      </c>
      <c r="Q5472" s="6">
        <f t="shared" si="344"/>
        <v>3</v>
      </c>
      <c r="R5472" s="30">
        <f t="shared" si="342"/>
        <v>0.67083333333333328</v>
      </c>
      <c r="S5472" s="28">
        <f t="shared" si="343"/>
        <v>44973</v>
      </c>
      <c r="T5472" s="28"/>
    </row>
    <row r="5473" spans="1:20" ht="13.2" x14ac:dyDescent="0.25">
      <c r="A5473" s="3" t="s">
        <v>12092</v>
      </c>
      <c r="B5473" s="3" t="s">
        <v>59</v>
      </c>
      <c r="C5473" s="3" t="s">
        <v>15</v>
      </c>
      <c r="D5473" s="3" t="s">
        <v>16</v>
      </c>
      <c r="E5473" s="3" t="s">
        <v>35</v>
      </c>
      <c r="F5473" s="4">
        <v>45180.368750000001</v>
      </c>
      <c r="G5473" s="4">
        <v>45180.447222222225</v>
      </c>
      <c r="H5473" s="3">
        <v>113</v>
      </c>
      <c r="I5473" s="3">
        <v>42.15</v>
      </c>
      <c r="J5473" s="3">
        <v>15</v>
      </c>
      <c r="K5473" s="3">
        <v>632.25</v>
      </c>
      <c r="L5473" s="3" t="s">
        <v>27</v>
      </c>
      <c r="M5473" s="5">
        <v>2</v>
      </c>
      <c r="N5473" s="6" t="str">
        <f>IF(ev_charging_network_usage_!$I5473&lt;=10,"Low",IF(ev_charging_network_usage_!$I5473&lt;=30,"Medium","High"))</f>
        <v>High</v>
      </c>
      <c r="O5473" s="6" t="str">
        <f t="shared" si="345"/>
        <v>Low Satisfaction</v>
      </c>
      <c r="P5473" s="6" t="str">
        <f>IF(ev_charging_network_usage_!$H5473&lt;30,"Short Charging",IF(ev_charging_network_usage_!$H5473&lt;=60,"Medium Charging","Long Charging"))</f>
        <v>Long Charging</v>
      </c>
      <c r="Q5473" s="6">
        <f t="shared" si="344"/>
        <v>3</v>
      </c>
      <c r="R5473" s="30">
        <f t="shared" si="342"/>
        <v>0.36875000000000002</v>
      </c>
      <c r="S5473" s="28">
        <f t="shared" si="343"/>
        <v>45180</v>
      </c>
      <c r="T5473" s="28"/>
    </row>
    <row r="5474" spans="1:20" ht="13.2" x14ac:dyDescent="0.25">
      <c r="A5474" s="7" t="s">
        <v>12093</v>
      </c>
      <c r="B5474" s="7" t="s">
        <v>14</v>
      </c>
      <c r="C5474" s="7" t="s">
        <v>30</v>
      </c>
      <c r="D5474" s="7" t="s">
        <v>34</v>
      </c>
      <c r="E5474" s="7" t="s">
        <v>35</v>
      </c>
      <c r="F5474" s="8">
        <v>45505.723611111112</v>
      </c>
      <c r="G5474" s="8">
        <v>45505.754166666666</v>
      </c>
      <c r="H5474" s="7">
        <v>44</v>
      </c>
      <c r="I5474" s="7">
        <v>8.0299999999999994</v>
      </c>
      <c r="J5474" s="7">
        <v>8</v>
      </c>
      <c r="K5474" s="7">
        <v>64.239999999999995</v>
      </c>
      <c r="L5474" s="7" t="s">
        <v>23</v>
      </c>
      <c r="M5474" s="9">
        <v>3</v>
      </c>
      <c r="N5474" s="6" t="str">
        <f>IF(ev_charging_network_usage_!$I5474&lt;=10,"Low",IF(ev_charging_network_usage_!$I5474&lt;=30,"Medium","High"))</f>
        <v>Low</v>
      </c>
      <c r="O5474" s="6" t="str">
        <f t="shared" si="345"/>
        <v>Medium Satisfaction</v>
      </c>
      <c r="P5474" s="6" t="str">
        <f>IF(ev_charging_network_usage_!$H5474&lt;30,"Short Charging",IF(ev_charging_network_usage_!$H5474&lt;=60,"Medium Charging","Long Charging"))</f>
        <v>Medium Charging</v>
      </c>
      <c r="Q5474" s="6">
        <f t="shared" si="344"/>
        <v>2</v>
      </c>
      <c r="R5474" s="30">
        <f t="shared" si="342"/>
        <v>0.72361111111111109</v>
      </c>
      <c r="S5474" s="28">
        <f t="shared" si="343"/>
        <v>45505</v>
      </c>
      <c r="T5474" s="28"/>
    </row>
    <row r="5475" spans="1:20" ht="13.2" x14ac:dyDescent="0.25">
      <c r="A5475" s="3" t="s">
        <v>12094</v>
      </c>
      <c r="B5475" s="3" t="s">
        <v>59</v>
      </c>
      <c r="C5475" s="3" t="s">
        <v>21</v>
      </c>
      <c r="D5475" s="3" t="s">
        <v>34</v>
      </c>
      <c r="E5475" s="3" t="s">
        <v>35</v>
      </c>
      <c r="F5475" s="3" t="s">
        <v>12095</v>
      </c>
      <c r="G5475" s="3" t="s">
        <v>12096</v>
      </c>
      <c r="H5475" s="3">
        <v>40</v>
      </c>
      <c r="I5475" s="3">
        <v>7.02</v>
      </c>
      <c r="J5475" s="3">
        <v>8</v>
      </c>
      <c r="K5475" s="3">
        <v>56.16</v>
      </c>
      <c r="L5475" s="3" t="s">
        <v>23</v>
      </c>
      <c r="M5475" s="5">
        <v>5</v>
      </c>
      <c r="N5475" s="6" t="str">
        <f>IF(ev_charging_network_usage_!$I5475&lt;=10,"Low",IF(ev_charging_network_usage_!$I5475&lt;=30,"Medium","High"))</f>
        <v>Low</v>
      </c>
      <c r="O5475" s="6" t="str">
        <f t="shared" si="345"/>
        <v>High Satisfaction</v>
      </c>
      <c r="P5475" s="6" t="str">
        <f>IF(ev_charging_network_usage_!$H5475&lt;30,"Short Charging",IF(ev_charging_network_usage_!$H5475&lt;=60,"Medium Charging","Long Charging"))</f>
        <v>Medium Charging</v>
      </c>
      <c r="Q5475" s="6">
        <f t="shared" si="344"/>
        <v>1</v>
      </c>
      <c r="R5475" s="30">
        <f t="shared" si="342"/>
        <v>0.8520833333333333</v>
      </c>
      <c r="S5475" s="28">
        <f t="shared" si="343"/>
        <v>45519</v>
      </c>
      <c r="T5475" s="28"/>
    </row>
    <row r="5476" spans="1:20" ht="13.2" x14ac:dyDescent="0.25">
      <c r="A5476" s="7" t="s">
        <v>12097</v>
      </c>
      <c r="B5476" s="7" t="s">
        <v>43</v>
      </c>
      <c r="C5476" s="7" t="s">
        <v>15</v>
      </c>
      <c r="D5476" s="7" t="s">
        <v>31</v>
      </c>
      <c r="E5476" s="7" t="s">
        <v>35</v>
      </c>
      <c r="F5476" s="8">
        <v>45207.147222222222</v>
      </c>
      <c r="G5476" s="8">
        <v>45207.197222222225</v>
      </c>
      <c r="H5476" s="7">
        <v>72</v>
      </c>
      <c r="I5476" s="7">
        <v>33.369999999999997</v>
      </c>
      <c r="J5476" s="7">
        <v>15</v>
      </c>
      <c r="K5476" s="7">
        <v>500.55</v>
      </c>
      <c r="L5476" s="7" t="s">
        <v>18</v>
      </c>
      <c r="M5476" s="9">
        <v>1</v>
      </c>
      <c r="N5476" s="6" t="str">
        <f>IF(ev_charging_network_usage_!$I5476&lt;=10,"Low",IF(ev_charging_network_usage_!$I5476&lt;=30,"Medium","High"))</f>
        <v>High</v>
      </c>
      <c r="O5476" s="6" t="str">
        <f t="shared" si="345"/>
        <v>Low Satisfaction</v>
      </c>
      <c r="P5476" s="6" t="str">
        <f>IF(ev_charging_network_usage_!$H5476&lt;30,"Short Charging",IF(ev_charging_network_usage_!$H5476&lt;=60,"Medium Charging","Long Charging"))</f>
        <v>Long Charging</v>
      </c>
      <c r="Q5476" s="6">
        <f t="shared" si="344"/>
        <v>3</v>
      </c>
      <c r="R5476" s="30">
        <f t="shared" si="342"/>
        <v>0.14722222222222223</v>
      </c>
      <c r="S5476" s="28">
        <f t="shared" si="343"/>
        <v>45207</v>
      </c>
      <c r="T5476" s="28"/>
    </row>
    <row r="5477" spans="1:20" ht="13.2" x14ac:dyDescent="0.25">
      <c r="A5477" s="3" t="s">
        <v>12098</v>
      </c>
      <c r="B5477" s="3" t="s">
        <v>78</v>
      </c>
      <c r="C5477" s="3" t="s">
        <v>21</v>
      </c>
      <c r="D5477" s="3" t="s">
        <v>22</v>
      </c>
      <c r="E5477" s="3" t="s">
        <v>35</v>
      </c>
      <c r="F5477" s="3" t="s">
        <v>12099</v>
      </c>
      <c r="G5477" s="3" t="s">
        <v>12100</v>
      </c>
      <c r="H5477" s="3">
        <v>34</v>
      </c>
      <c r="I5477" s="3">
        <v>33.42</v>
      </c>
      <c r="J5477" s="3">
        <v>10</v>
      </c>
      <c r="K5477" s="3">
        <v>334.2</v>
      </c>
      <c r="L5477" s="3" t="s">
        <v>18</v>
      </c>
      <c r="M5477" s="5">
        <v>3</v>
      </c>
      <c r="N5477" s="6" t="str">
        <f>IF(ev_charging_network_usage_!$I5477&lt;=10,"Low",IF(ev_charging_network_usage_!$I5477&lt;=30,"Medium","High"))</f>
        <v>High</v>
      </c>
      <c r="O5477" s="6" t="str">
        <f t="shared" si="345"/>
        <v>Medium Satisfaction</v>
      </c>
      <c r="P5477" s="6" t="str">
        <f>IF(ev_charging_network_usage_!$H5477&lt;30,"Short Charging",IF(ev_charging_network_usage_!$H5477&lt;=60,"Medium Charging","Long Charging"))</f>
        <v>Medium Charging</v>
      </c>
      <c r="Q5477" s="6">
        <f t="shared" si="344"/>
        <v>1</v>
      </c>
      <c r="R5477" s="30">
        <f t="shared" si="342"/>
        <v>0.89236111111111116</v>
      </c>
      <c r="S5477" s="28">
        <f t="shared" si="343"/>
        <v>45183</v>
      </c>
      <c r="T5477" s="28"/>
    </row>
    <row r="5478" spans="1:20" ht="13.2" x14ac:dyDescent="0.25">
      <c r="A5478" s="7" t="s">
        <v>12101</v>
      </c>
      <c r="B5478" s="7" t="s">
        <v>20</v>
      </c>
      <c r="C5478" s="7" t="s">
        <v>21</v>
      </c>
      <c r="D5478" s="7" t="s">
        <v>34</v>
      </c>
      <c r="E5478" s="7" t="s">
        <v>17</v>
      </c>
      <c r="F5478" s="11">
        <v>45606.813194444447</v>
      </c>
      <c r="G5478" s="11">
        <v>45606.886111111111</v>
      </c>
      <c r="H5478" s="7">
        <v>105</v>
      </c>
      <c r="I5478" s="7">
        <v>40.82</v>
      </c>
      <c r="J5478" s="7">
        <v>8</v>
      </c>
      <c r="K5478" s="7">
        <v>326.56</v>
      </c>
      <c r="L5478" s="7" t="s">
        <v>38</v>
      </c>
      <c r="M5478" s="9">
        <v>5</v>
      </c>
      <c r="N5478" s="6" t="str">
        <f>IF(ev_charging_network_usage_!$I5478&lt;=10,"Low",IF(ev_charging_network_usage_!$I5478&lt;=30,"Medium","High"))</f>
        <v>High</v>
      </c>
      <c r="O5478" s="6" t="str">
        <f t="shared" si="345"/>
        <v>High Satisfaction</v>
      </c>
      <c r="P5478" s="6" t="str">
        <f>IF(ev_charging_network_usage_!$H5478&lt;30,"Short Charging",IF(ev_charging_network_usage_!$H5478&lt;=60,"Medium Charging","Long Charging"))</f>
        <v>Long Charging</v>
      </c>
      <c r="Q5478" s="6">
        <f t="shared" si="344"/>
        <v>1</v>
      </c>
      <c r="R5478" s="30">
        <f t="shared" si="342"/>
        <v>0.81319444444444444</v>
      </c>
      <c r="S5478" s="28">
        <f t="shared" si="343"/>
        <v>45606</v>
      </c>
      <c r="T5478" s="28"/>
    </row>
    <row r="5479" spans="1:20" ht="13.2" x14ac:dyDescent="0.25">
      <c r="A5479" s="3" t="s">
        <v>12102</v>
      </c>
      <c r="B5479" s="3" t="s">
        <v>78</v>
      </c>
      <c r="C5479" s="3" t="s">
        <v>30</v>
      </c>
      <c r="D5479" s="3" t="s">
        <v>16</v>
      </c>
      <c r="E5479" s="3" t="s">
        <v>35</v>
      </c>
      <c r="F5479" s="3" t="s">
        <v>12103</v>
      </c>
      <c r="G5479" s="3" t="s">
        <v>12104</v>
      </c>
      <c r="H5479" s="3">
        <v>77</v>
      </c>
      <c r="I5479" s="3">
        <v>46.89</v>
      </c>
      <c r="J5479" s="3">
        <v>10</v>
      </c>
      <c r="K5479" s="3">
        <v>468.9</v>
      </c>
      <c r="L5479" s="3" t="s">
        <v>18</v>
      </c>
      <c r="M5479" s="5">
        <v>1</v>
      </c>
      <c r="N5479" s="6" t="str">
        <f>IF(ev_charging_network_usage_!$I5479&lt;=10,"Low",IF(ev_charging_network_usage_!$I5479&lt;=30,"Medium","High"))</f>
        <v>High</v>
      </c>
      <c r="O5479" s="6" t="str">
        <f t="shared" si="345"/>
        <v>Low Satisfaction</v>
      </c>
      <c r="P5479" s="6" t="str">
        <f>IF(ev_charging_network_usage_!$H5479&lt;30,"Short Charging",IF(ev_charging_network_usage_!$H5479&lt;=60,"Medium Charging","Long Charging"))</f>
        <v>Long Charging</v>
      </c>
      <c r="Q5479" s="6">
        <f t="shared" si="344"/>
        <v>2</v>
      </c>
      <c r="R5479" s="30">
        <f t="shared" si="342"/>
        <v>0.78819444444444442</v>
      </c>
      <c r="S5479" s="28">
        <f t="shared" si="343"/>
        <v>44977</v>
      </c>
      <c r="T5479" s="28"/>
    </row>
    <row r="5480" spans="1:20" ht="13.2" x14ac:dyDescent="0.25">
      <c r="A5480" s="7" t="s">
        <v>12105</v>
      </c>
      <c r="B5480" s="7" t="s">
        <v>78</v>
      </c>
      <c r="C5480" s="7" t="s">
        <v>30</v>
      </c>
      <c r="D5480" s="7" t="s">
        <v>34</v>
      </c>
      <c r="E5480" s="7" t="s">
        <v>17</v>
      </c>
      <c r="F5480" s="7" t="s">
        <v>12106</v>
      </c>
      <c r="G5480" s="7" t="s">
        <v>12107</v>
      </c>
      <c r="H5480" s="7">
        <v>49</v>
      </c>
      <c r="I5480" s="7">
        <v>50.97</v>
      </c>
      <c r="J5480" s="7">
        <v>10</v>
      </c>
      <c r="K5480" s="7">
        <v>509.7</v>
      </c>
      <c r="L5480" s="7" t="s">
        <v>23</v>
      </c>
      <c r="M5480" s="9">
        <v>1</v>
      </c>
      <c r="N5480" s="6" t="str">
        <f>IF(ev_charging_network_usage_!$I5480&lt;=10,"Low",IF(ev_charging_network_usage_!$I5480&lt;=30,"Medium","High"))</f>
        <v>High</v>
      </c>
      <c r="O5480" s="6" t="str">
        <f t="shared" si="345"/>
        <v>Low Satisfaction</v>
      </c>
      <c r="P5480" s="6" t="str">
        <f>IF(ev_charging_network_usage_!$H5480&lt;30,"Short Charging",IF(ev_charging_network_usage_!$H5480&lt;=60,"Medium Charging","Long Charging"))</f>
        <v>Medium Charging</v>
      </c>
      <c r="Q5480" s="6">
        <f t="shared" si="344"/>
        <v>2</v>
      </c>
      <c r="R5480" s="30">
        <f t="shared" si="342"/>
        <v>0.79513888888888884</v>
      </c>
      <c r="S5480" s="28">
        <f t="shared" si="343"/>
        <v>45063</v>
      </c>
      <c r="T5480" s="28"/>
    </row>
    <row r="5481" spans="1:20" ht="13.2" x14ac:dyDescent="0.25">
      <c r="A5481" s="3" t="s">
        <v>12108</v>
      </c>
      <c r="B5481" s="3" t="s">
        <v>48</v>
      </c>
      <c r="C5481" s="3" t="s">
        <v>30</v>
      </c>
      <c r="D5481" s="3" t="s">
        <v>31</v>
      </c>
      <c r="E5481" s="3" t="s">
        <v>35</v>
      </c>
      <c r="F5481" s="4">
        <v>45079.623611111114</v>
      </c>
      <c r="G5481" s="4">
        <v>45079.688888888886</v>
      </c>
      <c r="H5481" s="3">
        <v>94</v>
      </c>
      <c r="I5481" s="3">
        <v>43.16</v>
      </c>
      <c r="J5481" s="3">
        <v>10</v>
      </c>
      <c r="K5481" s="3">
        <v>431.6</v>
      </c>
      <c r="L5481" s="3" t="s">
        <v>27</v>
      </c>
      <c r="M5481" s="5">
        <v>4</v>
      </c>
      <c r="N5481" s="6" t="str">
        <f>IF(ev_charging_network_usage_!$I5481&lt;=10,"Low",IF(ev_charging_network_usage_!$I5481&lt;=30,"Medium","High"))</f>
        <v>High</v>
      </c>
      <c r="O5481" s="6" t="str">
        <f t="shared" si="345"/>
        <v>Medium Satisfaction</v>
      </c>
      <c r="P5481" s="6" t="str">
        <f>IF(ev_charging_network_usage_!$H5481&lt;30,"Short Charging",IF(ev_charging_network_usage_!$H5481&lt;=60,"Medium Charging","Long Charging"))</f>
        <v>Long Charging</v>
      </c>
      <c r="Q5481" s="6">
        <f t="shared" si="344"/>
        <v>2</v>
      </c>
      <c r="R5481" s="30">
        <f t="shared" si="342"/>
        <v>0.62361111111111112</v>
      </c>
      <c r="S5481" s="28">
        <f t="shared" si="343"/>
        <v>45079</v>
      </c>
      <c r="T5481" s="28"/>
    </row>
    <row r="5482" spans="1:20" ht="13.2" x14ac:dyDescent="0.25">
      <c r="A5482" s="7" t="s">
        <v>12109</v>
      </c>
      <c r="B5482" s="7" t="s">
        <v>59</v>
      </c>
      <c r="C5482" s="7" t="s">
        <v>21</v>
      </c>
      <c r="D5482" s="7" t="s">
        <v>34</v>
      </c>
      <c r="E5482" s="7" t="s">
        <v>17</v>
      </c>
      <c r="F5482" s="8">
        <v>45018.049305555556</v>
      </c>
      <c r="G5482" s="8">
        <v>45018.088888888888</v>
      </c>
      <c r="H5482" s="7">
        <v>57</v>
      </c>
      <c r="I5482" s="7">
        <v>19.260000000000002</v>
      </c>
      <c r="J5482" s="7">
        <v>10</v>
      </c>
      <c r="K5482" s="7">
        <v>192.6</v>
      </c>
      <c r="L5482" s="7" t="s">
        <v>18</v>
      </c>
      <c r="M5482" s="9">
        <v>5</v>
      </c>
      <c r="N5482" s="6" t="str">
        <f>IF(ev_charging_network_usage_!$I5482&lt;=10,"Low",IF(ev_charging_network_usage_!$I5482&lt;=30,"Medium","High"))</f>
        <v>Medium</v>
      </c>
      <c r="O5482" s="6" t="str">
        <f t="shared" si="345"/>
        <v>High Satisfaction</v>
      </c>
      <c r="P5482" s="6" t="str">
        <f>IF(ev_charging_network_usage_!$H5482&lt;30,"Short Charging",IF(ev_charging_network_usage_!$H5482&lt;=60,"Medium Charging","Long Charging"))</f>
        <v>Medium Charging</v>
      </c>
      <c r="Q5482" s="6">
        <f t="shared" si="344"/>
        <v>1</v>
      </c>
      <c r="R5482" s="30">
        <f t="shared" si="342"/>
        <v>4.9305555555555554E-2</v>
      </c>
      <c r="S5482" s="28">
        <f t="shared" si="343"/>
        <v>45018</v>
      </c>
      <c r="T5482" s="28"/>
    </row>
    <row r="5483" spans="1:20" ht="13.2" x14ac:dyDescent="0.25">
      <c r="A5483" s="3" t="s">
        <v>12110</v>
      </c>
      <c r="B5483" s="3" t="s">
        <v>55</v>
      </c>
      <c r="C5483" s="3" t="s">
        <v>21</v>
      </c>
      <c r="D5483" s="3" t="s">
        <v>16</v>
      </c>
      <c r="E5483" s="3" t="s">
        <v>17</v>
      </c>
      <c r="F5483" s="3" t="s">
        <v>12111</v>
      </c>
      <c r="G5483" s="3" t="s">
        <v>12112</v>
      </c>
      <c r="H5483" s="3">
        <v>25</v>
      </c>
      <c r="I5483" s="3">
        <v>24.19</v>
      </c>
      <c r="J5483" s="3">
        <v>15</v>
      </c>
      <c r="K5483" s="3">
        <v>362.85</v>
      </c>
      <c r="L5483" s="3" t="s">
        <v>27</v>
      </c>
      <c r="M5483" s="5">
        <v>3</v>
      </c>
      <c r="N5483" s="6" t="str">
        <f>IF(ev_charging_network_usage_!$I5483&lt;=10,"Low",IF(ev_charging_network_usage_!$I5483&lt;=30,"Medium","High"))</f>
        <v>Medium</v>
      </c>
      <c r="O5483" s="6" t="str">
        <f t="shared" si="345"/>
        <v>Medium Satisfaction</v>
      </c>
      <c r="P5483" s="6" t="str">
        <f>IF(ev_charging_network_usage_!$H5483&lt;30,"Short Charging",IF(ev_charging_network_usage_!$H5483&lt;=60,"Medium Charging","Long Charging"))</f>
        <v>Short Charging</v>
      </c>
      <c r="Q5483" s="6">
        <f t="shared" si="344"/>
        <v>1</v>
      </c>
      <c r="R5483" s="30">
        <f t="shared" si="342"/>
        <v>0.26666666666666666</v>
      </c>
      <c r="S5483" s="28">
        <f t="shared" si="343"/>
        <v>45617</v>
      </c>
      <c r="T5483" s="28"/>
    </row>
    <row r="5484" spans="1:20" ht="13.2" x14ac:dyDescent="0.25">
      <c r="A5484" s="7" t="s">
        <v>12113</v>
      </c>
      <c r="B5484" s="7" t="s">
        <v>59</v>
      </c>
      <c r="C5484" s="7" t="s">
        <v>15</v>
      </c>
      <c r="D5484" s="7" t="s">
        <v>16</v>
      </c>
      <c r="E5484" s="7" t="s">
        <v>17</v>
      </c>
      <c r="F5484" s="8">
        <v>45568.552777777775</v>
      </c>
      <c r="G5484" s="8">
        <v>45568.625694444447</v>
      </c>
      <c r="H5484" s="7">
        <v>105</v>
      </c>
      <c r="I5484" s="7">
        <v>42.16</v>
      </c>
      <c r="J5484" s="7">
        <v>10</v>
      </c>
      <c r="K5484" s="7">
        <v>421.6</v>
      </c>
      <c r="L5484" s="7" t="s">
        <v>18</v>
      </c>
      <c r="M5484" s="9">
        <v>5</v>
      </c>
      <c r="N5484" s="6" t="str">
        <f>IF(ev_charging_network_usage_!$I5484&lt;=10,"Low",IF(ev_charging_network_usage_!$I5484&lt;=30,"Medium","High"))</f>
        <v>High</v>
      </c>
      <c r="O5484" s="6" t="str">
        <f t="shared" si="345"/>
        <v>High Satisfaction</v>
      </c>
      <c r="P5484" s="6" t="str">
        <f>IF(ev_charging_network_usage_!$H5484&lt;30,"Short Charging",IF(ev_charging_network_usage_!$H5484&lt;=60,"Medium Charging","Long Charging"))</f>
        <v>Long Charging</v>
      </c>
      <c r="Q5484" s="6">
        <f t="shared" si="344"/>
        <v>3</v>
      </c>
      <c r="R5484" s="30">
        <f t="shared" si="342"/>
        <v>0.55277777777777781</v>
      </c>
      <c r="S5484" s="28">
        <f t="shared" si="343"/>
        <v>45568</v>
      </c>
      <c r="T5484" s="28"/>
    </row>
    <row r="5485" spans="1:20" ht="13.2" x14ac:dyDescent="0.25">
      <c r="A5485" s="3" t="s">
        <v>12114</v>
      </c>
      <c r="B5485" s="3" t="s">
        <v>29</v>
      </c>
      <c r="C5485" s="3" t="s">
        <v>21</v>
      </c>
      <c r="D5485" s="3" t="s">
        <v>22</v>
      </c>
      <c r="E5485" s="3" t="s">
        <v>35</v>
      </c>
      <c r="F5485" s="4">
        <v>44986.427083333336</v>
      </c>
      <c r="G5485" s="4">
        <v>44986.484722222223</v>
      </c>
      <c r="H5485" s="3">
        <v>83</v>
      </c>
      <c r="I5485" s="3">
        <v>14.49</v>
      </c>
      <c r="J5485" s="3">
        <v>12</v>
      </c>
      <c r="K5485" s="3">
        <v>173.88</v>
      </c>
      <c r="L5485" s="3" t="s">
        <v>38</v>
      </c>
      <c r="M5485" s="5">
        <v>4</v>
      </c>
      <c r="N5485" s="6" t="str">
        <f>IF(ev_charging_network_usage_!$I5485&lt;=10,"Low",IF(ev_charging_network_usage_!$I5485&lt;=30,"Medium","High"))</f>
        <v>Medium</v>
      </c>
      <c r="O5485" s="6" t="str">
        <f t="shared" si="345"/>
        <v>Medium Satisfaction</v>
      </c>
      <c r="P5485" s="6" t="str">
        <f>IF(ev_charging_network_usage_!$H5485&lt;30,"Short Charging",IF(ev_charging_network_usage_!$H5485&lt;=60,"Medium Charging","Long Charging"))</f>
        <v>Long Charging</v>
      </c>
      <c r="Q5485" s="6">
        <f t="shared" si="344"/>
        <v>1</v>
      </c>
      <c r="R5485" s="30">
        <f t="shared" si="342"/>
        <v>0.42708333333333331</v>
      </c>
      <c r="S5485" s="28">
        <f t="shared" si="343"/>
        <v>44986</v>
      </c>
      <c r="T5485" s="28"/>
    </row>
    <row r="5486" spans="1:20" ht="13.2" x14ac:dyDescent="0.25">
      <c r="A5486" s="7" t="s">
        <v>12115</v>
      </c>
      <c r="B5486" s="7" t="s">
        <v>78</v>
      </c>
      <c r="C5486" s="7" t="s">
        <v>21</v>
      </c>
      <c r="D5486" s="7" t="s">
        <v>34</v>
      </c>
      <c r="E5486" s="7" t="s">
        <v>35</v>
      </c>
      <c r="F5486" s="7" t="s">
        <v>12116</v>
      </c>
      <c r="G5486" s="7" t="s">
        <v>12117</v>
      </c>
      <c r="H5486" s="7">
        <v>62</v>
      </c>
      <c r="I5486" s="7">
        <v>22.62</v>
      </c>
      <c r="J5486" s="7">
        <v>10</v>
      </c>
      <c r="K5486" s="7">
        <v>226.2</v>
      </c>
      <c r="L5486" s="7" t="s">
        <v>38</v>
      </c>
      <c r="M5486" s="9">
        <v>3</v>
      </c>
      <c r="N5486" s="6" t="str">
        <f>IF(ev_charging_network_usage_!$I5486&lt;=10,"Low",IF(ev_charging_network_usage_!$I5486&lt;=30,"Medium","High"))</f>
        <v>Medium</v>
      </c>
      <c r="O5486" s="6" t="str">
        <f t="shared" si="345"/>
        <v>Medium Satisfaction</v>
      </c>
      <c r="P5486" s="6" t="str">
        <f>IF(ev_charging_network_usage_!$H5486&lt;30,"Short Charging",IF(ev_charging_network_usage_!$H5486&lt;=60,"Medium Charging","Long Charging"))</f>
        <v>Long Charging</v>
      </c>
      <c r="Q5486" s="6">
        <f t="shared" si="344"/>
        <v>1</v>
      </c>
      <c r="R5486" s="30">
        <f t="shared" si="342"/>
        <v>0.38958333333333334</v>
      </c>
      <c r="S5486" s="28">
        <f t="shared" si="343"/>
        <v>45375</v>
      </c>
      <c r="T5486" s="28"/>
    </row>
    <row r="5487" spans="1:20" ht="13.2" x14ac:dyDescent="0.25">
      <c r="A5487" s="3" t="s">
        <v>12118</v>
      </c>
      <c r="B5487" s="3" t="s">
        <v>78</v>
      </c>
      <c r="C5487" s="3" t="s">
        <v>21</v>
      </c>
      <c r="D5487" s="3" t="s">
        <v>22</v>
      </c>
      <c r="E5487" s="3" t="s">
        <v>35</v>
      </c>
      <c r="F5487" s="3" t="s">
        <v>12119</v>
      </c>
      <c r="G5487" s="3" t="s">
        <v>12120</v>
      </c>
      <c r="H5487" s="3">
        <v>14</v>
      </c>
      <c r="I5487" s="3">
        <v>29.5</v>
      </c>
      <c r="J5487" s="3">
        <v>15</v>
      </c>
      <c r="K5487" s="3">
        <v>442.5</v>
      </c>
      <c r="L5487" s="3" t="s">
        <v>18</v>
      </c>
      <c r="M5487" s="5">
        <v>3</v>
      </c>
      <c r="N5487" s="6" t="str">
        <f>IF(ev_charging_network_usage_!$I5487&lt;=10,"Low",IF(ev_charging_network_usage_!$I5487&lt;=30,"Medium","High"))</f>
        <v>Medium</v>
      </c>
      <c r="O5487" s="6" t="str">
        <f t="shared" si="345"/>
        <v>Medium Satisfaction</v>
      </c>
      <c r="P5487" s="6" t="str">
        <f>IF(ev_charging_network_usage_!$H5487&lt;30,"Short Charging",IF(ev_charging_network_usage_!$H5487&lt;=60,"Medium Charging","Long Charging"))</f>
        <v>Short Charging</v>
      </c>
      <c r="Q5487" s="6">
        <f t="shared" si="344"/>
        <v>1</v>
      </c>
      <c r="R5487" s="30">
        <f t="shared" si="342"/>
        <v>0.10972222222222222</v>
      </c>
      <c r="S5487" s="28">
        <f t="shared" si="343"/>
        <v>45286</v>
      </c>
      <c r="T5487" s="28"/>
    </row>
    <row r="5488" spans="1:20" ht="13.2" x14ac:dyDescent="0.25">
      <c r="A5488" s="7" t="s">
        <v>12121</v>
      </c>
      <c r="B5488" s="7" t="s">
        <v>48</v>
      </c>
      <c r="C5488" s="7" t="s">
        <v>21</v>
      </c>
      <c r="D5488" s="7" t="s">
        <v>16</v>
      </c>
      <c r="E5488" s="7" t="s">
        <v>35</v>
      </c>
      <c r="F5488" s="7" t="s">
        <v>12122</v>
      </c>
      <c r="G5488" s="7" t="s">
        <v>12123</v>
      </c>
      <c r="H5488" s="7">
        <v>69</v>
      </c>
      <c r="I5488" s="7">
        <v>55.51</v>
      </c>
      <c r="J5488" s="7">
        <v>15</v>
      </c>
      <c r="K5488" s="7">
        <v>832.65</v>
      </c>
      <c r="L5488" s="7" t="s">
        <v>18</v>
      </c>
      <c r="M5488" s="9">
        <v>4</v>
      </c>
      <c r="N5488" s="6" t="str">
        <f>IF(ev_charging_network_usage_!$I5488&lt;=10,"Low",IF(ev_charging_network_usage_!$I5488&lt;=30,"Medium","High"))</f>
        <v>High</v>
      </c>
      <c r="O5488" s="6" t="str">
        <f t="shared" si="345"/>
        <v>Medium Satisfaction</v>
      </c>
      <c r="P5488" s="6" t="str">
        <f>IF(ev_charging_network_usage_!$H5488&lt;30,"Short Charging",IF(ev_charging_network_usage_!$H5488&lt;=60,"Medium Charging","Long Charging"))</f>
        <v>Long Charging</v>
      </c>
      <c r="Q5488" s="6">
        <f t="shared" si="344"/>
        <v>1</v>
      </c>
      <c r="R5488" s="30">
        <f t="shared" si="342"/>
        <v>0.65763888888888888</v>
      </c>
      <c r="S5488" s="28">
        <f t="shared" si="343"/>
        <v>45168</v>
      </c>
      <c r="T5488" s="28"/>
    </row>
    <row r="5489" spans="1:20" ht="13.2" x14ac:dyDescent="0.25">
      <c r="A5489" s="3" t="s">
        <v>12124</v>
      </c>
      <c r="B5489" s="3" t="s">
        <v>48</v>
      </c>
      <c r="C5489" s="3" t="s">
        <v>15</v>
      </c>
      <c r="D5489" s="3" t="s">
        <v>31</v>
      </c>
      <c r="E5489" s="3" t="s">
        <v>35</v>
      </c>
      <c r="F5489" s="3" t="s">
        <v>12125</v>
      </c>
      <c r="G5489" s="3" t="s">
        <v>12126</v>
      </c>
      <c r="H5489" s="3">
        <v>24</v>
      </c>
      <c r="I5489" s="3">
        <v>11.68</v>
      </c>
      <c r="J5489" s="3">
        <v>8</v>
      </c>
      <c r="K5489" s="3">
        <v>93.44</v>
      </c>
      <c r="L5489" s="3" t="s">
        <v>27</v>
      </c>
      <c r="M5489" s="5">
        <v>2</v>
      </c>
      <c r="N5489" s="6" t="str">
        <f>IF(ev_charging_network_usage_!$I5489&lt;=10,"Low",IF(ev_charging_network_usage_!$I5489&lt;=30,"Medium","High"))</f>
        <v>Medium</v>
      </c>
      <c r="O5489" s="6" t="str">
        <f t="shared" si="345"/>
        <v>Low Satisfaction</v>
      </c>
      <c r="P5489" s="6" t="str">
        <f>IF(ev_charging_network_usage_!$H5489&lt;30,"Short Charging",IF(ev_charging_network_usage_!$H5489&lt;=60,"Medium Charging","Long Charging"))</f>
        <v>Short Charging</v>
      </c>
      <c r="Q5489" s="6">
        <f t="shared" si="344"/>
        <v>3</v>
      </c>
      <c r="R5489" s="30">
        <f t="shared" si="342"/>
        <v>0.21388888888888888</v>
      </c>
      <c r="S5489" s="28">
        <f t="shared" si="343"/>
        <v>45470</v>
      </c>
      <c r="T5489" s="28"/>
    </row>
    <row r="5490" spans="1:20" ht="13.2" x14ac:dyDescent="0.25">
      <c r="A5490" s="7" t="s">
        <v>12127</v>
      </c>
      <c r="B5490" s="7" t="s">
        <v>43</v>
      </c>
      <c r="C5490" s="7" t="s">
        <v>21</v>
      </c>
      <c r="D5490" s="7" t="s">
        <v>16</v>
      </c>
      <c r="E5490" s="7" t="s">
        <v>35</v>
      </c>
      <c r="F5490" s="8">
        <v>45574.990277777775</v>
      </c>
      <c r="G5490" s="8">
        <v>45605.035416666666</v>
      </c>
      <c r="H5490" s="7">
        <v>65</v>
      </c>
      <c r="I5490" s="7">
        <v>49.87</v>
      </c>
      <c r="J5490" s="7">
        <v>15</v>
      </c>
      <c r="K5490" s="7">
        <v>748.05</v>
      </c>
      <c r="L5490" s="7" t="s">
        <v>38</v>
      </c>
      <c r="M5490" s="9">
        <v>1</v>
      </c>
      <c r="N5490" s="6" t="str">
        <f>IF(ev_charging_network_usage_!$I5490&lt;=10,"Low",IF(ev_charging_network_usage_!$I5490&lt;=30,"Medium","High"))</f>
        <v>High</v>
      </c>
      <c r="O5490" s="6" t="str">
        <f t="shared" si="345"/>
        <v>Low Satisfaction</v>
      </c>
      <c r="P5490" s="6" t="str">
        <f>IF(ev_charging_network_usage_!$H5490&lt;30,"Short Charging",IF(ev_charging_network_usage_!$H5490&lt;=60,"Medium Charging","Long Charging"))</f>
        <v>Long Charging</v>
      </c>
      <c r="Q5490" s="6">
        <f t="shared" si="344"/>
        <v>1</v>
      </c>
      <c r="R5490" s="30">
        <f t="shared" si="342"/>
        <v>0.99027777777777781</v>
      </c>
      <c r="S5490" s="28">
        <f t="shared" si="343"/>
        <v>45574</v>
      </c>
      <c r="T5490" s="28"/>
    </row>
    <row r="5491" spans="1:20" ht="13.2" x14ac:dyDescent="0.25">
      <c r="A5491" s="3" t="s">
        <v>12128</v>
      </c>
      <c r="B5491" s="3" t="s">
        <v>78</v>
      </c>
      <c r="C5491" s="3" t="s">
        <v>15</v>
      </c>
      <c r="D5491" s="3" t="s">
        <v>16</v>
      </c>
      <c r="E5491" s="3" t="s">
        <v>17</v>
      </c>
      <c r="F5491" s="3" t="s">
        <v>12129</v>
      </c>
      <c r="G5491" s="3" t="s">
        <v>12130</v>
      </c>
      <c r="H5491" s="3">
        <v>28</v>
      </c>
      <c r="I5491" s="3">
        <v>11.96</v>
      </c>
      <c r="J5491" s="3">
        <v>15</v>
      </c>
      <c r="K5491" s="3">
        <v>179.4</v>
      </c>
      <c r="L5491" s="3" t="s">
        <v>38</v>
      </c>
      <c r="M5491" s="5">
        <v>5</v>
      </c>
      <c r="N5491" s="6" t="str">
        <f>IF(ev_charging_network_usage_!$I5491&lt;=10,"Low",IF(ev_charging_network_usage_!$I5491&lt;=30,"Medium","High"))</f>
        <v>Medium</v>
      </c>
      <c r="O5491" s="6" t="str">
        <f t="shared" si="345"/>
        <v>High Satisfaction</v>
      </c>
      <c r="P5491" s="6" t="str">
        <f>IF(ev_charging_network_usage_!$H5491&lt;30,"Short Charging",IF(ev_charging_network_usage_!$H5491&lt;=60,"Medium Charging","Long Charging"))</f>
        <v>Short Charging</v>
      </c>
      <c r="Q5491" s="6">
        <f t="shared" si="344"/>
        <v>3</v>
      </c>
      <c r="R5491" s="30">
        <f t="shared" si="342"/>
        <v>0.85</v>
      </c>
      <c r="S5491" s="28">
        <f t="shared" si="343"/>
        <v>45151</v>
      </c>
      <c r="T5491" s="28"/>
    </row>
    <row r="5492" spans="1:20" ht="13.2" x14ac:dyDescent="0.25">
      <c r="A5492" s="7" t="s">
        <v>12131</v>
      </c>
      <c r="B5492" s="7" t="s">
        <v>78</v>
      </c>
      <c r="C5492" s="7" t="s">
        <v>21</v>
      </c>
      <c r="D5492" s="7" t="s">
        <v>22</v>
      </c>
      <c r="E5492" s="7" t="s">
        <v>17</v>
      </c>
      <c r="F5492" s="8">
        <v>45200.452777777777</v>
      </c>
      <c r="G5492" s="8">
        <v>45200.498611111114</v>
      </c>
      <c r="H5492" s="7">
        <v>66</v>
      </c>
      <c r="I5492" s="7">
        <v>14.67</v>
      </c>
      <c r="J5492" s="7">
        <v>10</v>
      </c>
      <c r="K5492" s="7">
        <v>146.69999999999999</v>
      </c>
      <c r="L5492" s="7" t="s">
        <v>27</v>
      </c>
      <c r="M5492" s="9">
        <v>4</v>
      </c>
      <c r="N5492" s="6" t="str">
        <f>IF(ev_charging_network_usage_!$I5492&lt;=10,"Low",IF(ev_charging_network_usage_!$I5492&lt;=30,"Medium","High"))</f>
        <v>Medium</v>
      </c>
      <c r="O5492" s="6" t="str">
        <f t="shared" si="345"/>
        <v>Medium Satisfaction</v>
      </c>
      <c r="P5492" s="6" t="str">
        <f>IF(ev_charging_network_usage_!$H5492&lt;30,"Short Charging",IF(ev_charging_network_usage_!$H5492&lt;=60,"Medium Charging","Long Charging"))</f>
        <v>Long Charging</v>
      </c>
      <c r="Q5492" s="6">
        <f t="shared" si="344"/>
        <v>1</v>
      </c>
      <c r="R5492" s="30">
        <f t="shared" si="342"/>
        <v>0.45277777777777778</v>
      </c>
      <c r="S5492" s="28">
        <f t="shared" si="343"/>
        <v>45200</v>
      </c>
      <c r="T5492" s="28"/>
    </row>
    <row r="5493" spans="1:20" ht="13.2" x14ac:dyDescent="0.25">
      <c r="A5493" s="3" t="s">
        <v>12132</v>
      </c>
      <c r="B5493" s="3" t="s">
        <v>29</v>
      </c>
      <c r="C5493" s="3" t="s">
        <v>15</v>
      </c>
      <c r="D5493" s="3" t="s">
        <v>22</v>
      </c>
      <c r="E5493" s="3" t="s">
        <v>17</v>
      </c>
      <c r="F5493" s="3" t="s">
        <v>12133</v>
      </c>
      <c r="G5493" s="3" t="s">
        <v>12134</v>
      </c>
      <c r="H5493" s="3">
        <v>84</v>
      </c>
      <c r="I5493" s="3">
        <v>54.69</v>
      </c>
      <c r="J5493" s="3">
        <v>12</v>
      </c>
      <c r="K5493" s="3">
        <v>656.28</v>
      </c>
      <c r="L5493" s="3" t="s">
        <v>38</v>
      </c>
      <c r="M5493" s="5">
        <v>3</v>
      </c>
      <c r="N5493" s="6" t="str">
        <f>IF(ev_charging_network_usage_!$I5493&lt;=10,"Low",IF(ev_charging_network_usage_!$I5493&lt;=30,"Medium","High"))</f>
        <v>High</v>
      </c>
      <c r="O5493" s="6" t="str">
        <f t="shared" si="345"/>
        <v>Medium Satisfaction</v>
      </c>
      <c r="P5493" s="6" t="str">
        <f>IF(ev_charging_network_usage_!$H5493&lt;30,"Short Charging",IF(ev_charging_network_usage_!$H5493&lt;=60,"Medium Charging","Long Charging"))</f>
        <v>Long Charging</v>
      </c>
      <c r="Q5493" s="6">
        <f t="shared" si="344"/>
        <v>3</v>
      </c>
      <c r="R5493" s="30">
        <f t="shared" si="342"/>
        <v>0.81944444444444442</v>
      </c>
      <c r="S5493" s="28">
        <f t="shared" si="343"/>
        <v>45436</v>
      </c>
      <c r="T5493" s="28"/>
    </row>
    <row r="5494" spans="1:20" ht="13.2" x14ac:dyDescent="0.25">
      <c r="A5494" s="7" t="s">
        <v>12135</v>
      </c>
      <c r="B5494" s="7" t="s">
        <v>48</v>
      </c>
      <c r="C5494" s="7" t="s">
        <v>15</v>
      </c>
      <c r="D5494" s="7" t="s">
        <v>34</v>
      </c>
      <c r="E5494" s="7" t="s">
        <v>17</v>
      </c>
      <c r="F5494" s="7" t="s">
        <v>12136</v>
      </c>
      <c r="G5494" s="7" t="s">
        <v>7905</v>
      </c>
      <c r="H5494" s="7">
        <v>70</v>
      </c>
      <c r="I5494" s="7">
        <v>44.15</v>
      </c>
      <c r="J5494" s="7">
        <v>15</v>
      </c>
      <c r="K5494" s="7">
        <v>662.25</v>
      </c>
      <c r="L5494" s="7" t="s">
        <v>23</v>
      </c>
      <c r="M5494" s="9">
        <v>2</v>
      </c>
      <c r="N5494" s="6" t="str">
        <f>IF(ev_charging_network_usage_!$I5494&lt;=10,"Low",IF(ev_charging_network_usage_!$I5494&lt;=30,"Medium","High"))</f>
        <v>High</v>
      </c>
      <c r="O5494" s="6" t="str">
        <f t="shared" si="345"/>
        <v>Low Satisfaction</v>
      </c>
      <c r="P5494" s="6" t="str">
        <f>IF(ev_charging_network_usage_!$H5494&lt;30,"Short Charging",IF(ev_charging_network_usage_!$H5494&lt;=60,"Medium Charging","Long Charging"))</f>
        <v>Long Charging</v>
      </c>
      <c r="Q5494" s="6">
        <f t="shared" si="344"/>
        <v>3</v>
      </c>
      <c r="R5494" s="30">
        <f t="shared" si="342"/>
        <v>0.81319444444444444</v>
      </c>
      <c r="S5494" s="28">
        <f t="shared" si="343"/>
        <v>45549</v>
      </c>
      <c r="T5494" s="28"/>
    </row>
    <row r="5495" spans="1:20" ht="13.2" x14ac:dyDescent="0.25">
      <c r="A5495" s="3" t="s">
        <v>12137</v>
      </c>
      <c r="B5495" s="3" t="s">
        <v>43</v>
      </c>
      <c r="C5495" s="3" t="s">
        <v>30</v>
      </c>
      <c r="D5495" s="3" t="s">
        <v>22</v>
      </c>
      <c r="E5495" s="3" t="s">
        <v>17</v>
      </c>
      <c r="F5495" s="4">
        <v>45513.529861111114</v>
      </c>
      <c r="G5495" s="4">
        <v>45513.54583333333</v>
      </c>
      <c r="H5495" s="3">
        <v>23</v>
      </c>
      <c r="I5495" s="3">
        <v>38.08</v>
      </c>
      <c r="J5495" s="3">
        <v>12</v>
      </c>
      <c r="K5495" s="3">
        <v>456.96</v>
      </c>
      <c r="L5495" s="3" t="s">
        <v>27</v>
      </c>
      <c r="M5495" s="5">
        <v>5</v>
      </c>
      <c r="N5495" s="6" t="str">
        <f>IF(ev_charging_network_usage_!$I5495&lt;=10,"Low",IF(ev_charging_network_usage_!$I5495&lt;=30,"Medium","High"))</f>
        <v>High</v>
      </c>
      <c r="O5495" s="6" t="str">
        <f t="shared" si="345"/>
        <v>High Satisfaction</v>
      </c>
      <c r="P5495" s="6" t="str">
        <f>IF(ev_charging_network_usage_!$H5495&lt;30,"Short Charging",IF(ev_charging_network_usage_!$H5495&lt;=60,"Medium Charging","Long Charging"))</f>
        <v>Short Charging</v>
      </c>
      <c r="Q5495" s="6">
        <f t="shared" si="344"/>
        <v>2</v>
      </c>
      <c r="R5495" s="30">
        <f t="shared" si="342"/>
        <v>0.52986111111111112</v>
      </c>
      <c r="S5495" s="28">
        <f t="shared" si="343"/>
        <v>45513</v>
      </c>
      <c r="T5495" s="28"/>
    </row>
    <row r="5496" spans="1:20" ht="13.2" x14ac:dyDescent="0.25">
      <c r="A5496" s="7" t="s">
        <v>12138</v>
      </c>
      <c r="B5496" s="7" t="s">
        <v>48</v>
      </c>
      <c r="C5496" s="7" t="s">
        <v>15</v>
      </c>
      <c r="D5496" s="7" t="s">
        <v>22</v>
      </c>
      <c r="E5496" s="7" t="s">
        <v>17</v>
      </c>
      <c r="F5496" s="7" t="s">
        <v>12139</v>
      </c>
      <c r="G5496" s="7" t="s">
        <v>12140</v>
      </c>
      <c r="H5496" s="7">
        <v>47</v>
      </c>
      <c r="I5496" s="7">
        <v>18.46</v>
      </c>
      <c r="J5496" s="7">
        <v>12</v>
      </c>
      <c r="K5496" s="7">
        <v>221.52</v>
      </c>
      <c r="L5496" s="7" t="s">
        <v>18</v>
      </c>
      <c r="M5496" s="9">
        <v>5</v>
      </c>
      <c r="N5496" s="6" t="str">
        <f>IF(ev_charging_network_usage_!$I5496&lt;=10,"Low",IF(ev_charging_network_usage_!$I5496&lt;=30,"Medium","High"))</f>
        <v>Medium</v>
      </c>
      <c r="O5496" s="6" t="str">
        <f t="shared" si="345"/>
        <v>High Satisfaction</v>
      </c>
      <c r="P5496" s="6" t="str">
        <f>IF(ev_charging_network_usage_!$H5496&lt;30,"Short Charging",IF(ev_charging_network_usage_!$H5496&lt;=60,"Medium Charging","Long Charging"))</f>
        <v>Medium Charging</v>
      </c>
      <c r="Q5496" s="6">
        <f t="shared" si="344"/>
        <v>3</v>
      </c>
      <c r="R5496" s="30">
        <f t="shared" si="342"/>
        <v>0.28402777777777777</v>
      </c>
      <c r="S5496" s="28">
        <f t="shared" si="343"/>
        <v>44941</v>
      </c>
      <c r="T5496" s="28"/>
    </row>
    <row r="5497" spans="1:20" ht="13.2" x14ac:dyDescent="0.25">
      <c r="A5497" s="3" t="s">
        <v>12141</v>
      </c>
      <c r="B5497" s="3" t="s">
        <v>43</v>
      </c>
      <c r="C5497" s="3" t="s">
        <v>30</v>
      </c>
      <c r="D5497" s="3" t="s">
        <v>34</v>
      </c>
      <c r="E5497" s="3" t="s">
        <v>17</v>
      </c>
      <c r="F5497" s="3" t="s">
        <v>12142</v>
      </c>
      <c r="G5497" s="3" t="s">
        <v>12143</v>
      </c>
      <c r="H5497" s="3">
        <v>55</v>
      </c>
      <c r="I5497" s="3">
        <v>18.21</v>
      </c>
      <c r="J5497" s="3">
        <v>12</v>
      </c>
      <c r="K5497" s="3">
        <v>218.52</v>
      </c>
      <c r="L5497" s="3" t="s">
        <v>18</v>
      </c>
      <c r="M5497" s="5">
        <v>2</v>
      </c>
      <c r="N5497" s="6" t="str">
        <f>IF(ev_charging_network_usage_!$I5497&lt;=10,"Low",IF(ev_charging_network_usage_!$I5497&lt;=30,"Medium","High"))</f>
        <v>Medium</v>
      </c>
      <c r="O5497" s="6" t="str">
        <f t="shared" si="345"/>
        <v>Low Satisfaction</v>
      </c>
      <c r="P5497" s="6" t="str">
        <f>IF(ev_charging_network_usage_!$H5497&lt;30,"Short Charging",IF(ev_charging_network_usage_!$H5497&lt;=60,"Medium Charging","Long Charging"))</f>
        <v>Medium Charging</v>
      </c>
      <c r="Q5497" s="6">
        <f t="shared" si="344"/>
        <v>2</v>
      </c>
      <c r="R5497" s="30">
        <f t="shared" si="342"/>
        <v>0.6743055555555556</v>
      </c>
      <c r="S5497" s="28">
        <f t="shared" si="343"/>
        <v>45274</v>
      </c>
      <c r="T5497" s="28"/>
    </row>
    <row r="5498" spans="1:20" ht="13.2" x14ac:dyDescent="0.25">
      <c r="A5498" s="7" t="s">
        <v>12144</v>
      </c>
      <c r="B5498" s="7" t="s">
        <v>48</v>
      </c>
      <c r="C5498" s="7" t="s">
        <v>21</v>
      </c>
      <c r="D5498" s="7" t="s">
        <v>31</v>
      </c>
      <c r="E5498" s="7" t="s">
        <v>35</v>
      </c>
      <c r="F5498" s="7" t="s">
        <v>12145</v>
      </c>
      <c r="G5498" s="7" t="s">
        <v>12146</v>
      </c>
      <c r="H5498" s="7">
        <v>66</v>
      </c>
      <c r="I5498" s="7">
        <v>2.64</v>
      </c>
      <c r="J5498" s="7">
        <v>15</v>
      </c>
      <c r="K5498" s="7">
        <v>39.6</v>
      </c>
      <c r="L5498" s="7" t="s">
        <v>18</v>
      </c>
      <c r="M5498" s="9">
        <v>5</v>
      </c>
      <c r="N5498" s="6" t="str">
        <f>IF(ev_charging_network_usage_!$I5498&lt;=10,"Low",IF(ev_charging_network_usage_!$I5498&lt;=30,"Medium","High"))</f>
        <v>Low</v>
      </c>
      <c r="O5498" s="6" t="str">
        <f t="shared" si="345"/>
        <v>High Satisfaction</v>
      </c>
      <c r="P5498" s="6" t="str">
        <f>IF(ev_charging_network_usage_!$H5498&lt;30,"Short Charging",IF(ev_charging_network_usage_!$H5498&lt;=60,"Medium Charging","Long Charging"))</f>
        <v>Long Charging</v>
      </c>
      <c r="Q5498" s="6">
        <f t="shared" si="344"/>
        <v>1</v>
      </c>
      <c r="R5498" s="30">
        <f t="shared" si="342"/>
        <v>0.72499999999999998</v>
      </c>
      <c r="S5498" s="28">
        <f t="shared" si="343"/>
        <v>45037</v>
      </c>
      <c r="T5498" s="28"/>
    </row>
    <row r="5499" spans="1:20" ht="13.2" x14ac:dyDescent="0.25">
      <c r="A5499" s="3" t="s">
        <v>12147</v>
      </c>
      <c r="B5499" s="3" t="s">
        <v>14</v>
      </c>
      <c r="C5499" s="3" t="s">
        <v>30</v>
      </c>
      <c r="D5499" s="3" t="s">
        <v>31</v>
      </c>
      <c r="E5499" s="3" t="s">
        <v>35</v>
      </c>
      <c r="F5499" s="3" t="s">
        <v>12148</v>
      </c>
      <c r="G5499" s="3" t="s">
        <v>12149</v>
      </c>
      <c r="H5499" s="3">
        <v>95</v>
      </c>
      <c r="I5499" s="3">
        <v>33.19</v>
      </c>
      <c r="J5499" s="3">
        <v>10</v>
      </c>
      <c r="K5499" s="3">
        <v>331.9</v>
      </c>
      <c r="L5499" s="3" t="s">
        <v>23</v>
      </c>
      <c r="M5499" s="5">
        <v>4</v>
      </c>
      <c r="N5499" s="6" t="str">
        <f>IF(ev_charging_network_usage_!$I5499&lt;=10,"Low",IF(ev_charging_network_usage_!$I5499&lt;=30,"Medium","High"))</f>
        <v>High</v>
      </c>
      <c r="O5499" s="6" t="str">
        <f t="shared" si="345"/>
        <v>Medium Satisfaction</v>
      </c>
      <c r="P5499" s="6" t="str">
        <f>IF(ev_charging_network_usage_!$H5499&lt;30,"Short Charging",IF(ev_charging_network_usage_!$H5499&lt;=60,"Medium Charging","Long Charging"))</f>
        <v>Long Charging</v>
      </c>
      <c r="Q5499" s="6">
        <f t="shared" si="344"/>
        <v>2</v>
      </c>
      <c r="R5499" s="30">
        <f t="shared" si="342"/>
        <v>0.11388888888888889</v>
      </c>
      <c r="S5499" s="28">
        <f t="shared" si="343"/>
        <v>44943</v>
      </c>
      <c r="T5499" s="28"/>
    </row>
    <row r="5500" spans="1:20" ht="13.2" x14ac:dyDescent="0.25">
      <c r="A5500" s="7" t="s">
        <v>12150</v>
      </c>
      <c r="B5500" s="7" t="s">
        <v>55</v>
      </c>
      <c r="C5500" s="7" t="s">
        <v>30</v>
      </c>
      <c r="D5500" s="7" t="s">
        <v>16</v>
      </c>
      <c r="E5500" s="7" t="s">
        <v>17</v>
      </c>
      <c r="F5500" s="7" t="s">
        <v>12151</v>
      </c>
      <c r="G5500" s="7" t="s">
        <v>12152</v>
      </c>
      <c r="H5500" s="7">
        <v>77</v>
      </c>
      <c r="I5500" s="7">
        <v>19.239999999999998</v>
      </c>
      <c r="J5500" s="7">
        <v>15</v>
      </c>
      <c r="K5500" s="7">
        <v>288.60000000000002</v>
      </c>
      <c r="L5500" s="7" t="s">
        <v>18</v>
      </c>
      <c r="M5500" s="9">
        <v>2</v>
      </c>
      <c r="N5500" s="6" t="str">
        <f>IF(ev_charging_network_usage_!$I5500&lt;=10,"Low",IF(ev_charging_network_usage_!$I5500&lt;=30,"Medium","High"))</f>
        <v>Medium</v>
      </c>
      <c r="O5500" s="6" t="str">
        <f t="shared" si="345"/>
        <v>Low Satisfaction</v>
      </c>
      <c r="P5500" s="6" t="str">
        <f>IF(ev_charging_network_usage_!$H5500&lt;30,"Short Charging",IF(ev_charging_network_usage_!$H5500&lt;=60,"Medium Charging","Long Charging"))</f>
        <v>Long Charging</v>
      </c>
      <c r="Q5500" s="6">
        <f t="shared" si="344"/>
        <v>2</v>
      </c>
      <c r="R5500" s="30">
        <f t="shared" si="342"/>
        <v>0.14027777777777778</v>
      </c>
      <c r="S5500" s="28">
        <f t="shared" si="343"/>
        <v>45491</v>
      </c>
      <c r="T5500" s="28"/>
    </row>
    <row r="5501" spans="1:20" ht="13.2" x14ac:dyDescent="0.25">
      <c r="A5501" s="3" t="s">
        <v>12153</v>
      </c>
      <c r="B5501" s="3" t="s">
        <v>29</v>
      </c>
      <c r="C5501" s="3" t="s">
        <v>15</v>
      </c>
      <c r="D5501" s="3" t="s">
        <v>31</v>
      </c>
      <c r="E5501" s="3" t="s">
        <v>35</v>
      </c>
      <c r="F5501" s="3" t="s">
        <v>12154</v>
      </c>
      <c r="G5501" s="3" t="s">
        <v>12155</v>
      </c>
      <c r="H5501" s="3">
        <v>90</v>
      </c>
      <c r="I5501" s="3">
        <v>20.99</v>
      </c>
      <c r="J5501" s="3">
        <v>8</v>
      </c>
      <c r="K5501" s="3">
        <v>167.92</v>
      </c>
      <c r="L5501" s="3" t="s">
        <v>38</v>
      </c>
      <c r="M5501" s="5">
        <v>1</v>
      </c>
      <c r="N5501" s="6" t="str">
        <f>IF(ev_charging_network_usage_!$I5501&lt;=10,"Low",IF(ev_charging_network_usage_!$I5501&lt;=30,"Medium","High"))</f>
        <v>Medium</v>
      </c>
      <c r="O5501" s="6" t="str">
        <f t="shared" si="345"/>
        <v>Low Satisfaction</v>
      </c>
      <c r="P5501" s="6" t="str">
        <f>IF(ev_charging_network_usage_!$H5501&lt;30,"Short Charging",IF(ev_charging_network_usage_!$H5501&lt;=60,"Medium Charging","Long Charging"))</f>
        <v>Long Charging</v>
      </c>
      <c r="Q5501" s="6">
        <f t="shared" si="344"/>
        <v>3</v>
      </c>
      <c r="R5501" s="30">
        <f t="shared" si="342"/>
        <v>0.05</v>
      </c>
      <c r="S5501" s="28">
        <f t="shared" si="343"/>
        <v>45002</v>
      </c>
      <c r="T5501" s="28"/>
    </row>
    <row r="5502" spans="1:20" ht="13.2" x14ac:dyDescent="0.25">
      <c r="A5502" s="7" t="s">
        <v>12156</v>
      </c>
      <c r="B5502" s="7" t="s">
        <v>59</v>
      </c>
      <c r="C5502" s="7" t="s">
        <v>30</v>
      </c>
      <c r="D5502" s="7" t="s">
        <v>31</v>
      </c>
      <c r="E5502" s="7" t="s">
        <v>17</v>
      </c>
      <c r="F5502" s="7" t="s">
        <v>12157</v>
      </c>
      <c r="G5502" s="7" t="s">
        <v>12158</v>
      </c>
      <c r="H5502" s="7">
        <v>51</v>
      </c>
      <c r="I5502" s="7">
        <v>40.9</v>
      </c>
      <c r="J5502" s="7">
        <v>8</v>
      </c>
      <c r="K5502" s="7">
        <v>327.2</v>
      </c>
      <c r="L5502" s="7" t="s">
        <v>27</v>
      </c>
      <c r="M5502" s="9">
        <v>3</v>
      </c>
      <c r="N5502" s="6" t="str">
        <f>IF(ev_charging_network_usage_!$I5502&lt;=10,"Low",IF(ev_charging_network_usage_!$I5502&lt;=30,"Medium","High"))</f>
        <v>High</v>
      </c>
      <c r="O5502" s="6" t="str">
        <f t="shared" si="345"/>
        <v>Medium Satisfaction</v>
      </c>
      <c r="P5502" s="6" t="str">
        <f>IF(ev_charging_network_usage_!$H5502&lt;30,"Short Charging",IF(ev_charging_network_usage_!$H5502&lt;=60,"Medium Charging","Long Charging"))</f>
        <v>Medium Charging</v>
      </c>
      <c r="Q5502" s="6">
        <f t="shared" si="344"/>
        <v>2</v>
      </c>
      <c r="R5502" s="30">
        <f t="shared" si="342"/>
        <v>0.2722222222222222</v>
      </c>
      <c r="S5502" s="28">
        <f t="shared" si="343"/>
        <v>45439</v>
      </c>
      <c r="T5502" s="28"/>
    </row>
    <row r="5503" spans="1:20" ht="13.2" x14ac:dyDescent="0.25">
      <c r="A5503" s="3" t="s">
        <v>12159</v>
      </c>
      <c r="B5503" s="3" t="s">
        <v>78</v>
      </c>
      <c r="C5503" s="3" t="s">
        <v>15</v>
      </c>
      <c r="D5503" s="3" t="s">
        <v>34</v>
      </c>
      <c r="E5503" s="3" t="s">
        <v>17</v>
      </c>
      <c r="F5503" s="3" t="s">
        <v>12160</v>
      </c>
      <c r="G5503" s="3" t="s">
        <v>12161</v>
      </c>
      <c r="H5503" s="3">
        <v>68</v>
      </c>
      <c r="I5503" s="3">
        <v>41.21</v>
      </c>
      <c r="J5503" s="3">
        <v>12</v>
      </c>
      <c r="K5503" s="3">
        <v>494.52</v>
      </c>
      <c r="L5503" s="3" t="s">
        <v>23</v>
      </c>
      <c r="M5503" s="5">
        <v>2</v>
      </c>
      <c r="N5503" s="6" t="str">
        <f>IF(ev_charging_network_usage_!$I5503&lt;=10,"Low",IF(ev_charging_network_usage_!$I5503&lt;=30,"Medium","High"))</f>
        <v>High</v>
      </c>
      <c r="O5503" s="6" t="str">
        <f t="shared" si="345"/>
        <v>Low Satisfaction</v>
      </c>
      <c r="P5503" s="6" t="str">
        <f>IF(ev_charging_network_usage_!$H5503&lt;30,"Short Charging",IF(ev_charging_network_usage_!$H5503&lt;=60,"Medium Charging","Long Charging"))</f>
        <v>Long Charging</v>
      </c>
      <c r="Q5503" s="6">
        <f t="shared" si="344"/>
        <v>3</v>
      </c>
      <c r="R5503" s="30">
        <f t="shared" si="342"/>
        <v>0.88055555555555554</v>
      </c>
      <c r="S5503" s="28">
        <f t="shared" si="343"/>
        <v>45094</v>
      </c>
      <c r="T5503" s="28"/>
    </row>
    <row r="5504" spans="1:20" ht="13.2" x14ac:dyDescent="0.25">
      <c r="A5504" s="7" t="s">
        <v>12162</v>
      </c>
      <c r="B5504" s="7" t="s">
        <v>78</v>
      </c>
      <c r="C5504" s="7" t="s">
        <v>15</v>
      </c>
      <c r="D5504" s="7" t="s">
        <v>16</v>
      </c>
      <c r="E5504" s="7" t="s">
        <v>35</v>
      </c>
      <c r="F5504" s="7" t="s">
        <v>12163</v>
      </c>
      <c r="G5504" s="7" t="s">
        <v>12164</v>
      </c>
      <c r="H5504" s="7">
        <v>55</v>
      </c>
      <c r="I5504" s="7">
        <v>45.14</v>
      </c>
      <c r="J5504" s="7">
        <v>12</v>
      </c>
      <c r="K5504" s="7">
        <v>541.67999999999995</v>
      </c>
      <c r="L5504" s="7" t="s">
        <v>18</v>
      </c>
      <c r="M5504" s="9">
        <v>3</v>
      </c>
      <c r="N5504" s="6" t="str">
        <f>IF(ev_charging_network_usage_!$I5504&lt;=10,"Low",IF(ev_charging_network_usage_!$I5504&lt;=30,"Medium","High"))</f>
        <v>High</v>
      </c>
      <c r="O5504" s="6" t="str">
        <f t="shared" si="345"/>
        <v>Medium Satisfaction</v>
      </c>
      <c r="P5504" s="6" t="str">
        <f>IF(ev_charging_network_usage_!$H5504&lt;30,"Short Charging",IF(ev_charging_network_usage_!$H5504&lt;=60,"Medium Charging","Long Charging"))</f>
        <v>Medium Charging</v>
      </c>
      <c r="Q5504" s="6">
        <f t="shared" si="344"/>
        <v>3</v>
      </c>
      <c r="R5504" s="30">
        <f t="shared" si="342"/>
        <v>8.3333333333333329E-2</v>
      </c>
      <c r="S5504" s="28">
        <f t="shared" si="343"/>
        <v>45076</v>
      </c>
      <c r="T5504" s="28"/>
    </row>
    <row r="5505" spans="1:20" ht="13.2" x14ac:dyDescent="0.25">
      <c r="A5505" s="3" t="s">
        <v>12165</v>
      </c>
      <c r="B5505" s="3" t="s">
        <v>43</v>
      </c>
      <c r="C5505" s="3" t="s">
        <v>21</v>
      </c>
      <c r="D5505" s="3" t="s">
        <v>34</v>
      </c>
      <c r="E5505" s="3" t="s">
        <v>17</v>
      </c>
      <c r="F5505" s="3" t="s">
        <v>12166</v>
      </c>
      <c r="G5505" s="3" t="s">
        <v>12167</v>
      </c>
      <c r="H5505" s="3">
        <v>37</v>
      </c>
      <c r="I5505" s="3">
        <v>29.38</v>
      </c>
      <c r="J5505" s="3">
        <v>15</v>
      </c>
      <c r="K5505" s="3">
        <v>440.7</v>
      </c>
      <c r="L5505" s="3" t="s">
        <v>38</v>
      </c>
      <c r="M5505" s="5">
        <v>5</v>
      </c>
      <c r="N5505" s="6" t="str">
        <f>IF(ev_charging_network_usage_!$I5505&lt;=10,"Low",IF(ev_charging_network_usage_!$I5505&lt;=30,"Medium","High"))</f>
        <v>Medium</v>
      </c>
      <c r="O5505" s="6" t="str">
        <f t="shared" si="345"/>
        <v>High Satisfaction</v>
      </c>
      <c r="P5505" s="6" t="str">
        <f>IF(ev_charging_network_usage_!$H5505&lt;30,"Short Charging",IF(ev_charging_network_usage_!$H5505&lt;=60,"Medium Charging","Long Charging"))</f>
        <v>Medium Charging</v>
      </c>
      <c r="Q5505" s="6">
        <f t="shared" si="344"/>
        <v>1</v>
      </c>
      <c r="R5505" s="30">
        <f t="shared" si="342"/>
        <v>0.39374999999999999</v>
      </c>
      <c r="S5505" s="28">
        <f t="shared" si="343"/>
        <v>44951</v>
      </c>
      <c r="T5505" s="28"/>
    </row>
    <row r="5506" spans="1:20" ht="13.2" x14ac:dyDescent="0.25">
      <c r="A5506" s="7" t="s">
        <v>12168</v>
      </c>
      <c r="B5506" s="7" t="s">
        <v>59</v>
      </c>
      <c r="C5506" s="7" t="s">
        <v>30</v>
      </c>
      <c r="D5506" s="7" t="s">
        <v>16</v>
      </c>
      <c r="E5506" s="7" t="s">
        <v>17</v>
      </c>
      <c r="F5506" s="8">
        <v>45056.974999999999</v>
      </c>
      <c r="G5506" s="8">
        <v>45087.04791666667</v>
      </c>
      <c r="H5506" s="7">
        <v>105</v>
      </c>
      <c r="I5506" s="7">
        <v>51.29</v>
      </c>
      <c r="J5506" s="7">
        <v>10</v>
      </c>
      <c r="K5506" s="7">
        <v>512.9</v>
      </c>
      <c r="L5506" s="7" t="s">
        <v>18</v>
      </c>
      <c r="M5506" s="9">
        <v>5</v>
      </c>
      <c r="N5506" s="6" t="str">
        <f>IF(ev_charging_network_usage_!$I5506&lt;=10,"Low",IF(ev_charging_network_usage_!$I5506&lt;=30,"Medium","High"))</f>
        <v>High</v>
      </c>
      <c r="O5506" s="6" t="str">
        <f t="shared" si="345"/>
        <v>High Satisfaction</v>
      </c>
      <c r="P5506" s="6" t="str">
        <f>IF(ev_charging_network_usage_!$H5506&lt;30,"Short Charging",IF(ev_charging_network_usage_!$H5506&lt;=60,"Medium Charging","Long Charging"))</f>
        <v>Long Charging</v>
      </c>
      <c r="Q5506" s="6">
        <f t="shared" si="344"/>
        <v>2</v>
      </c>
      <c r="R5506" s="30">
        <f t="shared" ref="R5506:R5569" si="346">TIME(HOUR(F5506),MINUTE(F5506),SECOND(F5506))</f>
        <v>0.97499999999999998</v>
      </c>
      <c r="S5506" s="28">
        <f t="shared" ref="S5506:S5569" si="347">DATE(YEAR(F5506),MONTH(F5506),DAY(F5506))</f>
        <v>45056</v>
      </c>
      <c r="T5506" s="28"/>
    </row>
    <row r="5507" spans="1:20" ht="13.2" x14ac:dyDescent="0.25">
      <c r="A5507" s="3" t="s">
        <v>12169</v>
      </c>
      <c r="B5507" s="3" t="s">
        <v>43</v>
      </c>
      <c r="C5507" s="3" t="s">
        <v>30</v>
      </c>
      <c r="D5507" s="3" t="s">
        <v>22</v>
      </c>
      <c r="E5507" s="3" t="s">
        <v>35</v>
      </c>
      <c r="F5507" s="3" t="s">
        <v>12170</v>
      </c>
      <c r="G5507" s="3" t="s">
        <v>12171</v>
      </c>
      <c r="H5507" s="3">
        <v>50</v>
      </c>
      <c r="I5507" s="3">
        <v>52.04</v>
      </c>
      <c r="J5507" s="3">
        <v>12</v>
      </c>
      <c r="K5507" s="3">
        <v>624.48</v>
      </c>
      <c r="L5507" s="3" t="s">
        <v>38</v>
      </c>
      <c r="M5507" s="5">
        <v>3</v>
      </c>
      <c r="N5507" s="6" t="str">
        <f>IF(ev_charging_network_usage_!$I5507&lt;=10,"Low",IF(ev_charging_network_usage_!$I5507&lt;=30,"Medium","High"))</f>
        <v>High</v>
      </c>
      <c r="O5507" s="6" t="str">
        <f t="shared" si="345"/>
        <v>Medium Satisfaction</v>
      </c>
      <c r="P5507" s="6" t="str">
        <f>IF(ev_charging_network_usage_!$H5507&lt;30,"Short Charging",IF(ev_charging_network_usage_!$H5507&lt;=60,"Medium Charging","Long Charging"))</f>
        <v>Medium Charging</v>
      </c>
      <c r="Q5507" s="6">
        <f t="shared" ref="Q5507:Q5570" si="348">IF(C5507="Fast Charger",1,IF(C5507="Standard Charger",2,IF(C5507="Super Fast Charger",3,"")))</f>
        <v>2</v>
      </c>
      <c r="R5507" s="30">
        <f t="shared" si="346"/>
        <v>0.35</v>
      </c>
      <c r="S5507" s="28">
        <f t="shared" si="347"/>
        <v>45227</v>
      </c>
      <c r="T5507" s="28"/>
    </row>
    <row r="5508" spans="1:20" ht="13.2" x14ac:dyDescent="0.25">
      <c r="A5508" s="7" t="s">
        <v>12172</v>
      </c>
      <c r="B5508" s="7" t="s">
        <v>14</v>
      </c>
      <c r="C5508" s="7" t="s">
        <v>21</v>
      </c>
      <c r="D5508" s="7" t="s">
        <v>31</v>
      </c>
      <c r="E5508" s="7" t="s">
        <v>17</v>
      </c>
      <c r="F5508" s="8">
        <v>45389.128472222219</v>
      </c>
      <c r="G5508" s="8">
        <v>45389.191666666666</v>
      </c>
      <c r="H5508" s="7">
        <v>91</v>
      </c>
      <c r="I5508" s="7">
        <v>37.46</v>
      </c>
      <c r="J5508" s="7">
        <v>8</v>
      </c>
      <c r="K5508" s="7">
        <v>299.68</v>
      </c>
      <c r="L5508" s="7" t="s">
        <v>27</v>
      </c>
      <c r="M5508" s="9">
        <v>2</v>
      </c>
      <c r="N5508" s="6" t="str">
        <f>IF(ev_charging_network_usage_!$I5508&lt;=10,"Low",IF(ev_charging_network_usage_!$I5508&lt;=30,"Medium","High"))</f>
        <v>High</v>
      </c>
      <c r="O5508" s="6" t="str">
        <f t="shared" ref="O5508:O5571" si="349">IF(M5508&lt;=2,"Low Satisfaction",IF(M5508&lt;=4,"Medium Satisfaction","High Satisfaction"))</f>
        <v>Low Satisfaction</v>
      </c>
      <c r="P5508" s="6" t="str">
        <f>IF(ev_charging_network_usage_!$H5508&lt;30,"Short Charging",IF(ev_charging_network_usage_!$H5508&lt;=60,"Medium Charging","Long Charging"))</f>
        <v>Long Charging</v>
      </c>
      <c r="Q5508" s="6">
        <f t="shared" si="348"/>
        <v>1</v>
      </c>
      <c r="R5508" s="30">
        <f t="shared" si="346"/>
        <v>0.12847222222222221</v>
      </c>
      <c r="S5508" s="28">
        <f t="shared" si="347"/>
        <v>45389</v>
      </c>
      <c r="T5508" s="28"/>
    </row>
    <row r="5509" spans="1:20" ht="13.2" x14ac:dyDescent="0.25">
      <c r="A5509" s="3" t="s">
        <v>12173</v>
      </c>
      <c r="B5509" s="3" t="s">
        <v>78</v>
      </c>
      <c r="C5509" s="3" t="s">
        <v>21</v>
      </c>
      <c r="D5509" s="3" t="s">
        <v>22</v>
      </c>
      <c r="E5509" s="3" t="s">
        <v>17</v>
      </c>
      <c r="F5509" s="4">
        <v>45605.475694444445</v>
      </c>
      <c r="G5509" s="4">
        <v>45605.490277777775</v>
      </c>
      <c r="H5509" s="3">
        <v>21</v>
      </c>
      <c r="I5509" s="3">
        <v>39.369999999999997</v>
      </c>
      <c r="J5509" s="3">
        <v>15</v>
      </c>
      <c r="K5509" s="3">
        <v>590.54999999999995</v>
      </c>
      <c r="L5509" s="3" t="s">
        <v>18</v>
      </c>
      <c r="M5509" s="5">
        <v>4</v>
      </c>
      <c r="N5509" s="6" t="str">
        <f>IF(ev_charging_network_usage_!$I5509&lt;=10,"Low",IF(ev_charging_network_usage_!$I5509&lt;=30,"Medium","High"))</f>
        <v>High</v>
      </c>
      <c r="O5509" s="6" t="str">
        <f t="shared" si="349"/>
        <v>Medium Satisfaction</v>
      </c>
      <c r="P5509" s="6" t="str">
        <f>IF(ev_charging_network_usage_!$H5509&lt;30,"Short Charging",IF(ev_charging_network_usage_!$H5509&lt;=60,"Medium Charging","Long Charging"))</f>
        <v>Short Charging</v>
      </c>
      <c r="Q5509" s="6">
        <f t="shared" si="348"/>
        <v>1</v>
      </c>
      <c r="R5509" s="30">
        <f t="shared" si="346"/>
        <v>0.47569444444444442</v>
      </c>
      <c r="S5509" s="28">
        <f t="shared" si="347"/>
        <v>45605</v>
      </c>
      <c r="T5509" s="28"/>
    </row>
    <row r="5510" spans="1:20" ht="13.2" x14ac:dyDescent="0.25">
      <c r="A5510" s="7" t="s">
        <v>12174</v>
      </c>
      <c r="B5510" s="7" t="s">
        <v>48</v>
      </c>
      <c r="C5510" s="7" t="s">
        <v>15</v>
      </c>
      <c r="D5510" s="7" t="s">
        <v>22</v>
      </c>
      <c r="E5510" s="7" t="s">
        <v>35</v>
      </c>
      <c r="F5510" s="7" t="s">
        <v>12175</v>
      </c>
      <c r="G5510" s="7" t="s">
        <v>12176</v>
      </c>
      <c r="H5510" s="7">
        <v>103</v>
      </c>
      <c r="I5510" s="7">
        <v>34.25</v>
      </c>
      <c r="J5510" s="7">
        <v>10</v>
      </c>
      <c r="K5510" s="7">
        <v>342.5</v>
      </c>
      <c r="L5510" s="7" t="s">
        <v>27</v>
      </c>
      <c r="M5510" s="9">
        <v>3</v>
      </c>
      <c r="N5510" s="6" t="str">
        <f>IF(ev_charging_network_usage_!$I5510&lt;=10,"Low",IF(ev_charging_network_usage_!$I5510&lt;=30,"Medium","High"))</f>
        <v>High</v>
      </c>
      <c r="O5510" s="6" t="str">
        <f t="shared" si="349"/>
        <v>Medium Satisfaction</v>
      </c>
      <c r="P5510" s="6" t="str">
        <f>IF(ev_charging_network_usage_!$H5510&lt;30,"Short Charging",IF(ev_charging_network_usage_!$H5510&lt;=60,"Medium Charging","Long Charging"))</f>
        <v>Long Charging</v>
      </c>
      <c r="Q5510" s="6">
        <f t="shared" si="348"/>
        <v>3</v>
      </c>
      <c r="R5510" s="30">
        <f t="shared" si="346"/>
        <v>0.48819444444444443</v>
      </c>
      <c r="S5510" s="28">
        <f t="shared" si="347"/>
        <v>45214</v>
      </c>
      <c r="T5510" s="28"/>
    </row>
    <row r="5511" spans="1:20" ht="13.2" x14ac:dyDescent="0.25">
      <c r="A5511" s="3" t="s">
        <v>12177</v>
      </c>
      <c r="B5511" s="3" t="s">
        <v>43</v>
      </c>
      <c r="C5511" s="3" t="s">
        <v>15</v>
      </c>
      <c r="D5511" s="3" t="s">
        <v>22</v>
      </c>
      <c r="E5511" s="3" t="s">
        <v>35</v>
      </c>
      <c r="F5511" s="3" t="s">
        <v>12178</v>
      </c>
      <c r="G5511" s="3" t="s">
        <v>12179</v>
      </c>
      <c r="H5511" s="3">
        <v>80</v>
      </c>
      <c r="I5511" s="3">
        <v>6.21</v>
      </c>
      <c r="J5511" s="3">
        <v>10</v>
      </c>
      <c r="K5511" s="3">
        <v>62.1</v>
      </c>
      <c r="L5511" s="3" t="s">
        <v>18</v>
      </c>
      <c r="M5511" s="5">
        <v>2</v>
      </c>
      <c r="N5511" s="6" t="str">
        <f>IF(ev_charging_network_usage_!$I5511&lt;=10,"Low",IF(ev_charging_network_usage_!$I5511&lt;=30,"Medium","High"))</f>
        <v>Low</v>
      </c>
      <c r="O5511" s="6" t="str">
        <f t="shared" si="349"/>
        <v>Low Satisfaction</v>
      </c>
      <c r="P5511" s="6" t="str">
        <f>IF(ev_charging_network_usage_!$H5511&lt;30,"Short Charging",IF(ev_charging_network_usage_!$H5511&lt;=60,"Medium Charging","Long Charging"))</f>
        <v>Long Charging</v>
      </c>
      <c r="Q5511" s="6">
        <f t="shared" si="348"/>
        <v>3</v>
      </c>
      <c r="R5511" s="30">
        <f t="shared" si="346"/>
        <v>0.41736111111111113</v>
      </c>
      <c r="S5511" s="28">
        <f t="shared" si="347"/>
        <v>45565</v>
      </c>
      <c r="T5511" s="28"/>
    </row>
    <row r="5512" spans="1:20" ht="13.2" x14ac:dyDescent="0.25">
      <c r="A5512" s="7" t="s">
        <v>12180</v>
      </c>
      <c r="B5512" s="7" t="s">
        <v>43</v>
      </c>
      <c r="C5512" s="7" t="s">
        <v>15</v>
      </c>
      <c r="D5512" s="7" t="s">
        <v>34</v>
      </c>
      <c r="E5512" s="7" t="s">
        <v>17</v>
      </c>
      <c r="F5512" s="7" t="s">
        <v>12181</v>
      </c>
      <c r="G5512" s="7" t="s">
        <v>12182</v>
      </c>
      <c r="H5512" s="7">
        <v>52</v>
      </c>
      <c r="I5512" s="7">
        <v>35.86</v>
      </c>
      <c r="J5512" s="7">
        <v>12</v>
      </c>
      <c r="K5512" s="7">
        <v>430.32</v>
      </c>
      <c r="L5512" s="7" t="s">
        <v>18</v>
      </c>
      <c r="M5512" s="9">
        <v>5</v>
      </c>
      <c r="N5512" s="6" t="str">
        <f>IF(ev_charging_network_usage_!$I5512&lt;=10,"Low",IF(ev_charging_network_usage_!$I5512&lt;=30,"Medium","High"))</f>
        <v>High</v>
      </c>
      <c r="O5512" s="6" t="str">
        <f t="shared" si="349"/>
        <v>High Satisfaction</v>
      </c>
      <c r="P5512" s="6" t="str">
        <f>IF(ev_charging_network_usage_!$H5512&lt;30,"Short Charging",IF(ev_charging_network_usage_!$H5512&lt;=60,"Medium Charging","Long Charging"))</f>
        <v>Medium Charging</v>
      </c>
      <c r="Q5512" s="6">
        <f t="shared" si="348"/>
        <v>3</v>
      </c>
      <c r="R5512" s="30">
        <f t="shared" si="346"/>
        <v>0.94722222222222219</v>
      </c>
      <c r="S5512" s="28">
        <f t="shared" si="347"/>
        <v>45035</v>
      </c>
      <c r="T5512" s="28"/>
    </row>
    <row r="5513" spans="1:20" ht="13.2" x14ac:dyDescent="0.25">
      <c r="A5513" s="3" t="s">
        <v>12183</v>
      </c>
      <c r="B5513" s="3" t="s">
        <v>78</v>
      </c>
      <c r="C5513" s="3" t="s">
        <v>15</v>
      </c>
      <c r="D5513" s="3" t="s">
        <v>16</v>
      </c>
      <c r="E5513" s="3" t="s">
        <v>17</v>
      </c>
      <c r="F5513" s="4">
        <v>45448.00277777778</v>
      </c>
      <c r="G5513" s="4">
        <v>45448.047222222223</v>
      </c>
      <c r="H5513" s="3">
        <v>64</v>
      </c>
      <c r="I5513" s="3">
        <v>37.9</v>
      </c>
      <c r="J5513" s="3">
        <v>15</v>
      </c>
      <c r="K5513" s="3">
        <v>568.5</v>
      </c>
      <c r="L5513" s="3" t="s">
        <v>23</v>
      </c>
      <c r="M5513" s="5">
        <v>4</v>
      </c>
      <c r="N5513" s="6" t="str">
        <f>IF(ev_charging_network_usage_!$I5513&lt;=10,"Low",IF(ev_charging_network_usage_!$I5513&lt;=30,"Medium","High"))</f>
        <v>High</v>
      </c>
      <c r="O5513" s="6" t="str">
        <f t="shared" si="349"/>
        <v>Medium Satisfaction</v>
      </c>
      <c r="P5513" s="6" t="str">
        <f>IF(ev_charging_network_usage_!$H5513&lt;30,"Short Charging",IF(ev_charging_network_usage_!$H5513&lt;=60,"Medium Charging","Long Charging"))</f>
        <v>Long Charging</v>
      </c>
      <c r="Q5513" s="6">
        <f t="shared" si="348"/>
        <v>3</v>
      </c>
      <c r="R5513" s="30">
        <f t="shared" si="346"/>
        <v>2.7777777777777779E-3</v>
      </c>
      <c r="S5513" s="28">
        <f t="shared" si="347"/>
        <v>45448</v>
      </c>
      <c r="T5513" s="28"/>
    </row>
    <row r="5514" spans="1:20" ht="13.2" x14ac:dyDescent="0.25">
      <c r="A5514" s="7" t="s">
        <v>12184</v>
      </c>
      <c r="B5514" s="7" t="s">
        <v>55</v>
      </c>
      <c r="C5514" s="7" t="s">
        <v>15</v>
      </c>
      <c r="D5514" s="7" t="s">
        <v>31</v>
      </c>
      <c r="E5514" s="7" t="s">
        <v>35</v>
      </c>
      <c r="F5514" s="7" t="s">
        <v>12185</v>
      </c>
      <c r="G5514" s="7" t="s">
        <v>12186</v>
      </c>
      <c r="H5514" s="7">
        <v>105</v>
      </c>
      <c r="I5514" s="7">
        <v>33.97</v>
      </c>
      <c r="J5514" s="7">
        <v>8</v>
      </c>
      <c r="K5514" s="7">
        <v>271.76</v>
      </c>
      <c r="L5514" s="7" t="s">
        <v>23</v>
      </c>
      <c r="M5514" s="9">
        <v>3</v>
      </c>
      <c r="N5514" s="6" t="str">
        <f>IF(ev_charging_network_usage_!$I5514&lt;=10,"Low",IF(ev_charging_network_usage_!$I5514&lt;=30,"Medium","High"))</f>
        <v>High</v>
      </c>
      <c r="O5514" s="6" t="str">
        <f t="shared" si="349"/>
        <v>Medium Satisfaction</v>
      </c>
      <c r="P5514" s="6" t="str">
        <f>IF(ev_charging_network_usage_!$H5514&lt;30,"Short Charging",IF(ev_charging_network_usage_!$H5514&lt;=60,"Medium Charging","Long Charging"))</f>
        <v>Long Charging</v>
      </c>
      <c r="Q5514" s="6">
        <f t="shared" si="348"/>
        <v>3</v>
      </c>
      <c r="R5514" s="30">
        <f t="shared" si="346"/>
        <v>0.97499999999999998</v>
      </c>
      <c r="S5514" s="28">
        <f t="shared" si="347"/>
        <v>45612</v>
      </c>
      <c r="T5514" s="28"/>
    </row>
    <row r="5515" spans="1:20" ht="13.2" x14ac:dyDescent="0.25">
      <c r="A5515" s="3" t="s">
        <v>12187</v>
      </c>
      <c r="B5515" s="3" t="s">
        <v>59</v>
      </c>
      <c r="C5515" s="3" t="s">
        <v>30</v>
      </c>
      <c r="D5515" s="3" t="s">
        <v>16</v>
      </c>
      <c r="E5515" s="3" t="s">
        <v>17</v>
      </c>
      <c r="F5515" s="3" t="s">
        <v>12188</v>
      </c>
      <c r="G5515" s="3" t="s">
        <v>12189</v>
      </c>
      <c r="H5515" s="3">
        <v>31</v>
      </c>
      <c r="I5515" s="3">
        <v>26.94</v>
      </c>
      <c r="J5515" s="3">
        <v>8</v>
      </c>
      <c r="K5515" s="3">
        <v>215.52</v>
      </c>
      <c r="L5515" s="3" t="s">
        <v>18</v>
      </c>
      <c r="M5515" s="5">
        <v>4</v>
      </c>
      <c r="N5515" s="6" t="str">
        <f>IF(ev_charging_network_usage_!$I5515&lt;=10,"Low",IF(ev_charging_network_usage_!$I5515&lt;=30,"Medium","High"))</f>
        <v>Medium</v>
      </c>
      <c r="O5515" s="6" t="str">
        <f t="shared" si="349"/>
        <v>Medium Satisfaction</v>
      </c>
      <c r="P5515" s="6" t="str">
        <f>IF(ev_charging_network_usage_!$H5515&lt;30,"Short Charging",IF(ev_charging_network_usage_!$H5515&lt;=60,"Medium Charging","Long Charging"))</f>
        <v>Medium Charging</v>
      </c>
      <c r="Q5515" s="6">
        <f t="shared" si="348"/>
        <v>2</v>
      </c>
      <c r="R5515" s="30">
        <f t="shared" si="346"/>
        <v>0.64236111111111116</v>
      </c>
      <c r="S5515" s="28">
        <f t="shared" si="347"/>
        <v>45127</v>
      </c>
      <c r="T5515" s="28"/>
    </row>
    <row r="5516" spans="1:20" ht="13.2" x14ac:dyDescent="0.25">
      <c r="A5516" s="7" t="s">
        <v>12190</v>
      </c>
      <c r="B5516" s="7" t="s">
        <v>59</v>
      </c>
      <c r="C5516" s="7" t="s">
        <v>15</v>
      </c>
      <c r="D5516" s="7" t="s">
        <v>22</v>
      </c>
      <c r="E5516" s="7" t="s">
        <v>35</v>
      </c>
      <c r="F5516" s="8">
        <v>45266.874305555553</v>
      </c>
      <c r="G5516" s="8">
        <v>45266.90902777778</v>
      </c>
      <c r="H5516" s="7">
        <v>50</v>
      </c>
      <c r="I5516" s="7">
        <v>39.22</v>
      </c>
      <c r="J5516" s="7">
        <v>10</v>
      </c>
      <c r="K5516" s="7">
        <v>392.2</v>
      </c>
      <c r="L5516" s="7" t="s">
        <v>27</v>
      </c>
      <c r="M5516" s="9">
        <v>5</v>
      </c>
      <c r="N5516" s="6" t="str">
        <f>IF(ev_charging_network_usage_!$I5516&lt;=10,"Low",IF(ev_charging_network_usage_!$I5516&lt;=30,"Medium","High"))</f>
        <v>High</v>
      </c>
      <c r="O5516" s="6" t="str">
        <f t="shared" si="349"/>
        <v>High Satisfaction</v>
      </c>
      <c r="P5516" s="6" t="str">
        <f>IF(ev_charging_network_usage_!$H5516&lt;30,"Short Charging",IF(ev_charging_network_usage_!$H5516&lt;=60,"Medium Charging","Long Charging"))</f>
        <v>Medium Charging</v>
      </c>
      <c r="Q5516" s="6">
        <f t="shared" si="348"/>
        <v>3</v>
      </c>
      <c r="R5516" s="30">
        <f t="shared" si="346"/>
        <v>0.87430555555555556</v>
      </c>
      <c r="S5516" s="28">
        <f t="shared" si="347"/>
        <v>45266</v>
      </c>
      <c r="T5516" s="28"/>
    </row>
    <row r="5517" spans="1:20" ht="13.2" x14ac:dyDescent="0.25">
      <c r="A5517" s="3" t="s">
        <v>12191</v>
      </c>
      <c r="B5517" s="3" t="s">
        <v>78</v>
      </c>
      <c r="C5517" s="3" t="s">
        <v>21</v>
      </c>
      <c r="D5517" s="3" t="s">
        <v>34</v>
      </c>
      <c r="E5517" s="3" t="s">
        <v>35</v>
      </c>
      <c r="F5517" s="3" t="s">
        <v>12192</v>
      </c>
      <c r="G5517" s="3" t="s">
        <v>12193</v>
      </c>
      <c r="H5517" s="3">
        <v>98</v>
      </c>
      <c r="I5517" s="3">
        <v>23.47</v>
      </c>
      <c r="J5517" s="3">
        <v>10</v>
      </c>
      <c r="K5517" s="3">
        <v>234.7</v>
      </c>
      <c r="L5517" s="3" t="s">
        <v>18</v>
      </c>
      <c r="M5517" s="5">
        <v>4</v>
      </c>
      <c r="N5517" s="6" t="str">
        <f>IF(ev_charging_network_usage_!$I5517&lt;=10,"Low",IF(ev_charging_network_usage_!$I5517&lt;=30,"Medium","High"))</f>
        <v>Medium</v>
      </c>
      <c r="O5517" s="6" t="str">
        <f t="shared" si="349"/>
        <v>Medium Satisfaction</v>
      </c>
      <c r="P5517" s="6" t="str">
        <f>IF(ev_charging_network_usage_!$H5517&lt;30,"Short Charging",IF(ev_charging_network_usage_!$H5517&lt;=60,"Medium Charging","Long Charging"))</f>
        <v>Long Charging</v>
      </c>
      <c r="Q5517" s="6">
        <f t="shared" si="348"/>
        <v>1</v>
      </c>
      <c r="R5517" s="30">
        <f t="shared" si="346"/>
        <v>0.19236111111111112</v>
      </c>
      <c r="S5517" s="28">
        <f t="shared" si="347"/>
        <v>45595</v>
      </c>
      <c r="T5517" s="28"/>
    </row>
    <row r="5518" spans="1:20" ht="13.2" x14ac:dyDescent="0.25">
      <c r="A5518" s="7" t="s">
        <v>12194</v>
      </c>
      <c r="B5518" s="7" t="s">
        <v>48</v>
      </c>
      <c r="C5518" s="7" t="s">
        <v>21</v>
      </c>
      <c r="D5518" s="7" t="s">
        <v>16</v>
      </c>
      <c r="E5518" s="7" t="s">
        <v>17</v>
      </c>
      <c r="F5518" s="7" t="s">
        <v>12195</v>
      </c>
      <c r="G5518" s="7" t="s">
        <v>12196</v>
      </c>
      <c r="H5518" s="7">
        <v>108</v>
      </c>
      <c r="I5518" s="7">
        <v>51.6</v>
      </c>
      <c r="J5518" s="7">
        <v>12</v>
      </c>
      <c r="K5518" s="7">
        <v>619.20000000000005</v>
      </c>
      <c r="L5518" s="7" t="s">
        <v>23</v>
      </c>
      <c r="M5518" s="9">
        <v>3</v>
      </c>
      <c r="N5518" s="6" t="str">
        <f>IF(ev_charging_network_usage_!$I5518&lt;=10,"Low",IF(ev_charging_network_usage_!$I5518&lt;=30,"Medium","High"))</f>
        <v>High</v>
      </c>
      <c r="O5518" s="6" t="str">
        <f t="shared" si="349"/>
        <v>Medium Satisfaction</v>
      </c>
      <c r="P5518" s="6" t="str">
        <f>IF(ev_charging_network_usage_!$H5518&lt;30,"Short Charging",IF(ev_charging_network_usage_!$H5518&lt;=60,"Medium Charging","Long Charging"))</f>
        <v>Long Charging</v>
      </c>
      <c r="Q5518" s="6">
        <f t="shared" si="348"/>
        <v>1</v>
      </c>
      <c r="R5518" s="30">
        <f t="shared" si="346"/>
        <v>0.11527777777777778</v>
      </c>
      <c r="S5518" s="28">
        <f t="shared" si="347"/>
        <v>45250</v>
      </c>
      <c r="T5518" s="28"/>
    </row>
    <row r="5519" spans="1:20" ht="13.2" x14ac:dyDescent="0.25">
      <c r="A5519" s="3" t="s">
        <v>12197</v>
      </c>
      <c r="B5519" s="3" t="s">
        <v>59</v>
      </c>
      <c r="C5519" s="3" t="s">
        <v>21</v>
      </c>
      <c r="D5519" s="3" t="s">
        <v>16</v>
      </c>
      <c r="E5519" s="3" t="s">
        <v>35</v>
      </c>
      <c r="F5519" s="4">
        <v>45181.20416666667</v>
      </c>
      <c r="G5519" s="4">
        <v>45181.279166666667</v>
      </c>
      <c r="H5519" s="3">
        <v>108</v>
      </c>
      <c r="I5519" s="3">
        <v>24.71</v>
      </c>
      <c r="J5519" s="3">
        <v>8</v>
      </c>
      <c r="K5519" s="3">
        <v>197.68</v>
      </c>
      <c r="L5519" s="3" t="s">
        <v>23</v>
      </c>
      <c r="M5519" s="5">
        <v>3</v>
      </c>
      <c r="N5519" s="6" t="str">
        <f>IF(ev_charging_network_usage_!$I5519&lt;=10,"Low",IF(ev_charging_network_usage_!$I5519&lt;=30,"Medium","High"))</f>
        <v>Medium</v>
      </c>
      <c r="O5519" s="6" t="str">
        <f t="shared" si="349"/>
        <v>Medium Satisfaction</v>
      </c>
      <c r="P5519" s="6" t="str">
        <f>IF(ev_charging_network_usage_!$H5519&lt;30,"Short Charging",IF(ev_charging_network_usage_!$H5519&lt;=60,"Medium Charging","Long Charging"))</f>
        <v>Long Charging</v>
      </c>
      <c r="Q5519" s="6">
        <f t="shared" si="348"/>
        <v>1</v>
      </c>
      <c r="R5519" s="30">
        <f t="shared" si="346"/>
        <v>0.20416666666666666</v>
      </c>
      <c r="S5519" s="28">
        <f t="shared" si="347"/>
        <v>45181</v>
      </c>
      <c r="T5519" s="28"/>
    </row>
    <row r="5520" spans="1:20" ht="13.2" x14ac:dyDescent="0.25">
      <c r="A5520" s="7" t="s">
        <v>12198</v>
      </c>
      <c r="B5520" s="7" t="s">
        <v>20</v>
      </c>
      <c r="C5520" s="7" t="s">
        <v>15</v>
      </c>
      <c r="D5520" s="7" t="s">
        <v>16</v>
      </c>
      <c r="E5520" s="7" t="s">
        <v>17</v>
      </c>
      <c r="F5520" s="11">
        <v>45636.461111111108</v>
      </c>
      <c r="G5520" s="11">
        <v>45636.543749999997</v>
      </c>
      <c r="H5520" s="7">
        <v>119</v>
      </c>
      <c r="I5520" s="7">
        <v>32.590000000000003</v>
      </c>
      <c r="J5520" s="7">
        <v>12</v>
      </c>
      <c r="K5520" s="7">
        <v>391.08</v>
      </c>
      <c r="L5520" s="7" t="s">
        <v>23</v>
      </c>
      <c r="M5520" s="9">
        <v>3</v>
      </c>
      <c r="N5520" s="6" t="str">
        <f>IF(ev_charging_network_usage_!$I5520&lt;=10,"Low",IF(ev_charging_network_usage_!$I5520&lt;=30,"Medium","High"))</f>
        <v>High</v>
      </c>
      <c r="O5520" s="6" t="str">
        <f t="shared" si="349"/>
        <v>Medium Satisfaction</v>
      </c>
      <c r="P5520" s="6" t="str">
        <f>IF(ev_charging_network_usage_!$H5520&lt;30,"Short Charging",IF(ev_charging_network_usage_!$H5520&lt;=60,"Medium Charging","Long Charging"))</f>
        <v>Long Charging</v>
      </c>
      <c r="Q5520" s="6">
        <f t="shared" si="348"/>
        <v>3</v>
      </c>
      <c r="R5520" s="30">
        <f t="shared" si="346"/>
        <v>0.46111111111111114</v>
      </c>
      <c r="S5520" s="28">
        <f t="shared" si="347"/>
        <v>45636</v>
      </c>
      <c r="T5520" s="28"/>
    </row>
    <row r="5521" spans="1:20" ht="13.2" x14ac:dyDescent="0.25">
      <c r="A5521" s="3" t="s">
        <v>12199</v>
      </c>
      <c r="B5521" s="3" t="s">
        <v>20</v>
      </c>
      <c r="C5521" s="3" t="s">
        <v>21</v>
      </c>
      <c r="D5521" s="3" t="s">
        <v>31</v>
      </c>
      <c r="E5521" s="3" t="s">
        <v>35</v>
      </c>
      <c r="F5521" s="4">
        <v>45540.27847222222</v>
      </c>
      <c r="G5521" s="4">
        <v>45540.308333333334</v>
      </c>
      <c r="H5521" s="3">
        <v>43</v>
      </c>
      <c r="I5521" s="3">
        <v>40.03</v>
      </c>
      <c r="J5521" s="3">
        <v>8</v>
      </c>
      <c r="K5521" s="3">
        <v>320.24</v>
      </c>
      <c r="L5521" s="3" t="s">
        <v>23</v>
      </c>
      <c r="M5521" s="5">
        <v>1</v>
      </c>
      <c r="N5521" s="6" t="str">
        <f>IF(ev_charging_network_usage_!$I5521&lt;=10,"Low",IF(ev_charging_network_usage_!$I5521&lt;=30,"Medium","High"))</f>
        <v>High</v>
      </c>
      <c r="O5521" s="6" t="str">
        <f t="shared" si="349"/>
        <v>Low Satisfaction</v>
      </c>
      <c r="P5521" s="6" t="str">
        <f>IF(ev_charging_network_usage_!$H5521&lt;30,"Short Charging",IF(ev_charging_network_usage_!$H5521&lt;=60,"Medium Charging","Long Charging"))</f>
        <v>Medium Charging</v>
      </c>
      <c r="Q5521" s="6">
        <f t="shared" si="348"/>
        <v>1</v>
      </c>
      <c r="R5521" s="30">
        <f t="shared" si="346"/>
        <v>0.27847222222222223</v>
      </c>
      <c r="S5521" s="28">
        <f t="shared" si="347"/>
        <v>45540</v>
      </c>
      <c r="T5521" s="28"/>
    </row>
    <row r="5522" spans="1:20" ht="13.2" x14ac:dyDescent="0.25">
      <c r="A5522" s="7" t="s">
        <v>12200</v>
      </c>
      <c r="B5522" s="7" t="s">
        <v>48</v>
      </c>
      <c r="C5522" s="7" t="s">
        <v>30</v>
      </c>
      <c r="D5522" s="7" t="s">
        <v>34</v>
      </c>
      <c r="E5522" s="7" t="s">
        <v>35</v>
      </c>
      <c r="F5522" s="7" t="s">
        <v>12201</v>
      </c>
      <c r="G5522" s="7" t="s">
        <v>12202</v>
      </c>
      <c r="H5522" s="7">
        <v>43</v>
      </c>
      <c r="I5522" s="7">
        <v>13.21</v>
      </c>
      <c r="J5522" s="7">
        <v>8</v>
      </c>
      <c r="K5522" s="7">
        <v>105.68</v>
      </c>
      <c r="L5522" s="7" t="s">
        <v>38</v>
      </c>
      <c r="M5522" s="9">
        <v>5</v>
      </c>
      <c r="N5522" s="6" t="str">
        <f>IF(ev_charging_network_usage_!$I5522&lt;=10,"Low",IF(ev_charging_network_usage_!$I5522&lt;=30,"Medium","High"))</f>
        <v>Medium</v>
      </c>
      <c r="O5522" s="6" t="str">
        <f t="shared" si="349"/>
        <v>High Satisfaction</v>
      </c>
      <c r="P5522" s="6" t="str">
        <f>IF(ev_charging_network_usage_!$H5522&lt;30,"Short Charging",IF(ev_charging_network_usage_!$H5522&lt;=60,"Medium Charging","Long Charging"))</f>
        <v>Medium Charging</v>
      </c>
      <c r="Q5522" s="6">
        <f t="shared" si="348"/>
        <v>2</v>
      </c>
      <c r="R5522" s="30">
        <f t="shared" si="346"/>
        <v>0.11874999999999999</v>
      </c>
      <c r="S5522" s="28">
        <f t="shared" si="347"/>
        <v>45125</v>
      </c>
      <c r="T5522" s="28"/>
    </row>
    <row r="5523" spans="1:20" ht="13.2" x14ac:dyDescent="0.25">
      <c r="A5523" s="3" t="s">
        <v>12203</v>
      </c>
      <c r="B5523" s="3" t="s">
        <v>43</v>
      </c>
      <c r="C5523" s="3" t="s">
        <v>30</v>
      </c>
      <c r="D5523" s="3" t="s">
        <v>16</v>
      </c>
      <c r="E5523" s="3" t="s">
        <v>35</v>
      </c>
      <c r="F5523" s="10">
        <v>45637.254166666666</v>
      </c>
      <c r="G5523" s="10">
        <v>45637.318055555559</v>
      </c>
      <c r="H5523" s="3">
        <v>92</v>
      </c>
      <c r="I5523" s="3">
        <v>48.7</v>
      </c>
      <c r="J5523" s="3">
        <v>10</v>
      </c>
      <c r="K5523" s="3">
        <v>487</v>
      </c>
      <c r="L5523" s="3" t="s">
        <v>23</v>
      </c>
      <c r="M5523" s="5">
        <v>5</v>
      </c>
      <c r="N5523" s="6" t="str">
        <f>IF(ev_charging_network_usage_!$I5523&lt;=10,"Low",IF(ev_charging_network_usage_!$I5523&lt;=30,"Medium","High"))</f>
        <v>High</v>
      </c>
      <c r="O5523" s="6" t="str">
        <f t="shared" si="349"/>
        <v>High Satisfaction</v>
      </c>
      <c r="P5523" s="6" t="str">
        <f>IF(ev_charging_network_usage_!$H5523&lt;30,"Short Charging",IF(ev_charging_network_usage_!$H5523&lt;=60,"Medium Charging","Long Charging"))</f>
        <v>Long Charging</v>
      </c>
      <c r="Q5523" s="6">
        <f t="shared" si="348"/>
        <v>2</v>
      </c>
      <c r="R5523" s="30">
        <f t="shared" si="346"/>
        <v>0.25416666666666665</v>
      </c>
      <c r="S5523" s="28">
        <f t="shared" si="347"/>
        <v>45637</v>
      </c>
      <c r="T5523" s="28"/>
    </row>
    <row r="5524" spans="1:20" ht="13.2" x14ac:dyDescent="0.25">
      <c r="A5524" s="7" t="s">
        <v>12204</v>
      </c>
      <c r="B5524" s="7" t="s">
        <v>14</v>
      </c>
      <c r="C5524" s="7" t="s">
        <v>15</v>
      </c>
      <c r="D5524" s="7" t="s">
        <v>16</v>
      </c>
      <c r="E5524" s="7" t="s">
        <v>35</v>
      </c>
      <c r="F5524" s="7" t="s">
        <v>12205</v>
      </c>
      <c r="G5524" s="7" t="s">
        <v>12206</v>
      </c>
      <c r="H5524" s="7">
        <v>42</v>
      </c>
      <c r="I5524" s="7">
        <v>2.19</v>
      </c>
      <c r="J5524" s="7">
        <v>10</v>
      </c>
      <c r="K5524" s="7">
        <v>21.9</v>
      </c>
      <c r="L5524" s="7" t="s">
        <v>18</v>
      </c>
      <c r="M5524" s="9">
        <v>2</v>
      </c>
      <c r="N5524" s="6" t="str">
        <f>IF(ev_charging_network_usage_!$I5524&lt;=10,"Low",IF(ev_charging_network_usage_!$I5524&lt;=30,"Medium","High"))</f>
        <v>Low</v>
      </c>
      <c r="O5524" s="6" t="str">
        <f t="shared" si="349"/>
        <v>Low Satisfaction</v>
      </c>
      <c r="P5524" s="6" t="str">
        <f>IF(ev_charging_network_usage_!$H5524&lt;30,"Short Charging",IF(ev_charging_network_usage_!$H5524&lt;=60,"Medium Charging","Long Charging"))</f>
        <v>Medium Charging</v>
      </c>
      <c r="Q5524" s="6">
        <f t="shared" si="348"/>
        <v>3</v>
      </c>
      <c r="R5524" s="30">
        <f t="shared" si="346"/>
        <v>0.8125</v>
      </c>
      <c r="S5524" s="28">
        <f t="shared" si="347"/>
        <v>45076</v>
      </c>
      <c r="T5524" s="28"/>
    </row>
    <row r="5525" spans="1:20" ht="13.2" x14ac:dyDescent="0.25">
      <c r="A5525" s="3" t="s">
        <v>12207</v>
      </c>
      <c r="B5525" s="3" t="s">
        <v>48</v>
      </c>
      <c r="C5525" s="3" t="s">
        <v>30</v>
      </c>
      <c r="D5525" s="3" t="s">
        <v>16</v>
      </c>
      <c r="E5525" s="3" t="s">
        <v>17</v>
      </c>
      <c r="F5525" s="4">
        <v>45483.669444444444</v>
      </c>
      <c r="G5525" s="4">
        <v>45483.693055555559</v>
      </c>
      <c r="H5525" s="3">
        <v>34</v>
      </c>
      <c r="I5525" s="3">
        <v>37.82</v>
      </c>
      <c r="J5525" s="3">
        <v>10</v>
      </c>
      <c r="K5525" s="3">
        <v>378.2</v>
      </c>
      <c r="L5525" s="3" t="s">
        <v>18</v>
      </c>
      <c r="M5525" s="5">
        <v>3</v>
      </c>
      <c r="N5525" s="6" t="str">
        <f>IF(ev_charging_network_usage_!$I5525&lt;=10,"Low",IF(ev_charging_network_usage_!$I5525&lt;=30,"Medium","High"))</f>
        <v>High</v>
      </c>
      <c r="O5525" s="6" t="str">
        <f t="shared" si="349"/>
        <v>Medium Satisfaction</v>
      </c>
      <c r="P5525" s="6" t="str">
        <f>IF(ev_charging_network_usage_!$H5525&lt;30,"Short Charging",IF(ev_charging_network_usage_!$H5525&lt;=60,"Medium Charging","Long Charging"))</f>
        <v>Medium Charging</v>
      </c>
      <c r="Q5525" s="6">
        <f t="shared" si="348"/>
        <v>2</v>
      </c>
      <c r="R5525" s="30">
        <f t="shared" si="346"/>
        <v>0.6694444444444444</v>
      </c>
      <c r="S5525" s="28">
        <f t="shared" si="347"/>
        <v>45483</v>
      </c>
      <c r="T5525" s="28"/>
    </row>
    <row r="5526" spans="1:20" ht="13.2" x14ac:dyDescent="0.25">
      <c r="A5526" s="7" t="s">
        <v>12208</v>
      </c>
      <c r="B5526" s="7" t="s">
        <v>43</v>
      </c>
      <c r="C5526" s="7" t="s">
        <v>21</v>
      </c>
      <c r="D5526" s="7" t="s">
        <v>16</v>
      </c>
      <c r="E5526" s="7" t="s">
        <v>17</v>
      </c>
      <c r="F5526" s="8">
        <v>45148.31527777778</v>
      </c>
      <c r="G5526" s="8">
        <v>45148.368750000001</v>
      </c>
      <c r="H5526" s="7">
        <v>77</v>
      </c>
      <c r="I5526" s="7">
        <v>30.28</v>
      </c>
      <c r="J5526" s="7">
        <v>10</v>
      </c>
      <c r="K5526" s="7">
        <v>302.8</v>
      </c>
      <c r="L5526" s="7" t="s">
        <v>27</v>
      </c>
      <c r="M5526" s="9">
        <v>2</v>
      </c>
      <c r="N5526" s="6" t="str">
        <f>IF(ev_charging_network_usage_!$I5526&lt;=10,"Low",IF(ev_charging_network_usage_!$I5526&lt;=30,"Medium","High"))</f>
        <v>High</v>
      </c>
      <c r="O5526" s="6" t="str">
        <f t="shared" si="349"/>
        <v>Low Satisfaction</v>
      </c>
      <c r="P5526" s="6" t="str">
        <f>IF(ev_charging_network_usage_!$H5526&lt;30,"Short Charging",IF(ev_charging_network_usage_!$H5526&lt;=60,"Medium Charging","Long Charging"))</f>
        <v>Long Charging</v>
      </c>
      <c r="Q5526" s="6">
        <f t="shared" si="348"/>
        <v>1</v>
      </c>
      <c r="R5526" s="30">
        <f t="shared" si="346"/>
        <v>0.31527777777777777</v>
      </c>
      <c r="S5526" s="28">
        <f t="shared" si="347"/>
        <v>45148</v>
      </c>
      <c r="T5526" s="28"/>
    </row>
    <row r="5527" spans="1:20" ht="13.2" x14ac:dyDescent="0.25">
      <c r="A5527" s="3" t="s">
        <v>12209</v>
      </c>
      <c r="B5527" s="3" t="s">
        <v>55</v>
      </c>
      <c r="C5527" s="3" t="s">
        <v>30</v>
      </c>
      <c r="D5527" s="3" t="s">
        <v>22</v>
      </c>
      <c r="E5527" s="3" t="s">
        <v>35</v>
      </c>
      <c r="F5527" s="10">
        <v>45637.497916666667</v>
      </c>
      <c r="G5527" s="10">
        <v>45637.559027777781</v>
      </c>
      <c r="H5527" s="3">
        <v>88</v>
      </c>
      <c r="I5527" s="3">
        <v>44.61</v>
      </c>
      <c r="J5527" s="3">
        <v>10</v>
      </c>
      <c r="K5527" s="3">
        <v>446.1</v>
      </c>
      <c r="L5527" s="3" t="s">
        <v>38</v>
      </c>
      <c r="M5527" s="5">
        <v>1</v>
      </c>
      <c r="N5527" s="6" t="str">
        <f>IF(ev_charging_network_usage_!$I5527&lt;=10,"Low",IF(ev_charging_network_usage_!$I5527&lt;=30,"Medium","High"))</f>
        <v>High</v>
      </c>
      <c r="O5527" s="6" t="str">
        <f t="shared" si="349"/>
        <v>Low Satisfaction</v>
      </c>
      <c r="P5527" s="6" t="str">
        <f>IF(ev_charging_network_usage_!$H5527&lt;30,"Short Charging",IF(ev_charging_network_usage_!$H5527&lt;=60,"Medium Charging","Long Charging"))</f>
        <v>Long Charging</v>
      </c>
      <c r="Q5527" s="6">
        <f t="shared" si="348"/>
        <v>2</v>
      </c>
      <c r="R5527" s="30">
        <f t="shared" si="346"/>
        <v>0.49791666666666667</v>
      </c>
      <c r="S5527" s="28">
        <f t="shared" si="347"/>
        <v>45637</v>
      </c>
      <c r="T5527" s="28"/>
    </row>
    <row r="5528" spans="1:20" ht="13.2" x14ac:dyDescent="0.25">
      <c r="A5528" s="7" t="s">
        <v>12210</v>
      </c>
      <c r="B5528" s="7" t="s">
        <v>55</v>
      </c>
      <c r="C5528" s="7" t="s">
        <v>15</v>
      </c>
      <c r="D5528" s="7" t="s">
        <v>31</v>
      </c>
      <c r="E5528" s="7" t="s">
        <v>17</v>
      </c>
      <c r="F5528" s="7" t="s">
        <v>12211</v>
      </c>
      <c r="G5528" s="7" t="s">
        <v>12212</v>
      </c>
      <c r="H5528" s="7">
        <v>38</v>
      </c>
      <c r="I5528" s="7">
        <v>15.28</v>
      </c>
      <c r="J5528" s="7">
        <v>10</v>
      </c>
      <c r="K5528" s="7">
        <v>152.80000000000001</v>
      </c>
      <c r="L5528" s="7" t="s">
        <v>18</v>
      </c>
      <c r="M5528" s="9">
        <v>1</v>
      </c>
      <c r="N5528" s="6" t="str">
        <f>IF(ev_charging_network_usage_!$I5528&lt;=10,"Low",IF(ev_charging_network_usage_!$I5528&lt;=30,"Medium","High"))</f>
        <v>Medium</v>
      </c>
      <c r="O5528" s="6" t="str">
        <f t="shared" si="349"/>
        <v>Low Satisfaction</v>
      </c>
      <c r="P5528" s="6" t="str">
        <f>IF(ev_charging_network_usage_!$H5528&lt;30,"Short Charging",IF(ev_charging_network_usage_!$H5528&lt;=60,"Medium Charging","Long Charging"))</f>
        <v>Medium Charging</v>
      </c>
      <c r="Q5528" s="6">
        <f t="shared" si="348"/>
        <v>3</v>
      </c>
      <c r="R5528" s="30">
        <f t="shared" si="346"/>
        <v>0.82499999999999996</v>
      </c>
      <c r="S5528" s="28">
        <f t="shared" si="347"/>
        <v>45552</v>
      </c>
      <c r="T5528" s="28"/>
    </row>
    <row r="5529" spans="1:20" ht="13.2" x14ac:dyDescent="0.25">
      <c r="A5529" s="3" t="s">
        <v>12213</v>
      </c>
      <c r="B5529" s="3" t="s">
        <v>78</v>
      </c>
      <c r="C5529" s="3" t="s">
        <v>15</v>
      </c>
      <c r="D5529" s="3" t="s">
        <v>22</v>
      </c>
      <c r="E5529" s="3" t="s">
        <v>35</v>
      </c>
      <c r="F5529" s="3" t="s">
        <v>12214</v>
      </c>
      <c r="G5529" s="3" t="s">
        <v>12215</v>
      </c>
      <c r="H5529" s="3">
        <v>33</v>
      </c>
      <c r="I5529" s="3">
        <v>58.91</v>
      </c>
      <c r="J5529" s="3">
        <v>10</v>
      </c>
      <c r="K5529" s="3">
        <v>589.1</v>
      </c>
      <c r="L5529" s="3" t="s">
        <v>23</v>
      </c>
      <c r="M5529" s="5">
        <v>5</v>
      </c>
      <c r="N5529" s="6" t="str">
        <f>IF(ev_charging_network_usage_!$I5529&lt;=10,"Low",IF(ev_charging_network_usage_!$I5529&lt;=30,"Medium","High"))</f>
        <v>High</v>
      </c>
      <c r="O5529" s="6" t="str">
        <f t="shared" si="349"/>
        <v>High Satisfaction</v>
      </c>
      <c r="P5529" s="6" t="str">
        <f>IF(ev_charging_network_usage_!$H5529&lt;30,"Short Charging",IF(ev_charging_network_usage_!$H5529&lt;=60,"Medium Charging","Long Charging"))</f>
        <v>Medium Charging</v>
      </c>
      <c r="Q5529" s="6">
        <f t="shared" si="348"/>
        <v>3</v>
      </c>
      <c r="R5529" s="30">
        <f t="shared" si="346"/>
        <v>0.64097222222222228</v>
      </c>
      <c r="S5529" s="28">
        <f t="shared" si="347"/>
        <v>45464</v>
      </c>
      <c r="T5529" s="28"/>
    </row>
    <row r="5530" spans="1:20" ht="13.2" x14ac:dyDescent="0.25">
      <c r="A5530" s="7" t="s">
        <v>12216</v>
      </c>
      <c r="B5530" s="7" t="s">
        <v>43</v>
      </c>
      <c r="C5530" s="7" t="s">
        <v>15</v>
      </c>
      <c r="D5530" s="7" t="s">
        <v>31</v>
      </c>
      <c r="E5530" s="7" t="s">
        <v>35</v>
      </c>
      <c r="F5530" s="8">
        <v>44933.351388888892</v>
      </c>
      <c r="G5530" s="8">
        <v>44933.396527777775</v>
      </c>
      <c r="H5530" s="7">
        <v>65</v>
      </c>
      <c r="I5530" s="7">
        <v>21.54</v>
      </c>
      <c r="J5530" s="7">
        <v>12</v>
      </c>
      <c r="K5530" s="7">
        <v>258.48</v>
      </c>
      <c r="L5530" s="7" t="s">
        <v>18</v>
      </c>
      <c r="M5530" s="9">
        <v>4</v>
      </c>
      <c r="N5530" s="6" t="str">
        <f>IF(ev_charging_network_usage_!$I5530&lt;=10,"Low",IF(ev_charging_network_usage_!$I5530&lt;=30,"Medium","High"))</f>
        <v>Medium</v>
      </c>
      <c r="O5530" s="6" t="str">
        <f t="shared" si="349"/>
        <v>Medium Satisfaction</v>
      </c>
      <c r="P5530" s="6" t="str">
        <f>IF(ev_charging_network_usage_!$H5530&lt;30,"Short Charging",IF(ev_charging_network_usage_!$H5530&lt;=60,"Medium Charging","Long Charging"))</f>
        <v>Long Charging</v>
      </c>
      <c r="Q5530" s="6">
        <f t="shared" si="348"/>
        <v>3</v>
      </c>
      <c r="R5530" s="30">
        <f t="shared" si="346"/>
        <v>0.35138888888888886</v>
      </c>
      <c r="S5530" s="28">
        <f t="shared" si="347"/>
        <v>44933</v>
      </c>
      <c r="T5530" s="28"/>
    </row>
    <row r="5531" spans="1:20" ht="13.2" x14ac:dyDescent="0.25">
      <c r="A5531" s="3" t="s">
        <v>12217</v>
      </c>
      <c r="B5531" s="3" t="s">
        <v>14</v>
      </c>
      <c r="C5531" s="3" t="s">
        <v>30</v>
      </c>
      <c r="D5531" s="3" t="s">
        <v>31</v>
      </c>
      <c r="E5531" s="3" t="s">
        <v>17</v>
      </c>
      <c r="F5531" s="3" t="s">
        <v>12218</v>
      </c>
      <c r="G5531" s="3" t="s">
        <v>12219</v>
      </c>
      <c r="H5531" s="3">
        <v>10</v>
      </c>
      <c r="I5531" s="3">
        <v>43.72</v>
      </c>
      <c r="J5531" s="3">
        <v>12</v>
      </c>
      <c r="K5531" s="3">
        <v>524.64</v>
      </c>
      <c r="L5531" s="3" t="s">
        <v>27</v>
      </c>
      <c r="M5531" s="5">
        <v>4</v>
      </c>
      <c r="N5531" s="6" t="str">
        <f>IF(ev_charging_network_usage_!$I5531&lt;=10,"Low",IF(ev_charging_network_usage_!$I5531&lt;=30,"Medium","High"))</f>
        <v>High</v>
      </c>
      <c r="O5531" s="6" t="str">
        <f t="shared" si="349"/>
        <v>Medium Satisfaction</v>
      </c>
      <c r="P5531" s="6" t="str">
        <f>IF(ev_charging_network_usage_!$H5531&lt;30,"Short Charging",IF(ev_charging_network_usage_!$H5531&lt;=60,"Medium Charging","Long Charging"))</f>
        <v>Short Charging</v>
      </c>
      <c r="Q5531" s="6">
        <f t="shared" si="348"/>
        <v>2</v>
      </c>
      <c r="R5531" s="30">
        <f t="shared" si="346"/>
        <v>0.43541666666666667</v>
      </c>
      <c r="S5531" s="28">
        <f t="shared" si="347"/>
        <v>45243</v>
      </c>
      <c r="T5531" s="28"/>
    </row>
    <row r="5532" spans="1:20" ht="13.2" x14ac:dyDescent="0.25">
      <c r="A5532" s="7" t="s">
        <v>12220</v>
      </c>
      <c r="B5532" s="7" t="s">
        <v>78</v>
      </c>
      <c r="C5532" s="7" t="s">
        <v>21</v>
      </c>
      <c r="D5532" s="7" t="s">
        <v>22</v>
      </c>
      <c r="E5532" s="7" t="s">
        <v>35</v>
      </c>
      <c r="F5532" s="7" t="s">
        <v>12221</v>
      </c>
      <c r="G5532" s="7" t="s">
        <v>12222</v>
      </c>
      <c r="H5532" s="7">
        <v>57</v>
      </c>
      <c r="I5532" s="7">
        <v>16.07</v>
      </c>
      <c r="J5532" s="7">
        <v>8</v>
      </c>
      <c r="K5532" s="7">
        <v>128.56</v>
      </c>
      <c r="L5532" s="7" t="s">
        <v>38</v>
      </c>
      <c r="M5532" s="9">
        <v>4</v>
      </c>
      <c r="N5532" s="6" t="str">
        <f>IF(ev_charging_network_usage_!$I5532&lt;=10,"Low",IF(ev_charging_network_usage_!$I5532&lt;=30,"Medium","High"))</f>
        <v>Medium</v>
      </c>
      <c r="O5532" s="6" t="str">
        <f t="shared" si="349"/>
        <v>Medium Satisfaction</v>
      </c>
      <c r="P5532" s="6" t="str">
        <f>IF(ev_charging_network_usage_!$H5532&lt;30,"Short Charging",IF(ev_charging_network_usage_!$H5532&lt;=60,"Medium Charging","Long Charging"))</f>
        <v>Medium Charging</v>
      </c>
      <c r="Q5532" s="6">
        <f t="shared" si="348"/>
        <v>1</v>
      </c>
      <c r="R5532" s="30">
        <f t="shared" si="346"/>
        <v>0.43611111111111112</v>
      </c>
      <c r="S5532" s="28">
        <f t="shared" si="347"/>
        <v>45185</v>
      </c>
      <c r="T5532" s="28"/>
    </row>
    <row r="5533" spans="1:20" ht="13.2" x14ac:dyDescent="0.25">
      <c r="A5533" s="3" t="s">
        <v>12223</v>
      </c>
      <c r="B5533" s="3" t="s">
        <v>59</v>
      </c>
      <c r="C5533" s="3" t="s">
        <v>15</v>
      </c>
      <c r="D5533" s="3" t="s">
        <v>31</v>
      </c>
      <c r="E5533" s="3" t="s">
        <v>17</v>
      </c>
      <c r="F5533" s="3" t="s">
        <v>12224</v>
      </c>
      <c r="G5533" s="3" t="s">
        <v>12225</v>
      </c>
      <c r="H5533" s="3">
        <v>66</v>
      </c>
      <c r="I5533" s="3">
        <v>14.89</v>
      </c>
      <c r="J5533" s="3">
        <v>8</v>
      </c>
      <c r="K5533" s="3">
        <v>119.12</v>
      </c>
      <c r="L5533" s="3" t="s">
        <v>27</v>
      </c>
      <c r="M5533" s="5">
        <v>1</v>
      </c>
      <c r="N5533" s="6" t="str">
        <f>IF(ev_charging_network_usage_!$I5533&lt;=10,"Low",IF(ev_charging_network_usage_!$I5533&lt;=30,"Medium","High"))</f>
        <v>Medium</v>
      </c>
      <c r="O5533" s="6" t="str">
        <f t="shared" si="349"/>
        <v>Low Satisfaction</v>
      </c>
      <c r="P5533" s="6" t="str">
        <f>IF(ev_charging_network_usage_!$H5533&lt;30,"Short Charging",IF(ev_charging_network_usage_!$H5533&lt;=60,"Medium Charging","Long Charging"))</f>
        <v>Long Charging</v>
      </c>
      <c r="Q5533" s="6">
        <f t="shared" si="348"/>
        <v>3</v>
      </c>
      <c r="R5533" s="30">
        <f t="shared" si="346"/>
        <v>0.42083333333333334</v>
      </c>
      <c r="S5533" s="28">
        <f t="shared" si="347"/>
        <v>45528</v>
      </c>
      <c r="T5533" s="28"/>
    </row>
    <row r="5534" spans="1:20" ht="13.2" x14ac:dyDescent="0.25">
      <c r="A5534" s="7" t="s">
        <v>12226</v>
      </c>
      <c r="B5534" s="7" t="s">
        <v>43</v>
      </c>
      <c r="C5534" s="7" t="s">
        <v>30</v>
      </c>
      <c r="D5534" s="7" t="s">
        <v>31</v>
      </c>
      <c r="E5534" s="7" t="s">
        <v>17</v>
      </c>
      <c r="F5534" s="7" t="s">
        <v>3409</v>
      </c>
      <c r="G5534" s="7" t="s">
        <v>12227</v>
      </c>
      <c r="H5534" s="7">
        <v>40</v>
      </c>
      <c r="I5534" s="7">
        <v>38.68</v>
      </c>
      <c r="J5534" s="7">
        <v>15</v>
      </c>
      <c r="K5534" s="7">
        <v>580.20000000000005</v>
      </c>
      <c r="L5534" s="7" t="s">
        <v>18</v>
      </c>
      <c r="M5534" s="9">
        <v>5</v>
      </c>
      <c r="N5534" s="6" t="str">
        <f>IF(ev_charging_network_usage_!$I5534&lt;=10,"Low",IF(ev_charging_network_usage_!$I5534&lt;=30,"Medium","High"))</f>
        <v>High</v>
      </c>
      <c r="O5534" s="6" t="str">
        <f t="shared" si="349"/>
        <v>High Satisfaction</v>
      </c>
      <c r="P5534" s="6" t="str">
        <f>IF(ev_charging_network_usage_!$H5534&lt;30,"Short Charging",IF(ev_charging_network_usage_!$H5534&lt;=60,"Medium Charging","Long Charging"))</f>
        <v>Medium Charging</v>
      </c>
      <c r="Q5534" s="6">
        <f t="shared" si="348"/>
        <v>2</v>
      </c>
      <c r="R5534" s="30">
        <f t="shared" si="346"/>
        <v>2.4305555555555556E-2</v>
      </c>
      <c r="S5534" s="28">
        <f t="shared" si="347"/>
        <v>45067</v>
      </c>
      <c r="T5534" s="28"/>
    </row>
    <row r="5535" spans="1:20" ht="13.2" x14ac:dyDescent="0.25">
      <c r="A5535" s="3" t="s">
        <v>12228</v>
      </c>
      <c r="B5535" s="3" t="s">
        <v>29</v>
      </c>
      <c r="C5535" s="3" t="s">
        <v>21</v>
      </c>
      <c r="D5535" s="3" t="s">
        <v>16</v>
      </c>
      <c r="E5535" s="3" t="s">
        <v>35</v>
      </c>
      <c r="F5535" s="4">
        <v>45476.973611111112</v>
      </c>
      <c r="G5535" s="4">
        <v>45507.025694444441</v>
      </c>
      <c r="H5535" s="3">
        <v>75</v>
      </c>
      <c r="I5535" s="3">
        <v>25.18</v>
      </c>
      <c r="J5535" s="3">
        <v>12</v>
      </c>
      <c r="K5535" s="3">
        <v>302.16000000000003</v>
      </c>
      <c r="L5535" s="3" t="s">
        <v>23</v>
      </c>
      <c r="M5535" s="5">
        <v>3</v>
      </c>
      <c r="N5535" s="6" t="str">
        <f>IF(ev_charging_network_usage_!$I5535&lt;=10,"Low",IF(ev_charging_network_usage_!$I5535&lt;=30,"Medium","High"))</f>
        <v>Medium</v>
      </c>
      <c r="O5535" s="6" t="str">
        <f t="shared" si="349"/>
        <v>Medium Satisfaction</v>
      </c>
      <c r="P5535" s="6" t="str">
        <f>IF(ev_charging_network_usage_!$H5535&lt;30,"Short Charging",IF(ev_charging_network_usage_!$H5535&lt;=60,"Medium Charging","Long Charging"))</f>
        <v>Long Charging</v>
      </c>
      <c r="Q5535" s="6">
        <f t="shared" si="348"/>
        <v>1</v>
      </c>
      <c r="R5535" s="30">
        <f t="shared" si="346"/>
        <v>0.97361111111111109</v>
      </c>
      <c r="S5535" s="28">
        <f t="shared" si="347"/>
        <v>45476</v>
      </c>
      <c r="T5535" s="28"/>
    </row>
    <row r="5536" spans="1:20" ht="13.2" x14ac:dyDescent="0.25">
      <c r="A5536" s="7" t="s">
        <v>12229</v>
      </c>
      <c r="B5536" s="7" t="s">
        <v>14</v>
      </c>
      <c r="C5536" s="7" t="s">
        <v>30</v>
      </c>
      <c r="D5536" s="7" t="s">
        <v>31</v>
      </c>
      <c r="E5536" s="7" t="s">
        <v>35</v>
      </c>
      <c r="F5536" s="7" t="s">
        <v>12230</v>
      </c>
      <c r="G5536" s="7" t="s">
        <v>12231</v>
      </c>
      <c r="H5536" s="7">
        <v>84</v>
      </c>
      <c r="I5536" s="7">
        <v>23.78</v>
      </c>
      <c r="J5536" s="7">
        <v>12</v>
      </c>
      <c r="K5536" s="7">
        <v>285.36</v>
      </c>
      <c r="L5536" s="7" t="s">
        <v>23</v>
      </c>
      <c r="M5536" s="9">
        <v>4</v>
      </c>
      <c r="N5536" s="6" t="str">
        <f>IF(ev_charging_network_usage_!$I5536&lt;=10,"Low",IF(ev_charging_network_usage_!$I5536&lt;=30,"Medium","High"))</f>
        <v>Medium</v>
      </c>
      <c r="O5536" s="6" t="str">
        <f t="shared" si="349"/>
        <v>Medium Satisfaction</v>
      </c>
      <c r="P5536" s="6" t="str">
        <f>IF(ev_charging_network_usage_!$H5536&lt;30,"Short Charging",IF(ev_charging_network_usage_!$H5536&lt;=60,"Medium Charging","Long Charging"))</f>
        <v>Long Charging</v>
      </c>
      <c r="Q5536" s="6">
        <f t="shared" si="348"/>
        <v>2</v>
      </c>
      <c r="R5536" s="30">
        <f t="shared" si="346"/>
        <v>0.47569444444444442</v>
      </c>
      <c r="S5536" s="28">
        <f t="shared" si="347"/>
        <v>45410</v>
      </c>
      <c r="T5536" s="28"/>
    </row>
    <row r="5537" spans="1:20" ht="13.2" x14ac:dyDescent="0.25">
      <c r="A5537" s="3" t="s">
        <v>12232</v>
      </c>
      <c r="B5537" s="3" t="s">
        <v>20</v>
      </c>
      <c r="C5537" s="3" t="s">
        <v>15</v>
      </c>
      <c r="D5537" s="3" t="s">
        <v>16</v>
      </c>
      <c r="E5537" s="3" t="s">
        <v>17</v>
      </c>
      <c r="F5537" s="3" t="s">
        <v>12233</v>
      </c>
      <c r="G5537" s="3" t="s">
        <v>12234</v>
      </c>
      <c r="H5537" s="3">
        <v>109</v>
      </c>
      <c r="I5537" s="3">
        <v>7.99</v>
      </c>
      <c r="J5537" s="3">
        <v>10</v>
      </c>
      <c r="K5537" s="3">
        <v>79.900000000000006</v>
      </c>
      <c r="L5537" s="3" t="s">
        <v>27</v>
      </c>
      <c r="M5537" s="5">
        <v>2</v>
      </c>
      <c r="N5537" s="6" t="str">
        <f>IF(ev_charging_network_usage_!$I5537&lt;=10,"Low",IF(ev_charging_network_usage_!$I5537&lt;=30,"Medium","High"))</f>
        <v>Low</v>
      </c>
      <c r="O5537" s="6" t="str">
        <f t="shared" si="349"/>
        <v>Low Satisfaction</v>
      </c>
      <c r="P5537" s="6" t="str">
        <f>IF(ev_charging_network_usage_!$H5537&lt;30,"Short Charging",IF(ev_charging_network_usage_!$H5537&lt;=60,"Medium Charging","Long Charging"))</f>
        <v>Long Charging</v>
      </c>
      <c r="Q5537" s="6">
        <f t="shared" si="348"/>
        <v>3</v>
      </c>
      <c r="R5537" s="30">
        <f t="shared" si="346"/>
        <v>0.73055555555555551</v>
      </c>
      <c r="S5537" s="28">
        <f t="shared" si="347"/>
        <v>45157</v>
      </c>
      <c r="T5537" s="28"/>
    </row>
    <row r="5538" spans="1:20" ht="13.2" x14ac:dyDescent="0.25">
      <c r="A5538" s="7" t="s">
        <v>12235</v>
      </c>
      <c r="B5538" s="7" t="s">
        <v>55</v>
      </c>
      <c r="C5538" s="7" t="s">
        <v>30</v>
      </c>
      <c r="D5538" s="7" t="s">
        <v>31</v>
      </c>
      <c r="E5538" s="7" t="s">
        <v>35</v>
      </c>
      <c r="F5538" s="8">
        <v>45293.486805555556</v>
      </c>
      <c r="G5538" s="8">
        <v>45293.566666666666</v>
      </c>
      <c r="H5538" s="7">
        <v>115</v>
      </c>
      <c r="I5538" s="7">
        <v>43.98</v>
      </c>
      <c r="J5538" s="7">
        <v>8</v>
      </c>
      <c r="K5538" s="7">
        <v>351.84</v>
      </c>
      <c r="L5538" s="7" t="s">
        <v>38</v>
      </c>
      <c r="M5538" s="9">
        <v>4</v>
      </c>
      <c r="N5538" s="6" t="str">
        <f>IF(ev_charging_network_usage_!$I5538&lt;=10,"Low",IF(ev_charging_network_usage_!$I5538&lt;=30,"Medium","High"))</f>
        <v>High</v>
      </c>
      <c r="O5538" s="6" t="str">
        <f t="shared" si="349"/>
        <v>Medium Satisfaction</v>
      </c>
      <c r="P5538" s="6" t="str">
        <f>IF(ev_charging_network_usage_!$H5538&lt;30,"Short Charging",IF(ev_charging_network_usage_!$H5538&lt;=60,"Medium Charging","Long Charging"))</f>
        <v>Long Charging</v>
      </c>
      <c r="Q5538" s="6">
        <f t="shared" si="348"/>
        <v>2</v>
      </c>
      <c r="R5538" s="30">
        <f t="shared" si="346"/>
        <v>0.48680555555555555</v>
      </c>
      <c r="S5538" s="28">
        <f t="shared" si="347"/>
        <v>45293</v>
      </c>
      <c r="T5538" s="28"/>
    </row>
    <row r="5539" spans="1:20" ht="13.2" x14ac:dyDescent="0.25">
      <c r="A5539" s="3" t="s">
        <v>12236</v>
      </c>
      <c r="B5539" s="3" t="s">
        <v>55</v>
      </c>
      <c r="C5539" s="3" t="s">
        <v>15</v>
      </c>
      <c r="D5539" s="3" t="s">
        <v>16</v>
      </c>
      <c r="E5539" s="3" t="s">
        <v>35</v>
      </c>
      <c r="F5539" s="4">
        <v>45448.789583333331</v>
      </c>
      <c r="G5539" s="4">
        <v>45448.82708333333</v>
      </c>
      <c r="H5539" s="3">
        <v>54</v>
      </c>
      <c r="I5539" s="3">
        <v>37.409999999999997</v>
      </c>
      <c r="J5539" s="3">
        <v>10</v>
      </c>
      <c r="K5539" s="3">
        <v>374.1</v>
      </c>
      <c r="L5539" s="3" t="s">
        <v>23</v>
      </c>
      <c r="M5539" s="5">
        <v>2</v>
      </c>
      <c r="N5539" s="6" t="str">
        <f>IF(ev_charging_network_usage_!$I5539&lt;=10,"Low",IF(ev_charging_network_usage_!$I5539&lt;=30,"Medium","High"))</f>
        <v>High</v>
      </c>
      <c r="O5539" s="6" t="str">
        <f t="shared" si="349"/>
        <v>Low Satisfaction</v>
      </c>
      <c r="P5539" s="6" t="str">
        <f>IF(ev_charging_network_usage_!$H5539&lt;30,"Short Charging",IF(ev_charging_network_usage_!$H5539&lt;=60,"Medium Charging","Long Charging"))</f>
        <v>Medium Charging</v>
      </c>
      <c r="Q5539" s="6">
        <f t="shared" si="348"/>
        <v>3</v>
      </c>
      <c r="R5539" s="30">
        <f t="shared" si="346"/>
        <v>0.7895833333333333</v>
      </c>
      <c r="S5539" s="28">
        <f t="shared" si="347"/>
        <v>45448</v>
      </c>
      <c r="T5539" s="28"/>
    </row>
    <row r="5540" spans="1:20" ht="13.2" x14ac:dyDescent="0.25">
      <c r="A5540" s="7" t="s">
        <v>12237</v>
      </c>
      <c r="B5540" s="7" t="s">
        <v>78</v>
      </c>
      <c r="C5540" s="7" t="s">
        <v>21</v>
      </c>
      <c r="D5540" s="7" t="s">
        <v>16</v>
      </c>
      <c r="E5540" s="7" t="s">
        <v>17</v>
      </c>
      <c r="F5540" s="7" t="s">
        <v>12238</v>
      </c>
      <c r="G5540" s="7" t="s">
        <v>12239</v>
      </c>
      <c r="H5540" s="7">
        <v>91</v>
      </c>
      <c r="I5540" s="7">
        <v>30.44</v>
      </c>
      <c r="J5540" s="7">
        <v>8</v>
      </c>
      <c r="K5540" s="7">
        <v>243.52</v>
      </c>
      <c r="L5540" s="7" t="s">
        <v>27</v>
      </c>
      <c r="M5540" s="9">
        <v>1</v>
      </c>
      <c r="N5540" s="6" t="str">
        <f>IF(ev_charging_network_usage_!$I5540&lt;=10,"Low",IF(ev_charging_network_usage_!$I5540&lt;=30,"Medium","High"))</f>
        <v>High</v>
      </c>
      <c r="O5540" s="6" t="str">
        <f t="shared" si="349"/>
        <v>Low Satisfaction</v>
      </c>
      <c r="P5540" s="6" t="str">
        <f>IF(ev_charging_network_usage_!$H5540&lt;30,"Short Charging",IF(ev_charging_network_usage_!$H5540&lt;=60,"Medium Charging","Long Charging"))</f>
        <v>Long Charging</v>
      </c>
      <c r="Q5540" s="6">
        <f t="shared" si="348"/>
        <v>1</v>
      </c>
      <c r="R5540" s="30">
        <f t="shared" si="346"/>
        <v>0.25624999999999998</v>
      </c>
      <c r="S5540" s="28">
        <f t="shared" si="347"/>
        <v>45074</v>
      </c>
      <c r="T5540" s="28"/>
    </row>
    <row r="5541" spans="1:20" ht="13.2" x14ac:dyDescent="0.25">
      <c r="A5541" s="3" t="s">
        <v>12240</v>
      </c>
      <c r="B5541" s="3" t="s">
        <v>43</v>
      </c>
      <c r="C5541" s="3" t="s">
        <v>15</v>
      </c>
      <c r="D5541" s="3" t="s">
        <v>34</v>
      </c>
      <c r="E5541" s="3" t="s">
        <v>17</v>
      </c>
      <c r="F5541" s="4">
        <v>44964.009722222225</v>
      </c>
      <c r="G5541" s="4">
        <v>44964.054166666669</v>
      </c>
      <c r="H5541" s="3">
        <v>64</v>
      </c>
      <c r="I5541" s="3">
        <v>32.049999999999997</v>
      </c>
      <c r="J5541" s="3">
        <v>10</v>
      </c>
      <c r="K5541" s="3">
        <v>320.5</v>
      </c>
      <c r="L5541" s="3" t="s">
        <v>23</v>
      </c>
      <c r="M5541" s="5">
        <v>4</v>
      </c>
      <c r="N5541" s="6" t="str">
        <f>IF(ev_charging_network_usage_!$I5541&lt;=10,"Low",IF(ev_charging_network_usage_!$I5541&lt;=30,"Medium","High"))</f>
        <v>High</v>
      </c>
      <c r="O5541" s="6" t="str">
        <f t="shared" si="349"/>
        <v>Medium Satisfaction</v>
      </c>
      <c r="P5541" s="6" t="str">
        <f>IF(ev_charging_network_usage_!$H5541&lt;30,"Short Charging",IF(ev_charging_network_usage_!$H5541&lt;=60,"Medium Charging","Long Charging"))</f>
        <v>Long Charging</v>
      </c>
      <c r="Q5541" s="6">
        <f t="shared" si="348"/>
        <v>3</v>
      </c>
      <c r="R5541" s="30">
        <f t="shared" si="346"/>
        <v>9.7222222222222224E-3</v>
      </c>
      <c r="S5541" s="28">
        <f t="shared" si="347"/>
        <v>44964</v>
      </c>
      <c r="T5541" s="28"/>
    </row>
    <row r="5542" spans="1:20" ht="13.2" x14ac:dyDescent="0.25">
      <c r="A5542" s="7" t="s">
        <v>12241</v>
      </c>
      <c r="B5542" s="7" t="s">
        <v>59</v>
      </c>
      <c r="C5542" s="7" t="s">
        <v>30</v>
      </c>
      <c r="D5542" s="7" t="s">
        <v>22</v>
      </c>
      <c r="E5542" s="7" t="s">
        <v>35</v>
      </c>
      <c r="F5542" s="7" t="s">
        <v>12242</v>
      </c>
      <c r="G5542" s="8">
        <v>45300.006249999999</v>
      </c>
      <c r="H5542" s="7">
        <v>83</v>
      </c>
      <c r="I5542" s="7">
        <v>56.95</v>
      </c>
      <c r="J5542" s="7">
        <v>15</v>
      </c>
      <c r="K5542" s="7">
        <v>854.25</v>
      </c>
      <c r="L5542" s="7" t="s">
        <v>18</v>
      </c>
      <c r="M5542" s="9">
        <v>2</v>
      </c>
      <c r="N5542" s="6" t="str">
        <f>IF(ev_charging_network_usage_!$I5542&lt;=10,"Low",IF(ev_charging_network_usage_!$I5542&lt;=30,"Medium","High"))</f>
        <v>High</v>
      </c>
      <c r="O5542" s="6" t="str">
        <f t="shared" si="349"/>
        <v>Low Satisfaction</v>
      </c>
      <c r="P5542" s="6" t="str">
        <f>IF(ev_charging_network_usage_!$H5542&lt;30,"Short Charging",IF(ev_charging_network_usage_!$H5542&lt;=60,"Medium Charging","Long Charging"))</f>
        <v>Long Charging</v>
      </c>
      <c r="Q5542" s="6">
        <f t="shared" si="348"/>
        <v>2</v>
      </c>
      <c r="R5542" s="30">
        <f t="shared" si="346"/>
        <v>0.94861111111111107</v>
      </c>
      <c r="S5542" s="28">
        <f t="shared" si="347"/>
        <v>45535</v>
      </c>
      <c r="T5542" s="28"/>
    </row>
    <row r="5543" spans="1:20" ht="13.2" x14ac:dyDescent="0.25">
      <c r="A5543" s="3" t="s">
        <v>12243</v>
      </c>
      <c r="B5543" s="3" t="s">
        <v>43</v>
      </c>
      <c r="C5543" s="3" t="s">
        <v>21</v>
      </c>
      <c r="D5543" s="3" t="s">
        <v>16</v>
      </c>
      <c r="E5543" s="3" t="s">
        <v>17</v>
      </c>
      <c r="F5543" s="3" t="s">
        <v>12244</v>
      </c>
      <c r="G5543" s="3" t="s">
        <v>10080</v>
      </c>
      <c r="H5543" s="3">
        <v>117</v>
      </c>
      <c r="I5543" s="3">
        <v>34.47</v>
      </c>
      <c r="J5543" s="3">
        <v>10</v>
      </c>
      <c r="K5543" s="3">
        <v>344.7</v>
      </c>
      <c r="L5543" s="3" t="s">
        <v>23</v>
      </c>
      <c r="M5543" s="5">
        <v>2</v>
      </c>
      <c r="N5543" s="6" t="str">
        <f>IF(ev_charging_network_usage_!$I5543&lt;=10,"Low",IF(ev_charging_network_usage_!$I5543&lt;=30,"Medium","High"))</f>
        <v>High</v>
      </c>
      <c r="O5543" s="6" t="str">
        <f t="shared" si="349"/>
        <v>Low Satisfaction</v>
      </c>
      <c r="P5543" s="6" t="str">
        <f>IF(ev_charging_network_usage_!$H5543&lt;30,"Short Charging",IF(ev_charging_network_usage_!$H5543&lt;=60,"Medium Charging","Long Charging"))</f>
        <v>Long Charging</v>
      </c>
      <c r="Q5543" s="6">
        <f t="shared" si="348"/>
        <v>1</v>
      </c>
      <c r="R5543" s="30">
        <f t="shared" si="346"/>
        <v>0.16597222222222222</v>
      </c>
      <c r="S5543" s="28">
        <f t="shared" si="347"/>
        <v>45132</v>
      </c>
      <c r="T5543" s="28"/>
    </row>
    <row r="5544" spans="1:20" ht="13.2" x14ac:dyDescent="0.25">
      <c r="A5544" s="7" t="s">
        <v>12245</v>
      </c>
      <c r="B5544" s="7" t="s">
        <v>59</v>
      </c>
      <c r="C5544" s="7" t="s">
        <v>30</v>
      </c>
      <c r="D5544" s="7" t="s">
        <v>22</v>
      </c>
      <c r="E5544" s="7" t="s">
        <v>17</v>
      </c>
      <c r="F5544" s="8">
        <v>45603.582638888889</v>
      </c>
      <c r="G5544" s="8">
        <v>45603.597916666666</v>
      </c>
      <c r="H5544" s="7">
        <v>22</v>
      </c>
      <c r="I5544" s="7">
        <v>57.75</v>
      </c>
      <c r="J5544" s="7">
        <v>8</v>
      </c>
      <c r="K5544" s="7">
        <v>462</v>
      </c>
      <c r="L5544" s="7" t="s">
        <v>38</v>
      </c>
      <c r="M5544" s="9">
        <v>2</v>
      </c>
      <c r="N5544" s="6" t="str">
        <f>IF(ev_charging_network_usage_!$I5544&lt;=10,"Low",IF(ev_charging_network_usage_!$I5544&lt;=30,"Medium","High"))</f>
        <v>High</v>
      </c>
      <c r="O5544" s="6" t="str">
        <f t="shared" si="349"/>
        <v>Low Satisfaction</v>
      </c>
      <c r="P5544" s="6" t="str">
        <f>IF(ev_charging_network_usage_!$H5544&lt;30,"Short Charging",IF(ev_charging_network_usage_!$H5544&lt;=60,"Medium Charging","Long Charging"))</f>
        <v>Short Charging</v>
      </c>
      <c r="Q5544" s="6">
        <f t="shared" si="348"/>
        <v>2</v>
      </c>
      <c r="R5544" s="30">
        <f t="shared" si="346"/>
        <v>0.58263888888888893</v>
      </c>
      <c r="S5544" s="28">
        <f t="shared" si="347"/>
        <v>45603</v>
      </c>
      <c r="T5544" s="28"/>
    </row>
    <row r="5545" spans="1:20" ht="13.2" x14ac:dyDescent="0.25">
      <c r="A5545" s="3" t="s">
        <v>12246</v>
      </c>
      <c r="B5545" s="3" t="s">
        <v>59</v>
      </c>
      <c r="C5545" s="3" t="s">
        <v>21</v>
      </c>
      <c r="D5545" s="3" t="s">
        <v>31</v>
      </c>
      <c r="E5545" s="3" t="s">
        <v>35</v>
      </c>
      <c r="F5545" s="4">
        <v>44932.030555555553</v>
      </c>
      <c r="G5545" s="4">
        <v>44932.103472222225</v>
      </c>
      <c r="H5545" s="3">
        <v>105</v>
      </c>
      <c r="I5545" s="3">
        <v>13.27</v>
      </c>
      <c r="J5545" s="3">
        <v>10</v>
      </c>
      <c r="K5545" s="3">
        <v>132.69999999999999</v>
      </c>
      <c r="L5545" s="3" t="s">
        <v>27</v>
      </c>
      <c r="M5545" s="5">
        <v>4</v>
      </c>
      <c r="N5545" s="6" t="str">
        <f>IF(ev_charging_network_usage_!$I5545&lt;=10,"Low",IF(ev_charging_network_usage_!$I5545&lt;=30,"Medium","High"))</f>
        <v>Medium</v>
      </c>
      <c r="O5545" s="6" t="str">
        <f t="shared" si="349"/>
        <v>Medium Satisfaction</v>
      </c>
      <c r="P5545" s="6" t="str">
        <f>IF(ev_charging_network_usage_!$H5545&lt;30,"Short Charging",IF(ev_charging_network_usage_!$H5545&lt;=60,"Medium Charging","Long Charging"))</f>
        <v>Long Charging</v>
      </c>
      <c r="Q5545" s="6">
        <f t="shared" si="348"/>
        <v>1</v>
      </c>
      <c r="R5545" s="30">
        <f t="shared" si="346"/>
        <v>3.0555555555555555E-2</v>
      </c>
      <c r="S5545" s="28">
        <f t="shared" si="347"/>
        <v>44932</v>
      </c>
      <c r="T5545" s="28"/>
    </row>
    <row r="5546" spans="1:20" ht="13.2" x14ac:dyDescent="0.25">
      <c r="A5546" s="7" t="s">
        <v>12247</v>
      </c>
      <c r="B5546" s="7" t="s">
        <v>20</v>
      </c>
      <c r="C5546" s="7" t="s">
        <v>21</v>
      </c>
      <c r="D5546" s="7" t="s">
        <v>22</v>
      </c>
      <c r="E5546" s="7" t="s">
        <v>35</v>
      </c>
      <c r="F5546" s="8">
        <v>45511.011805555558</v>
      </c>
      <c r="G5546" s="8">
        <v>45511.027777777781</v>
      </c>
      <c r="H5546" s="7">
        <v>23</v>
      </c>
      <c r="I5546" s="7">
        <v>53.45</v>
      </c>
      <c r="J5546" s="7">
        <v>10</v>
      </c>
      <c r="K5546" s="7">
        <v>534.5</v>
      </c>
      <c r="L5546" s="7" t="s">
        <v>18</v>
      </c>
      <c r="M5546" s="9">
        <v>5</v>
      </c>
      <c r="N5546" s="6" t="str">
        <f>IF(ev_charging_network_usage_!$I5546&lt;=10,"Low",IF(ev_charging_network_usage_!$I5546&lt;=30,"Medium","High"))</f>
        <v>High</v>
      </c>
      <c r="O5546" s="6" t="str">
        <f t="shared" si="349"/>
        <v>High Satisfaction</v>
      </c>
      <c r="P5546" s="6" t="str">
        <f>IF(ev_charging_network_usage_!$H5546&lt;30,"Short Charging",IF(ev_charging_network_usage_!$H5546&lt;=60,"Medium Charging","Long Charging"))</f>
        <v>Short Charging</v>
      </c>
      <c r="Q5546" s="6">
        <f t="shared" si="348"/>
        <v>1</v>
      </c>
      <c r="R5546" s="30">
        <f t="shared" si="346"/>
        <v>1.1805555555555555E-2</v>
      </c>
      <c r="S5546" s="28">
        <f t="shared" si="347"/>
        <v>45511</v>
      </c>
      <c r="T5546" s="28"/>
    </row>
    <row r="5547" spans="1:20" ht="13.2" x14ac:dyDescent="0.25">
      <c r="A5547" s="3" t="s">
        <v>12248</v>
      </c>
      <c r="B5547" s="3" t="s">
        <v>29</v>
      </c>
      <c r="C5547" s="3" t="s">
        <v>21</v>
      </c>
      <c r="D5547" s="3" t="s">
        <v>16</v>
      </c>
      <c r="E5547" s="3" t="s">
        <v>35</v>
      </c>
      <c r="F5547" s="4">
        <v>45021.851388888892</v>
      </c>
      <c r="G5547" s="4">
        <v>45021.893055555556</v>
      </c>
      <c r="H5547" s="3">
        <v>60</v>
      </c>
      <c r="I5547" s="3">
        <v>43.81</v>
      </c>
      <c r="J5547" s="3">
        <v>10</v>
      </c>
      <c r="K5547" s="3">
        <v>438.1</v>
      </c>
      <c r="L5547" s="3" t="s">
        <v>23</v>
      </c>
      <c r="M5547" s="5">
        <v>5</v>
      </c>
      <c r="N5547" s="6" t="str">
        <f>IF(ev_charging_network_usage_!$I5547&lt;=10,"Low",IF(ev_charging_network_usage_!$I5547&lt;=30,"Medium","High"))</f>
        <v>High</v>
      </c>
      <c r="O5547" s="6" t="str">
        <f t="shared" si="349"/>
        <v>High Satisfaction</v>
      </c>
      <c r="P5547" s="6" t="str">
        <f>IF(ev_charging_network_usage_!$H5547&lt;30,"Short Charging",IF(ev_charging_network_usage_!$H5547&lt;=60,"Medium Charging","Long Charging"))</f>
        <v>Medium Charging</v>
      </c>
      <c r="Q5547" s="6">
        <f t="shared" si="348"/>
        <v>1</v>
      </c>
      <c r="R5547" s="30">
        <f t="shared" si="346"/>
        <v>0.85138888888888886</v>
      </c>
      <c r="S5547" s="28">
        <f t="shared" si="347"/>
        <v>45021</v>
      </c>
      <c r="T5547" s="28"/>
    </row>
    <row r="5548" spans="1:20" ht="13.2" x14ac:dyDescent="0.25">
      <c r="A5548" s="7" t="s">
        <v>12249</v>
      </c>
      <c r="B5548" s="7" t="s">
        <v>14</v>
      </c>
      <c r="C5548" s="7" t="s">
        <v>21</v>
      </c>
      <c r="D5548" s="7" t="s">
        <v>16</v>
      </c>
      <c r="E5548" s="7" t="s">
        <v>17</v>
      </c>
      <c r="F5548" s="8">
        <v>45418.949305555558</v>
      </c>
      <c r="G5548" s="8">
        <v>45449.029861111114</v>
      </c>
      <c r="H5548" s="7">
        <v>116</v>
      </c>
      <c r="I5548" s="7">
        <v>30.99</v>
      </c>
      <c r="J5548" s="7">
        <v>10</v>
      </c>
      <c r="K5548" s="7">
        <v>309.89999999999998</v>
      </c>
      <c r="L5548" s="7" t="s">
        <v>27</v>
      </c>
      <c r="M5548" s="9">
        <v>1</v>
      </c>
      <c r="N5548" s="6" t="str">
        <f>IF(ev_charging_network_usage_!$I5548&lt;=10,"Low",IF(ev_charging_network_usage_!$I5548&lt;=30,"Medium","High"))</f>
        <v>High</v>
      </c>
      <c r="O5548" s="6" t="str">
        <f t="shared" si="349"/>
        <v>Low Satisfaction</v>
      </c>
      <c r="P5548" s="6" t="str">
        <f>IF(ev_charging_network_usage_!$H5548&lt;30,"Short Charging",IF(ev_charging_network_usage_!$H5548&lt;=60,"Medium Charging","Long Charging"))</f>
        <v>Long Charging</v>
      </c>
      <c r="Q5548" s="6">
        <f t="shared" si="348"/>
        <v>1</v>
      </c>
      <c r="R5548" s="30">
        <f t="shared" si="346"/>
        <v>0.94930555555555551</v>
      </c>
      <c r="S5548" s="28">
        <f t="shared" si="347"/>
        <v>45418</v>
      </c>
      <c r="T5548" s="28"/>
    </row>
    <row r="5549" spans="1:20" ht="13.2" x14ac:dyDescent="0.25">
      <c r="A5549" s="3" t="s">
        <v>12250</v>
      </c>
      <c r="B5549" s="3" t="s">
        <v>14</v>
      </c>
      <c r="C5549" s="3" t="s">
        <v>21</v>
      </c>
      <c r="D5549" s="3" t="s">
        <v>31</v>
      </c>
      <c r="E5549" s="3" t="s">
        <v>35</v>
      </c>
      <c r="F5549" s="4">
        <v>44934.479166666664</v>
      </c>
      <c r="G5549" s="4">
        <v>44934.499305555553</v>
      </c>
      <c r="H5549" s="3">
        <v>29</v>
      </c>
      <c r="I5549" s="3">
        <v>15.53</v>
      </c>
      <c r="J5549" s="3">
        <v>15</v>
      </c>
      <c r="K5549" s="3">
        <v>232.95</v>
      </c>
      <c r="L5549" s="3" t="s">
        <v>23</v>
      </c>
      <c r="M5549" s="5">
        <v>3</v>
      </c>
      <c r="N5549" s="6" t="str">
        <f>IF(ev_charging_network_usage_!$I5549&lt;=10,"Low",IF(ev_charging_network_usage_!$I5549&lt;=30,"Medium","High"))</f>
        <v>Medium</v>
      </c>
      <c r="O5549" s="6" t="str">
        <f t="shared" si="349"/>
        <v>Medium Satisfaction</v>
      </c>
      <c r="P5549" s="6" t="str">
        <f>IF(ev_charging_network_usage_!$H5549&lt;30,"Short Charging",IF(ev_charging_network_usage_!$H5549&lt;=60,"Medium Charging","Long Charging"))</f>
        <v>Short Charging</v>
      </c>
      <c r="Q5549" s="6">
        <f t="shared" si="348"/>
        <v>1</v>
      </c>
      <c r="R5549" s="30">
        <f t="shared" si="346"/>
        <v>0.47916666666666669</v>
      </c>
      <c r="S5549" s="28">
        <f t="shared" si="347"/>
        <v>44934</v>
      </c>
      <c r="T5549" s="28"/>
    </row>
    <row r="5550" spans="1:20" ht="13.2" x14ac:dyDescent="0.25">
      <c r="A5550" s="7" t="s">
        <v>12251</v>
      </c>
      <c r="B5550" s="7" t="s">
        <v>14</v>
      </c>
      <c r="C5550" s="7" t="s">
        <v>30</v>
      </c>
      <c r="D5550" s="7" t="s">
        <v>16</v>
      </c>
      <c r="E5550" s="7" t="s">
        <v>35</v>
      </c>
      <c r="F5550" s="7" t="s">
        <v>12252</v>
      </c>
      <c r="G5550" s="7" t="s">
        <v>12253</v>
      </c>
      <c r="H5550" s="7">
        <v>115</v>
      </c>
      <c r="I5550" s="7">
        <v>43.21</v>
      </c>
      <c r="J5550" s="7">
        <v>10</v>
      </c>
      <c r="K5550" s="7">
        <v>432.1</v>
      </c>
      <c r="L5550" s="7" t="s">
        <v>38</v>
      </c>
      <c r="M5550" s="9">
        <v>2</v>
      </c>
      <c r="N5550" s="6" t="str">
        <f>IF(ev_charging_network_usage_!$I5550&lt;=10,"Low",IF(ev_charging_network_usage_!$I5550&lt;=30,"Medium","High"))</f>
        <v>High</v>
      </c>
      <c r="O5550" s="6" t="str">
        <f t="shared" si="349"/>
        <v>Low Satisfaction</v>
      </c>
      <c r="P5550" s="6" t="str">
        <f>IF(ev_charging_network_usage_!$H5550&lt;30,"Short Charging",IF(ev_charging_network_usage_!$H5550&lt;=60,"Medium Charging","Long Charging"))</f>
        <v>Long Charging</v>
      </c>
      <c r="Q5550" s="6">
        <f t="shared" si="348"/>
        <v>2</v>
      </c>
      <c r="R5550" s="30">
        <f t="shared" si="346"/>
        <v>0.86805555555555558</v>
      </c>
      <c r="S5550" s="28">
        <f t="shared" si="347"/>
        <v>45290</v>
      </c>
      <c r="T5550" s="28"/>
    </row>
    <row r="5551" spans="1:20" ht="13.2" x14ac:dyDescent="0.25">
      <c r="A5551" s="3" t="s">
        <v>12254</v>
      </c>
      <c r="B5551" s="3" t="s">
        <v>78</v>
      </c>
      <c r="C5551" s="3" t="s">
        <v>15</v>
      </c>
      <c r="D5551" s="3" t="s">
        <v>31</v>
      </c>
      <c r="E5551" s="3" t="s">
        <v>35</v>
      </c>
      <c r="F5551" s="4">
        <v>45569.105555555558</v>
      </c>
      <c r="G5551" s="4">
        <v>45569.161111111112</v>
      </c>
      <c r="H5551" s="3">
        <v>80</v>
      </c>
      <c r="I5551" s="3">
        <v>20.55</v>
      </c>
      <c r="J5551" s="3">
        <v>8</v>
      </c>
      <c r="K5551" s="3">
        <v>164.4</v>
      </c>
      <c r="L5551" s="3" t="s">
        <v>23</v>
      </c>
      <c r="M5551" s="5">
        <v>1</v>
      </c>
      <c r="N5551" s="6" t="str">
        <f>IF(ev_charging_network_usage_!$I5551&lt;=10,"Low",IF(ev_charging_network_usage_!$I5551&lt;=30,"Medium","High"))</f>
        <v>Medium</v>
      </c>
      <c r="O5551" s="6" t="str">
        <f t="shared" si="349"/>
        <v>Low Satisfaction</v>
      </c>
      <c r="P5551" s="6" t="str">
        <f>IF(ev_charging_network_usage_!$H5551&lt;30,"Short Charging",IF(ev_charging_network_usage_!$H5551&lt;=60,"Medium Charging","Long Charging"))</f>
        <v>Long Charging</v>
      </c>
      <c r="Q5551" s="6">
        <f t="shared" si="348"/>
        <v>3</v>
      </c>
      <c r="R5551" s="30">
        <f t="shared" si="346"/>
        <v>0.10555555555555556</v>
      </c>
      <c r="S5551" s="28">
        <f t="shared" si="347"/>
        <v>45569</v>
      </c>
      <c r="T5551" s="28"/>
    </row>
    <row r="5552" spans="1:20" ht="13.2" x14ac:dyDescent="0.25">
      <c r="A5552" s="7" t="s">
        <v>12255</v>
      </c>
      <c r="B5552" s="7" t="s">
        <v>20</v>
      </c>
      <c r="C5552" s="7" t="s">
        <v>21</v>
      </c>
      <c r="D5552" s="7" t="s">
        <v>22</v>
      </c>
      <c r="E5552" s="7" t="s">
        <v>17</v>
      </c>
      <c r="F5552" s="8">
        <v>45141.177777777775</v>
      </c>
      <c r="G5552" s="8">
        <v>45141.231249999997</v>
      </c>
      <c r="H5552" s="7">
        <v>77</v>
      </c>
      <c r="I5552" s="7">
        <v>52.82</v>
      </c>
      <c r="J5552" s="7">
        <v>15</v>
      </c>
      <c r="K5552" s="7">
        <v>792.3</v>
      </c>
      <c r="L5552" s="7" t="s">
        <v>27</v>
      </c>
      <c r="M5552" s="9">
        <v>4</v>
      </c>
      <c r="N5552" s="6" t="str">
        <f>IF(ev_charging_network_usage_!$I5552&lt;=10,"Low",IF(ev_charging_network_usage_!$I5552&lt;=30,"Medium","High"))</f>
        <v>High</v>
      </c>
      <c r="O5552" s="6" t="str">
        <f t="shared" si="349"/>
        <v>Medium Satisfaction</v>
      </c>
      <c r="P5552" s="6" t="str">
        <f>IF(ev_charging_network_usage_!$H5552&lt;30,"Short Charging",IF(ev_charging_network_usage_!$H5552&lt;=60,"Medium Charging","Long Charging"))</f>
        <v>Long Charging</v>
      </c>
      <c r="Q5552" s="6">
        <f t="shared" si="348"/>
        <v>1</v>
      </c>
      <c r="R5552" s="30">
        <f t="shared" si="346"/>
        <v>0.17777777777777778</v>
      </c>
      <c r="S5552" s="28">
        <f t="shared" si="347"/>
        <v>45141</v>
      </c>
      <c r="T5552" s="28"/>
    </row>
    <row r="5553" spans="1:20" ht="13.2" x14ac:dyDescent="0.25">
      <c r="A5553" s="3" t="s">
        <v>12256</v>
      </c>
      <c r="B5553" s="3" t="s">
        <v>55</v>
      </c>
      <c r="C5553" s="3" t="s">
        <v>30</v>
      </c>
      <c r="D5553" s="3" t="s">
        <v>22</v>
      </c>
      <c r="E5553" s="3" t="s">
        <v>35</v>
      </c>
      <c r="F5553" s="4">
        <v>45078.252083333333</v>
      </c>
      <c r="G5553" s="4">
        <v>45078.272916666669</v>
      </c>
      <c r="H5553" s="3">
        <v>30</v>
      </c>
      <c r="I5553" s="3">
        <v>58.69</v>
      </c>
      <c r="J5553" s="3">
        <v>12</v>
      </c>
      <c r="K5553" s="3">
        <v>704.28</v>
      </c>
      <c r="L5553" s="3" t="s">
        <v>27</v>
      </c>
      <c r="M5553" s="5">
        <v>4</v>
      </c>
      <c r="N5553" s="6" t="str">
        <f>IF(ev_charging_network_usage_!$I5553&lt;=10,"Low",IF(ev_charging_network_usage_!$I5553&lt;=30,"Medium","High"))</f>
        <v>High</v>
      </c>
      <c r="O5553" s="6" t="str">
        <f t="shared" si="349"/>
        <v>Medium Satisfaction</v>
      </c>
      <c r="P5553" s="6" t="str">
        <f>IF(ev_charging_network_usage_!$H5553&lt;30,"Short Charging",IF(ev_charging_network_usage_!$H5553&lt;=60,"Medium Charging","Long Charging"))</f>
        <v>Medium Charging</v>
      </c>
      <c r="Q5553" s="6">
        <f t="shared" si="348"/>
        <v>2</v>
      </c>
      <c r="R5553" s="30">
        <f t="shared" si="346"/>
        <v>0.25208333333333333</v>
      </c>
      <c r="S5553" s="28">
        <f t="shared" si="347"/>
        <v>45078</v>
      </c>
      <c r="T5553" s="28"/>
    </row>
    <row r="5554" spans="1:20" ht="13.2" x14ac:dyDescent="0.25">
      <c r="A5554" s="7" t="s">
        <v>12257</v>
      </c>
      <c r="B5554" s="7" t="s">
        <v>78</v>
      </c>
      <c r="C5554" s="7" t="s">
        <v>21</v>
      </c>
      <c r="D5554" s="7" t="s">
        <v>31</v>
      </c>
      <c r="E5554" s="7" t="s">
        <v>35</v>
      </c>
      <c r="F5554" s="8">
        <v>45448.149305555555</v>
      </c>
      <c r="G5554" s="8">
        <v>45448.227083333331</v>
      </c>
      <c r="H5554" s="7">
        <v>112</v>
      </c>
      <c r="I5554" s="7">
        <v>59.96</v>
      </c>
      <c r="J5554" s="7">
        <v>8</v>
      </c>
      <c r="K5554" s="7">
        <v>479.68</v>
      </c>
      <c r="L5554" s="7" t="s">
        <v>18</v>
      </c>
      <c r="M5554" s="9">
        <v>1</v>
      </c>
      <c r="N5554" s="6" t="str">
        <f>IF(ev_charging_network_usage_!$I5554&lt;=10,"Low",IF(ev_charging_network_usage_!$I5554&lt;=30,"Medium","High"))</f>
        <v>High</v>
      </c>
      <c r="O5554" s="6" t="str">
        <f t="shared" si="349"/>
        <v>Low Satisfaction</v>
      </c>
      <c r="P5554" s="6" t="str">
        <f>IF(ev_charging_network_usage_!$H5554&lt;30,"Short Charging",IF(ev_charging_network_usage_!$H5554&lt;=60,"Medium Charging","Long Charging"))</f>
        <v>Long Charging</v>
      </c>
      <c r="Q5554" s="6">
        <f t="shared" si="348"/>
        <v>1</v>
      </c>
      <c r="R5554" s="30">
        <f t="shared" si="346"/>
        <v>0.14930555555555555</v>
      </c>
      <c r="S5554" s="28">
        <f t="shared" si="347"/>
        <v>45448</v>
      </c>
      <c r="T5554" s="28"/>
    </row>
    <row r="5555" spans="1:20" ht="13.2" x14ac:dyDescent="0.25">
      <c r="A5555" s="3" t="s">
        <v>12258</v>
      </c>
      <c r="B5555" s="3" t="s">
        <v>55</v>
      </c>
      <c r="C5555" s="3" t="s">
        <v>21</v>
      </c>
      <c r="D5555" s="3" t="s">
        <v>31</v>
      </c>
      <c r="E5555" s="3" t="s">
        <v>17</v>
      </c>
      <c r="F5555" s="4">
        <v>45599.761111111111</v>
      </c>
      <c r="G5555" s="4">
        <v>45599.822222222225</v>
      </c>
      <c r="H5555" s="3">
        <v>88</v>
      </c>
      <c r="I5555" s="3">
        <v>47.16</v>
      </c>
      <c r="J5555" s="3">
        <v>10</v>
      </c>
      <c r="K5555" s="3">
        <v>471.6</v>
      </c>
      <c r="L5555" s="3" t="s">
        <v>38</v>
      </c>
      <c r="M5555" s="5">
        <v>1</v>
      </c>
      <c r="N5555" s="6" t="str">
        <f>IF(ev_charging_network_usage_!$I5555&lt;=10,"Low",IF(ev_charging_network_usage_!$I5555&lt;=30,"Medium","High"))</f>
        <v>High</v>
      </c>
      <c r="O5555" s="6" t="str">
        <f t="shared" si="349"/>
        <v>Low Satisfaction</v>
      </c>
      <c r="P5555" s="6" t="str">
        <f>IF(ev_charging_network_usage_!$H5555&lt;30,"Short Charging",IF(ev_charging_network_usage_!$H5555&lt;=60,"Medium Charging","Long Charging"))</f>
        <v>Long Charging</v>
      </c>
      <c r="Q5555" s="6">
        <f t="shared" si="348"/>
        <v>1</v>
      </c>
      <c r="R5555" s="30">
        <f t="shared" si="346"/>
        <v>0.76111111111111107</v>
      </c>
      <c r="S5555" s="28">
        <f t="shared" si="347"/>
        <v>45599</v>
      </c>
      <c r="T5555" s="28"/>
    </row>
    <row r="5556" spans="1:20" ht="13.2" x14ac:dyDescent="0.25">
      <c r="A5556" s="7" t="s">
        <v>12259</v>
      </c>
      <c r="B5556" s="7" t="s">
        <v>55</v>
      </c>
      <c r="C5556" s="7" t="s">
        <v>15</v>
      </c>
      <c r="D5556" s="7" t="s">
        <v>22</v>
      </c>
      <c r="E5556" s="7" t="s">
        <v>17</v>
      </c>
      <c r="F5556" s="7" t="s">
        <v>12260</v>
      </c>
      <c r="G5556" s="7" t="s">
        <v>12261</v>
      </c>
      <c r="H5556" s="7">
        <v>100</v>
      </c>
      <c r="I5556" s="7">
        <v>7.18</v>
      </c>
      <c r="J5556" s="7">
        <v>15</v>
      </c>
      <c r="K5556" s="7">
        <v>107.7</v>
      </c>
      <c r="L5556" s="7" t="s">
        <v>38</v>
      </c>
      <c r="M5556" s="9">
        <v>5</v>
      </c>
      <c r="N5556" s="6" t="str">
        <f>IF(ev_charging_network_usage_!$I5556&lt;=10,"Low",IF(ev_charging_network_usage_!$I5556&lt;=30,"Medium","High"))</f>
        <v>Low</v>
      </c>
      <c r="O5556" s="6" t="str">
        <f t="shared" si="349"/>
        <v>High Satisfaction</v>
      </c>
      <c r="P5556" s="6" t="str">
        <f>IF(ev_charging_network_usage_!$H5556&lt;30,"Short Charging",IF(ev_charging_network_usage_!$H5556&lt;=60,"Medium Charging","Long Charging"))</f>
        <v>Long Charging</v>
      </c>
      <c r="Q5556" s="6">
        <f t="shared" si="348"/>
        <v>3</v>
      </c>
      <c r="R5556" s="30">
        <f t="shared" si="346"/>
        <v>0.21805555555555556</v>
      </c>
      <c r="S5556" s="28">
        <f t="shared" si="347"/>
        <v>45617</v>
      </c>
      <c r="T5556" s="28"/>
    </row>
    <row r="5557" spans="1:20" ht="13.2" x14ac:dyDescent="0.25">
      <c r="A5557" s="3" t="s">
        <v>12262</v>
      </c>
      <c r="B5557" s="3" t="s">
        <v>55</v>
      </c>
      <c r="C5557" s="3" t="s">
        <v>30</v>
      </c>
      <c r="D5557" s="3" t="s">
        <v>34</v>
      </c>
      <c r="E5557" s="3" t="s">
        <v>17</v>
      </c>
      <c r="F5557" s="10">
        <v>45272.291666666664</v>
      </c>
      <c r="G5557" s="10">
        <v>45272.342361111114</v>
      </c>
      <c r="H5557" s="3">
        <v>73</v>
      </c>
      <c r="I5557" s="3">
        <v>50.88</v>
      </c>
      <c r="J5557" s="3">
        <v>10</v>
      </c>
      <c r="K5557" s="3">
        <v>508.8</v>
      </c>
      <c r="L5557" s="3" t="s">
        <v>27</v>
      </c>
      <c r="M5557" s="5">
        <v>3</v>
      </c>
      <c r="N5557" s="6" t="str">
        <f>IF(ev_charging_network_usage_!$I5557&lt;=10,"Low",IF(ev_charging_network_usage_!$I5557&lt;=30,"Medium","High"))</f>
        <v>High</v>
      </c>
      <c r="O5557" s="6" t="str">
        <f t="shared" si="349"/>
        <v>Medium Satisfaction</v>
      </c>
      <c r="P5557" s="6" t="str">
        <f>IF(ev_charging_network_usage_!$H5557&lt;30,"Short Charging",IF(ev_charging_network_usage_!$H5557&lt;=60,"Medium Charging","Long Charging"))</f>
        <v>Long Charging</v>
      </c>
      <c r="Q5557" s="6">
        <f t="shared" si="348"/>
        <v>2</v>
      </c>
      <c r="R5557" s="30">
        <f t="shared" si="346"/>
        <v>0.29166666666666669</v>
      </c>
      <c r="S5557" s="28">
        <f t="shared" si="347"/>
        <v>45272</v>
      </c>
      <c r="T5557" s="28"/>
    </row>
    <row r="5558" spans="1:20" ht="13.2" x14ac:dyDescent="0.25">
      <c r="A5558" s="7" t="s">
        <v>12263</v>
      </c>
      <c r="B5558" s="7" t="s">
        <v>20</v>
      </c>
      <c r="C5558" s="7" t="s">
        <v>30</v>
      </c>
      <c r="D5558" s="7" t="s">
        <v>22</v>
      </c>
      <c r="E5558" s="7" t="s">
        <v>17</v>
      </c>
      <c r="F5558" s="7" t="s">
        <v>11656</v>
      </c>
      <c r="G5558" s="7" t="s">
        <v>12264</v>
      </c>
      <c r="H5558" s="7">
        <v>51</v>
      </c>
      <c r="I5558" s="7">
        <v>53.19</v>
      </c>
      <c r="J5558" s="7">
        <v>15</v>
      </c>
      <c r="K5558" s="7">
        <v>797.85</v>
      </c>
      <c r="L5558" s="7" t="s">
        <v>18</v>
      </c>
      <c r="M5558" s="9">
        <v>3</v>
      </c>
      <c r="N5558" s="6" t="str">
        <f>IF(ev_charging_network_usage_!$I5558&lt;=10,"Low",IF(ev_charging_network_usage_!$I5558&lt;=30,"Medium","High"))</f>
        <v>High</v>
      </c>
      <c r="O5558" s="6" t="str">
        <f t="shared" si="349"/>
        <v>Medium Satisfaction</v>
      </c>
      <c r="P5558" s="6" t="str">
        <f>IF(ev_charging_network_usage_!$H5558&lt;30,"Short Charging",IF(ev_charging_network_usage_!$H5558&lt;=60,"Medium Charging","Long Charging"))</f>
        <v>Medium Charging</v>
      </c>
      <c r="Q5558" s="6">
        <f t="shared" si="348"/>
        <v>2</v>
      </c>
      <c r="R5558" s="30">
        <f t="shared" si="346"/>
        <v>0.15694444444444444</v>
      </c>
      <c r="S5558" s="28">
        <f t="shared" si="347"/>
        <v>45042</v>
      </c>
      <c r="T5558" s="28"/>
    </row>
    <row r="5559" spans="1:20" ht="13.2" x14ac:dyDescent="0.25">
      <c r="A5559" s="3" t="s">
        <v>12265</v>
      </c>
      <c r="B5559" s="3" t="s">
        <v>55</v>
      </c>
      <c r="C5559" s="3" t="s">
        <v>15</v>
      </c>
      <c r="D5559" s="3" t="s">
        <v>16</v>
      </c>
      <c r="E5559" s="3" t="s">
        <v>35</v>
      </c>
      <c r="F5559" s="3" t="s">
        <v>12266</v>
      </c>
      <c r="G5559" s="3" t="s">
        <v>12267</v>
      </c>
      <c r="H5559" s="3">
        <v>72</v>
      </c>
      <c r="I5559" s="3">
        <v>59.11</v>
      </c>
      <c r="J5559" s="3">
        <v>15</v>
      </c>
      <c r="K5559" s="3">
        <v>886.65</v>
      </c>
      <c r="L5559" s="3" t="s">
        <v>38</v>
      </c>
      <c r="M5559" s="5">
        <v>4</v>
      </c>
      <c r="N5559" s="6" t="str">
        <f>IF(ev_charging_network_usage_!$I5559&lt;=10,"Low",IF(ev_charging_network_usage_!$I5559&lt;=30,"Medium","High"))</f>
        <v>High</v>
      </c>
      <c r="O5559" s="6" t="str">
        <f t="shared" si="349"/>
        <v>Medium Satisfaction</v>
      </c>
      <c r="P5559" s="6" t="str">
        <f>IF(ev_charging_network_usage_!$H5559&lt;30,"Short Charging",IF(ev_charging_network_usage_!$H5559&lt;=60,"Medium Charging","Long Charging"))</f>
        <v>Long Charging</v>
      </c>
      <c r="Q5559" s="6">
        <f t="shared" si="348"/>
        <v>3</v>
      </c>
      <c r="R5559" s="30">
        <f t="shared" si="346"/>
        <v>0.99305555555555558</v>
      </c>
      <c r="S5559" s="28">
        <f t="shared" si="347"/>
        <v>45274</v>
      </c>
      <c r="T5559" s="28"/>
    </row>
    <row r="5560" spans="1:20" ht="13.2" x14ac:dyDescent="0.25">
      <c r="A5560" s="7" t="s">
        <v>12268</v>
      </c>
      <c r="B5560" s="7" t="s">
        <v>48</v>
      </c>
      <c r="C5560" s="7" t="s">
        <v>21</v>
      </c>
      <c r="D5560" s="7" t="s">
        <v>31</v>
      </c>
      <c r="E5560" s="7" t="s">
        <v>35</v>
      </c>
      <c r="F5560" s="7" t="s">
        <v>12269</v>
      </c>
      <c r="G5560" s="7" t="s">
        <v>12270</v>
      </c>
      <c r="H5560" s="7">
        <v>83</v>
      </c>
      <c r="I5560" s="7">
        <v>42.84</v>
      </c>
      <c r="J5560" s="7">
        <v>15</v>
      </c>
      <c r="K5560" s="7">
        <v>642.6</v>
      </c>
      <c r="L5560" s="7" t="s">
        <v>38</v>
      </c>
      <c r="M5560" s="9">
        <v>5</v>
      </c>
      <c r="N5560" s="6" t="str">
        <f>IF(ev_charging_network_usage_!$I5560&lt;=10,"Low",IF(ev_charging_network_usage_!$I5560&lt;=30,"Medium","High"))</f>
        <v>High</v>
      </c>
      <c r="O5560" s="6" t="str">
        <f t="shared" si="349"/>
        <v>High Satisfaction</v>
      </c>
      <c r="P5560" s="6" t="str">
        <f>IF(ev_charging_network_usage_!$H5560&lt;30,"Short Charging",IF(ev_charging_network_usage_!$H5560&lt;=60,"Medium Charging","Long Charging"))</f>
        <v>Long Charging</v>
      </c>
      <c r="Q5560" s="6">
        <f t="shared" si="348"/>
        <v>1</v>
      </c>
      <c r="R5560" s="30">
        <f t="shared" si="346"/>
        <v>0.6430555555555556</v>
      </c>
      <c r="S5560" s="28">
        <f t="shared" si="347"/>
        <v>45526</v>
      </c>
      <c r="T5560" s="28"/>
    </row>
    <row r="5561" spans="1:20" ht="13.2" x14ac:dyDescent="0.25">
      <c r="A5561" s="3" t="s">
        <v>12271</v>
      </c>
      <c r="B5561" s="3" t="s">
        <v>20</v>
      </c>
      <c r="C5561" s="3" t="s">
        <v>15</v>
      </c>
      <c r="D5561" s="3" t="s">
        <v>22</v>
      </c>
      <c r="E5561" s="3" t="s">
        <v>17</v>
      </c>
      <c r="F5561" s="4">
        <v>45050.569444444445</v>
      </c>
      <c r="G5561" s="4">
        <v>45050.63958333333</v>
      </c>
      <c r="H5561" s="3">
        <v>101</v>
      </c>
      <c r="I5561" s="3">
        <v>23.19</v>
      </c>
      <c r="J5561" s="3">
        <v>8</v>
      </c>
      <c r="K5561" s="3">
        <v>185.52</v>
      </c>
      <c r="L5561" s="3" t="s">
        <v>38</v>
      </c>
      <c r="M5561" s="5">
        <v>3</v>
      </c>
      <c r="N5561" s="6" t="str">
        <f>IF(ev_charging_network_usage_!$I5561&lt;=10,"Low",IF(ev_charging_network_usage_!$I5561&lt;=30,"Medium","High"))</f>
        <v>Medium</v>
      </c>
      <c r="O5561" s="6" t="str">
        <f t="shared" si="349"/>
        <v>Medium Satisfaction</v>
      </c>
      <c r="P5561" s="6" t="str">
        <f>IF(ev_charging_network_usage_!$H5561&lt;30,"Short Charging",IF(ev_charging_network_usage_!$H5561&lt;=60,"Medium Charging","Long Charging"))</f>
        <v>Long Charging</v>
      </c>
      <c r="Q5561" s="6">
        <f t="shared" si="348"/>
        <v>3</v>
      </c>
      <c r="R5561" s="30">
        <f t="shared" si="346"/>
        <v>0.56944444444444442</v>
      </c>
      <c r="S5561" s="28">
        <f t="shared" si="347"/>
        <v>45050</v>
      </c>
      <c r="T5561" s="28"/>
    </row>
    <row r="5562" spans="1:20" ht="13.2" x14ac:dyDescent="0.25">
      <c r="A5562" s="7" t="s">
        <v>12272</v>
      </c>
      <c r="B5562" s="7" t="s">
        <v>48</v>
      </c>
      <c r="C5562" s="7" t="s">
        <v>30</v>
      </c>
      <c r="D5562" s="7" t="s">
        <v>31</v>
      </c>
      <c r="E5562" s="7" t="s">
        <v>17</v>
      </c>
      <c r="F5562" s="7" t="s">
        <v>12273</v>
      </c>
      <c r="G5562" s="7" t="s">
        <v>12274</v>
      </c>
      <c r="H5562" s="7">
        <v>94</v>
      </c>
      <c r="I5562" s="7">
        <v>54.9</v>
      </c>
      <c r="J5562" s="7">
        <v>10</v>
      </c>
      <c r="K5562" s="7">
        <v>549</v>
      </c>
      <c r="L5562" s="7" t="s">
        <v>23</v>
      </c>
      <c r="M5562" s="9">
        <v>1</v>
      </c>
      <c r="N5562" s="6" t="str">
        <f>IF(ev_charging_network_usage_!$I5562&lt;=10,"Low",IF(ev_charging_network_usage_!$I5562&lt;=30,"Medium","High"))</f>
        <v>High</v>
      </c>
      <c r="O5562" s="6" t="str">
        <f t="shared" si="349"/>
        <v>Low Satisfaction</v>
      </c>
      <c r="P5562" s="6" t="str">
        <f>IF(ev_charging_network_usage_!$H5562&lt;30,"Short Charging",IF(ev_charging_network_usage_!$H5562&lt;=60,"Medium Charging","Long Charging"))</f>
        <v>Long Charging</v>
      </c>
      <c r="Q5562" s="6">
        <f t="shared" si="348"/>
        <v>2</v>
      </c>
      <c r="R5562" s="30">
        <f t="shared" si="346"/>
        <v>0.29791666666666666</v>
      </c>
      <c r="S5562" s="28">
        <f t="shared" si="347"/>
        <v>45348</v>
      </c>
      <c r="T5562" s="28"/>
    </row>
    <row r="5563" spans="1:20" ht="13.2" x14ac:dyDescent="0.25">
      <c r="A5563" s="3" t="s">
        <v>12275</v>
      </c>
      <c r="B5563" s="3" t="s">
        <v>20</v>
      </c>
      <c r="C5563" s="3" t="s">
        <v>15</v>
      </c>
      <c r="D5563" s="3" t="s">
        <v>22</v>
      </c>
      <c r="E5563" s="3" t="s">
        <v>17</v>
      </c>
      <c r="F5563" s="3" t="s">
        <v>12276</v>
      </c>
      <c r="G5563" s="3" t="s">
        <v>12277</v>
      </c>
      <c r="H5563" s="3">
        <v>116</v>
      </c>
      <c r="I5563" s="3">
        <v>44.62</v>
      </c>
      <c r="J5563" s="3">
        <v>15</v>
      </c>
      <c r="K5563" s="3">
        <v>669.3</v>
      </c>
      <c r="L5563" s="3" t="s">
        <v>18</v>
      </c>
      <c r="M5563" s="5">
        <v>1</v>
      </c>
      <c r="N5563" s="6" t="str">
        <f>IF(ev_charging_network_usage_!$I5563&lt;=10,"Low",IF(ev_charging_network_usage_!$I5563&lt;=30,"Medium","High"))</f>
        <v>High</v>
      </c>
      <c r="O5563" s="6" t="str">
        <f t="shared" si="349"/>
        <v>Low Satisfaction</v>
      </c>
      <c r="P5563" s="6" t="str">
        <f>IF(ev_charging_network_usage_!$H5563&lt;30,"Short Charging",IF(ev_charging_network_usage_!$H5563&lt;=60,"Medium Charging","Long Charging"))</f>
        <v>Long Charging</v>
      </c>
      <c r="Q5563" s="6">
        <f t="shared" si="348"/>
        <v>3</v>
      </c>
      <c r="R5563" s="30">
        <f t="shared" si="346"/>
        <v>0.98541666666666672</v>
      </c>
      <c r="S5563" s="28">
        <f t="shared" si="347"/>
        <v>45183</v>
      </c>
      <c r="T5563" s="28"/>
    </row>
    <row r="5564" spans="1:20" ht="13.2" x14ac:dyDescent="0.25">
      <c r="A5564" s="7" t="s">
        <v>12278</v>
      </c>
      <c r="B5564" s="7" t="s">
        <v>55</v>
      </c>
      <c r="C5564" s="7" t="s">
        <v>21</v>
      </c>
      <c r="D5564" s="7" t="s">
        <v>34</v>
      </c>
      <c r="E5564" s="7" t="s">
        <v>17</v>
      </c>
      <c r="F5564" s="7" t="s">
        <v>12279</v>
      </c>
      <c r="G5564" s="7" t="s">
        <v>12280</v>
      </c>
      <c r="H5564" s="7">
        <v>35</v>
      </c>
      <c r="I5564" s="7">
        <v>9.2799999999999994</v>
      </c>
      <c r="J5564" s="7">
        <v>8</v>
      </c>
      <c r="K5564" s="7">
        <v>74.239999999999995</v>
      </c>
      <c r="L5564" s="7" t="s">
        <v>38</v>
      </c>
      <c r="M5564" s="9">
        <v>4</v>
      </c>
      <c r="N5564" s="6" t="str">
        <f>IF(ev_charging_network_usage_!$I5564&lt;=10,"Low",IF(ev_charging_network_usage_!$I5564&lt;=30,"Medium","High"))</f>
        <v>Low</v>
      </c>
      <c r="O5564" s="6" t="str">
        <f t="shared" si="349"/>
        <v>Medium Satisfaction</v>
      </c>
      <c r="P5564" s="6" t="str">
        <f>IF(ev_charging_network_usage_!$H5564&lt;30,"Short Charging",IF(ev_charging_network_usage_!$H5564&lt;=60,"Medium Charging","Long Charging"))</f>
        <v>Medium Charging</v>
      </c>
      <c r="Q5564" s="6">
        <f t="shared" si="348"/>
        <v>1</v>
      </c>
      <c r="R5564" s="30">
        <f t="shared" si="346"/>
        <v>0.23194444444444445</v>
      </c>
      <c r="S5564" s="28">
        <f t="shared" si="347"/>
        <v>45347</v>
      </c>
      <c r="T5564" s="28"/>
    </row>
    <row r="5565" spans="1:20" ht="13.2" x14ac:dyDescent="0.25">
      <c r="A5565" s="3" t="s">
        <v>12281</v>
      </c>
      <c r="B5565" s="3" t="s">
        <v>48</v>
      </c>
      <c r="C5565" s="3" t="s">
        <v>21</v>
      </c>
      <c r="D5565" s="3" t="s">
        <v>16</v>
      </c>
      <c r="E5565" s="3" t="s">
        <v>35</v>
      </c>
      <c r="F5565" s="3" t="s">
        <v>12282</v>
      </c>
      <c r="G5565" s="3" t="s">
        <v>12283</v>
      </c>
      <c r="H5565" s="3">
        <v>47</v>
      </c>
      <c r="I5565" s="3">
        <v>34.090000000000003</v>
      </c>
      <c r="J5565" s="3">
        <v>10</v>
      </c>
      <c r="K5565" s="3">
        <v>340.9</v>
      </c>
      <c r="L5565" s="3" t="s">
        <v>38</v>
      </c>
      <c r="M5565" s="5">
        <v>4</v>
      </c>
      <c r="N5565" s="6" t="str">
        <f>IF(ev_charging_network_usage_!$I5565&lt;=10,"Low",IF(ev_charging_network_usage_!$I5565&lt;=30,"Medium","High"))</f>
        <v>High</v>
      </c>
      <c r="O5565" s="6" t="str">
        <f t="shared" si="349"/>
        <v>Medium Satisfaction</v>
      </c>
      <c r="P5565" s="6" t="str">
        <f>IF(ev_charging_network_usage_!$H5565&lt;30,"Short Charging",IF(ev_charging_network_usage_!$H5565&lt;=60,"Medium Charging","Long Charging"))</f>
        <v>Medium Charging</v>
      </c>
      <c r="Q5565" s="6">
        <f t="shared" si="348"/>
        <v>1</v>
      </c>
      <c r="R5565" s="30">
        <f t="shared" si="346"/>
        <v>0.5708333333333333</v>
      </c>
      <c r="S5565" s="28">
        <f t="shared" si="347"/>
        <v>45287</v>
      </c>
      <c r="T5565" s="28"/>
    </row>
    <row r="5566" spans="1:20" ht="13.2" x14ac:dyDescent="0.25">
      <c r="A5566" s="7" t="s">
        <v>12284</v>
      </c>
      <c r="B5566" s="7" t="s">
        <v>48</v>
      </c>
      <c r="C5566" s="7" t="s">
        <v>21</v>
      </c>
      <c r="D5566" s="7" t="s">
        <v>16</v>
      </c>
      <c r="E5566" s="7" t="s">
        <v>35</v>
      </c>
      <c r="F5566" s="7" t="s">
        <v>12285</v>
      </c>
      <c r="G5566" s="7" t="s">
        <v>12286</v>
      </c>
      <c r="H5566" s="7">
        <v>26</v>
      </c>
      <c r="I5566" s="7">
        <v>47.91</v>
      </c>
      <c r="J5566" s="7">
        <v>8</v>
      </c>
      <c r="K5566" s="7">
        <v>383.28</v>
      </c>
      <c r="L5566" s="7" t="s">
        <v>23</v>
      </c>
      <c r="M5566" s="9">
        <v>4</v>
      </c>
      <c r="N5566" s="6" t="str">
        <f>IF(ev_charging_network_usage_!$I5566&lt;=10,"Low",IF(ev_charging_network_usage_!$I5566&lt;=30,"Medium","High"))</f>
        <v>High</v>
      </c>
      <c r="O5566" s="6" t="str">
        <f t="shared" si="349"/>
        <v>Medium Satisfaction</v>
      </c>
      <c r="P5566" s="6" t="str">
        <f>IF(ev_charging_network_usage_!$H5566&lt;30,"Short Charging",IF(ev_charging_network_usage_!$H5566&lt;=60,"Medium Charging","Long Charging"))</f>
        <v>Short Charging</v>
      </c>
      <c r="Q5566" s="6">
        <f t="shared" si="348"/>
        <v>1</v>
      </c>
      <c r="R5566" s="30">
        <f t="shared" si="346"/>
        <v>0.79097222222222219</v>
      </c>
      <c r="S5566" s="28">
        <f t="shared" si="347"/>
        <v>45189</v>
      </c>
      <c r="T5566" s="28"/>
    </row>
    <row r="5567" spans="1:20" ht="13.2" x14ac:dyDescent="0.25">
      <c r="A5567" s="3" t="s">
        <v>12287</v>
      </c>
      <c r="B5567" s="3" t="s">
        <v>48</v>
      </c>
      <c r="C5567" s="3" t="s">
        <v>30</v>
      </c>
      <c r="D5567" s="3" t="s">
        <v>31</v>
      </c>
      <c r="E5567" s="3" t="s">
        <v>17</v>
      </c>
      <c r="F5567" s="4">
        <v>44931.493750000001</v>
      </c>
      <c r="G5567" s="4">
        <v>44931.502083333333</v>
      </c>
      <c r="H5567" s="3">
        <v>12</v>
      </c>
      <c r="I5567" s="3">
        <v>26.56</v>
      </c>
      <c r="J5567" s="3">
        <v>10</v>
      </c>
      <c r="K5567" s="3">
        <v>265.60000000000002</v>
      </c>
      <c r="L5567" s="3" t="s">
        <v>18</v>
      </c>
      <c r="M5567" s="5">
        <v>3</v>
      </c>
      <c r="N5567" s="6" t="str">
        <f>IF(ev_charging_network_usage_!$I5567&lt;=10,"Low",IF(ev_charging_network_usage_!$I5567&lt;=30,"Medium","High"))</f>
        <v>Medium</v>
      </c>
      <c r="O5567" s="6" t="str">
        <f t="shared" si="349"/>
        <v>Medium Satisfaction</v>
      </c>
      <c r="P5567" s="6" t="str">
        <f>IF(ev_charging_network_usage_!$H5567&lt;30,"Short Charging",IF(ev_charging_network_usage_!$H5567&lt;=60,"Medium Charging","Long Charging"))</f>
        <v>Short Charging</v>
      </c>
      <c r="Q5567" s="6">
        <f t="shared" si="348"/>
        <v>2</v>
      </c>
      <c r="R5567" s="30">
        <f t="shared" si="346"/>
        <v>0.49375000000000002</v>
      </c>
      <c r="S5567" s="28">
        <f t="shared" si="347"/>
        <v>44931</v>
      </c>
      <c r="T5567" s="28"/>
    </row>
    <row r="5568" spans="1:20" ht="13.2" x14ac:dyDescent="0.25">
      <c r="A5568" s="7" t="s">
        <v>12288</v>
      </c>
      <c r="B5568" s="7" t="s">
        <v>78</v>
      </c>
      <c r="C5568" s="7" t="s">
        <v>21</v>
      </c>
      <c r="D5568" s="7" t="s">
        <v>34</v>
      </c>
      <c r="E5568" s="7" t="s">
        <v>17</v>
      </c>
      <c r="F5568" s="7" t="s">
        <v>12289</v>
      </c>
      <c r="G5568" s="7" t="s">
        <v>12290</v>
      </c>
      <c r="H5568" s="7">
        <v>88</v>
      </c>
      <c r="I5568" s="7">
        <v>27.78</v>
      </c>
      <c r="J5568" s="7">
        <v>15</v>
      </c>
      <c r="K5568" s="7">
        <v>416.7</v>
      </c>
      <c r="L5568" s="7" t="s">
        <v>38</v>
      </c>
      <c r="M5568" s="9">
        <v>4</v>
      </c>
      <c r="N5568" s="6" t="str">
        <f>IF(ev_charging_network_usage_!$I5568&lt;=10,"Low",IF(ev_charging_network_usage_!$I5568&lt;=30,"Medium","High"))</f>
        <v>Medium</v>
      </c>
      <c r="O5568" s="6" t="str">
        <f t="shared" si="349"/>
        <v>Medium Satisfaction</v>
      </c>
      <c r="P5568" s="6" t="str">
        <f>IF(ev_charging_network_usage_!$H5568&lt;30,"Short Charging",IF(ev_charging_network_usage_!$H5568&lt;=60,"Medium Charging","Long Charging"))</f>
        <v>Long Charging</v>
      </c>
      <c r="Q5568" s="6">
        <f t="shared" si="348"/>
        <v>1</v>
      </c>
      <c r="R5568" s="30">
        <f t="shared" si="346"/>
        <v>0.43611111111111112</v>
      </c>
      <c r="S5568" s="28">
        <f t="shared" si="347"/>
        <v>45245</v>
      </c>
      <c r="T5568" s="28"/>
    </row>
    <row r="5569" spans="1:20" ht="13.2" x14ac:dyDescent="0.25">
      <c r="A5569" s="3" t="s">
        <v>12291</v>
      </c>
      <c r="B5569" s="3" t="s">
        <v>78</v>
      </c>
      <c r="C5569" s="3" t="s">
        <v>21</v>
      </c>
      <c r="D5569" s="3" t="s">
        <v>16</v>
      </c>
      <c r="E5569" s="3" t="s">
        <v>35</v>
      </c>
      <c r="F5569" s="3" t="s">
        <v>12292</v>
      </c>
      <c r="G5569" s="3" t="s">
        <v>12293</v>
      </c>
      <c r="H5569" s="3">
        <v>89</v>
      </c>
      <c r="I5569" s="3">
        <v>56.53</v>
      </c>
      <c r="J5569" s="3">
        <v>15</v>
      </c>
      <c r="K5569" s="3">
        <v>847.95</v>
      </c>
      <c r="L5569" s="3" t="s">
        <v>23</v>
      </c>
      <c r="M5569" s="5">
        <v>2</v>
      </c>
      <c r="N5569" s="6" t="str">
        <f>IF(ev_charging_network_usage_!$I5569&lt;=10,"Low",IF(ev_charging_network_usage_!$I5569&lt;=30,"Medium","High"))</f>
        <v>High</v>
      </c>
      <c r="O5569" s="6" t="str">
        <f t="shared" si="349"/>
        <v>Low Satisfaction</v>
      </c>
      <c r="P5569" s="6" t="str">
        <f>IF(ev_charging_network_usage_!$H5569&lt;30,"Short Charging",IF(ev_charging_network_usage_!$H5569&lt;=60,"Medium Charging","Long Charging"))</f>
        <v>Long Charging</v>
      </c>
      <c r="Q5569" s="6">
        <f t="shared" si="348"/>
        <v>1</v>
      </c>
      <c r="R5569" s="30">
        <f t="shared" si="346"/>
        <v>0.88958333333333328</v>
      </c>
      <c r="S5569" s="28">
        <f t="shared" si="347"/>
        <v>44983</v>
      </c>
      <c r="T5569" s="28"/>
    </row>
    <row r="5570" spans="1:20" ht="13.2" x14ac:dyDescent="0.25">
      <c r="A5570" s="7" t="s">
        <v>12294</v>
      </c>
      <c r="B5570" s="7" t="s">
        <v>20</v>
      </c>
      <c r="C5570" s="7" t="s">
        <v>30</v>
      </c>
      <c r="D5570" s="7" t="s">
        <v>34</v>
      </c>
      <c r="E5570" s="7" t="s">
        <v>35</v>
      </c>
      <c r="F5570" s="7" t="s">
        <v>12295</v>
      </c>
      <c r="G5570" s="7" t="s">
        <v>12296</v>
      </c>
      <c r="H5570" s="7">
        <v>77</v>
      </c>
      <c r="I5570" s="7">
        <v>21.68</v>
      </c>
      <c r="J5570" s="7">
        <v>10</v>
      </c>
      <c r="K5570" s="7">
        <v>216.8</v>
      </c>
      <c r="L5570" s="7" t="s">
        <v>23</v>
      </c>
      <c r="M5570" s="9">
        <v>3</v>
      </c>
      <c r="N5570" s="6" t="str">
        <f>IF(ev_charging_network_usage_!$I5570&lt;=10,"Low",IF(ev_charging_network_usage_!$I5570&lt;=30,"Medium","High"))</f>
        <v>Medium</v>
      </c>
      <c r="O5570" s="6" t="str">
        <f t="shared" si="349"/>
        <v>Medium Satisfaction</v>
      </c>
      <c r="P5570" s="6" t="str">
        <f>IF(ev_charging_network_usage_!$H5570&lt;30,"Short Charging",IF(ev_charging_network_usage_!$H5570&lt;=60,"Medium Charging","Long Charging"))</f>
        <v>Long Charging</v>
      </c>
      <c r="Q5570" s="6">
        <f t="shared" si="348"/>
        <v>2</v>
      </c>
      <c r="R5570" s="30">
        <f t="shared" ref="R5570:R5633" si="350">TIME(HOUR(F5570),MINUTE(F5570),SECOND(F5570))</f>
        <v>0.15763888888888888</v>
      </c>
      <c r="S5570" s="28">
        <f t="shared" ref="S5570:S5633" si="351">DATE(YEAR(F5570),MONTH(F5570),DAY(F5570))</f>
        <v>44975</v>
      </c>
      <c r="T5570" s="28"/>
    </row>
    <row r="5571" spans="1:20" ht="13.2" x14ac:dyDescent="0.25">
      <c r="A5571" s="3" t="s">
        <v>12297</v>
      </c>
      <c r="B5571" s="3" t="s">
        <v>14</v>
      </c>
      <c r="C5571" s="3" t="s">
        <v>21</v>
      </c>
      <c r="D5571" s="3" t="s">
        <v>31</v>
      </c>
      <c r="E5571" s="3" t="s">
        <v>17</v>
      </c>
      <c r="F5571" s="3" t="s">
        <v>12298</v>
      </c>
      <c r="G5571" s="3" t="s">
        <v>12299</v>
      </c>
      <c r="H5571" s="3">
        <v>10</v>
      </c>
      <c r="I5571" s="3">
        <v>4.4800000000000004</v>
      </c>
      <c r="J5571" s="3">
        <v>8</v>
      </c>
      <c r="K5571" s="3">
        <v>35.840000000000003</v>
      </c>
      <c r="L5571" s="3" t="s">
        <v>18</v>
      </c>
      <c r="M5571" s="5">
        <v>2</v>
      </c>
      <c r="N5571" s="6" t="str">
        <f>IF(ev_charging_network_usage_!$I5571&lt;=10,"Low",IF(ev_charging_network_usage_!$I5571&lt;=30,"Medium","High"))</f>
        <v>Low</v>
      </c>
      <c r="O5571" s="6" t="str">
        <f t="shared" si="349"/>
        <v>Low Satisfaction</v>
      </c>
      <c r="P5571" s="6" t="str">
        <f>IF(ev_charging_network_usage_!$H5571&lt;30,"Short Charging",IF(ev_charging_network_usage_!$H5571&lt;=60,"Medium Charging","Long Charging"))</f>
        <v>Short Charging</v>
      </c>
      <c r="Q5571" s="6">
        <f t="shared" ref="Q5571:Q5634" si="352">IF(C5571="Fast Charger",1,IF(C5571="Standard Charger",2,IF(C5571="Super Fast Charger",3,"")))</f>
        <v>1</v>
      </c>
      <c r="R5571" s="30">
        <f t="shared" si="350"/>
        <v>0.51736111111111116</v>
      </c>
      <c r="S5571" s="28">
        <f t="shared" si="351"/>
        <v>45527</v>
      </c>
      <c r="T5571" s="28"/>
    </row>
    <row r="5572" spans="1:20" ht="13.2" x14ac:dyDescent="0.25">
      <c r="A5572" s="7" t="s">
        <v>12300</v>
      </c>
      <c r="B5572" s="7" t="s">
        <v>43</v>
      </c>
      <c r="C5572" s="7" t="s">
        <v>30</v>
      </c>
      <c r="D5572" s="7" t="s">
        <v>16</v>
      </c>
      <c r="E5572" s="7" t="s">
        <v>17</v>
      </c>
      <c r="F5572" s="7" t="s">
        <v>12301</v>
      </c>
      <c r="G5572" s="7" t="s">
        <v>12302</v>
      </c>
      <c r="H5572" s="7">
        <v>94</v>
      </c>
      <c r="I5572" s="7">
        <v>11.4</v>
      </c>
      <c r="J5572" s="7">
        <v>15</v>
      </c>
      <c r="K5572" s="7">
        <v>171</v>
      </c>
      <c r="L5572" s="7" t="s">
        <v>38</v>
      </c>
      <c r="M5572" s="9">
        <v>3</v>
      </c>
      <c r="N5572" s="6" t="str">
        <f>IF(ev_charging_network_usage_!$I5572&lt;=10,"Low",IF(ev_charging_network_usage_!$I5572&lt;=30,"Medium","High"))</f>
        <v>Medium</v>
      </c>
      <c r="O5572" s="6" t="str">
        <f t="shared" ref="O5572:O5635" si="353">IF(M5572&lt;=2,"Low Satisfaction",IF(M5572&lt;=4,"Medium Satisfaction","High Satisfaction"))</f>
        <v>Medium Satisfaction</v>
      </c>
      <c r="P5572" s="6" t="str">
        <f>IF(ev_charging_network_usage_!$H5572&lt;30,"Short Charging",IF(ev_charging_network_usage_!$H5572&lt;=60,"Medium Charging","Long Charging"))</f>
        <v>Long Charging</v>
      </c>
      <c r="Q5572" s="6">
        <f t="shared" si="352"/>
        <v>2</v>
      </c>
      <c r="R5572" s="30">
        <f t="shared" si="350"/>
        <v>7.4305555555555555E-2</v>
      </c>
      <c r="S5572" s="28">
        <f t="shared" si="351"/>
        <v>45495</v>
      </c>
      <c r="T5572" s="28"/>
    </row>
    <row r="5573" spans="1:20" ht="13.2" x14ac:dyDescent="0.25">
      <c r="A5573" s="3" t="s">
        <v>12303</v>
      </c>
      <c r="B5573" s="3" t="s">
        <v>29</v>
      </c>
      <c r="C5573" s="3" t="s">
        <v>21</v>
      </c>
      <c r="D5573" s="3" t="s">
        <v>16</v>
      </c>
      <c r="E5573" s="3" t="s">
        <v>35</v>
      </c>
      <c r="F5573" s="3" t="s">
        <v>12304</v>
      </c>
      <c r="G5573" s="3" t="s">
        <v>12305</v>
      </c>
      <c r="H5573" s="3">
        <v>83</v>
      </c>
      <c r="I5573" s="3">
        <v>25.36</v>
      </c>
      <c r="J5573" s="3">
        <v>8</v>
      </c>
      <c r="K5573" s="3">
        <v>202.88</v>
      </c>
      <c r="L5573" s="3" t="s">
        <v>38</v>
      </c>
      <c r="M5573" s="5">
        <v>1</v>
      </c>
      <c r="N5573" s="6" t="str">
        <f>IF(ev_charging_network_usage_!$I5573&lt;=10,"Low",IF(ev_charging_network_usage_!$I5573&lt;=30,"Medium","High"))</f>
        <v>Medium</v>
      </c>
      <c r="O5573" s="6" t="str">
        <f t="shared" si="353"/>
        <v>Low Satisfaction</v>
      </c>
      <c r="P5573" s="6" t="str">
        <f>IF(ev_charging_network_usage_!$H5573&lt;30,"Short Charging",IF(ev_charging_network_usage_!$H5573&lt;=60,"Medium Charging","Long Charging"))</f>
        <v>Long Charging</v>
      </c>
      <c r="Q5573" s="6">
        <f t="shared" si="352"/>
        <v>1</v>
      </c>
      <c r="R5573" s="30">
        <f t="shared" si="350"/>
        <v>0.66041666666666665</v>
      </c>
      <c r="S5573" s="28">
        <f t="shared" si="351"/>
        <v>45368</v>
      </c>
      <c r="T5573" s="28"/>
    </row>
    <row r="5574" spans="1:20" ht="13.2" x14ac:dyDescent="0.25">
      <c r="A5574" s="7" t="s">
        <v>12306</v>
      </c>
      <c r="B5574" s="7" t="s">
        <v>55</v>
      </c>
      <c r="C5574" s="7" t="s">
        <v>30</v>
      </c>
      <c r="D5574" s="7" t="s">
        <v>16</v>
      </c>
      <c r="E5574" s="7" t="s">
        <v>17</v>
      </c>
      <c r="F5574" s="7" t="s">
        <v>12307</v>
      </c>
      <c r="G5574" s="7" t="s">
        <v>12308</v>
      </c>
      <c r="H5574" s="7">
        <v>23</v>
      </c>
      <c r="I5574" s="7">
        <v>6.1</v>
      </c>
      <c r="J5574" s="7">
        <v>12</v>
      </c>
      <c r="K5574" s="7">
        <v>73.2</v>
      </c>
      <c r="L5574" s="7" t="s">
        <v>23</v>
      </c>
      <c r="M5574" s="9">
        <v>4</v>
      </c>
      <c r="N5574" s="6" t="str">
        <f>IF(ev_charging_network_usage_!$I5574&lt;=10,"Low",IF(ev_charging_network_usage_!$I5574&lt;=30,"Medium","High"))</f>
        <v>Low</v>
      </c>
      <c r="O5574" s="6" t="str">
        <f t="shared" si="353"/>
        <v>Medium Satisfaction</v>
      </c>
      <c r="P5574" s="6" t="str">
        <f>IF(ev_charging_network_usage_!$H5574&lt;30,"Short Charging",IF(ev_charging_network_usage_!$H5574&lt;=60,"Medium Charging","Long Charging"))</f>
        <v>Short Charging</v>
      </c>
      <c r="Q5574" s="6">
        <f t="shared" si="352"/>
        <v>2</v>
      </c>
      <c r="R5574" s="30">
        <f t="shared" si="350"/>
        <v>0.98124999999999996</v>
      </c>
      <c r="S5574" s="28">
        <f t="shared" si="351"/>
        <v>45493</v>
      </c>
      <c r="T5574" s="28"/>
    </row>
    <row r="5575" spans="1:20" ht="13.2" x14ac:dyDescent="0.25">
      <c r="A5575" s="3" t="s">
        <v>12309</v>
      </c>
      <c r="B5575" s="3" t="s">
        <v>14</v>
      </c>
      <c r="C5575" s="3" t="s">
        <v>15</v>
      </c>
      <c r="D5575" s="3" t="s">
        <v>31</v>
      </c>
      <c r="E5575" s="3" t="s">
        <v>35</v>
      </c>
      <c r="F5575" s="4">
        <v>45326.931250000001</v>
      </c>
      <c r="G5575" s="4">
        <v>45355.009027777778</v>
      </c>
      <c r="H5575" s="3">
        <v>112</v>
      </c>
      <c r="I5575" s="3">
        <v>50.02</v>
      </c>
      <c r="J5575" s="3">
        <v>12</v>
      </c>
      <c r="K5575" s="3">
        <v>600.24</v>
      </c>
      <c r="L5575" s="3" t="s">
        <v>27</v>
      </c>
      <c r="M5575" s="5">
        <v>4</v>
      </c>
      <c r="N5575" s="6" t="str">
        <f>IF(ev_charging_network_usage_!$I5575&lt;=10,"Low",IF(ev_charging_network_usage_!$I5575&lt;=30,"Medium","High"))</f>
        <v>High</v>
      </c>
      <c r="O5575" s="6" t="str">
        <f t="shared" si="353"/>
        <v>Medium Satisfaction</v>
      </c>
      <c r="P5575" s="6" t="str">
        <f>IF(ev_charging_network_usage_!$H5575&lt;30,"Short Charging",IF(ev_charging_network_usage_!$H5575&lt;=60,"Medium Charging","Long Charging"))</f>
        <v>Long Charging</v>
      </c>
      <c r="Q5575" s="6">
        <f t="shared" si="352"/>
        <v>3</v>
      </c>
      <c r="R5575" s="30">
        <f t="shared" si="350"/>
        <v>0.93125000000000002</v>
      </c>
      <c r="S5575" s="28">
        <f t="shared" si="351"/>
        <v>45326</v>
      </c>
      <c r="T5575" s="28"/>
    </row>
    <row r="5576" spans="1:20" ht="13.2" x14ac:dyDescent="0.25">
      <c r="A5576" s="7" t="s">
        <v>12310</v>
      </c>
      <c r="B5576" s="7" t="s">
        <v>43</v>
      </c>
      <c r="C5576" s="7" t="s">
        <v>21</v>
      </c>
      <c r="D5576" s="7" t="s">
        <v>22</v>
      </c>
      <c r="E5576" s="7" t="s">
        <v>35</v>
      </c>
      <c r="F5576" s="7" t="s">
        <v>12311</v>
      </c>
      <c r="G5576" s="7" t="s">
        <v>12312</v>
      </c>
      <c r="H5576" s="7">
        <v>16</v>
      </c>
      <c r="I5576" s="7">
        <v>35.5</v>
      </c>
      <c r="J5576" s="7">
        <v>12</v>
      </c>
      <c r="K5576" s="7">
        <v>426</v>
      </c>
      <c r="L5576" s="7" t="s">
        <v>18</v>
      </c>
      <c r="M5576" s="9">
        <v>5</v>
      </c>
      <c r="N5576" s="6" t="str">
        <f>IF(ev_charging_network_usage_!$I5576&lt;=10,"Low",IF(ev_charging_network_usage_!$I5576&lt;=30,"Medium","High"))</f>
        <v>High</v>
      </c>
      <c r="O5576" s="6" t="str">
        <f t="shared" si="353"/>
        <v>High Satisfaction</v>
      </c>
      <c r="P5576" s="6" t="str">
        <f>IF(ev_charging_network_usage_!$H5576&lt;30,"Short Charging",IF(ev_charging_network_usage_!$H5576&lt;=60,"Medium Charging","Long Charging"))</f>
        <v>Short Charging</v>
      </c>
      <c r="Q5576" s="6">
        <f t="shared" si="352"/>
        <v>1</v>
      </c>
      <c r="R5576" s="30">
        <f t="shared" si="350"/>
        <v>0.64097222222222228</v>
      </c>
      <c r="S5576" s="28">
        <f t="shared" si="351"/>
        <v>45564</v>
      </c>
      <c r="T5576" s="28"/>
    </row>
    <row r="5577" spans="1:20" ht="13.2" x14ac:dyDescent="0.25">
      <c r="A5577" s="3" t="s">
        <v>12313</v>
      </c>
      <c r="B5577" s="3" t="s">
        <v>48</v>
      </c>
      <c r="C5577" s="3" t="s">
        <v>21</v>
      </c>
      <c r="D5577" s="3" t="s">
        <v>31</v>
      </c>
      <c r="E5577" s="3" t="s">
        <v>17</v>
      </c>
      <c r="F5577" s="3" t="s">
        <v>12314</v>
      </c>
      <c r="G5577" s="3" t="s">
        <v>12315</v>
      </c>
      <c r="H5577" s="3">
        <v>82</v>
      </c>
      <c r="I5577" s="3">
        <v>17.2</v>
      </c>
      <c r="J5577" s="3">
        <v>12</v>
      </c>
      <c r="K5577" s="3">
        <v>206.4</v>
      </c>
      <c r="L5577" s="3" t="s">
        <v>38</v>
      </c>
      <c r="M5577" s="5">
        <v>4</v>
      </c>
      <c r="N5577" s="6" t="str">
        <f>IF(ev_charging_network_usage_!$I5577&lt;=10,"Low",IF(ev_charging_network_usage_!$I5577&lt;=30,"Medium","High"))</f>
        <v>Medium</v>
      </c>
      <c r="O5577" s="6" t="str">
        <f t="shared" si="353"/>
        <v>Medium Satisfaction</v>
      </c>
      <c r="P5577" s="6" t="str">
        <f>IF(ev_charging_network_usage_!$H5577&lt;30,"Short Charging",IF(ev_charging_network_usage_!$H5577&lt;=60,"Medium Charging","Long Charging"))</f>
        <v>Long Charging</v>
      </c>
      <c r="Q5577" s="6">
        <f t="shared" si="352"/>
        <v>1</v>
      </c>
      <c r="R5577" s="30">
        <f t="shared" si="350"/>
        <v>0.41111111111111109</v>
      </c>
      <c r="S5577" s="28">
        <f t="shared" si="351"/>
        <v>44948</v>
      </c>
      <c r="T5577" s="28"/>
    </row>
    <row r="5578" spans="1:20" ht="13.2" x14ac:dyDescent="0.25">
      <c r="A5578" s="7" t="s">
        <v>12316</v>
      </c>
      <c r="B5578" s="7" t="s">
        <v>78</v>
      </c>
      <c r="C5578" s="7" t="s">
        <v>15</v>
      </c>
      <c r="D5578" s="7" t="s">
        <v>22</v>
      </c>
      <c r="E5578" s="7" t="s">
        <v>17</v>
      </c>
      <c r="F5578" s="7" t="s">
        <v>12317</v>
      </c>
      <c r="G5578" s="7" t="s">
        <v>12318</v>
      </c>
      <c r="H5578" s="7">
        <v>20</v>
      </c>
      <c r="I5578" s="7">
        <v>4.54</v>
      </c>
      <c r="J5578" s="7">
        <v>12</v>
      </c>
      <c r="K5578" s="7">
        <v>54.48</v>
      </c>
      <c r="L5578" s="7" t="s">
        <v>18</v>
      </c>
      <c r="M5578" s="9">
        <v>5</v>
      </c>
      <c r="N5578" s="6" t="str">
        <f>IF(ev_charging_network_usage_!$I5578&lt;=10,"Low",IF(ev_charging_network_usage_!$I5578&lt;=30,"Medium","High"))</f>
        <v>Low</v>
      </c>
      <c r="O5578" s="6" t="str">
        <f t="shared" si="353"/>
        <v>High Satisfaction</v>
      </c>
      <c r="P5578" s="6" t="str">
        <f>IF(ev_charging_network_usage_!$H5578&lt;30,"Short Charging",IF(ev_charging_network_usage_!$H5578&lt;=60,"Medium Charging","Long Charging"))</f>
        <v>Short Charging</v>
      </c>
      <c r="Q5578" s="6">
        <f t="shared" si="352"/>
        <v>3</v>
      </c>
      <c r="R5578" s="30">
        <f t="shared" si="350"/>
        <v>0.6069444444444444</v>
      </c>
      <c r="S5578" s="28">
        <f t="shared" si="351"/>
        <v>45519</v>
      </c>
      <c r="T5578" s="28"/>
    </row>
    <row r="5579" spans="1:20" ht="13.2" x14ac:dyDescent="0.25">
      <c r="A5579" s="3" t="s">
        <v>12319</v>
      </c>
      <c r="B5579" s="3" t="s">
        <v>55</v>
      </c>
      <c r="C5579" s="3" t="s">
        <v>30</v>
      </c>
      <c r="D5579" s="3" t="s">
        <v>22</v>
      </c>
      <c r="E5579" s="3" t="s">
        <v>17</v>
      </c>
      <c r="F5579" s="4">
        <v>45264.824305555558</v>
      </c>
      <c r="G5579" s="4">
        <v>45264.892361111109</v>
      </c>
      <c r="H5579" s="3">
        <v>98</v>
      </c>
      <c r="I5579" s="3">
        <v>28.63</v>
      </c>
      <c r="J5579" s="3">
        <v>15</v>
      </c>
      <c r="K5579" s="3">
        <v>429.45</v>
      </c>
      <c r="L5579" s="3" t="s">
        <v>18</v>
      </c>
      <c r="M5579" s="5">
        <v>1</v>
      </c>
      <c r="N5579" s="6" t="str">
        <f>IF(ev_charging_network_usage_!$I5579&lt;=10,"Low",IF(ev_charging_network_usage_!$I5579&lt;=30,"Medium","High"))</f>
        <v>Medium</v>
      </c>
      <c r="O5579" s="6" t="str">
        <f t="shared" si="353"/>
        <v>Low Satisfaction</v>
      </c>
      <c r="P5579" s="6" t="str">
        <f>IF(ev_charging_network_usage_!$H5579&lt;30,"Short Charging",IF(ev_charging_network_usage_!$H5579&lt;=60,"Medium Charging","Long Charging"))</f>
        <v>Long Charging</v>
      </c>
      <c r="Q5579" s="6">
        <f t="shared" si="352"/>
        <v>2</v>
      </c>
      <c r="R5579" s="30">
        <f t="shared" si="350"/>
        <v>0.82430555555555551</v>
      </c>
      <c r="S5579" s="28">
        <f t="shared" si="351"/>
        <v>45264</v>
      </c>
      <c r="T5579" s="28"/>
    </row>
    <row r="5580" spans="1:20" ht="13.2" x14ac:dyDescent="0.25">
      <c r="A5580" s="7" t="s">
        <v>12320</v>
      </c>
      <c r="B5580" s="7" t="s">
        <v>59</v>
      </c>
      <c r="C5580" s="7" t="s">
        <v>30</v>
      </c>
      <c r="D5580" s="7" t="s">
        <v>31</v>
      </c>
      <c r="E5580" s="7" t="s">
        <v>17</v>
      </c>
      <c r="F5580" s="8">
        <v>45047.570833333331</v>
      </c>
      <c r="G5580" s="8">
        <v>45047.588194444441</v>
      </c>
      <c r="H5580" s="7">
        <v>25</v>
      </c>
      <c r="I5580" s="7">
        <v>5.51</v>
      </c>
      <c r="J5580" s="7">
        <v>10</v>
      </c>
      <c r="K5580" s="7">
        <v>55.1</v>
      </c>
      <c r="L5580" s="7" t="s">
        <v>23</v>
      </c>
      <c r="M5580" s="9">
        <v>2</v>
      </c>
      <c r="N5580" s="6" t="str">
        <f>IF(ev_charging_network_usage_!$I5580&lt;=10,"Low",IF(ev_charging_network_usage_!$I5580&lt;=30,"Medium","High"))</f>
        <v>Low</v>
      </c>
      <c r="O5580" s="6" t="str">
        <f t="shared" si="353"/>
        <v>Low Satisfaction</v>
      </c>
      <c r="P5580" s="6" t="str">
        <f>IF(ev_charging_network_usage_!$H5580&lt;30,"Short Charging",IF(ev_charging_network_usage_!$H5580&lt;=60,"Medium Charging","Long Charging"))</f>
        <v>Short Charging</v>
      </c>
      <c r="Q5580" s="6">
        <f t="shared" si="352"/>
        <v>2</v>
      </c>
      <c r="R5580" s="30">
        <f t="shared" si="350"/>
        <v>0.5708333333333333</v>
      </c>
      <c r="S5580" s="28">
        <f t="shared" si="351"/>
        <v>45047</v>
      </c>
      <c r="T5580" s="28"/>
    </row>
    <row r="5581" spans="1:20" ht="13.2" x14ac:dyDescent="0.25">
      <c r="A5581" s="3" t="s">
        <v>12321</v>
      </c>
      <c r="B5581" s="3" t="s">
        <v>78</v>
      </c>
      <c r="C5581" s="3" t="s">
        <v>21</v>
      </c>
      <c r="D5581" s="3" t="s">
        <v>34</v>
      </c>
      <c r="E5581" s="3" t="s">
        <v>35</v>
      </c>
      <c r="F5581" s="3" t="s">
        <v>12322</v>
      </c>
      <c r="G5581" s="3" t="s">
        <v>12323</v>
      </c>
      <c r="H5581" s="3">
        <v>97</v>
      </c>
      <c r="I5581" s="3">
        <v>4.83</v>
      </c>
      <c r="J5581" s="3">
        <v>10</v>
      </c>
      <c r="K5581" s="3">
        <v>48.3</v>
      </c>
      <c r="L5581" s="3" t="s">
        <v>27</v>
      </c>
      <c r="M5581" s="5">
        <v>2</v>
      </c>
      <c r="N5581" s="6" t="str">
        <f>IF(ev_charging_network_usage_!$I5581&lt;=10,"Low",IF(ev_charging_network_usage_!$I5581&lt;=30,"Medium","High"))</f>
        <v>Low</v>
      </c>
      <c r="O5581" s="6" t="str">
        <f t="shared" si="353"/>
        <v>Low Satisfaction</v>
      </c>
      <c r="P5581" s="6" t="str">
        <f>IF(ev_charging_network_usage_!$H5581&lt;30,"Short Charging",IF(ev_charging_network_usage_!$H5581&lt;=60,"Medium Charging","Long Charging"))</f>
        <v>Long Charging</v>
      </c>
      <c r="Q5581" s="6">
        <f t="shared" si="352"/>
        <v>1</v>
      </c>
      <c r="R5581" s="30">
        <f t="shared" si="350"/>
        <v>0.89930555555555558</v>
      </c>
      <c r="S5581" s="28">
        <f t="shared" si="351"/>
        <v>45135</v>
      </c>
      <c r="T5581" s="28"/>
    </row>
    <row r="5582" spans="1:20" ht="13.2" x14ac:dyDescent="0.25">
      <c r="A5582" s="7" t="s">
        <v>12324</v>
      </c>
      <c r="B5582" s="7" t="s">
        <v>43</v>
      </c>
      <c r="C5582" s="7" t="s">
        <v>30</v>
      </c>
      <c r="D5582" s="7" t="s">
        <v>34</v>
      </c>
      <c r="E5582" s="7" t="s">
        <v>17</v>
      </c>
      <c r="F5582" s="8">
        <v>45508.959722222222</v>
      </c>
      <c r="G5582" s="8">
        <v>45508.977777777778</v>
      </c>
      <c r="H5582" s="7">
        <v>26</v>
      </c>
      <c r="I5582" s="7">
        <v>12.98</v>
      </c>
      <c r="J5582" s="7">
        <v>8</v>
      </c>
      <c r="K5582" s="7">
        <v>103.84</v>
      </c>
      <c r="L5582" s="7" t="s">
        <v>18</v>
      </c>
      <c r="M5582" s="9">
        <v>2</v>
      </c>
      <c r="N5582" s="6" t="str">
        <f>IF(ev_charging_network_usage_!$I5582&lt;=10,"Low",IF(ev_charging_network_usage_!$I5582&lt;=30,"Medium","High"))</f>
        <v>Medium</v>
      </c>
      <c r="O5582" s="6" t="str">
        <f t="shared" si="353"/>
        <v>Low Satisfaction</v>
      </c>
      <c r="P5582" s="6" t="str">
        <f>IF(ev_charging_network_usage_!$H5582&lt;30,"Short Charging",IF(ev_charging_network_usage_!$H5582&lt;=60,"Medium Charging","Long Charging"))</f>
        <v>Short Charging</v>
      </c>
      <c r="Q5582" s="6">
        <f t="shared" si="352"/>
        <v>2</v>
      </c>
      <c r="R5582" s="30">
        <f t="shared" si="350"/>
        <v>0.95972222222222225</v>
      </c>
      <c r="S5582" s="28">
        <f t="shared" si="351"/>
        <v>45508</v>
      </c>
      <c r="T5582" s="28"/>
    </row>
    <row r="5583" spans="1:20" ht="13.2" x14ac:dyDescent="0.25">
      <c r="A5583" s="3" t="s">
        <v>12325</v>
      </c>
      <c r="B5583" s="3" t="s">
        <v>20</v>
      </c>
      <c r="C5583" s="3" t="s">
        <v>15</v>
      </c>
      <c r="D5583" s="3" t="s">
        <v>31</v>
      </c>
      <c r="E5583" s="3" t="s">
        <v>17</v>
      </c>
      <c r="F5583" s="3" t="s">
        <v>12326</v>
      </c>
      <c r="G5583" s="3" t="s">
        <v>12327</v>
      </c>
      <c r="H5583" s="3">
        <v>44</v>
      </c>
      <c r="I5583" s="3">
        <v>8.9700000000000006</v>
      </c>
      <c r="J5583" s="3">
        <v>10</v>
      </c>
      <c r="K5583" s="3">
        <v>89.7</v>
      </c>
      <c r="L5583" s="3" t="s">
        <v>23</v>
      </c>
      <c r="M5583" s="5">
        <v>5</v>
      </c>
      <c r="N5583" s="6" t="str">
        <f>IF(ev_charging_network_usage_!$I5583&lt;=10,"Low",IF(ev_charging_network_usage_!$I5583&lt;=30,"Medium","High"))</f>
        <v>Low</v>
      </c>
      <c r="O5583" s="6" t="str">
        <f t="shared" si="353"/>
        <v>High Satisfaction</v>
      </c>
      <c r="P5583" s="6" t="str">
        <f>IF(ev_charging_network_usage_!$H5583&lt;30,"Short Charging",IF(ev_charging_network_usage_!$H5583&lt;=60,"Medium Charging","Long Charging"))</f>
        <v>Medium Charging</v>
      </c>
      <c r="Q5583" s="6">
        <f t="shared" si="352"/>
        <v>3</v>
      </c>
      <c r="R5583" s="30">
        <f t="shared" si="350"/>
        <v>0.51458333333333328</v>
      </c>
      <c r="S5583" s="28">
        <f t="shared" si="351"/>
        <v>45623</v>
      </c>
      <c r="T5583" s="28"/>
    </row>
    <row r="5584" spans="1:20" ht="13.2" x14ac:dyDescent="0.25">
      <c r="A5584" s="7" t="s">
        <v>12328</v>
      </c>
      <c r="B5584" s="7" t="s">
        <v>78</v>
      </c>
      <c r="C5584" s="7" t="s">
        <v>21</v>
      </c>
      <c r="D5584" s="7" t="s">
        <v>16</v>
      </c>
      <c r="E5584" s="7" t="s">
        <v>17</v>
      </c>
      <c r="F5584" s="8">
        <v>44931.01458333333</v>
      </c>
      <c r="G5584" s="8">
        <v>44931.084027777775</v>
      </c>
      <c r="H5584" s="7">
        <v>100</v>
      </c>
      <c r="I5584" s="7">
        <v>52.43</v>
      </c>
      <c r="J5584" s="7">
        <v>15</v>
      </c>
      <c r="K5584" s="7">
        <v>786.45</v>
      </c>
      <c r="L5584" s="7" t="s">
        <v>27</v>
      </c>
      <c r="M5584" s="9">
        <v>4</v>
      </c>
      <c r="N5584" s="6" t="str">
        <f>IF(ev_charging_network_usage_!$I5584&lt;=10,"Low",IF(ev_charging_network_usage_!$I5584&lt;=30,"Medium","High"))</f>
        <v>High</v>
      </c>
      <c r="O5584" s="6" t="str">
        <f t="shared" si="353"/>
        <v>Medium Satisfaction</v>
      </c>
      <c r="P5584" s="6" t="str">
        <f>IF(ev_charging_network_usage_!$H5584&lt;30,"Short Charging",IF(ev_charging_network_usage_!$H5584&lt;=60,"Medium Charging","Long Charging"))</f>
        <v>Long Charging</v>
      </c>
      <c r="Q5584" s="6">
        <f t="shared" si="352"/>
        <v>1</v>
      </c>
      <c r="R5584" s="30">
        <f t="shared" si="350"/>
        <v>1.4583333333333334E-2</v>
      </c>
      <c r="S5584" s="28">
        <f t="shared" si="351"/>
        <v>44931</v>
      </c>
      <c r="T5584" s="28"/>
    </row>
    <row r="5585" spans="1:20" ht="13.2" x14ac:dyDescent="0.25">
      <c r="A5585" s="3" t="s">
        <v>12329</v>
      </c>
      <c r="B5585" s="3" t="s">
        <v>20</v>
      </c>
      <c r="C5585" s="3" t="s">
        <v>15</v>
      </c>
      <c r="D5585" s="3" t="s">
        <v>16</v>
      </c>
      <c r="E5585" s="3" t="s">
        <v>17</v>
      </c>
      <c r="F5585" s="3" t="s">
        <v>12330</v>
      </c>
      <c r="G5585" s="3" t="s">
        <v>12331</v>
      </c>
      <c r="H5585" s="3">
        <v>10</v>
      </c>
      <c r="I5585" s="3">
        <v>23.15</v>
      </c>
      <c r="J5585" s="3">
        <v>12</v>
      </c>
      <c r="K5585" s="3">
        <v>277.8</v>
      </c>
      <c r="L5585" s="3" t="s">
        <v>38</v>
      </c>
      <c r="M5585" s="5">
        <v>4</v>
      </c>
      <c r="N5585" s="6" t="str">
        <f>IF(ev_charging_network_usage_!$I5585&lt;=10,"Low",IF(ev_charging_network_usage_!$I5585&lt;=30,"Medium","High"))</f>
        <v>Medium</v>
      </c>
      <c r="O5585" s="6" t="str">
        <f t="shared" si="353"/>
        <v>Medium Satisfaction</v>
      </c>
      <c r="P5585" s="6" t="str">
        <f>IF(ev_charging_network_usage_!$H5585&lt;30,"Short Charging",IF(ev_charging_network_usage_!$H5585&lt;=60,"Medium Charging","Long Charging"))</f>
        <v>Short Charging</v>
      </c>
      <c r="Q5585" s="6">
        <f t="shared" si="352"/>
        <v>3</v>
      </c>
      <c r="R5585" s="30">
        <f t="shared" si="350"/>
        <v>7.4305555555555555E-2</v>
      </c>
      <c r="S5585" s="28">
        <f t="shared" si="351"/>
        <v>45124</v>
      </c>
      <c r="T5585" s="28"/>
    </row>
    <row r="5586" spans="1:20" ht="13.2" x14ac:dyDescent="0.25">
      <c r="A5586" s="7" t="s">
        <v>12332</v>
      </c>
      <c r="B5586" s="7" t="s">
        <v>55</v>
      </c>
      <c r="C5586" s="7" t="s">
        <v>15</v>
      </c>
      <c r="D5586" s="7" t="s">
        <v>16</v>
      </c>
      <c r="E5586" s="7" t="s">
        <v>35</v>
      </c>
      <c r="F5586" s="7" t="s">
        <v>12333</v>
      </c>
      <c r="G5586" s="7" t="s">
        <v>12334</v>
      </c>
      <c r="H5586" s="7">
        <v>59</v>
      </c>
      <c r="I5586" s="7">
        <v>50.69</v>
      </c>
      <c r="J5586" s="7">
        <v>12</v>
      </c>
      <c r="K5586" s="7">
        <v>608.28</v>
      </c>
      <c r="L5586" s="7" t="s">
        <v>27</v>
      </c>
      <c r="M5586" s="9">
        <v>2</v>
      </c>
      <c r="N5586" s="6" t="str">
        <f>IF(ev_charging_network_usage_!$I5586&lt;=10,"Low",IF(ev_charging_network_usage_!$I5586&lt;=30,"Medium","High"))</f>
        <v>High</v>
      </c>
      <c r="O5586" s="6" t="str">
        <f t="shared" si="353"/>
        <v>Low Satisfaction</v>
      </c>
      <c r="P5586" s="6" t="str">
        <f>IF(ev_charging_network_usage_!$H5586&lt;30,"Short Charging",IF(ev_charging_network_usage_!$H5586&lt;=60,"Medium Charging","Long Charging"))</f>
        <v>Medium Charging</v>
      </c>
      <c r="Q5586" s="6">
        <f t="shared" si="352"/>
        <v>3</v>
      </c>
      <c r="R5586" s="30">
        <f t="shared" si="350"/>
        <v>0.36041666666666666</v>
      </c>
      <c r="S5586" s="28">
        <f t="shared" si="351"/>
        <v>45464</v>
      </c>
      <c r="T5586" s="28"/>
    </row>
    <row r="5587" spans="1:20" ht="13.2" x14ac:dyDescent="0.25">
      <c r="A5587" s="3" t="s">
        <v>12335</v>
      </c>
      <c r="B5587" s="3" t="s">
        <v>59</v>
      </c>
      <c r="C5587" s="3" t="s">
        <v>30</v>
      </c>
      <c r="D5587" s="3" t="s">
        <v>34</v>
      </c>
      <c r="E5587" s="3" t="s">
        <v>35</v>
      </c>
      <c r="F5587" s="3" t="s">
        <v>12336</v>
      </c>
      <c r="G5587" s="3" t="s">
        <v>12337</v>
      </c>
      <c r="H5587" s="3">
        <v>48</v>
      </c>
      <c r="I5587" s="3">
        <v>39.229999999999997</v>
      </c>
      <c r="J5587" s="3">
        <v>10</v>
      </c>
      <c r="K5587" s="3">
        <v>392.3</v>
      </c>
      <c r="L5587" s="3" t="s">
        <v>23</v>
      </c>
      <c r="M5587" s="5">
        <v>4</v>
      </c>
      <c r="N5587" s="6" t="str">
        <f>IF(ev_charging_network_usage_!$I5587&lt;=10,"Low",IF(ev_charging_network_usage_!$I5587&lt;=30,"Medium","High"))</f>
        <v>High</v>
      </c>
      <c r="O5587" s="6" t="str">
        <f t="shared" si="353"/>
        <v>Medium Satisfaction</v>
      </c>
      <c r="P5587" s="6" t="str">
        <f>IF(ev_charging_network_usage_!$H5587&lt;30,"Short Charging",IF(ev_charging_network_usage_!$H5587&lt;=60,"Medium Charging","Long Charging"))</f>
        <v>Medium Charging</v>
      </c>
      <c r="Q5587" s="6">
        <f t="shared" si="352"/>
        <v>2</v>
      </c>
      <c r="R5587" s="30">
        <f t="shared" si="350"/>
        <v>0.43263888888888891</v>
      </c>
      <c r="S5587" s="28">
        <f t="shared" si="351"/>
        <v>45404</v>
      </c>
      <c r="T5587" s="28"/>
    </row>
    <row r="5588" spans="1:20" ht="13.2" x14ac:dyDescent="0.25">
      <c r="A5588" s="7" t="s">
        <v>12338</v>
      </c>
      <c r="B5588" s="7" t="s">
        <v>20</v>
      </c>
      <c r="C5588" s="7" t="s">
        <v>30</v>
      </c>
      <c r="D5588" s="7" t="s">
        <v>31</v>
      </c>
      <c r="E5588" s="7" t="s">
        <v>17</v>
      </c>
      <c r="F5588" s="7" t="s">
        <v>12339</v>
      </c>
      <c r="G5588" s="7" t="s">
        <v>12340</v>
      </c>
      <c r="H5588" s="7">
        <v>42</v>
      </c>
      <c r="I5588" s="7">
        <v>48.47</v>
      </c>
      <c r="J5588" s="7">
        <v>15</v>
      </c>
      <c r="K5588" s="7">
        <v>727.05</v>
      </c>
      <c r="L5588" s="7" t="s">
        <v>23</v>
      </c>
      <c r="M5588" s="9">
        <v>1</v>
      </c>
      <c r="N5588" s="6" t="str">
        <f>IF(ev_charging_network_usage_!$I5588&lt;=10,"Low",IF(ev_charging_network_usage_!$I5588&lt;=30,"Medium","High"))</f>
        <v>High</v>
      </c>
      <c r="O5588" s="6" t="str">
        <f t="shared" si="353"/>
        <v>Low Satisfaction</v>
      </c>
      <c r="P5588" s="6" t="str">
        <f>IF(ev_charging_network_usage_!$H5588&lt;30,"Short Charging",IF(ev_charging_network_usage_!$H5588&lt;=60,"Medium Charging","Long Charging"))</f>
        <v>Medium Charging</v>
      </c>
      <c r="Q5588" s="6">
        <f t="shared" si="352"/>
        <v>2</v>
      </c>
      <c r="R5588" s="30">
        <f t="shared" si="350"/>
        <v>0.60138888888888886</v>
      </c>
      <c r="S5588" s="28">
        <f t="shared" si="351"/>
        <v>45278</v>
      </c>
      <c r="T5588" s="28"/>
    </row>
    <row r="5589" spans="1:20" ht="13.2" x14ac:dyDescent="0.25">
      <c r="A5589" s="3" t="s">
        <v>12341</v>
      </c>
      <c r="B5589" s="3" t="s">
        <v>59</v>
      </c>
      <c r="C5589" s="3" t="s">
        <v>21</v>
      </c>
      <c r="D5589" s="3" t="s">
        <v>16</v>
      </c>
      <c r="E5589" s="3" t="s">
        <v>17</v>
      </c>
      <c r="F5589" s="3" t="s">
        <v>12342</v>
      </c>
      <c r="G5589" s="3" t="s">
        <v>12343</v>
      </c>
      <c r="H5589" s="3">
        <v>73</v>
      </c>
      <c r="I5589" s="3">
        <v>47.4</v>
      </c>
      <c r="J5589" s="3">
        <v>10</v>
      </c>
      <c r="K5589" s="3">
        <v>474</v>
      </c>
      <c r="L5589" s="3" t="s">
        <v>38</v>
      </c>
      <c r="M5589" s="5">
        <v>4</v>
      </c>
      <c r="N5589" s="6" t="str">
        <f>IF(ev_charging_network_usage_!$I5589&lt;=10,"Low",IF(ev_charging_network_usage_!$I5589&lt;=30,"Medium","High"))</f>
        <v>High</v>
      </c>
      <c r="O5589" s="6" t="str">
        <f t="shared" si="353"/>
        <v>Medium Satisfaction</v>
      </c>
      <c r="P5589" s="6" t="str">
        <f>IF(ev_charging_network_usage_!$H5589&lt;30,"Short Charging",IF(ev_charging_network_usage_!$H5589&lt;=60,"Medium Charging","Long Charging"))</f>
        <v>Long Charging</v>
      </c>
      <c r="Q5589" s="6">
        <f t="shared" si="352"/>
        <v>1</v>
      </c>
      <c r="R5589" s="30">
        <f t="shared" si="350"/>
        <v>0.39652777777777776</v>
      </c>
      <c r="S5589" s="28">
        <f t="shared" si="351"/>
        <v>45220</v>
      </c>
      <c r="T5589" s="28"/>
    </row>
    <row r="5590" spans="1:20" ht="13.2" x14ac:dyDescent="0.25">
      <c r="A5590" s="7" t="s">
        <v>12344</v>
      </c>
      <c r="B5590" s="7" t="s">
        <v>48</v>
      </c>
      <c r="C5590" s="7" t="s">
        <v>30</v>
      </c>
      <c r="D5590" s="7" t="s">
        <v>31</v>
      </c>
      <c r="E5590" s="7" t="s">
        <v>17</v>
      </c>
      <c r="F5590" s="8">
        <v>44988.807638888888</v>
      </c>
      <c r="G5590" s="8">
        <v>44988.861805555556</v>
      </c>
      <c r="H5590" s="7">
        <v>78</v>
      </c>
      <c r="I5590" s="7">
        <v>28.77</v>
      </c>
      <c r="J5590" s="7">
        <v>15</v>
      </c>
      <c r="K5590" s="7">
        <v>431.55</v>
      </c>
      <c r="L5590" s="7" t="s">
        <v>18</v>
      </c>
      <c r="M5590" s="9">
        <v>3</v>
      </c>
      <c r="N5590" s="6" t="str">
        <f>IF(ev_charging_network_usage_!$I5590&lt;=10,"Low",IF(ev_charging_network_usage_!$I5590&lt;=30,"Medium","High"))</f>
        <v>Medium</v>
      </c>
      <c r="O5590" s="6" t="str">
        <f t="shared" si="353"/>
        <v>Medium Satisfaction</v>
      </c>
      <c r="P5590" s="6" t="str">
        <f>IF(ev_charging_network_usage_!$H5590&lt;30,"Short Charging",IF(ev_charging_network_usage_!$H5590&lt;=60,"Medium Charging","Long Charging"))</f>
        <v>Long Charging</v>
      </c>
      <c r="Q5590" s="6">
        <f t="shared" si="352"/>
        <v>2</v>
      </c>
      <c r="R5590" s="30">
        <f t="shared" si="350"/>
        <v>0.80763888888888891</v>
      </c>
      <c r="S5590" s="28">
        <f t="shared" si="351"/>
        <v>44988</v>
      </c>
      <c r="T5590" s="28"/>
    </row>
    <row r="5591" spans="1:20" ht="13.2" x14ac:dyDescent="0.25">
      <c r="A5591" s="3" t="s">
        <v>12345</v>
      </c>
      <c r="B5591" s="3" t="s">
        <v>55</v>
      </c>
      <c r="C5591" s="3" t="s">
        <v>15</v>
      </c>
      <c r="D5591" s="3" t="s">
        <v>31</v>
      </c>
      <c r="E5591" s="3" t="s">
        <v>35</v>
      </c>
      <c r="F5591" s="3" t="s">
        <v>12346</v>
      </c>
      <c r="G5591" s="3" t="s">
        <v>12347</v>
      </c>
      <c r="H5591" s="3">
        <v>101</v>
      </c>
      <c r="I5591" s="3">
        <v>6.69</v>
      </c>
      <c r="J5591" s="3">
        <v>8</v>
      </c>
      <c r="K5591" s="3">
        <v>53.52</v>
      </c>
      <c r="L5591" s="3" t="s">
        <v>38</v>
      </c>
      <c r="M5591" s="5">
        <v>1</v>
      </c>
      <c r="N5591" s="6" t="str">
        <f>IF(ev_charging_network_usage_!$I5591&lt;=10,"Low",IF(ev_charging_network_usage_!$I5591&lt;=30,"Medium","High"))</f>
        <v>Low</v>
      </c>
      <c r="O5591" s="6" t="str">
        <f t="shared" si="353"/>
        <v>Low Satisfaction</v>
      </c>
      <c r="P5591" s="6" t="str">
        <f>IF(ev_charging_network_usage_!$H5591&lt;30,"Short Charging",IF(ev_charging_network_usage_!$H5591&lt;=60,"Medium Charging","Long Charging"))</f>
        <v>Long Charging</v>
      </c>
      <c r="Q5591" s="6">
        <f t="shared" si="352"/>
        <v>3</v>
      </c>
      <c r="R5591" s="30">
        <f t="shared" si="350"/>
        <v>0.71180555555555558</v>
      </c>
      <c r="S5591" s="28">
        <f t="shared" si="351"/>
        <v>45134</v>
      </c>
      <c r="T5591" s="28"/>
    </row>
    <row r="5592" spans="1:20" ht="13.2" x14ac:dyDescent="0.25">
      <c r="A5592" s="7" t="s">
        <v>12348</v>
      </c>
      <c r="B5592" s="7" t="s">
        <v>48</v>
      </c>
      <c r="C5592" s="7" t="s">
        <v>15</v>
      </c>
      <c r="D5592" s="7" t="s">
        <v>16</v>
      </c>
      <c r="E5592" s="7" t="s">
        <v>17</v>
      </c>
      <c r="F5592" s="7" t="s">
        <v>12349</v>
      </c>
      <c r="G5592" s="7" t="s">
        <v>12350</v>
      </c>
      <c r="H5592" s="7">
        <v>90</v>
      </c>
      <c r="I5592" s="7">
        <v>25.75</v>
      </c>
      <c r="J5592" s="7">
        <v>8</v>
      </c>
      <c r="K5592" s="7">
        <v>206</v>
      </c>
      <c r="L5592" s="7" t="s">
        <v>27</v>
      </c>
      <c r="M5592" s="9">
        <v>1</v>
      </c>
      <c r="N5592" s="6" t="str">
        <f>IF(ev_charging_network_usage_!$I5592&lt;=10,"Low",IF(ev_charging_network_usage_!$I5592&lt;=30,"Medium","High"))</f>
        <v>Medium</v>
      </c>
      <c r="O5592" s="6" t="str">
        <f t="shared" si="353"/>
        <v>Low Satisfaction</v>
      </c>
      <c r="P5592" s="6" t="str">
        <f>IF(ev_charging_network_usage_!$H5592&lt;30,"Short Charging",IF(ev_charging_network_usage_!$H5592&lt;=60,"Medium Charging","Long Charging"))</f>
        <v>Long Charging</v>
      </c>
      <c r="Q5592" s="6">
        <f t="shared" si="352"/>
        <v>3</v>
      </c>
      <c r="R5592" s="30">
        <f t="shared" si="350"/>
        <v>0.98541666666666672</v>
      </c>
      <c r="S5592" s="28">
        <f t="shared" si="351"/>
        <v>45526</v>
      </c>
      <c r="T5592" s="28"/>
    </row>
    <row r="5593" spans="1:20" ht="13.2" x14ac:dyDescent="0.25">
      <c r="A5593" s="3" t="s">
        <v>12351</v>
      </c>
      <c r="B5593" s="3" t="s">
        <v>78</v>
      </c>
      <c r="C5593" s="3" t="s">
        <v>21</v>
      </c>
      <c r="D5593" s="3" t="s">
        <v>16</v>
      </c>
      <c r="E5593" s="3" t="s">
        <v>17</v>
      </c>
      <c r="F5593" s="4">
        <v>45081.466666666667</v>
      </c>
      <c r="G5593" s="4">
        <v>45081.525000000001</v>
      </c>
      <c r="H5593" s="3">
        <v>84</v>
      </c>
      <c r="I5593" s="3">
        <v>3.16</v>
      </c>
      <c r="J5593" s="3">
        <v>8</v>
      </c>
      <c r="K5593" s="3">
        <v>25.28</v>
      </c>
      <c r="L5593" s="3" t="s">
        <v>38</v>
      </c>
      <c r="M5593" s="5">
        <v>2</v>
      </c>
      <c r="N5593" s="6" t="str">
        <f>IF(ev_charging_network_usage_!$I5593&lt;=10,"Low",IF(ev_charging_network_usage_!$I5593&lt;=30,"Medium","High"))</f>
        <v>Low</v>
      </c>
      <c r="O5593" s="6" t="str">
        <f t="shared" si="353"/>
        <v>Low Satisfaction</v>
      </c>
      <c r="P5593" s="6" t="str">
        <f>IF(ev_charging_network_usage_!$H5593&lt;30,"Short Charging",IF(ev_charging_network_usage_!$H5593&lt;=60,"Medium Charging","Long Charging"))</f>
        <v>Long Charging</v>
      </c>
      <c r="Q5593" s="6">
        <f t="shared" si="352"/>
        <v>1</v>
      </c>
      <c r="R5593" s="30">
        <f t="shared" si="350"/>
        <v>0.46666666666666667</v>
      </c>
      <c r="S5593" s="28">
        <f t="shared" si="351"/>
        <v>45081</v>
      </c>
      <c r="T5593" s="28"/>
    </row>
    <row r="5594" spans="1:20" ht="13.2" x14ac:dyDescent="0.25">
      <c r="A5594" s="7" t="s">
        <v>12352</v>
      </c>
      <c r="B5594" s="7" t="s">
        <v>14</v>
      </c>
      <c r="C5594" s="7" t="s">
        <v>30</v>
      </c>
      <c r="D5594" s="7" t="s">
        <v>22</v>
      </c>
      <c r="E5594" s="7" t="s">
        <v>35</v>
      </c>
      <c r="F5594" s="8">
        <v>45356.446527777778</v>
      </c>
      <c r="G5594" s="8">
        <v>45356.488888888889</v>
      </c>
      <c r="H5594" s="7">
        <v>61</v>
      </c>
      <c r="I5594" s="7">
        <v>7.27</v>
      </c>
      <c r="J5594" s="7">
        <v>15</v>
      </c>
      <c r="K5594" s="7">
        <v>109.05</v>
      </c>
      <c r="L5594" s="7" t="s">
        <v>38</v>
      </c>
      <c r="M5594" s="9">
        <v>5</v>
      </c>
      <c r="N5594" s="6" t="str">
        <f>IF(ev_charging_network_usage_!$I5594&lt;=10,"Low",IF(ev_charging_network_usage_!$I5594&lt;=30,"Medium","High"))</f>
        <v>Low</v>
      </c>
      <c r="O5594" s="6" t="str">
        <f t="shared" si="353"/>
        <v>High Satisfaction</v>
      </c>
      <c r="P5594" s="6" t="str">
        <f>IF(ev_charging_network_usage_!$H5594&lt;30,"Short Charging",IF(ev_charging_network_usage_!$H5594&lt;=60,"Medium Charging","Long Charging"))</f>
        <v>Long Charging</v>
      </c>
      <c r="Q5594" s="6">
        <f t="shared" si="352"/>
        <v>2</v>
      </c>
      <c r="R5594" s="30">
        <f t="shared" si="350"/>
        <v>0.4465277777777778</v>
      </c>
      <c r="S5594" s="28">
        <f t="shared" si="351"/>
        <v>45356</v>
      </c>
      <c r="T5594" s="28"/>
    </row>
    <row r="5595" spans="1:20" ht="13.2" x14ac:dyDescent="0.25">
      <c r="A5595" s="3" t="s">
        <v>12353</v>
      </c>
      <c r="B5595" s="3" t="s">
        <v>59</v>
      </c>
      <c r="C5595" s="3" t="s">
        <v>30</v>
      </c>
      <c r="D5595" s="3" t="s">
        <v>34</v>
      </c>
      <c r="E5595" s="3" t="s">
        <v>17</v>
      </c>
      <c r="F5595" s="3" t="s">
        <v>12354</v>
      </c>
      <c r="G5595" s="3" t="s">
        <v>12355</v>
      </c>
      <c r="H5595" s="3">
        <v>70</v>
      </c>
      <c r="I5595" s="3">
        <v>52.14</v>
      </c>
      <c r="J5595" s="3">
        <v>15</v>
      </c>
      <c r="K5595" s="3">
        <v>782.1</v>
      </c>
      <c r="L5595" s="3" t="s">
        <v>38</v>
      </c>
      <c r="M5595" s="5">
        <v>1</v>
      </c>
      <c r="N5595" s="6" t="str">
        <f>IF(ev_charging_network_usage_!$I5595&lt;=10,"Low",IF(ev_charging_network_usage_!$I5595&lt;=30,"Medium","High"))</f>
        <v>High</v>
      </c>
      <c r="O5595" s="6" t="str">
        <f t="shared" si="353"/>
        <v>Low Satisfaction</v>
      </c>
      <c r="P5595" s="6" t="str">
        <f>IF(ev_charging_network_usage_!$H5595&lt;30,"Short Charging",IF(ev_charging_network_usage_!$H5595&lt;=60,"Medium Charging","Long Charging"))</f>
        <v>Long Charging</v>
      </c>
      <c r="Q5595" s="6">
        <f t="shared" si="352"/>
        <v>2</v>
      </c>
      <c r="R5595" s="30">
        <f t="shared" si="350"/>
        <v>0.99305555555555558</v>
      </c>
      <c r="S5595" s="28">
        <f t="shared" si="351"/>
        <v>45131</v>
      </c>
      <c r="T5595" s="28"/>
    </row>
    <row r="5596" spans="1:20" ht="13.2" x14ac:dyDescent="0.25">
      <c r="A5596" s="7" t="s">
        <v>12356</v>
      </c>
      <c r="B5596" s="7" t="s">
        <v>59</v>
      </c>
      <c r="C5596" s="7" t="s">
        <v>30</v>
      </c>
      <c r="D5596" s="7" t="s">
        <v>16</v>
      </c>
      <c r="E5596" s="7" t="s">
        <v>35</v>
      </c>
      <c r="F5596" s="8">
        <v>45206.879166666666</v>
      </c>
      <c r="G5596" s="8">
        <v>45206.961805555555</v>
      </c>
      <c r="H5596" s="7">
        <v>119</v>
      </c>
      <c r="I5596" s="7">
        <v>59.77</v>
      </c>
      <c r="J5596" s="7">
        <v>10</v>
      </c>
      <c r="K5596" s="7">
        <v>597.70000000000005</v>
      </c>
      <c r="L5596" s="7" t="s">
        <v>38</v>
      </c>
      <c r="M5596" s="9">
        <v>4</v>
      </c>
      <c r="N5596" s="6" t="str">
        <f>IF(ev_charging_network_usage_!$I5596&lt;=10,"Low",IF(ev_charging_network_usage_!$I5596&lt;=30,"Medium","High"))</f>
        <v>High</v>
      </c>
      <c r="O5596" s="6" t="str">
        <f t="shared" si="353"/>
        <v>Medium Satisfaction</v>
      </c>
      <c r="P5596" s="6" t="str">
        <f>IF(ev_charging_network_usage_!$H5596&lt;30,"Short Charging",IF(ev_charging_network_usage_!$H5596&lt;=60,"Medium Charging","Long Charging"))</f>
        <v>Long Charging</v>
      </c>
      <c r="Q5596" s="6">
        <f t="shared" si="352"/>
        <v>2</v>
      </c>
      <c r="R5596" s="30">
        <f t="shared" si="350"/>
        <v>0.87916666666666665</v>
      </c>
      <c r="S5596" s="28">
        <f t="shared" si="351"/>
        <v>45206</v>
      </c>
      <c r="T5596" s="28"/>
    </row>
    <row r="5597" spans="1:20" ht="13.2" x14ac:dyDescent="0.25">
      <c r="A5597" s="3" t="s">
        <v>12357</v>
      </c>
      <c r="B5597" s="3" t="s">
        <v>48</v>
      </c>
      <c r="C5597" s="3" t="s">
        <v>15</v>
      </c>
      <c r="D5597" s="3" t="s">
        <v>34</v>
      </c>
      <c r="E5597" s="3" t="s">
        <v>17</v>
      </c>
      <c r="F5597" s="3" t="s">
        <v>12358</v>
      </c>
      <c r="G5597" s="3" t="s">
        <v>12359</v>
      </c>
      <c r="H5597" s="3">
        <v>79</v>
      </c>
      <c r="I5597" s="3">
        <v>7.29</v>
      </c>
      <c r="J5597" s="3">
        <v>12</v>
      </c>
      <c r="K5597" s="3">
        <v>87.48</v>
      </c>
      <c r="L5597" s="3" t="s">
        <v>38</v>
      </c>
      <c r="M5597" s="5">
        <v>5</v>
      </c>
      <c r="N5597" s="6" t="str">
        <f>IF(ev_charging_network_usage_!$I5597&lt;=10,"Low",IF(ev_charging_network_usage_!$I5597&lt;=30,"Medium","High"))</f>
        <v>Low</v>
      </c>
      <c r="O5597" s="6" t="str">
        <f t="shared" si="353"/>
        <v>High Satisfaction</v>
      </c>
      <c r="P5597" s="6" t="str">
        <f>IF(ev_charging_network_usage_!$H5597&lt;30,"Short Charging",IF(ev_charging_network_usage_!$H5597&lt;=60,"Medium Charging","Long Charging"))</f>
        <v>Long Charging</v>
      </c>
      <c r="Q5597" s="6">
        <f t="shared" si="352"/>
        <v>3</v>
      </c>
      <c r="R5597" s="30">
        <f t="shared" si="350"/>
        <v>0.42291666666666666</v>
      </c>
      <c r="S5597" s="28">
        <f t="shared" si="351"/>
        <v>45610</v>
      </c>
      <c r="T5597" s="28"/>
    </row>
    <row r="5598" spans="1:20" ht="13.2" x14ac:dyDescent="0.25">
      <c r="A5598" s="7" t="s">
        <v>12360</v>
      </c>
      <c r="B5598" s="7" t="s">
        <v>48</v>
      </c>
      <c r="C5598" s="7" t="s">
        <v>30</v>
      </c>
      <c r="D5598" s="7" t="s">
        <v>34</v>
      </c>
      <c r="E5598" s="7" t="s">
        <v>35</v>
      </c>
      <c r="F5598" s="8">
        <v>45383.578472222223</v>
      </c>
      <c r="G5598" s="8">
        <v>45383.593055555553</v>
      </c>
      <c r="H5598" s="7">
        <v>21</v>
      </c>
      <c r="I5598" s="7">
        <v>3.51</v>
      </c>
      <c r="J5598" s="7">
        <v>15</v>
      </c>
      <c r="K5598" s="7">
        <v>52.65</v>
      </c>
      <c r="L5598" s="7" t="s">
        <v>27</v>
      </c>
      <c r="M5598" s="9">
        <v>3</v>
      </c>
      <c r="N5598" s="6" t="str">
        <f>IF(ev_charging_network_usage_!$I5598&lt;=10,"Low",IF(ev_charging_network_usage_!$I5598&lt;=30,"Medium","High"))</f>
        <v>Low</v>
      </c>
      <c r="O5598" s="6" t="str">
        <f t="shared" si="353"/>
        <v>Medium Satisfaction</v>
      </c>
      <c r="P5598" s="6" t="str">
        <f>IF(ev_charging_network_usage_!$H5598&lt;30,"Short Charging",IF(ev_charging_network_usage_!$H5598&lt;=60,"Medium Charging","Long Charging"))</f>
        <v>Short Charging</v>
      </c>
      <c r="Q5598" s="6">
        <f t="shared" si="352"/>
        <v>2</v>
      </c>
      <c r="R5598" s="30">
        <f t="shared" si="350"/>
        <v>0.57847222222222228</v>
      </c>
      <c r="S5598" s="28">
        <f t="shared" si="351"/>
        <v>45383</v>
      </c>
      <c r="T5598" s="28"/>
    </row>
    <row r="5599" spans="1:20" ht="13.2" x14ac:dyDescent="0.25">
      <c r="A5599" s="3" t="s">
        <v>12361</v>
      </c>
      <c r="B5599" s="3" t="s">
        <v>55</v>
      </c>
      <c r="C5599" s="3" t="s">
        <v>21</v>
      </c>
      <c r="D5599" s="3" t="s">
        <v>16</v>
      </c>
      <c r="E5599" s="3" t="s">
        <v>17</v>
      </c>
      <c r="F5599" s="10">
        <v>45240.274305555555</v>
      </c>
      <c r="G5599" s="10">
        <v>45240.356249999997</v>
      </c>
      <c r="H5599" s="3">
        <v>118</v>
      </c>
      <c r="I5599" s="3">
        <v>21.1</v>
      </c>
      <c r="J5599" s="3">
        <v>10</v>
      </c>
      <c r="K5599" s="3">
        <v>211</v>
      </c>
      <c r="L5599" s="3" t="s">
        <v>18</v>
      </c>
      <c r="M5599" s="5">
        <v>2</v>
      </c>
      <c r="N5599" s="6" t="str">
        <f>IF(ev_charging_network_usage_!$I5599&lt;=10,"Low",IF(ev_charging_network_usage_!$I5599&lt;=30,"Medium","High"))</f>
        <v>Medium</v>
      </c>
      <c r="O5599" s="6" t="str">
        <f t="shared" si="353"/>
        <v>Low Satisfaction</v>
      </c>
      <c r="P5599" s="6" t="str">
        <f>IF(ev_charging_network_usage_!$H5599&lt;30,"Short Charging",IF(ev_charging_network_usage_!$H5599&lt;=60,"Medium Charging","Long Charging"))</f>
        <v>Long Charging</v>
      </c>
      <c r="Q5599" s="6">
        <f t="shared" si="352"/>
        <v>1</v>
      </c>
      <c r="R5599" s="30">
        <f t="shared" si="350"/>
        <v>0.27430555555555558</v>
      </c>
      <c r="S5599" s="28">
        <f t="shared" si="351"/>
        <v>45240</v>
      </c>
      <c r="T5599" s="28"/>
    </row>
    <row r="5600" spans="1:20" ht="13.2" x14ac:dyDescent="0.25">
      <c r="A5600" s="7" t="s">
        <v>12362</v>
      </c>
      <c r="B5600" s="7" t="s">
        <v>43</v>
      </c>
      <c r="C5600" s="7" t="s">
        <v>21</v>
      </c>
      <c r="D5600" s="7" t="s">
        <v>31</v>
      </c>
      <c r="E5600" s="7" t="s">
        <v>35</v>
      </c>
      <c r="F5600" s="11">
        <v>45272.107638888891</v>
      </c>
      <c r="G5600" s="11">
        <v>45272.171527777777</v>
      </c>
      <c r="H5600" s="7">
        <v>92</v>
      </c>
      <c r="I5600" s="7">
        <v>17.14</v>
      </c>
      <c r="J5600" s="7">
        <v>8</v>
      </c>
      <c r="K5600" s="7">
        <v>137.12</v>
      </c>
      <c r="L5600" s="7" t="s">
        <v>38</v>
      </c>
      <c r="M5600" s="9">
        <v>4</v>
      </c>
      <c r="N5600" s="6" t="str">
        <f>IF(ev_charging_network_usage_!$I5600&lt;=10,"Low",IF(ev_charging_network_usage_!$I5600&lt;=30,"Medium","High"))</f>
        <v>Medium</v>
      </c>
      <c r="O5600" s="6" t="str">
        <f t="shared" si="353"/>
        <v>Medium Satisfaction</v>
      </c>
      <c r="P5600" s="6" t="str">
        <f>IF(ev_charging_network_usage_!$H5600&lt;30,"Short Charging",IF(ev_charging_network_usage_!$H5600&lt;=60,"Medium Charging","Long Charging"))</f>
        <v>Long Charging</v>
      </c>
      <c r="Q5600" s="6">
        <f t="shared" si="352"/>
        <v>1</v>
      </c>
      <c r="R5600" s="30">
        <f t="shared" si="350"/>
        <v>0.1076388888888889</v>
      </c>
      <c r="S5600" s="28">
        <f t="shared" si="351"/>
        <v>45272</v>
      </c>
      <c r="T5600" s="28"/>
    </row>
    <row r="5601" spans="1:20" ht="13.2" x14ac:dyDescent="0.25">
      <c r="A5601" s="3" t="s">
        <v>12363</v>
      </c>
      <c r="B5601" s="3" t="s">
        <v>43</v>
      </c>
      <c r="C5601" s="3" t="s">
        <v>30</v>
      </c>
      <c r="D5601" s="3" t="s">
        <v>22</v>
      </c>
      <c r="E5601" s="3" t="s">
        <v>17</v>
      </c>
      <c r="F5601" s="4">
        <v>45237.85</v>
      </c>
      <c r="G5601" s="4">
        <v>45237.90902777778</v>
      </c>
      <c r="H5601" s="3">
        <v>85</v>
      </c>
      <c r="I5601" s="3">
        <v>31.96</v>
      </c>
      <c r="J5601" s="3">
        <v>12</v>
      </c>
      <c r="K5601" s="3">
        <v>383.52</v>
      </c>
      <c r="L5601" s="3" t="s">
        <v>27</v>
      </c>
      <c r="M5601" s="5">
        <v>1</v>
      </c>
      <c r="N5601" s="6" t="str">
        <f>IF(ev_charging_network_usage_!$I5601&lt;=10,"Low",IF(ev_charging_network_usage_!$I5601&lt;=30,"Medium","High"))</f>
        <v>High</v>
      </c>
      <c r="O5601" s="6" t="str">
        <f t="shared" si="353"/>
        <v>Low Satisfaction</v>
      </c>
      <c r="P5601" s="6" t="str">
        <f>IF(ev_charging_network_usage_!$H5601&lt;30,"Short Charging",IF(ev_charging_network_usage_!$H5601&lt;=60,"Medium Charging","Long Charging"))</f>
        <v>Long Charging</v>
      </c>
      <c r="Q5601" s="6">
        <f t="shared" si="352"/>
        <v>2</v>
      </c>
      <c r="R5601" s="30">
        <f t="shared" si="350"/>
        <v>0.85</v>
      </c>
      <c r="S5601" s="28">
        <f t="shared" si="351"/>
        <v>45237</v>
      </c>
      <c r="T5601" s="28"/>
    </row>
    <row r="5602" spans="1:20" ht="13.2" x14ac:dyDescent="0.25">
      <c r="A5602" s="7" t="s">
        <v>12364</v>
      </c>
      <c r="B5602" s="7" t="s">
        <v>78</v>
      </c>
      <c r="C5602" s="7" t="s">
        <v>30</v>
      </c>
      <c r="D5602" s="7" t="s">
        <v>16</v>
      </c>
      <c r="E5602" s="7" t="s">
        <v>17</v>
      </c>
      <c r="F5602" s="7" t="s">
        <v>12365</v>
      </c>
      <c r="G5602" s="7" t="s">
        <v>12366</v>
      </c>
      <c r="H5602" s="7">
        <v>72</v>
      </c>
      <c r="I5602" s="7">
        <v>44.41</v>
      </c>
      <c r="J5602" s="7">
        <v>8</v>
      </c>
      <c r="K5602" s="7">
        <v>355.28</v>
      </c>
      <c r="L5602" s="7" t="s">
        <v>18</v>
      </c>
      <c r="M5602" s="9">
        <v>1</v>
      </c>
      <c r="N5602" s="6" t="str">
        <f>IF(ev_charging_network_usage_!$I5602&lt;=10,"Low",IF(ev_charging_network_usage_!$I5602&lt;=30,"Medium","High"))</f>
        <v>High</v>
      </c>
      <c r="O5602" s="6" t="str">
        <f t="shared" si="353"/>
        <v>Low Satisfaction</v>
      </c>
      <c r="P5602" s="6" t="str">
        <f>IF(ev_charging_network_usage_!$H5602&lt;30,"Short Charging",IF(ev_charging_network_usage_!$H5602&lt;=60,"Medium Charging","Long Charging"))</f>
        <v>Long Charging</v>
      </c>
      <c r="Q5602" s="6">
        <f t="shared" si="352"/>
        <v>2</v>
      </c>
      <c r="R5602" s="30">
        <f t="shared" si="350"/>
        <v>5.5555555555555552E-2</v>
      </c>
      <c r="S5602" s="28">
        <f t="shared" si="351"/>
        <v>45365</v>
      </c>
      <c r="T5602" s="28"/>
    </row>
    <row r="5603" spans="1:20" ht="13.2" x14ac:dyDescent="0.25">
      <c r="A5603" s="3" t="s">
        <v>12367</v>
      </c>
      <c r="B5603" s="3" t="s">
        <v>59</v>
      </c>
      <c r="C5603" s="3" t="s">
        <v>15</v>
      </c>
      <c r="D5603" s="3" t="s">
        <v>16</v>
      </c>
      <c r="E5603" s="3" t="s">
        <v>17</v>
      </c>
      <c r="F5603" s="3" t="s">
        <v>12368</v>
      </c>
      <c r="G5603" s="3" t="s">
        <v>12369</v>
      </c>
      <c r="H5603" s="3">
        <v>53</v>
      </c>
      <c r="I5603" s="3">
        <v>35.74</v>
      </c>
      <c r="J5603" s="3">
        <v>15</v>
      </c>
      <c r="K5603" s="3">
        <v>536.1</v>
      </c>
      <c r="L5603" s="3" t="s">
        <v>38</v>
      </c>
      <c r="M5603" s="5">
        <v>2</v>
      </c>
      <c r="N5603" s="6" t="str">
        <f>IF(ev_charging_network_usage_!$I5603&lt;=10,"Low",IF(ev_charging_network_usage_!$I5603&lt;=30,"Medium","High"))</f>
        <v>High</v>
      </c>
      <c r="O5603" s="6" t="str">
        <f t="shared" si="353"/>
        <v>Low Satisfaction</v>
      </c>
      <c r="P5603" s="6" t="str">
        <f>IF(ev_charging_network_usage_!$H5603&lt;30,"Short Charging",IF(ev_charging_network_usage_!$H5603&lt;=60,"Medium Charging","Long Charging"))</f>
        <v>Medium Charging</v>
      </c>
      <c r="Q5603" s="6">
        <f t="shared" si="352"/>
        <v>3</v>
      </c>
      <c r="R5603" s="30">
        <f t="shared" si="350"/>
        <v>0.5756944444444444</v>
      </c>
      <c r="S5603" s="28">
        <f t="shared" si="351"/>
        <v>44982</v>
      </c>
      <c r="T5603" s="28"/>
    </row>
    <row r="5604" spans="1:20" ht="13.2" x14ac:dyDescent="0.25">
      <c r="A5604" s="7" t="s">
        <v>12370</v>
      </c>
      <c r="B5604" s="7" t="s">
        <v>78</v>
      </c>
      <c r="C5604" s="7" t="s">
        <v>21</v>
      </c>
      <c r="D5604" s="7" t="s">
        <v>16</v>
      </c>
      <c r="E5604" s="7" t="s">
        <v>17</v>
      </c>
      <c r="F5604" s="8">
        <v>44988.615972222222</v>
      </c>
      <c r="G5604" s="8">
        <v>44988.65902777778</v>
      </c>
      <c r="H5604" s="7">
        <v>62</v>
      </c>
      <c r="I5604" s="7">
        <v>10.7</v>
      </c>
      <c r="J5604" s="7">
        <v>12</v>
      </c>
      <c r="K5604" s="7">
        <v>128.4</v>
      </c>
      <c r="L5604" s="7" t="s">
        <v>38</v>
      </c>
      <c r="M5604" s="9">
        <v>5</v>
      </c>
      <c r="N5604" s="6" t="str">
        <f>IF(ev_charging_network_usage_!$I5604&lt;=10,"Low",IF(ev_charging_network_usage_!$I5604&lt;=30,"Medium","High"))</f>
        <v>Medium</v>
      </c>
      <c r="O5604" s="6" t="str">
        <f t="shared" si="353"/>
        <v>High Satisfaction</v>
      </c>
      <c r="P5604" s="6" t="str">
        <f>IF(ev_charging_network_usage_!$H5604&lt;30,"Short Charging",IF(ev_charging_network_usage_!$H5604&lt;=60,"Medium Charging","Long Charging"))</f>
        <v>Long Charging</v>
      </c>
      <c r="Q5604" s="6">
        <f t="shared" si="352"/>
        <v>1</v>
      </c>
      <c r="R5604" s="30">
        <f t="shared" si="350"/>
        <v>0.61597222222222225</v>
      </c>
      <c r="S5604" s="28">
        <f t="shared" si="351"/>
        <v>44988</v>
      </c>
      <c r="T5604" s="28"/>
    </row>
    <row r="5605" spans="1:20" ht="13.2" x14ac:dyDescent="0.25">
      <c r="A5605" s="3" t="s">
        <v>12371</v>
      </c>
      <c r="B5605" s="3" t="s">
        <v>14</v>
      </c>
      <c r="C5605" s="3" t="s">
        <v>15</v>
      </c>
      <c r="D5605" s="3" t="s">
        <v>22</v>
      </c>
      <c r="E5605" s="3" t="s">
        <v>35</v>
      </c>
      <c r="F5605" s="3" t="s">
        <v>12372</v>
      </c>
      <c r="G5605" s="3" t="s">
        <v>12373</v>
      </c>
      <c r="H5605" s="3">
        <v>52</v>
      </c>
      <c r="I5605" s="3">
        <v>57.46</v>
      </c>
      <c r="J5605" s="3">
        <v>10</v>
      </c>
      <c r="K5605" s="3">
        <v>574.6</v>
      </c>
      <c r="L5605" s="3" t="s">
        <v>38</v>
      </c>
      <c r="M5605" s="5">
        <v>2</v>
      </c>
      <c r="N5605" s="6" t="str">
        <f>IF(ev_charging_network_usage_!$I5605&lt;=10,"Low",IF(ev_charging_network_usage_!$I5605&lt;=30,"Medium","High"))</f>
        <v>High</v>
      </c>
      <c r="O5605" s="6" t="str">
        <f t="shared" si="353"/>
        <v>Low Satisfaction</v>
      </c>
      <c r="P5605" s="6" t="str">
        <f>IF(ev_charging_network_usage_!$H5605&lt;30,"Short Charging",IF(ev_charging_network_usage_!$H5605&lt;=60,"Medium Charging","Long Charging"))</f>
        <v>Medium Charging</v>
      </c>
      <c r="Q5605" s="6">
        <f t="shared" si="352"/>
        <v>3</v>
      </c>
      <c r="R5605" s="30">
        <f t="shared" si="350"/>
        <v>0.64236111111111116</v>
      </c>
      <c r="S5605" s="28">
        <f t="shared" si="351"/>
        <v>44970</v>
      </c>
      <c r="T5605" s="28"/>
    </row>
    <row r="5606" spans="1:20" ht="13.2" x14ac:dyDescent="0.25">
      <c r="A5606" s="7" t="s">
        <v>12374</v>
      </c>
      <c r="B5606" s="7" t="s">
        <v>78</v>
      </c>
      <c r="C5606" s="7" t="s">
        <v>21</v>
      </c>
      <c r="D5606" s="7" t="s">
        <v>31</v>
      </c>
      <c r="E5606" s="7" t="s">
        <v>35</v>
      </c>
      <c r="F5606" s="7" t="s">
        <v>12375</v>
      </c>
      <c r="G5606" s="7" t="s">
        <v>12376</v>
      </c>
      <c r="H5606" s="7">
        <v>116</v>
      </c>
      <c r="I5606" s="7">
        <v>24.87</v>
      </c>
      <c r="J5606" s="7">
        <v>10</v>
      </c>
      <c r="K5606" s="7">
        <v>248.7</v>
      </c>
      <c r="L5606" s="7" t="s">
        <v>27</v>
      </c>
      <c r="M5606" s="9">
        <v>1</v>
      </c>
      <c r="N5606" s="6" t="str">
        <f>IF(ev_charging_network_usage_!$I5606&lt;=10,"Low",IF(ev_charging_network_usage_!$I5606&lt;=30,"Medium","High"))</f>
        <v>Medium</v>
      </c>
      <c r="O5606" s="6" t="str">
        <f t="shared" si="353"/>
        <v>Low Satisfaction</v>
      </c>
      <c r="P5606" s="6" t="str">
        <f>IF(ev_charging_network_usage_!$H5606&lt;30,"Short Charging",IF(ev_charging_network_usage_!$H5606&lt;=60,"Medium Charging","Long Charging"))</f>
        <v>Long Charging</v>
      </c>
      <c r="Q5606" s="6">
        <f t="shared" si="352"/>
        <v>1</v>
      </c>
      <c r="R5606" s="30">
        <f t="shared" si="350"/>
        <v>6.2500000000000003E-3</v>
      </c>
      <c r="S5606" s="28">
        <f t="shared" si="351"/>
        <v>45555</v>
      </c>
      <c r="T5606" s="28"/>
    </row>
    <row r="5607" spans="1:20" ht="13.2" x14ac:dyDescent="0.25">
      <c r="A5607" s="3" t="s">
        <v>12377</v>
      </c>
      <c r="B5607" s="3" t="s">
        <v>29</v>
      </c>
      <c r="C5607" s="3" t="s">
        <v>21</v>
      </c>
      <c r="D5607" s="3" t="s">
        <v>22</v>
      </c>
      <c r="E5607" s="3" t="s">
        <v>35</v>
      </c>
      <c r="F5607" s="4">
        <v>45150.811805555553</v>
      </c>
      <c r="G5607" s="4">
        <v>45150.894444444442</v>
      </c>
      <c r="H5607" s="3">
        <v>119</v>
      </c>
      <c r="I5607" s="3">
        <v>54.15</v>
      </c>
      <c r="J5607" s="3">
        <v>8</v>
      </c>
      <c r="K5607" s="3">
        <v>433.2</v>
      </c>
      <c r="L5607" s="3" t="s">
        <v>18</v>
      </c>
      <c r="M5607" s="5">
        <v>2</v>
      </c>
      <c r="N5607" s="6" t="str">
        <f>IF(ev_charging_network_usage_!$I5607&lt;=10,"Low",IF(ev_charging_network_usage_!$I5607&lt;=30,"Medium","High"))</f>
        <v>High</v>
      </c>
      <c r="O5607" s="6" t="str">
        <f t="shared" si="353"/>
        <v>Low Satisfaction</v>
      </c>
      <c r="P5607" s="6" t="str">
        <f>IF(ev_charging_network_usage_!$H5607&lt;30,"Short Charging",IF(ev_charging_network_usage_!$H5607&lt;=60,"Medium Charging","Long Charging"))</f>
        <v>Long Charging</v>
      </c>
      <c r="Q5607" s="6">
        <f t="shared" si="352"/>
        <v>1</v>
      </c>
      <c r="R5607" s="30">
        <f t="shared" si="350"/>
        <v>0.81180555555555556</v>
      </c>
      <c r="S5607" s="28">
        <f t="shared" si="351"/>
        <v>45150</v>
      </c>
      <c r="T5607" s="28"/>
    </row>
    <row r="5608" spans="1:20" ht="13.2" x14ac:dyDescent="0.25">
      <c r="A5608" s="7" t="s">
        <v>12378</v>
      </c>
      <c r="B5608" s="7" t="s">
        <v>59</v>
      </c>
      <c r="C5608" s="7" t="s">
        <v>30</v>
      </c>
      <c r="D5608" s="7" t="s">
        <v>22</v>
      </c>
      <c r="E5608" s="7" t="s">
        <v>17</v>
      </c>
      <c r="F5608" s="8">
        <v>44964.722916666666</v>
      </c>
      <c r="G5608" s="8">
        <v>44964.738888888889</v>
      </c>
      <c r="H5608" s="7">
        <v>23</v>
      </c>
      <c r="I5608" s="7">
        <v>44.62</v>
      </c>
      <c r="J5608" s="7">
        <v>8</v>
      </c>
      <c r="K5608" s="7">
        <v>356.96</v>
      </c>
      <c r="L5608" s="7" t="s">
        <v>18</v>
      </c>
      <c r="M5608" s="9">
        <v>1</v>
      </c>
      <c r="N5608" s="6" t="str">
        <f>IF(ev_charging_network_usage_!$I5608&lt;=10,"Low",IF(ev_charging_network_usage_!$I5608&lt;=30,"Medium","High"))</f>
        <v>High</v>
      </c>
      <c r="O5608" s="6" t="str">
        <f t="shared" si="353"/>
        <v>Low Satisfaction</v>
      </c>
      <c r="P5608" s="6" t="str">
        <f>IF(ev_charging_network_usage_!$H5608&lt;30,"Short Charging",IF(ev_charging_network_usage_!$H5608&lt;=60,"Medium Charging","Long Charging"))</f>
        <v>Short Charging</v>
      </c>
      <c r="Q5608" s="6">
        <f t="shared" si="352"/>
        <v>2</v>
      </c>
      <c r="R5608" s="30">
        <f t="shared" si="350"/>
        <v>0.72291666666666665</v>
      </c>
      <c r="S5608" s="28">
        <f t="shared" si="351"/>
        <v>44964</v>
      </c>
      <c r="T5608" s="28"/>
    </row>
    <row r="5609" spans="1:20" ht="13.2" x14ac:dyDescent="0.25">
      <c r="A5609" s="3" t="s">
        <v>12379</v>
      </c>
      <c r="B5609" s="3" t="s">
        <v>48</v>
      </c>
      <c r="C5609" s="3" t="s">
        <v>15</v>
      </c>
      <c r="D5609" s="3" t="s">
        <v>16</v>
      </c>
      <c r="E5609" s="3" t="s">
        <v>17</v>
      </c>
      <c r="F5609" s="4">
        <v>45050.025000000001</v>
      </c>
      <c r="G5609" s="4">
        <v>45050.07916666667</v>
      </c>
      <c r="H5609" s="3">
        <v>78</v>
      </c>
      <c r="I5609" s="3">
        <v>23.66</v>
      </c>
      <c r="J5609" s="3">
        <v>8</v>
      </c>
      <c r="K5609" s="3">
        <v>189.28</v>
      </c>
      <c r="L5609" s="3" t="s">
        <v>23</v>
      </c>
      <c r="M5609" s="5">
        <v>4</v>
      </c>
      <c r="N5609" s="6" t="str">
        <f>IF(ev_charging_network_usage_!$I5609&lt;=10,"Low",IF(ev_charging_network_usage_!$I5609&lt;=30,"Medium","High"))</f>
        <v>Medium</v>
      </c>
      <c r="O5609" s="6" t="str">
        <f t="shared" si="353"/>
        <v>Medium Satisfaction</v>
      </c>
      <c r="P5609" s="6" t="str">
        <f>IF(ev_charging_network_usage_!$H5609&lt;30,"Short Charging",IF(ev_charging_network_usage_!$H5609&lt;=60,"Medium Charging","Long Charging"))</f>
        <v>Long Charging</v>
      </c>
      <c r="Q5609" s="6">
        <f t="shared" si="352"/>
        <v>3</v>
      </c>
      <c r="R5609" s="30">
        <f t="shared" si="350"/>
        <v>2.5000000000000001E-2</v>
      </c>
      <c r="S5609" s="28">
        <f t="shared" si="351"/>
        <v>45050</v>
      </c>
      <c r="T5609" s="28"/>
    </row>
    <row r="5610" spans="1:20" ht="13.2" x14ac:dyDescent="0.25">
      <c r="A5610" s="7" t="s">
        <v>12380</v>
      </c>
      <c r="B5610" s="7" t="s">
        <v>20</v>
      </c>
      <c r="C5610" s="7" t="s">
        <v>30</v>
      </c>
      <c r="D5610" s="7" t="s">
        <v>22</v>
      </c>
      <c r="E5610" s="7" t="s">
        <v>35</v>
      </c>
      <c r="F5610" s="7" t="s">
        <v>12381</v>
      </c>
      <c r="G5610" s="7" t="s">
        <v>12382</v>
      </c>
      <c r="H5610" s="7">
        <v>97</v>
      </c>
      <c r="I5610" s="7">
        <v>16.36</v>
      </c>
      <c r="J5610" s="7">
        <v>8</v>
      </c>
      <c r="K5610" s="7">
        <v>130.88</v>
      </c>
      <c r="L5610" s="7" t="s">
        <v>18</v>
      </c>
      <c r="M5610" s="9">
        <v>3</v>
      </c>
      <c r="N5610" s="6" t="str">
        <f>IF(ev_charging_network_usage_!$I5610&lt;=10,"Low",IF(ev_charging_network_usage_!$I5610&lt;=30,"Medium","High"))</f>
        <v>Medium</v>
      </c>
      <c r="O5610" s="6" t="str">
        <f t="shared" si="353"/>
        <v>Medium Satisfaction</v>
      </c>
      <c r="P5610" s="6" t="str">
        <f>IF(ev_charging_network_usage_!$H5610&lt;30,"Short Charging",IF(ev_charging_network_usage_!$H5610&lt;=60,"Medium Charging","Long Charging"))</f>
        <v>Long Charging</v>
      </c>
      <c r="Q5610" s="6">
        <f t="shared" si="352"/>
        <v>2</v>
      </c>
      <c r="R5610" s="30">
        <f t="shared" si="350"/>
        <v>7.2916666666666671E-2</v>
      </c>
      <c r="S5610" s="28">
        <f t="shared" si="351"/>
        <v>45196</v>
      </c>
      <c r="T5610" s="28"/>
    </row>
    <row r="5611" spans="1:20" ht="13.2" x14ac:dyDescent="0.25">
      <c r="A5611" s="3" t="s">
        <v>12383</v>
      </c>
      <c r="B5611" s="3" t="s">
        <v>78</v>
      </c>
      <c r="C5611" s="3" t="s">
        <v>15</v>
      </c>
      <c r="D5611" s="3" t="s">
        <v>31</v>
      </c>
      <c r="E5611" s="3" t="s">
        <v>35</v>
      </c>
      <c r="F5611" s="3" t="s">
        <v>12384</v>
      </c>
      <c r="G5611" s="3" t="s">
        <v>12385</v>
      </c>
      <c r="H5611" s="3">
        <v>82</v>
      </c>
      <c r="I5611" s="3">
        <v>8.33</v>
      </c>
      <c r="J5611" s="3">
        <v>15</v>
      </c>
      <c r="K5611" s="3">
        <v>124.95</v>
      </c>
      <c r="L5611" s="3" t="s">
        <v>38</v>
      </c>
      <c r="M5611" s="5">
        <v>5</v>
      </c>
      <c r="N5611" s="6" t="str">
        <f>IF(ev_charging_network_usage_!$I5611&lt;=10,"Low",IF(ev_charging_network_usage_!$I5611&lt;=30,"Medium","High"))</f>
        <v>Low</v>
      </c>
      <c r="O5611" s="6" t="str">
        <f t="shared" si="353"/>
        <v>High Satisfaction</v>
      </c>
      <c r="P5611" s="6" t="str">
        <f>IF(ev_charging_network_usage_!$H5611&lt;30,"Short Charging",IF(ev_charging_network_usage_!$H5611&lt;=60,"Medium Charging","Long Charging"))</f>
        <v>Long Charging</v>
      </c>
      <c r="Q5611" s="6">
        <f t="shared" si="352"/>
        <v>3</v>
      </c>
      <c r="R5611" s="30">
        <f t="shared" si="350"/>
        <v>0.30208333333333331</v>
      </c>
      <c r="S5611" s="28">
        <f t="shared" si="351"/>
        <v>45373</v>
      </c>
      <c r="T5611" s="28"/>
    </row>
    <row r="5612" spans="1:20" ht="13.2" x14ac:dyDescent="0.25">
      <c r="A5612" s="7" t="s">
        <v>12386</v>
      </c>
      <c r="B5612" s="7" t="s">
        <v>14</v>
      </c>
      <c r="C5612" s="7" t="s">
        <v>30</v>
      </c>
      <c r="D5612" s="7" t="s">
        <v>22</v>
      </c>
      <c r="E5612" s="7" t="s">
        <v>17</v>
      </c>
      <c r="F5612" s="7" t="s">
        <v>12387</v>
      </c>
      <c r="G5612" s="7" t="s">
        <v>12388</v>
      </c>
      <c r="H5612" s="7">
        <v>114</v>
      </c>
      <c r="I5612" s="7">
        <v>59.67</v>
      </c>
      <c r="J5612" s="7">
        <v>12</v>
      </c>
      <c r="K5612" s="7">
        <v>716.04</v>
      </c>
      <c r="L5612" s="7" t="s">
        <v>27</v>
      </c>
      <c r="M5612" s="9">
        <v>3</v>
      </c>
      <c r="N5612" s="6" t="str">
        <f>IF(ev_charging_network_usage_!$I5612&lt;=10,"Low",IF(ev_charging_network_usage_!$I5612&lt;=30,"Medium","High"))</f>
        <v>High</v>
      </c>
      <c r="O5612" s="6" t="str">
        <f t="shared" si="353"/>
        <v>Medium Satisfaction</v>
      </c>
      <c r="P5612" s="6" t="str">
        <f>IF(ev_charging_network_usage_!$H5612&lt;30,"Short Charging",IF(ev_charging_network_usage_!$H5612&lt;=60,"Medium Charging","Long Charging"))</f>
        <v>Long Charging</v>
      </c>
      <c r="Q5612" s="6">
        <f t="shared" si="352"/>
        <v>2</v>
      </c>
      <c r="R5612" s="30">
        <f t="shared" si="350"/>
        <v>0.94861111111111107</v>
      </c>
      <c r="S5612" s="28">
        <f t="shared" si="351"/>
        <v>45315</v>
      </c>
      <c r="T5612" s="28"/>
    </row>
    <row r="5613" spans="1:20" ht="13.2" x14ac:dyDescent="0.25">
      <c r="A5613" s="3" t="s">
        <v>12389</v>
      </c>
      <c r="B5613" s="3" t="s">
        <v>59</v>
      </c>
      <c r="C5613" s="3" t="s">
        <v>15</v>
      </c>
      <c r="D5613" s="3" t="s">
        <v>34</v>
      </c>
      <c r="E5613" s="3" t="s">
        <v>35</v>
      </c>
      <c r="F5613" s="3" t="s">
        <v>12390</v>
      </c>
      <c r="G5613" s="3" t="s">
        <v>12391</v>
      </c>
      <c r="H5613" s="3">
        <v>84</v>
      </c>
      <c r="I5613" s="3">
        <v>21.97</v>
      </c>
      <c r="J5613" s="3">
        <v>15</v>
      </c>
      <c r="K5613" s="3">
        <v>329.55</v>
      </c>
      <c r="L5613" s="3" t="s">
        <v>18</v>
      </c>
      <c r="M5613" s="5">
        <v>4</v>
      </c>
      <c r="N5613" s="6" t="str">
        <f>IF(ev_charging_network_usage_!$I5613&lt;=10,"Low",IF(ev_charging_network_usage_!$I5613&lt;=30,"Medium","High"))</f>
        <v>Medium</v>
      </c>
      <c r="O5613" s="6" t="str">
        <f t="shared" si="353"/>
        <v>Medium Satisfaction</v>
      </c>
      <c r="P5613" s="6" t="str">
        <f>IF(ev_charging_network_usage_!$H5613&lt;30,"Short Charging",IF(ev_charging_network_usage_!$H5613&lt;=60,"Medium Charging","Long Charging"))</f>
        <v>Long Charging</v>
      </c>
      <c r="Q5613" s="6">
        <f t="shared" si="352"/>
        <v>3</v>
      </c>
      <c r="R5613" s="30">
        <f t="shared" si="350"/>
        <v>8.7499999999999994E-2</v>
      </c>
      <c r="S5613" s="28">
        <f t="shared" si="351"/>
        <v>45369</v>
      </c>
      <c r="T5613" s="28"/>
    </row>
    <row r="5614" spans="1:20" ht="13.2" x14ac:dyDescent="0.25">
      <c r="A5614" s="7" t="s">
        <v>12392</v>
      </c>
      <c r="B5614" s="7" t="s">
        <v>14</v>
      </c>
      <c r="C5614" s="7" t="s">
        <v>30</v>
      </c>
      <c r="D5614" s="7" t="s">
        <v>34</v>
      </c>
      <c r="E5614" s="7" t="s">
        <v>17</v>
      </c>
      <c r="F5614" s="7" t="s">
        <v>12393</v>
      </c>
      <c r="G5614" s="7" t="s">
        <v>5891</v>
      </c>
      <c r="H5614" s="7">
        <v>17</v>
      </c>
      <c r="I5614" s="7">
        <v>10.26</v>
      </c>
      <c r="J5614" s="7">
        <v>15</v>
      </c>
      <c r="K5614" s="7">
        <v>153.9</v>
      </c>
      <c r="L5614" s="7" t="s">
        <v>23</v>
      </c>
      <c r="M5614" s="9">
        <v>1</v>
      </c>
      <c r="N5614" s="6" t="str">
        <f>IF(ev_charging_network_usage_!$I5614&lt;=10,"Low",IF(ev_charging_network_usage_!$I5614&lt;=30,"Medium","High"))</f>
        <v>Medium</v>
      </c>
      <c r="O5614" s="6" t="str">
        <f t="shared" si="353"/>
        <v>Low Satisfaction</v>
      </c>
      <c r="P5614" s="6" t="str">
        <f>IF(ev_charging_network_usage_!$H5614&lt;30,"Short Charging",IF(ev_charging_network_usage_!$H5614&lt;=60,"Medium Charging","Long Charging"))</f>
        <v>Short Charging</v>
      </c>
      <c r="Q5614" s="6">
        <f t="shared" si="352"/>
        <v>2</v>
      </c>
      <c r="R5614" s="30">
        <f t="shared" si="350"/>
        <v>0.60833333333333328</v>
      </c>
      <c r="S5614" s="28">
        <f t="shared" si="351"/>
        <v>45580</v>
      </c>
      <c r="T5614" s="28"/>
    </row>
    <row r="5615" spans="1:20" ht="13.2" x14ac:dyDescent="0.25">
      <c r="A5615" s="3" t="s">
        <v>12394</v>
      </c>
      <c r="B5615" s="3" t="s">
        <v>20</v>
      </c>
      <c r="C5615" s="3" t="s">
        <v>21</v>
      </c>
      <c r="D5615" s="3" t="s">
        <v>22</v>
      </c>
      <c r="E5615" s="3" t="s">
        <v>17</v>
      </c>
      <c r="F5615" s="3" t="s">
        <v>12395</v>
      </c>
      <c r="G5615" s="3" t="s">
        <v>12396</v>
      </c>
      <c r="H5615" s="3">
        <v>72</v>
      </c>
      <c r="I5615" s="3">
        <v>58.76</v>
      </c>
      <c r="J5615" s="3">
        <v>12</v>
      </c>
      <c r="K5615" s="3">
        <v>705.12</v>
      </c>
      <c r="L5615" s="3" t="s">
        <v>23</v>
      </c>
      <c r="M5615" s="5">
        <v>1</v>
      </c>
      <c r="N5615" s="6" t="str">
        <f>IF(ev_charging_network_usage_!$I5615&lt;=10,"Low",IF(ev_charging_network_usage_!$I5615&lt;=30,"Medium","High"))</f>
        <v>High</v>
      </c>
      <c r="O5615" s="6" t="str">
        <f t="shared" si="353"/>
        <v>Low Satisfaction</v>
      </c>
      <c r="P5615" s="6" t="str">
        <f>IF(ev_charging_network_usage_!$H5615&lt;30,"Short Charging",IF(ev_charging_network_usage_!$H5615&lt;=60,"Medium Charging","Long Charging"))</f>
        <v>Long Charging</v>
      </c>
      <c r="Q5615" s="6">
        <f t="shared" si="352"/>
        <v>1</v>
      </c>
      <c r="R5615" s="30">
        <f t="shared" si="350"/>
        <v>0.26250000000000001</v>
      </c>
      <c r="S5615" s="28">
        <f t="shared" si="351"/>
        <v>44950</v>
      </c>
      <c r="T5615" s="28"/>
    </row>
    <row r="5616" spans="1:20" ht="13.2" x14ac:dyDescent="0.25">
      <c r="A5616" s="7" t="s">
        <v>12397</v>
      </c>
      <c r="B5616" s="7" t="s">
        <v>20</v>
      </c>
      <c r="C5616" s="7" t="s">
        <v>15</v>
      </c>
      <c r="D5616" s="7" t="s">
        <v>16</v>
      </c>
      <c r="E5616" s="7" t="s">
        <v>17</v>
      </c>
      <c r="F5616" s="8">
        <v>45505.688888888886</v>
      </c>
      <c r="G5616" s="8">
        <v>45505.719444444447</v>
      </c>
      <c r="H5616" s="7">
        <v>44</v>
      </c>
      <c r="I5616" s="7">
        <v>56.73</v>
      </c>
      <c r="J5616" s="7">
        <v>8</v>
      </c>
      <c r="K5616" s="7">
        <v>453.84</v>
      </c>
      <c r="L5616" s="7" t="s">
        <v>38</v>
      </c>
      <c r="M5616" s="9">
        <v>5</v>
      </c>
      <c r="N5616" s="6" t="str">
        <f>IF(ev_charging_network_usage_!$I5616&lt;=10,"Low",IF(ev_charging_network_usage_!$I5616&lt;=30,"Medium","High"))</f>
        <v>High</v>
      </c>
      <c r="O5616" s="6" t="str">
        <f t="shared" si="353"/>
        <v>High Satisfaction</v>
      </c>
      <c r="P5616" s="6" t="str">
        <f>IF(ev_charging_network_usage_!$H5616&lt;30,"Short Charging",IF(ev_charging_network_usage_!$H5616&lt;=60,"Medium Charging","Long Charging"))</f>
        <v>Medium Charging</v>
      </c>
      <c r="Q5616" s="6">
        <f t="shared" si="352"/>
        <v>3</v>
      </c>
      <c r="R5616" s="30">
        <f t="shared" si="350"/>
        <v>0.68888888888888888</v>
      </c>
      <c r="S5616" s="28">
        <f t="shared" si="351"/>
        <v>45505</v>
      </c>
      <c r="T5616" s="28"/>
    </row>
    <row r="5617" spans="1:20" ht="13.2" x14ac:dyDescent="0.25">
      <c r="A5617" s="3" t="s">
        <v>12398</v>
      </c>
      <c r="B5617" s="3" t="s">
        <v>59</v>
      </c>
      <c r="C5617" s="3" t="s">
        <v>15</v>
      </c>
      <c r="D5617" s="3" t="s">
        <v>31</v>
      </c>
      <c r="E5617" s="3" t="s">
        <v>17</v>
      </c>
      <c r="F5617" s="4">
        <v>45446.553472222222</v>
      </c>
      <c r="G5617" s="4">
        <v>45446.601388888892</v>
      </c>
      <c r="H5617" s="3">
        <v>69</v>
      </c>
      <c r="I5617" s="3">
        <v>32.74</v>
      </c>
      <c r="J5617" s="3">
        <v>10</v>
      </c>
      <c r="K5617" s="3">
        <v>327.39999999999998</v>
      </c>
      <c r="L5617" s="3" t="s">
        <v>27</v>
      </c>
      <c r="M5617" s="5">
        <v>4</v>
      </c>
      <c r="N5617" s="6" t="str">
        <f>IF(ev_charging_network_usage_!$I5617&lt;=10,"Low",IF(ev_charging_network_usage_!$I5617&lt;=30,"Medium","High"))</f>
        <v>High</v>
      </c>
      <c r="O5617" s="6" t="str">
        <f t="shared" si="353"/>
        <v>Medium Satisfaction</v>
      </c>
      <c r="P5617" s="6" t="str">
        <f>IF(ev_charging_network_usage_!$H5617&lt;30,"Short Charging",IF(ev_charging_network_usage_!$H5617&lt;=60,"Medium Charging","Long Charging"))</f>
        <v>Long Charging</v>
      </c>
      <c r="Q5617" s="6">
        <f t="shared" si="352"/>
        <v>3</v>
      </c>
      <c r="R5617" s="30">
        <f t="shared" si="350"/>
        <v>0.55347222222222225</v>
      </c>
      <c r="S5617" s="28">
        <f t="shared" si="351"/>
        <v>45446</v>
      </c>
      <c r="T5617" s="28"/>
    </row>
    <row r="5618" spans="1:20" ht="13.2" x14ac:dyDescent="0.25">
      <c r="A5618" s="7" t="s">
        <v>12399</v>
      </c>
      <c r="B5618" s="7" t="s">
        <v>29</v>
      </c>
      <c r="C5618" s="7" t="s">
        <v>30</v>
      </c>
      <c r="D5618" s="7" t="s">
        <v>16</v>
      </c>
      <c r="E5618" s="7" t="s">
        <v>35</v>
      </c>
      <c r="F5618" s="8">
        <v>45079.987500000003</v>
      </c>
      <c r="G5618" s="8">
        <v>45109.020138888889</v>
      </c>
      <c r="H5618" s="7">
        <v>47</v>
      </c>
      <c r="I5618" s="7">
        <v>29.36</v>
      </c>
      <c r="J5618" s="7">
        <v>15</v>
      </c>
      <c r="K5618" s="7">
        <v>440.4</v>
      </c>
      <c r="L5618" s="7" t="s">
        <v>27</v>
      </c>
      <c r="M5618" s="9">
        <v>5</v>
      </c>
      <c r="N5618" s="6" t="str">
        <f>IF(ev_charging_network_usage_!$I5618&lt;=10,"Low",IF(ev_charging_network_usage_!$I5618&lt;=30,"Medium","High"))</f>
        <v>Medium</v>
      </c>
      <c r="O5618" s="6" t="str">
        <f t="shared" si="353"/>
        <v>High Satisfaction</v>
      </c>
      <c r="P5618" s="6" t="str">
        <f>IF(ev_charging_network_usage_!$H5618&lt;30,"Short Charging",IF(ev_charging_network_usage_!$H5618&lt;=60,"Medium Charging","Long Charging"))</f>
        <v>Medium Charging</v>
      </c>
      <c r="Q5618" s="6">
        <f t="shared" si="352"/>
        <v>2</v>
      </c>
      <c r="R5618" s="30">
        <f t="shared" si="350"/>
        <v>0.98750000000000004</v>
      </c>
      <c r="S5618" s="28">
        <f t="shared" si="351"/>
        <v>45079</v>
      </c>
      <c r="T5618" s="28"/>
    </row>
    <row r="5619" spans="1:20" ht="13.2" x14ac:dyDescent="0.25">
      <c r="A5619" s="3" t="s">
        <v>12400</v>
      </c>
      <c r="B5619" s="3" t="s">
        <v>78</v>
      </c>
      <c r="C5619" s="3" t="s">
        <v>30</v>
      </c>
      <c r="D5619" s="3" t="s">
        <v>22</v>
      </c>
      <c r="E5619" s="3" t="s">
        <v>35</v>
      </c>
      <c r="F5619" s="3" t="s">
        <v>12401</v>
      </c>
      <c r="G5619" s="3" t="s">
        <v>12402</v>
      </c>
      <c r="H5619" s="3">
        <v>60</v>
      </c>
      <c r="I5619" s="3">
        <v>54.06</v>
      </c>
      <c r="J5619" s="3">
        <v>8</v>
      </c>
      <c r="K5619" s="3">
        <v>432.48</v>
      </c>
      <c r="L5619" s="3" t="s">
        <v>38</v>
      </c>
      <c r="M5619" s="5">
        <v>1</v>
      </c>
      <c r="N5619" s="6" t="str">
        <f>IF(ev_charging_network_usage_!$I5619&lt;=10,"Low",IF(ev_charging_network_usage_!$I5619&lt;=30,"Medium","High"))</f>
        <v>High</v>
      </c>
      <c r="O5619" s="6" t="str">
        <f t="shared" si="353"/>
        <v>Low Satisfaction</v>
      </c>
      <c r="P5619" s="6" t="str">
        <f>IF(ev_charging_network_usage_!$H5619&lt;30,"Short Charging",IF(ev_charging_network_usage_!$H5619&lt;=60,"Medium Charging","Long Charging"))</f>
        <v>Medium Charging</v>
      </c>
      <c r="Q5619" s="6">
        <f t="shared" si="352"/>
        <v>2</v>
      </c>
      <c r="R5619" s="30">
        <f t="shared" si="350"/>
        <v>0.67361111111111116</v>
      </c>
      <c r="S5619" s="28">
        <f t="shared" si="351"/>
        <v>45127</v>
      </c>
      <c r="T5619" s="28"/>
    </row>
    <row r="5620" spans="1:20" ht="13.2" x14ac:dyDescent="0.25">
      <c r="A5620" s="7" t="s">
        <v>12403</v>
      </c>
      <c r="B5620" s="7" t="s">
        <v>78</v>
      </c>
      <c r="C5620" s="7" t="s">
        <v>30</v>
      </c>
      <c r="D5620" s="7" t="s">
        <v>34</v>
      </c>
      <c r="E5620" s="7" t="s">
        <v>17</v>
      </c>
      <c r="F5620" s="8">
        <v>45417.638194444444</v>
      </c>
      <c r="G5620" s="8">
        <v>45417.696527777778</v>
      </c>
      <c r="H5620" s="7">
        <v>84</v>
      </c>
      <c r="I5620" s="7">
        <v>31.21</v>
      </c>
      <c r="J5620" s="7">
        <v>8</v>
      </c>
      <c r="K5620" s="7">
        <v>249.68</v>
      </c>
      <c r="L5620" s="7" t="s">
        <v>38</v>
      </c>
      <c r="M5620" s="9">
        <v>3</v>
      </c>
      <c r="N5620" s="6" t="str">
        <f>IF(ev_charging_network_usage_!$I5620&lt;=10,"Low",IF(ev_charging_network_usage_!$I5620&lt;=30,"Medium","High"))</f>
        <v>High</v>
      </c>
      <c r="O5620" s="6" t="str">
        <f t="shared" si="353"/>
        <v>Medium Satisfaction</v>
      </c>
      <c r="P5620" s="6" t="str">
        <f>IF(ev_charging_network_usage_!$H5620&lt;30,"Short Charging",IF(ev_charging_network_usage_!$H5620&lt;=60,"Medium Charging","Long Charging"))</f>
        <v>Long Charging</v>
      </c>
      <c r="Q5620" s="6">
        <f t="shared" si="352"/>
        <v>2</v>
      </c>
      <c r="R5620" s="30">
        <f t="shared" si="350"/>
        <v>0.6381944444444444</v>
      </c>
      <c r="S5620" s="28">
        <f t="shared" si="351"/>
        <v>45417</v>
      </c>
      <c r="T5620" s="28"/>
    </row>
    <row r="5621" spans="1:20" ht="13.2" x14ac:dyDescent="0.25">
      <c r="A5621" s="3" t="s">
        <v>12404</v>
      </c>
      <c r="B5621" s="3" t="s">
        <v>20</v>
      </c>
      <c r="C5621" s="3" t="s">
        <v>30</v>
      </c>
      <c r="D5621" s="3" t="s">
        <v>31</v>
      </c>
      <c r="E5621" s="3" t="s">
        <v>35</v>
      </c>
      <c r="F5621" s="3" t="s">
        <v>12405</v>
      </c>
      <c r="G5621" s="3" t="s">
        <v>12406</v>
      </c>
      <c r="H5621" s="3">
        <v>49</v>
      </c>
      <c r="I5621" s="3">
        <v>47.38</v>
      </c>
      <c r="J5621" s="3">
        <v>8</v>
      </c>
      <c r="K5621" s="3">
        <v>379.04</v>
      </c>
      <c r="L5621" s="3" t="s">
        <v>23</v>
      </c>
      <c r="M5621" s="5">
        <v>5</v>
      </c>
      <c r="N5621" s="6" t="str">
        <f>IF(ev_charging_network_usage_!$I5621&lt;=10,"Low",IF(ev_charging_network_usage_!$I5621&lt;=30,"Medium","High"))</f>
        <v>High</v>
      </c>
      <c r="O5621" s="6" t="str">
        <f t="shared" si="353"/>
        <v>High Satisfaction</v>
      </c>
      <c r="P5621" s="6" t="str">
        <f>IF(ev_charging_network_usage_!$H5621&lt;30,"Short Charging",IF(ev_charging_network_usage_!$H5621&lt;=60,"Medium Charging","Long Charging"))</f>
        <v>Medium Charging</v>
      </c>
      <c r="Q5621" s="6">
        <f t="shared" si="352"/>
        <v>2</v>
      </c>
      <c r="R5621" s="30">
        <f t="shared" si="350"/>
        <v>0.38611111111111113</v>
      </c>
      <c r="S5621" s="28">
        <f t="shared" si="351"/>
        <v>44944</v>
      </c>
      <c r="T5621" s="28"/>
    </row>
    <row r="5622" spans="1:20" ht="13.2" x14ac:dyDescent="0.25">
      <c r="A5622" s="7" t="s">
        <v>12407</v>
      </c>
      <c r="B5622" s="7" t="s">
        <v>55</v>
      </c>
      <c r="C5622" s="7" t="s">
        <v>15</v>
      </c>
      <c r="D5622" s="7" t="s">
        <v>34</v>
      </c>
      <c r="E5622" s="7" t="s">
        <v>17</v>
      </c>
      <c r="F5622" s="7" t="s">
        <v>12408</v>
      </c>
      <c r="G5622" s="7" t="s">
        <v>12409</v>
      </c>
      <c r="H5622" s="7">
        <v>81</v>
      </c>
      <c r="I5622" s="7">
        <v>28.85</v>
      </c>
      <c r="J5622" s="7">
        <v>8</v>
      </c>
      <c r="K5622" s="7">
        <v>230.8</v>
      </c>
      <c r="L5622" s="7" t="s">
        <v>38</v>
      </c>
      <c r="M5622" s="9">
        <v>2</v>
      </c>
      <c r="N5622" s="6" t="str">
        <f>IF(ev_charging_network_usage_!$I5622&lt;=10,"Low",IF(ev_charging_network_usage_!$I5622&lt;=30,"Medium","High"))</f>
        <v>Medium</v>
      </c>
      <c r="O5622" s="6" t="str">
        <f t="shared" si="353"/>
        <v>Low Satisfaction</v>
      </c>
      <c r="P5622" s="6" t="str">
        <f>IF(ev_charging_network_usage_!$H5622&lt;30,"Short Charging",IF(ev_charging_network_usage_!$H5622&lt;=60,"Medium Charging","Long Charging"))</f>
        <v>Long Charging</v>
      </c>
      <c r="Q5622" s="6">
        <f t="shared" si="352"/>
        <v>3</v>
      </c>
      <c r="R5622" s="30">
        <f t="shared" si="350"/>
        <v>0.46388888888888891</v>
      </c>
      <c r="S5622" s="28">
        <f t="shared" si="351"/>
        <v>45526</v>
      </c>
      <c r="T5622" s="28"/>
    </row>
    <row r="5623" spans="1:20" ht="13.2" x14ac:dyDescent="0.25">
      <c r="A5623" s="3" t="s">
        <v>12410</v>
      </c>
      <c r="B5623" s="3" t="s">
        <v>43</v>
      </c>
      <c r="C5623" s="3" t="s">
        <v>21</v>
      </c>
      <c r="D5623" s="3" t="s">
        <v>34</v>
      </c>
      <c r="E5623" s="3" t="s">
        <v>17</v>
      </c>
      <c r="F5623" s="4">
        <v>45145.884722222225</v>
      </c>
      <c r="G5623" s="4">
        <v>45145.89166666667</v>
      </c>
      <c r="H5623" s="3">
        <v>10</v>
      </c>
      <c r="I5623" s="3">
        <v>51.12</v>
      </c>
      <c r="J5623" s="3">
        <v>8</v>
      </c>
      <c r="K5623" s="3">
        <v>408.96</v>
      </c>
      <c r="L5623" s="3" t="s">
        <v>38</v>
      </c>
      <c r="M5623" s="5">
        <v>1</v>
      </c>
      <c r="N5623" s="6" t="str">
        <f>IF(ev_charging_network_usage_!$I5623&lt;=10,"Low",IF(ev_charging_network_usage_!$I5623&lt;=30,"Medium","High"))</f>
        <v>High</v>
      </c>
      <c r="O5623" s="6" t="str">
        <f t="shared" si="353"/>
        <v>Low Satisfaction</v>
      </c>
      <c r="P5623" s="6" t="str">
        <f>IF(ev_charging_network_usage_!$H5623&lt;30,"Short Charging",IF(ev_charging_network_usage_!$H5623&lt;=60,"Medium Charging","Long Charging"))</f>
        <v>Short Charging</v>
      </c>
      <c r="Q5623" s="6">
        <f t="shared" si="352"/>
        <v>1</v>
      </c>
      <c r="R5623" s="30">
        <f t="shared" si="350"/>
        <v>0.88472222222222219</v>
      </c>
      <c r="S5623" s="28">
        <f t="shared" si="351"/>
        <v>45145</v>
      </c>
      <c r="T5623" s="28"/>
    </row>
    <row r="5624" spans="1:20" ht="13.2" x14ac:dyDescent="0.25">
      <c r="A5624" s="7" t="s">
        <v>12411</v>
      </c>
      <c r="B5624" s="7" t="s">
        <v>14</v>
      </c>
      <c r="C5624" s="7" t="s">
        <v>21</v>
      </c>
      <c r="D5624" s="7" t="s">
        <v>16</v>
      </c>
      <c r="E5624" s="7" t="s">
        <v>35</v>
      </c>
      <c r="F5624" s="7" t="s">
        <v>12412</v>
      </c>
      <c r="G5624" s="7" t="s">
        <v>12413</v>
      </c>
      <c r="H5624" s="7">
        <v>53</v>
      </c>
      <c r="I5624" s="7">
        <v>46.44</v>
      </c>
      <c r="J5624" s="7">
        <v>15</v>
      </c>
      <c r="K5624" s="7">
        <v>696.6</v>
      </c>
      <c r="L5624" s="7" t="s">
        <v>27</v>
      </c>
      <c r="M5624" s="9">
        <v>1</v>
      </c>
      <c r="N5624" s="6" t="str">
        <f>IF(ev_charging_network_usage_!$I5624&lt;=10,"Low",IF(ev_charging_network_usage_!$I5624&lt;=30,"Medium","High"))</f>
        <v>High</v>
      </c>
      <c r="O5624" s="6" t="str">
        <f t="shared" si="353"/>
        <v>Low Satisfaction</v>
      </c>
      <c r="P5624" s="6" t="str">
        <f>IF(ev_charging_network_usage_!$H5624&lt;30,"Short Charging",IF(ev_charging_network_usage_!$H5624&lt;=60,"Medium Charging","Long Charging"))</f>
        <v>Medium Charging</v>
      </c>
      <c r="Q5624" s="6">
        <f t="shared" si="352"/>
        <v>1</v>
      </c>
      <c r="R5624" s="30">
        <f t="shared" si="350"/>
        <v>0.13680555555555557</v>
      </c>
      <c r="S5624" s="28">
        <f t="shared" si="351"/>
        <v>45525</v>
      </c>
      <c r="T5624" s="28"/>
    </row>
    <row r="5625" spans="1:20" ht="13.2" x14ac:dyDescent="0.25">
      <c r="A5625" s="3" t="s">
        <v>12414</v>
      </c>
      <c r="B5625" s="3" t="s">
        <v>78</v>
      </c>
      <c r="C5625" s="3" t="s">
        <v>30</v>
      </c>
      <c r="D5625" s="3" t="s">
        <v>22</v>
      </c>
      <c r="E5625" s="3" t="s">
        <v>17</v>
      </c>
      <c r="F5625" s="3" t="s">
        <v>12415</v>
      </c>
      <c r="G5625" s="3" t="s">
        <v>12416</v>
      </c>
      <c r="H5625" s="3">
        <v>62</v>
      </c>
      <c r="I5625" s="3">
        <v>15.27</v>
      </c>
      <c r="J5625" s="3">
        <v>8</v>
      </c>
      <c r="K5625" s="3">
        <v>122.16</v>
      </c>
      <c r="L5625" s="3" t="s">
        <v>38</v>
      </c>
      <c r="M5625" s="5">
        <v>4</v>
      </c>
      <c r="N5625" s="6" t="str">
        <f>IF(ev_charging_network_usage_!$I5625&lt;=10,"Low",IF(ev_charging_network_usage_!$I5625&lt;=30,"Medium","High"))</f>
        <v>Medium</v>
      </c>
      <c r="O5625" s="6" t="str">
        <f t="shared" si="353"/>
        <v>Medium Satisfaction</v>
      </c>
      <c r="P5625" s="6" t="str">
        <f>IF(ev_charging_network_usage_!$H5625&lt;30,"Short Charging",IF(ev_charging_network_usage_!$H5625&lt;=60,"Medium Charging","Long Charging"))</f>
        <v>Long Charging</v>
      </c>
      <c r="Q5625" s="6">
        <f t="shared" si="352"/>
        <v>2</v>
      </c>
      <c r="R5625" s="30">
        <f t="shared" si="350"/>
        <v>0.11597222222222223</v>
      </c>
      <c r="S5625" s="28">
        <f t="shared" si="351"/>
        <v>44943</v>
      </c>
      <c r="T5625" s="28"/>
    </row>
    <row r="5626" spans="1:20" ht="13.2" x14ac:dyDescent="0.25">
      <c r="A5626" s="7" t="s">
        <v>12417</v>
      </c>
      <c r="B5626" s="7" t="s">
        <v>55</v>
      </c>
      <c r="C5626" s="7" t="s">
        <v>30</v>
      </c>
      <c r="D5626" s="7" t="s">
        <v>31</v>
      </c>
      <c r="E5626" s="7" t="s">
        <v>35</v>
      </c>
      <c r="F5626" s="8">
        <v>45238.448611111111</v>
      </c>
      <c r="G5626" s="8">
        <v>45238.456250000003</v>
      </c>
      <c r="H5626" s="7">
        <v>11</v>
      </c>
      <c r="I5626" s="7">
        <v>59.07</v>
      </c>
      <c r="J5626" s="7">
        <v>12</v>
      </c>
      <c r="K5626" s="7">
        <v>708.84</v>
      </c>
      <c r="L5626" s="7" t="s">
        <v>23</v>
      </c>
      <c r="M5626" s="9">
        <v>1</v>
      </c>
      <c r="N5626" s="6" t="str">
        <f>IF(ev_charging_network_usage_!$I5626&lt;=10,"Low",IF(ev_charging_network_usage_!$I5626&lt;=30,"Medium","High"))</f>
        <v>High</v>
      </c>
      <c r="O5626" s="6" t="str">
        <f t="shared" si="353"/>
        <v>Low Satisfaction</v>
      </c>
      <c r="P5626" s="6" t="str">
        <f>IF(ev_charging_network_usage_!$H5626&lt;30,"Short Charging",IF(ev_charging_network_usage_!$H5626&lt;=60,"Medium Charging","Long Charging"))</f>
        <v>Short Charging</v>
      </c>
      <c r="Q5626" s="6">
        <f t="shared" si="352"/>
        <v>2</v>
      </c>
      <c r="R5626" s="30">
        <f t="shared" si="350"/>
        <v>0.44861111111111113</v>
      </c>
      <c r="S5626" s="28">
        <f t="shared" si="351"/>
        <v>45238</v>
      </c>
      <c r="T5626" s="28"/>
    </row>
    <row r="5627" spans="1:20" ht="13.2" x14ac:dyDescent="0.25">
      <c r="A5627" s="3" t="s">
        <v>12418</v>
      </c>
      <c r="B5627" s="3" t="s">
        <v>29</v>
      </c>
      <c r="C5627" s="3" t="s">
        <v>15</v>
      </c>
      <c r="D5627" s="3" t="s">
        <v>31</v>
      </c>
      <c r="E5627" s="3" t="s">
        <v>17</v>
      </c>
      <c r="F5627" s="4">
        <v>45266.144444444442</v>
      </c>
      <c r="G5627" s="4">
        <v>45266.177083333336</v>
      </c>
      <c r="H5627" s="3">
        <v>47</v>
      </c>
      <c r="I5627" s="3">
        <v>25.01</v>
      </c>
      <c r="J5627" s="3">
        <v>8</v>
      </c>
      <c r="K5627" s="3">
        <v>200.08</v>
      </c>
      <c r="L5627" s="3" t="s">
        <v>27</v>
      </c>
      <c r="M5627" s="5">
        <v>5</v>
      </c>
      <c r="N5627" s="6" t="str">
        <f>IF(ev_charging_network_usage_!$I5627&lt;=10,"Low",IF(ev_charging_network_usage_!$I5627&lt;=30,"Medium","High"))</f>
        <v>Medium</v>
      </c>
      <c r="O5627" s="6" t="str">
        <f t="shared" si="353"/>
        <v>High Satisfaction</v>
      </c>
      <c r="P5627" s="6" t="str">
        <f>IF(ev_charging_network_usage_!$H5627&lt;30,"Short Charging",IF(ev_charging_network_usage_!$H5627&lt;=60,"Medium Charging","Long Charging"))</f>
        <v>Medium Charging</v>
      </c>
      <c r="Q5627" s="6">
        <f t="shared" si="352"/>
        <v>3</v>
      </c>
      <c r="R5627" s="30">
        <f t="shared" si="350"/>
        <v>0.14444444444444443</v>
      </c>
      <c r="S5627" s="28">
        <f t="shared" si="351"/>
        <v>45266</v>
      </c>
      <c r="T5627" s="28"/>
    </row>
    <row r="5628" spans="1:20" ht="13.2" x14ac:dyDescent="0.25">
      <c r="A5628" s="7" t="s">
        <v>12419</v>
      </c>
      <c r="B5628" s="7" t="s">
        <v>59</v>
      </c>
      <c r="C5628" s="7" t="s">
        <v>30</v>
      </c>
      <c r="D5628" s="7" t="s">
        <v>22</v>
      </c>
      <c r="E5628" s="7" t="s">
        <v>17</v>
      </c>
      <c r="F5628" s="8">
        <v>45332.487500000003</v>
      </c>
      <c r="G5628" s="8">
        <v>45332.523611111108</v>
      </c>
      <c r="H5628" s="7">
        <v>52</v>
      </c>
      <c r="I5628" s="7">
        <v>25.94</v>
      </c>
      <c r="J5628" s="7">
        <v>15</v>
      </c>
      <c r="K5628" s="7">
        <v>389.1</v>
      </c>
      <c r="L5628" s="7" t="s">
        <v>18</v>
      </c>
      <c r="M5628" s="9">
        <v>2</v>
      </c>
      <c r="N5628" s="6" t="str">
        <f>IF(ev_charging_network_usage_!$I5628&lt;=10,"Low",IF(ev_charging_network_usage_!$I5628&lt;=30,"Medium","High"))</f>
        <v>Medium</v>
      </c>
      <c r="O5628" s="6" t="str">
        <f t="shared" si="353"/>
        <v>Low Satisfaction</v>
      </c>
      <c r="P5628" s="6" t="str">
        <f>IF(ev_charging_network_usage_!$H5628&lt;30,"Short Charging",IF(ev_charging_network_usage_!$H5628&lt;=60,"Medium Charging","Long Charging"))</f>
        <v>Medium Charging</v>
      </c>
      <c r="Q5628" s="6">
        <f t="shared" si="352"/>
        <v>2</v>
      </c>
      <c r="R5628" s="30">
        <f t="shared" si="350"/>
        <v>0.48749999999999999</v>
      </c>
      <c r="S5628" s="28">
        <f t="shared" si="351"/>
        <v>45332</v>
      </c>
      <c r="T5628" s="28"/>
    </row>
    <row r="5629" spans="1:20" ht="13.2" x14ac:dyDescent="0.25">
      <c r="A5629" s="3" t="s">
        <v>12420</v>
      </c>
      <c r="B5629" s="3" t="s">
        <v>29</v>
      </c>
      <c r="C5629" s="3" t="s">
        <v>15</v>
      </c>
      <c r="D5629" s="3" t="s">
        <v>22</v>
      </c>
      <c r="E5629" s="3" t="s">
        <v>35</v>
      </c>
      <c r="F5629" s="4">
        <v>45294.386111111111</v>
      </c>
      <c r="G5629" s="4">
        <v>45294.448611111111</v>
      </c>
      <c r="H5629" s="3">
        <v>90</v>
      </c>
      <c r="I5629" s="3">
        <v>5.61</v>
      </c>
      <c r="J5629" s="3">
        <v>10</v>
      </c>
      <c r="K5629" s="3">
        <v>56.1</v>
      </c>
      <c r="L5629" s="3" t="s">
        <v>38</v>
      </c>
      <c r="M5629" s="5">
        <v>1</v>
      </c>
      <c r="N5629" s="6" t="str">
        <f>IF(ev_charging_network_usage_!$I5629&lt;=10,"Low",IF(ev_charging_network_usage_!$I5629&lt;=30,"Medium","High"))</f>
        <v>Low</v>
      </c>
      <c r="O5629" s="6" t="str">
        <f t="shared" si="353"/>
        <v>Low Satisfaction</v>
      </c>
      <c r="P5629" s="6" t="str">
        <f>IF(ev_charging_network_usage_!$H5629&lt;30,"Short Charging",IF(ev_charging_network_usage_!$H5629&lt;=60,"Medium Charging","Long Charging"))</f>
        <v>Long Charging</v>
      </c>
      <c r="Q5629" s="6">
        <f t="shared" si="352"/>
        <v>3</v>
      </c>
      <c r="R5629" s="30">
        <f t="shared" si="350"/>
        <v>0.38611111111111113</v>
      </c>
      <c r="S5629" s="28">
        <f t="shared" si="351"/>
        <v>45294</v>
      </c>
      <c r="T5629" s="28"/>
    </row>
    <row r="5630" spans="1:20" ht="13.2" x14ac:dyDescent="0.25">
      <c r="A5630" s="7" t="s">
        <v>12421</v>
      </c>
      <c r="B5630" s="7" t="s">
        <v>20</v>
      </c>
      <c r="C5630" s="7" t="s">
        <v>30</v>
      </c>
      <c r="D5630" s="7" t="s">
        <v>22</v>
      </c>
      <c r="E5630" s="7" t="s">
        <v>35</v>
      </c>
      <c r="F5630" s="7" t="s">
        <v>12422</v>
      </c>
      <c r="G5630" s="7" t="s">
        <v>12423</v>
      </c>
      <c r="H5630" s="7">
        <v>66</v>
      </c>
      <c r="I5630" s="7">
        <v>58.69</v>
      </c>
      <c r="J5630" s="7">
        <v>15</v>
      </c>
      <c r="K5630" s="7">
        <v>880.35</v>
      </c>
      <c r="L5630" s="7" t="s">
        <v>18</v>
      </c>
      <c r="M5630" s="9">
        <v>3</v>
      </c>
      <c r="N5630" s="6" t="str">
        <f>IF(ev_charging_network_usage_!$I5630&lt;=10,"Low",IF(ev_charging_network_usage_!$I5630&lt;=30,"Medium","High"))</f>
        <v>High</v>
      </c>
      <c r="O5630" s="6" t="str">
        <f t="shared" si="353"/>
        <v>Medium Satisfaction</v>
      </c>
      <c r="P5630" s="6" t="str">
        <f>IF(ev_charging_network_usage_!$H5630&lt;30,"Short Charging",IF(ev_charging_network_usage_!$H5630&lt;=60,"Medium Charging","Long Charging"))</f>
        <v>Long Charging</v>
      </c>
      <c r="Q5630" s="6">
        <f t="shared" si="352"/>
        <v>2</v>
      </c>
      <c r="R5630" s="30">
        <f t="shared" si="350"/>
        <v>0.29097222222222224</v>
      </c>
      <c r="S5630" s="28">
        <f t="shared" si="351"/>
        <v>45443</v>
      </c>
      <c r="T5630" s="28"/>
    </row>
    <row r="5631" spans="1:20" ht="13.2" x14ac:dyDescent="0.25">
      <c r="A5631" s="3" t="s">
        <v>12424</v>
      </c>
      <c r="B5631" s="3" t="s">
        <v>29</v>
      </c>
      <c r="C5631" s="3" t="s">
        <v>21</v>
      </c>
      <c r="D5631" s="3" t="s">
        <v>31</v>
      </c>
      <c r="E5631" s="3" t="s">
        <v>17</v>
      </c>
      <c r="F5631" s="4">
        <v>44988.633333333331</v>
      </c>
      <c r="G5631" s="4">
        <v>44988.693055555559</v>
      </c>
      <c r="H5631" s="3">
        <v>86</v>
      </c>
      <c r="I5631" s="3">
        <v>15.39</v>
      </c>
      <c r="J5631" s="3">
        <v>15</v>
      </c>
      <c r="K5631" s="3">
        <v>230.85</v>
      </c>
      <c r="L5631" s="3" t="s">
        <v>38</v>
      </c>
      <c r="M5631" s="5">
        <v>3</v>
      </c>
      <c r="N5631" s="6" t="str">
        <f>IF(ev_charging_network_usage_!$I5631&lt;=10,"Low",IF(ev_charging_network_usage_!$I5631&lt;=30,"Medium","High"))</f>
        <v>Medium</v>
      </c>
      <c r="O5631" s="6" t="str">
        <f t="shared" si="353"/>
        <v>Medium Satisfaction</v>
      </c>
      <c r="P5631" s="6" t="str">
        <f>IF(ev_charging_network_usage_!$H5631&lt;30,"Short Charging",IF(ev_charging_network_usage_!$H5631&lt;=60,"Medium Charging","Long Charging"))</f>
        <v>Long Charging</v>
      </c>
      <c r="Q5631" s="6">
        <f t="shared" si="352"/>
        <v>1</v>
      </c>
      <c r="R5631" s="30">
        <f t="shared" si="350"/>
        <v>0.6333333333333333</v>
      </c>
      <c r="S5631" s="28">
        <f t="shared" si="351"/>
        <v>44988</v>
      </c>
      <c r="T5631" s="28"/>
    </row>
    <row r="5632" spans="1:20" ht="13.2" x14ac:dyDescent="0.25">
      <c r="A5632" s="7" t="s">
        <v>12425</v>
      </c>
      <c r="B5632" s="7" t="s">
        <v>14</v>
      </c>
      <c r="C5632" s="7" t="s">
        <v>21</v>
      </c>
      <c r="D5632" s="7" t="s">
        <v>16</v>
      </c>
      <c r="E5632" s="7" t="s">
        <v>17</v>
      </c>
      <c r="F5632" s="8">
        <v>45202.245138888888</v>
      </c>
      <c r="G5632" s="8">
        <v>45202.263194444444</v>
      </c>
      <c r="H5632" s="7">
        <v>26</v>
      </c>
      <c r="I5632" s="7">
        <v>38.46</v>
      </c>
      <c r="J5632" s="7">
        <v>8</v>
      </c>
      <c r="K5632" s="7">
        <v>307.68</v>
      </c>
      <c r="L5632" s="7" t="s">
        <v>27</v>
      </c>
      <c r="M5632" s="9">
        <v>3</v>
      </c>
      <c r="N5632" s="6" t="str">
        <f>IF(ev_charging_network_usage_!$I5632&lt;=10,"Low",IF(ev_charging_network_usage_!$I5632&lt;=30,"Medium","High"))</f>
        <v>High</v>
      </c>
      <c r="O5632" s="6" t="str">
        <f t="shared" si="353"/>
        <v>Medium Satisfaction</v>
      </c>
      <c r="P5632" s="6" t="str">
        <f>IF(ev_charging_network_usage_!$H5632&lt;30,"Short Charging",IF(ev_charging_network_usage_!$H5632&lt;=60,"Medium Charging","Long Charging"))</f>
        <v>Short Charging</v>
      </c>
      <c r="Q5632" s="6">
        <f t="shared" si="352"/>
        <v>1</v>
      </c>
      <c r="R5632" s="30">
        <f t="shared" si="350"/>
        <v>0.24513888888888888</v>
      </c>
      <c r="S5632" s="28">
        <f t="shared" si="351"/>
        <v>45202</v>
      </c>
      <c r="T5632" s="28"/>
    </row>
    <row r="5633" spans="1:20" ht="13.2" x14ac:dyDescent="0.25">
      <c r="A5633" s="3" t="s">
        <v>12426</v>
      </c>
      <c r="B5633" s="3" t="s">
        <v>14</v>
      </c>
      <c r="C5633" s="3" t="s">
        <v>30</v>
      </c>
      <c r="D5633" s="3" t="s">
        <v>34</v>
      </c>
      <c r="E5633" s="3" t="s">
        <v>35</v>
      </c>
      <c r="F5633" s="3" t="s">
        <v>12427</v>
      </c>
      <c r="G5633" s="3" t="s">
        <v>12428</v>
      </c>
      <c r="H5633" s="3">
        <v>75</v>
      </c>
      <c r="I5633" s="3">
        <v>21.89</v>
      </c>
      <c r="J5633" s="3">
        <v>8</v>
      </c>
      <c r="K5633" s="3">
        <v>175.12</v>
      </c>
      <c r="L5633" s="3" t="s">
        <v>18</v>
      </c>
      <c r="M5633" s="5">
        <v>2</v>
      </c>
      <c r="N5633" s="6" t="str">
        <f>IF(ev_charging_network_usage_!$I5633&lt;=10,"Low",IF(ev_charging_network_usage_!$I5633&lt;=30,"Medium","High"))</f>
        <v>Medium</v>
      </c>
      <c r="O5633" s="6" t="str">
        <f t="shared" si="353"/>
        <v>Low Satisfaction</v>
      </c>
      <c r="P5633" s="6" t="str">
        <f>IF(ev_charging_network_usage_!$H5633&lt;30,"Short Charging",IF(ev_charging_network_usage_!$H5633&lt;=60,"Medium Charging","Long Charging"))</f>
        <v>Long Charging</v>
      </c>
      <c r="Q5633" s="6">
        <f t="shared" si="352"/>
        <v>2</v>
      </c>
      <c r="R5633" s="30">
        <f t="shared" si="350"/>
        <v>0.41041666666666665</v>
      </c>
      <c r="S5633" s="28">
        <f t="shared" si="351"/>
        <v>44982</v>
      </c>
      <c r="T5633" s="28"/>
    </row>
    <row r="5634" spans="1:20" ht="13.2" x14ac:dyDescent="0.25">
      <c r="A5634" s="7" t="s">
        <v>12429</v>
      </c>
      <c r="B5634" s="7" t="s">
        <v>59</v>
      </c>
      <c r="C5634" s="7" t="s">
        <v>15</v>
      </c>
      <c r="D5634" s="7" t="s">
        <v>22</v>
      </c>
      <c r="E5634" s="7" t="s">
        <v>17</v>
      </c>
      <c r="F5634" s="7" t="s">
        <v>12430</v>
      </c>
      <c r="G5634" s="7" t="s">
        <v>12431</v>
      </c>
      <c r="H5634" s="7">
        <v>59</v>
      </c>
      <c r="I5634" s="7">
        <v>29.19</v>
      </c>
      <c r="J5634" s="7">
        <v>15</v>
      </c>
      <c r="K5634" s="7">
        <v>437.85</v>
      </c>
      <c r="L5634" s="7" t="s">
        <v>18</v>
      </c>
      <c r="M5634" s="9">
        <v>4</v>
      </c>
      <c r="N5634" s="6" t="str">
        <f>IF(ev_charging_network_usage_!$I5634&lt;=10,"Low",IF(ev_charging_network_usage_!$I5634&lt;=30,"Medium","High"))</f>
        <v>Medium</v>
      </c>
      <c r="O5634" s="6" t="str">
        <f t="shared" si="353"/>
        <v>Medium Satisfaction</v>
      </c>
      <c r="P5634" s="6" t="str">
        <f>IF(ev_charging_network_usage_!$H5634&lt;30,"Short Charging",IF(ev_charging_network_usage_!$H5634&lt;=60,"Medium Charging","Long Charging"))</f>
        <v>Medium Charging</v>
      </c>
      <c r="Q5634" s="6">
        <f t="shared" si="352"/>
        <v>3</v>
      </c>
      <c r="R5634" s="30">
        <f t="shared" ref="R5634:R5697" si="354">TIME(HOUR(F5634),MINUTE(F5634),SECOND(F5634))</f>
        <v>0.66874999999999996</v>
      </c>
      <c r="S5634" s="28">
        <f t="shared" ref="S5634:S5697" si="355">DATE(YEAR(F5634),MONTH(F5634),DAY(F5634))</f>
        <v>45590</v>
      </c>
      <c r="T5634" s="28"/>
    </row>
    <row r="5635" spans="1:20" ht="13.2" x14ac:dyDescent="0.25">
      <c r="A5635" s="3" t="s">
        <v>12432</v>
      </c>
      <c r="B5635" s="3" t="s">
        <v>55</v>
      </c>
      <c r="C5635" s="3" t="s">
        <v>15</v>
      </c>
      <c r="D5635" s="3" t="s">
        <v>16</v>
      </c>
      <c r="E5635" s="3" t="s">
        <v>17</v>
      </c>
      <c r="F5635" s="4">
        <v>45174.165277777778</v>
      </c>
      <c r="G5635" s="4">
        <v>45174.179861111108</v>
      </c>
      <c r="H5635" s="3">
        <v>21</v>
      </c>
      <c r="I5635" s="3">
        <v>45.17</v>
      </c>
      <c r="J5635" s="3">
        <v>10</v>
      </c>
      <c r="K5635" s="3">
        <v>451.7</v>
      </c>
      <c r="L5635" s="3" t="s">
        <v>27</v>
      </c>
      <c r="M5635" s="5">
        <v>2</v>
      </c>
      <c r="N5635" s="6" t="str">
        <f>IF(ev_charging_network_usage_!$I5635&lt;=10,"Low",IF(ev_charging_network_usage_!$I5635&lt;=30,"Medium","High"))</f>
        <v>High</v>
      </c>
      <c r="O5635" s="6" t="str">
        <f t="shared" si="353"/>
        <v>Low Satisfaction</v>
      </c>
      <c r="P5635" s="6" t="str">
        <f>IF(ev_charging_network_usage_!$H5635&lt;30,"Short Charging",IF(ev_charging_network_usage_!$H5635&lt;=60,"Medium Charging","Long Charging"))</f>
        <v>Short Charging</v>
      </c>
      <c r="Q5635" s="6">
        <f t="shared" ref="Q5635:Q5698" si="356">IF(C5635="Fast Charger",1,IF(C5635="Standard Charger",2,IF(C5635="Super Fast Charger",3,"")))</f>
        <v>3</v>
      </c>
      <c r="R5635" s="30">
        <f t="shared" si="354"/>
        <v>0.16527777777777777</v>
      </c>
      <c r="S5635" s="28">
        <f t="shared" si="355"/>
        <v>45174</v>
      </c>
      <c r="T5635" s="28"/>
    </row>
    <row r="5636" spans="1:20" ht="13.2" x14ac:dyDescent="0.25">
      <c r="A5636" s="7" t="s">
        <v>12433</v>
      </c>
      <c r="B5636" s="7" t="s">
        <v>59</v>
      </c>
      <c r="C5636" s="7" t="s">
        <v>21</v>
      </c>
      <c r="D5636" s="7" t="s">
        <v>16</v>
      </c>
      <c r="E5636" s="7" t="s">
        <v>35</v>
      </c>
      <c r="F5636" s="7" t="s">
        <v>12434</v>
      </c>
      <c r="G5636" s="7" t="s">
        <v>12435</v>
      </c>
      <c r="H5636" s="7">
        <v>50</v>
      </c>
      <c r="I5636" s="7">
        <v>10.69</v>
      </c>
      <c r="J5636" s="7">
        <v>15</v>
      </c>
      <c r="K5636" s="7">
        <v>160.35</v>
      </c>
      <c r="L5636" s="7" t="s">
        <v>38</v>
      </c>
      <c r="M5636" s="9">
        <v>3</v>
      </c>
      <c r="N5636" s="6" t="str">
        <f>IF(ev_charging_network_usage_!$I5636&lt;=10,"Low",IF(ev_charging_network_usage_!$I5636&lt;=30,"Medium","High"))</f>
        <v>Medium</v>
      </c>
      <c r="O5636" s="6" t="str">
        <f t="shared" ref="O5636:O5699" si="357">IF(M5636&lt;=2,"Low Satisfaction",IF(M5636&lt;=4,"Medium Satisfaction","High Satisfaction"))</f>
        <v>Medium Satisfaction</v>
      </c>
      <c r="P5636" s="6" t="str">
        <f>IF(ev_charging_network_usage_!$H5636&lt;30,"Short Charging",IF(ev_charging_network_usage_!$H5636&lt;=60,"Medium Charging","Long Charging"))</f>
        <v>Medium Charging</v>
      </c>
      <c r="Q5636" s="6">
        <f t="shared" si="356"/>
        <v>1</v>
      </c>
      <c r="R5636" s="30">
        <f t="shared" si="354"/>
        <v>0.27916666666666667</v>
      </c>
      <c r="S5636" s="28">
        <f t="shared" si="355"/>
        <v>45128</v>
      </c>
      <c r="T5636" s="28"/>
    </row>
    <row r="5637" spans="1:20" ht="13.2" x14ac:dyDescent="0.25">
      <c r="A5637" s="3" t="s">
        <v>12436</v>
      </c>
      <c r="B5637" s="3" t="s">
        <v>14</v>
      </c>
      <c r="C5637" s="3" t="s">
        <v>30</v>
      </c>
      <c r="D5637" s="3" t="s">
        <v>34</v>
      </c>
      <c r="E5637" s="3" t="s">
        <v>35</v>
      </c>
      <c r="F5637" s="4">
        <v>45450.834722222222</v>
      </c>
      <c r="G5637" s="4">
        <v>45450.90347222222</v>
      </c>
      <c r="H5637" s="3">
        <v>99</v>
      </c>
      <c r="I5637" s="3">
        <v>31.35</v>
      </c>
      <c r="J5637" s="3">
        <v>12</v>
      </c>
      <c r="K5637" s="3">
        <v>376.2</v>
      </c>
      <c r="L5637" s="3" t="s">
        <v>27</v>
      </c>
      <c r="M5637" s="5">
        <v>3</v>
      </c>
      <c r="N5637" s="6" t="str">
        <f>IF(ev_charging_network_usage_!$I5637&lt;=10,"Low",IF(ev_charging_network_usage_!$I5637&lt;=30,"Medium","High"))</f>
        <v>High</v>
      </c>
      <c r="O5637" s="6" t="str">
        <f t="shared" si="357"/>
        <v>Medium Satisfaction</v>
      </c>
      <c r="P5637" s="6" t="str">
        <f>IF(ev_charging_network_usage_!$H5637&lt;30,"Short Charging",IF(ev_charging_network_usage_!$H5637&lt;=60,"Medium Charging","Long Charging"))</f>
        <v>Long Charging</v>
      </c>
      <c r="Q5637" s="6">
        <f t="shared" si="356"/>
        <v>2</v>
      </c>
      <c r="R5637" s="30">
        <f t="shared" si="354"/>
        <v>0.83472222222222225</v>
      </c>
      <c r="S5637" s="28">
        <f t="shared" si="355"/>
        <v>45450</v>
      </c>
      <c r="T5637" s="28"/>
    </row>
    <row r="5638" spans="1:20" ht="13.2" x14ac:dyDescent="0.25">
      <c r="A5638" s="7" t="s">
        <v>12437</v>
      </c>
      <c r="B5638" s="7" t="s">
        <v>14</v>
      </c>
      <c r="C5638" s="7" t="s">
        <v>15</v>
      </c>
      <c r="D5638" s="7" t="s">
        <v>31</v>
      </c>
      <c r="E5638" s="7" t="s">
        <v>35</v>
      </c>
      <c r="F5638" s="7" t="s">
        <v>4364</v>
      </c>
      <c r="G5638" s="7" t="s">
        <v>12438</v>
      </c>
      <c r="H5638" s="7">
        <v>109</v>
      </c>
      <c r="I5638" s="7">
        <v>3.28</v>
      </c>
      <c r="J5638" s="7">
        <v>12</v>
      </c>
      <c r="K5638" s="7">
        <v>39.36</v>
      </c>
      <c r="L5638" s="7" t="s">
        <v>38</v>
      </c>
      <c r="M5638" s="9">
        <v>2</v>
      </c>
      <c r="N5638" s="6" t="str">
        <f>IF(ev_charging_network_usage_!$I5638&lt;=10,"Low",IF(ev_charging_network_usage_!$I5638&lt;=30,"Medium","High"))</f>
        <v>Low</v>
      </c>
      <c r="O5638" s="6" t="str">
        <f t="shared" si="357"/>
        <v>Low Satisfaction</v>
      </c>
      <c r="P5638" s="6" t="str">
        <f>IF(ev_charging_network_usage_!$H5638&lt;30,"Short Charging",IF(ev_charging_network_usage_!$H5638&lt;=60,"Medium Charging","Long Charging"))</f>
        <v>Long Charging</v>
      </c>
      <c r="Q5638" s="6">
        <f t="shared" si="356"/>
        <v>3</v>
      </c>
      <c r="R5638" s="30">
        <f t="shared" si="354"/>
        <v>0.94791666666666663</v>
      </c>
      <c r="S5638" s="28">
        <f t="shared" si="355"/>
        <v>44981</v>
      </c>
      <c r="T5638" s="28"/>
    </row>
    <row r="5639" spans="1:20" ht="13.2" x14ac:dyDescent="0.25">
      <c r="A5639" s="3" t="s">
        <v>12439</v>
      </c>
      <c r="B5639" s="3" t="s">
        <v>43</v>
      </c>
      <c r="C5639" s="3" t="s">
        <v>21</v>
      </c>
      <c r="D5639" s="3" t="s">
        <v>22</v>
      </c>
      <c r="E5639" s="3" t="s">
        <v>35</v>
      </c>
      <c r="F5639" s="3" t="s">
        <v>12440</v>
      </c>
      <c r="G5639" s="3" t="s">
        <v>12441</v>
      </c>
      <c r="H5639" s="3">
        <v>49</v>
      </c>
      <c r="I5639" s="3">
        <v>31.68</v>
      </c>
      <c r="J5639" s="3">
        <v>15</v>
      </c>
      <c r="K5639" s="3">
        <v>475.2</v>
      </c>
      <c r="L5639" s="3" t="s">
        <v>38</v>
      </c>
      <c r="M5639" s="5">
        <v>1</v>
      </c>
      <c r="N5639" s="6" t="str">
        <f>IF(ev_charging_network_usage_!$I5639&lt;=10,"Low",IF(ev_charging_network_usage_!$I5639&lt;=30,"Medium","High"))</f>
        <v>High</v>
      </c>
      <c r="O5639" s="6" t="str">
        <f t="shared" si="357"/>
        <v>Low Satisfaction</v>
      </c>
      <c r="P5639" s="6" t="str">
        <f>IF(ev_charging_network_usage_!$H5639&lt;30,"Short Charging",IF(ev_charging_network_usage_!$H5639&lt;=60,"Medium Charging","Long Charging"))</f>
        <v>Medium Charging</v>
      </c>
      <c r="Q5639" s="6">
        <f t="shared" si="356"/>
        <v>1</v>
      </c>
      <c r="R5639" s="30">
        <f t="shared" si="354"/>
        <v>0.46180555555555558</v>
      </c>
      <c r="S5639" s="28">
        <f t="shared" si="355"/>
        <v>44977</v>
      </c>
      <c r="T5639" s="28"/>
    </row>
    <row r="5640" spans="1:20" ht="13.2" x14ac:dyDescent="0.25">
      <c r="A5640" s="7" t="s">
        <v>12442</v>
      </c>
      <c r="B5640" s="7" t="s">
        <v>14</v>
      </c>
      <c r="C5640" s="7" t="s">
        <v>21</v>
      </c>
      <c r="D5640" s="7" t="s">
        <v>34</v>
      </c>
      <c r="E5640" s="7" t="s">
        <v>35</v>
      </c>
      <c r="F5640" s="7" t="s">
        <v>12443</v>
      </c>
      <c r="G5640" s="7" t="s">
        <v>12444</v>
      </c>
      <c r="H5640" s="7">
        <v>73</v>
      </c>
      <c r="I5640" s="7">
        <v>38.450000000000003</v>
      </c>
      <c r="J5640" s="7">
        <v>12</v>
      </c>
      <c r="K5640" s="7">
        <v>461.4</v>
      </c>
      <c r="L5640" s="7" t="s">
        <v>38</v>
      </c>
      <c r="M5640" s="9">
        <v>2</v>
      </c>
      <c r="N5640" s="6" t="str">
        <f>IF(ev_charging_network_usage_!$I5640&lt;=10,"Low",IF(ev_charging_network_usage_!$I5640&lt;=30,"Medium","High"))</f>
        <v>High</v>
      </c>
      <c r="O5640" s="6" t="str">
        <f t="shared" si="357"/>
        <v>Low Satisfaction</v>
      </c>
      <c r="P5640" s="6" t="str">
        <f>IF(ev_charging_network_usage_!$H5640&lt;30,"Short Charging",IF(ev_charging_network_usage_!$H5640&lt;=60,"Medium Charging","Long Charging"))</f>
        <v>Long Charging</v>
      </c>
      <c r="Q5640" s="6">
        <f t="shared" si="356"/>
        <v>1</v>
      </c>
      <c r="R5640" s="30">
        <f t="shared" si="354"/>
        <v>0.23958333333333334</v>
      </c>
      <c r="S5640" s="28">
        <f t="shared" si="355"/>
        <v>45074</v>
      </c>
      <c r="T5640" s="28"/>
    </row>
    <row r="5641" spans="1:20" ht="13.2" x14ac:dyDescent="0.25">
      <c r="A5641" s="3" t="s">
        <v>12445</v>
      </c>
      <c r="B5641" s="3" t="s">
        <v>59</v>
      </c>
      <c r="C5641" s="3" t="s">
        <v>30</v>
      </c>
      <c r="D5641" s="3" t="s">
        <v>22</v>
      </c>
      <c r="E5641" s="3" t="s">
        <v>17</v>
      </c>
      <c r="F5641" s="4">
        <v>45266.400000000001</v>
      </c>
      <c r="G5641" s="4">
        <v>45266.468055555553</v>
      </c>
      <c r="H5641" s="3">
        <v>98</v>
      </c>
      <c r="I5641" s="3">
        <v>50.25</v>
      </c>
      <c r="J5641" s="3">
        <v>15</v>
      </c>
      <c r="K5641" s="3">
        <v>753.75</v>
      </c>
      <c r="L5641" s="3" t="s">
        <v>18</v>
      </c>
      <c r="M5641" s="5">
        <v>5</v>
      </c>
      <c r="N5641" s="6" t="str">
        <f>IF(ev_charging_network_usage_!$I5641&lt;=10,"Low",IF(ev_charging_network_usage_!$I5641&lt;=30,"Medium","High"))</f>
        <v>High</v>
      </c>
      <c r="O5641" s="6" t="str">
        <f t="shared" si="357"/>
        <v>High Satisfaction</v>
      </c>
      <c r="P5641" s="6" t="str">
        <f>IF(ev_charging_network_usage_!$H5641&lt;30,"Short Charging",IF(ev_charging_network_usage_!$H5641&lt;=60,"Medium Charging","Long Charging"))</f>
        <v>Long Charging</v>
      </c>
      <c r="Q5641" s="6">
        <f t="shared" si="356"/>
        <v>2</v>
      </c>
      <c r="R5641" s="30">
        <f t="shared" si="354"/>
        <v>0.4</v>
      </c>
      <c r="S5641" s="28">
        <f t="shared" si="355"/>
        <v>45266</v>
      </c>
      <c r="T5641" s="28"/>
    </row>
    <row r="5642" spans="1:20" ht="13.2" x14ac:dyDescent="0.25">
      <c r="A5642" s="7" t="s">
        <v>12446</v>
      </c>
      <c r="B5642" s="7" t="s">
        <v>29</v>
      </c>
      <c r="C5642" s="7" t="s">
        <v>15</v>
      </c>
      <c r="D5642" s="7" t="s">
        <v>16</v>
      </c>
      <c r="E5642" s="7" t="s">
        <v>17</v>
      </c>
      <c r="F5642" s="8">
        <v>45328.102777777778</v>
      </c>
      <c r="G5642" s="8">
        <v>45328.145138888889</v>
      </c>
      <c r="H5642" s="7">
        <v>61</v>
      </c>
      <c r="I5642" s="7">
        <v>41.31</v>
      </c>
      <c r="J5642" s="7">
        <v>15</v>
      </c>
      <c r="K5642" s="7">
        <v>619.65</v>
      </c>
      <c r="L5642" s="7" t="s">
        <v>23</v>
      </c>
      <c r="M5642" s="9">
        <v>5</v>
      </c>
      <c r="N5642" s="6" t="str">
        <f>IF(ev_charging_network_usage_!$I5642&lt;=10,"Low",IF(ev_charging_network_usage_!$I5642&lt;=30,"Medium","High"))</f>
        <v>High</v>
      </c>
      <c r="O5642" s="6" t="str">
        <f t="shared" si="357"/>
        <v>High Satisfaction</v>
      </c>
      <c r="P5642" s="6" t="str">
        <f>IF(ev_charging_network_usage_!$H5642&lt;30,"Short Charging",IF(ev_charging_network_usage_!$H5642&lt;=60,"Medium Charging","Long Charging"))</f>
        <v>Long Charging</v>
      </c>
      <c r="Q5642" s="6">
        <f t="shared" si="356"/>
        <v>3</v>
      </c>
      <c r="R5642" s="30">
        <f t="shared" si="354"/>
        <v>0.10277777777777777</v>
      </c>
      <c r="S5642" s="28">
        <f t="shared" si="355"/>
        <v>45328</v>
      </c>
      <c r="T5642" s="28"/>
    </row>
    <row r="5643" spans="1:20" ht="13.2" x14ac:dyDescent="0.25">
      <c r="A5643" s="3" t="s">
        <v>12447</v>
      </c>
      <c r="B5643" s="3" t="s">
        <v>14</v>
      </c>
      <c r="C5643" s="3" t="s">
        <v>15</v>
      </c>
      <c r="D5643" s="3" t="s">
        <v>22</v>
      </c>
      <c r="E5643" s="3" t="s">
        <v>35</v>
      </c>
      <c r="F5643" s="3" t="s">
        <v>12448</v>
      </c>
      <c r="G5643" s="3" t="s">
        <v>12449</v>
      </c>
      <c r="H5643" s="3">
        <v>95</v>
      </c>
      <c r="I5643" s="3">
        <v>43.04</v>
      </c>
      <c r="J5643" s="3">
        <v>12</v>
      </c>
      <c r="K5643" s="3">
        <v>516.48</v>
      </c>
      <c r="L5643" s="3" t="s">
        <v>23</v>
      </c>
      <c r="M5643" s="5">
        <v>4</v>
      </c>
      <c r="N5643" s="6" t="str">
        <f>IF(ev_charging_network_usage_!$I5643&lt;=10,"Low",IF(ev_charging_network_usage_!$I5643&lt;=30,"Medium","High"))</f>
        <v>High</v>
      </c>
      <c r="O5643" s="6" t="str">
        <f t="shared" si="357"/>
        <v>Medium Satisfaction</v>
      </c>
      <c r="P5643" s="6" t="str">
        <f>IF(ev_charging_network_usage_!$H5643&lt;30,"Short Charging",IF(ev_charging_network_usage_!$H5643&lt;=60,"Medium Charging","Long Charging"))</f>
        <v>Long Charging</v>
      </c>
      <c r="Q5643" s="6">
        <f t="shared" si="356"/>
        <v>3</v>
      </c>
      <c r="R5643" s="30">
        <f t="shared" si="354"/>
        <v>0.88680555555555551</v>
      </c>
      <c r="S5643" s="28">
        <f t="shared" si="355"/>
        <v>45256</v>
      </c>
      <c r="T5643" s="28"/>
    </row>
    <row r="5644" spans="1:20" ht="13.2" x14ac:dyDescent="0.25">
      <c r="A5644" s="7" t="s">
        <v>12450</v>
      </c>
      <c r="B5644" s="7" t="s">
        <v>20</v>
      </c>
      <c r="C5644" s="7" t="s">
        <v>21</v>
      </c>
      <c r="D5644" s="7" t="s">
        <v>31</v>
      </c>
      <c r="E5644" s="7" t="s">
        <v>35</v>
      </c>
      <c r="F5644" s="8">
        <v>45301.771527777775</v>
      </c>
      <c r="G5644" s="8">
        <v>45301.819444444445</v>
      </c>
      <c r="H5644" s="7">
        <v>69</v>
      </c>
      <c r="I5644" s="7">
        <v>53.49</v>
      </c>
      <c r="J5644" s="7">
        <v>15</v>
      </c>
      <c r="K5644" s="7">
        <v>802.35</v>
      </c>
      <c r="L5644" s="7" t="s">
        <v>23</v>
      </c>
      <c r="M5644" s="9">
        <v>2</v>
      </c>
      <c r="N5644" s="6" t="str">
        <f>IF(ev_charging_network_usage_!$I5644&lt;=10,"Low",IF(ev_charging_network_usage_!$I5644&lt;=30,"Medium","High"))</f>
        <v>High</v>
      </c>
      <c r="O5644" s="6" t="str">
        <f t="shared" si="357"/>
        <v>Low Satisfaction</v>
      </c>
      <c r="P5644" s="6" t="str">
        <f>IF(ev_charging_network_usage_!$H5644&lt;30,"Short Charging",IF(ev_charging_network_usage_!$H5644&lt;=60,"Medium Charging","Long Charging"))</f>
        <v>Long Charging</v>
      </c>
      <c r="Q5644" s="6">
        <f t="shared" si="356"/>
        <v>1</v>
      </c>
      <c r="R5644" s="30">
        <f t="shared" si="354"/>
        <v>0.77152777777777781</v>
      </c>
      <c r="S5644" s="28">
        <f t="shared" si="355"/>
        <v>45301</v>
      </c>
      <c r="T5644" s="28"/>
    </row>
    <row r="5645" spans="1:20" ht="13.2" x14ac:dyDescent="0.25">
      <c r="A5645" s="3" t="s">
        <v>12451</v>
      </c>
      <c r="B5645" s="3" t="s">
        <v>29</v>
      </c>
      <c r="C5645" s="3" t="s">
        <v>21</v>
      </c>
      <c r="D5645" s="3" t="s">
        <v>22</v>
      </c>
      <c r="E5645" s="3" t="s">
        <v>17</v>
      </c>
      <c r="F5645" s="3" t="s">
        <v>12452</v>
      </c>
      <c r="G5645" s="3" t="s">
        <v>12453</v>
      </c>
      <c r="H5645" s="3">
        <v>103</v>
      </c>
      <c r="I5645" s="3">
        <v>39.950000000000003</v>
      </c>
      <c r="J5645" s="3">
        <v>10</v>
      </c>
      <c r="K5645" s="3">
        <v>399.5</v>
      </c>
      <c r="L5645" s="3" t="s">
        <v>38</v>
      </c>
      <c r="M5645" s="5">
        <v>4</v>
      </c>
      <c r="N5645" s="6" t="str">
        <f>IF(ev_charging_network_usage_!$I5645&lt;=10,"Low",IF(ev_charging_network_usage_!$I5645&lt;=30,"Medium","High"))</f>
        <v>High</v>
      </c>
      <c r="O5645" s="6" t="str">
        <f t="shared" si="357"/>
        <v>Medium Satisfaction</v>
      </c>
      <c r="P5645" s="6" t="str">
        <f>IF(ev_charging_network_usage_!$H5645&lt;30,"Short Charging",IF(ev_charging_network_usage_!$H5645&lt;=60,"Medium Charging","Long Charging"))</f>
        <v>Long Charging</v>
      </c>
      <c r="Q5645" s="6">
        <f t="shared" si="356"/>
        <v>1</v>
      </c>
      <c r="R5645" s="30">
        <f t="shared" si="354"/>
        <v>0.7368055555555556</v>
      </c>
      <c r="S5645" s="28">
        <f t="shared" si="355"/>
        <v>45517</v>
      </c>
      <c r="T5645" s="28"/>
    </row>
    <row r="5646" spans="1:20" ht="13.2" x14ac:dyDescent="0.25">
      <c r="A5646" s="7" t="s">
        <v>12454</v>
      </c>
      <c r="B5646" s="7" t="s">
        <v>59</v>
      </c>
      <c r="C5646" s="7" t="s">
        <v>21</v>
      </c>
      <c r="D5646" s="7" t="s">
        <v>16</v>
      </c>
      <c r="E5646" s="7" t="s">
        <v>17</v>
      </c>
      <c r="F5646" s="7" t="s">
        <v>12455</v>
      </c>
      <c r="G5646" s="7" t="s">
        <v>12456</v>
      </c>
      <c r="H5646" s="7">
        <v>59</v>
      </c>
      <c r="I5646" s="7">
        <v>34.049999999999997</v>
      </c>
      <c r="J5646" s="7">
        <v>12</v>
      </c>
      <c r="K5646" s="7">
        <v>408.6</v>
      </c>
      <c r="L5646" s="7" t="s">
        <v>18</v>
      </c>
      <c r="M5646" s="9">
        <v>2</v>
      </c>
      <c r="N5646" s="6" t="str">
        <f>IF(ev_charging_network_usage_!$I5646&lt;=10,"Low",IF(ev_charging_network_usage_!$I5646&lt;=30,"Medium","High"))</f>
        <v>High</v>
      </c>
      <c r="O5646" s="6" t="str">
        <f t="shared" si="357"/>
        <v>Low Satisfaction</v>
      </c>
      <c r="P5646" s="6" t="str">
        <f>IF(ev_charging_network_usage_!$H5646&lt;30,"Short Charging",IF(ev_charging_network_usage_!$H5646&lt;=60,"Medium Charging","Long Charging"))</f>
        <v>Medium Charging</v>
      </c>
      <c r="Q5646" s="6">
        <f t="shared" si="356"/>
        <v>1</v>
      </c>
      <c r="R5646" s="30">
        <f t="shared" si="354"/>
        <v>0.39166666666666666</v>
      </c>
      <c r="S5646" s="28">
        <f t="shared" si="355"/>
        <v>45496</v>
      </c>
      <c r="T5646" s="28"/>
    </row>
    <row r="5647" spans="1:20" ht="13.2" x14ac:dyDescent="0.25">
      <c r="A5647" s="3" t="s">
        <v>12457</v>
      </c>
      <c r="B5647" s="3" t="s">
        <v>29</v>
      </c>
      <c r="C5647" s="3" t="s">
        <v>30</v>
      </c>
      <c r="D5647" s="3" t="s">
        <v>31</v>
      </c>
      <c r="E5647" s="3" t="s">
        <v>17</v>
      </c>
      <c r="F5647" s="4">
        <v>45512.337500000001</v>
      </c>
      <c r="G5647" s="4">
        <v>45512.413194444445</v>
      </c>
      <c r="H5647" s="3">
        <v>109</v>
      </c>
      <c r="I5647" s="3">
        <v>33.619999999999997</v>
      </c>
      <c r="J5647" s="3">
        <v>12</v>
      </c>
      <c r="K5647" s="3">
        <v>403.44</v>
      </c>
      <c r="L5647" s="3" t="s">
        <v>27</v>
      </c>
      <c r="M5647" s="5">
        <v>5</v>
      </c>
      <c r="N5647" s="6" t="str">
        <f>IF(ev_charging_network_usage_!$I5647&lt;=10,"Low",IF(ev_charging_network_usage_!$I5647&lt;=30,"Medium","High"))</f>
        <v>High</v>
      </c>
      <c r="O5647" s="6" t="str">
        <f t="shared" si="357"/>
        <v>High Satisfaction</v>
      </c>
      <c r="P5647" s="6" t="str">
        <f>IF(ev_charging_network_usage_!$H5647&lt;30,"Short Charging",IF(ev_charging_network_usage_!$H5647&lt;=60,"Medium Charging","Long Charging"))</f>
        <v>Long Charging</v>
      </c>
      <c r="Q5647" s="6">
        <f t="shared" si="356"/>
        <v>2</v>
      </c>
      <c r="R5647" s="30">
        <f t="shared" si="354"/>
        <v>0.33750000000000002</v>
      </c>
      <c r="S5647" s="28">
        <f t="shared" si="355"/>
        <v>45512</v>
      </c>
      <c r="T5647" s="28"/>
    </row>
    <row r="5648" spans="1:20" ht="13.2" x14ac:dyDescent="0.25">
      <c r="A5648" s="7" t="s">
        <v>12458</v>
      </c>
      <c r="B5648" s="7" t="s">
        <v>20</v>
      </c>
      <c r="C5648" s="7" t="s">
        <v>21</v>
      </c>
      <c r="D5648" s="7" t="s">
        <v>16</v>
      </c>
      <c r="E5648" s="7" t="s">
        <v>17</v>
      </c>
      <c r="F5648" s="7" t="s">
        <v>12459</v>
      </c>
      <c r="G5648" s="7" t="s">
        <v>12460</v>
      </c>
      <c r="H5648" s="7">
        <v>43</v>
      </c>
      <c r="I5648" s="7">
        <v>7.23</v>
      </c>
      <c r="J5648" s="7">
        <v>12</v>
      </c>
      <c r="K5648" s="7">
        <v>86.76</v>
      </c>
      <c r="L5648" s="7" t="s">
        <v>38</v>
      </c>
      <c r="M5648" s="9">
        <v>1</v>
      </c>
      <c r="N5648" s="6" t="str">
        <f>IF(ev_charging_network_usage_!$I5648&lt;=10,"Low",IF(ev_charging_network_usage_!$I5648&lt;=30,"Medium","High"))</f>
        <v>Low</v>
      </c>
      <c r="O5648" s="6" t="str">
        <f t="shared" si="357"/>
        <v>Low Satisfaction</v>
      </c>
      <c r="P5648" s="6" t="str">
        <f>IF(ev_charging_network_usage_!$H5648&lt;30,"Short Charging",IF(ev_charging_network_usage_!$H5648&lt;=60,"Medium Charging","Long Charging"))</f>
        <v>Medium Charging</v>
      </c>
      <c r="Q5648" s="6">
        <f t="shared" si="356"/>
        <v>1</v>
      </c>
      <c r="R5648" s="30">
        <f t="shared" si="354"/>
        <v>0.44027777777777777</v>
      </c>
      <c r="S5648" s="28">
        <f t="shared" si="355"/>
        <v>44953</v>
      </c>
      <c r="T5648" s="28"/>
    </row>
    <row r="5649" spans="1:20" ht="13.2" x14ac:dyDescent="0.25">
      <c r="A5649" s="3" t="s">
        <v>12461</v>
      </c>
      <c r="B5649" s="3" t="s">
        <v>78</v>
      </c>
      <c r="C5649" s="3" t="s">
        <v>21</v>
      </c>
      <c r="D5649" s="3" t="s">
        <v>22</v>
      </c>
      <c r="E5649" s="3" t="s">
        <v>17</v>
      </c>
      <c r="F5649" s="3" t="s">
        <v>12462</v>
      </c>
      <c r="G5649" s="3" t="s">
        <v>12463</v>
      </c>
      <c r="H5649" s="3">
        <v>68</v>
      </c>
      <c r="I5649" s="3">
        <v>19.920000000000002</v>
      </c>
      <c r="J5649" s="3">
        <v>12</v>
      </c>
      <c r="K5649" s="3">
        <v>239.04</v>
      </c>
      <c r="L5649" s="3" t="s">
        <v>18</v>
      </c>
      <c r="M5649" s="5">
        <v>2</v>
      </c>
      <c r="N5649" s="6" t="str">
        <f>IF(ev_charging_network_usage_!$I5649&lt;=10,"Low",IF(ev_charging_network_usage_!$I5649&lt;=30,"Medium","High"))</f>
        <v>Medium</v>
      </c>
      <c r="O5649" s="6" t="str">
        <f t="shared" si="357"/>
        <v>Low Satisfaction</v>
      </c>
      <c r="P5649" s="6" t="str">
        <f>IF(ev_charging_network_usage_!$H5649&lt;30,"Short Charging",IF(ev_charging_network_usage_!$H5649&lt;=60,"Medium Charging","Long Charging"))</f>
        <v>Long Charging</v>
      </c>
      <c r="Q5649" s="6">
        <f t="shared" si="356"/>
        <v>1</v>
      </c>
      <c r="R5649" s="30">
        <f t="shared" si="354"/>
        <v>7.6388888888888886E-3</v>
      </c>
      <c r="S5649" s="28">
        <f t="shared" si="355"/>
        <v>45220</v>
      </c>
      <c r="T5649" s="28"/>
    </row>
    <row r="5650" spans="1:20" ht="13.2" x14ac:dyDescent="0.25">
      <c r="A5650" s="7" t="s">
        <v>12464</v>
      </c>
      <c r="B5650" s="7" t="s">
        <v>20</v>
      </c>
      <c r="C5650" s="7" t="s">
        <v>21</v>
      </c>
      <c r="D5650" s="7" t="s">
        <v>34</v>
      </c>
      <c r="E5650" s="7" t="s">
        <v>17</v>
      </c>
      <c r="F5650" s="7" t="s">
        <v>12465</v>
      </c>
      <c r="G5650" s="7" t="s">
        <v>12466</v>
      </c>
      <c r="H5650" s="7">
        <v>50</v>
      </c>
      <c r="I5650" s="7">
        <v>26.57</v>
      </c>
      <c r="J5650" s="7">
        <v>8</v>
      </c>
      <c r="K5650" s="7">
        <v>212.56</v>
      </c>
      <c r="L5650" s="7" t="s">
        <v>23</v>
      </c>
      <c r="M5650" s="9">
        <v>5</v>
      </c>
      <c r="N5650" s="6" t="str">
        <f>IF(ev_charging_network_usage_!$I5650&lt;=10,"Low",IF(ev_charging_network_usage_!$I5650&lt;=30,"Medium","High"))</f>
        <v>Medium</v>
      </c>
      <c r="O5650" s="6" t="str">
        <f t="shared" si="357"/>
        <v>High Satisfaction</v>
      </c>
      <c r="P5650" s="6" t="str">
        <f>IF(ev_charging_network_usage_!$H5650&lt;30,"Short Charging",IF(ev_charging_network_usage_!$H5650&lt;=60,"Medium Charging","Long Charging"))</f>
        <v>Medium Charging</v>
      </c>
      <c r="Q5650" s="6">
        <f t="shared" si="356"/>
        <v>1</v>
      </c>
      <c r="R5650" s="30">
        <f t="shared" si="354"/>
        <v>0.82708333333333328</v>
      </c>
      <c r="S5650" s="28">
        <f t="shared" si="355"/>
        <v>45289</v>
      </c>
      <c r="T5650" s="28"/>
    </row>
    <row r="5651" spans="1:20" ht="13.2" x14ac:dyDescent="0.25">
      <c r="A5651" s="3" t="s">
        <v>12467</v>
      </c>
      <c r="B5651" s="3" t="s">
        <v>78</v>
      </c>
      <c r="C5651" s="3" t="s">
        <v>30</v>
      </c>
      <c r="D5651" s="3" t="s">
        <v>34</v>
      </c>
      <c r="E5651" s="3" t="s">
        <v>35</v>
      </c>
      <c r="F5651" s="4">
        <v>45573.972222222219</v>
      </c>
      <c r="G5651" s="4">
        <v>45604.005555555559</v>
      </c>
      <c r="H5651" s="3">
        <v>48</v>
      </c>
      <c r="I5651" s="3">
        <v>22.2</v>
      </c>
      <c r="J5651" s="3">
        <v>8</v>
      </c>
      <c r="K5651" s="3">
        <v>177.6</v>
      </c>
      <c r="L5651" s="3" t="s">
        <v>38</v>
      </c>
      <c r="M5651" s="5">
        <v>2</v>
      </c>
      <c r="N5651" s="6" t="str">
        <f>IF(ev_charging_network_usage_!$I5651&lt;=10,"Low",IF(ev_charging_network_usage_!$I5651&lt;=30,"Medium","High"))</f>
        <v>Medium</v>
      </c>
      <c r="O5651" s="6" t="str">
        <f t="shared" si="357"/>
        <v>Low Satisfaction</v>
      </c>
      <c r="P5651" s="6" t="str">
        <f>IF(ev_charging_network_usage_!$H5651&lt;30,"Short Charging",IF(ev_charging_network_usage_!$H5651&lt;=60,"Medium Charging","Long Charging"))</f>
        <v>Medium Charging</v>
      </c>
      <c r="Q5651" s="6">
        <f t="shared" si="356"/>
        <v>2</v>
      </c>
      <c r="R5651" s="30">
        <f t="shared" si="354"/>
        <v>0.97222222222222221</v>
      </c>
      <c r="S5651" s="28">
        <f t="shared" si="355"/>
        <v>45573</v>
      </c>
      <c r="T5651" s="28"/>
    </row>
    <row r="5652" spans="1:20" ht="13.2" x14ac:dyDescent="0.25">
      <c r="A5652" s="7" t="s">
        <v>12468</v>
      </c>
      <c r="B5652" s="7" t="s">
        <v>78</v>
      </c>
      <c r="C5652" s="7" t="s">
        <v>15</v>
      </c>
      <c r="D5652" s="7" t="s">
        <v>22</v>
      </c>
      <c r="E5652" s="7" t="s">
        <v>17</v>
      </c>
      <c r="F5652" s="7" t="s">
        <v>12469</v>
      </c>
      <c r="G5652" s="7" t="s">
        <v>12470</v>
      </c>
      <c r="H5652" s="7">
        <v>61</v>
      </c>
      <c r="I5652" s="7">
        <v>15.52</v>
      </c>
      <c r="J5652" s="7">
        <v>12</v>
      </c>
      <c r="K5652" s="7">
        <v>186.24</v>
      </c>
      <c r="L5652" s="7" t="s">
        <v>38</v>
      </c>
      <c r="M5652" s="9">
        <v>3</v>
      </c>
      <c r="N5652" s="6" t="str">
        <f>IF(ev_charging_network_usage_!$I5652&lt;=10,"Low",IF(ev_charging_network_usage_!$I5652&lt;=30,"Medium","High"))</f>
        <v>Medium</v>
      </c>
      <c r="O5652" s="6" t="str">
        <f t="shared" si="357"/>
        <v>Medium Satisfaction</v>
      </c>
      <c r="P5652" s="6" t="str">
        <f>IF(ev_charging_network_usage_!$H5652&lt;30,"Short Charging",IF(ev_charging_network_usage_!$H5652&lt;=60,"Medium Charging","Long Charging"))</f>
        <v>Long Charging</v>
      </c>
      <c r="Q5652" s="6">
        <f t="shared" si="356"/>
        <v>3</v>
      </c>
      <c r="R5652" s="30">
        <f t="shared" si="354"/>
        <v>0.82152777777777775</v>
      </c>
      <c r="S5652" s="28">
        <f t="shared" si="355"/>
        <v>45585</v>
      </c>
      <c r="T5652" s="28"/>
    </row>
    <row r="5653" spans="1:20" ht="13.2" x14ac:dyDescent="0.25">
      <c r="A5653" s="3" t="s">
        <v>12471</v>
      </c>
      <c r="B5653" s="3" t="s">
        <v>55</v>
      </c>
      <c r="C5653" s="3" t="s">
        <v>21</v>
      </c>
      <c r="D5653" s="3" t="s">
        <v>34</v>
      </c>
      <c r="E5653" s="3" t="s">
        <v>17</v>
      </c>
      <c r="F5653" s="4">
        <v>45536.15902777778</v>
      </c>
      <c r="G5653" s="4">
        <v>45536.218055555553</v>
      </c>
      <c r="H5653" s="3">
        <v>85</v>
      </c>
      <c r="I5653" s="3">
        <v>4.6900000000000004</v>
      </c>
      <c r="J5653" s="3">
        <v>10</v>
      </c>
      <c r="K5653" s="3">
        <v>46.9</v>
      </c>
      <c r="L5653" s="3" t="s">
        <v>18</v>
      </c>
      <c r="M5653" s="5">
        <v>3</v>
      </c>
      <c r="N5653" s="6" t="str">
        <f>IF(ev_charging_network_usage_!$I5653&lt;=10,"Low",IF(ev_charging_network_usage_!$I5653&lt;=30,"Medium","High"))</f>
        <v>Low</v>
      </c>
      <c r="O5653" s="6" t="str">
        <f t="shared" si="357"/>
        <v>Medium Satisfaction</v>
      </c>
      <c r="P5653" s="6" t="str">
        <f>IF(ev_charging_network_usage_!$H5653&lt;30,"Short Charging",IF(ev_charging_network_usage_!$H5653&lt;=60,"Medium Charging","Long Charging"))</f>
        <v>Long Charging</v>
      </c>
      <c r="Q5653" s="6">
        <f t="shared" si="356"/>
        <v>1</v>
      </c>
      <c r="R5653" s="30">
        <f t="shared" si="354"/>
        <v>0.15902777777777777</v>
      </c>
      <c r="S5653" s="28">
        <f t="shared" si="355"/>
        <v>45536</v>
      </c>
      <c r="T5653" s="28"/>
    </row>
    <row r="5654" spans="1:20" ht="13.2" x14ac:dyDescent="0.25">
      <c r="A5654" s="7" t="s">
        <v>12472</v>
      </c>
      <c r="B5654" s="7" t="s">
        <v>78</v>
      </c>
      <c r="C5654" s="7" t="s">
        <v>15</v>
      </c>
      <c r="D5654" s="7" t="s">
        <v>16</v>
      </c>
      <c r="E5654" s="7" t="s">
        <v>35</v>
      </c>
      <c r="F5654" s="8">
        <v>45112.232638888891</v>
      </c>
      <c r="G5654" s="8">
        <v>45112.245138888888</v>
      </c>
      <c r="H5654" s="7">
        <v>18</v>
      </c>
      <c r="I5654" s="7">
        <v>34.89</v>
      </c>
      <c r="J5654" s="7">
        <v>10</v>
      </c>
      <c r="K5654" s="7">
        <v>348.9</v>
      </c>
      <c r="L5654" s="7" t="s">
        <v>27</v>
      </c>
      <c r="M5654" s="9">
        <v>4</v>
      </c>
      <c r="N5654" s="6" t="str">
        <f>IF(ev_charging_network_usage_!$I5654&lt;=10,"Low",IF(ev_charging_network_usage_!$I5654&lt;=30,"Medium","High"))</f>
        <v>High</v>
      </c>
      <c r="O5654" s="6" t="str">
        <f t="shared" si="357"/>
        <v>Medium Satisfaction</v>
      </c>
      <c r="P5654" s="6" t="str">
        <f>IF(ev_charging_network_usage_!$H5654&lt;30,"Short Charging",IF(ev_charging_network_usage_!$H5654&lt;=60,"Medium Charging","Long Charging"))</f>
        <v>Short Charging</v>
      </c>
      <c r="Q5654" s="6">
        <f t="shared" si="356"/>
        <v>3</v>
      </c>
      <c r="R5654" s="30">
        <f t="shared" si="354"/>
        <v>0.2326388888888889</v>
      </c>
      <c r="S5654" s="28">
        <f t="shared" si="355"/>
        <v>45112</v>
      </c>
      <c r="T5654" s="28"/>
    </row>
    <row r="5655" spans="1:20" ht="13.2" x14ac:dyDescent="0.25">
      <c r="A5655" s="3" t="s">
        <v>12473</v>
      </c>
      <c r="B5655" s="3" t="s">
        <v>43</v>
      </c>
      <c r="C5655" s="3" t="s">
        <v>30</v>
      </c>
      <c r="D5655" s="3" t="s">
        <v>31</v>
      </c>
      <c r="E5655" s="3" t="s">
        <v>17</v>
      </c>
      <c r="F5655" s="4">
        <v>44996.78125</v>
      </c>
      <c r="G5655" s="4">
        <v>44996.822222222225</v>
      </c>
      <c r="H5655" s="3">
        <v>59</v>
      </c>
      <c r="I5655" s="3">
        <v>48.95</v>
      </c>
      <c r="J5655" s="3">
        <v>12</v>
      </c>
      <c r="K5655" s="3">
        <v>587.4</v>
      </c>
      <c r="L5655" s="3" t="s">
        <v>18</v>
      </c>
      <c r="M5655" s="5">
        <v>2</v>
      </c>
      <c r="N5655" s="6" t="str">
        <f>IF(ev_charging_network_usage_!$I5655&lt;=10,"Low",IF(ev_charging_network_usage_!$I5655&lt;=30,"Medium","High"))</f>
        <v>High</v>
      </c>
      <c r="O5655" s="6" t="str">
        <f t="shared" si="357"/>
        <v>Low Satisfaction</v>
      </c>
      <c r="P5655" s="6" t="str">
        <f>IF(ev_charging_network_usage_!$H5655&lt;30,"Short Charging",IF(ev_charging_network_usage_!$H5655&lt;=60,"Medium Charging","Long Charging"))</f>
        <v>Medium Charging</v>
      </c>
      <c r="Q5655" s="6">
        <f t="shared" si="356"/>
        <v>2</v>
      </c>
      <c r="R5655" s="30">
        <f t="shared" si="354"/>
        <v>0.78125</v>
      </c>
      <c r="S5655" s="28">
        <f t="shared" si="355"/>
        <v>44996</v>
      </c>
      <c r="T5655" s="28"/>
    </row>
    <row r="5656" spans="1:20" ht="13.2" x14ac:dyDescent="0.25">
      <c r="A5656" s="7" t="s">
        <v>12474</v>
      </c>
      <c r="B5656" s="7" t="s">
        <v>20</v>
      </c>
      <c r="C5656" s="7" t="s">
        <v>15</v>
      </c>
      <c r="D5656" s="7" t="s">
        <v>22</v>
      </c>
      <c r="E5656" s="7" t="s">
        <v>17</v>
      </c>
      <c r="F5656" s="8">
        <v>45389.176388888889</v>
      </c>
      <c r="G5656" s="8">
        <v>45389.193749999999</v>
      </c>
      <c r="H5656" s="7">
        <v>25</v>
      </c>
      <c r="I5656" s="7">
        <v>4.6100000000000003</v>
      </c>
      <c r="J5656" s="7">
        <v>15</v>
      </c>
      <c r="K5656" s="7">
        <v>69.150000000000006</v>
      </c>
      <c r="L5656" s="7" t="s">
        <v>27</v>
      </c>
      <c r="M5656" s="9">
        <v>2</v>
      </c>
      <c r="N5656" s="6" t="str">
        <f>IF(ev_charging_network_usage_!$I5656&lt;=10,"Low",IF(ev_charging_network_usage_!$I5656&lt;=30,"Medium","High"))</f>
        <v>Low</v>
      </c>
      <c r="O5656" s="6" t="str">
        <f t="shared" si="357"/>
        <v>Low Satisfaction</v>
      </c>
      <c r="P5656" s="6" t="str">
        <f>IF(ev_charging_network_usage_!$H5656&lt;30,"Short Charging",IF(ev_charging_network_usage_!$H5656&lt;=60,"Medium Charging","Long Charging"))</f>
        <v>Short Charging</v>
      </c>
      <c r="Q5656" s="6">
        <f t="shared" si="356"/>
        <v>3</v>
      </c>
      <c r="R5656" s="30">
        <f t="shared" si="354"/>
        <v>0.1763888888888889</v>
      </c>
      <c r="S5656" s="28">
        <f t="shared" si="355"/>
        <v>45389</v>
      </c>
      <c r="T5656" s="28"/>
    </row>
    <row r="5657" spans="1:20" ht="13.2" x14ac:dyDescent="0.25">
      <c r="A5657" s="3" t="s">
        <v>12475</v>
      </c>
      <c r="B5657" s="3" t="s">
        <v>14</v>
      </c>
      <c r="C5657" s="3" t="s">
        <v>21</v>
      </c>
      <c r="D5657" s="3" t="s">
        <v>31</v>
      </c>
      <c r="E5657" s="3" t="s">
        <v>35</v>
      </c>
      <c r="F5657" s="4">
        <v>45237.284722222219</v>
      </c>
      <c r="G5657" s="4">
        <v>45237.293055555558</v>
      </c>
      <c r="H5657" s="3">
        <v>12</v>
      </c>
      <c r="I5657" s="3">
        <v>50.2</v>
      </c>
      <c r="J5657" s="3">
        <v>15</v>
      </c>
      <c r="K5657" s="3">
        <v>753</v>
      </c>
      <c r="L5657" s="3" t="s">
        <v>27</v>
      </c>
      <c r="M5657" s="5">
        <v>5</v>
      </c>
      <c r="N5657" s="6" t="str">
        <f>IF(ev_charging_network_usage_!$I5657&lt;=10,"Low",IF(ev_charging_network_usage_!$I5657&lt;=30,"Medium","High"))</f>
        <v>High</v>
      </c>
      <c r="O5657" s="6" t="str">
        <f t="shared" si="357"/>
        <v>High Satisfaction</v>
      </c>
      <c r="P5657" s="6" t="str">
        <f>IF(ev_charging_network_usage_!$H5657&lt;30,"Short Charging",IF(ev_charging_network_usage_!$H5657&lt;=60,"Medium Charging","Long Charging"))</f>
        <v>Short Charging</v>
      </c>
      <c r="Q5657" s="6">
        <f t="shared" si="356"/>
        <v>1</v>
      </c>
      <c r="R5657" s="30">
        <f t="shared" si="354"/>
        <v>0.28472222222222221</v>
      </c>
      <c r="S5657" s="28">
        <f t="shared" si="355"/>
        <v>45237</v>
      </c>
      <c r="T5657" s="28"/>
    </row>
    <row r="5658" spans="1:20" ht="13.2" x14ac:dyDescent="0.25">
      <c r="A5658" s="7" t="s">
        <v>12476</v>
      </c>
      <c r="B5658" s="7" t="s">
        <v>43</v>
      </c>
      <c r="C5658" s="7" t="s">
        <v>21</v>
      </c>
      <c r="D5658" s="7" t="s">
        <v>22</v>
      </c>
      <c r="E5658" s="7" t="s">
        <v>17</v>
      </c>
      <c r="F5658" s="7" t="s">
        <v>12477</v>
      </c>
      <c r="G5658" s="7" t="s">
        <v>12478</v>
      </c>
      <c r="H5658" s="7">
        <v>53</v>
      </c>
      <c r="I5658" s="7">
        <v>25.93</v>
      </c>
      <c r="J5658" s="7">
        <v>8</v>
      </c>
      <c r="K5658" s="7">
        <v>207.44</v>
      </c>
      <c r="L5658" s="7" t="s">
        <v>38</v>
      </c>
      <c r="M5658" s="9">
        <v>5</v>
      </c>
      <c r="N5658" s="6" t="str">
        <f>IF(ev_charging_network_usage_!$I5658&lt;=10,"Low",IF(ev_charging_network_usage_!$I5658&lt;=30,"Medium","High"))</f>
        <v>Medium</v>
      </c>
      <c r="O5658" s="6" t="str">
        <f t="shared" si="357"/>
        <v>High Satisfaction</v>
      </c>
      <c r="P5658" s="6" t="str">
        <f>IF(ev_charging_network_usage_!$H5658&lt;30,"Short Charging",IF(ev_charging_network_usage_!$H5658&lt;=60,"Medium Charging","Long Charging"))</f>
        <v>Medium Charging</v>
      </c>
      <c r="Q5658" s="6">
        <f t="shared" si="356"/>
        <v>1</v>
      </c>
      <c r="R5658" s="30">
        <f t="shared" si="354"/>
        <v>1.8749999999999999E-2</v>
      </c>
      <c r="S5658" s="28">
        <f t="shared" si="355"/>
        <v>45410</v>
      </c>
      <c r="T5658" s="28"/>
    </row>
    <row r="5659" spans="1:20" ht="13.2" x14ac:dyDescent="0.25">
      <c r="A5659" s="3" t="s">
        <v>12479</v>
      </c>
      <c r="B5659" s="3" t="s">
        <v>29</v>
      </c>
      <c r="C5659" s="3" t="s">
        <v>21</v>
      </c>
      <c r="D5659" s="3" t="s">
        <v>31</v>
      </c>
      <c r="E5659" s="3" t="s">
        <v>35</v>
      </c>
      <c r="F5659" s="3" t="s">
        <v>12480</v>
      </c>
      <c r="G5659" s="3" t="s">
        <v>12481</v>
      </c>
      <c r="H5659" s="3">
        <v>118</v>
      </c>
      <c r="I5659" s="3">
        <v>57.22</v>
      </c>
      <c r="J5659" s="3">
        <v>10</v>
      </c>
      <c r="K5659" s="3">
        <v>572.20000000000005</v>
      </c>
      <c r="L5659" s="3" t="s">
        <v>38</v>
      </c>
      <c r="M5659" s="5">
        <v>2</v>
      </c>
      <c r="N5659" s="6" t="str">
        <f>IF(ev_charging_network_usage_!$I5659&lt;=10,"Low",IF(ev_charging_network_usage_!$I5659&lt;=30,"Medium","High"))</f>
        <v>High</v>
      </c>
      <c r="O5659" s="6" t="str">
        <f t="shared" si="357"/>
        <v>Low Satisfaction</v>
      </c>
      <c r="P5659" s="6" t="str">
        <f>IF(ev_charging_network_usage_!$H5659&lt;30,"Short Charging",IF(ev_charging_network_usage_!$H5659&lt;=60,"Medium Charging","Long Charging"))</f>
        <v>Long Charging</v>
      </c>
      <c r="Q5659" s="6">
        <f t="shared" si="356"/>
        <v>1</v>
      </c>
      <c r="R5659" s="30">
        <f t="shared" si="354"/>
        <v>0.97638888888888886</v>
      </c>
      <c r="S5659" s="28">
        <f t="shared" si="355"/>
        <v>45132</v>
      </c>
      <c r="T5659" s="28"/>
    </row>
    <row r="5660" spans="1:20" ht="13.2" x14ac:dyDescent="0.25">
      <c r="A5660" s="7" t="s">
        <v>12482</v>
      </c>
      <c r="B5660" s="7" t="s">
        <v>55</v>
      </c>
      <c r="C5660" s="7" t="s">
        <v>30</v>
      </c>
      <c r="D5660" s="7" t="s">
        <v>34</v>
      </c>
      <c r="E5660" s="7" t="s">
        <v>35</v>
      </c>
      <c r="F5660" s="8">
        <v>45024.530555555553</v>
      </c>
      <c r="G5660" s="8">
        <v>45024.538194444445</v>
      </c>
      <c r="H5660" s="7">
        <v>11</v>
      </c>
      <c r="I5660" s="7">
        <v>22.21</v>
      </c>
      <c r="J5660" s="7">
        <v>12</v>
      </c>
      <c r="K5660" s="7">
        <v>266.52</v>
      </c>
      <c r="L5660" s="7" t="s">
        <v>18</v>
      </c>
      <c r="M5660" s="9">
        <v>4</v>
      </c>
      <c r="N5660" s="6" t="str">
        <f>IF(ev_charging_network_usage_!$I5660&lt;=10,"Low",IF(ev_charging_network_usage_!$I5660&lt;=30,"Medium","High"))</f>
        <v>Medium</v>
      </c>
      <c r="O5660" s="6" t="str">
        <f t="shared" si="357"/>
        <v>Medium Satisfaction</v>
      </c>
      <c r="P5660" s="6" t="str">
        <f>IF(ev_charging_network_usage_!$H5660&lt;30,"Short Charging",IF(ev_charging_network_usage_!$H5660&lt;=60,"Medium Charging","Long Charging"))</f>
        <v>Short Charging</v>
      </c>
      <c r="Q5660" s="6">
        <f t="shared" si="356"/>
        <v>2</v>
      </c>
      <c r="R5660" s="30">
        <f t="shared" si="354"/>
        <v>0.53055555555555556</v>
      </c>
      <c r="S5660" s="28">
        <f t="shared" si="355"/>
        <v>45024</v>
      </c>
      <c r="T5660" s="28"/>
    </row>
    <row r="5661" spans="1:20" ht="13.2" x14ac:dyDescent="0.25">
      <c r="A5661" s="3" t="s">
        <v>12483</v>
      </c>
      <c r="B5661" s="3" t="s">
        <v>59</v>
      </c>
      <c r="C5661" s="3" t="s">
        <v>30</v>
      </c>
      <c r="D5661" s="3" t="s">
        <v>16</v>
      </c>
      <c r="E5661" s="3" t="s">
        <v>17</v>
      </c>
      <c r="F5661" s="3" t="s">
        <v>12484</v>
      </c>
      <c r="G5661" s="3" t="s">
        <v>12485</v>
      </c>
      <c r="H5661" s="3">
        <v>85</v>
      </c>
      <c r="I5661" s="3">
        <v>52.02</v>
      </c>
      <c r="J5661" s="3">
        <v>8</v>
      </c>
      <c r="K5661" s="3">
        <v>416.16</v>
      </c>
      <c r="L5661" s="3" t="s">
        <v>27</v>
      </c>
      <c r="M5661" s="5">
        <v>1</v>
      </c>
      <c r="N5661" s="6" t="str">
        <f>IF(ev_charging_network_usage_!$I5661&lt;=10,"Low",IF(ev_charging_network_usage_!$I5661&lt;=30,"Medium","High"))</f>
        <v>High</v>
      </c>
      <c r="O5661" s="6" t="str">
        <f t="shared" si="357"/>
        <v>Low Satisfaction</v>
      </c>
      <c r="P5661" s="6" t="str">
        <f>IF(ev_charging_network_usage_!$H5661&lt;30,"Short Charging",IF(ev_charging_network_usage_!$H5661&lt;=60,"Medium Charging","Long Charging"))</f>
        <v>Long Charging</v>
      </c>
      <c r="Q5661" s="6">
        <f t="shared" si="356"/>
        <v>2</v>
      </c>
      <c r="R5661" s="30">
        <f t="shared" si="354"/>
        <v>0.27986111111111112</v>
      </c>
      <c r="S5661" s="28">
        <f t="shared" si="355"/>
        <v>45441</v>
      </c>
      <c r="T5661" s="28"/>
    </row>
    <row r="5662" spans="1:20" ht="13.2" x14ac:dyDescent="0.25">
      <c r="A5662" s="7" t="s">
        <v>12486</v>
      </c>
      <c r="B5662" s="7" t="s">
        <v>78</v>
      </c>
      <c r="C5662" s="7" t="s">
        <v>30</v>
      </c>
      <c r="D5662" s="7" t="s">
        <v>34</v>
      </c>
      <c r="E5662" s="7" t="s">
        <v>17</v>
      </c>
      <c r="F5662" s="7" t="s">
        <v>12487</v>
      </c>
      <c r="G5662" s="7" t="s">
        <v>12488</v>
      </c>
      <c r="H5662" s="7">
        <v>37</v>
      </c>
      <c r="I5662" s="7">
        <v>6.52</v>
      </c>
      <c r="J5662" s="7">
        <v>15</v>
      </c>
      <c r="K5662" s="7">
        <v>97.8</v>
      </c>
      <c r="L5662" s="7" t="s">
        <v>23</v>
      </c>
      <c r="M5662" s="9">
        <v>5</v>
      </c>
      <c r="N5662" s="6" t="str">
        <f>IF(ev_charging_network_usage_!$I5662&lt;=10,"Low",IF(ev_charging_network_usage_!$I5662&lt;=30,"Medium","High"))</f>
        <v>Low</v>
      </c>
      <c r="O5662" s="6" t="str">
        <f t="shared" si="357"/>
        <v>High Satisfaction</v>
      </c>
      <c r="P5662" s="6" t="str">
        <f>IF(ev_charging_network_usage_!$H5662&lt;30,"Short Charging",IF(ev_charging_network_usage_!$H5662&lt;=60,"Medium Charging","Long Charging"))</f>
        <v>Medium Charging</v>
      </c>
      <c r="Q5662" s="6">
        <f t="shared" si="356"/>
        <v>2</v>
      </c>
      <c r="R5662" s="30">
        <f t="shared" si="354"/>
        <v>0.76111111111111107</v>
      </c>
      <c r="S5662" s="28">
        <f t="shared" si="355"/>
        <v>45488</v>
      </c>
      <c r="T5662" s="28"/>
    </row>
    <row r="5663" spans="1:20" ht="13.2" x14ac:dyDescent="0.25">
      <c r="A5663" s="3" t="s">
        <v>12489</v>
      </c>
      <c r="B5663" s="3" t="s">
        <v>20</v>
      </c>
      <c r="C5663" s="3" t="s">
        <v>30</v>
      </c>
      <c r="D5663" s="3" t="s">
        <v>16</v>
      </c>
      <c r="E5663" s="3" t="s">
        <v>35</v>
      </c>
      <c r="F5663" s="3" t="s">
        <v>12490</v>
      </c>
      <c r="G5663" s="3" t="s">
        <v>12491</v>
      </c>
      <c r="H5663" s="3">
        <v>31</v>
      </c>
      <c r="I5663" s="3">
        <v>2.48</v>
      </c>
      <c r="J5663" s="3">
        <v>12</v>
      </c>
      <c r="K5663" s="3">
        <v>29.76</v>
      </c>
      <c r="L5663" s="3" t="s">
        <v>38</v>
      </c>
      <c r="M5663" s="5">
        <v>5</v>
      </c>
      <c r="N5663" s="6" t="str">
        <f>IF(ev_charging_network_usage_!$I5663&lt;=10,"Low",IF(ev_charging_network_usage_!$I5663&lt;=30,"Medium","High"))</f>
        <v>Low</v>
      </c>
      <c r="O5663" s="6" t="str">
        <f t="shared" si="357"/>
        <v>High Satisfaction</v>
      </c>
      <c r="P5663" s="6" t="str">
        <f>IF(ev_charging_network_usage_!$H5663&lt;30,"Short Charging",IF(ev_charging_network_usage_!$H5663&lt;=60,"Medium Charging","Long Charging"))</f>
        <v>Medium Charging</v>
      </c>
      <c r="Q5663" s="6">
        <f t="shared" si="356"/>
        <v>2</v>
      </c>
      <c r="R5663" s="30">
        <f t="shared" si="354"/>
        <v>0.42499999999999999</v>
      </c>
      <c r="S5663" s="28">
        <f t="shared" si="355"/>
        <v>45255</v>
      </c>
      <c r="T5663" s="28"/>
    </row>
    <row r="5664" spans="1:20" ht="13.2" x14ac:dyDescent="0.25">
      <c r="A5664" s="7" t="s">
        <v>12492</v>
      </c>
      <c r="B5664" s="7" t="s">
        <v>29</v>
      </c>
      <c r="C5664" s="7" t="s">
        <v>21</v>
      </c>
      <c r="D5664" s="7" t="s">
        <v>34</v>
      </c>
      <c r="E5664" s="7" t="s">
        <v>17</v>
      </c>
      <c r="F5664" s="7" t="s">
        <v>12493</v>
      </c>
      <c r="G5664" s="7" t="s">
        <v>12494</v>
      </c>
      <c r="H5664" s="7">
        <v>118</v>
      </c>
      <c r="I5664" s="7">
        <v>31.95</v>
      </c>
      <c r="J5664" s="7">
        <v>12</v>
      </c>
      <c r="K5664" s="7">
        <v>383.4</v>
      </c>
      <c r="L5664" s="7" t="s">
        <v>18</v>
      </c>
      <c r="M5664" s="9">
        <v>2</v>
      </c>
      <c r="N5664" s="6" t="str">
        <f>IF(ev_charging_network_usage_!$I5664&lt;=10,"Low",IF(ev_charging_network_usage_!$I5664&lt;=30,"Medium","High"))</f>
        <v>High</v>
      </c>
      <c r="O5664" s="6" t="str">
        <f t="shared" si="357"/>
        <v>Low Satisfaction</v>
      </c>
      <c r="P5664" s="6" t="str">
        <f>IF(ev_charging_network_usage_!$H5664&lt;30,"Short Charging",IF(ev_charging_network_usage_!$H5664&lt;=60,"Medium Charging","Long Charging"))</f>
        <v>Long Charging</v>
      </c>
      <c r="Q5664" s="6">
        <f t="shared" si="356"/>
        <v>1</v>
      </c>
      <c r="R5664" s="30">
        <f t="shared" si="354"/>
        <v>0.98541666666666672</v>
      </c>
      <c r="S5664" s="28">
        <f t="shared" si="355"/>
        <v>45376</v>
      </c>
      <c r="T5664" s="28"/>
    </row>
    <row r="5665" spans="1:20" ht="13.2" x14ac:dyDescent="0.25">
      <c r="A5665" s="3" t="s">
        <v>12495</v>
      </c>
      <c r="B5665" s="3" t="s">
        <v>59</v>
      </c>
      <c r="C5665" s="3" t="s">
        <v>15</v>
      </c>
      <c r="D5665" s="3" t="s">
        <v>22</v>
      </c>
      <c r="E5665" s="3" t="s">
        <v>35</v>
      </c>
      <c r="F5665" s="3" t="s">
        <v>12496</v>
      </c>
      <c r="G5665" s="3" t="s">
        <v>12497</v>
      </c>
      <c r="H5665" s="3">
        <v>77</v>
      </c>
      <c r="I5665" s="3">
        <v>2.36</v>
      </c>
      <c r="J5665" s="3">
        <v>12</v>
      </c>
      <c r="K5665" s="3">
        <v>28.32</v>
      </c>
      <c r="L5665" s="3" t="s">
        <v>27</v>
      </c>
      <c r="M5665" s="5">
        <v>1</v>
      </c>
      <c r="N5665" s="6" t="str">
        <f>IF(ev_charging_network_usage_!$I5665&lt;=10,"Low",IF(ev_charging_network_usage_!$I5665&lt;=30,"Medium","High"))</f>
        <v>Low</v>
      </c>
      <c r="O5665" s="6" t="str">
        <f t="shared" si="357"/>
        <v>Low Satisfaction</v>
      </c>
      <c r="P5665" s="6" t="str">
        <f>IF(ev_charging_network_usage_!$H5665&lt;30,"Short Charging",IF(ev_charging_network_usage_!$H5665&lt;=60,"Medium Charging","Long Charging"))</f>
        <v>Long Charging</v>
      </c>
      <c r="Q5665" s="6">
        <f t="shared" si="356"/>
        <v>3</v>
      </c>
      <c r="R5665" s="30">
        <f t="shared" si="354"/>
        <v>0.27777777777777779</v>
      </c>
      <c r="S5665" s="28">
        <f t="shared" si="355"/>
        <v>45254</v>
      </c>
      <c r="T5665" s="28"/>
    </row>
    <row r="5666" spans="1:20" ht="13.2" x14ac:dyDescent="0.25">
      <c r="A5666" s="7" t="s">
        <v>12498</v>
      </c>
      <c r="B5666" s="7" t="s">
        <v>14</v>
      </c>
      <c r="C5666" s="7" t="s">
        <v>15</v>
      </c>
      <c r="D5666" s="7" t="s">
        <v>16</v>
      </c>
      <c r="E5666" s="7" t="s">
        <v>35</v>
      </c>
      <c r="F5666" s="8">
        <v>45108.202777777777</v>
      </c>
      <c r="G5666" s="8">
        <v>45108.218055555553</v>
      </c>
      <c r="H5666" s="7">
        <v>22</v>
      </c>
      <c r="I5666" s="7">
        <v>53.43</v>
      </c>
      <c r="J5666" s="7">
        <v>15</v>
      </c>
      <c r="K5666" s="7">
        <v>801.45</v>
      </c>
      <c r="L5666" s="7" t="s">
        <v>23</v>
      </c>
      <c r="M5666" s="9">
        <v>5</v>
      </c>
      <c r="N5666" s="6" t="str">
        <f>IF(ev_charging_network_usage_!$I5666&lt;=10,"Low",IF(ev_charging_network_usage_!$I5666&lt;=30,"Medium","High"))</f>
        <v>High</v>
      </c>
      <c r="O5666" s="6" t="str">
        <f t="shared" si="357"/>
        <v>High Satisfaction</v>
      </c>
      <c r="P5666" s="6" t="str">
        <f>IF(ev_charging_network_usage_!$H5666&lt;30,"Short Charging",IF(ev_charging_network_usage_!$H5666&lt;=60,"Medium Charging","Long Charging"))</f>
        <v>Short Charging</v>
      </c>
      <c r="Q5666" s="6">
        <f t="shared" si="356"/>
        <v>3</v>
      </c>
      <c r="R5666" s="30">
        <f t="shared" si="354"/>
        <v>0.20277777777777778</v>
      </c>
      <c r="S5666" s="28">
        <f t="shared" si="355"/>
        <v>45108</v>
      </c>
      <c r="T5666" s="28"/>
    </row>
    <row r="5667" spans="1:20" ht="13.2" x14ac:dyDescent="0.25">
      <c r="A5667" s="3" t="s">
        <v>12499</v>
      </c>
      <c r="B5667" s="3" t="s">
        <v>59</v>
      </c>
      <c r="C5667" s="3" t="s">
        <v>15</v>
      </c>
      <c r="D5667" s="3" t="s">
        <v>31</v>
      </c>
      <c r="E5667" s="3" t="s">
        <v>17</v>
      </c>
      <c r="F5667" s="3" t="s">
        <v>9052</v>
      </c>
      <c r="G5667" s="3" t="s">
        <v>12500</v>
      </c>
      <c r="H5667" s="3">
        <v>78</v>
      </c>
      <c r="I5667" s="3">
        <v>22.46</v>
      </c>
      <c r="J5667" s="3">
        <v>8</v>
      </c>
      <c r="K5667" s="3">
        <v>179.68</v>
      </c>
      <c r="L5667" s="3" t="s">
        <v>18</v>
      </c>
      <c r="M5667" s="5">
        <v>5</v>
      </c>
      <c r="N5667" s="6" t="str">
        <f>IF(ev_charging_network_usage_!$I5667&lt;=10,"Low",IF(ev_charging_network_usage_!$I5667&lt;=30,"Medium","High"))</f>
        <v>Medium</v>
      </c>
      <c r="O5667" s="6" t="str">
        <f t="shared" si="357"/>
        <v>High Satisfaction</v>
      </c>
      <c r="P5667" s="6" t="str">
        <f>IF(ev_charging_network_usage_!$H5667&lt;30,"Short Charging",IF(ev_charging_network_usage_!$H5667&lt;=60,"Medium Charging","Long Charging"))</f>
        <v>Long Charging</v>
      </c>
      <c r="Q5667" s="6">
        <f t="shared" si="356"/>
        <v>3</v>
      </c>
      <c r="R5667" s="30">
        <f t="shared" si="354"/>
        <v>0.72361111111111109</v>
      </c>
      <c r="S5667" s="28">
        <f t="shared" si="355"/>
        <v>45212</v>
      </c>
      <c r="T5667" s="28"/>
    </row>
    <row r="5668" spans="1:20" ht="13.2" x14ac:dyDescent="0.25">
      <c r="A5668" s="7" t="s">
        <v>12501</v>
      </c>
      <c r="B5668" s="7" t="s">
        <v>78</v>
      </c>
      <c r="C5668" s="7" t="s">
        <v>30</v>
      </c>
      <c r="D5668" s="7" t="s">
        <v>16</v>
      </c>
      <c r="E5668" s="7" t="s">
        <v>35</v>
      </c>
      <c r="F5668" s="7" t="s">
        <v>12502</v>
      </c>
      <c r="G5668" s="7" t="s">
        <v>12503</v>
      </c>
      <c r="H5668" s="7">
        <v>23</v>
      </c>
      <c r="I5668" s="7">
        <v>12.35</v>
      </c>
      <c r="J5668" s="7">
        <v>10</v>
      </c>
      <c r="K5668" s="7">
        <v>123.5</v>
      </c>
      <c r="L5668" s="7" t="s">
        <v>27</v>
      </c>
      <c r="M5668" s="9">
        <v>1</v>
      </c>
      <c r="N5668" s="6" t="str">
        <f>IF(ev_charging_network_usage_!$I5668&lt;=10,"Low",IF(ev_charging_network_usage_!$I5668&lt;=30,"Medium","High"))</f>
        <v>Medium</v>
      </c>
      <c r="O5668" s="6" t="str">
        <f t="shared" si="357"/>
        <v>Low Satisfaction</v>
      </c>
      <c r="P5668" s="6" t="str">
        <f>IF(ev_charging_network_usage_!$H5668&lt;30,"Short Charging",IF(ev_charging_network_usage_!$H5668&lt;=60,"Medium Charging","Long Charging"))</f>
        <v>Short Charging</v>
      </c>
      <c r="Q5668" s="6">
        <f t="shared" si="356"/>
        <v>2</v>
      </c>
      <c r="R5668" s="30">
        <f t="shared" si="354"/>
        <v>0.94930555555555551</v>
      </c>
      <c r="S5668" s="28">
        <f t="shared" si="355"/>
        <v>45126</v>
      </c>
      <c r="T5668" s="28"/>
    </row>
    <row r="5669" spans="1:20" ht="13.2" x14ac:dyDescent="0.25">
      <c r="A5669" s="3" t="s">
        <v>12504</v>
      </c>
      <c r="B5669" s="3" t="s">
        <v>43</v>
      </c>
      <c r="C5669" s="3" t="s">
        <v>15</v>
      </c>
      <c r="D5669" s="3" t="s">
        <v>31</v>
      </c>
      <c r="E5669" s="3" t="s">
        <v>35</v>
      </c>
      <c r="F5669" s="10">
        <v>45270.887499999997</v>
      </c>
      <c r="G5669" s="10">
        <v>45270.965277777781</v>
      </c>
      <c r="H5669" s="3">
        <v>112</v>
      </c>
      <c r="I5669" s="3">
        <v>56.23</v>
      </c>
      <c r="J5669" s="3">
        <v>12</v>
      </c>
      <c r="K5669" s="3">
        <v>674.76</v>
      </c>
      <c r="L5669" s="3" t="s">
        <v>23</v>
      </c>
      <c r="M5669" s="5">
        <v>1</v>
      </c>
      <c r="N5669" s="6" t="str">
        <f>IF(ev_charging_network_usage_!$I5669&lt;=10,"Low",IF(ev_charging_network_usage_!$I5669&lt;=30,"Medium","High"))</f>
        <v>High</v>
      </c>
      <c r="O5669" s="6" t="str">
        <f t="shared" si="357"/>
        <v>Low Satisfaction</v>
      </c>
      <c r="P5669" s="6" t="str">
        <f>IF(ev_charging_network_usage_!$H5669&lt;30,"Short Charging",IF(ev_charging_network_usage_!$H5669&lt;=60,"Medium Charging","Long Charging"))</f>
        <v>Long Charging</v>
      </c>
      <c r="Q5669" s="6">
        <f t="shared" si="356"/>
        <v>3</v>
      </c>
      <c r="R5669" s="30">
        <f t="shared" si="354"/>
        <v>0.88749999999999996</v>
      </c>
      <c r="S5669" s="28">
        <f t="shared" si="355"/>
        <v>45270</v>
      </c>
      <c r="T5669" s="28"/>
    </row>
    <row r="5670" spans="1:20" ht="13.2" x14ac:dyDescent="0.25">
      <c r="A5670" s="7" t="s">
        <v>12505</v>
      </c>
      <c r="B5670" s="7" t="s">
        <v>43</v>
      </c>
      <c r="C5670" s="7" t="s">
        <v>15</v>
      </c>
      <c r="D5670" s="7" t="s">
        <v>16</v>
      </c>
      <c r="E5670" s="7" t="s">
        <v>35</v>
      </c>
      <c r="F5670" s="7" t="s">
        <v>12506</v>
      </c>
      <c r="G5670" s="7" t="s">
        <v>12507</v>
      </c>
      <c r="H5670" s="7">
        <v>59</v>
      </c>
      <c r="I5670" s="7">
        <v>48.14</v>
      </c>
      <c r="J5670" s="7">
        <v>8</v>
      </c>
      <c r="K5670" s="7">
        <v>385.12</v>
      </c>
      <c r="L5670" s="7" t="s">
        <v>23</v>
      </c>
      <c r="M5670" s="9">
        <v>2</v>
      </c>
      <c r="N5670" s="6" t="str">
        <f>IF(ev_charging_network_usage_!$I5670&lt;=10,"Low",IF(ev_charging_network_usage_!$I5670&lt;=30,"Medium","High"))</f>
        <v>High</v>
      </c>
      <c r="O5670" s="6" t="str">
        <f t="shared" si="357"/>
        <v>Low Satisfaction</v>
      </c>
      <c r="P5670" s="6" t="str">
        <f>IF(ev_charging_network_usage_!$H5670&lt;30,"Short Charging",IF(ev_charging_network_usage_!$H5670&lt;=60,"Medium Charging","Long Charging"))</f>
        <v>Medium Charging</v>
      </c>
      <c r="Q5670" s="6">
        <f t="shared" si="356"/>
        <v>3</v>
      </c>
      <c r="R5670" s="30">
        <f t="shared" si="354"/>
        <v>1.3888888888888888E-2</v>
      </c>
      <c r="S5670" s="28">
        <f t="shared" si="355"/>
        <v>45317</v>
      </c>
      <c r="T5670" s="28"/>
    </row>
    <row r="5671" spans="1:20" ht="13.2" x14ac:dyDescent="0.25">
      <c r="A5671" s="3" t="s">
        <v>12508</v>
      </c>
      <c r="B5671" s="3" t="s">
        <v>20</v>
      </c>
      <c r="C5671" s="3" t="s">
        <v>30</v>
      </c>
      <c r="D5671" s="3" t="s">
        <v>22</v>
      </c>
      <c r="E5671" s="3" t="s">
        <v>17</v>
      </c>
      <c r="F5671" s="3" t="s">
        <v>12509</v>
      </c>
      <c r="G5671" s="3" t="s">
        <v>12510</v>
      </c>
      <c r="H5671" s="3">
        <v>61</v>
      </c>
      <c r="I5671" s="3">
        <v>36.659999999999997</v>
      </c>
      <c r="J5671" s="3">
        <v>12</v>
      </c>
      <c r="K5671" s="3">
        <v>439.92</v>
      </c>
      <c r="L5671" s="3" t="s">
        <v>27</v>
      </c>
      <c r="M5671" s="5">
        <v>5</v>
      </c>
      <c r="N5671" s="6" t="str">
        <f>IF(ev_charging_network_usage_!$I5671&lt;=10,"Low",IF(ev_charging_network_usage_!$I5671&lt;=30,"Medium","High"))</f>
        <v>High</v>
      </c>
      <c r="O5671" s="6" t="str">
        <f t="shared" si="357"/>
        <v>High Satisfaction</v>
      </c>
      <c r="P5671" s="6" t="str">
        <f>IF(ev_charging_network_usage_!$H5671&lt;30,"Short Charging",IF(ev_charging_network_usage_!$H5671&lt;=60,"Medium Charging","Long Charging"))</f>
        <v>Long Charging</v>
      </c>
      <c r="Q5671" s="6">
        <f t="shared" si="356"/>
        <v>2</v>
      </c>
      <c r="R5671" s="30">
        <f t="shared" si="354"/>
        <v>0.88611111111111107</v>
      </c>
      <c r="S5671" s="28">
        <f t="shared" si="355"/>
        <v>45621</v>
      </c>
      <c r="T5671" s="28"/>
    </row>
    <row r="5672" spans="1:20" ht="13.2" x14ac:dyDescent="0.25">
      <c r="A5672" s="7" t="s">
        <v>12511</v>
      </c>
      <c r="B5672" s="7" t="s">
        <v>55</v>
      </c>
      <c r="C5672" s="7" t="s">
        <v>21</v>
      </c>
      <c r="D5672" s="7" t="s">
        <v>34</v>
      </c>
      <c r="E5672" s="7" t="s">
        <v>35</v>
      </c>
      <c r="F5672" s="7" t="s">
        <v>12512</v>
      </c>
      <c r="G5672" s="7" t="s">
        <v>12513</v>
      </c>
      <c r="H5672" s="7">
        <v>46</v>
      </c>
      <c r="I5672" s="7">
        <v>16.760000000000002</v>
      </c>
      <c r="J5672" s="7">
        <v>10</v>
      </c>
      <c r="K5672" s="7">
        <v>167.6</v>
      </c>
      <c r="L5672" s="7" t="s">
        <v>23</v>
      </c>
      <c r="M5672" s="9">
        <v>1</v>
      </c>
      <c r="N5672" s="6" t="str">
        <f>IF(ev_charging_network_usage_!$I5672&lt;=10,"Low",IF(ev_charging_network_usage_!$I5672&lt;=30,"Medium","High"))</f>
        <v>Medium</v>
      </c>
      <c r="O5672" s="6" t="str">
        <f t="shared" si="357"/>
        <v>Low Satisfaction</v>
      </c>
      <c r="P5672" s="6" t="str">
        <f>IF(ev_charging_network_usage_!$H5672&lt;30,"Short Charging",IF(ev_charging_network_usage_!$H5672&lt;=60,"Medium Charging","Long Charging"))</f>
        <v>Medium Charging</v>
      </c>
      <c r="Q5672" s="6">
        <f t="shared" si="356"/>
        <v>1</v>
      </c>
      <c r="R5672" s="30">
        <f t="shared" si="354"/>
        <v>0.35069444444444442</v>
      </c>
      <c r="S5672" s="28">
        <f t="shared" si="355"/>
        <v>45469</v>
      </c>
      <c r="T5672" s="28"/>
    </row>
    <row r="5673" spans="1:20" ht="13.2" x14ac:dyDescent="0.25">
      <c r="A5673" s="3" t="s">
        <v>12514</v>
      </c>
      <c r="B5673" s="3" t="s">
        <v>43</v>
      </c>
      <c r="C5673" s="3" t="s">
        <v>15</v>
      </c>
      <c r="D5673" s="3" t="s">
        <v>31</v>
      </c>
      <c r="E5673" s="3" t="s">
        <v>35</v>
      </c>
      <c r="F5673" s="3" t="s">
        <v>12515</v>
      </c>
      <c r="G5673" s="3" t="s">
        <v>12516</v>
      </c>
      <c r="H5673" s="3">
        <v>86</v>
      </c>
      <c r="I5673" s="3">
        <v>44.03</v>
      </c>
      <c r="J5673" s="3">
        <v>12</v>
      </c>
      <c r="K5673" s="3">
        <v>528.36</v>
      </c>
      <c r="L5673" s="3" t="s">
        <v>23</v>
      </c>
      <c r="M5673" s="5">
        <v>2</v>
      </c>
      <c r="N5673" s="6" t="str">
        <f>IF(ev_charging_network_usage_!$I5673&lt;=10,"Low",IF(ev_charging_network_usage_!$I5673&lt;=30,"Medium","High"))</f>
        <v>High</v>
      </c>
      <c r="O5673" s="6" t="str">
        <f t="shared" si="357"/>
        <v>Low Satisfaction</v>
      </c>
      <c r="P5673" s="6" t="str">
        <f>IF(ev_charging_network_usage_!$H5673&lt;30,"Short Charging",IF(ev_charging_network_usage_!$H5673&lt;=60,"Medium Charging","Long Charging"))</f>
        <v>Long Charging</v>
      </c>
      <c r="Q5673" s="6">
        <f t="shared" si="356"/>
        <v>3</v>
      </c>
      <c r="R5673" s="30">
        <f t="shared" si="354"/>
        <v>0.91736111111111107</v>
      </c>
      <c r="S5673" s="28">
        <f t="shared" si="355"/>
        <v>45124</v>
      </c>
      <c r="T5673" s="28"/>
    </row>
    <row r="5674" spans="1:20" ht="13.2" x14ac:dyDescent="0.25">
      <c r="A5674" s="7" t="s">
        <v>12517</v>
      </c>
      <c r="B5674" s="7" t="s">
        <v>78</v>
      </c>
      <c r="C5674" s="7" t="s">
        <v>15</v>
      </c>
      <c r="D5674" s="7" t="s">
        <v>31</v>
      </c>
      <c r="E5674" s="7" t="s">
        <v>35</v>
      </c>
      <c r="F5674" s="11">
        <v>45575.887499999997</v>
      </c>
      <c r="G5674" s="11">
        <v>45575.963194444441</v>
      </c>
      <c r="H5674" s="7">
        <v>109</v>
      </c>
      <c r="I5674" s="7">
        <v>21.78</v>
      </c>
      <c r="J5674" s="7">
        <v>10</v>
      </c>
      <c r="K5674" s="7">
        <v>217.8</v>
      </c>
      <c r="L5674" s="7" t="s">
        <v>23</v>
      </c>
      <c r="M5674" s="9">
        <v>3</v>
      </c>
      <c r="N5674" s="6" t="str">
        <f>IF(ev_charging_network_usage_!$I5674&lt;=10,"Low",IF(ev_charging_network_usage_!$I5674&lt;=30,"Medium","High"))</f>
        <v>Medium</v>
      </c>
      <c r="O5674" s="6" t="str">
        <f t="shared" si="357"/>
        <v>Medium Satisfaction</v>
      </c>
      <c r="P5674" s="6" t="str">
        <f>IF(ev_charging_network_usage_!$H5674&lt;30,"Short Charging",IF(ev_charging_network_usage_!$H5674&lt;=60,"Medium Charging","Long Charging"))</f>
        <v>Long Charging</v>
      </c>
      <c r="Q5674" s="6">
        <f t="shared" si="356"/>
        <v>3</v>
      </c>
      <c r="R5674" s="30">
        <f t="shared" si="354"/>
        <v>0.88749999999999996</v>
      </c>
      <c r="S5674" s="28">
        <f t="shared" si="355"/>
        <v>45575</v>
      </c>
      <c r="T5674" s="28"/>
    </row>
    <row r="5675" spans="1:20" ht="13.2" x14ac:dyDescent="0.25">
      <c r="A5675" s="3" t="s">
        <v>12518</v>
      </c>
      <c r="B5675" s="3" t="s">
        <v>59</v>
      </c>
      <c r="C5675" s="3" t="s">
        <v>15</v>
      </c>
      <c r="D5675" s="3" t="s">
        <v>22</v>
      </c>
      <c r="E5675" s="3" t="s">
        <v>35</v>
      </c>
      <c r="F5675" s="3" t="s">
        <v>12519</v>
      </c>
      <c r="G5675" s="3" t="s">
        <v>12520</v>
      </c>
      <c r="H5675" s="3">
        <v>98</v>
      </c>
      <c r="I5675" s="3">
        <v>43.41</v>
      </c>
      <c r="J5675" s="3">
        <v>15</v>
      </c>
      <c r="K5675" s="3">
        <v>651.15</v>
      </c>
      <c r="L5675" s="3" t="s">
        <v>27</v>
      </c>
      <c r="M5675" s="5">
        <v>2</v>
      </c>
      <c r="N5675" s="6" t="str">
        <f>IF(ev_charging_network_usage_!$I5675&lt;=10,"Low",IF(ev_charging_network_usage_!$I5675&lt;=30,"Medium","High"))</f>
        <v>High</v>
      </c>
      <c r="O5675" s="6" t="str">
        <f t="shared" si="357"/>
        <v>Low Satisfaction</v>
      </c>
      <c r="P5675" s="6" t="str">
        <f>IF(ev_charging_network_usage_!$H5675&lt;30,"Short Charging",IF(ev_charging_network_usage_!$H5675&lt;=60,"Medium Charging","Long Charging"))</f>
        <v>Long Charging</v>
      </c>
      <c r="Q5675" s="6">
        <f t="shared" si="356"/>
        <v>3</v>
      </c>
      <c r="R5675" s="30">
        <f t="shared" si="354"/>
        <v>0.82430555555555551</v>
      </c>
      <c r="S5675" s="28">
        <f t="shared" si="355"/>
        <v>45038</v>
      </c>
      <c r="T5675" s="28"/>
    </row>
    <row r="5676" spans="1:20" ht="13.2" x14ac:dyDescent="0.25">
      <c r="A5676" s="7" t="s">
        <v>12521</v>
      </c>
      <c r="B5676" s="7" t="s">
        <v>55</v>
      </c>
      <c r="C5676" s="7" t="s">
        <v>30</v>
      </c>
      <c r="D5676" s="7" t="s">
        <v>22</v>
      </c>
      <c r="E5676" s="7" t="s">
        <v>35</v>
      </c>
      <c r="F5676" s="8">
        <v>45362.863888888889</v>
      </c>
      <c r="G5676" s="8">
        <v>45362.895138888889</v>
      </c>
      <c r="H5676" s="7">
        <v>45</v>
      </c>
      <c r="I5676" s="7">
        <v>11.41</v>
      </c>
      <c r="J5676" s="7">
        <v>8</v>
      </c>
      <c r="K5676" s="7">
        <v>91.28</v>
      </c>
      <c r="L5676" s="7" t="s">
        <v>23</v>
      </c>
      <c r="M5676" s="9">
        <v>3</v>
      </c>
      <c r="N5676" s="6" t="str">
        <f>IF(ev_charging_network_usage_!$I5676&lt;=10,"Low",IF(ev_charging_network_usage_!$I5676&lt;=30,"Medium","High"))</f>
        <v>Medium</v>
      </c>
      <c r="O5676" s="6" t="str">
        <f t="shared" si="357"/>
        <v>Medium Satisfaction</v>
      </c>
      <c r="P5676" s="6" t="str">
        <f>IF(ev_charging_network_usage_!$H5676&lt;30,"Short Charging",IF(ev_charging_network_usage_!$H5676&lt;=60,"Medium Charging","Long Charging"))</f>
        <v>Medium Charging</v>
      </c>
      <c r="Q5676" s="6">
        <f t="shared" si="356"/>
        <v>2</v>
      </c>
      <c r="R5676" s="30">
        <f t="shared" si="354"/>
        <v>0.86388888888888893</v>
      </c>
      <c r="S5676" s="28">
        <f t="shared" si="355"/>
        <v>45362</v>
      </c>
      <c r="T5676" s="28"/>
    </row>
    <row r="5677" spans="1:20" ht="13.2" x14ac:dyDescent="0.25">
      <c r="A5677" s="3" t="s">
        <v>12522</v>
      </c>
      <c r="B5677" s="3" t="s">
        <v>55</v>
      </c>
      <c r="C5677" s="3" t="s">
        <v>15</v>
      </c>
      <c r="D5677" s="3" t="s">
        <v>31</v>
      </c>
      <c r="E5677" s="3" t="s">
        <v>17</v>
      </c>
      <c r="F5677" s="4">
        <v>45633.385416666664</v>
      </c>
      <c r="G5677" s="4">
        <v>45633.408333333333</v>
      </c>
      <c r="H5677" s="3">
        <v>33</v>
      </c>
      <c r="I5677" s="3">
        <v>58.49</v>
      </c>
      <c r="J5677" s="3">
        <v>15</v>
      </c>
      <c r="K5677" s="3">
        <v>877.35</v>
      </c>
      <c r="L5677" s="3" t="s">
        <v>23</v>
      </c>
      <c r="M5677" s="5">
        <v>1</v>
      </c>
      <c r="N5677" s="6" t="str">
        <f>IF(ev_charging_network_usage_!$I5677&lt;=10,"Low",IF(ev_charging_network_usage_!$I5677&lt;=30,"Medium","High"))</f>
        <v>High</v>
      </c>
      <c r="O5677" s="6" t="str">
        <f t="shared" si="357"/>
        <v>Low Satisfaction</v>
      </c>
      <c r="P5677" s="6" t="str">
        <f>IF(ev_charging_network_usage_!$H5677&lt;30,"Short Charging",IF(ev_charging_network_usage_!$H5677&lt;=60,"Medium Charging","Long Charging"))</f>
        <v>Medium Charging</v>
      </c>
      <c r="Q5677" s="6">
        <f t="shared" si="356"/>
        <v>3</v>
      </c>
      <c r="R5677" s="30">
        <f t="shared" si="354"/>
        <v>0.38541666666666669</v>
      </c>
      <c r="S5677" s="28">
        <f t="shared" si="355"/>
        <v>45633</v>
      </c>
      <c r="T5677" s="28"/>
    </row>
    <row r="5678" spans="1:20" ht="13.2" x14ac:dyDescent="0.25">
      <c r="A5678" s="7" t="s">
        <v>12523</v>
      </c>
      <c r="B5678" s="7" t="s">
        <v>48</v>
      </c>
      <c r="C5678" s="7" t="s">
        <v>21</v>
      </c>
      <c r="D5678" s="7" t="s">
        <v>22</v>
      </c>
      <c r="E5678" s="7" t="s">
        <v>35</v>
      </c>
      <c r="F5678" s="7" t="s">
        <v>12524</v>
      </c>
      <c r="G5678" s="7" t="s">
        <v>12525</v>
      </c>
      <c r="H5678" s="7">
        <v>91</v>
      </c>
      <c r="I5678" s="7">
        <v>31.67</v>
      </c>
      <c r="J5678" s="7">
        <v>12</v>
      </c>
      <c r="K5678" s="7">
        <v>380.04</v>
      </c>
      <c r="L5678" s="7" t="s">
        <v>38</v>
      </c>
      <c r="M5678" s="9">
        <v>3</v>
      </c>
      <c r="N5678" s="6" t="str">
        <f>IF(ev_charging_network_usage_!$I5678&lt;=10,"Low",IF(ev_charging_network_usage_!$I5678&lt;=30,"Medium","High"))</f>
        <v>High</v>
      </c>
      <c r="O5678" s="6" t="str">
        <f t="shared" si="357"/>
        <v>Medium Satisfaction</v>
      </c>
      <c r="P5678" s="6" t="str">
        <f>IF(ev_charging_network_usage_!$H5678&lt;30,"Short Charging",IF(ev_charging_network_usage_!$H5678&lt;=60,"Medium Charging","Long Charging"))</f>
        <v>Long Charging</v>
      </c>
      <c r="Q5678" s="6">
        <f t="shared" si="356"/>
        <v>1</v>
      </c>
      <c r="R5678" s="30">
        <f t="shared" si="354"/>
        <v>0.96458333333333335</v>
      </c>
      <c r="S5678" s="28">
        <f t="shared" si="355"/>
        <v>45275</v>
      </c>
      <c r="T5678" s="28"/>
    </row>
    <row r="5679" spans="1:20" ht="13.2" x14ac:dyDescent="0.25">
      <c r="A5679" s="3" t="s">
        <v>12526</v>
      </c>
      <c r="B5679" s="3" t="s">
        <v>59</v>
      </c>
      <c r="C5679" s="3" t="s">
        <v>30</v>
      </c>
      <c r="D5679" s="3" t="s">
        <v>34</v>
      </c>
      <c r="E5679" s="3" t="s">
        <v>17</v>
      </c>
      <c r="F5679" s="4">
        <v>45119.955555555556</v>
      </c>
      <c r="G5679" s="4">
        <v>45119.988888888889</v>
      </c>
      <c r="H5679" s="3">
        <v>48</v>
      </c>
      <c r="I5679" s="3">
        <v>2.99</v>
      </c>
      <c r="J5679" s="3">
        <v>15</v>
      </c>
      <c r="K5679" s="3">
        <v>44.85</v>
      </c>
      <c r="L5679" s="3" t="s">
        <v>27</v>
      </c>
      <c r="M5679" s="5">
        <v>3</v>
      </c>
      <c r="N5679" s="6" t="str">
        <f>IF(ev_charging_network_usage_!$I5679&lt;=10,"Low",IF(ev_charging_network_usage_!$I5679&lt;=30,"Medium","High"))</f>
        <v>Low</v>
      </c>
      <c r="O5679" s="6" t="str">
        <f t="shared" si="357"/>
        <v>Medium Satisfaction</v>
      </c>
      <c r="P5679" s="6" t="str">
        <f>IF(ev_charging_network_usage_!$H5679&lt;30,"Short Charging",IF(ev_charging_network_usage_!$H5679&lt;=60,"Medium Charging","Long Charging"))</f>
        <v>Medium Charging</v>
      </c>
      <c r="Q5679" s="6">
        <f t="shared" si="356"/>
        <v>2</v>
      </c>
      <c r="R5679" s="30">
        <f t="shared" si="354"/>
        <v>0.9555555555555556</v>
      </c>
      <c r="S5679" s="28">
        <f t="shared" si="355"/>
        <v>45119</v>
      </c>
      <c r="T5679" s="28"/>
    </row>
    <row r="5680" spans="1:20" ht="13.2" x14ac:dyDescent="0.25">
      <c r="A5680" s="7" t="s">
        <v>12527</v>
      </c>
      <c r="B5680" s="7" t="s">
        <v>20</v>
      </c>
      <c r="C5680" s="7" t="s">
        <v>21</v>
      </c>
      <c r="D5680" s="7" t="s">
        <v>22</v>
      </c>
      <c r="E5680" s="7" t="s">
        <v>35</v>
      </c>
      <c r="F5680" s="7" t="s">
        <v>12528</v>
      </c>
      <c r="G5680" s="7" t="s">
        <v>12529</v>
      </c>
      <c r="H5680" s="7">
        <v>106</v>
      </c>
      <c r="I5680" s="7">
        <v>30.9</v>
      </c>
      <c r="J5680" s="7">
        <v>15</v>
      </c>
      <c r="K5680" s="7">
        <v>463.5</v>
      </c>
      <c r="L5680" s="7" t="s">
        <v>27</v>
      </c>
      <c r="M5680" s="9">
        <v>5</v>
      </c>
      <c r="N5680" s="6" t="str">
        <f>IF(ev_charging_network_usage_!$I5680&lt;=10,"Low",IF(ev_charging_network_usage_!$I5680&lt;=30,"Medium","High"))</f>
        <v>High</v>
      </c>
      <c r="O5680" s="6" t="str">
        <f t="shared" si="357"/>
        <v>High Satisfaction</v>
      </c>
      <c r="P5680" s="6" t="str">
        <f>IF(ev_charging_network_usage_!$H5680&lt;30,"Short Charging",IF(ev_charging_network_usage_!$H5680&lt;=60,"Medium Charging","Long Charging"))</f>
        <v>Long Charging</v>
      </c>
      <c r="Q5680" s="6">
        <f t="shared" si="356"/>
        <v>1</v>
      </c>
      <c r="R5680" s="30">
        <f t="shared" si="354"/>
        <v>0.90694444444444444</v>
      </c>
      <c r="S5680" s="28">
        <f t="shared" si="355"/>
        <v>45307</v>
      </c>
      <c r="T5680" s="28"/>
    </row>
    <row r="5681" spans="1:20" ht="13.2" x14ac:dyDescent="0.25">
      <c r="A5681" s="3" t="s">
        <v>12530</v>
      </c>
      <c r="B5681" s="3" t="s">
        <v>29</v>
      </c>
      <c r="C5681" s="3" t="s">
        <v>30</v>
      </c>
      <c r="D5681" s="3" t="s">
        <v>22</v>
      </c>
      <c r="E5681" s="3" t="s">
        <v>35</v>
      </c>
      <c r="F5681" s="4">
        <v>45387.584722222222</v>
      </c>
      <c r="G5681" s="4">
        <v>45387.663194444445</v>
      </c>
      <c r="H5681" s="3">
        <v>113</v>
      </c>
      <c r="I5681" s="3">
        <v>12.84</v>
      </c>
      <c r="J5681" s="3">
        <v>8</v>
      </c>
      <c r="K5681" s="3">
        <v>102.72</v>
      </c>
      <c r="L5681" s="3" t="s">
        <v>23</v>
      </c>
      <c r="M5681" s="5">
        <v>4</v>
      </c>
      <c r="N5681" s="6" t="str">
        <f>IF(ev_charging_network_usage_!$I5681&lt;=10,"Low",IF(ev_charging_network_usage_!$I5681&lt;=30,"Medium","High"))</f>
        <v>Medium</v>
      </c>
      <c r="O5681" s="6" t="str">
        <f t="shared" si="357"/>
        <v>Medium Satisfaction</v>
      </c>
      <c r="P5681" s="6" t="str">
        <f>IF(ev_charging_network_usage_!$H5681&lt;30,"Short Charging",IF(ev_charging_network_usage_!$H5681&lt;=60,"Medium Charging","Long Charging"))</f>
        <v>Long Charging</v>
      </c>
      <c r="Q5681" s="6">
        <f t="shared" si="356"/>
        <v>2</v>
      </c>
      <c r="R5681" s="30">
        <f t="shared" si="354"/>
        <v>0.58472222222222225</v>
      </c>
      <c r="S5681" s="28">
        <f t="shared" si="355"/>
        <v>45387</v>
      </c>
      <c r="T5681" s="28"/>
    </row>
    <row r="5682" spans="1:20" ht="13.2" x14ac:dyDescent="0.25">
      <c r="A5682" s="7" t="s">
        <v>12531</v>
      </c>
      <c r="B5682" s="7" t="s">
        <v>29</v>
      </c>
      <c r="C5682" s="7" t="s">
        <v>30</v>
      </c>
      <c r="D5682" s="7" t="s">
        <v>16</v>
      </c>
      <c r="E5682" s="7" t="s">
        <v>35</v>
      </c>
      <c r="F5682" s="7" t="s">
        <v>12532</v>
      </c>
      <c r="G5682" s="7" t="s">
        <v>12533</v>
      </c>
      <c r="H5682" s="7">
        <v>56</v>
      </c>
      <c r="I5682" s="7">
        <v>56.67</v>
      </c>
      <c r="J5682" s="7">
        <v>15</v>
      </c>
      <c r="K5682" s="7">
        <v>850.05</v>
      </c>
      <c r="L5682" s="7" t="s">
        <v>23</v>
      </c>
      <c r="M5682" s="9">
        <v>2</v>
      </c>
      <c r="N5682" s="6" t="str">
        <f>IF(ev_charging_network_usage_!$I5682&lt;=10,"Low",IF(ev_charging_network_usage_!$I5682&lt;=30,"Medium","High"))</f>
        <v>High</v>
      </c>
      <c r="O5682" s="6" t="str">
        <f t="shared" si="357"/>
        <v>Low Satisfaction</v>
      </c>
      <c r="P5682" s="6" t="str">
        <f>IF(ev_charging_network_usage_!$H5682&lt;30,"Short Charging",IF(ev_charging_network_usage_!$H5682&lt;=60,"Medium Charging","Long Charging"))</f>
        <v>Medium Charging</v>
      </c>
      <c r="Q5682" s="6">
        <f t="shared" si="356"/>
        <v>2</v>
      </c>
      <c r="R5682" s="30">
        <f t="shared" si="354"/>
        <v>0.50069444444444444</v>
      </c>
      <c r="S5682" s="28">
        <f t="shared" si="355"/>
        <v>45155</v>
      </c>
      <c r="T5682" s="28"/>
    </row>
    <row r="5683" spans="1:20" ht="13.2" x14ac:dyDescent="0.25">
      <c r="A5683" s="3" t="s">
        <v>12534</v>
      </c>
      <c r="B5683" s="3" t="s">
        <v>20</v>
      </c>
      <c r="C5683" s="3" t="s">
        <v>21</v>
      </c>
      <c r="D5683" s="3" t="s">
        <v>22</v>
      </c>
      <c r="E5683" s="3" t="s">
        <v>35</v>
      </c>
      <c r="F5683" s="3" t="s">
        <v>12535</v>
      </c>
      <c r="G5683" s="3" t="s">
        <v>12536</v>
      </c>
      <c r="H5683" s="3">
        <v>11</v>
      </c>
      <c r="I5683" s="3">
        <v>45.23</v>
      </c>
      <c r="J5683" s="3">
        <v>10</v>
      </c>
      <c r="K5683" s="3">
        <v>452.3</v>
      </c>
      <c r="L5683" s="3" t="s">
        <v>18</v>
      </c>
      <c r="M5683" s="5">
        <v>5</v>
      </c>
      <c r="N5683" s="6" t="str">
        <f>IF(ev_charging_network_usage_!$I5683&lt;=10,"Low",IF(ev_charging_network_usage_!$I5683&lt;=30,"Medium","High"))</f>
        <v>High</v>
      </c>
      <c r="O5683" s="6" t="str">
        <f t="shared" si="357"/>
        <v>High Satisfaction</v>
      </c>
      <c r="P5683" s="6" t="str">
        <f>IF(ev_charging_network_usage_!$H5683&lt;30,"Short Charging",IF(ev_charging_network_usage_!$H5683&lt;=60,"Medium Charging","Long Charging"))</f>
        <v>Short Charging</v>
      </c>
      <c r="Q5683" s="6">
        <f t="shared" si="356"/>
        <v>1</v>
      </c>
      <c r="R5683" s="30">
        <f t="shared" si="354"/>
        <v>0.37708333333333333</v>
      </c>
      <c r="S5683" s="28">
        <f t="shared" si="355"/>
        <v>45429</v>
      </c>
      <c r="T5683" s="28"/>
    </row>
    <row r="5684" spans="1:20" ht="13.2" x14ac:dyDescent="0.25">
      <c r="A5684" s="7" t="s">
        <v>12537</v>
      </c>
      <c r="B5684" s="7" t="s">
        <v>29</v>
      </c>
      <c r="C5684" s="7" t="s">
        <v>30</v>
      </c>
      <c r="D5684" s="7" t="s">
        <v>34</v>
      </c>
      <c r="E5684" s="7" t="s">
        <v>35</v>
      </c>
      <c r="F5684" s="7" t="s">
        <v>12538</v>
      </c>
      <c r="G5684" s="7" t="s">
        <v>12539</v>
      </c>
      <c r="H5684" s="7">
        <v>43</v>
      </c>
      <c r="I5684" s="7">
        <v>16.37</v>
      </c>
      <c r="J5684" s="7">
        <v>12</v>
      </c>
      <c r="K5684" s="7">
        <v>196.44</v>
      </c>
      <c r="L5684" s="7" t="s">
        <v>38</v>
      </c>
      <c r="M5684" s="9">
        <v>1</v>
      </c>
      <c r="N5684" s="6" t="str">
        <f>IF(ev_charging_network_usage_!$I5684&lt;=10,"Low",IF(ev_charging_network_usage_!$I5684&lt;=30,"Medium","High"))</f>
        <v>Medium</v>
      </c>
      <c r="O5684" s="6" t="str">
        <f t="shared" si="357"/>
        <v>Low Satisfaction</v>
      </c>
      <c r="P5684" s="6" t="str">
        <f>IF(ev_charging_network_usage_!$H5684&lt;30,"Short Charging",IF(ev_charging_network_usage_!$H5684&lt;=60,"Medium Charging","Long Charging"))</f>
        <v>Medium Charging</v>
      </c>
      <c r="Q5684" s="6">
        <f t="shared" si="356"/>
        <v>2</v>
      </c>
      <c r="R5684" s="30">
        <f t="shared" si="354"/>
        <v>0.97777777777777775</v>
      </c>
      <c r="S5684" s="28">
        <f t="shared" si="355"/>
        <v>45101</v>
      </c>
      <c r="T5684" s="28"/>
    </row>
    <row r="5685" spans="1:20" ht="13.2" x14ac:dyDescent="0.25">
      <c r="A5685" s="3" t="s">
        <v>12540</v>
      </c>
      <c r="B5685" s="3" t="s">
        <v>48</v>
      </c>
      <c r="C5685" s="3" t="s">
        <v>30</v>
      </c>
      <c r="D5685" s="3" t="s">
        <v>31</v>
      </c>
      <c r="E5685" s="3" t="s">
        <v>35</v>
      </c>
      <c r="F5685" s="3" t="s">
        <v>12541</v>
      </c>
      <c r="G5685" s="3" t="s">
        <v>8725</v>
      </c>
      <c r="H5685" s="3">
        <v>78</v>
      </c>
      <c r="I5685" s="3">
        <v>48.42</v>
      </c>
      <c r="J5685" s="3">
        <v>12</v>
      </c>
      <c r="K5685" s="3">
        <v>581.04</v>
      </c>
      <c r="L5685" s="3" t="s">
        <v>18</v>
      </c>
      <c r="M5685" s="5">
        <v>4</v>
      </c>
      <c r="N5685" s="6" t="str">
        <f>IF(ev_charging_network_usage_!$I5685&lt;=10,"Low",IF(ev_charging_network_usage_!$I5685&lt;=30,"Medium","High"))</f>
        <v>High</v>
      </c>
      <c r="O5685" s="6" t="str">
        <f t="shared" si="357"/>
        <v>Medium Satisfaction</v>
      </c>
      <c r="P5685" s="6" t="str">
        <f>IF(ev_charging_network_usage_!$H5685&lt;30,"Short Charging",IF(ev_charging_network_usage_!$H5685&lt;=60,"Medium Charging","Long Charging"))</f>
        <v>Long Charging</v>
      </c>
      <c r="Q5685" s="6">
        <f t="shared" si="356"/>
        <v>2</v>
      </c>
      <c r="R5685" s="30">
        <f t="shared" si="354"/>
        <v>0.64166666666666672</v>
      </c>
      <c r="S5685" s="28">
        <f t="shared" si="355"/>
        <v>45156</v>
      </c>
      <c r="T5685" s="28"/>
    </row>
    <row r="5686" spans="1:20" ht="13.2" x14ac:dyDescent="0.25">
      <c r="A5686" s="7" t="s">
        <v>12542</v>
      </c>
      <c r="B5686" s="7" t="s">
        <v>14</v>
      </c>
      <c r="C5686" s="7" t="s">
        <v>30</v>
      </c>
      <c r="D5686" s="7" t="s">
        <v>16</v>
      </c>
      <c r="E5686" s="7" t="s">
        <v>17</v>
      </c>
      <c r="F5686" s="8">
        <v>45177.945138888892</v>
      </c>
      <c r="G5686" s="8">
        <v>45177.995833333334</v>
      </c>
      <c r="H5686" s="7">
        <v>73</v>
      </c>
      <c r="I5686" s="7">
        <v>5.31</v>
      </c>
      <c r="J5686" s="7">
        <v>8</v>
      </c>
      <c r="K5686" s="7">
        <v>42.48</v>
      </c>
      <c r="L5686" s="7" t="s">
        <v>38</v>
      </c>
      <c r="M5686" s="9">
        <v>4</v>
      </c>
      <c r="N5686" s="6" t="str">
        <f>IF(ev_charging_network_usage_!$I5686&lt;=10,"Low",IF(ev_charging_network_usage_!$I5686&lt;=30,"Medium","High"))</f>
        <v>Low</v>
      </c>
      <c r="O5686" s="6" t="str">
        <f t="shared" si="357"/>
        <v>Medium Satisfaction</v>
      </c>
      <c r="P5686" s="6" t="str">
        <f>IF(ev_charging_network_usage_!$H5686&lt;30,"Short Charging",IF(ev_charging_network_usage_!$H5686&lt;=60,"Medium Charging","Long Charging"))</f>
        <v>Long Charging</v>
      </c>
      <c r="Q5686" s="6">
        <f t="shared" si="356"/>
        <v>2</v>
      </c>
      <c r="R5686" s="30">
        <f t="shared" si="354"/>
        <v>0.94513888888888886</v>
      </c>
      <c r="S5686" s="28">
        <f t="shared" si="355"/>
        <v>45177</v>
      </c>
      <c r="T5686" s="28"/>
    </row>
    <row r="5687" spans="1:20" ht="13.2" x14ac:dyDescent="0.25">
      <c r="A5687" s="3" t="s">
        <v>12543</v>
      </c>
      <c r="B5687" s="3" t="s">
        <v>48</v>
      </c>
      <c r="C5687" s="3" t="s">
        <v>21</v>
      </c>
      <c r="D5687" s="3" t="s">
        <v>16</v>
      </c>
      <c r="E5687" s="3" t="s">
        <v>17</v>
      </c>
      <c r="F5687" s="4">
        <v>45264.863888888889</v>
      </c>
      <c r="G5687" s="4">
        <v>45264.915972222225</v>
      </c>
      <c r="H5687" s="3">
        <v>75</v>
      </c>
      <c r="I5687" s="3">
        <v>16.2</v>
      </c>
      <c r="J5687" s="3">
        <v>10</v>
      </c>
      <c r="K5687" s="3">
        <v>162</v>
      </c>
      <c r="L5687" s="3" t="s">
        <v>23</v>
      </c>
      <c r="M5687" s="5">
        <v>5</v>
      </c>
      <c r="N5687" s="6" t="str">
        <f>IF(ev_charging_network_usage_!$I5687&lt;=10,"Low",IF(ev_charging_network_usage_!$I5687&lt;=30,"Medium","High"))</f>
        <v>Medium</v>
      </c>
      <c r="O5687" s="6" t="str">
        <f t="shared" si="357"/>
        <v>High Satisfaction</v>
      </c>
      <c r="P5687" s="6" t="str">
        <f>IF(ev_charging_network_usage_!$H5687&lt;30,"Short Charging",IF(ev_charging_network_usage_!$H5687&lt;=60,"Medium Charging","Long Charging"))</f>
        <v>Long Charging</v>
      </c>
      <c r="Q5687" s="6">
        <f t="shared" si="356"/>
        <v>1</v>
      </c>
      <c r="R5687" s="30">
        <f t="shared" si="354"/>
        <v>0.86388888888888893</v>
      </c>
      <c r="S5687" s="28">
        <f t="shared" si="355"/>
        <v>45264</v>
      </c>
      <c r="T5687" s="28"/>
    </row>
    <row r="5688" spans="1:20" ht="13.2" x14ac:dyDescent="0.25">
      <c r="A5688" s="7" t="s">
        <v>12544</v>
      </c>
      <c r="B5688" s="7" t="s">
        <v>43</v>
      </c>
      <c r="C5688" s="7" t="s">
        <v>21</v>
      </c>
      <c r="D5688" s="7" t="s">
        <v>16</v>
      </c>
      <c r="E5688" s="7" t="s">
        <v>17</v>
      </c>
      <c r="F5688" s="7" t="s">
        <v>12545</v>
      </c>
      <c r="G5688" s="7" t="s">
        <v>12546</v>
      </c>
      <c r="H5688" s="7">
        <v>21</v>
      </c>
      <c r="I5688" s="7">
        <v>52.77</v>
      </c>
      <c r="J5688" s="7">
        <v>15</v>
      </c>
      <c r="K5688" s="7">
        <v>791.55</v>
      </c>
      <c r="L5688" s="7" t="s">
        <v>18</v>
      </c>
      <c r="M5688" s="9">
        <v>5</v>
      </c>
      <c r="N5688" s="6" t="str">
        <f>IF(ev_charging_network_usage_!$I5688&lt;=10,"Low",IF(ev_charging_network_usage_!$I5688&lt;=30,"Medium","High"))</f>
        <v>High</v>
      </c>
      <c r="O5688" s="6" t="str">
        <f t="shared" si="357"/>
        <v>High Satisfaction</v>
      </c>
      <c r="P5688" s="6" t="str">
        <f>IF(ev_charging_network_usage_!$H5688&lt;30,"Short Charging",IF(ev_charging_network_usage_!$H5688&lt;=60,"Medium Charging","Long Charging"))</f>
        <v>Short Charging</v>
      </c>
      <c r="Q5688" s="6">
        <f t="shared" si="356"/>
        <v>1</v>
      </c>
      <c r="R5688" s="30">
        <f t="shared" si="354"/>
        <v>0.80277777777777781</v>
      </c>
      <c r="S5688" s="28">
        <f t="shared" si="355"/>
        <v>45067</v>
      </c>
      <c r="T5688" s="28"/>
    </row>
    <row r="5689" spans="1:20" ht="13.2" x14ac:dyDescent="0.25">
      <c r="A5689" s="3" t="s">
        <v>12547</v>
      </c>
      <c r="B5689" s="3" t="s">
        <v>78</v>
      </c>
      <c r="C5689" s="3" t="s">
        <v>15</v>
      </c>
      <c r="D5689" s="3" t="s">
        <v>16</v>
      </c>
      <c r="E5689" s="3" t="s">
        <v>35</v>
      </c>
      <c r="F5689" s="4">
        <v>45600.375</v>
      </c>
      <c r="G5689" s="4">
        <v>45600.383333333331</v>
      </c>
      <c r="H5689" s="3">
        <v>12</v>
      </c>
      <c r="I5689" s="3">
        <v>23.58</v>
      </c>
      <c r="J5689" s="3">
        <v>8</v>
      </c>
      <c r="K5689" s="3">
        <v>188.64</v>
      </c>
      <c r="L5689" s="3" t="s">
        <v>23</v>
      </c>
      <c r="M5689" s="5">
        <v>3</v>
      </c>
      <c r="N5689" s="6" t="str">
        <f>IF(ev_charging_network_usage_!$I5689&lt;=10,"Low",IF(ev_charging_network_usage_!$I5689&lt;=30,"Medium","High"))</f>
        <v>Medium</v>
      </c>
      <c r="O5689" s="6" t="str">
        <f t="shared" si="357"/>
        <v>Medium Satisfaction</v>
      </c>
      <c r="P5689" s="6" t="str">
        <f>IF(ev_charging_network_usage_!$H5689&lt;30,"Short Charging",IF(ev_charging_network_usage_!$H5689&lt;=60,"Medium Charging","Long Charging"))</f>
        <v>Short Charging</v>
      </c>
      <c r="Q5689" s="6">
        <f t="shared" si="356"/>
        <v>3</v>
      </c>
      <c r="R5689" s="30">
        <f t="shared" si="354"/>
        <v>0.375</v>
      </c>
      <c r="S5689" s="28">
        <f t="shared" si="355"/>
        <v>45600</v>
      </c>
      <c r="T5689" s="28"/>
    </row>
    <row r="5690" spans="1:20" ht="13.2" x14ac:dyDescent="0.25">
      <c r="A5690" s="7" t="s">
        <v>12548</v>
      </c>
      <c r="B5690" s="7" t="s">
        <v>14</v>
      </c>
      <c r="C5690" s="7" t="s">
        <v>21</v>
      </c>
      <c r="D5690" s="7" t="s">
        <v>31</v>
      </c>
      <c r="E5690" s="7" t="s">
        <v>35</v>
      </c>
      <c r="F5690" s="8">
        <v>44995.022222222222</v>
      </c>
      <c r="G5690" s="8">
        <v>44995.049305555556</v>
      </c>
      <c r="H5690" s="7">
        <v>39</v>
      </c>
      <c r="I5690" s="7">
        <v>5.18</v>
      </c>
      <c r="J5690" s="7">
        <v>15</v>
      </c>
      <c r="K5690" s="7">
        <v>77.7</v>
      </c>
      <c r="L5690" s="7" t="s">
        <v>23</v>
      </c>
      <c r="M5690" s="9">
        <v>3</v>
      </c>
      <c r="N5690" s="6" t="str">
        <f>IF(ev_charging_network_usage_!$I5690&lt;=10,"Low",IF(ev_charging_network_usage_!$I5690&lt;=30,"Medium","High"))</f>
        <v>Low</v>
      </c>
      <c r="O5690" s="6" t="str">
        <f t="shared" si="357"/>
        <v>Medium Satisfaction</v>
      </c>
      <c r="P5690" s="6" t="str">
        <f>IF(ev_charging_network_usage_!$H5690&lt;30,"Short Charging",IF(ev_charging_network_usage_!$H5690&lt;=60,"Medium Charging","Long Charging"))</f>
        <v>Medium Charging</v>
      </c>
      <c r="Q5690" s="6">
        <f t="shared" si="356"/>
        <v>1</v>
      </c>
      <c r="R5690" s="30">
        <f t="shared" si="354"/>
        <v>2.2222222222222223E-2</v>
      </c>
      <c r="S5690" s="28">
        <f t="shared" si="355"/>
        <v>44995</v>
      </c>
      <c r="T5690" s="28"/>
    </row>
    <row r="5691" spans="1:20" ht="13.2" x14ac:dyDescent="0.25">
      <c r="A5691" s="3" t="s">
        <v>12549</v>
      </c>
      <c r="B5691" s="3" t="s">
        <v>14</v>
      </c>
      <c r="C5691" s="3" t="s">
        <v>30</v>
      </c>
      <c r="D5691" s="3" t="s">
        <v>22</v>
      </c>
      <c r="E5691" s="3" t="s">
        <v>35</v>
      </c>
      <c r="F5691" s="4">
        <v>45423.794444444444</v>
      </c>
      <c r="G5691" s="4">
        <v>45423.81527777778</v>
      </c>
      <c r="H5691" s="3">
        <v>30</v>
      </c>
      <c r="I5691" s="3">
        <v>3.79</v>
      </c>
      <c r="J5691" s="3">
        <v>12</v>
      </c>
      <c r="K5691" s="3">
        <v>45.48</v>
      </c>
      <c r="L5691" s="3" t="s">
        <v>38</v>
      </c>
      <c r="M5691" s="5">
        <v>3</v>
      </c>
      <c r="N5691" s="6" t="str">
        <f>IF(ev_charging_network_usage_!$I5691&lt;=10,"Low",IF(ev_charging_network_usage_!$I5691&lt;=30,"Medium","High"))</f>
        <v>Low</v>
      </c>
      <c r="O5691" s="6" t="str">
        <f t="shared" si="357"/>
        <v>Medium Satisfaction</v>
      </c>
      <c r="P5691" s="6" t="str">
        <f>IF(ev_charging_network_usage_!$H5691&lt;30,"Short Charging",IF(ev_charging_network_usage_!$H5691&lt;=60,"Medium Charging","Long Charging"))</f>
        <v>Medium Charging</v>
      </c>
      <c r="Q5691" s="6">
        <f t="shared" si="356"/>
        <v>2</v>
      </c>
      <c r="R5691" s="30">
        <f t="shared" si="354"/>
        <v>0.7944444444444444</v>
      </c>
      <c r="S5691" s="28">
        <f t="shared" si="355"/>
        <v>45423</v>
      </c>
      <c r="T5691" s="28"/>
    </row>
    <row r="5692" spans="1:20" ht="13.2" x14ac:dyDescent="0.25">
      <c r="A5692" s="7" t="s">
        <v>12550</v>
      </c>
      <c r="B5692" s="7" t="s">
        <v>14</v>
      </c>
      <c r="C5692" s="7" t="s">
        <v>21</v>
      </c>
      <c r="D5692" s="7" t="s">
        <v>31</v>
      </c>
      <c r="E5692" s="7" t="s">
        <v>35</v>
      </c>
      <c r="F5692" s="7" t="s">
        <v>12551</v>
      </c>
      <c r="G5692" s="7" t="s">
        <v>12552</v>
      </c>
      <c r="H5692" s="7">
        <v>93</v>
      </c>
      <c r="I5692" s="7">
        <v>34.67</v>
      </c>
      <c r="J5692" s="7">
        <v>12</v>
      </c>
      <c r="K5692" s="7">
        <v>416.04</v>
      </c>
      <c r="L5692" s="7" t="s">
        <v>23</v>
      </c>
      <c r="M5692" s="9">
        <v>4</v>
      </c>
      <c r="N5692" s="6" t="str">
        <f>IF(ev_charging_network_usage_!$I5692&lt;=10,"Low",IF(ev_charging_network_usage_!$I5692&lt;=30,"Medium","High"))</f>
        <v>High</v>
      </c>
      <c r="O5692" s="6" t="str">
        <f t="shared" si="357"/>
        <v>Medium Satisfaction</v>
      </c>
      <c r="P5692" s="6" t="str">
        <f>IF(ev_charging_network_usage_!$H5692&lt;30,"Short Charging",IF(ev_charging_network_usage_!$H5692&lt;=60,"Medium Charging","Long Charging"))</f>
        <v>Long Charging</v>
      </c>
      <c r="Q5692" s="6">
        <f t="shared" si="356"/>
        <v>1</v>
      </c>
      <c r="R5692" s="30">
        <f t="shared" si="354"/>
        <v>0.7583333333333333</v>
      </c>
      <c r="S5692" s="28">
        <f t="shared" si="355"/>
        <v>45006</v>
      </c>
      <c r="T5692" s="28"/>
    </row>
    <row r="5693" spans="1:20" ht="13.2" x14ac:dyDescent="0.25">
      <c r="A5693" s="3" t="s">
        <v>12553</v>
      </c>
      <c r="B5693" s="3" t="s">
        <v>48</v>
      </c>
      <c r="C5693" s="3" t="s">
        <v>15</v>
      </c>
      <c r="D5693" s="3" t="s">
        <v>16</v>
      </c>
      <c r="E5693" s="3" t="s">
        <v>35</v>
      </c>
      <c r="F5693" s="3" t="s">
        <v>12554</v>
      </c>
      <c r="G5693" s="3" t="s">
        <v>12555</v>
      </c>
      <c r="H5693" s="3">
        <v>50</v>
      </c>
      <c r="I5693" s="3">
        <v>18.71</v>
      </c>
      <c r="J5693" s="3">
        <v>12</v>
      </c>
      <c r="K5693" s="3">
        <v>224.52</v>
      </c>
      <c r="L5693" s="3" t="s">
        <v>38</v>
      </c>
      <c r="M5693" s="5">
        <v>5</v>
      </c>
      <c r="N5693" s="6" t="str">
        <f>IF(ev_charging_network_usage_!$I5693&lt;=10,"Low",IF(ev_charging_network_usage_!$I5693&lt;=30,"Medium","High"))</f>
        <v>Medium</v>
      </c>
      <c r="O5693" s="6" t="str">
        <f t="shared" si="357"/>
        <v>High Satisfaction</v>
      </c>
      <c r="P5693" s="6" t="str">
        <f>IF(ev_charging_network_usage_!$H5693&lt;30,"Short Charging",IF(ev_charging_network_usage_!$H5693&lt;=60,"Medium Charging","Long Charging"))</f>
        <v>Medium Charging</v>
      </c>
      <c r="Q5693" s="6">
        <f t="shared" si="356"/>
        <v>3</v>
      </c>
      <c r="R5693" s="30">
        <f t="shared" si="354"/>
        <v>0.43541666666666667</v>
      </c>
      <c r="S5693" s="28">
        <f t="shared" si="355"/>
        <v>45396</v>
      </c>
      <c r="T5693" s="28"/>
    </row>
    <row r="5694" spans="1:20" ht="13.2" x14ac:dyDescent="0.25">
      <c r="A5694" s="7" t="s">
        <v>12556</v>
      </c>
      <c r="B5694" s="7" t="s">
        <v>55</v>
      </c>
      <c r="C5694" s="7" t="s">
        <v>30</v>
      </c>
      <c r="D5694" s="7" t="s">
        <v>34</v>
      </c>
      <c r="E5694" s="7" t="s">
        <v>17</v>
      </c>
      <c r="F5694" s="7" t="s">
        <v>12557</v>
      </c>
      <c r="G5694" s="7" t="s">
        <v>12558</v>
      </c>
      <c r="H5694" s="7">
        <v>65</v>
      </c>
      <c r="I5694" s="7">
        <v>49.42</v>
      </c>
      <c r="J5694" s="7">
        <v>10</v>
      </c>
      <c r="K5694" s="7">
        <v>494.2</v>
      </c>
      <c r="L5694" s="7" t="s">
        <v>18</v>
      </c>
      <c r="M5694" s="9">
        <v>1</v>
      </c>
      <c r="N5694" s="6" t="str">
        <f>IF(ev_charging_network_usage_!$I5694&lt;=10,"Low",IF(ev_charging_network_usage_!$I5694&lt;=30,"Medium","High"))</f>
        <v>High</v>
      </c>
      <c r="O5694" s="6" t="str">
        <f t="shared" si="357"/>
        <v>Low Satisfaction</v>
      </c>
      <c r="P5694" s="6" t="str">
        <f>IF(ev_charging_network_usage_!$H5694&lt;30,"Short Charging",IF(ev_charging_network_usage_!$H5694&lt;=60,"Medium Charging","Long Charging"))</f>
        <v>Long Charging</v>
      </c>
      <c r="Q5694" s="6">
        <f t="shared" si="356"/>
        <v>2</v>
      </c>
      <c r="R5694" s="30">
        <f t="shared" si="354"/>
        <v>0.1423611111111111</v>
      </c>
      <c r="S5694" s="28">
        <f t="shared" si="355"/>
        <v>45617</v>
      </c>
      <c r="T5694" s="28"/>
    </row>
    <row r="5695" spans="1:20" ht="13.2" x14ac:dyDescent="0.25">
      <c r="A5695" s="3" t="s">
        <v>12559</v>
      </c>
      <c r="B5695" s="3" t="s">
        <v>48</v>
      </c>
      <c r="C5695" s="3" t="s">
        <v>15</v>
      </c>
      <c r="D5695" s="3" t="s">
        <v>31</v>
      </c>
      <c r="E5695" s="3" t="s">
        <v>17</v>
      </c>
      <c r="F5695" s="3" t="s">
        <v>12560</v>
      </c>
      <c r="G5695" s="3" t="s">
        <v>12561</v>
      </c>
      <c r="H5695" s="3">
        <v>33</v>
      </c>
      <c r="I5695" s="3">
        <v>9.8000000000000007</v>
      </c>
      <c r="J5695" s="3">
        <v>12</v>
      </c>
      <c r="K5695" s="3">
        <v>117.6</v>
      </c>
      <c r="L5695" s="3" t="s">
        <v>38</v>
      </c>
      <c r="M5695" s="5">
        <v>5</v>
      </c>
      <c r="N5695" s="6" t="str">
        <f>IF(ev_charging_network_usage_!$I5695&lt;=10,"Low",IF(ev_charging_network_usage_!$I5695&lt;=30,"Medium","High"))</f>
        <v>Low</v>
      </c>
      <c r="O5695" s="6" t="str">
        <f t="shared" si="357"/>
        <v>High Satisfaction</v>
      </c>
      <c r="P5695" s="6" t="str">
        <f>IF(ev_charging_network_usage_!$H5695&lt;30,"Short Charging",IF(ev_charging_network_usage_!$H5695&lt;=60,"Medium Charging","Long Charging"))</f>
        <v>Medium Charging</v>
      </c>
      <c r="Q5695" s="6">
        <f t="shared" si="356"/>
        <v>3</v>
      </c>
      <c r="R5695" s="30">
        <f t="shared" si="354"/>
        <v>0.24791666666666667</v>
      </c>
      <c r="S5695" s="28">
        <f t="shared" si="355"/>
        <v>45249</v>
      </c>
      <c r="T5695" s="28"/>
    </row>
    <row r="5696" spans="1:20" ht="13.2" x14ac:dyDescent="0.25">
      <c r="A5696" s="7" t="s">
        <v>12562</v>
      </c>
      <c r="B5696" s="7" t="s">
        <v>55</v>
      </c>
      <c r="C5696" s="7" t="s">
        <v>30</v>
      </c>
      <c r="D5696" s="7" t="s">
        <v>16</v>
      </c>
      <c r="E5696" s="7" t="s">
        <v>35</v>
      </c>
      <c r="F5696" s="7" t="s">
        <v>12563</v>
      </c>
      <c r="G5696" s="7" t="s">
        <v>12564</v>
      </c>
      <c r="H5696" s="7">
        <v>77</v>
      </c>
      <c r="I5696" s="7">
        <v>15.15</v>
      </c>
      <c r="J5696" s="7">
        <v>15</v>
      </c>
      <c r="K5696" s="7">
        <v>227.25</v>
      </c>
      <c r="L5696" s="7" t="s">
        <v>38</v>
      </c>
      <c r="M5696" s="9">
        <v>1</v>
      </c>
      <c r="N5696" s="6" t="str">
        <f>IF(ev_charging_network_usage_!$I5696&lt;=10,"Low",IF(ev_charging_network_usage_!$I5696&lt;=30,"Medium","High"))</f>
        <v>Medium</v>
      </c>
      <c r="O5696" s="6" t="str">
        <f t="shared" si="357"/>
        <v>Low Satisfaction</v>
      </c>
      <c r="P5696" s="6" t="str">
        <f>IF(ev_charging_network_usage_!$H5696&lt;30,"Short Charging",IF(ev_charging_network_usage_!$H5696&lt;=60,"Medium Charging","Long Charging"))</f>
        <v>Long Charging</v>
      </c>
      <c r="Q5696" s="6">
        <f t="shared" si="356"/>
        <v>2</v>
      </c>
      <c r="R5696" s="30">
        <f t="shared" si="354"/>
        <v>0.3347222222222222</v>
      </c>
      <c r="S5696" s="28">
        <f t="shared" si="355"/>
        <v>45075</v>
      </c>
      <c r="T5696" s="28"/>
    </row>
    <row r="5697" spans="1:20" ht="13.2" x14ac:dyDescent="0.25">
      <c r="A5697" s="3" t="s">
        <v>12565</v>
      </c>
      <c r="B5697" s="3" t="s">
        <v>55</v>
      </c>
      <c r="C5697" s="3" t="s">
        <v>21</v>
      </c>
      <c r="D5697" s="3" t="s">
        <v>22</v>
      </c>
      <c r="E5697" s="3" t="s">
        <v>17</v>
      </c>
      <c r="F5697" s="3" t="s">
        <v>12566</v>
      </c>
      <c r="G5697" s="3" t="s">
        <v>12567</v>
      </c>
      <c r="H5697" s="3">
        <v>88</v>
      </c>
      <c r="I5697" s="3">
        <v>49.39</v>
      </c>
      <c r="J5697" s="3">
        <v>10</v>
      </c>
      <c r="K5697" s="3">
        <v>493.9</v>
      </c>
      <c r="L5697" s="3" t="s">
        <v>23</v>
      </c>
      <c r="M5697" s="5">
        <v>3</v>
      </c>
      <c r="N5697" s="6" t="str">
        <f>IF(ev_charging_network_usage_!$I5697&lt;=10,"Low",IF(ev_charging_network_usage_!$I5697&lt;=30,"Medium","High"))</f>
        <v>High</v>
      </c>
      <c r="O5697" s="6" t="str">
        <f t="shared" si="357"/>
        <v>Medium Satisfaction</v>
      </c>
      <c r="P5697" s="6" t="str">
        <f>IF(ev_charging_network_usage_!$H5697&lt;30,"Short Charging",IF(ev_charging_network_usage_!$H5697&lt;=60,"Medium Charging","Long Charging"))</f>
        <v>Long Charging</v>
      </c>
      <c r="Q5697" s="6">
        <f t="shared" si="356"/>
        <v>1</v>
      </c>
      <c r="R5697" s="30">
        <f t="shared" si="354"/>
        <v>0.8125</v>
      </c>
      <c r="S5697" s="28">
        <f t="shared" si="355"/>
        <v>45371</v>
      </c>
      <c r="T5697" s="28"/>
    </row>
    <row r="5698" spans="1:20" ht="13.2" x14ac:dyDescent="0.25">
      <c r="A5698" s="7" t="s">
        <v>12568</v>
      </c>
      <c r="B5698" s="7" t="s">
        <v>43</v>
      </c>
      <c r="C5698" s="7" t="s">
        <v>15</v>
      </c>
      <c r="D5698" s="7" t="s">
        <v>31</v>
      </c>
      <c r="E5698" s="7" t="s">
        <v>17</v>
      </c>
      <c r="F5698" s="7" t="s">
        <v>12569</v>
      </c>
      <c r="G5698" s="7" t="s">
        <v>12570</v>
      </c>
      <c r="H5698" s="7">
        <v>46</v>
      </c>
      <c r="I5698" s="7">
        <v>34.979999999999997</v>
      </c>
      <c r="J5698" s="7">
        <v>15</v>
      </c>
      <c r="K5698" s="7">
        <v>524.70000000000005</v>
      </c>
      <c r="L5698" s="7" t="s">
        <v>23</v>
      </c>
      <c r="M5698" s="9">
        <v>5</v>
      </c>
      <c r="N5698" s="6" t="str">
        <f>IF(ev_charging_network_usage_!$I5698&lt;=10,"Low",IF(ev_charging_network_usage_!$I5698&lt;=30,"Medium","High"))</f>
        <v>High</v>
      </c>
      <c r="O5698" s="6" t="str">
        <f t="shared" si="357"/>
        <v>High Satisfaction</v>
      </c>
      <c r="P5698" s="6" t="str">
        <f>IF(ev_charging_network_usage_!$H5698&lt;30,"Short Charging",IF(ev_charging_network_usage_!$H5698&lt;=60,"Medium Charging","Long Charging"))</f>
        <v>Medium Charging</v>
      </c>
      <c r="Q5698" s="6">
        <f t="shared" si="356"/>
        <v>3</v>
      </c>
      <c r="R5698" s="30">
        <f t="shared" ref="R5698:R5761" si="358">TIME(HOUR(F5698),MINUTE(F5698),SECOND(F5698))</f>
        <v>0.18333333333333332</v>
      </c>
      <c r="S5698" s="28">
        <f t="shared" ref="S5698:S5761" si="359">DATE(YEAR(F5698),MONTH(F5698),DAY(F5698))</f>
        <v>45489</v>
      </c>
      <c r="T5698" s="28"/>
    </row>
    <row r="5699" spans="1:20" ht="13.2" x14ac:dyDescent="0.25">
      <c r="A5699" s="3" t="s">
        <v>12571</v>
      </c>
      <c r="B5699" s="3" t="s">
        <v>29</v>
      </c>
      <c r="C5699" s="3" t="s">
        <v>15</v>
      </c>
      <c r="D5699" s="3" t="s">
        <v>22</v>
      </c>
      <c r="E5699" s="3" t="s">
        <v>17</v>
      </c>
      <c r="F5699" s="3" t="s">
        <v>12572</v>
      </c>
      <c r="G5699" s="3" t="s">
        <v>12573</v>
      </c>
      <c r="H5699" s="3">
        <v>99</v>
      </c>
      <c r="I5699" s="3">
        <v>51.48</v>
      </c>
      <c r="J5699" s="3">
        <v>10</v>
      </c>
      <c r="K5699" s="3">
        <v>514.79999999999995</v>
      </c>
      <c r="L5699" s="3" t="s">
        <v>27</v>
      </c>
      <c r="M5699" s="5">
        <v>5</v>
      </c>
      <c r="N5699" s="6" t="str">
        <f>IF(ev_charging_network_usage_!$I5699&lt;=10,"Low",IF(ev_charging_network_usage_!$I5699&lt;=30,"Medium","High"))</f>
        <v>High</v>
      </c>
      <c r="O5699" s="6" t="str">
        <f t="shared" si="357"/>
        <v>High Satisfaction</v>
      </c>
      <c r="P5699" s="6" t="str">
        <f>IF(ev_charging_network_usage_!$H5699&lt;30,"Short Charging",IF(ev_charging_network_usage_!$H5699&lt;=60,"Medium Charging","Long Charging"))</f>
        <v>Long Charging</v>
      </c>
      <c r="Q5699" s="6">
        <f t="shared" ref="Q5699:Q5762" si="360">IF(C5699="Fast Charger",1,IF(C5699="Standard Charger",2,IF(C5699="Super Fast Charger",3,"")))</f>
        <v>3</v>
      </c>
      <c r="R5699" s="30">
        <f t="shared" si="358"/>
        <v>0.3923611111111111</v>
      </c>
      <c r="S5699" s="28">
        <f t="shared" si="359"/>
        <v>45003</v>
      </c>
      <c r="T5699" s="28"/>
    </row>
    <row r="5700" spans="1:20" ht="13.2" x14ac:dyDescent="0.25">
      <c r="A5700" s="7" t="s">
        <v>12574</v>
      </c>
      <c r="B5700" s="7" t="s">
        <v>55</v>
      </c>
      <c r="C5700" s="7" t="s">
        <v>15</v>
      </c>
      <c r="D5700" s="7" t="s">
        <v>22</v>
      </c>
      <c r="E5700" s="7" t="s">
        <v>35</v>
      </c>
      <c r="F5700" s="7" t="s">
        <v>12575</v>
      </c>
      <c r="G5700" s="7" t="s">
        <v>12576</v>
      </c>
      <c r="H5700" s="7">
        <v>115</v>
      </c>
      <c r="I5700" s="7">
        <v>23.09</v>
      </c>
      <c r="J5700" s="7">
        <v>12</v>
      </c>
      <c r="K5700" s="7">
        <v>277.08</v>
      </c>
      <c r="L5700" s="7" t="s">
        <v>38</v>
      </c>
      <c r="M5700" s="9">
        <v>5</v>
      </c>
      <c r="N5700" s="6" t="str">
        <f>IF(ev_charging_network_usage_!$I5700&lt;=10,"Low",IF(ev_charging_network_usage_!$I5700&lt;=30,"Medium","High"))</f>
        <v>Medium</v>
      </c>
      <c r="O5700" s="6" t="str">
        <f t="shared" ref="O5700:O5763" si="361">IF(M5700&lt;=2,"Low Satisfaction",IF(M5700&lt;=4,"Medium Satisfaction","High Satisfaction"))</f>
        <v>High Satisfaction</v>
      </c>
      <c r="P5700" s="6" t="str">
        <f>IF(ev_charging_network_usage_!$H5700&lt;30,"Short Charging",IF(ev_charging_network_usage_!$H5700&lt;=60,"Medium Charging","Long Charging"))</f>
        <v>Long Charging</v>
      </c>
      <c r="Q5700" s="6">
        <f t="shared" si="360"/>
        <v>3</v>
      </c>
      <c r="R5700" s="30">
        <f t="shared" si="358"/>
        <v>0.85624999999999996</v>
      </c>
      <c r="S5700" s="28">
        <f t="shared" si="359"/>
        <v>45373</v>
      </c>
      <c r="T5700" s="28"/>
    </row>
    <row r="5701" spans="1:20" ht="13.2" x14ac:dyDescent="0.25">
      <c r="A5701" s="3" t="s">
        <v>12577</v>
      </c>
      <c r="B5701" s="3" t="s">
        <v>43</v>
      </c>
      <c r="C5701" s="3" t="s">
        <v>15</v>
      </c>
      <c r="D5701" s="3" t="s">
        <v>16</v>
      </c>
      <c r="E5701" s="3" t="s">
        <v>17</v>
      </c>
      <c r="F5701" s="4">
        <v>45476.62777777778</v>
      </c>
      <c r="G5701" s="4">
        <v>45476.706944444442</v>
      </c>
      <c r="H5701" s="3">
        <v>114</v>
      </c>
      <c r="I5701" s="3">
        <v>24.4</v>
      </c>
      <c r="J5701" s="3">
        <v>12</v>
      </c>
      <c r="K5701" s="3">
        <v>292.8</v>
      </c>
      <c r="L5701" s="3" t="s">
        <v>23</v>
      </c>
      <c r="M5701" s="5">
        <v>5</v>
      </c>
      <c r="N5701" s="6" t="str">
        <f>IF(ev_charging_network_usage_!$I5701&lt;=10,"Low",IF(ev_charging_network_usage_!$I5701&lt;=30,"Medium","High"))</f>
        <v>Medium</v>
      </c>
      <c r="O5701" s="6" t="str">
        <f t="shared" si="361"/>
        <v>High Satisfaction</v>
      </c>
      <c r="P5701" s="6" t="str">
        <f>IF(ev_charging_network_usage_!$H5701&lt;30,"Short Charging",IF(ev_charging_network_usage_!$H5701&lt;=60,"Medium Charging","Long Charging"))</f>
        <v>Long Charging</v>
      </c>
      <c r="Q5701" s="6">
        <f t="shared" si="360"/>
        <v>3</v>
      </c>
      <c r="R5701" s="30">
        <f t="shared" si="358"/>
        <v>0.62777777777777777</v>
      </c>
      <c r="S5701" s="28">
        <f t="shared" si="359"/>
        <v>45476</v>
      </c>
      <c r="T5701" s="28"/>
    </row>
    <row r="5702" spans="1:20" ht="13.2" x14ac:dyDescent="0.25">
      <c r="A5702" s="7" t="s">
        <v>12578</v>
      </c>
      <c r="B5702" s="7" t="s">
        <v>29</v>
      </c>
      <c r="C5702" s="7" t="s">
        <v>30</v>
      </c>
      <c r="D5702" s="7" t="s">
        <v>31</v>
      </c>
      <c r="E5702" s="7" t="s">
        <v>35</v>
      </c>
      <c r="F5702" s="8">
        <v>45300.71597222222</v>
      </c>
      <c r="G5702" s="8">
        <v>45300.728472222225</v>
      </c>
      <c r="H5702" s="7">
        <v>18</v>
      </c>
      <c r="I5702" s="7">
        <v>10.56</v>
      </c>
      <c r="J5702" s="7">
        <v>15</v>
      </c>
      <c r="K5702" s="7">
        <v>158.4</v>
      </c>
      <c r="L5702" s="7" t="s">
        <v>18</v>
      </c>
      <c r="M5702" s="9">
        <v>5</v>
      </c>
      <c r="N5702" s="6" t="str">
        <f>IF(ev_charging_network_usage_!$I5702&lt;=10,"Low",IF(ev_charging_network_usage_!$I5702&lt;=30,"Medium","High"))</f>
        <v>Medium</v>
      </c>
      <c r="O5702" s="6" t="str">
        <f t="shared" si="361"/>
        <v>High Satisfaction</v>
      </c>
      <c r="P5702" s="6" t="str">
        <f>IF(ev_charging_network_usage_!$H5702&lt;30,"Short Charging",IF(ev_charging_network_usage_!$H5702&lt;=60,"Medium Charging","Long Charging"))</f>
        <v>Short Charging</v>
      </c>
      <c r="Q5702" s="6">
        <f t="shared" si="360"/>
        <v>2</v>
      </c>
      <c r="R5702" s="30">
        <f t="shared" si="358"/>
        <v>0.71597222222222223</v>
      </c>
      <c r="S5702" s="28">
        <f t="shared" si="359"/>
        <v>45300</v>
      </c>
      <c r="T5702" s="28"/>
    </row>
    <row r="5703" spans="1:20" ht="13.2" x14ac:dyDescent="0.25">
      <c r="A5703" s="3" t="s">
        <v>12579</v>
      </c>
      <c r="B5703" s="3" t="s">
        <v>20</v>
      </c>
      <c r="C5703" s="3" t="s">
        <v>15</v>
      </c>
      <c r="D5703" s="3" t="s">
        <v>31</v>
      </c>
      <c r="E5703" s="3" t="s">
        <v>35</v>
      </c>
      <c r="F5703" s="4">
        <v>45142.122916666667</v>
      </c>
      <c r="G5703" s="4">
        <v>45142.179166666669</v>
      </c>
      <c r="H5703" s="3">
        <v>81</v>
      </c>
      <c r="I5703" s="3">
        <v>43.82</v>
      </c>
      <c r="J5703" s="3">
        <v>10</v>
      </c>
      <c r="K5703" s="3">
        <v>438.2</v>
      </c>
      <c r="L5703" s="3" t="s">
        <v>18</v>
      </c>
      <c r="M5703" s="5">
        <v>3</v>
      </c>
      <c r="N5703" s="6" t="str">
        <f>IF(ev_charging_network_usage_!$I5703&lt;=10,"Low",IF(ev_charging_network_usage_!$I5703&lt;=30,"Medium","High"))</f>
        <v>High</v>
      </c>
      <c r="O5703" s="6" t="str">
        <f t="shared" si="361"/>
        <v>Medium Satisfaction</v>
      </c>
      <c r="P5703" s="6" t="str">
        <f>IF(ev_charging_network_usage_!$H5703&lt;30,"Short Charging",IF(ev_charging_network_usage_!$H5703&lt;=60,"Medium Charging","Long Charging"))</f>
        <v>Long Charging</v>
      </c>
      <c r="Q5703" s="6">
        <f t="shared" si="360"/>
        <v>3</v>
      </c>
      <c r="R5703" s="30">
        <f t="shared" si="358"/>
        <v>0.12291666666666666</v>
      </c>
      <c r="S5703" s="28">
        <f t="shared" si="359"/>
        <v>45142</v>
      </c>
      <c r="T5703" s="28"/>
    </row>
    <row r="5704" spans="1:20" ht="13.2" x14ac:dyDescent="0.25">
      <c r="A5704" s="7" t="s">
        <v>12580</v>
      </c>
      <c r="B5704" s="7" t="s">
        <v>48</v>
      </c>
      <c r="C5704" s="7" t="s">
        <v>21</v>
      </c>
      <c r="D5704" s="7" t="s">
        <v>34</v>
      </c>
      <c r="E5704" s="7" t="s">
        <v>17</v>
      </c>
      <c r="F5704" s="8">
        <v>45263.558333333334</v>
      </c>
      <c r="G5704" s="8">
        <v>45263.566666666666</v>
      </c>
      <c r="H5704" s="7">
        <v>12</v>
      </c>
      <c r="I5704" s="7">
        <v>23.43</v>
      </c>
      <c r="J5704" s="7">
        <v>8</v>
      </c>
      <c r="K5704" s="7">
        <v>187.44</v>
      </c>
      <c r="L5704" s="7" t="s">
        <v>38</v>
      </c>
      <c r="M5704" s="9">
        <v>5</v>
      </c>
      <c r="N5704" s="6" t="str">
        <f>IF(ev_charging_network_usage_!$I5704&lt;=10,"Low",IF(ev_charging_network_usage_!$I5704&lt;=30,"Medium","High"))</f>
        <v>Medium</v>
      </c>
      <c r="O5704" s="6" t="str">
        <f t="shared" si="361"/>
        <v>High Satisfaction</v>
      </c>
      <c r="P5704" s="6" t="str">
        <f>IF(ev_charging_network_usage_!$H5704&lt;30,"Short Charging",IF(ev_charging_network_usage_!$H5704&lt;=60,"Medium Charging","Long Charging"))</f>
        <v>Short Charging</v>
      </c>
      <c r="Q5704" s="6">
        <f t="shared" si="360"/>
        <v>1</v>
      </c>
      <c r="R5704" s="30">
        <f t="shared" si="358"/>
        <v>0.55833333333333335</v>
      </c>
      <c r="S5704" s="28">
        <f t="shared" si="359"/>
        <v>45263</v>
      </c>
      <c r="T5704" s="28"/>
    </row>
    <row r="5705" spans="1:20" ht="13.2" x14ac:dyDescent="0.25">
      <c r="A5705" s="3" t="s">
        <v>12581</v>
      </c>
      <c r="B5705" s="3" t="s">
        <v>78</v>
      </c>
      <c r="C5705" s="3" t="s">
        <v>30</v>
      </c>
      <c r="D5705" s="3" t="s">
        <v>22</v>
      </c>
      <c r="E5705" s="3" t="s">
        <v>35</v>
      </c>
      <c r="F5705" s="4">
        <v>45420.685416666667</v>
      </c>
      <c r="G5705" s="4">
        <v>45420.751388888886</v>
      </c>
      <c r="H5705" s="3">
        <v>95</v>
      </c>
      <c r="I5705" s="3">
        <v>20.63</v>
      </c>
      <c r="J5705" s="3">
        <v>15</v>
      </c>
      <c r="K5705" s="3">
        <v>309.45</v>
      </c>
      <c r="L5705" s="3" t="s">
        <v>38</v>
      </c>
      <c r="M5705" s="5">
        <v>1</v>
      </c>
      <c r="N5705" s="6" t="str">
        <f>IF(ev_charging_network_usage_!$I5705&lt;=10,"Low",IF(ev_charging_network_usage_!$I5705&lt;=30,"Medium","High"))</f>
        <v>Medium</v>
      </c>
      <c r="O5705" s="6" t="str">
        <f t="shared" si="361"/>
        <v>Low Satisfaction</v>
      </c>
      <c r="P5705" s="6" t="str">
        <f>IF(ev_charging_network_usage_!$H5705&lt;30,"Short Charging",IF(ev_charging_network_usage_!$H5705&lt;=60,"Medium Charging","Long Charging"))</f>
        <v>Long Charging</v>
      </c>
      <c r="Q5705" s="6">
        <f t="shared" si="360"/>
        <v>2</v>
      </c>
      <c r="R5705" s="30">
        <f t="shared" si="358"/>
        <v>0.68541666666666667</v>
      </c>
      <c r="S5705" s="28">
        <f t="shared" si="359"/>
        <v>45420</v>
      </c>
      <c r="T5705" s="28"/>
    </row>
    <row r="5706" spans="1:20" ht="13.2" x14ac:dyDescent="0.25">
      <c r="A5706" s="7" t="s">
        <v>12582</v>
      </c>
      <c r="B5706" s="7" t="s">
        <v>55</v>
      </c>
      <c r="C5706" s="7" t="s">
        <v>21</v>
      </c>
      <c r="D5706" s="7" t="s">
        <v>22</v>
      </c>
      <c r="E5706" s="7" t="s">
        <v>17</v>
      </c>
      <c r="F5706" s="7" t="s">
        <v>12583</v>
      </c>
      <c r="G5706" s="7" t="s">
        <v>12584</v>
      </c>
      <c r="H5706" s="7">
        <v>31</v>
      </c>
      <c r="I5706" s="7">
        <v>37.64</v>
      </c>
      <c r="J5706" s="7">
        <v>8</v>
      </c>
      <c r="K5706" s="7">
        <v>301.12</v>
      </c>
      <c r="L5706" s="7" t="s">
        <v>38</v>
      </c>
      <c r="M5706" s="9">
        <v>4</v>
      </c>
      <c r="N5706" s="6" t="str">
        <f>IF(ev_charging_network_usage_!$I5706&lt;=10,"Low",IF(ev_charging_network_usage_!$I5706&lt;=30,"Medium","High"))</f>
        <v>High</v>
      </c>
      <c r="O5706" s="6" t="str">
        <f t="shared" si="361"/>
        <v>Medium Satisfaction</v>
      </c>
      <c r="P5706" s="6" t="str">
        <f>IF(ev_charging_network_usage_!$H5706&lt;30,"Short Charging",IF(ev_charging_network_usage_!$H5706&lt;=60,"Medium Charging","Long Charging"))</f>
        <v>Medium Charging</v>
      </c>
      <c r="Q5706" s="6">
        <f t="shared" si="360"/>
        <v>1</v>
      </c>
      <c r="R5706" s="30">
        <f t="shared" si="358"/>
        <v>0.74930555555555556</v>
      </c>
      <c r="S5706" s="28">
        <f t="shared" si="359"/>
        <v>45045</v>
      </c>
      <c r="T5706" s="28"/>
    </row>
    <row r="5707" spans="1:20" ht="13.2" x14ac:dyDescent="0.25">
      <c r="A5707" s="3" t="s">
        <v>12585</v>
      </c>
      <c r="B5707" s="3" t="s">
        <v>14</v>
      </c>
      <c r="C5707" s="3" t="s">
        <v>30</v>
      </c>
      <c r="D5707" s="3" t="s">
        <v>31</v>
      </c>
      <c r="E5707" s="3" t="s">
        <v>17</v>
      </c>
      <c r="F5707" s="4">
        <v>45545.195138888892</v>
      </c>
      <c r="G5707" s="4">
        <v>45545.256944444445</v>
      </c>
      <c r="H5707" s="3">
        <v>89</v>
      </c>
      <c r="I5707" s="3">
        <v>32.840000000000003</v>
      </c>
      <c r="J5707" s="3">
        <v>15</v>
      </c>
      <c r="K5707" s="3">
        <v>492.6</v>
      </c>
      <c r="L5707" s="3" t="s">
        <v>23</v>
      </c>
      <c r="M5707" s="5">
        <v>5</v>
      </c>
      <c r="N5707" s="6" t="str">
        <f>IF(ev_charging_network_usage_!$I5707&lt;=10,"Low",IF(ev_charging_network_usage_!$I5707&lt;=30,"Medium","High"))</f>
        <v>High</v>
      </c>
      <c r="O5707" s="6" t="str">
        <f t="shared" si="361"/>
        <v>High Satisfaction</v>
      </c>
      <c r="P5707" s="6" t="str">
        <f>IF(ev_charging_network_usage_!$H5707&lt;30,"Short Charging",IF(ev_charging_network_usage_!$H5707&lt;=60,"Medium Charging","Long Charging"))</f>
        <v>Long Charging</v>
      </c>
      <c r="Q5707" s="6">
        <f t="shared" si="360"/>
        <v>2</v>
      </c>
      <c r="R5707" s="30">
        <f t="shared" si="358"/>
        <v>0.19513888888888889</v>
      </c>
      <c r="S5707" s="28">
        <f t="shared" si="359"/>
        <v>45545</v>
      </c>
      <c r="T5707" s="28"/>
    </row>
    <row r="5708" spans="1:20" ht="13.2" x14ac:dyDescent="0.25">
      <c r="A5708" s="7" t="s">
        <v>12586</v>
      </c>
      <c r="B5708" s="7" t="s">
        <v>43</v>
      </c>
      <c r="C5708" s="7" t="s">
        <v>30</v>
      </c>
      <c r="D5708" s="7" t="s">
        <v>31</v>
      </c>
      <c r="E5708" s="7" t="s">
        <v>35</v>
      </c>
      <c r="F5708" s="7" t="s">
        <v>12587</v>
      </c>
      <c r="G5708" s="7" t="s">
        <v>12588</v>
      </c>
      <c r="H5708" s="7">
        <v>89</v>
      </c>
      <c r="I5708" s="7">
        <v>22.35</v>
      </c>
      <c r="J5708" s="7">
        <v>15</v>
      </c>
      <c r="K5708" s="7">
        <v>335.25</v>
      </c>
      <c r="L5708" s="7" t="s">
        <v>27</v>
      </c>
      <c r="M5708" s="9">
        <v>4</v>
      </c>
      <c r="N5708" s="6" t="str">
        <f>IF(ev_charging_network_usage_!$I5708&lt;=10,"Low",IF(ev_charging_network_usage_!$I5708&lt;=30,"Medium","High"))</f>
        <v>Medium</v>
      </c>
      <c r="O5708" s="6" t="str">
        <f t="shared" si="361"/>
        <v>Medium Satisfaction</v>
      </c>
      <c r="P5708" s="6" t="str">
        <f>IF(ev_charging_network_usage_!$H5708&lt;30,"Short Charging",IF(ev_charging_network_usage_!$H5708&lt;=60,"Medium Charging","Long Charging"))</f>
        <v>Long Charging</v>
      </c>
      <c r="Q5708" s="6">
        <f t="shared" si="360"/>
        <v>2</v>
      </c>
      <c r="R5708" s="30">
        <f t="shared" si="358"/>
        <v>9.0972222222222218E-2</v>
      </c>
      <c r="S5708" s="28">
        <f t="shared" si="359"/>
        <v>45549</v>
      </c>
      <c r="T5708" s="28"/>
    </row>
    <row r="5709" spans="1:20" ht="13.2" x14ac:dyDescent="0.25">
      <c r="A5709" s="3" t="s">
        <v>12589</v>
      </c>
      <c r="B5709" s="3" t="s">
        <v>29</v>
      </c>
      <c r="C5709" s="3" t="s">
        <v>30</v>
      </c>
      <c r="D5709" s="3" t="s">
        <v>34</v>
      </c>
      <c r="E5709" s="3" t="s">
        <v>35</v>
      </c>
      <c r="F5709" s="3" t="s">
        <v>12590</v>
      </c>
      <c r="G5709" s="3" t="s">
        <v>12591</v>
      </c>
      <c r="H5709" s="3">
        <v>35</v>
      </c>
      <c r="I5709" s="3">
        <v>26.35</v>
      </c>
      <c r="J5709" s="3">
        <v>15</v>
      </c>
      <c r="K5709" s="3">
        <v>395.25</v>
      </c>
      <c r="L5709" s="3" t="s">
        <v>27</v>
      </c>
      <c r="M5709" s="5">
        <v>4</v>
      </c>
      <c r="N5709" s="6" t="str">
        <f>IF(ev_charging_network_usage_!$I5709&lt;=10,"Low",IF(ev_charging_network_usage_!$I5709&lt;=30,"Medium","High"))</f>
        <v>Medium</v>
      </c>
      <c r="O5709" s="6" t="str">
        <f t="shared" si="361"/>
        <v>Medium Satisfaction</v>
      </c>
      <c r="P5709" s="6" t="str">
        <f>IF(ev_charging_network_usage_!$H5709&lt;30,"Short Charging",IF(ev_charging_network_usage_!$H5709&lt;=60,"Medium Charging","Long Charging"))</f>
        <v>Medium Charging</v>
      </c>
      <c r="Q5709" s="6">
        <f t="shared" si="360"/>
        <v>2</v>
      </c>
      <c r="R5709" s="30">
        <f t="shared" si="358"/>
        <v>0.91805555555555551</v>
      </c>
      <c r="S5709" s="28">
        <f t="shared" si="359"/>
        <v>45402</v>
      </c>
      <c r="T5709" s="28"/>
    </row>
    <row r="5710" spans="1:20" ht="13.2" x14ac:dyDescent="0.25">
      <c r="A5710" s="7" t="s">
        <v>12592</v>
      </c>
      <c r="B5710" s="7" t="s">
        <v>14</v>
      </c>
      <c r="C5710" s="7" t="s">
        <v>30</v>
      </c>
      <c r="D5710" s="7" t="s">
        <v>31</v>
      </c>
      <c r="E5710" s="7" t="s">
        <v>35</v>
      </c>
      <c r="F5710" s="7" t="s">
        <v>12593</v>
      </c>
      <c r="G5710" s="7" t="s">
        <v>12594</v>
      </c>
      <c r="H5710" s="7">
        <v>97</v>
      </c>
      <c r="I5710" s="7">
        <v>30.43</v>
      </c>
      <c r="J5710" s="7">
        <v>15</v>
      </c>
      <c r="K5710" s="7">
        <v>456.45</v>
      </c>
      <c r="L5710" s="7" t="s">
        <v>38</v>
      </c>
      <c r="M5710" s="9">
        <v>4</v>
      </c>
      <c r="N5710" s="6" t="str">
        <f>IF(ev_charging_network_usage_!$I5710&lt;=10,"Low",IF(ev_charging_network_usage_!$I5710&lt;=30,"Medium","High"))</f>
        <v>High</v>
      </c>
      <c r="O5710" s="6" t="str">
        <f t="shared" si="361"/>
        <v>Medium Satisfaction</v>
      </c>
      <c r="P5710" s="6" t="str">
        <f>IF(ev_charging_network_usage_!$H5710&lt;30,"Short Charging",IF(ev_charging_network_usage_!$H5710&lt;=60,"Medium Charging","Long Charging"))</f>
        <v>Long Charging</v>
      </c>
      <c r="Q5710" s="6">
        <f t="shared" si="360"/>
        <v>2</v>
      </c>
      <c r="R5710" s="30">
        <f t="shared" si="358"/>
        <v>0.78749999999999998</v>
      </c>
      <c r="S5710" s="28">
        <f t="shared" si="359"/>
        <v>45531</v>
      </c>
      <c r="T5710" s="28"/>
    </row>
    <row r="5711" spans="1:20" ht="13.2" x14ac:dyDescent="0.25">
      <c r="A5711" s="3" t="s">
        <v>12595</v>
      </c>
      <c r="B5711" s="3" t="s">
        <v>14</v>
      </c>
      <c r="C5711" s="3" t="s">
        <v>21</v>
      </c>
      <c r="D5711" s="3" t="s">
        <v>31</v>
      </c>
      <c r="E5711" s="3" t="s">
        <v>17</v>
      </c>
      <c r="F5711" s="4">
        <v>45170.758333333331</v>
      </c>
      <c r="G5711" s="4">
        <v>45170.830555555556</v>
      </c>
      <c r="H5711" s="3">
        <v>104</v>
      </c>
      <c r="I5711" s="3">
        <v>55.35</v>
      </c>
      <c r="J5711" s="3">
        <v>15</v>
      </c>
      <c r="K5711" s="3">
        <v>830.25</v>
      </c>
      <c r="L5711" s="3" t="s">
        <v>18</v>
      </c>
      <c r="M5711" s="5">
        <v>5</v>
      </c>
      <c r="N5711" s="6" t="str">
        <f>IF(ev_charging_network_usage_!$I5711&lt;=10,"Low",IF(ev_charging_network_usage_!$I5711&lt;=30,"Medium","High"))</f>
        <v>High</v>
      </c>
      <c r="O5711" s="6" t="str">
        <f t="shared" si="361"/>
        <v>High Satisfaction</v>
      </c>
      <c r="P5711" s="6" t="str">
        <f>IF(ev_charging_network_usage_!$H5711&lt;30,"Short Charging",IF(ev_charging_network_usage_!$H5711&lt;=60,"Medium Charging","Long Charging"))</f>
        <v>Long Charging</v>
      </c>
      <c r="Q5711" s="6">
        <f t="shared" si="360"/>
        <v>1</v>
      </c>
      <c r="R5711" s="30">
        <f t="shared" si="358"/>
        <v>0.7583333333333333</v>
      </c>
      <c r="S5711" s="28">
        <f t="shared" si="359"/>
        <v>45170</v>
      </c>
      <c r="T5711" s="28"/>
    </row>
    <row r="5712" spans="1:20" ht="13.2" x14ac:dyDescent="0.25">
      <c r="A5712" s="7" t="s">
        <v>12596</v>
      </c>
      <c r="B5712" s="7" t="s">
        <v>29</v>
      </c>
      <c r="C5712" s="7" t="s">
        <v>15</v>
      </c>
      <c r="D5712" s="7" t="s">
        <v>31</v>
      </c>
      <c r="E5712" s="7" t="s">
        <v>17</v>
      </c>
      <c r="F5712" s="8">
        <v>44966.88958333333</v>
      </c>
      <c r="G5712" s="8">
        <v>44966.916666666664</v>
      </c>
      <c r="H5712" s="7">
        <v>39</v>
      </c>
      <c r="I5712" s="7">
        <v>13.15</v>
      </c>
      <c r="J5712" s="7">
        <v>15</v>
      </c>
      <c r="K5712" s="7">
        <v>197.25</v>
      </c>
      <c r="L5712" s="7" t="s">
        <v>27</v>
      </c>
      <c r="M5712" s="9">
        <v>5</v>
      </c>
      <c r="N5712" s="6" t="str">
        <f>IF(ev_charging_network_usage_!$I5712&lt;=10,"Low",IF(ev_charging_network_usage_!$I5712&lt;=30,"Medium","High"))</f>
        <v>Medium</v>
      </c>
      <c r="O5712" s="6" t="str">
        <f t="shared" si="361"/>
        <v>High Satisfaction</v>
      </c>
      <c r="P5712" s="6" t="str">
        <f>IF(ev_charging_network_usage_!$H5712&lt;30,"Short Charging",IF(ev_charging_network_usage_!$H5712&lt;=60,"Medium Charging","Long Charging"))</f>
        <v>Medium Charging</v>
      </c>
      <c r="Q5712" s="6">
        <f t="shared" si="360"/>
        <v>3</v>
      </c>
      <c r="R5712" s="30">
        <f t="shared" si="358"/>
        <v>0.88958333333333328</v>
      </c>
      <c r="S5712" s="28">
        <f t="shared" si="359"/>
        <v>44966</v>
      </c>
      <c r="T5712" s="28"/>
    </row>
    <row r="5713" spans="1:20" ht="13.2" x14ac:dyDescent="0.25">
      <c r="A5713" s="3" t="s">
        <v>12597</v>
      </c>
      <c r="B5713" s="3" t="s">
        <v>43</v>
      </c>
      <c r="C5713" s="3" t="s">
        <v>21</v>
      </c>
      <c r="D5713" s="3" t="s">
        <v>22</v>
      </c>
      <c r="E5713" s="3" t="s">
        <v>17</v>
      </c>
      <c r="F5713" s="4">
        <v>45144.063888888886</v>
      </c>
      <c r="G5713" s="4">
        <v>45144.113888888889</v>
      </c>
      <c r="H5713" s="3">
        <v>72</v>
      </c>
      <c r="I5713" s="3">
        <v>17.36</v>
      </c>
      <c r="J5713" s="3">
        <v>15</v>
      </c>
      <c r="K5713" s="3">
        <v>260.39999999999998</v>
      </c>
      <c r="L5713" s="3" t="s">
        <v>27</v>
      </c>
      <c r="M5713" s="5">
        <v>2</v>
      </c>
      <c r="N5713" s="6" t="str">
        <f>IF(ev_charging_network_usage_!$I5713&lt;=10,"Low",IF(ev_charging_network_usage_!$I5713&lt;=30,"Medium","High"))</f>
        <v>Medium</v>
      </c>
      <c r="O5713" s="6" t="str">
        <f t="shared" si="361"/>
        <v>Low Satisfaction</v>
      </c>
      <c r="P5713" s="6" t="str">
        <f>IF(ev_charging_network_usage_!$H5713&lt;30,"Short Charging",IF(ev_charging_network_usage_!$H5713&lt;=60,"Medium Charging","Long Charging"))</f>
        <v>Long Charging</v>
      </c>
      <c r="Q5713" s="6">
        <f t="shared" si="360"/>
        <v>1</v>
      </c>
      <c r="R5713" s="30">
        <f t="shared" si="358"/>
        <v>6.3888888888888884E-2</v>
      </c>
      <c r="S5713" s="28">
        <f t="shared" si="359"/>
        <v>45144</v>
      </c>
      <c r="T5713" s="28"/>
    </row>
    <row r="5714" spans="1:20" ht="13.2" x14ac:dyDescent="0.25">
      <c r="A5714" s="7" t="s">
        <v>12598</v>
      </c>
      <c r="B5714" s="7" t="s">
        <v>29</v>
      </c>
      <c r="C5714" s="7" t="s">
        <v>15</v>
      </c>
      <c r="D5714" s="7" t="s">
        <v>31</v>
      </c>
      <c r="E5714" s="7" t="s">
        <v>17</v>
      </c>
      <c r="F5714" s="8">
        <v>44932.969444444447</v>
      </c>
      <c r="G5714" s="8">
        <v>44963.037499999999</v>
      </c>
      <c r="H5714" s="7">
        <v>98</v>
      </c>
      <c r="I5714" s="7">
        <v>14.1</v>
      </c>
      <c r="J5714" s="7">
        <v>10</v>
      </c>
      <c r="K5714" s="7">
        <v>141</v>
      </c>
      <c r="L5714" s="7" t="s">
        <v>23</v>
      </c>
      <c r="M5714" s="9">
        <v>1</v>
      </c>
      <c r="N5714" s="6" t="str">
        <f>IF(ev_charging_network_usage_!$I5714&lt;=10,"Low",IF(ev_charging_network_usage_!$I5714&lt;=30,"Medium","High"))</f>
        <v>Medium</v>
      </c>
      <c r="O5714" s="6" t="str">
        <f t="shared" si="361"/>
        <v>Low Satisfaction</v>
      </c>
      <c r="P5714" s="6" t="str">
        <f>IF(ev_charging_network_usage_!$H5714&lt;30,"Short Charging",IF(ev_charging_network_usage_!$H5714&lt;=60,"Medium Charging","Long Charging"))</f>
        <v>Long Charging</v>
      </c>
      <c r="Q5714" s="6">
        <f t="shared" si="360"/>
        <v>3</v>
      </c>
      <c r="R5714" s="30">
        <f t="shared" si="358"/>
        <v>0.96944444444444444</v>
      </c>
      <c r="S5714" s="28">
        <f t="shared" si="359"/>
        <v>44932</v>
      </c>
      <c r="T5714" s="28"/>
    </row>
    <row r="5715" spans="1:20" ht="13.2" x14ac:dyDescent="0.25">
      <c r="A5715" s="3" t="s">
        <v>12599</v>
      </c>
      <c r="B5715" s="3" t="s">
        <v>55</v>
      </c>
      <c r="C5715" s="3" t="s">
        <v>21</v>
      </c>
      <c r="D5715" s="3" t="s">
        <v>22</v>
      </c>
      <c r="E5715" s="3" t="s">
        <v>35</v>
      </c>
      <c r="F5715" s="3" t="s">
        <v>12600</v>
      </c>
      <c r="G5715" s="3" t="s">
        <v>12601</v>
      </c>
      <c r="H5715" s="3">
        <v>27</v>
      </c>
      <c r="I5715" s="3">
        <v>24.58</v>
      </c>
      <c r="J5715" s="3">
        <v>10</v>
      </c>
      <c r="K5715" s="3">
        <v>245.8</v>
      </c>
      <c r="L5715" s="3" t="s">
        <v>23</v>
      </c>
      <c r="M5715" s="5">
        <v>1</v>
      </c>
      <c r="N5715" s="6" t="str">
        <f>IF(ev_charging_network_usage_!$I5715&lt;=10,"Low",IF(ev_charging_network_usage_!$I5715&lt;=30,"Medium","High"))</f>
        <v>Medium</v>
      </c>
      <c r="O5715" s="6" t="str">
        <f t="shared" si="361"/>
        <v>Low Satisfaction</v>
      </c>
      <c r="P5715" s="6" t="str">
        <f>IF(ev_charging_network_usage_!$H5715&lt;30,"Short Charging",IF(ev_charging_network_usage_!$H5715&lt;=60,"Medium Charging","Long Charging"))</f>
        <v>Short Charging</v>
      </c>
      <c r="Q5715" s="6">
        <f t="shared" si="360"/>
        <v>1</v>
      </c>
      <c r="R5715" s="30">
        <f t="shared" si="358"/>
        <v>0.41111111111111109</v>
      </c>
      <c r="S5715" s="28">
        <f t="shared" si="359"/>
        <v>45397</v>
      </c>
      <c r="T5715" s="28"/>
    </row>
    <row r="5716" spans="1:20" ht="13.2" x14ac:dyDescent="0.25">
      <c r="A5716" s="7" t="s">
        <v>12602</v>
      </c>
      <c r="B5716" s="7" t="s">
        <v>55</v>
      </c>
      <c r="C5716" s="7" t="s">
        <v>21</v>
      </c>
      <c r="D5716" s="7" t="s">
        <v>34</v>
      </c>
      <c r="E5716" s="7" t="s">
        <v>35</v>
      </c>
      <c r="F5716" s="7" t="s">
        <v>12603</v>
      </c>
      <c r="G5716" s="7" t="s">
        <v>12604</v>
      </c>
      <c r="H5716" s="7">
        <v>39</v>
      </c>
      <c r="I5716" s="7">
        <v>8.02</v>
      </c>
      <c r="J5716" s="7">
        <v>15</v>
      </c>
      <c r="K5716" s="7">
        <v>120.3</v>
      </c>
      <c r="L5716" s="7" t="s">
        <v>38</v>
      </c>
      <c r="M5716" s="9">
        <v>4</v>
      </c>
      <c r="N5716" s="6" t="str">
        <f>IF(ev_charging_network_usage_!$I5716&lt;=10,"Low",IF(ev_charging_network_usage_!$I5716&lt;=30,"Medium","High"))</f>
        <v>Low</v>
      </c>
      <c r="O5716" s="6" t="str">
        <f t="shared" si="361"/>
        <v>Medium Satisfaction</v>
      </c>
      <c r="P5716" s="6" t="str">
        <f>IF(ev_charging_network_usage_!$H5716&lt;30,"Short Charging",IF(ev_charging_network_usage_!$H5716&lt;=60,"Medium Charging","Long Charging"))</f>
        <v>Medium Charging</v>
      </c>
      <c r="Q5716" s="6">
        <f t="shared" si="360"/>
        <v>1</v>
      </c>
      <c r="R5716" s="30">
        <f t="shared" si="358"/>
        <v>0.32361111111111113</v>
      </c>
      <c r="S5716" s="28">
        <f t="shared" si="359"/>
        <v>45410</v>
      </c>
      <c r="T5716" s="28"/>
    </row>
    <row r="5717" spans="1:20" ht="13.2" x14ac:dyDescent="0.25">
      <c r="A5717" s="3" t="s">
        <v>12605</v>
      </c>
      <c r="B5717" s="3" t="s">
        <v>14</v>
      </c>
      <c r="C5717" s="3" t="s">
        <v>15</v>
      </c>
      <c r="D5717" s="3" t="s">
        <v>16</v>
      </c>
      <c r="E5717" s="3" t="s">
        <v>17</v>
      </c>
      <c r="F5717" s="3" t="s">
        <v>12606</v>
      </c>
      <c r="G5717" s="3" t="s">
        <v>12607</v>
      </c>
      <c r="H5717" s="3">
        <v>89</v>
      </c>
      <c r="I5717" s="3">
        <v>16.46</v>
      </c>
      <c r="J5717" s="3">
        <v>8</v>
      </c>
      <c r="K5717" s="3">
        <v>131.68</v>
      </c>
      <c r="L5717" s="3" t="s">
        <v>27</v>
      </c>
      <c r="M5717" s="5">
        <v>2</v>
      </c>
      <c r="N5717" s="6" t="str">
        <f>IF(ev_charging_network_usage_!$I5717&lt;=10,"Low",IF(ev_charging_network_usage_!$I5717&lt;=30,"Medium","High"))</f>
        <v>Medium</v>
      </c>
      <c r="O5717" s="6" t="str">
        <f t="shared" si="361"/>
        <v>Low Satisfaction</v>
      </c>
      <c r="P5717" s="6" t="str">
        <f>IF(ev_charging_network_usage_!$H5717&lt;30,"Short Charging",IF(ev_charging_network_usage_!$H5717&lt;=60,"Medium Charging","Long Charging"))</f>
        <v>Long Charging</v>
      </c>
      <c r="Q5717" s="6">
        <f t="shared" si="360"/>
        <v>3</v>
      </c>
      <c r="R5717" s="30">
        <f t="shared" si="358"/>
        <v>0.96111111111111114</v>
      </c>
      <c r="S5717" s="28">
        <f t="shared" si="359"/>
        <v>45337</v>
      </c>
      <c r="T5717" s="28"/>
    </row>
    <row r="5718" spans="1:20" ht="13.2" x14ac:dyDescent="0.25">
      <c r="A5718" s="7" t="s">
        <v>12608</v>
      </c>
      <c r="B5718" s="7" t="s">
        <v>48</v>
      </c>
      <c r="C5718" s="7" t="s">
        <v>15</v>
      </c>
      <c r="D5718" s="7" t="s">
        <v>16</v>
      </c>
      <c r="E5718" s="7" t="s">
        <v>35</v>
      </c>
      <c r="F5718" s="8">
        <v>45179.220138888886</v>
      </c>
      <c r="G5718" s="8">
        <v>45179.302083333336</v>
      </c>
      <c r="H5718" s="7">
        <v>118</v>
      </c>
      <c r="I5718" s="7">
        <v>39.799999999999997</v>
      </c>
      <c r="J5718" s="7">
        <v>15</v>
      </c>
      <c r="K5718" s="7">
        <v>597</v>
      </c>
      <c r="L5718" s="7" t="s">
        <v>38</v>
      </c>
      <c r="M5718" s="9">
        <v>2</v>
      </c>
      <c r="N5718" s="6" t="str">
        <f>IF(ev_charging_network_usage_!$I5718&lt;=10,"Low",IF(ev_charging_network_usage_!$I5718&lt;=30,"Medium","High"))</f>
        <v>High</v>
      </c>
      <c r="O5718" s="6" t="str">
        <f t="shared" si="361"/>
        <v>Low Satisfaction</v>
      </c>
      <c r="P5718" s="6" t="str">
        <f>IF(ev_charging_network_usage_!$H5718&lt;30,"Short Charging",IF(ev_charging_network_usage_!$H5718&lt;=60,"Medium Charging","Long Charging"))</f>
        <v>Long Charging</v>
      </c>
      <c r="Q5718" s="6">
        <f t="shared" si="360"/>
        <v>3</v>
      </c>
      <c r="R5718" s="30">
        <f t="shared" si="358"/>
        <v>0.22013888888888888</v>
      </c>
      <c r="S5718" s="28">
        <f t="shared" si="359"/>
        <v>45179</v>
      </c>
      <c r="T5718" s="28"/>
    </row>
    <row r="5719" spans="1:20" ht="13.2" x14ac:dyDescent="0.25">
      <c r="A5719" s="3" t="s">
        <v>12609</v>
      </c>
      <c r="B5719" s="3" t="s">
        <v>55</v>
      </c>
      <c r="C5719" s="3" t="s">
        <v>21</v>
      </c>
      <c r="D5719" s="3" t="s">
        <v>16</v>
      </c>
      <c r="E5719" s="3" t="s">
        <v>17</v>
      </c>
      <c r="F5719" s="3" t="s">
        <v>12610</v>
      </c>
      <c r="G5719" s="3" t="s">
        <v>12611</v>
      </c>
      <c r="H5719" s="3">
        <v>54</v>
      </c>
      <c r="I5719" s="3">
        <v>35.200000000000003</v>
      </c>
      <c r="J5719" s="3">
        <v>8</v>
      </c>
      <c r="K5719" s="3">
        <v>281.60000000000002</v>
      </c>
      <c r="L5719" s="3" t="s">
        <v>18</v>
      </c>
      <c r="M5719" s="5">
        <v>3</v>
      </c>
      <c r="N5719" s="6" t="str">
        <f>IF(ev_charging_network_usage_!$I5719&lt;=10,"Low",IF(ev_charging_network_usage_!$I5719&lt;=30,"Medium","High"))</f>
        <v>High</v>
      </c>
      <c r="O5719" s="6" t="str">
        <f t="shared" si="361"/>
        <v>Medium Satisfaction</v>
      </c>
      <c r="P5719" s="6" t="str">
        <f>IF(ev_charging_network_usage_!$H5719&lt;30,"Short Charging",IF(ev_charging_network_usage_!$H5719&lt;=60,"Medium Charging","Long Charging"))</f>
        <v>Medium Charging</v>
      </c>
      <c r="Q5719" s="6">
        <f t="shared" si="360"/>
        <v>1</v>
      </c>
      <c r="R5719" s="30">
        <f t="shared" si="358"/>
        <v>0.78541666666666665</v>
      </c>
      <c r="S5719" s="28">
        <f t="shared" si="359"/>
        <v>45068</v>
      </c>
      <c r="T5719" s="28"/>
    </row>
    <row r="5720" spans="1:20" ht="13.2" x14ac:dyDescent="0.25">
      <c r="A5720" s="7" t="s">
        <v>12612</v>
      </c>
      <c r="B5720" s="7" t="s">
        <v>78</v>
      </c>
      <c r="C5720" s="7" t="s">
        <v>30</v>
      </c>
      <c r="D5720" s="7" t="s">
        <v>16</v>
      </c>
      <c r="E5720" s="7" t="s">
        <v>35</v>
      </c>
      <c r="F5720" s="7" t="s">
        <v>12613</v>
      </c>
      <c r="G5720" s="7" t="s">
        <v>12614</v>
      </c>
      <c r="H5720" s="7">
        <v>96</v>
      </c>
      <c r="I5720" s="7">
        <v>38.85</v>
      </c>
      <c r="J5720" s="7">
        <v>15</v>
      </c>
      <c r="K5720" s="7">
        <v>582.75</v>
      </c>
      <c r="L5720" s="7" t="s">
        <v>27</v>
      </c>
      <c r="M5720" s="9">
        <v>1</v>
      </c>
      <c r="N5720" s="6" t="str">
        <f>IF(ev_charging_network_usage_!$I5720&lt;=10,"Low",IF(ev_charging_network_usage_!$I5720&lt;=30,"Medium","High"))</f>
        <v>High</v>
      </c>
      <c r="O5720" s="6" t="str">
        <f t="shared" si="361"/>
        <v>Low Satisfaction</v>
      </c>
      <c r="P5720" s="6" t="str">
        <f>IF(ev_charging_network_usage_!$H5720&lt;30,"Short Charging",IF(ev_charging_network_usage_!$H5720&lt;=60,"Medium Charging","Long Charging"))</f>
        <v>Long Charging</v>
      </c>
      <c r="Q5720" s="6">
        <f t="shared" si="360"/>
        <v>2</v>
      </c>
      <c r="R5720" s="30">
        <f t="shared" si="358"/>
        <v>0.53888888888888886</v>
      </c>
      <c r="S5720" s="28">
        <f t="shared" si="359"/>
        <v>45490</v>
      </c>
      <c r="T5720" s="28"/>
    </row>
    <row r="5721" spans="1:20" ht="13.2" x14ac:dyDescent="0.25">
      <c r="A5721" s="3" t="s">
        <v>12615</v>
      </c>
      <c r="B5721" s="3" t="s">
        <v>48</v>
      </c>
      <c r="C5721" s="3" t="s">
        <v>30</v>
      </c>
      <c r="D5721" s="3" t="s">
        <v>22</v>
      </c>
      <c r="E5721" s="3" t="s">
        <v>35</v>
      </c>
      <c r="F5721" s="3" t="s">
        <v>12616</v>
      </c>
      <c r="G5721" s="3" t="s">
        <v>12617</v>
      </c>
      <c r="H5721" s="3">
        <v>50</v>
      </c>
      <c r="I5721" s="3">
        <v>14.71</v>
      </c>
      <c r="J5721" s="3">
        <v>12</v>
      </c>
      <c r="K5721" s="3">
        <v>176.52</v>
      </c>
      <c r="L5721" s="3" t="s">
        <v>18</v>
      </c>
      <c r="M5721" s="5">
        <v>2</v>
      </c>
      <c r="N5721" s="6" t="str">
        <f>IF(ev_charging_network_usage_!$I5721&lt;=10,"Low",IF(ev_charging_network_usage_!$I5721&lt;=30,"Medium","High"))</f>
        <v>Medium</v>
      </c>
      <c r="O5721" s="6" t="str">
        <f t="shared" si="361"/>
        <v>Low Satisfaction</v>
      </c>
      <c r="P5721" s="6" t="str">
        <f>IF(ev_charging_network_usage_!$H5721&lt;30,"Short Charging",IF(ev_charging_network_usage_!$H5721&lt;=60,"Medium Charging","Long Charging"))</f>
        <v>Medium Charging</v>
      </c>
      <c r="Q5721" s="6">
        <f t="shared" si="360"/>
        <v>2</v>
      </c>
      <c r="R5721" s="30">
        <f t="shared" si="358"/>
        <v>0.85138888888888886</v>
      </c>
      <c r="S5721" s="28">
        <f t="shared" si="359"/>
        <v>45614</v>
      </c>
      <c r="T5721" s="28"/>
    </row>
    <row r="5722" spans="1:20" ht="13.2" x14ac:dyDescent="0.25">
      <c r="A5722" s="7" t="s">
        <v>12618</v>
      </c>
      <c r="B5722" s="7" t="s">
        <v>43</v>
      </c>
      <c r="C5722" s="7" t="s">
        <v>15</v>
      </c>
      <c r="D5722" s="7" t="s">
        <v>34</v>
      </c>
      <c r="E5722" s="7" t="s">
        <v>17</v>
      </c>
      <c r="F5722" s="8">
        <v>45110.630555555559</v>
      </c>
      <c r="G5722" s="8">
        <v>45110.70208333333</v>
      </c>
      <c r="H5722" s="7">
        <v>103</v>
      </c>
      <c r="I5722" s="7">
        <v>5.1100000000000003</v>
      </c>
      <c r="J5722" s="7">
        <v>12</v>
      </c>
      <c r="K5722" s="7">
        <v>61.32</v>
      </c>
      <c r="L5722" s="7" t="s">
        <v>38</v>
      </c>
      <c r="M5722" s="9">
        <v>3</v>
      </c>
      <c r="N5722" s="6" t="str">
        <f>IF(ev_charging_network_usage_!$I5722&lt;=10,"Low",IF(ev_charging_network_usage_!$I5722&lt;=30,"Medium","High"))</f>
        <v>Low</v>
      </c>
      <c r="O5722" s="6" t="str">
        <f t="shared" si="361"/>
        <v>Medium Satisfaction</v>
      </c>
      <c r="P5722" s="6" t="str">
        <f>IF(ev_charging_network_usage_!$H5722&lt;30,"Short Charging",IF(ev_charging_network_usage_!$H5722&lt;=60,"Medium Charging","Long Charging"))</f>
        <v>Long Charging</v>
      </c>
      <c r="Q5722" s="6">
        <f t="shared" si="360"/>
        <v>3</v>
      </c>
      <c r="R5722" s="30">
        <f t="shared" si="358"/>
        <v>0.63055555555555554</v>
      </c>
      <c r="S5722" s="28">
        <f t="shared" si="359"/>
        <v>45110</v>
      </c>
      <c r="T5722" s="28"/>
    </row>
    <row r="5723" spans="1:20" ht="13.2" x14ac:dyDescent="0.25">
      <c r="A5723" s="3" t="s">
        <v>12619</v>
      </c>
      <c r="B5723" s="3" t="s">
        <v>78</v>
      </c>
      <c r="C5723" s="3" t="s">
        <v>15</v>
      </c>
      <c r="D5723" s="3" t="s">
        <v>34</v>
      </c>
      <c r="E5723" s="3" t="s">
        <v>35</v>
      </c>
      <c r="F5723" s="3" t="s">
        <v>12620</v>
      </c>
      <c r="G5723" s="3" t="s">
        <v>12621</v>
      </c>
      <c r="H5723" s="3">
        <v>119</v>
      </c>
      <c r="I5723" s="3">
        <v>50.28</v>
      </c>
      <c r="J5723" s="3">
        <v>8</v>
      </c>
      <c r="K5723" s="3">
        <v>402.24</v>
      </c>
      <c r="L5723" s="3" t="s">
        <v>27</v>
      </c>
      <c r="M5723" s="5">
        <v>5</v>
      </c>
      <c r="N5723" s="6" t="str">
        <f>IF(ev_charging_network_usage_!$I5723&lt;=10,"Low",IF(ev_charging_network_usage_!$I5723&lt;=30,"Medium","High"))</f>
        <v>High</v>
      </c>
      <c r="O5723" s="6" t="str">
        <f t="shared" si="361"/>
        <v>High Satisfaction</v>
      </c>
      <c r="P5723" s="6" t="str">
        <f>IF(ev_charging_network_usage_!$H5723&lt;30,"Short Charging",IF(ev_charging_network_usage_!$H5723&lt;=60,"Medium Charging","Long Charging"))</f>
        <v>Long Charging</v>
      </c>
      <c r="Q5723" s="6">
        <f t="shared" si="360"/>
        <v>3</v>
      </c>
      <c r="R5723" s="30">
        <f t="shared" si="358"/>
        <v>0.23333333333333334</v>
      </c>
      <c r="S5723" s="28">
        <f t="shared" si="359"/>
        <v>45291</v>
      </c>
      <c r="T5723" s="28"/>
    </row>
    <row r="5724" spans="1:20" ht="13.2" x14ac:dyDescent="0.25">
      <c r="A5724" s="7" t="s">
        <v>12622</v>
      </c>
      <c r="B5724" s="7" t="s">
        <v>59</v>
      </c>
      <c r="C5724" s="7" t="s">
        <v>21</v>
      </c>
      <c r="D5724" s="7" t="s">
        <v>31</v>
      </c>
      <c r="E5724" s="7" t="s">
        <v>17</v>
      </c>
      <c r="F5724" s="8">
        <v>45020.765277777777</v>
      </c>
      <c r="G5724" s="8">
        <v>45020.788888888892</v>
      </c>
      <c r="H5724" s="7">
        <v>34</v>
      </c>
      <c r="I5724" s="7">
        <v>23.35</v>
      </c>
      <c r="J5724" s="7">
        <v>10</v>
      </c>
      <c r="K5724" s="7">
        <v>233.5</v>
      </c>
      <c r="L5724" s="7" t="s">
        <v>18</v>
      </c>
      <c r="M5724" s="9">
        <v>1</v>
      </c>
      <c r="N5724" s="6" t="str">
        <f>IF(ev_charging_network_usage_!$I5724&lt;=10,"Low",IF(ev_charging_network_usage_!$I5724&lt;=30,"Medium","High"))</f>
        <v>Medium</v>
      </c>
      <c r="O5724" s="6" t="str">
        <f t="shared" si="361"/>
        <v>Low Satisfaction</v>
      </c>
      <c r="P5724" s="6" t="str">
        <f>IF(ev_charging_network_usage_!$H5724&lt;30,"Short Charging",IF(ev_charging_network_usage_!$H5724&lt;=60,"Medium Charging","Long Charging"))</f>
        <v>Medium Charging</v>
      </c>
      <c r="Q5724" s="6">
        <f t="shared" si="360"/>
        <v>1</v>
      </c>
      <c r="R5724" s="30">
        <f t="shared" si="358"/>
        <v>0.76527777777777772</v>
      </c>
      <c r="S5724" s="28">
        <f t="shared" si="359"/>
        <v>45020</v>
      </c>
      <c r="T5724" s="28"/>
    </row>
    <row r="5725" spans="1:20" ht="13.2" x14ac:dyDescent="0.25">
      <c r="A5725" s="3" t="s">
        <v>12623</v>
      </c>
      <c r="B5725" s="3" t="s">
        <v>14</v>
      </c>
      <c r="C5725" s="3" t="s">
        <v>30</v>
      </c>
      <c r="D5725" s="3" t="s">
        <v>34</v>
      </c>
      <c r="E5725" s="3" t="s">
        <v>17</v>
      </c>
      <c r="F5725" s="3" t="s">
        <v>12624</v>
      </c>
      <c r="G5725" s="3" t="s">
        <v>12625</v>
      </c>
      <c r="H5725" s="3">
        <v>24</v>
      </c>
      <c r="I5725" s="3">
        <v>17.53</v>
      </c>
      <c r="J5725" s="3">
        <v>15</v>
      </c>
      <c r="K5725" s="3">
        <v>262.95</v>
      </c>
      <c r="L5725" s="3" t="s">
        <v>38</v>
      </c>
      <c r="M5725" s="5">
        <v>4</v>
      </c>
      <c r="N5725" s="6" t="str">
        <f>IF(ev_charging_network_usage_!$I5725&lt;=10,"Low",IF(ev_charging_network_usage_!$I5725&lt;=30,"Medium","High"))</f>
        <v>Medium</v>
      </c>
      <c r="O5725" s="6" t="str">
        <f t="shared" si="361"/>
        <v>Medium Satisfaction</v>
      </c>
      <c r="P5725" s="6" t="str">
        <f>IF(ev_charging_network_usage_!$H5725&lt;30,"Short Charging",IF(ev_charging_network_usage_!$H5725&lt;=60,"Medium Charging","Long Charging"))</f>
        <v>Short Charging</v>
      </c>
      <c r="Q5725" s="6">
        <f t="shared" si="360"/>
        <v>2</v>
      </c>
      <c r="R5725" s="30">
        <f t="shared" si="358"/>
        <v>0.91874999999999996</v>
      </c>
      <c r="S5725" s="28">
        <f t="shared" si="359"/>
        <v>44939</v>
      </c>
      <c r="T5725" s="28"/>
    </row>
    <row r="5726" spans="1:20" ht="13.2" x14ac:dyDescent="0.25">
      <c r="A5726" s="7" t="s">
        <v>12626</v>
      </c>
      <c r="B5726" s="7" t="s">
        <v>14</v>
      </c>
      <c r="C5726" s="7" t="s">
        <v>15</v>
      </c>
      <c r="D5726" s="7" t="s">
        <v>34</v>
      </c>
      <c r="E5726" s="7" t="s">
        <v>35</v>
      </c>
      <c r="F5726" s="7" t="s">
        <v>12627</v>
      </c>
      <c r="G5726" s="7" t="s">
        <v>12628</v>
      </c>
      <c r="H5726" s="7">
        <v>91</v>
      </c>
      <c r="I5726" s="7">
        <v>7.65</v>
      </c>
      <c r="J5726" s="7">
        <v>8</v>
      </c>
      <c r="K5726" s="7">
        <v>61.2</v>
      </c>
      <c r="L5726" s="7" t="s">
        <v>18</v>
      </c>
      <c r="M5726" s="9">
        <v>4</v>
      </c>
      <c r="N5726" s="6" t="str">
        <f>IF(ev_charging_network_usage_!$I5726&lt;=10,"Low",IF(ev_charging_network_usage_!$I5726&lt;=30,"Medium","High"))</f>
        <v>Low</v>
      </c>
      <c r="O5726" s="6" t="str">
        <f t="shared" si="361"/>
        <v>Medium Satisfaction</v>
      </c>
      <c r="P5726" s="6" t="str">
        <f>IF(ev_charging_network_usage_!$H5726&lt;30,"Short Charging",IF(ev_charging_network_usage_!$H5726&lt;=60,"Medium Charging","Long Charging"))</f>
        <v>Long Charging</v>
      </c>
      <c r="Q5726" s="6">
        <f t="shared" si="360"/>
        <v>3</v>
      </c>
      <c r="R5726" s="30">
        <f t="shared" si="358"/>
        <v>0.57499999999999996</v>
      </c>
      <c r="S5726" s="28">
        <f t="shared" si="359"/>
        <v>45400</v>
      </c>
      <c r="T5726" s="28"/>
    </row>
    <row r="5727" spans="1:20" ht="13.2" x14ac:dyDescent="0.25">
      <c r="A5727" s="3" t="s">
        <v>12629</v>
      </c>
      <c r="B5727" s="3" t="s">
        <v>55</v>
      </c>
      <c r="C5727" s="3" t="s">
        <v>15</v>
      </c>
      <c r="D5727" s="3" t="s">
        <v>34</v>
      </c>
      <c r="E5727" s="3" t="s">
        <v>35</v>
      </c>
      <c r="F5727" s="3" t="s">
        <v>12630</v>
      </c>
      <c r="G5727" s="3" t="s">
        <v>12631</v>
      </c>
      <c r="H5727" s="3">
        <v>27</v>
      </c>
      <c r="I5727" s="3">
        <v>24</v>
      </c>
      <c r="J5727" s="3">
        <v>10</v>
      </c>
      <c r="K5727" s="3">
        <v>240</v>
      </c>
      <c r="L5727" s="3" t="s">
        <v>18</v>
      </c>
      <c r="M5727" s="5">
        <v>3</v>
      </c>
      <c r="N5727" s="6" t="str">
        <f>IF(ev_charging_network_usage_!$I5727&lt;=10,"Low",IF(ev_charging_network_usage_!$I5727&lt;=30,"Medium","High"))</f>
        <v>Medium</v>
      </c>
      <c r="O5727" s="6" t="str">
        <f t="shared" si="361"/>
        <v>Medium Satisfaction</v>
      </c>
      <c r="P5727" s="6" t="str">
        <f>IF(ev_charging_network_usage_!$H5727&lt;30,"Short Charging",IF(ev_charging_network_usage_!$H5727&lt;=60,"Medium Charging","Long Charging"))</f>
        <v>Short Charging</v>
      </c>
      <c r="Q5727" s="6">
        <f t="shared" si="360"/>
        <v>3</v>
      </c>
      <c r="R5727" s="30">
        <f t="shared" si="358"/>
        <v>0.77569444444444446</v>
      </c>
      <c r="S5727" s="28">
        <f t="shared" si="359"/>
        <v>45243</v>
      </c>
      <c r="T5727" s="28"/>
    </row>
    <row r="5728" spans="1:20" ht="13.2" x14ac:dyDescent="0.25">
      <c r="A5728" s="7" t="s">
        <v>12632</v>
      </c>
      <c r="B5728" s="7" t="s">
        <v>59</v>
      </c>
      <c r="C5728" s="7" t="s">
        <v>21</v>
      </c>
      <c r="D5728" s="7" t="s">
        <v>31</v>
      </c>
      <c r="E5728" s="7" t="s">
        <v>35</v>
      </c>
      <c r="F5728" s="7" t="s">
        <v>12633</v>
      </c>
      <c r="G5728" s="7" t="s">
        <v>12634</v>
      </c>
      <c r="H5728" s="7">
        <v>102</v>
      </c>
      <c r="I5728" s="7">
        <v>16.739999999999998</v>
      </c>
      <c r="J5728" s="7">
        <v>15</v>
      </c>
      <c r="K5728" s="7">
        <v>251.1</v>
      </c>
      <c r="L5728" s="7" t="s">
        <v>38</v>
      </c>
      <c r="M5728" s="9">
        <v>4</v>
      </c>
      <c r="N5728" s="6" t="str">
        <f>IF(ev_charging_network_usage_!$I5728&lt;=10,"Low",IF(ev_charging_network_usage_!$I5728&lt;=30,"Medium","High"))</f>
        <v>Medium</v>
      </c>
      <c r="O5728" s="6" t="str">
        <f t="shared" si="361"/>
        <v>Medium Satisfaction</v>
      </c>
      <c r="P5728" s="6" t="str">
        <f>IF(ev_charging_network_usage_!$H5728&lt;30,"Short Charging",IF(ev_charging_network_usage_!$H5728&lt;=60,"Medium Charging","Long Charging"))</f>
        <v>Long Charging</v>
      </c>
      <c r="Q5728" s="6">
        <f t="shared" si="360"/>
        <v>1</v>
      </c>
      <c r="R5728" s="30">
        <f t="shared" si="358"/>
        <v>8.4027777777777785E-2</v>
      </c>
      <c r="S5728" s="28">
        <f t="shared" si="359"/>
        <v>44977</v>
      </c>
      <c r="T5728" s="28"/>
    </row>
    <row r="5729" spans="1:20" ht="13.2" x14ac:dyDescent="0.25">
      <c r="A5729" s="3" t="s">
        <v>12635</v>
      </c>
      <c r="B5729" s="3" t="s">
        <v>48</v>
      </c>
      <c r="C5729" s="3" t="s">
        <v>15</v>
      </c>
      <c r="D5729" s="3" t="s">
        <v>34</v>
      </c>
      <c r="E5729" s="3" t="s">
        <v>17</v>
      </c>
      <c r="F5729" s="3" t="s">
        <v>12636</v>
      </c>
      <c r="G5729" s="3" t="s">
        <v>12637</v>
      </c>
      <c r="H5729" s="3">
        <v>28</v>
      </c>
      <c r="I5729" s="3">
        <v>42.74</v>
      </c>
      <c r="J5729" s="3">
        <v>10</v>
      </c>
      <c r="K5729" s="3">
        <v>427.4</v>
      </c>
      <c r="L5729" s="3" t="s">
        <v>27</v>
      </c>
      <c r="M5729" s="5">
        <v>3</v>
      </c>
      <c r="N5729" s="6" t="str">
        <f>IF(ev_charging_network_usage_!$I5729&lt;=10,"Low",IF(ev_charging_network_usage_!$I5729&lt;=30,"Medium","High"))</f>
        <v>High</v>
      </c>
      <c r="O5729" s="6" t="str">
        <f t="shared" si="361"/>
        <v>Medium Satisfaction</v>
      </c>
      <c r="P5729" s="6" t="str">
        <f>IF(ev_charging_network_usage_!$H5729&lt;30,"Short Charging",IF(ev_charging_network_usage_!$H5729&lt;=60,"Medium Charging","Long Charging"))</f>
        <v>Short Charging</v>
      </c>
      <c r="Q5729" s="6">
        <f t="shared" si="360"/>
        <v>3</v>
      </c>
      <c r="R5729" s="30">
        <f t="shared" si="358"/>
        <v>0.37013888888888891</v>
      </c>
      <c r="S5729" s="28">
        <f t="shared" si="359"/>
        <v>45558</v>
      </c>
      <c r="T5729" s="28"/>
    </row>
    <row r="5730" spans="1:20" ht="13.2" x14ac:dyDescent="0.25">
      <c r="A5730" s="7" t="s">
        <v>12638</v>
      </c>
      <c r="B5730" s="7" t="s">
        <v>29</v>
      </c>
      <c r="C5730" s="7" t="s">
        <v>21</v>
      </c>
      <c r="D5730" s="7" t="s">
        <v>34</v>
      </c>
      <c r="E5730" s="7" t="s">
        <v>35</v>
      </c>
      <c r="F5730" s="7" t="s">
        <v>12639</v>
      </c>
      <c r="G5730" s="7" t="s">
        <v>12640</v>
      </c>
      <c r="H5730" s="7">
        <v>59</v>
      </c>
      <c r="I5730" s="7">
        <v>15.15</v>
      </c>
      <c r="J5730" s="7">
        <v>10</v>
      </c>
      <c r="K5730" s="7">
        <v>151.5</v>
      </c>
      <c r="L5730" s="7" t="s">
        <v>23</v>
      </c>
      <c r="M5730" s="9">
        <v>4</v>
      </c>
      <c r="N5730" s="6" t="str">
        <f>IF(ev_charging_network_usage_!$I5730&lt;=10,"Low",IF(ev_charging_network_usage_!$I5730&lt;=30,"Medium","High"))</f>
        <v>Medium</v>
      </c>
      <c r="O5730" s="6" t="str">
        <f t="shared" si="361"/>
        <v>Medium Satisfaction</v>
      </c>
      <c r="P5730" s="6" t="str">
        <f>IF(ev_charging_network_usage_!$H5730&lt;30,"Short Charging",IF(ev_charging_network_usage_!$H5730&lt;=60,"Medium Charging","Long Charging"))</f>
        <v>Medium Charging</v>
      </c>
      <c r="Q5730" s="6">
        <f t="shared" si="360"/>
        <v>1</v>
      </c>
      <c r="R5730" s="30">
        <f t="shared" si="358"/>
        <v>0.44166666666666665</v>
      </c>
      <c r="S5730" s="28">
        <f t="shared" si="359"/>
        <v>45375</v>
      </c>
      <c r="T5730" s="28"/>
    </row>
    <row r="5731" spans="1:20" ht="13.2" x14ac:dyDescent="0.25">
      <c r="A5731" s="3" t="s">
        <v>12641</v>
      </c>
      <c r="B5731" s="3" t="s">
        <v>29</v>
      </c>
      <c r="C5731" s="3" t="s">
        <v>15</v>
      </c>
      <c r="D5731" s="3" t="s">
        <v>31</v>
      </c>
      <c r="E5731" s="3" t="s">
        <v>35</v>
      </c>
      <c r="F5731" s="4">
        <v>45053.536111111112</v>
      </c>
      <c r="G5731" s="4">
        <v>45053.616666666669</v>
      </c>
      <c r="H5731" s="3">
        <v>116</v>
      </c>
      <c r="I5731" s="3">
        <v>42.13</v>
      </c>
      <c r="J5731" s="3">
        <v>15</v>
      </c>
      <c r="K5731" s="3">
        <v>631.95000000000005</v>
      </c>
      <c r="L5731" s="3" t="s">
        <v>18</v>
      </c>
      <c r="M5731" s="5">
        <v>3</v>
      </c>
      <c r="N5731" s="6" t="str">
        <f>IF(ev_charging_network_usage_!$I5731&lt;=10,"Low",IF(ev_charging_network_usage_!$I5731&lt;=30,"Medium","High"))</f>
        <v>High</v>
      </c>
      <c r="O5731" s="6" t="str">
        <f t="shared" si="361"/>
        <v>Medium Satisfaction</v>
      </c>
      <c r="P5731" s="6" t="str">
        <f>IF(ev_charging_network_usage_!$H5731&lt;30,"Short Charging",IF(ev_charging_network_usage_!$H5731&lt;=60,"Medium Charging","Long Charging"))</f>
        <v>Long Charging</v>
      </c>
      <c r="Q5731" s="6">
        <f t="shared" si="360"/>
        <v>3</v>
      </c>
      <c r="R5731" s="30">
        <f t="shared" si="358"/>
        <v>0.53611111111111109</v>
      </c>
      <c r="S5731" s="28">
        <f t="shared" si="359"/>
        <v>45053</v>
      </c>
      <c r="T5731" s="28"/>
    </row>
    <row r="5732" spans="1:20" ht="13.2" x14ac:dyDescent="0.25">
      <c r="A5732" s="7" t="s">
        <v>12642</v>
      </c>
      <c r="B5732" s="7" t="s">
        <v>29</v>
      </c>
      <c r="C5732" s="7" t="s">
        <v>21</v>
      </c>
      <c r="D5732" s="7" t="s">
        <v>34</v>
      </c>
      <c r="E5732" s="7" t="s">
        <v>35</v>
      </c>
      <c r="F5732" s="7" t="s">
        <v>12643</v>
      </c>
      <c r="G5732" s="7" t="s">
        <v>12644</v>
      </c>
      <c r="H5732" s="7">
        <v>87</v>
      </c>
      <c r="I5732" s="7">
        <v>43.28</v>
      </c>
      <c r="J5732" s="7">
        <v>12</v>
      </c>
      <c r="K5732" s="7">
        <v>519.36</v>
      </c>
      <c r="L5732" s="7" t="s">
        <v>27</v>
      </c>
      <c r="M5732" s="9">
        <v>2</v>
      </c>
      <c r="N5732" s="6" t="str">
        <f>IF(ev_charging_network_usage_!$I5732&lt;=10,"Low",IF(ev_charging_network_usage_!$I5732&lt;=30,"Medium","High"))</f>
        <v>High</v>
      </c>
      <c r="O5732" s="6" t="str">
        <f t="shared" si="361"/>
        <v>Low Satisfaction</v>
      </c>
      <c r="P5732" s="6" t="str">
        <f>IF(ev_charging_network_usage_!$H5732&lt;30,"Short Charging",IF(ev_charging_network_usage_!$H5732&lt;=60,"Medium Charging","Long Charging"))</f>
        <v>Long Charging</v>
      </c>
      <c r="Q5732" s="6">
        <f t="shared" si="360"/>
        <v>1</v>
      </c>
      <c r="R5732" s="30">
        <f t="shared" si="358"/>
        <v>0.88263888888888886</v>
      </c>
      <c r="S5732" s="28">
        <f t="shared" si="359"/>
        <v>45059</v>
      </c>
      <c r="T5732" s="28"/>
    </row>
    <row r="5733" spans="1:20" ht="13.2" x14ac:dyDescent="0.25">
      <c r="A5733" s="3" t="s">
        <v>12645</v>
      </c>
      <c r="B5733" s="3" t="s">
        <v>48</v>
      </c>
      <c r="C5733" s="3" t="s">
        <v>30</v>
      </c>
      <c r="D5733" s="3" t="s">
        <v>31</v>
      </c>
      <c r="E5733" s="3" t="s">
        <v>17</v>
      </c>
      <c r="F5733" s="3" t="s">
        <v>12646</v>
      </c>
      <c r="G5733" s="3" t="s">
        <v>12647</v>
      </c>
      <c r="H5733" s="3">
        <v>110</v>
      </c>
      <c r="I5733" s="3">
        <v>7.99</v>
      </c>
      <c r="J5733" s="3">
        <v>10</v>
      </c>
      <c r="K5733" s="3">
        <v>79.900000000000006</v>
      </c>
      <c r="L5733" s="3" t="s">
        <v>27</v>
      </c>
      <c r="M5733" s="5">
        <v>4</v>
      </c>
      <c r="N5733" s="6" t="str">
        <f>IF(ev_charging_network_usage_!$I5733&lt;=10,"Low",IF(ev_charging_network_usage_!$I5733&lt;=30,"Medium","High"))</f>
        <v>Low</v>
      </c>
      <c r="O5733" s="6" t="str">
        <f t="shared" si="361"/>
        <v>Medium Satisfaction</v>
      </c>
      <c r="P5733" s="6" t="str">
        <f>IF(ev_charging_network_usage_!$H5733&lt;30,"Short Charging",IF(ev_charging_network_usage_!$H5733&lt;=60,"Medium Charging","Long Charging"))</f>
        <v>Long Charging</v>
      </c>
      <c r="Q5733" s="6">
        <f t="shared" si="360"/>
        <v>2</v>
      </c>
      <c r="R5733" s="30">
        <f t="shared" si="358"/>
        <v>0.68541666666666667</v>
      </c>
      <c r="S5733" s="28">
        <f t="shared" si="359"/>
        <v>45155</v>
      </c>
      <c r="T5733" s="28"/>
    </row>
    <row r="5734" spans="1:20" ht="13.2" x14ac:dyDescent="0.25">
      <c r="A5734" s="7" t="s">
        <v>12648</v>
      </c>
      <c r="B5734" s="7" t="s">
        <v>48</v>
      </c>
      <c r="C5734" s="7" t="s">
        <v>15</v>
      </c>
      <c r="D5734" s="7" t="s">
        <v>22</v>
      </c>
      <c r="E5734" s="7" t="s">
        <v>17</v>
      </c>
      <c r="F5734" s="7" t="s">
        <v>12649</v>
      </c>
      <c r="G5734" s="7" t="s">
        <v>12650</v>
      </c>
      <c r="H5734" s="7">
        <v>84</v>
      </c>
      <c r="I5734" s="7">
        <v>11.14</v>
      </c>
      <c r="J5734" s="7">
        <v>10</v>
      </c>
      <c r="K5734" s="7">
        <v>111.4</v>
      </c>
      <c r="L5734" s="7" t="s">
        <v>27</v>
      </c>
      <c r="M5734" s="9">
        <v>4</v>
      </c>
      <c r="N5734" s="6" t="str">
        <f>IF(ev_charging_network_usage_!$I5734&lt;=10,"Low",IF(ev_charging_network_usage_!$I5734&lt;=30,"Medium","High"))</f>
        <v>Medium</v>
      </c>
      <c r="O5734" s="6" t="str">
        <f t="shared" si="361"/>
        <v>Medium Satisfaction</v>
      </c>
      <c r="P5734" s="6" t="str">
        <f>IF(ev_charging_network_usage_!$H5734&lt;30,"Short Charging",IF(ev_charging_network_usage_!$H5734&lt;=60,"Medium Charging","Long Charging"))</f>
        <v>Long Charging</v>
      </c>
      <c r="Q5734" s="6">
        <f t="shared" si="360"/>
        <v>3</v>
      </c>
      <c r="R5734" s="30">
        <f t="shared" si="358"/>
        <v>0.65416666666666667</v>
      </c>
      <c r="S5734" s="28">
        <f t="shared" si="359"/>
        <v>45222</v>
      </c>
      <c r="T5734" s="28"/>
    </row>
    <row r="5735" spans="1:20" ht="13.2" x14ac:dyDescent="0.25">
      <c r="A5735" s="3" t="s">
        <v>12651</v>
      </c>
      <c r="B5735" s="3" t="s">
        <v>29</v>
      </c>
      <c r="C5735" s="3" t="s">
        <v>21</v>
      </c>
      <c r="D5735" s="3" t="s">
        <v>16</v>
      </c>
      <c r="E5735" s="3" t="s">
        <v>17</v>
      </c>
      <c r="F5735" s="10">
        <v>45606.145833333336</v>
      </c>
      <c r="G5735" s="10">
        <v>45606.219444444447</v>
      </c>
      <c r="H5735" s="3">
        <v>106</v>
      </c>
      <c r="I5735" s="3">
        <v>6.44</v>
      </c>
      <c r="J5735" s="3">
        <v>12</v>
      </c>
      <c r="K5735" s="3">
        <v>77.28</v>
      </c>
      <c r="L5735" s="3" t="s">
        <v>18</v>
      </c>
      <c r="M5735" s="5">
        <v>3</v>
      </c>
      <c r="N5735" s="6" t="str">
        <f>IF(ev_charging_network_usage_!$I5735&lt;=10,"Low",IF(ev_charging_network_usage_!$I5735&lt;=30,"Medium","High"))</f>
        <v>Low</v>
      </c>
      <c r="O5735" s="6" t="str">
        <f t="shared" si="361"/>
        <v>Medium Satisfaction</v>
      </c>
      <c r="P5735" s="6" t="str">
        <f>IF(ev_charging_network_usage_!$H5735&lt;30,"Short Charging",IF(ev_charging_network_usage_!$H5735&lt;=60,"Medium Charging","Long Charging"))</f>
        <v>Long Charging</v>
      </c>
      <c r="Q5735" s="6">
        <f t="shared" si="360"/>
        <v>1</v>
      </c>
      <c r="R5735" s="30">
        <f t="shared" si="358"/>
        <v>0.14583333333333334</v>
      </c>
      <c r="S5735" s="28">
        <f t="shared" si="359"/>
        <v>45606</v>
      </c>
      <c r="T5735" s="28"/>
    </row>
    <row r="5736" spans="1:20" ht="13.2" x14ac:dyDescent="0.25">
      <c r="A5736" s="7" t="s">
        <v>12652</v>
      </c>
      <c r="B5736" s="7" t="s">
        <v>78</v>
      </c>
      <c r="C5736" s="7" t="s">
        <v>21</v>
      </c>
      <c r="D5736" s="7" t="s">
        <v>16</v>
      </c>
      <c r="E5736" s="7" t="s">
        <v>35</v>
      </c>
      <c r="F5736" s="7" t="s">
        <v>12653</v>
      </c>
      <c r="G5736" s="7" t="s">
        <v>12654</v>
      </c>
      <c r="H5736" s="7">
        <v>14</v>
      </c>
      <c r="I5736" s="7">
        <v>12.84</v>
      </c>
      <c r="J5736" s="7">
        <v>8</v>
      </c>
      <c r="K5736" s="7">
        <v>102.72</v>
      </c>
      <c r="L5736" s="7" t="s">
        <v>27</v>
      </c>
      <c r="M5736" s="9">
        <v>1</v>
      </c>
      <c r="N5736" s="6" t="str">
        <f>IF(ev_charging_network_usage_!$I5736&lt;=10,"Low",IF(ev_charging_network_usage_!$I5736&lt;=30,"Medium","High"))</f>
        <v>Medium</v>
      </c>
      <c r="O5736" s="6" t="str">
        <f t="shared" si="361"/>
        <v>Low Satisfaction</v>
      </c>
      <c r="P5736" s="6" t="str">
        <f>IF(ev_charging_network_usage_!$H5736&lt;30,"Short Charging",IF(ev_charging_network_usage_!$H5736&lt;=60,"Medium Charging","Long Charging"))</f>
        <v>Short Charging</v>
      </c>
      <c r="Q5736" s="6">
        <f t="shared" si="360"/>
        <v>1</v>
      </c>
      <c r="R5736" s="30">
        <f t="shared" si="358"/>
        <v>7.6388888888888886E-3</v>
      </c>
      <c r="S5736" s="28">
        <f t="shared" si="359"/>
        <v>45396</v>
      </c>
      <c r="T5736" s="28"/>
    </row>
    <row r="5737" spans="1:20" ht="13.2" x14ac:dyDescent="0.25">
      <c r="A5737" s="3" t="s">
        <v>12655</v>
      </c>
      <c r="B5737" s="3" t="s">
        <v>78</v>
      </c>
      <c r="C5737" s="3" t="s">
        <v>21</v>
      </c>
      <c r="D5737" s="3" t="s">
        <v>31</v>
      </c>
      <c r="E5737" s="3" t="s">
        <v>17</v>
      </c>
      <c r="F5737" s="3" t="s">
        <v>3633</v>
      </c>
      <c r="G5737" s="3" t="s">
        <v>12656</v>
      </c>
      <c r="H5737" s="3">
        <v>55</v>
      </c>
      <c r="I5737" s="3">
        <v>34.479999999999997</v>
      </c>
      <c r="J5737" s="3">
        <v>15</v>
      </c>
      <c r="K5737" s="3">
        <v>517.20000000000005</v>
      </c>
      <c r="L5737" s="3" t="s">
        <v>27</v>
      </c>
      <c r="M5737" s="5">
        <v>1</v>
      </c>
      <c r="N5737" s="6" t="str">
        <f>IF(ev_charging_network_usage_!$I5737&lt;=10,"Low",IF(ev_charging_network_usage_!$I5737&lt;=30,"Medium","High"))</f>
        <v>High</v>
      </c>
      <c r="O5737" s="6" t="str">
        <f t="shared" si="361"/>
        <v>Low Satisfaction</v>
      </c>
      <c r="P5737" s="6" t="str">
        <f>IF(ev_charging_network_usage_!$H5737&lt;30,"Short Charging",IF(ev_charging_network_usage_!$H5737&lt;=60,"Medium Charging","Long Charging"))</f>
        <v>Medium Charging</v>
      </c>
      <c r="Q5737" s="6">
        <f t="shared" si="360"/>
        <v>1</v>
      </c>
      <c r="R5737" s="30">
        <f t="shared" si="358"/>
        <v>0.11944444444444445</v>
      </c>
      <c r="S5737" s="28">
        <f t="shared" si="359"/>
        <v>45620</v>
      </c>
      <c r="T5737" s="28"/>
    </row>
    <row r="5738" spans="1:20" ht="13.2" x14ac:dyDescent="0.25">
      <c r="A5738" s="7" t="s">
        <v>12657</v>
      </c>
      <c r="B5738" s="7" t="s">
        <v>20</v>
      </c>
      <c r="C5738" s="7" t="s">
        <v>30</v>
      </c>
      <c r="D5738" s="7" t="s">
        <v>31</v>
      </c>
      <c r="E5738" s="7" t="s">
        <v>35</v>
      </c>
      <c r="F5738" s="7" t="s">
        <v>12658</v>
      </c>
      <c r="G5738" s="7" t="s">
        <v>12659</v>
      </c>
      <c r="H5738" s="7">
        <v>26</v>
      </c>
      <c r="I5738" s="7">
        <v>17.03</v>
      </c>
      <c r="J5738" s="7">
        <v>8</v>
      </c>
      <c r="K5738" s="7">
        <v>136.24</v>
      </c>
      <c r="L5738" s="7" t="s">
        <v>18</v>
      </c>
      <c r="M5738" s="9">
        <v>4</v>
      </c>
      <c r="N5738" s="6" t="str">
        <f>IF(ev_charging_network_usage_!$I5738&lt;=10,"Low",IF(ev_charging_network_usage_!$I5738&lt;=30,"Medium","High"))</f>
        <v>Medium</v>
      </c>
      <c r="O5738" s="6" t="str">
        <f t="shared" si="361"/>
        <v>Medium Satisfaction</v>
      </c>
      <c r="P5738" s="6" t="str">
        <f>IF(ev_charging_network_usage_!$H5738&lt;30,"Short Charging",IF(ev_charging_network_usage_!$H5738&lt;=60,"Medium Charging","Long Charging"))</f>
        <v>Short Charging</v>
      </c>
      <c r="Q5738" s="6">
        <f t="shared" si="360"/>
        <v>2</v>
      </c>
      <c r="R5738" s="30">
        <f t="shared" si="358"/>
        <v>0.41597222222222224</v>
      </c>
      <c r="S5738" s="28">
        <f t="shared" si="359"/>
        <v>45531</v>
      </c>
      <c r="T5738" s="28"/>
    </row>
    <row r="5739" spans="1:20" ht="13.2" x14ac:dyDescent="0.25">
      <c r="A5739" s="3" t="s">
        <v>12660</v>
      </c>
      <c r="B5739" s="3" t="s">
        <v>43</v>
      </c>
      <c r="C5739" s="3" t="s">
        <v>15</v>
      </c>
      <c r="D5739" s="3" t="s">
        <v>16</v>
      </c>
      <c r="E5739" s="3" t="s">
        <v>17</v>
      </c>
      <c r="F5739" s="3" t="s">
        <v>12661</v>
      </c>
      <c r="G5739" s="3" t="s">
        <v>12662</v>
      </c>
      <c r="H5739" s="3">
        <v>96</v>
      </c>
      <c r="I5739" s="3">
        <v>50.38</v>
      </c>
      <c r="J5739" s="3">
        <v>12</v>
      </c>
      <c r="K5739" s="3">
        <v>604.55999999999995</v>
      </c>
      <c r="L5739" s="3" t="s">
        <v>18</v>
      </c>
      <c r="M5739" s="5">
        <v>2</v>
      </c>
      <c r="N5739" s="6" t="str">
        <f>IF(ev_charging_network_usage_!$I5739&lt;=10,"Low",IF(ev_charging_network_usage_!$I5739&lt;=30,"Medium","High"))</f>
        <v>High</v>
      </c>
      <c r="O5739" s="6" t="str">
        <f t="shared" si="361"/>
        <v>Low Satisfaction</v>
      </c>
      <c r="P5739" s="6" t="str">
        <f>IF(ev_charging_network_usage_!$H5739&lt;30,"Short Charging",IF(ev_charging_network_usage_!$H5739&lt;=60,"Medium Charging","Long Charging"))</f>
        <v>Long Charging</v>
      </c>
      <c r="Q5739" s="6">
        <f t="shared" si="360"/>
        <v>3</v>
      </c>
      <c r="R5739" s="30">
        <f t="shared" si="358"/>
        <v>0.25694444444444442</v>
      </c>
      <c r="S5739" s="28">
        <f t="shared" si="359"/>
        <v>45280</v>
      </c>
      <c r="T5739" s="28"/>
    </row>
    <row r="5740" spans="1:20" ht="13.2" x14ac:dyDescent="0.25">
      <c r="A5740" s="7" t="s">
        <v>12663</v>
      </c>
      <c r="B5740" s="7" t="s">
        <v>59</v>
      </c>
      <c r="C5740" s="7" t="s">
        <v>15</v>
      </c>
      <c r="D5740" s="7" t="s">
        <v>34</v>
      </c>
      <c r="E5740" s="7" t="s">
        <v>17</v>
      </c>
      <c r="F5740" s="7" t="s">
        <v>12664</v>
      </c>
      <c r="G5740" s="7" t="s">
        <v>12665</v>
      </c>
      <c r="H5740" s="7">
        <v>15</v>
      </c>
      <c r="I5740" s="7">
        <v>51.81</v>
      </c>
      <c r="J5740" s="7">
        <v>10</v>
      </c>
      <c r="K5740" s="7">
        <v>518.1</v>
      </c>
      <c r="L5740" s="7" t="s">
        <v>23</v>
      </c>
      <c r="M5740" s="9">
        <v>3</v>
      </c>
      <c r="N5740" s="6" t="str">
        <f>IF(ev_charging_network_usage_!$I5740&lt;=10,"Low",IF(ev_charging_network_usage_!$I5740&lt;=30,"Medium","High"))</f>
        <v>High</v>
      </c>
      <c r="O5740" s="6" t="str">
        <f t="shared" si="361"/>
        <v>Medium Satisfaction</v>
      </c>
      <c r="P5740" s="6" t="str">
        <f>IF(ev_charging_network_usage_!$H5740&lt;30,"Short Charging",IF(ev_charging_network_usage_!$H5740&lt;=60,"Medium Charging","Long Charging"))</f>
        <v>Short Charging</v>
      </c>
      <c r="Q5740" s="6">
        <f t="shared" si="360"/>
        <v>3</v>
      </c>
      <c r="R5740" s="30">
        <f t="shared" si="358"/>
        <v>0.13055555555555556</v>
      </c>
      <c r="S5740" s="28">
        <f t="shared" si="359"/>
        <v>45397</v>
      </c>
      <c r="T5740" s="28"/>
    </row>
    <row r="5741" spans="1:20" ht="13.2" x14ac:dyDescent="0.25">
      <c r="A5741" s="3" t="s">
        <v>12666</v>
      </c>
      <c r="B5741" s="3" t="s">
        <v>55</v>
      </c>
      <c r="C5741" s="3" t="s">
        <v>15</v>
      </c>
      <c r="D5741" s="3" t="s">
        <v>31</v>
      </c>
      <c r="E5741" s="3" t="s">
        <v>17</v>
      </c>
      <c r="F5741" s="4">
        <v>45386.251388888886</v>
      </c>
      <c r="G5741" s="4">
        <v>45386.260416666664</v>
      </c>
      <c r="H5741" s="3">
        <v>13</v>
      </c>
      <c r="I5741" s="3">
        <v>53.75</v>
      </c>
      <c r="J5741" s="3">
        <v>10</v>
      </c>
      <c r="K5741" s="3">
        <v>537.5</v>
      </c>
      <c r="L5741" s="3" t="s">
        <v>38</v>
      </c>
      <c r="M5741" s="5">
        <v>1</v>
      </c>
      <c r="N5741" s="6" t="str">
        <f>IF(ev_charging_network_usage_!$I5741&lt;=10,"Low",IF(ev_charging_network_usage_!$I5741&lt;=30,"Medium","High"))</f>
        <v>High</v>
      </c>
      <c r="O5741" s="6" t="str">
        <f t="shared" si="361"/>
        <v>Low Satisfaction</v>
      </c>
      <c r="P5741" s="6" t="str">
        <f>IF(ev_charging_network_usage_!$H5741&lt;30,"Short Charging",IF(ev_charging_network_usage_!$H5741&lt;=60,"Medium Charging","Long Charging"))</f>
        <v>Short Charging</v>
      </c>
      <c r="Q5741" s="6">
        <f t="shared" si="360"/>
        <v>3</v>
      </c>
      <c r="R5741" s="30">
        <f t="shared" si="358"/>
        <v>0.25138888888888888</v>
      </c>
      <c r="S5741" s="28">
        <f t="shared" si="359"/>
        <v>45386</v>
      </c>
      <c r="T5741" s="28"/>
    </row>
    <row r="5742" spans="1:20" ht="13.2" x14ac:dyDescent="0.25">
      <c r="A5742" s="7" t="s">
        <v>12667</v>
      </c>
      <c r="B5742" s="7" t="s">
        <v>48</v>
      </c>
      <c r="C5742" s="7" t="s">
        <v>21</v>
      </c>
      <c r="D5742" s="7" t="s">
        <v>16</v>
      </c>
      <c r="E5742" s="7" t="s">
        <v>17</v>
      </c>
      <c r="F5742" s="7" t="s">
        <v>12668</v>
      </c>
      <c r="G5742" s="7" t="s">
        <v>12669</v>
      </c>
      <c r="H5742" s="7">
        <v>79</v>
      </c>
      <c r="I5742" s="7">
        <v>58.66</v>
      </c>
      <c r="J5742" s="7">
        <v>8</v>
      </c>
      <c r="K5742" s="7">
        <v>469.28</v>
      </c>
      <c r="L5742" s="7" t="s">
        <v>27</v>
      </c>
      <c r="M5742" s="9">
        <v>2</v>
      </c>
      <c r="N5742" s="6" t="str">
        <f>IF(ev_charging_network_usage_!$I5742&lt;=10,"Low",IF(ev_charging_network_usage_!$I5742&lt;=30,"Medium","High"))</f>
        <v>High</v>
      </c>
      <c r="O5742" s="6" t="str">
        <f t="shared" si="361"/>
        <v>Low Satisfaction</v>
      </c>
      <c r="P5742" s="6" t="str">
        <f>IF(ev_charging_network_usage_!$H5742&lt;30,"Short Charging",IF(ev_charging_network_usage_!$H5742&lt;=60,"Medium Charging","Long Charging"))</f>
        <v>Long Charging</v>
      </c>
      <c r="Q5742" s="6">
        <f t="shared" si="360"/>
        <v>1</v>
      </c>
      <c r="R5742" s="30">
        <f t="shared" si="358"/>
        <v>0.69097222222222221</v>
      </c>
      <c r="S5742" s="28">
        <f t="shared" si="359"/>
        <v>45528</v>
      </c>
      <c r="T5742" s="28"/>
    </row>
    <row r="5743" spans="1:20" ht="13.2" x14ac:dyDescent="0.25">
      <c r="A5743" s="3" t="s">
        <v>12670</v>
      </c>
      <c r="B5743" s="3" t="s">
        <v>29</v>
      </c>
      <c r="C5743" s="3" t="s">
        <v>30</v>
      </c>
      <c r="D5743" s="3" t="s">
        <v>16</v>
      </c>
      <c r="E5743" s="3" t="s">
        <v>17</v>
      </c>
      <c r="F5743" s="3" t="s">
        <v>12671</v>
      </c>
      <c r="G5743" s="3" t="s">
        <v>12672</v>
      </c>
      <c r="H5743" s="3">
        <v>73</v>
      </c>
      <c r="I5743" s="3">
        <v>57.01</v>
      </c>
      <c r="J5743" s="3">
        <v>15</v>
      </c>
      <c r="K5743" s="3">
        <v>855.15</v>
      </c>
      <c r="L5743" s="3" t="s">
        <v>38</v>
      </c>
      <c r="M5743" s="5">
        <v>3</v>
      </c>
      <c r="N5743" s="6" t="str">
        <f>IF(ev_charging_network_usage_!$I5743&lt;=10,"Low",IF(ev_charging_network_usage_!$I5743&lt;=30,"Medium","High"))</f>
        <v>High</v>
      </c>
      <c r="O5743" s="6" t="str">
        <f t="shared" si="361"/>
        <v>Medium Satisfaction</v>
      </c>
      <c r="P5743" s="6" t="str">
        <f>IF(ev_charging_network_usage_!$H5743&lt;30,"Short Charging",IF(ev_charging_network_usage_!$H5743&lt;=60,"Medium Charging","Long Charging"))</f>
        <v>Long Charging</v>
      </c>
      <c r="Q5743" s="6">
        <f t="shared" si="360"/>
        <v>2</v>
      </c>
      <c r="R5743" s="30">
        <f t="shared" si="358"/>
        <v>0.39027777777777778</v>
      </c>
      <c r="S5743" s="28">
        <f t="shared" si="359"/>
        <v>45159</v>
      </c>
      <c r="T5743" s="28"/>
    </row>
    <row r="5744" spans="1:20" ht="13.2" x14ac:dyDescent="0.25">
      <c r="A5744" s="7" t="s">
        <v>12673</v>
      </c>
      <c r="B5744" s="7" t="s">
        <v>14</v>
      </c>
      <c r="C5744" s="7" t="s">
        <v>30</v>
      </c>
      <c r="D5744" s="7" t="s">
        <v>31</v>
      </c>
      <c r="E5744" s="7" t="s">
        <v>35</v>
      </c>
      <c r="F5744" s="7" t="s">
        <v>12674</v>
      </c>
      <c r="G5744" s="7" t="s">
        <v>12675</v>
      </c>
      <c r="H5744" s="7">
        <v>40</v>
      </c>
      <c r="I5744" s="7">
        <v>3.35</v>
      </c>
      <c r="J5744" s="7">
        <v>12</v>
      </c>
      <c r="K5744" s="7">
        <v>40.200000000000003</v>
      </c>
      <c r="L5744" s="7" t="s">
        <v>38</v>
      </c>
      <c r="M5744" s="9">
        <v>3</v>
      </c>
      <c r="N5744" s="6" t="str">
        <f>IF(ev_charging_network_usage_!$I5744&lt;=10,"Low",IF(ev_charging_network_usage_!$I5744&lt;=30,"Medium","High"))</f>
        <v>Low</v>
      </c>
      <c r="O5744" s="6" t="str">
        <f t="shared" si="361"/>
        <v>Medium Satisfaction</v>
      </c>
      <c r="P5744" s="6" t="str">
        <f>IF(ev_charging_network_usage_!$H5744&lt;30,"Short Charging",IF(ev_charging_network_usage_!$H5744&lt;=60,"Medium Charging","Long Charging"))</f>
        <v>Medium Charging</v>
      </c>
      <c r="Q5744" s="6">
        <f t="shared" si="360"/>
        <v>2</v>
      </c>
      <c r="R5744" s="30">
        <f t="shared" si="358"/>
        <v>0.72499999999999998</v>
      </c>
      <c r="S5744" s="28">
        <f t="shared" si="359"/>
        <v>45553</v>
      </c>
      <c r="T5744" s="28"/>
    </row>
    <row r="5745" spans="1:20" ht="13.2" x14ac:dyDescent="0.25">
      <c r="A5745" s="3" t="s">
        <v>12676</v>
      </c>
      <c r="B5745" s="3" t="s">
        <v>55</v>
      </c>
      <c r="C5745" s="3" t="s">
        <v>15</v>
      </c>
      <c r="D5745" s="3" t="s">
        <v>16</v>
      </c>
      <c r="E5745" s="3" t="s">
        <v>17</v>
      </c>
      <c r="F5745" s="3" t="s">
        <v>12677</v>
      </c>
      <c r="G5745" s="3" t="s">
        <v>12678</v>
      </c>
      <c r="H5745" s="3">
        <v>19</v>
      </c>
      <c r="I5745" s="3">
        <v>50.16</v>
      </c>
      <c r="J5745" s="3">
        <v>15</v>
      </c>
      <c r="K5745" s="3">
        <v>752.4</v>
      </c>
      <c r="L5745" s="3" t="s">
        <v>18</v>
      </c>
      <c r="M5745" s="5">
        <v>4</v>
      </c>
      <c r="N5745" s="6" t="str">
        <f>IF(ev_charging_network_usage_!$I5745&lt;=10,"Low",IF(ev_charging_network_usage_!$I5745&lt;=30,"Medium","High"))</f>
        <v>High</v>
      </c>
      <c r="O5745" s="6" t="str">
        <f t="shared" si="361"/>
        <v>Medium Satisfaction</v>
      </c>
      <c r="P5745" s="6" t="str">
        <f>IF(ev_charging_network_usage_!$H5745&lt;30,"Short Charging",IF(ev_charging_network_usage_!$H5745&lt;=60,"Medium Charging","Long Charging"))</f>
        <v>Short Charging</v>
      </c>
      <c r="Q5745" s="6">
        <f t="shared" si="360"/>
        <v>3</v>
      </c>
      <c r="R5745" s="30">
        <f t="shared" si="358"/>
        <v>0.53402777777777777</v>
      </c>
      <c r="S5745" s="28">
        <f t="shared" si="359"/>
        <v>45583</v>
      </c>
      <c r="T5745" s="28"/>
    </row>
    <row r="5746" spans="1:20" ht="13.2" x14ac:dyDescent="0.25">
      <c r="A5746" s="7" t="s">
        <v>12679</v>
      </c>
      <c r="B5746" s="7" t="s">
        <v>29</v>
      </c>
      <c r="C5746" s="7" t="s">
        <v>30</v>
      </c>
      <c r="D5746" s="7" t="s">
        <v>16</v>
      </c>
      <c r="E5746" s="7" t="s">
        <v>35</v>
      </c>
      <c r="F5746" s="8">
        <v>45078.729861111111</v>
      </c>
      <c r="G5746" s="8">
        <v>45078.763194444444</v>
      </c>
      <c r="H5746" s="7">
        <v>48</v>
      </c>
      <c r="I5746" s="7">
        <v>49.65</v>
      </c>
      <c r="J5746" s="7">
        <v>12</v>
      </c>
      <c r="K5746" s="7">
        <v>595.79999999999995</v>
      </c>
      <c r="L5746" s="7" t="s">
        <v>23</v>
      </c>
      <c r="M5746" s="9">
        <v>4</v>
      </c>
      <c r="N5746" s="6" t="str">
        <f>IF(ev_charging_network_usage_!$I5746&lt;=10,"Low",IF(ev_charging_network_usage_!$I5746&lt;=30,"Medium","High"))</f>
        <v>High</v>
      </c>
      <c r="O5746" s="6" t="str">
        <f t="shared" si="361"/>
        <v>Medium Satisfaction</v>
      </c>
      <c r="P5746" s="6" t="str">
        <f>IF(ev_charging_network_usage_!$H5746&lt;30,"Short Charging",IF(ev_charging_network_usage_!$H5746&lt;=60,"Medium Charging","Long Charging"))</f>
        <v>Medium Charging</v>
      </c>
      <c r="Q5746" s="6">
        <f t="shared" si="360"/>
        <v>2</v>
      </c>
      <c r="R5746" s="30">
        <f t="shared" si="358"/>
        <v>0.72986111111111107</v>
      </c>
      <c r="S5746" s="28">
        <f t="shared" si="359"/>
        <v>45078</v>
      </c>
      <c r="T5746" s="28"/>
    </row>
    <row r="5747" spans="1:20" ht="13.2" x14ac:dyDescent="0.25">
      <c r="A5747" s="3" t="s">
        <v>12680</v>
      </c>
      <c r="B5747" s="3" t="s">
        <v>59</v>
      </c>
      <c r="C5747" s="3" t="s">
        <v>15</v>
      </c>
      <c r="D5747" s="3" t="s">
        <v>31</v>
      </c>
      <c r="E5747" s="3" t="s">
        <v>17</v>
      </c>
      <c r="F5747" s="4">
        <v>45058.734027777777</v>
      </c>
      <c r="G5747" s="4">
        <v>45058.774305555555</v>
      </c>
      <c r="H5747" s="3">
        <v>58</v>
      </c>
      <c r="I5747" s="3">
        <v>3.96</v>
      </c>
      <c r="J5747" s="3">
        <v>12</v>
      </c>
      <c r="K5747" s="3">
        <v>47.52</v>
      </c>
      <c r="L5747" s="3" t="s">
        <v>27</v>
      </c>
      <c r="M5747" s="5">
        <v>5</v>
      </c>
      <c r="N5747" s="6" t="str">
        <f>IF(ev_charging_network_usage_!$I5747&lt;=10,"Low",IF(ev_charging_network_usage_!$I5747&lt;=30,"Medium","High"))</f>
        <v>Low</v>
      </c>
      <c r="O5747" s="6" t="str">
        <f t="shared" si="361"/>
        <v>High Satisfaction</v>
      </c>
      <c r="P5747" s="6" t="str">
        <f>IF(ev_charging_network_usage_!$H5747&lt;30,"Short Charging",IF(ev_charging_network_usage_!$H5747&lt;=60,"Medium Charging","Long Charging"))</f>
        <v>Medium Charging</v>
      </c>
      <c r="Q5747" s="6">
        <f t="shared" si="360"/>
        <v>3</v>
      </c>
      <c r="R5747" s="30">
        <f t="shared" si="358"/>
        <v>0.73402777777777772</v>
      </c>
      <c r="S5747" s="28">
        <f t="shared" si="359"/>
        <v>45058</v>
      </c>
      <c r="T5747" s="28"/>
    </row>
    <row r="5748" spans="1:20" ht="13.2" x14ac:dyDescent="0.25">
      <c r="A5748" s="7" t="s">
        <v>12681</v>
      </c>
      <c r="B5748" s="7" t="s">
        <v>14</v>
      </c>
      <c r="C5748" s="7" t="s">
        <v>15</v>
      </c>
      <c r="D5748" s="7" t="s">
        <v>34</v>
      </c>
      <c r="E5748" s="7" t="s">
        <v>35</v>
      </c>
      <c r="F5748" s="8">
        <v>45387.531944444447</v>
      </c>
      <c r="G5748" s="8">
        <v>45387.6</v>
      </c>
      <c r="H5748" s="7">
        <v>98</v>
      </c>
      <c r="I5748" s="7">
        <v>16.260000000000002</v>
      </c>
      <c r="J5748" s="7">
        <v>8</v>
      </c>
      <c r="K5748" s="7">
        <v>130.08000000000001</v>
      </c>
      <c r="L5748" s="7" t="s">
        <v>23</v>
      </c>
      <c r="M5748" s="9">
        <v>3</v>
      </c>
      <c r="N5748" s="6" t="str">
        <f>IF(ev_charging_network_usage_!$I5748&lt;=10,"Low",IF(ev_charging_network_usage_!$I5748&lt;=30,"Medium","High"))</f>
        <v>Medium</v>
      </c>
      <c r="O5748" s="6" t="str">
        <f t="shared" si="361"/>
        <v>Medium Satisfaction</v>
      </c>
      <c r="P5748" s="6" t="str">
        <f>IF(ev_charging_network_usage_!$H5748&lt;30,"Short Charging",IF(ev_charging_network_usage_!$H5748&lt;=60,"Medium Charging","Long Charging"))</f>
        <v>Long Charging</v>
      </c>
      <c r="Q5748" s="6">
        <f t="shared" si="360"/>
        <v>3</v>
      </c>
      <c r="R5748" s="30">
        <f t="shared" si="358"/>
        <v>0.53194444444444444</v>
      </c>
      <c r="S5748" s="28">
        <f t="shared" si="359"/>
        <v>45387</v>
      </c>
      <c r="T5748" s="28"/>
    </row>
    <row r="5749" spans="1:20" ht="13.2" x14ac:dyDescent="0.25">
      <c r="A5749" s="3" t="s">
        <v>12682</v>
      </c>
      <c r="B5749" s="3" t="s">
        <v>20</v>
      </c>
      <c r="C5749" s="3" t="s">
        <v>15</v>
      </c>
      <c r="D5749" s="3" t="s">
        <v>34</v>
      </c>
      <c r="E5749" s="3" t="s">
        <v>35</v>
      </c>
      <c r="F5749" s="3" t="s">
        <v>12683</v>
      </c>
      <c r="G5749" s="3" t="s">
        <v>12684</v>
      </c>
      <c r="H5749" s="3">
        <v>77</v>
      </c>
      <c r="I5749" s="3">
        <v>51.1</v>
      </c>
      <c r="J5749" s="3">
        <v>15</v>
      </c>
      <c r="K5749" s="3">
        <v>766.5</v>
      </c>
      <c r="L5749" s="3" t="s">
        <v>23</v>
      </c>
      <c r="M5749" s="5">
        <v>3</v>
      </c>
      <c r="N5749" s="6" t="str">
        <f>IF(ev_charging_network_usage_!$I5749&lt;=10,"Low",IF(ev_charging_network_usage_!$I5749&lt;=30,"Medium","High"))</f>
        <v>High</v>
      </c>
      <c r="O5749" s="6" t="str">
        <f t="shared" si="361"/>
        <v>Medium Satisfaction</v>
      </c>
      <c r="P5749" s="6" t="str">
        <f>IF(ev_charging_network_usage_!$H5749&lt;30,"Short Charging",IF(ev_charging_network_usage_!$H5749&lt;=60,"Medium Charging","Long Charging"))</f>
        <v>Long Charging</v>
      </c>
      <c r="Q5749" s="6">
        <f t="shared" si="360"/>
        <v>3</v>
      </c>
      <c r="R5749" s="30">
        <f t="shared" si="358"/>
        <v>0.82708333333333328</v>
      </c>
      <c r="S5749" s="28">
        <f t="shared" si="359"/>
        <v>45407</v>
      </c>
      <c r="T5749" s="28"/>
    </row>
    <row r="5750" spans="1:20" ht="13.2" x14ac:dyDescent="0.25">
      <c r="A5750" s="7" t="s">
        <v>12685</v>
      </c>
      <c r="B5750" s="7" t="s">
        <v>14</v>
      </c>
      <c r="C5750" s="7" t="s">
        <v>30</v>
      </c>
      <c r="D5750" s="7" t="s">
        <v>31</v>
      </c>
      <c r="E5750" s="7" t="s">
        <v>35</v>
      </c>
      <c r="F5750" s="8">
        <v>44927.526388888888</v>
      </c>
      <c r="G5750" s="8">
        <v>44927.574305555558</v>
      </c>
      <c r="H5750" s="7">
        <v>69</v>
      </c>
      <c r="I5750" s="7">
        <v>42.24</v>
      </c>
      <c r="J5750" s="7">
        <v>12</v>
      </c>
      <c r="K5750" s="7">
        <v>506.88</v>
      </c>
      <c r="L5750" s="7" t="s">
        <v>38</v>
      </c>
      <c r="M5750" s="9">
        <v>1</v>
      </c>
      <c r="N5750" s="6" t="str">
        <f>IF(ev_charging_network_usage_!$I5750&lt;=10,"Low",IF(ev_charging_network_usage_!$I5750&lt;=30,"Medium","High"))</f>
        <v>High</v>
      </c>
      <c r="O5750" s="6" t="str">
        <f t="shared" si="361"/>
        <v>Low Satisfaction</v>
      </c>
      <c r="P5750" s="6" t="str">
        <f>IF(ev_charging_network_usage_!$H5750&lt;30,"Short Charging",IF(ev_charging_network_usage_!$H5750&lt;=60,"Medium Charging","Long Charging"))</f>
        <v>Long Charging</v>
      </c>
      <c r="Q5750" s="6">
        <f t="shared" si="360"/>
        <v>2</v>
      </c>
      <c r="R5750" s="30">
        <f t="shared" si="358"/>
        <v>0.52638888888888891</v>
      </c>
      <c r="S5750" s="28">
        <f t="shared" si="359"/>
        <v>44927</v>
      </c>
      <c r="T5750" s="28"/>
    </row>
    <row r="5751" spans="1:20" ht="13.2" x14ac:dyDescent="0.25">
      <c r="A5751" s="3" t="s">
        <v>12686</v>
      </c>
      <c r="B5751" s="3" t="s">
        <v>14</v>
      </c>
      <c r="C5751" s="3" t="s">
        <v>15</v>
      </c>
      <c r="D5751" s="3" t="s">
        <v>22</v>
      </c>
      <c r="E5751" s="3" t="s">
        <v>35</v>
      </c>
      <c r="F5751" s="3" t="s">
        <v>12687</v>
      </c>
      <c r="G5751" s="3" t="s">
        <v>12688</v>
      </c>
      <c r="H5751" s="3">
        <v>12</v>
      </c>
      <c r="I5751" s="3">
        <v>34.46</v>
      </c>
      <c r="J5751" s="3">
        <v>12</v>
      </c>
      <c r="K5751" s="3">
        <v>413.52</v>
      </c>
      <c r="L5751" s="3" t="s">
        <v>23</v>
      </c>
      <c r="M5751" s="5">
        <v>1</v>
      </c>
      <c r="N5751" s="6" t="str">
        <f>IF(ev_charging_network_usage_!$I5751&lt;=10,"Low",IF(ev_charging_network_usage_!$I5751&lt;=30,"Medium","High"))</f>
        <v>High</v>
      </c>
      <c r="O5751" s="6" t="str">
        <f t="shared" si="361"/>
        <v>Low Satisfaction</v>
      </c>
      <c r="P5751" s="6" t="str">
        <f>IF(ev_charging_network_usage_!$H5751&lt;30,"Short Charging",IF(ev_charging_network_usage_!$H5751&lt;=60,"Medium Charging","Long Charging"))</f>
        <v>Short Charging</v>
      </c>
      <c r="Q5751" s="6">
        <f t="shared" si="360"/>
        <v>3</v>
      </c>
      <c r="R5751" s="30">
        <f t="shared" si="358"/>
        <v>0.66597222222222219</v>
      </c>
      <c r="S5751" s="28">
        <f t="shared" si="359"/>
        <v>45563</v>
      </c>
      <c r="T5751" s="28"/>
    </row>
    <row r="5752" spans="1:20" ht="13.2" x14ac:dyDescent="0.25">
      <c r="A5752" s="7" t="s">
        <v>12689</v>
      </c>
      <c r="B5752" s="7" t="s">
        <v>55</v>
      </c>
      <c r="C5752" s="7" t="s">
        <v>30</v>
      </c>
      <c r="D5752" s="7" t="s">
        <v>31</v>
      </c>
      <c r="E5752" s="7" t="s">
        <v>35</v>
      </c>
      <c r="F5752" s="11">
        <v>45636.599305555559</v>
      </c>
      <c r="G5752" s="11">
        <v>45636.64166666667</v>
      </c>
      <c r="H5752" s="7">
        <v>61</v>
      </c>
      <c r="I5752" s="7">
        <v>44.21</v>
      </c>
      <c r="J5752" s="7">
        <v>12</v>
      </c>
      <c r="K5752" s="7">
        <v>530.52</v>
      </c>
      <c r="L5752" s="7" t="s">
        <v>27</v>
      </c>
      <c r="M5752" s="9">
        <v>4</v>
      </c>
      <c r="N5752" s="6" t="str">
        <f>IF(ev_charging_network_usage_!$I5752&lt;=10,"Low",IF(ev_charging_network_usage_!$I5752&lt;=30,"Medium","High"))</f>
        <v>High</v>
      </c>
      <c r="O5752" s="6" t="str">
        <f t="shared" si="361"/>
        <v>Medium Satisfaction</v>
      </c>
      <c r="P5752" s="6" t="str">
        <f>IF(ev_charging_network_usage_!$H5752&lt;30,"Short Charging",IF(ev_charging_network_usage_!$H5752&lt;=60,"Medium Charging","Long Charging"))</f>
        <v>Long Charging</v>
      </c>
      <c r="Q5752" s="6">
        <f t="shared" si="360"/>
        <v>2</v>
      </c>
      <c r="R5752" s="30">
        <f t="shared" si="358"/>
        <v>0.59930555555555554</v>
      </c>
      <c r="S5752" s="28">
        <f t="shared" si="359"/>
        <v>45636</v>
      </c>
      <c r="T5752" s="28"/>
    </row>
    <row r="5753" spans="1:20" ht="13.2" x14ac:dyDescent="0.25">
      <c r="A5753" s="3" t="s">
        <v>12690</v>
      </c>
      <c r="B5753" s="3" t="s">
        <v>78</v>
      </c>
      <c r="C5753" s="3" t="s">
        <v>21</v>
      </c>
      <c r="D5753" s="3" t="s">
        <v>34</v>
      </c>
      <c r="E5753" s="3" t="s">
        <v>17</v>
      </c>
      <c r="F5753" s="3" t="s">
        <v>12691</v>
      </c>
      <c r="G5753" s="3" t="s">
        <v>12692</v>
      </c>
      <c r="H5753" s="3">
        <v>69</v>
      </c>
      <c r="I5753" s="3">
        <v>40.9</v>
      </c>
      <c r="J5753" s="3">
        <v>8</v>
      </c>
      <c r="K5753" s="3">
        <v>327.2</v>
      </c>
      <c r="L5753" s="3" t="s">
        <v>23</v>
      </c>
      <c r="M5753" s="5">
        <v>2</v>
      </c>
      <c r="N5753" s="6" t="str">
        <f>IF(ev_charging_network_usage_!$I5753&lt;=10,"Low",IF(ev_charging_network_usage_!$I5753&lt;=30,"Medium","High"))</f>
        <v>High</v>
      </c>
      <c r="O5753" s="6" t="str">
        <f t="shared" si="361"/>
        <v>Low Satisfaction</v>
      </c>
      <c r="P5753" s="6" t="str">
        <f>IF(ev_charging_network_usage_!$H5753&lt;30,"Short Charging",IF(ev_charging_network_usage_!$H5753&lt;=60,"Medium Charging","Long Charging"))</f>
        <v>Long Charging</v>
      </c>
      <c r="Q5753" s="6">
        <f t="shared" si="360"/>
        <v>1</v>
      </c>
      <c r="R5753" s="30">
        <f t="shared" si="358"/>
        <v>0.81527777777777777</v>
      </c>
      <c r="S5753" s="28">
        <f t="shared" si="359"/>
        <v>45229</v>
      </c>
      <c r="T5753" s="28"/>
    </row>
    <row r="5754" spans="1:20" ht="13.2" x14ac:dyDescent="0.25">
      <c r="A5754" s="7" t="s">
        <v>12693</v>
      </c>
      <c r="B5754" s="7" t="s">
        <v>43</v>
      </c>
      <c r="C5754" s="7" t="s">
        <v>21</v>
      </c>
      <c r="D5754" s="7" t="s">
        <v>34</v>
      </c>
      <c r="E5754" s="7" t="s">
        <v>35</v>
      </c>
      <c r="F5754" s="8">
        <v>45505.929166666669</v>
      </c>
      <c r="G5754" s="8">
        <v>45505.984027777777</v>
      </c>
      <c r="H5754" s="7">
        <v>79</v>
      </c>
      <c r="I5754" s="7">
        <v>52.06</v>
      </c>
      <c r="J5754" s="7">
        <v>10</v>
      </c>
      <c r="K5754" s="7">
        <v>520.6</v>
      </c>
      <c r="L5754" s="7" t="s">
        <v>38</v>
      </c>
      <c r="M5754" s="9">
        <v>3</v>
      </c>
      <c r="N5754" s="6" t="str">
        <f>IF(ev_charging_network_usage_!$I5754&lt;=10,"Low",IF(ev_charging_network_usage_!$I5754&lt;=30,"Medium","High"))</f>
        <v>High</v>
      </c>
      <c r="O5754" s="6" t="str">
        <f t="shared" si="361"/>
        <v>Medium Satisfaction</v>
      </c>
      <c r="P5754" s="6" t="str">
        <f>IF(ev_charging_network_usage_!$H5754&lt;30,"Short Charging",IF(ev_charging_network_usage_!$H5754&lt;=60,"Medium Charging","Long Charging"))</f>
        <v>Long Charging</v>
      </c>
      <c r="Q5754" s="6">
        <f t="shared" si="360"/>
        <v>1</v>
      </c>
      <c r="R5754" s="30">
        <f t="shared" si="358"/>
        <v>0.9291666666666667</v>
      </c>
      <c r="S5754" s="28">
        <f t="shared" si="359"/>
        <v>45505</v>
      </c>
      <c r="T5754" s="28"/>
    </row>
    <row r="5755" spans="1:20" ht="13.2" x14ac:dyDescent="0.25">
      <c r="A5755" s="3" t="s">
        <v>12694</v>
      </c>
      <c r="B5755" s="3" t="s">
        <v>20</v>
      </c>
      <c r="C5755" s="3" t="s">
        <v>21</v>
      </c>
      <c r="D5755" s="3" t="s">
        <v>22</v>
      </c>
      <c r="E5755" s="3" t="s">
        <v>35</v>
      </c>
      <c r="F5755" s="3" t="s">
        <v>12695</v>
      </c>
      <c r="G5755" s="3" t="s">
        <v>12696</v>
      </c>
      <c r="H5755" s="3">
        <v>69</v>
      </c>
      <c r="I5755" s="3">
        <v>13.5</v>
      </c>
      <c r="J5755" s="3">
        <v>10</v>
      </c>
      <c r="K5755" s="3">
        <v>135</v>
      </c>
      <c r="L5755" s="3" t="s">
        <v>27</v>
      </c>
      <c r="M5755" s="5">
        <v>3</v>
      </c>
      <c r="N5755" s="6" t="str">
        <f>IF(ev_charging_network_usage_!$I5755&lt;=10,"Low",IF(ev_charging_network_usage_!$I5755&lt;=30,"Medium","High"))</f>
        <v>Medium</v>
      </c>
      <c r="O5755" s="6" t="str">
        <f t="shared" si="361"/>
        <v>Medium Satisfaction</v>
      </c>
      <c r="P5755" s="6" t="str">
        <f>IF(ev_charging_network_usage_!$H5755&lt;30,"Short Charging",IF(ev_charging_network_usage_!$H5755&lt;=60,"Medium Charging","Long Charging"))</f>
        <v>Long Charging</v>
      </c>
      <c r="Q5755" s="6">
        <f t="shared" si="360"/>
        <v>1</v>
      </c>
      <c r="R5755" s="30">
        <f t="shared" si="358"/>
        <v>0.97777777777777775</v>
      </c>
      <c r="S5755" s="28">
        <f t="shared" si="359"/>
        <v>45196</v>
      </c>
      <c r="T5755" s="28"/>
    </row>
    <row r="5756" spans="1:20" ht="13.2" x14ac:dyDescent="0.25">
      <c r="A5756" s="7" t="s">
        <v>12697</v>
      </c>
      <c r="B5756" s="7" t="s">
        <v>29</v>
      </c>
      <c r="C5756" s="7" t="s">
        <v>21</v>
      </c>
      <c r="D5756" s="7" t="s">
        <v>22</v>
      </c>
      <c r="E5756" s="7" t="s">
        <v>35</v>
      </c>
      <c r="F5756" s="7" t="s">
        <v>12698</v>
      </c>
      <c r="G5756" s="7" t="s">
        <v>12699</v>
      </c>
      <c r="H5756" s="7">
        <v>44</v>
      </c>
      <c r="I5756" s="7">
        <v>30.91</v>
      </c>
      <c r="J5756" s="7">
        <v>8</v>
      </c>
      <c r="K5756" s="7">
        <v>247.28</v>
      </c>
      <c r="L5756" s="7" t="s">
        <v>23</v>
      </c>
      <c r="M5756" s="9">
        <v>3</v>
      </c>
      <c r="N5756" s="6" t="str">
        <f>IF(ev_charging_network_usage_!$I5756&lt;=10,"Low",IF(ev_charging_network_usage_!$I5756&lt;=30,"Medium","High"))</f>
        <v>High</v>
      </c>
      <c r="O5756" s="6" t="str">
        <f t="shared" si="361"/>
        <v>Medium Satisfaction</v>
      </c>
      <c r="P5756" s="6" t="str">
        <f>IF(ev_charging_network_usage_!$H5756&lt;30,"Short Charging",IF(ev_charging_network_usage_!$H5756&lt;=60,"Medium Charging","Long Charging"))</f>
        <v>Medium Charging</v>
      </c>
      <c r="Q5756" s="6">
        <f t="shared" si="360"/>
        <v>1</v>
      </c>
      <c r="R5756" s="30">
        <f t="shared" si="358"/>
        <v>0.27777777777777779</v>
      </c>
      <c r="S5756" s="28">
        <f t="shared" si="359"/>
        <v>45073</v>
      </c>
      <c r="T5756" s="28"/>
    </row>
    <row r="5757" spans="1:20" ht="13.2" x14ac:dyDescent="0.25">
      <c r="A5757" s="3" t="s">
        <v>12700</v>
      </c>
      <c r="B5757" s="3" t="s">
        <v>55</v>
      </c>
      <c r="C5757" s="3" t="s">
        <v>15</v>
      </c>
      <c r="D5757" s="3" t="s">
        <v>22</v>
      </c>
      <c r="E5757" s="3" t="s">
        <v>35</v>
      </c>
      <c r="F5757" s="3" t="s">
        <v>12701</v>
      </c>
      <c r="G5757" s="3" t="s">
        <v>4779</v>
      </c>
      <c r="H5757" s="3">
        <v>37</v>
      </c>
      <c r="I5757" s="3">
        <v>18.71</v>
      </c>
      <c r="J5757" s="3">
        <v>10</v>
      </c>
      <c r="K5757" s="3">
        <v>187.1</v>
      </c>
      <c r="L5757" s="3" t="s">
        <v>23</v>
      </c>
      <c r="M5757" s="5">
        <v>3</v>
      </c>
      <c r="N5757" s="6" t="str">
        <f>IF(ev_charging_network_usage_!$I5757&lt;=10,"Low",IF(ev_charging_network_usage_!$I5757&lt;=30,"Medium","High"))</f>
        <v>Medium</v>
      </c>
      <c r="O5757" s="6" t="str">
        <f t="shared" si="361"/>
        <v>Medium Satisfaction</v>
      </c>
      <c r="P5757" s="6" t="str">
        <f>IF(ev_charging_network_usage_!$H5757&lt;30,"Short Charging",IF(ev_charging_network_usage_!$H5757&lt;=60,"Medium Charging","Long Charging"))</f>
        <v>Medium Charging</v>
      </c>
      <c r="Q5757" s="6">
        <f t="shared" si="360"/>
        <v>3</v>
      </c>
      <c r="R5757" s="30">
        <f t="shared" si="358"/>
        <v>0.91874999999999996</v>
      </c>
      <c r="S5757" s="28">
        <f t="shared" si="359"/>
        <v>45093</v>
      </c>
      <c r="T5757" s="28"/>
    </row>
    <row r="5758" spans="1:20" ht="13.2" x14ac:dyDescent="0.25">
      <c r="A5758" s="7" t="s">
        <v>12702</v>
      </c>
      <c r="B5758" s="7" t="s">
        <v>55</v>
      </c>
      <c r="C5758" s="7" t="s">
        <v>15</v>
      </c>
      <c r="D5758" s="7" t="s">
        <v>31</v>
      </c>
      <c r="E5758" s="7" t="s">
        <v>35</v>
      </c>
      <c r="F5758" s="7" t="s">
        <v>12703</v>
      </c>
      <c r="G5758" s="7" t="s">
        <v>12704</v>
      </c>
      <c r="H5758" s="7">
        <v>44</v>
      </c>
      <c r="I5758" s="7">
        <v>2.15</v>
      </c>
      <c r="J5758" s="7">
        <v>15</v>
      </c>
      <c r="K5758" s="7">
        <v>32.25</v>
      </c>
      <c r="L5758" s="7" t="s">
        <v>18</v>
      </c>
      <c r="M5758" s="9">
        <v>5</v>
      </c>
      <c r="N5758" s="6" t="str">
        <f>IF(ev_charging_network_usage_!$I5758&lt;=10,"Low",IF(ev_charging_network_usage_!$I5758&lt;=30,"Medium","High"))</f>
        <v>Low</v>
      </c>
      <c r="O5758" s="6" t="str">
        <f t="shared" si="361"/>
        <v>High Satisfaction</v>
      </c>
      <c r="P5758" s="6" t="str">
        <f>IF(ev_charging_network_usage_!$H5758&lt;30,"Short Charging",IF(ev_charging_network_usage_!$H5758&lt;=60,"Medium Charging","Long Charging"))</f>
        <v>Medium Charging</v>
      </c>
      <c r="Q5758" s="6">
        <f t="shared" si="360"/>
        <v>3</v>
      </c>
      <c r="R5758" s="30">
        <f t="shared" si="358"/>
        <v>0.81111111111111112</v>
      </c>
      <c r="S5758" s="28">
        <f t="shared" si="359"/>
        <v>44971</v>
      </c>
      <c r="T5758" s="28"/>
    </row>
    <row r="5759" spans="1:20" ht="13.2" x14ac:dyDescent="0.25">
      <c r="A5759" s="3" t="s">
        <v>12705</v>
      </c>
      <c r="B5759" s="3" t="s">
        <v>59</v>
      </c>
      <c r="C5759" s="3" t="s">
        <v>21</v>
      </c>
      <c r="D5759" s="3" t="s">
        <v>31</v>
      </c>
      <c r="E5759" s="3" t="s">
        <v>17</v>
      </c>
      <c r="F5759" s="4">
        <v>45294.797222222223</v>
      </c>
      <c r="G5759" s="4">
        <v>45294.808333333334</v>
      </c>
      <c r="H5759" s="3">
        <v>16</v>
      </c>
      <c r="I5759" s="3">
        <v>44.44</v>
      </c>
      <c r="J5759" s="3">
        <v>15</v>
      </c>
      <c r="K5759" s="3">
        <v>666.6</v>
      </c>
      <c r="L5759" s="3" t="s">
        <v>27</v>
      </c>
      <c r="M5759" s="5">
        <v>5</v>
      </c>
      <c r="N5759" s="6" t="str">
        <f>IF(ev_charging_network_usage_!$I5759&lt;=10,"Low",IF(ev_charging_network_usage_!$I5759&lt;=30,"Medium","High"))</f>
        <v>High</v>
      </c>
      <c r="O5759" s="6" t="str">
        <f t="shared" si="361"/>
        <v>High Satisfaction</v>
      </c>
      <c r="P5759" s="6" t="str">
        <f>IF(ev_charging_network_usage_!$H5759&lt;30,"Short Charging",IF(ev_charging_network_usage_!$H5759&lt;=60,"Medium Charging","Long Charging"))</f>
        <v>Short Charging</v>
      </c>
      <c r="Q5759" s="6">
        <f t="shared" si="360"/>
        <v>1</v>
      </c>
      <c r="R5759" s="30">
        <f t="shared" si="358"/>
        <v>0.79722222222222228</v>
      </c>
      <c r="S5759" s="28">
        <f t="shared" si="359"/>
        <v>45294</v>
      </c>
      <c r="T5759" s="28"/>
    </row>
    <row r="5760" spans="1:20" ht="13.2" x14ac:dyDescent="0.25">
      <c r="A5760" s="7" t="s">
        <v>12706</v>
      </c>
      <c r="B5760" s="7" t="s">
        <v>29</v>
      </c>
      <c r="C5760" s="7" t="s">
        <v>15</v>
      </c>
      <c r="D5760" s="7" t="s">
        <v>34</v>
      </c>
      <c r="E5760" s="7" t="s">
        <v>17</v>
      </c>
      <c r="F5760" s="8">
        <v>45449.146527777775</v>
      </c>
      <c r="G5760" s="8">
        <v>45449.174305555556</v>
      </c>
      <c r="H5760" s="7">
        <v>40</v>
      </c>
      <c r="I5760" s="7">
        <v>8.4</v>
      </c>
      <c r="J5760" s="7">
        <v>15</v>
      </c>
      <c r="K5760" s="7">
        <v>126</v>
      </c>
      <c r="L5760" s="7" t="s">
        <v>27</v>
      </c>
      <c r="M5760" s="9">
        <v>1</v>
      </c>
      <c r="N5760" s="6" t="str">
        <f>IF(ev_charging_network_usage_!$I5760&lt;=10,"Low",IF(ev_charging_network_usage_!$I5760&lt;=30,"Medium","High"))</f>
        <v>Low</v>
      </c>
      <c r="O5760" s="6" t="str">
        <f t="shared" si="361"/>
        <v>Low Satisfaction</v>
      </c>
      <c r="P5760" s="6" t="str">
        <f>IF(ev_charging_network_usage_!$H5760&lt;30,"Short Charging",IF(ev_charging_network_usage_!$H5760&lt;=60,"Medium Charging","Long Charging"))</f>
        <v>Medium Charging</v>
      </c>
      <c r="Q5760" s="6">
        <f t="shared" si="360"/>
        <v>3</v>
      </c>
      <c r="R5760" s="30">
        <f t="shared" si="358"/>
        <v>0.14652777777777778</v>
      </c>
      <c r="S5760" s="28">
        <f t="shared" si="359"/>
        <v>45449</v>
      </c>
      <c r="T5760" s="28"/>
    </row>
    <row r="5761" spans="1:20" ht="13.2" x14ac:dyDescent="0.25">
      <c r="A5761" s="3" t="s">
        <v>12707</v>
      </c>
      <c r="B5761" s="3" t="s">
        <v>48</v>
      </c>
      <c r="C5761" s="3" t="s">
        <v>21</v>
      </c>
      <c r="D5761" s="3" t="s">
        <v>34</v>
      </c>
      <c r="E5761" s="3" t="s">
        <v>35</v>
      </c>
      <c r="F5761" s="3" t="s">
        <v>12708</v>
      </c>
      <c r="G5761" s="3" t="s">
        <v>12709</v>
      </c>
      <c r="H5761" s="3">
        <v>60</v>
      </c>
      <c r="I5761" s="3">
        <v>36.020000000000003</v>
      </c>
      <c r="J5761" s="3">
        <v>10</v>
      </c>
      <c r="K5761" s="3">
        <v>360.2</v>
      </c>
      <c r="L5761" s="3" t="s">
        <v>23</v>
      </c>
      <c r="M5761" s="5">
        <v>3</v>
      </c>
      <c r="N5761" s="6" t="str">
        <f>IF(ev_charging_network_usage_!$I5761&lt;=10,"Low",IF(ev_charging_network_usage_!$I5761&lt;=30,"Medium","High"))</f>
        <v>High</v>
      </c>
      <c r="O5761" s="6" t="str">
        <f t="shared" si="361"/>
        <v>Medium Satisfaction</v>
      </c>
      <c r="P5761" s="6" t="str">
        <f>IF(ev_charging_network_usage_!$H5761&lt;30,"Short Charging",IF(ev_charging_network_usage_!$H5761&lt;=60,"Medium Charging","Long Charging"))</f>
        <v>Medium Charging</v>
      </c>
      <c r="Q5761" s="6">
        <f t="shared" si="360"/>
        <v>1</v>
      </c>
      <c r="R5761" s="30">
        <f t="shared" si="358"/>
        <v>0.64652777777777781</v>
      </c>
      <c r="S5761" s="28">
        <f t="shared" si="359"/>
        <v>45518</v>
      </c>
      <c r="T5761" s="28"/>
    </row>
    <row r="5762" spans="1:20" ht="13.2" x14ac:dyDescent="0.25">
      <c r="A5762" s="7" t="s">
        <v>12710</v>
      </c>
      <c r="B5762" s="7" t="s">
        <v>20</v>
      </c>
      <c r="C5762" s="7" t="s">
        <v>21</v>
      </c>
      <c r="D5762" s="7" t="s">
        <v>22</v>
      </c>
      <c r="E5762" s="7" t="s">
        <v>17</v>
      </c>
      <c r="F5762" s="8">
        <v>45635.574999999997</v>
      </c>
      <c r="G5762" s="8">
        <v>45635.604861111111</v>
      </c>
      <c r="H5762" s="7">
        <v>43</v>
      </c>
      <c r="I5762" s="7">
        <v>9.8800000000000008</v>
      </c>
      <c r="J5762" s="7">
        <v>12</v>
      </c>
      <c r="K5762" s="7">
        <v>118.56</v>
      </c>
      <c r="L5762" s="7" t="s">
        <v>38</v>
      </c>
      <c r="M5762" s="9">
        <v>1</v>
      </c>
      <c r="N5762" s="6" t="str">
        <f>IF(ev_charging_network_usage_!$I5762&lt;=10,"Low",IF(ev_charging_network_usage_!$I5762&lt;=30,"Medium","High"))</f>
        <v>Low</v>
      </c>
      <c r="O5762" s="6" t="str">
        <f t="shared" si="361"/>
        <v>Low Satisfaction</v>
      </c>
      <c r="P5762" s="6" t="str">
        <f>IF(ev_charging_network_usage_!$H5762&lt;30,"Short Charging",IF(ev_charging_network_usage_!$H5762&lt;=60,"Medium Charging","Long Charging"))</f>
        <v>Medium Charging</v>
      </c>
      <c r="Q5762" s="6">
        <f t="shared" si="360"/>
        <v>1</v>
      </c>
      <c r="R5762" s="30">
        <f t="shared" ref="R5762:R5825" si="362">TIME(HOUR(F5762),MINUTE(F5762),SECOND(F5762))</f>
        <v>0.57499999999999996</v>
      </c>
      <c r="S5762" s="28">
        <f t="shared" ref="S5762:S5825" si="363">DATE(YEAR(F5762),MONTH(F5762),DAY(F5762))</f>
        <v>45635</v>
      </c>
      <c r="T5762" s="28"/>
    </row>
    <row r="5763" spans="1:20" ht="13.2" x14ac:dyDescent="0.25">
      <c r="A5763" s="3" t="s">
        <v>12711</v>
      </c>
      <c r="B5763" s="3" t="s">
        <v>78</v>
      </c>
      <c r="C5763" s="3" t="s">
        <v>21</v>
      </c>
      <c r="D5763" s="3" t="s">
        <v>34</v>
      </c>
      <c r="E5763" s="3" t="s">
        <v>17</v>
      </c>
      <c r="F5763" s="3" t="s">
        <v>12712</v>
      </c>
      <c r="G5763" s="3" t="s">
        <v>12713</v>
      </c>
      <c r="H5763" s="3">
        <v>119</v>
      </c>
      <c r="I5763" s="3">
        <v>18.260000000000002</v>
      </c>
      <c r="J5763" s="3">
        <v>12</v>
      </c>
      <c r="K5763" s="3">
        <v>219.12</v>
      </c>
      <c r="L5763" s="3" t="s">
        <v>27</v>
      </c>
      <c r="M5763" s="5">
        <v>4</v>
      </c>
      <c r="N5763" s="6" t="str">
        <f>IF(ev_charging_network_usage_!$I5763&lt;=10,"Low",IF(ev_charging_network_usage_!$I5763&lt;=30,"Medium","High"))</f>
        <v>Medium</v>
      </c>
      <c r="O5763" s="6" t="str">
        <f t="shared" si="361"/>
        <v>Medium Satisfaction</v>
      </c>
      <c r="P5763" s="6" t="str">
        <f>IF(ev_charging_network_usage_!$H5763&lt;30,"Short Charging",IF(ev_charging_network_usage_!$H5763&lt;=60,"Medium Charging","Long Charging"))</f>
        <v>Long Charging</v>
      </c>
      <c r="Q5763" s="6">
        <f t="shared" ref="Q5763:Q5826" si="364">IF(C5763="Fast Charger",1,IF(C5763="Standard Charger",2,IF(C5763="Super Fast Charger",3,"")))</f>
        <v>1</v>
      </c>
      <c r="R5763" s="30">
        <f t="shared" si="362"/>
        <v>0.49722222222222223</v>
      </c>
      <c r="S5763" s="28">
        <f t="shared" si="363"/>
        <v>45184</v>
      </c>
      <c r="T5763" s="28"/>
    </row>
    <row r="5764" spans="1:20" ht="13.2" x14ac:dyDescent="0.25">
      <c r="A5764" s="7" t="s">
        <v>12714</v>
      </c>
      <c r="B5764" s="7" t="s">
        <v>43</v>
      </c>
      <c r="C5764" s="7" t="s">
        <v>15</v>
      </c>
      <c r="D5764" s="7" t="s">
        <v>31</v>
      </c>
      <c r="E5764" s="7" t="s">
        <v>35</v>
      </c>
      <c r="F5764" s="8">
        <v>45052.236805555556</v>
      </c>
      <c r="G5764" s="8">
        <v>45052.288194444445</v>
      </c>
      <c r="H5764" s="7">
        <v>74</v>
      </c>
      <c r="I5764" s="7">
        <v>25.8</v>
      </c>
      <c r="J5764" s="7">
        <v>10</v>
      </c>
      <c r="K5764" s="7">
        <v>258</v>
      </c>
      <c r="L5764" s="7" t="s">
        <v>38</v>
      </c>
      <c r="M5764" s="9">
        <v>4</v>
      </c>
      <c r="N5764" s="6" t="str">
        <f>IF(ev_charging_network_usage_!$I5764&lt;=10,"Low",IF(ev_charging_network_usage_!$I5764&lt;=30,"Medium","High"))</f>
        <v>Medium</v>
      </c>
      <c r="O5764" s="6" t="str">
        <f t="shared" ref="O5764:O5827" si="365">IF(M5764&lt;=2,"Low Satisfaction",IF(M5764&lt;=4,"Medium Satisfaction","High Satisfaction"))</f>
        <v>Medium Satisfaction</v>
      </c>
      <c r="P5764" s="6" t="str">
        <f>IF(ev_charging_network_usage_!$H5764&lt;30,"Short Charging",IF(ev_charging_network_usage_!$H5764&lt;=60,"Medium Charging","Long Charging"))</f>
        <v>Long Charging</v>
      </c>
      <c r="Q5764" s="6">
        <f t="shared" si="364"/>
        <v>3</v>
      </c>
      <c r="R5764" s="30">
        <f t="shared" si="362"/>
        <v>0.23680555555555555</v>
      </c>
      <c r="S5764" s="28">
        <f t="shared" si="363"/>
        <v>45052</v>
      </c>
      <c r="T5764" s="28"/>
    </row>
    <row r="5765" spans="1:20" ht="13.2" x14ac:dyDescent="0.25">
      <c r="A5765" s="3" t="s">
        <v>12715</v>
      </c>
      <c r="B5765" s="3" t="s">
        <v>29</v>
      </c>
      <c r="C5765" s="3" t="s">
        <v>15</v>
      </c>
      <c r="D5765" s="3" t="s">
        <v>34</v>
      </c>
      <c r="E5765" s="3" t="s">
        <v>17</v>
      </c>
      <c r="F5765" s="3" t="s">
        <v>12716</v>
      </c>
      <c r="G5765" s="3" t="s">
        <v>12717</v>
      </c>
      <c r="H5765" s="3">
        <v>15</v>
      </c>
      <c r="I5765" s="3">
        <v>10.61</v>
      </c>
      <c r="J5765" s="3">
        <v>12</v>
      </c>
      <c r="K5765" s="3">
        <v>127.32</v>
      </c>
      <c r="L5765" s="3" t="s">
        <v>23</v>
      </c>
      <c r="M5765" s="5">
        <v>2</v>
      </c>
      <c r="N5765" s="6" t="str">
        <f>IF(ev_charging_network_usage_!$I5765&lt;=10,"Low",IF(ev_charging_network_usage_!$I5765&lt;=30,"Medium","High"))</f>
        <v>Medium</v>
      </c>
      <c r="O5765" s="6" t="str">
        <f t="shared" si="365"/>
        <v>Low Satisfaction</v>
      </c>
      <c r="P5765" s="6" t="str">
        <f>IF(ev_charging_network_usage_!$H5765&lt;30,"Short Charging",IF(ev_charging_network_usage_!$H5765&lt;=60,"Medium Charging","Long Charging"))</f>
        <v>Short Charging</v>
      </c>
      <c r="Q5765" s="6">
        <f t="shared" si="364"/>
        <v>3</v>
      </c>
      <c r="R5765" s="30">
        <f t="shared" si="362"/>
        <v>0.92777777777777781</v>
      </c>
      <c r="S5765" s="28">
        <f t="shared" si="363"/>
        <v>45285</v>
      </c>
      <c r="T5765" s="28"/>
    </row>
    <row r="5766" spans="1:20" ht="13.2" x14ac:dyDescent="0.25">
      <c r="A5766" s="7" t="s">
        <v>12718</v>
      </c>
      <c r="B5766" s="7" t="s">
        <v>78</v>
      </c>
      <c r="C5766" s="7" t="s">
        <v>21</v>
      </c>
      <c r="D5766" s="7" t="s">
        <v>16</v>
      </c>
      <c r="E5766" s="7" t="s">
        <v>17</v>
      </c>
      <c r="F5766" s="8">
        <v>45476.845138888886</v>
      </c>
      <c r="G5766" s="8">
        <v>45476.852777777778</v>
      </c>
      <c r="H5766" s="7">
        <v>11</v>
      </c>
      <c r="I5766" s="7">
        <v>3.12</v>
      </c>
      <c r="J5766" s="7">
        <v>10</v>
      </c>
      <c r="K5766" s="7">
        <v>31.2</v>
      </c>
      <c r="L5766" s="7" t="s">
        <v>18</v>
      </c>
      <c r="M5766" s="9">
        <v>4</v>
      </c>
      <c r="N5766" s="6" t="str">
        <f>IF(ev_charging_network_usage_!$I5766&lt;=10,"Low",IF(ev_charging_network_usage_!$I5766&lt;=30,"Medium","High"))</f>
        <v>Low</v>
      </c>
      <c r="O5766" s="6" t="str">
        <f t="shared" si="365"/>
        <v>Medium Satisfaction</v>
      </c>
      <c r="P5766" s="6" t="str">
        <f>IF(ev_charging_network_usage_!$H5766&lt;30,"Short Charging",IF(ev_charging_network_usage_!$H5766&lt;=60,"Medium Charging","Long Charging"))</f>
        <v>Short Charging</v>
      </c>
      <c r="Q5766" s="6">
        <f t="shared" si="364"/>
        <v>1</v>
      </c>
      <c r="R5766" s="30">
        <f t="shared" si="362"/>
        <v>0.84513888888888888</v>
      </c>
      <c r="S5766" s="28">
        <f t="shared" si="363"/>
        <v>45476</v>
      </c>
      <c r="T5766" s="28"/>
    </row>
    <row r="5767" spans="1:20" ht="13.2" x14ac:dyDescent="0.25">
      <c r="A5767" s="3" t="s">
        <v>12719</v>
      </c>
      <c r="B5767" s="3" t="s">
        <v>48</v>
      </c>
      <c r="C5767" s="3" t="s">
        <v>30</v>
      </c>
      <c r="D5767" s="3" t="s">
        <v>16</v>
      </c>
      <c r="E5767" s="3" t="s">
        <v>35</v>
      </c>
      <c r="F5767" s="3" t="s">
        <v>12720</v>
      </c>
      <c r="G5767" s="3" t="s">
        <v>12721</v>
      </c>
      <c r="H5767" s="3">
        <v>113</v>
      </c>
      <c r="I5767" s="3">
        <v>54.33</v>
      </c>
      <c r="J5767" s="3">
        <v>15</v>
      </c>
      <c r="K5767" s="3">
        <v>814.95</v>
      </c>
      <c r="L5767" s="3" t="s">
        <v>27</v>
      </c>
      <c r="M5767" s="5">
        <v>2</v>
      </c>
      <c r="N5767" s="6" t="str">
        <f>IF(ev_charging_network_usage_!$I5767&lt;=10,"Low",IF(ev_charging_network_usage_!$I5767&lt;=30,"Medium","High"))</f>
        <v>High</v>
      </c>
      <c r="O5767" s="6" t="str">
        <f t="shared" si="365"/>
        <v>Low Satisfaction</v>
      </c>
      <c r="P5767" s="6" t="str">
        <f>IF(ev_charging_network_usage_!$H5767&lt;30,"Short Charging",IF(ev_charging_network_usage_!$H5767&lt;=60,"Medium Charging","Long Charging"))</f>
        <v>Long Charging</v>
      </c>
      <c r="Q5767" s="6">
        <f t="shared" si="364"/>
        <v>2</v>
      </c>
      <c r="R5767" s="30">
        <f t="shared" si="362"/>
        <v>0.30694444444444446</v>
      </c>
      <c r="S5767" s="28">
        <f t="shared" si="363"/>
        <v>45588</v>
      </c>
      <c r="T5767" s="28"/>
    </row>
    <row r="5768" spans="1:20" ht="13.2" x14ac:dyDescent="0.25">
      <c r="A5768" s="7" t="s">
        <v>12722</v>
      </c>
      <c r="B5768" s="7" t="s">
        <v>48</v>
      </c>
      <c r="C5768" s="7" t="s">
        <v>21</v>
      </c>
      <c r="D5768" s="7" t="s">
        <v>31</v>
      </c>
      <c r="E5768" s="7" t="s">
        <v>17</v>
      </c>
      <c r="F5768" s="8">
        <v>45566.822222222225</v>
      </c>
      <c r="G5768" s="8">
        <v>45566.866666666669</v>
      </c>
      <c r="H5768" s="7">
        <v>64</v>
      </c>
      <c r="I5768" s="7">
        <v>35.92</v>
      </c>
      <c r="J5768" s="7">
        <v>12</v>
      </c>
      <c r="K5768" s="7">
        <v>431.04</v>
      </c>
      <c r="L5768" s="7" t="s">
        <v>27</v>
      </c>
      <c r="M5768" s="9">
        <v>5</v>
      </c>
      <c r="N5768" s="6" t="str">
        <f>IF(ev_charging_network_usage_!$I5768&lt;=10,"Low",IF(ev_charging_network_usage_!$I5768&lt;=30,"Medium","High"))</f>
        <v>High</v>
      </c>
      <c r="O5768" s="6" t="str">
        <f t="shared" si="365"/>
        <v>High Satisfaction</v>
      </c>
      <c r="P5768" s="6" t="str">
        <f>IF(ev_charging_network_usage_!$H5768&lt;30,"Short Charging",IF(ev_charging_network_usage_!$H5768&lt;=60,"Medium Charging","Long Charging"))</f>
        <v>Long Charging</v>
      </c>
      <c r="Q5768" s="6">
        <f t="shared" si="364"/>
        <v>1</v>
      </c>
      <c r="R5768" s="30">
        <f t="shared" si="362"/>
        <v>0.82222222222222219</v>
      </c>
      <c r="S5768" s="28">
        <f t="shared" si="363"/>
        <v>45566</v>
      </c>
      <c r="T5768" s="28"/>
    </row>
    <row r="5769" spans="1:20" ht="13.2" x14ac:dyDescent="0.25">
      <c r="A5769" s="3" t="s">
        <v>12723</v>
      </c>
      <c r="B5769" s="3" t="s">
        <v>43</v>
      </c>
      <c r="C5769" s="3" t="s">
        <v>15</v>
      </c>
      <c r="D5769" s="3" t="s">
        <v>16</v>
      </c>
      <c r="E5769" s="3" t="s">
        <v>35</v>
      </c>
      <c r="F5769" s="3" t="s">
        <v>12724</v>
      </c>
      <c r="G5769" s="3" t="s">
        <v>12725</v>
      </c>
      <c r="H5769" s="3">
        <v>81</v>
      </c>
      <c r="I5769" s="3">
        <v>36.200000000000003</v>
      </c>
      <c r="J5769" s="3">
        <v>10</v>
      </c>
      <c r="K5769" s="3">
        <v>362</v>
      </c>
      <c r="L5769" s="3" t="s">
        <v>23</v>
      </c>
      <c r="M5769" s="5">
        <v>3</v>
      </c>
      <c r="N5769" s="6" t="str">
        <f>IF(ev_charging_network_usage_!$I5769&lt;=10,"Low",IF(ev_charging_network_usage_!$I5769&lt;=30,"Medium","High"))</f>
        <v>High</v>
      </c>
      <c r="O5769" s="6" t="str">
        <f t="shared" si="365"/>
        <v>Medium Satisfaction</v>
      </c>
      <c r="P5769" s="6" t="str">
        <f>IF(ev_charging_network_usage_!$H5769&lt;30,"Short Charging",IF(ev_charging_network_usage_!$H5769&lt;=60,"Medium Charging","Long Charging"))</f>
        <v>Long Charging</v>
      </c>
      <c r="Q5769" s="6">
        <f t="shared" si="364"/>
        <v>3</v>
      </c>
      <c r="R5769" s="30">
        <f t="shared" si="362"/>
        <v>0.54861111111111116</v>
      </c>
      <c r="S5769" s="28">
        <f t="shared" si="363"/>
        <v>45278</v>
      </c>
      <c r="T5769" s="28"/>
    </row>
    <row r="5770" spans="1:20" ht="13.2" x14ac:dyDescent="0.25">
      <c r="A5770" s="7" t="s">
        <v>12726</v>
      </c>
      <c r="B5770" s="7" t="s">
        <v>20</v>
      </c>
      <c r="C5770" s="7" t="s">
        <v>15</v>
      </c>
      <c r="D5770" s="7" t="s">
        <v>31</v>
      </c>
      <c r="E5770" s="7" t="s">
        <v>17</v>
      </c>
      <c r="F5770" s="7" t="s">
        <v>12727</v>
      </c>
      <c r="G5770" s="7" t="s">
        <v>12728</v>
      </c>
      <c r="H5770" s="7">
        <v>19</v>
      </c>
      <c r="I5770" s="7">
        <v>27.93</v>
      </c>
      <c r="J5770" s="7">
        <v>8</v>
      </c>
      <c r="K5770" s="7">
        <v>223.44</v>
      </c>
      <c r="L5770" s="7" t="s">
        <v>27</v>
      </c>
      <c r="M5770" s="9">
        <v>2</v>
      </c>
      <c r="N5770" s="6" t="str">
        <f>IF(ev_charging_network_usage_!$I5770&lt;=10,"Low",IF(ev_charging_network_usage_!$I5770&lt;=30,"Medium","High"))</f>
        <v>Medium</v>
      </c>
      <c r="O5770" s="6" t="str">
        <f t="shared" si="365"/>
        <v>Low Satisfaction</v>
      </c>
      <c r="P5770" s="6" t="str">
        <f>IF(ev_charging_network_usage_!$H5770&lt;30,"Short Charging",IF(ev_charging_network_usage_!$H5770&lt;=60,"Medium Charging","Long Charging"))</f>
        <v>Short Charging</v>
      </c>
      <c r="Q5770" s="6">
        <f t="shared" si="364"/>
        <v>3</v>
      </c>
      <c r="R5770" s="30">
        <f t="shared" si="362"/>
        <v>0.5229166666666667</v>
      </c>
      <c r="S5770" s="28">
        <f t="shared" si="363"/>
        <v>45487</v>
      </c>
      <c r="T5770" s="28"/>
    </row>
    <row r="5771" spans="1:20" ht="13.2" x14ac:dyDescent="0.25">
      <c r="A5771" s="3" t="s">
        <v>12729</v>
      </c>
      <c r="B5771" s="3" t="s">
        <v>43</v>
      </c>
      <c r="C5771" s="3" t="s">
        <v>15</v>
      </c>
      <c r="D5771" s="3" t="s">
        <v>34</v>
      </c>
      <c r="E5771" s="3" t="s">
        <v>17</v>
      </c>
      <c r="F5771" s="4">
        <v>45599.859722222223</v>
      </c>
      <c r="G5771" s="4">
        <v>45599.9375</v>
      </c>
      <c r="H5771" s="3">
        <v>112</v>
      </c>
      <c r="I5771" s="3">
        <v>36.92</v>
      </c>
      <c r="J5771" s="3">
        <v>15</v>
      </c>
      <c r="K5771" s="3">
        <v>553.79999999999995</v>
      </c>
      <c r="L5771" s="3" t="s">
        <v>18</v>
      </c>
      <c r="M5771" s="5">
        <v>1</v>
      </c>
      <c r="N5771" s="6" t="str">
        <f>IF(ev_charging_network_usage_!$I5771&lt;=10,"Low",IF(ev_charging_network_usage_!$I5771&lt;=30,"Medium","High"))</f>
        <v>High</v>
      </c>
      <c r="O5771" s="6" t="str">
        <f t="shared" si="365"/>
        <v>Low Satisfaction</v>
      </c>
      <c r="P5771" s="6" t="str">
        <f>IF(ev_charging_network_usage_!$H5771&lt;30,"Short Charging",IF(ev_charging_network_usage_!$H5771&lt;=60,"Medium Charging","Long Charging"))</f>
        <v>Long Charging</v>
      </c>
      <c r="Q5771" s="6">
        <f t="shared" si="364"/>
        <v>3</v>
      </c>
      <c r="R5771" s="30">
        <f t="shared" si="362"/>
        <v>0.85972222222222228</v>
      </c>
      <c r="S5771" s="28">
        <f t="shared" si="363"/>
        <v>45599</v>
      </c>
      <c r="T5771" s="28"/>
    </row>
    <row r="5772" spans="1:20" ht="13.2" x14ac:dyDescent="0.25">
      <c r="A5772" s="7" t="s">
        <v>12730</v>
      </c>
      <c r="B5772" s="7" t="s">
        <v>78</v>
      </c>
      <c r="C5772" s="7" t="s">
        <v>21</v>
      </c>
      <c r="D5772" s="7" t="s">
        <v>22</v>
      </c>
      <c r="E5772" s="7" t="s">
        <v>17</v>
      </c>
      <c r="F5772" s="7" t="s">
        <v>12731</v>
      </c>
      <c r="G5772" s="7" t="s">
        <v>12732</v>
      </c>
      <c r="H5772" s="7">
        <v>90</v>
      </c>
      <c r="I5772" s="7">
        <v>17.37</v>
      </c>
      <c r="J5772" s="7">
        <v>10</v>
      </c>
      <c r="K5772" s="7">
        <v>173.7</v>
      </c>
      <c r="L5772" s="7" t="s">
        <v>38</v>
      </c>
      <c r="M5772" s="9">
        <v>2</v>
      </c>
      <c r="N5772" s="6" t="str">
        <f>IF(ev_charging_network_usage_!$I5772&lt;=10,"Low",IF(ev_charging_network_usage_!$I5772&lt;=30,"Medium","High"))</f>
        <v>Medium</v>
      </c>
      <c r="O5772" s="6" t="str">
        <f t="shared" si="365"/>
        <v>Low Satisfaction</v>
      </c>
      <c r="P5772" s="6" t="str">
        <f>IF(ev_charging_network_usage_!$H5772&lt;30,"Short Charging",IF(ev_charging_network_usage_!$H5772&lt;=60,"Medium Charging","Long Charging"))</f>
        <v>Long Charging</v>
      </c>
      <c r="Q5772" s="6">
        <f t="shared" si="364"/>
        <v>1</v>
      </c>
      <c r="R5772" s="30">
        <f t="shared" si="362"/>
        <v>0.62152777777777779</v>
      </c>
      <c r="S5772" s="28">
        <f t="shared" si="363"/>
        <v>45155</v>
      </c>
      <c r="T5772" s="28"/>
    </row>
    <row r="5773" spans="1:20" ht="13.2" x14ac:dyDescent="0.25">
      <c r="A5773" s="3" t="s">
        <v>12733</v>
      </c>
      <c r="B5773" s="3" t="s">
        <v>55</v>
      </c>
      <c r="C5773" s="3" t="s">
        <v>30</v>
      </c>
      <c r="D5773" s="3" t="s">
        <v>34</v>
      </c>
      <c r="E5773" s="3" t="s">
        <v>17</v>
      </c>
      <c r="F5773" s="4">
        <v>45238.286805555559</v>
      </c>
      <c r="G5773" s="4">
        <v>45238.306250000001</v>
      </c>
      <c r="H5773" s="3">
        <v>28</v>
      </c>
      <c r="I5773" s="3">
        <v>33.880000000000003</v>
      </c>
      <c r="J5773" s="3">
        <v>10</v>
      </c>
      <c r="K5773" s="3">
        <v>338.8</v>
      </c>
      <c r="L5773" s="3" t="s">
        <v>27</v>
      </c>
      <c r="M5773" s="5">
        <v>4</v>
      </c>
      <c r="N5773" s="6" t="str">
        <f>IF(ev_charging_network_usage_!$I5773&lt;=10,"Low",IF(ev_charging_network_usage_!$I5773&lt;=30,"Medium","High"))</f>
        <v>High</v>
      </c>
      <c r="O5773" s="6" t="str">
        <f t="shared" si="365"/>
        <v>Medium Satisfaction</v>
      </c>
      <c r="P5773" s="6" t="str">
        <f>IF(ev_charging_network_usage_!$H5773&lt;30,"Short Charging",IF(ev_charging_network_usage_!$H5773&lt;=60,"Medium Charging","Long Charging"))</f>
        <v>Short Charging</v>
      </c>
      <c r="Q5773" s="6">
        <f t="shared" si="364"/>
        <v>2</v>
      </c>
      <c r="R5773" s="30">
        <f t="shared" si="362"/>
        <v>0.28680555555555554</v>
      </c>
      <c r="S5773" s="28">
        <f t="shared" si="363"/>
        <v>45238</v>
      </c>
      <c r="T5773" s="28"/>
    </row>
    <row r="5774" spans="1:20" ht="13.2" x14ac:dyDescent="0.25">
      <c r="A5774" s="7" t="s">
        <v>12734</v>
      </c>
      <c r="B5774" s="7" t="s">
        <v>78</v>
      </c>
      <c r="C5774" s="7" t="s">
        <v>21</v>
      </c>
      <c r="D5774" s="7" t="s">
        <v>22</v>
      </c>
      <c r="E5774" s="7" t="s">
        <v>17</v>
      </c>
      <c r="F5774" s="7" t="s">
        <v>12735</v>
      </c>
      <c r="G5774" s="7" t="s">
        <v>12736</v>
      </c>
      <c r="H5774" s="7">
        <v>23</v>
      </c>
      <c r="I5774" s="7">
        <v>3.23</v>
      </c>
      <c r="J5774" s="7">
        <v>8</v>
      </c>
      <c r="K5774" s="7">
        <v>25.84</v>
      </c>
      <c r="L5774" s="7" t="s">
        <v>38</v>
      </c>
      <c r="M5774" s="9">
        <v>3</v>
      </c>
      <c r="N5774" s="6" t="str">
        <f>IF(ev_charging_network_usage_!$I5774&lt;=10,"Low",IF(ev_charging_network_usage_!$I5774&lt;=30,"Medium","High"))</f>
        <v>Low</v>
      </c>
      <c r="O5774" s="6" t="str">
        <f t="shared" si="365"/>
        <v>Medium Satisfaction</v>
      </c>
      <c r="P5774" s="6" t="str">
        <f>IF(ev_charging_network_usage_!$H5774&lt;30,"Short Charging",IF(ev_charging_network_usage_!$H5774&lt;=60,"Medium Charging","Long Charging"))</f>
        <v>Short Charging</v>
      </c>
      <c r="Q5774" s="6">
        <f t="shared" si="364"/>
        <v>1</v>
      </c>
      <c r="R5774" s="30">
        <f t="shared" si="362"/>
        <v>0.27847222222222223</v>
      </c>
      <c r="S5774" s="28">
        <f t="shared" si="363"/>
        <v>44999</v>
      </c>
      <c r="T5774" s="28"/>
    </row>
    <row r="5775" spans="1:20" ht="13.2" x14ac:dyDescent="0.25">
      <c r="A5775" s="3" t="s">
        <v>12737</v>
      </c>
      <c r="B5775" s="3" t="s">
        <v>14</v>
      </c>
      <c r="C5775" s="3" t="s">
        <v>30</v>
      </c>
      <c r="D5775" s="3" t="s">
        <v>16</v>
      </c>
      <c r="E5775" s="3" t="s">
        <v>35</v>
      </c>
      <c r="F5775" s="4">
        <v>45453.513194444444</v>
      </c>
      <c r="G5775" s="4">
        <v>45453.525000000001</v>
      </c>
      <c r="H5775" s="3">
        <v>17</v>
      </c>
      <c r="I5775" s="3">
        <v>46.01</v>
      </c>
      <c r="J5775" s="3">
        <v>15</v>
      </c>
      <c r="K5775" s="3">
        <v>690.15</v>
      </c>
      <c r="L5775" s="3" t="s">
        <v>23</v>
      </c>
      <c r="M5775" s="5">
        <v>1</v>
      </c>
      <c r="N5775" s="6" t="str">
        <f>IF(ev_charging_network_usage_!$I5775&lt;=10,"Low",IF(ev_charging_network_usage_!$I5775&lt;=30,"Medium","High"))</f>
        <v>High</v>
      </c>
      <c r="O5775" s="6" t="str">
        <f t="shared" si="365"/>
        <v>Low Satisfaction</v>
      </c>
      <c r="P5775" s="6" t="str">
        <f>IF(ev_charging_network_usage_!$H5775&lt;30,"Short Charging",IF(ev_charging_network_usage_!$H5775&lt;=60,"Medium Charging","Long Charging"))</f>
        <v>Short Charging</v>
      </c>
      <c r="Q5775" s="6">
        <f t="shared" si="364"/>
        <v>2</v>
      </c>
      <c r="R5775" s="30">
        <f t="shared" si="362"/>
        <v>0.5131944444444444</v>
      </c>
      <c r="S5775" s="28">
        <f t="shared" si="363"/>
        <v>45453</v>
      </c>
      <c r="T5775" s="28"/>
    </row>
    <row r="5776" spans="1:20" ht="13.2" x14ac:dyDescent="0.25">
      <c r="A5776" s="7" t="s">
        <v>12738</v>
      </c>
      <c r="B5776" s="7" t="s">
        <v>14</v>
      </c>
      <c r="C5776" s="7" t="s">
        <v>21</v>
      </c>
      <c r="D5776" s="7" t="s">
        <v>31</v>
      </c>
      <c r="E5776" s="7" t="s">
        <v>35</v>
      </c>
      <c r="F5776" s="7" t="s">
        <v>12739</v>
      </c>
      <c r="G5776" s="7" t="s">
        <v>12740</v>
      </c>
      <c r="H5776" s="7">
        <v>99</v>
      </c>
      <c r="I5776" s="7">
        <v>48.61</v>
      </c>
      <c r="J5776" s="7">
        <v>10</v>
      </c>
      <c r="K5776" s="7">
        <v>486.1</v>
      </c>
      <c r="L5776" s="7" t="s">
        <v>27</v>
      </c>
      <c r="M5776" s="9">
        <v>3</v>
      </c>
      <c r="N5776" s="6" t="str">
        <f>IF(ev_charging_network_usage_!$I5776&lt;=10,"Low",IF(ev_charging_network_usage_!$I5776&lt;=30,"Medium","High"))</f>
        <v>High</v>
      </c>
      <c r="O5776" s="6" t="str">
        <f t="shared" si="365"/>
        <v>Medium Satisfaction</v>
      </c>
      <c r="P5776" s="6" t="str">
        <f>IF(ev_charging_network_usage_!$H5776&lt;30,"Short Charging",IF(ev_charging_network_usage_!$H5776&lt;=60,"Medium Charging","Long Charging"))</f>
        <v>Long Charging</v>
      </c>
      <c r="Q5776" s="6">
        <f t="shared" si="364"/>
        <v>1</v>
      </c>
      <c r="R5776" s="30">
        <f t="shared" si="362"/>
        <v>0.78611111111111109</v>
      </c>
      <c r="S5776" s="28">
        <f t="shared" si="363"/>
        <v>45304</v>
      </c>
      <c r="T5776" s="28"/>
    </row>
    <row r="5777" spans="1:20" ht="13.2" x14ac:dyDescent="0.25">
      <c r="A5777" s="3" t="s">
        <v>12741</v>
      </c>
      <c r="B5777" s="3" t="s">
        <v>59</v>
      </c>
      <c r="C5777" s="3" t="s">
        <v>21</v>
      </c>
      <c r="D5777" s="3" t="s">
        <v>16</v>
      </c>
      <c r="E5777" s="3" t="s">
        <v>17</v>
      </c>
      <c r="F5777" s="4">
        <v>44963.867361111108</v>
      </c>
      <c r="G5777" s="4">
        <v>44963.915277777778</v>
      </c>
      <c r="H5777" s="3">
        <v>69</v>
      </c>
      <c r="I5777" s="3">
        <v>43.78</v>
      </c>
      <c r="J5777" s="3">
        <v>10</v>
      </c>
      <c r="K5777" s="3">
        <v>437.8</v>
      </c>
      <c r="L5777" s="3" t="s">
        <v>23</v>
      </c>
      <c r="M5777" s="5">
        <v>2</v>
      </c>
      <c r="N5777" s="6" t="str">
        <f>IF(ev_charging_network_usage_!$I5777&lt;=10,"Low",IF(ev_charging_network_usage_!$I5777&lt;=30,"Medium","High"))</f>
        <v>High</v>
      </c>
      <c r="O5777" s="6" t="str">
        <f t="shared" si="365"/>
        <v>Low Satisfaction</v>
      </c>
      <c r="P5777" s="6" t="str">
        <f>IF(ev_charging_network_usage_!$H5777&lt;30,"Short Charging",IF(ev_charging_network_usage_!$H5777&lt;=60,"Medium Charging","Long Charging"))</f>
        <v>Long Charging</v>
      </c>
      <c r="Q5777" s="6">
        <f t="shared" si="364"/>
        <v>1</v>
      </c>
      <c r="R5777" s="30">
        <f t="shared" si="362"/>
        <v>0.86736111111111114</v>
      </c>
      <c r="S5777" s="28">
        <f t="shared" si="363"/>
        <v>44963</v>
      </c>
      <c r="T5777" s="28"/>
    </row>
    <row r="5778" spans="1:20" ht="13.2" x14ac:dyDescent="0.25">
      <c r="A5778" s="7" t="s">
        <v>12742</v>
      </c>
      <c r="B5778" s="7" t="s">
        <v>78</v>
      </c>
      <c r="C5778" s="7" t="s">
        <v>30</v>
      </c>
      <c r="D5778" s="7" t="s">
        <v>31</v>
      </c>
      <c r="E5778" s="7" t="s">
        <v>35</v>
      </c>
      <c r="F5778" s="7" t="s">
        <v>12743</v>
      </c>
      <c r="G5778" s="7" t="s">
        <v>12744</v>
      </c>
      <c r="H5778" s="7">
        <v>49</v>
      </c>
      <c r="I5778" s="7">
        <v>16.02</v>
      </c>
      <c r="J5778" s="7">
        <v>12</v>
      </c>
      <c r="K5778" s="7">
        <v>192.24</v>
      </c>
      <c r="L5778" s="7" t="s">
        <v>38</v>
      </c>
      <c r="M5778" s="9">
        <v>4</v>
      </c>
      <c r="N5778" s="6" t="str">
        <f>IF(ev_charging_network_usage_!$I5778&lt;=10,"Low",IF(ev_charging_network_usage_!$I5778&lt;=30,"Medium","High"))</f>
        <v>Medium</v>
      </c>
      <c r="O5778" s="6" t="str">
        <f t="shared" si="365"/>
        <v>Medium Satisfaction</v>
      </c>
      <c r="P5778" s="6" t="str">
        <f>IF(ev_charging_network_usage_!$H5778&lt;30,"Short Charging",IF(ev_charging_network_usage_!$H5778&lt;=60,"Medium Charging","Long Charging"))</f>
        <v>Medium Charging</v>
      </c>
      <c r="Q5778" s="6">
        <f t="shared" si="364"/>
        <v>2</v>
      </c>
      <c r="R5778" s="30">
        <f t="shared" si="362"/>
        <v>0.42083333333333334</v>
      </c>
      <c r="S5778" s="28">
        <f t="shared" si="363"/>
        <v>44978</v>
      </c>
      <c r="T5778" s="28"/>
    </row>
    <row r="5779" spans="1:20" ht="13.2" x14ac:dyDescent="0.25">
      <c r="A5779" s="3" t="s">
        <v>12745</v>
      </c>
      <c r="B5779" s="3" t="s">
        <v>59</v>
      </c>
      <c r="C5779" s="3" t="s">
        <v>30</v>
      </c>
      <c r="D5779" s="3" t="s">
        <v>34</v>
      </c>
      <c r="E5779" s="3" t="s">
        <v>17</v>
      </c>
      <c r="F5779" s="3" t="s">
        <v>12746</v>
      </c>
      <c r="G5779" s="3" t="s">
        <v>12747</v>
      </c>
      <c r="H5779" s="3">
        <v>32</v>
      </c>
      <c r="I5779" s="3">
        <v>59.5</v>
      </c>
      <c r="J5779" s="3">
        <v>10</v>
      </c>
      <c r="K5779" s="3">
        <v>595</v>
      </c>
      <c r="L5779" s="3" t="s">
        <v>18</v>
      </c>
      <c r="M5779" s="5">
        <v>1</v>
      </c>
      <c r="N5779" s="6" t="str">
        <f>IF(ev_charging_network_usage_!$I5779&lt;=10,"Low",IF(ev_charging_network_usage_!$I5779&lt;=30,"Medium","High"))</f>
        <v>High</v>
      </c>
      <c r="O5779" s="6" t="str">
        <f t="shared" si="365"/>
        <v>Low Satisfaction</v>
      </c>
      <c r="P5779" s="6" t="str">
        <f>IF(ev_charging_network_usage_!$H5779&lt;30,"Short Charging",IF(ev_charging_network_usage_!$H5779&lt;=60,"Medium Charging","Long Charging"))</f>
        <v>Medium Charging</v>
      </c>
      <c r="Q5779" s="6">
        <f t="shared" si="364"/>
        <v>2</v>
      </c>
      <c r="R5779" s="30">
        <f t="shared" si="362"/>
        <v>7.4305555555555555E-2</v>
      </c>
      <c r="S5779" s="28">
        <f t="shared" si="363"/>
        <v>45526</v>
      </c>
      <c r="T5779" s="28"/>
    </row>
    <row r="5780" spans="1:20" ht="13.2" x14ac:dyDescent="0.25">
      <c r="A5780" s="7" t="s">
        <v>12748</v>
      </c>
      <c r="B5780" s="7" t="s">
        <v>20</v>
      </c>
      <c r="C5780" s="7" t="s">
        <v>21</v>
      </c>
      <c r="D5780" s="7" t="s">
        <v>16</v>
      </c>
      <c r="E5780" s="7" t="s">
        <v>35</v>
      </c>
      <c r="F5780" s="7" t="s">
        <v>12749</v>
      </c>
      <c r="G5780" s="7" t="s">
        <v>12750</v>
      </c>
      <c r="H5780" s="7">
        <v>110</v>
      </c>
      <c r="I5780" s="7">
        <v>38.369999999999997</v>
      </c>
      <c r="J5780" s="7">
        <v>15</v>
      </c>
      <c r="K5780" s="7">
        <v>575.54999999999995</v>
      </c>
      <c r="L5780" s="7" t="s">
        <v>27</v>
      </c>
      <c r="M5780" s="9">
        <v>3</v>
      </c>
      <c r="N5780" s="6" t="str">
        <f>IF(ev_charging_network_usage_!$I5780&lt;=10,"Low",IF(ev_charging_network_usage_!$I5780&lt;=30,"Medium","High"))</f>
        <v>High</v>
      </c>
      <c r="O5780" s="6" t="str">
        <f t="shared" si="365"/>
        <v>Medium Satisfaction</v>
      </c>
      <c r="P5780" s="6" t="str">
        <f>IF(ev_charging_network_usage_!$H5780&lt;30,"Short Charging",IF(ev_charging_network_usage_!$H5780&lt;=60,"Medium Charging","Long Charging"))</f>
        <v>Long Charging</v>
      </c>
      <c r="Q5780" s="6">
        <f t="shared" si="364"/>
        <v>1</v>
      </c>
      <c r="R5780" s="30">
        <f t="shared" si="362"/>
        <v>0.6875</v>
      </c>
      <c r="S5780" s="28">
        <f t="shared" si="363"/>
        <v>45132</v>
      </c>
      <c r="T5780" s="28"/>
    </row>
    <row r="5781" spans="1:20" ht="13.2" x14ac:dyDescent="0.25">
      <c r="A5781" s="3" t="s">
        <v>12751</v>
      </c>
      <c r="B5781" s="3" t="s">
        <v>43</v>
      </c>
      <c r="C5781" s="3" t="s">
        <v>30</v>
      </c>
      <c r="D5781" s="3" t="s">
        <v>16</v>
      </c>
      <c r="E5781" s="3" t="s">
        <v>17</v>
      </c>
      <c r="F5781" s="3" t="s">
        <v>12752</v>
      </c>
      <c r="G5781" s="3" t="s">
        <v>12753</v>
      </c>
      <c r="H5781" s="3">
        <v>84</v>
      </c>
      <c r="I5781" s="3">
        <v>9.0500000000000007</v>
      </c>
      <c r="J5781" s="3">
        <v>15</v>
      </c>
      <c r="K5781" s="3">
        <v>135.75</v>
      </c>
      <c r="L5781" s="3" t="s">
        <v>38</v>
      </c>
      <c r="M5781" s="5">
        <v>1</v>
      </c>
      <c r="N5781" s="6" t="str">
        <f>IF(ev_charging_network_usage_!$I5781&lt;=10,"Low",IF(ev_charging_network_usage_!$I5781&lt;=30,"Medium","High"))</f>
        <v>Low</v>
      </c>
      <c r="O5781" s="6" t="str">
        <f t="shared" si="365"/>
        <v>Low Satisfaction</v>
      </c>
      <c r="P5781" s="6" t="str">
        <f>IF(ev_charging_network_usage_!$H5781&lt;30,"Short Charging",IF(ev_charging_network_usage_!$H5781&lt;=60,"Medium Charging","Long Charging"))</f>
        <v>Long Charging</v>
      </c>
      <c r="Q5781" s="6">
        <f t="shared" si="364"/>
        <v>2</v>
      </c>
      <c r="R5781" s="30">
        <f t="shared" si="362"/>
        <v>0.88402777777777775</v>
      </c>
      <c r="S5781" s="28">
        <f t="shared" si="363"/>
        <v>45489</v>
      </c>
      <c r="T5781" s="28"/>
    </row>
    <row r="5782" spans="1:20" ht="13.2" x14ac:dyDescent="0.25">
      <c r="A5782" s="7" t="s">
        <v>12754</v>
      </c>
      <c r="B5782" s="7" t="s">
        <v>78</v>
      </c>
      <c r="C5782" s="7" t="s">
        <v>15</v>
      </c>
      <c r="D5782" s="7" t="s">
        <v>34</v>
      </c>
      <c r="E5782" s="7" t="s">
        <v>17</v>
      </c>
      <c r="F5782" s="7" t="s">
        <v>12755</v>
      </c>
      <c r="G5782" s="7" t="s">
        <v>12756</v>
      </c>
      <c r="H5782" s="7">
        <v>56</v>
      </c>
      <c r="I5782" s="7">
        <v>53.44</v>
      </c>
      <c r="J5782" s="7">
        <v>12</v>
      </c>
      <c r="K5782" s="7">
        <v>641.28</v>
      </c>
      <c r="L5782" s="7" t="s">
        <v>18</v>
      </c>
      <c r="M5782" s="9">
        <v>3</v>
      </c>
      <c r="N5782" s="6" t="str">
        <f>IF(ev_charging_network_usage_!$I5782&lt;=10,"Low",IF(ev_charging_network_usage_!$I5782&lt;=30,"Medium","High"))</f>
        <v>High</v>
      </c>
      <c r="O5782" s="6" t="str">
        <f t="shared" si="365"/>
        <v>Medium Satisfaction</v>
      </c>
      <c r="P5782" s="6" t="str">
        <f>IF(ev_charging_network_usage_!$H5782&lt;30,"Short Charging",IF(ev_charging_network_usage_!$H5782&lt;=60,"Medium Charging","Long Charging"))</f>
        <v>Medium Charging</v>
      </c>
      <c r="Q5782" s="6">
        <f t="shared" si="364"/>
        <v>3</v>
      </c>
      <c r="R5782" s="30">
        <f t="shared" si="362"/>
        <v>0.16180555555555556</v>
      </c>
      <c r="S5782" s="28">
        <f t="shared" si="363"/>
        <v>45121</v>
      </c>
      <c r="T5782" s="28"/>
    </row>
    <row r="5783" spans="1:20" ht="13.2" x14ac:dyDescent="0.25">
      <c r="A5783" s="3" t="s">
        <v>12757</v>
      </c>
      <c r="B5783" s="3" t="s">
        <v>14</v>
      </c>
      <c r="C5783" s="3" t="s">
        <v>21</v>
      </c>
      <c r="D5783" s="3" t="s">
        <v>31</v>
      </c>
      <c r="E5783" s="3" t="s">
        <v>17</v>
      </c>
      <c r="F5783" s="3" t="s">
        <v>12758</v>
      </c>
      <c r="G5783" s="3" t="s">
        <v>12759</v>
      </c>
      <c r="H5783" s="3">
        <v>64</v>
      </c>
      <c r="I5783" s="3">
        <v>15.47</v>
      </c>
      <c r="J5783" s="3">
        <v>8</v>
      </c>
      <c r="K5783" s="3">
        <v>123.76</v>
      </c>
      <c r="L5783" s="3" t="s">
        <v>18</v>
      </c>
      <c r="M5783" s="5">
        <v>3</v>
      </c>
      <c r="N5783" s="6" t="str">
        <f>IF(ev_charging_network_usage_!$I5783&lt;=10,"Low",IF(ev_charging_network_usage_!$I5783&lt;=30,"Medium","High"))</f>
        <v>Medium</v>
      </c>
      <c r="O5783" s="6" t="str">
        <f t="shared" si="365"/>
        <v>Medium Satisfaction</v>
      </c>
      <c r="P5783" s="6" t="str">
        <f>IF(ev_charging_network_usage_!$H5783&lt;30,"Short Charging",IF(ev_charging_network_usage_!$H5783&lt;=60,"Medium Charging","Long Charging"))</f>
        <v>Long Charging</v>
      </c>
      <c r="Q5783" s="6">
        <f t="shared" si="364"/>
        <v>1</v>
      </c>
      <c r="R5783" s="30">
        <f t="shared" si="362"/>
        <v>0.20277777777777778</v>
      </c>
      <c r="S5783" s="28">
        <f t="shared" si="363"/>
        <v>45220</v>
      </c>
      <c r="T5783" s="28"/>
    </row>
    <row r="5784" spans="1:20" ht="13.2" x14ac:dyDescent="0.25">
      <c r="A5784" s="7" t="s">
        <v>12760</v>
      </c>
      <c r="B5784" s="7" t="s">
        <v>43</v>
      </c>
      <c r="C5784" s="7" t="s">
        <v>21</v>
      </c>
      <c r="D5784" s="7" t="s">
        <v>34</v>
      </c>
      <c r="E5784" s="7" t="s">
        <v>17</v>
      </c>
      <c r="F5784" s="7" t="s">
        <v>12761</v>
      </c>
      <c r="G5784" s="7" t="s">
        <v>12762</v>
      </c>
      <c r="H5784" s="7">
        <v>30</v>
      </c>
      <c r="I5784" s="7">
        <v>59.7</v>
      </c>
      <c r="J5784" s="7">
        <v>12</v>
      </c>
      <c r="K5784" s="7">
        <v>716.4</v>
      </c>
      <c r="L5784" s="7" t="s">
        <v>23</v>
      </c>
      <c r="M5784" s="9">
        <v>4</v>
      </c>
      <c r="N5784" s="6" t="str">
        <f>IF(ev_charging_network_usage_!$I5784&lt;=10,"Low",IF(ev_charging_network_usage_!$I5784&lt;=30,"Medium","High"))</f>
        <v>High</v>
      </c>
      <c r="O5784" s="6" t="str">
        <f t="shared" si="365"/>
        <v>Medium Satisfaction</v>
      </c>
      <c r="P5784" s="6" t="str">
        <f>IF(ev_charging_network_usage_!$H5784&lt;30,"Short Charging",IF(ev_charging_network_usage_!$H5784&lt;=60,"Medium Charging","Long Charging"))</f>
        <v>Medium Charging</v>
      </c>
      <c r="Q5784" s="6">
        <f t="shared" si="364"/>
        <v>1</v>
      </c>
      <c r="R5784" s="30">
        <f t="shared" si="362"/>
        <v>0.19930555555555557</v>
      </c>
      <c r="S5784" s="28">
        <f t="shared" si="363"/>
        <v>45226</v>
      </c>
      <c r="T5784" s="28"/>
    </row>
    <row r="5785" spans="1:20" ht="13.2" x14ac:dyDescent="0.25">
      <c r="A5785" s="3" t="s">
        <v>12763</v>
      </c>
      <c r="B5785" s="3" t="s">
        <v>14</v>
      </c>
      <c r="C5785" s="3" t="s">
        <v>21</v>
      </c>
      <c r="D5785" s="3" t="s">
        <v>31</v>
      </c>
      <c r="E5785" s="3" t="s">
        <v>17</v>
      </c>
      <c r="F5785" s="3" t="s">
        <v>12764</v>
      </c>
      <c r="G5785" s="3" t="s">
        <v>12765</v>
      </c>
      <c r="H5785" s="3">
        <v>65</v>
      </c>
      <c r="I5785" s="3">
        <v>42.11</v>
      </c>
      <c r="J5785" s="3">
        <v>12</v>
      </c>
      <c r="K5785" s="3">
        <v>505.32</v>
      </c>
      <c r="L5785" s="3" t="s">
        <v>23</v>
      </c>
      <c r="M5785" s="5">
        <v>4</v>
      </c>
      <c r="N5785" s="6" t="str">
        <f>IF(ev_charging_network_usage_!$I5785&lt;=10,"Low",IF(ev_charging_network_usage_!$I5785&lt;=30,"Medium","High"))</f>
        <v>High</v>
      </c>
      <c r="O5785" s="6" t="str">
        <f t="shared" si="365"/>
        <v>Medium Satisfaction</v>
      </c>
      <c r="P5785" s="6" t="str">
        <f>IF(ev_charging_network_usage_!$H5785&lt;30,"Short Charging",IF(ev_charging_network_usage_!$H5785&lt;=60,"Medium Charging","Long Charging"))</f>
        <v>Long Charging</v>
      </c>
      <c r="Q5785" s="6">
        <f t="shared" si="364"/>
        <v>1</v>
      </c>
      <c r="R5785" s="30">
        <f t="shared" si="362"/>
        <v>0.29166666666666669</v>
      </c>
      <c r="S5785" s="28">
        <f t="shared" si="363"/>
        <v>45098</v>
      </c>
      <c r="T5785" s="28"/>
    </row>
    <row r="5786" spans="1:20" ht="13.2" x14ac:dyDescent="0.25">
      <c r="A5786" s="7" t="s">
        <v>12766</v>
      </c>
      <c r="B5786" s="7" t="s">
        <v>14</v>
      </c>
      <c r="C5786" s="7" t="s">
        <v>30</v>
      </c>
      <c r="D5786" s="7" t="s">
        <v>16</v>
      </c>
      <c r="E5786" s="7" t="s">
        <v>35</v>
      </c>
      <c r="F5786" s="8">
        <v>45024.37777777778</v>
      </c>
      <c r="G5786" s="8">
        <v>45024.386111111111</v>
      </c>
      <c r="H5786" s="7">
        <v>12</v>
      </c>
      <c r="I5786" s="7">
        <v>31.57</v>
      </c>
      <c r="J5786" s="7">
        <v>15</v>
      </c>
      <c r="K5786" s="7">
        <v>473.55</v>
      </c>
      <c r="L5786" s="7" t="s">
        <v>23</v>
      </c>
      <c r="M5786" s="9">
        <v>2</v>
      </c>
      <c r="N5786" s="6" t="str">
        <f>IF(ev_charging_network_usage_!$I5786&lt;=10,"Low",IF(ev_charging_network_usage_!$I5786&lt;=30,"Medium","High"))</f>
        <v>High</v>
      </c>
      <c r="O5786" s="6" t="str">
        <f t="shared" si="365"/>
        <v>Low Satisfaction</v>
      </c>
      <c r="P5786" s="6" t="str">
        <f>IF(ev_charging_network_usage_!$H5786&lt;30,"Short Charging",IF(ev_charging_network_usage_!$H5786&lt;=60,"Medium Charging","Long Charging"))</f>
        <v>Short Charging</v>
      </c>
      <c r="Q5786" s="6">
        <f t="shared" si="364"/>
        <v>2</v>
      </c>
      <c r="R5786" s="30">
        <f t="shared" si="362"/>
        <v>0.37777777777777777</v>
      </c>
      <c r="S5786" s="28">
        <f t="shared" si="363"/>
        <v>45024</v>
      </c>
      <c r="T5786" s="28"/>
    </row>
    <row r="5787" spans="1:20" ht="13.2" x14ac:dyDescent="0.25">
      <c r="A5787" s="3" t="s">
        <v>12767</v>
      </c>
      <c r="B5787" s="3" t="s">
        <v>20</v>
      </c>
      <c r="C5787" s="3" t="s">
        <v>15</v>
      </c>
      <c r="D5787" s="3" t="s">
        <v>22</v>
      </c>
      <c r="E5787" s="3" t="s">
        <v>35</v>
      </c>
      <c r="F5787" s="4">
        <v>44995.517361111109</v>
      </c>
      <c r="G5787" s="4">
        <v>44995.595138888886</v>
      </c>
      <c r="H5787" s="3">
        <v>112</v>
      </c>
      <c r="I5787" s="3">
        <v>35.54</v>
      </c>
      <c r="J5787" s="3">
        <v>8</v>
      </c>
      <c r="K5787" s="3">
        <v>284.32</v>
      </c>
      <c r="L5787" s="3" t="s">
        <v>23</v>
      </c>
      <c r="M5787" s="5">
        <v>3</v>
      </c>
      <c r="N5787" s="6" t="str">
        <f>IF(ev_charging_network_usage_!$I5787&lt;=10,"Low",IF(ev_charging_network_usage_!$I5787&lt;=30,"Medium","High"))</f>
        <v>High</v>
      </c>
      <c r="O5787" s="6" t="str">
        <f t="shared" si="365"/>
        <v>Medium Satisfaction</v>
      </c>
      <c r="P5787" s="6" t="str">
        <f>IF(ev_charging_network_usage_!$H5787&lt;30,"Short Charging",IF(ev_charging_network_usage_!$H5787&lt;=60,"Medium Charging","Long Charging"))</f>
        <v>Long Charging</v>
      </c>
      <c r="Q5787" s="6">
        <f t="shared" si="364"/>
        <v>3</v>
      </c>
      <c r="R5787" s="30">
        <f t="shared" si="362"/>
        <v>0.51736111111111116</v>
      </c>
      <c r="S5787" s="28">
        <f t="shared" si="363"/>
        <v>44995</v>
      </c>
      <c r="T5787" s="28"/>
    </row>
    <row r="5788" spans="1:20" ht="13.2" x14ac:dyDescent="0.25">
      <c r="A5788" s="7" t="s">
        <v>12768</v>
      </c>
      <c r="B5788" s="7" t="s">
        <v>78</v>
      </c>
      <c r="C5788" s="7" t="s">
        <v>21</v>
      </c>
      <c r="D5788" s="7" t="s">
        <v>16</v>
      </c>
      <c r="E5788" s="7" t="s">
        <v>17</v>
      </c>
      <c r="F5788" s="7" t="s">
        <v>12769</v>
      </c>
      <c r="G5788" s="7" t="s">
        <v>12770</v>
      </c>
      <c r="H5788" s="7">
        <v>66</v>
      </c>
      <c r="I5788" s="7">
        <v>55.4</v>
      </c>
      <c r="J5788" s="7">
        <v>8</v>
      </c>
      <c r="K5788" s="7">
        <v>443.2</v>
      </c>
      <c r="L5788" s="7" t="s">
        <v>27</v>
      </c>
      <c r="M5788" s="9">
        <v>1</v>
      </c>
      <c r="N5788" s="6" t="str">
        <f>IF(ev_charging_network_usage_!$I5788&lt;=10,"Low",IF(ev_charging_network_usage_!$I5788&lt;=30,"Medium","High"))</f>
        <v>High</v>
      </c>
      <c r="O5788" s="6" t="str">
        <f t="shared" si="365"/>
        <v>Low Satisfaction</v>
      </c>
      <c r="P5788" s="6" t="str">
        <f>IF(ev_charging_network_usage_!$H5788&lt;30,"Short Charging",IF(ev_charging_network_usage_!$H5788&lt;=60,"Medium Charging","Long Charging"))</f>
        <v>Long Charging</v>
      </c>
      <c r="Q5788" s="6">
        <f t="shared" si="364"/>
        <v>1</v>
      </c>
      <c r="R5788" s="30">
        <f t="shared" si="362"/>
        <v>0.1875</v>
      </c>
      <c r="S5788" s="28">
        <f t="shared" si="363"/>
        <v>45218</v>
      </c>
      <c r="T5788" s="28"/>
    </row>
    <row r="5789" spans="1:20" ht="13.2" x14ac:dyDescent="0.25">
      <c r="A5789" s="3" t="s">
        <v>12771</v>
      </c>
      <c r="B5789" s="3" t="s">
        <v>48</v>
      </c>
      <c r="C5789" s="3" t="s">
        <v>30</v>
      </c>
      <c r="D5789" s="3" t="s">
        <v>31</v>
      </c>
      <c r="E5789" s="3" t="s">
        <v>35</v>
      </c>
      <c r="F5789" s="4">
        <v>45511.115972222222</v>
      </c>
      <c r="G5789" s="4">
        <v>45511.147916666669</v>
      </c>
      <c r="H5789" s="3">
        <v>46</v>
      </c>
      <c r="I5789" s="3">
        <v>21.54</v>
      </c>
      <c r="J5789" s="3">
        <v>8</v>
      </c>
      <c r="K5789" s="3">
        <v>172.32</v>
      </c>
      <c r="L5789" s="3" t="s">
        <v>23</v>
      </c>
      <c r="M5789" s="5">
        <v>3</v>
      </c>
      <c r="N5789" s="6" t="str">
        <f>IF(ev_charging_network_usage_!$I5789&lt;=10,"Low",IF(ev_charging_network_usage_!$I5789&lt;=30,"Medium","High"))</f>
        <v>Medium</v>
      </c>
      <c r="O5789" s="6" t="str">
        <f t="shared" si="365"/>
        <v>Medium Satisfaction</v>
      </c>
      <c r="P5789" s="6" t="str">
        <f>IF(ev_charging_network_usage_!$H5789&lt;30,"Short Charging",IF(ev_charging_network_usage_!$H5789&lt;=60,"Medium Charging","Long Charging"))</f>
        <v>Medium Charging</v>
      </c>
      <c r="Q5789" s="6">
        <f t="shared" si="364"/>
        <v>2</v>
      </c>
      <c r="R5789" s="30">
        <f t="shared" si="362"/>
        <v>0.11597222222222223</v>
      </c>
      <c r="S5789" s="28">
        <f t="shared" si="363"/>
        <v>45511</v>
      </c>
      <c r="T5789" s="28"/>
    </row>
    <row r="5790" spans="1:20" ht="13.2" x14ac:dyDescent="0.25">
      <c r="A5790" s="7" t="s">
        <v>12772</v>
      </c>
      <c r="B5790" s="7" t="s">
        <v>29</v>
      </c>
      <c r="C5790" s="7" t="s">
        <v>15</v>
      </c>
      <c r="D5790" s="7" t="s">
        <v>31</v>
      </c>
      <c r="E5790" s="7" t="s">
        <v>17</v>
      </c>
      <c r="F5790" s="7" t="s">
        <v>12773</v>
      </c>
      <c r="G5790" s="7" t="s">
        <v>12774</v>
      </c>
      <c r="H5790" s="7">
        <v>74</v>
      </c>
      <c r="I5790" s="7">
        <v>10.41</v>
      </c>
      <c r="J5790" s="7">
        <v>15</v>
      </c>
      <c r="K5790" s="7">
        <v>156.15</v>
      </c>
      <c r="L5790" s="7" t="s">
        <v>18</v>
      </c>
      <c r="M5790" s="9">
        <v>3</v>
      </c>
      <c r="N5790" s="6" t="str">
        <f>IF(ev_charging_network_usage_!$I5790&lt;=10,"Low",IF(ev_charging_network_usage_!$I5790&lt;=30,"Medium","High"))</f>
        <v>Medium</v>
      </c>
      <c r="O5790" s="6" t="str">
        <f t="shared" si="365"/>
        <v>Medium Satisfaction</v>
      </c>
      <c r="P5790" s="6" t="str">
        <f>IF(ev_charging_network_usage_!$H5790&lt;30,"Short Charging",IF(ev_charging_network_usage_!$H5790&lt;=60,"Medium Charging","Long Charging"))</f>
        <v>Long Charging</v>
      </c>
      <c r="Q5790" s="6">
        <f t="shared" si="364"/>
        <v>3</v>
      </c>
      <c r="R5790" s="30">
        <f t="shared" si="362"/>
        <v>0.63263888888888886</v>
      </c>
      <c r="S5790" s="28">
        <f t="shared" si="363"/>
        <v>45162</v>
      </c>
      <c r="T5790" s="28"/>
    </row>
    <row r="5791" spans="1:20" ht="13.2" x14ac:dyDescent="0.25">
      <c r="A5791" s="3" t="s">
        <v>12775</v>
      </c>
      <c r="B5791" s="3" t="s">
        <v>29</v>
      </c>
      <c r="C5791" s="3" t="s">
        <v>30</v>
      </c>
      <c r="D5791" s="3" t="s">
        <v>31</v>
      </c>
      <c r="E5791" s="3" t="s">
        <v>35</v>
      </c>
      <c r="F5791" s="3" t="s">
        <v>12776</v>
      </c>
      <c r="G5791" s="3" t="s">
        <v>12777</v>
      </c>
      <c r="H5791" s="3">
        <v>48</v>
      </c>
      <c r="I5791" s="3">
        <v>23.16</v>
      </c>
      <c r="J5791" s="3">
        <v>15</v>
      </c>
      <c r="K5791" s="3">
        <v>347.4</v>
      </c>
      <c r="L5791" s="3" t="s">
        <v>18</v>
      </c>
      <c r="M5791" s="5">
        <v>2</v>
      </c>
      <c r="N5791" s="6" t="str">
        <f>IF(ev_charging_network_usage_!$I5791&lt;=10,"Low",IF(ev_charging_network_usage_!$I5791&lt;=30,"Medium","High"))</f>
        <v>Medium</v>
      </c>
      <c r="O5791" s="6" t="str">
        <f t="shared" si="365"/>
        <v>Low Satisfaction</v>
      </c>
      <c r="P5791" s="6" t="str">
        <f>IF(ev_charging_network_usage_!$H5791&lt;30,"Short Charging",IF(ev_charging_network_usage_!$H5791&lt;=60,"Medium Charging","Long Charging"))</f>
        <v>Medium Charging</v>
      </c>
      <c r="Q5791" s="6">
        <f t="shared" si="364"/>
        <v>2</v>
      </c>
      <c r="R5791" s="30">
        <f t="shared" si="362"/>
        <v>0.88888888888888884</v>
      </c>
      <c r="S5791" s="28">
        <f t="shared" si="363"/>
        <v>45350</v>
      </c>
      <c r="T5791" s="28"/>
    </row>
    <row r="5792" spans="1:20" ht="13.2" x14ac:dyDescent="0.25">
      <c r="A5792" s="7" t="s">
        <v>12778</v>
      </c>
      <c r="B5792" s="7" t="s">
        <v>55</v>
      </c>
      <c r="C5792" s="7" t="s">
        <v>30</v>
      </c>
      <c r="D5792" s="7" t="s">
        <v>16</v>
      </c>
      <c r="E5792" s="7" t="s">
        <v>35</v>
      </c>
      <c r="F5792" s="7" t="s">
        <v>12779</v>
      </c>
      <c r="G5792" s="7" t="s">
        <v>12780</v>
      </c>
      <c r="H5792" s="7">
        <v>38</v>
      </c>
      <c r="I5792" s="7">
        <v>34.229999999999997</v>
      </c>
      <c r="J5792" s="7">
        <v>8</v>
      </c>
      <c r="K5792" s="7">
        <v>273.83999999999997</v>
      </c>
      <c r="L5792" s="7" t="s">
        <v>23</v>
      </c>
      <c r="M5792" s="9">
        <v>4</v>
      </c>
      <c r="N5792" s="6" t="str">
        <f>IF(ev_charging_network_usage_!$I5792&lt;=10,"Low",IF(ev_charging_network_usage_!$I5792&lt;=30,"Medium","High"))</f>
        <v>High</v>
      </c>
      <c r="O5792" s="6" t="str">
        <f t="shared" si="365"/>
        <v>Medium Satisfaction</v>
      </c>
      <c r="P5792" s="6" t="str">
        <f>IF(ev_charging_network_usage_!$H5792&lt;30,"Short Charging",IF(ev_charging_network_usage_!$H5792&lt;=60,"Medium Charging","Long Charging"))</f>
        <v>Medium Charging</v>
      </c>
      <c r="Q5792" s="6">
        <f t="shared" si="364"/>
        <v>2</v>
      </c>
      <c r="R5792" s="30">
        <f t="shared" si="362"/>
        <v>0.35972222222222222</v>
      </c>
      <c r="S5792" s="28">
        <f t="shared" si="363"/>
        <v>45521</v>
      </c>
      <c r="T5792" s="28"/>
    </row>
    <row r="5793" spans="1:20" ht="13.2" x14ac:dyDescent="0.25">
      <c r="A5793" s="3" t="s">
        <v>12781</v>
      </c>
      <c r="B5793" s="3" t="s">
        <v>43</v>
      </c>
      <c r="C5793" s="3" t="s">
        <v>30</v>
      </c>
      <c r="D5793" s="3" t="s">
        <v>16</v>
      </c>
      <c r="E5793" s="3" t="s">
        <v>35</v>
      </c>
      <c r="F5793" s="3" t="s">
        <v>12782</v>
      </c>
      <c r="G5793" s="3" t="s">
        <v>9410</v>
      </c>
      <c r="H5793" s="3">
        <v>55</v>
      </c>
      <c r="I5793" s="3">
        <v>2.1</v>
      </c>
      <c r="J5793" s="3">
        <v>12</v>
      </c>
      <c r="K5793" s="3">
        <v>25.2</v>
      </c>
      <c r="L5793" s="3" t="s">
        <v>23</v>
      </c>
      <c r="M5793" s="5">
        <v>3</v>
      </c>
      <c r="N5793" s="6" t="str">
        <f>IF(ev_charging_network_usage_!$I5793&lt;=10,"Low",IF(ev_charging_network_usage_!$I5793&lt;=30,"Medium","High"))</f>
        <v>Low</v>
      </c>
      <c r="O5793" s="6" t="str">
        <f t="shared" si="365"/>
        <v>Medium Satisfaction</v>
      </c>
      <c r="P5793" s="6" t="str">
        <f>IF(ev_charging_network_usage_!$H5793&lt;30,"Short Charging",IF(ev_charging_network_usage_!$H5793&lt;=60,"Medium Charging","Long Charging"))</f>
        <v>Medium Charging</v>
      </c>
      <c r="Q5793" s="6">
        <f t="shared" si="364"/>
        <v>2</v>
      </c>
      <c r="R5793" s="30">
        <f t="shared" si="362"/>
        <v>0.84722222222222221</v>
      </c>
      <c r="S5793" s="28">
        <f t="shared" si="363"/>
        <v>45596</v>
      </c>
      <c r="T5793" s="28"/>
    </row>
    <row r="5794" spans="1:20" ht="13.2" x14ac:dyDescent="0.25">
      <c r="A5794" s="7" t="s">
        <v>12783</v>
      </c>
      <c r="B5794" s="7" t="s">
        <v>48</v>
      </c>
      <c r="C5794" s="7" t="s">
        <v>30</v>
      </c>
      <c r="D5794" s="7" t="s">
        <v>34</v>
      </c>
      <c r="E5794" s="7" t="s">
        <v>17</v>
      </c>
      <c r="F5794" s="8">
        <v>45023.871527777781</v>
      </c>
      <c r="G5794" s="8">
        <v>45023.902777777781</v>
      </c>
      <c r="H5794" s="7">
        <v>45</v>
      </c>
      <c r="I5794" s="7">
        <v>38.520000000000003</v>
      </c>
      <c r="J5794" s="7">
        <v>8</v>
      </c>
      <c r="K5794" s="7">
        <v>308.16000000000003</v>
      </c>
      <c r="L5794" s="7" t="s">
        <v>38</v>
      </c>
      <c r="M5794" s="9">
        <v>3</v>
      </c>
      <c r="N5794" s="6" t="str">
        <f>IF(ev_charging_network_usage_!$I5794&lt;=10,"Low",IF(ev_charging_network_usage_!$I5794&lt;=30,"Medium","High"))</f>
        <v>High</v>
      </c>
      <c r="O5794" s="6" t="str">
        <f t="shared" si="365"/>
        <v>Medium Satisfaction</v>
      </c>
      <c r="P5794" s="6" t="str">
        <f>IF(ev_charging_network_usage_!$H5794&lt;30,"Short Charging",IF(ev_charging_network_usage_!$H5794&lt;=60,"Medium Charging","Long Charging"))</f>
        <v>Medium Charging</v>
      </c>
      <c r="Q5794" s="6">
        <f t="shared" si="364"/>
        <v>2</v>
      </c>
      <c r="R5794" s="30">
        <f t="shared" si="362"/>
        <v>0.87152777777777779</v>
      </c>
      <c r="S5794" s="28">
        <f t="shared" si="363"/>
        <v>45023</v>
      </c>
      <c r="T5794" s="28"/>
    </row>
    <row r="5795" spans="1:20" ht="13.2" x14ac:dyDescent="0.25">
      <c r="A5795" s="3" t="s">
        <v>12784</v>
      </c>
      <c r="B5795" s="3" t="s">
        <v>55</v>
      </c>
      <c r="C5795" s="3" t="s">
        <v>30</v>
      </c>
      <c r="D5795" s="3" t="s">
        <v>22</v>
      </c>
      <c r="E5795" s="3" t="s">
        <v>17</v>
      </c>
      <c r="F5795" s="4">
        <v>45483.670138888891</v>
      </c>
      <c r="G5795" s="4">
        <v>45483.724999999999</v>
      </c>
      <c r="H5795" s="3">
        <v>79</v>
      </c>
      <c r="I5795" s="3">
        <v>51.28</v>
      </c>
      <c r="J5795" s="3">
        <v>10</v>
      </c>
      <c r="K5795" s="3">
        <v>512.79999999999995</v>
      </c>
      <c r="L5795" s="3" t="s">
        <v>38</v>
      </c>
      <c r="M5795" s="5">
        <v>1</v>
      </c>
      <c r="N5795" s="6" t="str">
        <f>IF(ev_charging_network_usage_!$I5795&lt;=10,"Low",IF(ev_charging_network_usage_!$I5795&lt;=30,"Medium","High"))</f>
        <v>High</v>
      </c>
      <c r="O5795" s="6" t="str">
        <f t="shared" si="365"/>
        <v>Low Satisfaction</v>
      </c>
      <c r="P5795" s="6" t="str">
        <f>IF(ev_charging_network_usage_!$H5795&lt;30,"Short Charging",IF(ev_charging_network_usage_!$H5795&lt;=60,"Medium Charging","Long Charging"))</f>
        <v>Long Charging</v>
      </c>
      <c r="Q5795" s="6">
        <f t="shared" si="364"/>
        <v>2</v>
      </c>
      <c r="R5795" s="30">
        <f t="shared" si="362"/>
        <v>0.67013888888888884</v>
      </c>
      <c r="S5795" s="28">
        <f t="shared" si="363"/>
        <v>45483</v>
      </c>
      <c r="T5795" s="28"/>
    </row>
    <row r="5796" spans="1:20" ht="13.2" x14ac:dyDescent="0.25">
      <c r="A5796" s="7" t="s">
        <v>12785</v>
      </c>
      <c r="B5796" s="7" t="s">
        <v>43</v>
      </c>
      <c r="C5796" s="7" t="s">
        <v>30</v>
      </c>
      <c r="D5796" s="7" t="s">
        <v>16</v>
      </c>
      <c r="E5796" s="7" t="s">
        <v>35</v>
      </c>
      <c r="F5796" s="8">
        <v>45023.04791666667</v>
      </c>
      <c r="G5796" s="8">
        <v>45023.0625</v>
      </c>
      <c r="H5796" s="7">
        <v>21</v>
      </c>
      <c r="I5796" s="7">
        <v>45.06</v>
      </c>
      <c r="J5796" s="7">
        <v>8</v>
      </c>
      <c r="K5796" s="7">
        <v>360.48</v>
      </c>
      <c r="L5796" s="7" t="s">
        <v>38</v>
      </c>
      <c r="M5796" s="9">
        <v>5</v>
      </c>
      <c r="N5796" s="6" t="str">
        <f>IF(ev_charging_network_usage_!$I5796&lt;=10,"Low",IF(ev_charging_network_usage_!$I5796&lt;=30,"Medium","High"))</f>
        <v>High</v>
      </c>
      <c r="O5796" s="6" t="str">
        <f t="shared" si="365"/>
        <v>High Satisfaction</v>
      </c>
      <c r="P5796" s="6" t="str">
        <f>IF(ev_charging_network_usage_!$H5796&lt;30,"Short Charging",IF(ev_charging_network_usage_!$H5796&lt;=60,"Medium Charging","Long Charging"))</f>
        <v>Short Charging</v>
      </c>
      <c r="Q5796" s="6">
        <f t="shared" si="364"/>
        <v>2</v>
      </c>
      <c r="R5796" s="30">
        <f t="shared" si="362"/>
        <v>4.791666666666667E-2</v>
      </c>
      <c r="S5796" s="28">
        <f t="shared" si="363"/>
        <v>45023</v>
      </c>
      <c r="T5796" s="28"/>
    </row>
    <row r="5797" spans="1:20" ht="13.2" x14ac:dyDescent="0.25">
      <c r="A5797" s="3" t="s">
        <v>12786</v>
      </c>
      <c r="B5797" s="3" t="s">
        <v>29</v>
      </c>
      <c r="C5797" s="3" t="s">
        <v>21</v>
      </c>
      <c r="D5797" s="3" t="s">
        <v>22</v>
      </c>
      <c r="E5797" s="3" t="s">
        <v>17</v>
      </c>
      <c r="F5797" s="3" t="s">
        <v>12787</v>
      </c>
      <c r="G5797" s="3" t="s">
        <v>12788</v>
      </c>
      <c r="H5797" s="3">
        <v>29</v>
      </c>
      <c r="I5797" s="3">
        <v>15.93</v>
      </c>
      <c r="J5797" s="3">
        <v>10</v>
      </c>
      <c r="K5797" s="3">
        <v>159.30000000000001</v>
      </c>
      <c r="L5797" s="3" t="s">
        <v>38</v>
      </c>
      <c r="M5797" s="5">
        <v>4</v>
      </c>
      <c r="N5797" s="6" t="str">
        <f>IF(ev_charging_network_usage_!$I5797&lt;=10,"Low",IF(ev_charging_network_usage_!$I5797&lt;=30,"Medium","High"))</f>
        <v>Medium</v>
      </c>
      <c r="O5797" s="6" t="str">
        <f t="shared" si="365"/>
        <v>Medium Satisfaction</v>
      </c>
      <c r="P5797" s="6" t="str">
        <f>IF(ev_charging_network_usage_!$H5797&lt;30,"Short Charging",IF(ev_charging_network_usage_!$H5797&lt;=60,"Medium Charging","Long Charging"))</f>
        <v>Short Charging</v>
      </c>
      <c r="Q5797" s="6">
        <f t="shared" si="364"/>
        <v>1</v>
      </c>
      <c r="R5797" s="30">
        <f t="shared" si="362"/>
        <v>0.30486111111111114</v>
      </c>
      <c r="S5797" s="28">
        <f t="shared" si="363"/>
        <v>45337</v>
      </c>
      <c r="T5797" s="28"/>
    </row>
    <row r="5798" spans="1:20" ht="13.2" x14ac:dyDescent="0.25">
      <c r="A5798" s="7" t="s">
        <v>12789</v>
      </c>
      <c r="B5798" s="7" t="s">
        <v>29</v>
      </c>
      <c r="C5798" s="7" t="s">
        <v>21</v>
      </c>
      <c r="D5798" s="7" t="s">
        <v>22</v>
      </c>
      <c r="E5798" s="7" t="s">
        <v>17</v>
      </c>
      <c r="F5798" s="7" t="s">
        <v>12790</v>
      </c>
      <c r="G5798" s="7" t="s">
        <v>12791</v>
      </c>
      <c r="H5798" s="7">
        <v>17</v>
      </c>
      <c r="I5798" s="7">
        <v>52.59</v>
      </c>
      <c r="J5798" s="7">
        <v>8</v>
      </c>
      <c r="K5798" s="7">
        <v>420.72</v>
      </c>
      <c r="L5798" s="7" t="s">
        <v>27</v>
      </c>
      <c r="M5798" s="9">
        <v>1</v>
      </c>
      <c r="N5798" s="6" t="str">
        <f>IF(ev_charging_network_usage_!$I5798&lt;=10,"Low",IF(ev_charging_network_usage_!$I5798&lt;=30,"Medium","High"))</f>
        <v>High</v>
      </c>
      <c r="O5798" s="6" t="str">
        <f t="shared" si="365"/>
        <v>Low Satisfaction</v>
      </c>
      <c r="P5798" s="6" t="str">
        <f>IF(ev_charging_network_usage_!$H5798&lt;30,"Short Charging",IF(ev_charging_network_usage_!$H5798&lt;=60,"Medium Charging","Long Charging"))</f>
        <v>Short Charging</v>
      </c>
      <c r="Q5798" s="6">
        <f t="shared" si="364"/>
        <v>1</v>
      </c>
      <c r="R5798" s="30">
        <f t="shared" si="362"/>
        <v>0.2638888888888889</v>
      </c>
      <c r="S5798" s="28">
        <f t="shared" si="363"/>
        <v>45532</v>
      </c>
      <c r="T5798" s="28"/>
    </row>
    <row r="5799" spans="1:20" ht="13.2" x14ac:dyDescent="0.25">
      <c r="A5799" s="3" t="s">
        <v>12792</v>
      </c>
      <c r="B5799" s="3" t="s">
        <v>43</v>
      </c>
      <c r="C5799" s="3" t="s">
        <v>30</v>
      </c>
      <c r="D5799" s="3" t="s">
        <v>34</v>
      </c>
      <c r="E5799" s="3" t="s">
        <v>35</v>
      </c>
      <c r="F5799" s="3" t="s">
        <v>12793</v>
      </c>
      <c r="G5799" s="3" t="s">
        <v>12794</v>
      </c>
      <c r="H5799" s="3">
        <v>72</v>
      </c>
      <c r="I5799" s="3">
        <v>41.55</v>
      </c>
      <c r="J5799" s="3">
        <v>10</v>
      </c>
      <c r="K5799" s="3">
        <v>415.5</v>
      </c>
      <c r="L5799" s="3" t="s">
        <v>27</v>
      </c>
      <c r="M5799" s="5">
        <v>5</v>
      </c>
      <c r="N5799" s="6" t="str">
        <f>IF(ev_charging_network_usage_!$I5799&lt;=10,"Low",IF(ev_charging_network_usage_!$I5799&lt;=30,"Medium","High"))</f>
        <v>High</v>
      </c>
      <c r="O5799" s="6" t="str">
        <f t="shared" si="365"/>
        <v>High Satisfaction</v>
      </c>
      <c r="P5799" s="6" t="str">
        <f>IF(ev_charging_network_usage_!$H5799&lt;30,"Short Charging",IF(ev_charging_network_usage_!$H5799&lt;=60,"Medium Charging","Long Charging"))</f>
        <v>Long Charging</v>
      </c>
      <c r="Q5799" s="6">
        <f t="shared" si="364"/>
        <v>2</v>
      </c>
      <c r="R5799" s="30">
        <f t="shared" si="362"/>
        <v>0.15555555555555556</v>
      </c>
      <c r="S5799" s="28">
        <f t="shared" si="363"/>
        <v>45370</v>
      </c>
      <c r="T5799" s="28"/>
    </row>
    <row r="5800" spans="1:20" ht="13.2" x14ac:dyDescent="0.25">
      <c r="A5800" s="7" t="s">
        <v>12795</v>
      </c>
      <c r="B5800" s="7" t="s">
        <v>59</v>
      </c>
      <c r="C5800" s="7" t="s">
        <v>15</v>
      </c>
      <c r="D5800" s="7" t="s">
        <v>16</v>
      </c>
      <c r="E5800" s="7" t="s">
        <v>17</v>
      </c>
      <c r="F5800" s="7" t="s">
        <v>12796</v>
      </c>
      <c r="G5800" s="7" t="s">
        <v>1512</v>
      </c>
      <c r="H5800" s="7">
        <v>84</v>
      </c>
      <c r="I5800" s="7">
        <v>39.19</v>
      </c>
      <c r="J5800" s="7">
        <v>12</v>
      </c>
      <c r="K5800" s="7">
        <v>470.28</v>
      </c>
      <c r="L5800" s="7" t="s">
        <v>38</v>
      </c>
      <c r="M5800" s="9">
        <v>3</v>
      </c>
      <c r="N5800" s="6" t="str">
        <f>IF(ev_charging_network_usage_!$I5800&lt;=10,"Low",IF(ev_charging_network_usage_!$I5800&lt;=30,"Medium","High"))</f>
        <v>High</v>
      </c>
      <c r="O5800" s="6" t="str">
        <f t="shared" si="365"/>
        <v>Medium Satisfaction</v>
      </c>
      <c r="P5800" s="6" t="str">
        <f>IF(ev_charging_network_usage_!$H5800&lt;30,"Short Charging",IF(ev_charging_network_usage_!$H5800&lt;=60,"Medium Charging","Long Charging"))</f>
        <v>Long Charging</v>
      </c>
      <c r="Q5800" s="6">
        <f t="shared" si="364"/>
        <v>3</v>
      </c>
      <c r="R5800" s="30">
        <f t="shared" si="362"/>
        <v>0.43541666666666667</v>
      </c>
      <c r="S5800" s="28">
        <f t="shared" si="363"/>
        <v>44954</v>
      </c>
      <c r="T5800" s="28"/>
    </row>
    <row r="5801" spans="1:20" ht="13.2" x14ac:dyDescent="0.25">
      <c r="A5801" s="3" t="s">
        <v>12797</v>
      </c>
      <c r="B5801" s="3" t="s">
        <v>78</v>
      </c>
      <c r="C5801" s="3" t="s">
        <v>21</v>
      </c>
      <c r="D5801" s="3" t="s">
        <v>31</v>
      </c>
      <c r="E5801" s="3" t="s">
        <v>17</v>
      </c>
      <c r="F5801" s="4">
        <v>45573.588888888888</v>
      </c>
      <c r="G5801" s="4">
        <v>45573.638888888891</v>
      </c>
      <c r="H5801" s="3">
        <v>72</v>
      </c>
      <c r="I5801" s="3">
        <v>32.39</v>
      </c>
      <c r="J5801" s="3">
        <v>15</v>
      </c>
      <c r="K5801" s="3">
        <v>485.85</v>
      </c>
      <c r="L5801" s="3" t="s">
        <v>38</v>
      </c>
      <c r="M5801" s="5">
        <v>2</v>
      </c>
      <c r="N5801" s="6" t="str">
        <f>IF(ev_charging_network_usage_!$I5801&lt;=10,"Low",IF(ev_charging_network_usage_!$I5801&lt;=30,"Medium","High"))</f>
        <v>High</v>
      </c>
      <c r="O5801" s="6" t="str">
        <f t="shared" si="365"/>
        <v>Low Satisfaction</v>
      </c>
      <c r="P5801" s="6" t="str">
        <f>IF(ev_charging_network_usage_!$H5801&lt;30,"Short Charging",IF(ev_charging_network_usage_!$H5801&lt;=60,"Medium Charging","Long Charging"))</f>
        <v>Long Charging</v>
      </c>
      <c r="Q5801" s="6">
        <f t="shared" si="364"/>
        <v>1</v>
      </c>
      <c r="R5801" s="30">
        <f t="shared" si="362"/>
        <v>0.58888888888888891</v>
      </c>
      <c r="S5801" s="28">
        <f t="shared" si="363"/>
        <v>45573</v>
      </c>
      <c r="T5801" s="28"/>
    </row>
    <row r="5802" spans="1:20" ht="13.2" x14ac:dyDescent="0.25">
      <c r="A5802" s="7" t="s">
        <v>12798</v>
      </c>
      <c r="B5802" s="7" t="s">
        <v>78</v>
      </c>
      <c r="C5802" s="7" t="s">
        <v>15</v>
      </c>
      <c r="D5802" s="7" t="s">
        <v>16</v>
      </c>
      <c r="E5802" s="7" t="s">
        <v>17</v>
      </c>
      <c r="F5802" s="7" t="s">
        <v>12799</v>
      </c>
      <c r="G5802" s="7" t="s">
        <v>12800</v>
      </c>
      <c r="H5802" s="7">
        <v>101</v>
      </c>
      <c r="I5802" s="7">
        <v>11.65</v>
      </c>
      <c r="J5802" s="7">
        <v>8</v>
      </c>
      <c r="K5802" s="7">
        <v>93.2</v>
      </c>
      <c r="L5802" s="7" t="s">
        <v>27</v>
      </c>
      <c r="M5802" s="9">
        <v>5</v>
      </c>
      <c r="N5802" s="6" t="str">
        <f>IF(ev_charging_network_usage_!$I5802&lt;=10,"Low",IF(ev_charging_network_usage_!$I5802&lt;=30,"Medium","High"))</f>
        <v>Medium</v>
      </c>
      <c r="O5802" s="6" t="str">
        <f t="shared" si="365"/>
        <v>High Satisfaction</v>
      </c>
      <c r="P5802" s="6" t="str">
        <f>IF(ev_charging_network_usage_!$H5802&lt;30,"Short Charging",IF(ev_charging_network_usage_!$H5802&lt;=60,"Medium Charging","Long Charging"))</f>
        <v>Long Charging</v>
      </c>
      <c r="Q5802" s="6">
        <f t="shared" si="364"/>
        <v>3</v>
      </c>
      <c r="R5802" s="30">
        <f t="shared" si="362"/>
        <v>0.40138888888888891</v>
      </c>
      <c r="S5802" s="28">
        <f t="shared" si="363"/>
        <v>45287</v>
      </c>
      <c r="T5802" s="28"/>
    </row>
    <row r="5803" spans="1:20" ht="13.2" x14ac:dyDescent="0.25">
      <c r="A5803" s="3" t="s">
        <v>12801</v>
      </c>
      <c r="B5803" s="3" t="s">
        <v>14</v>
      </c>
      <c r="C5803" s="3" t="s">
        <v>15</v>
      </c>
      <c r="D5803" s="3" t="s">
        <v>31</v>
      </c>
      <c r="E5803" s="3" t="s">
        <v>35</v>
      </c>
      <c r="F5803" s="3" t="s">
        <v>12802</v>
      </c>
      <c r="G5803" s="3" t="s">
        <v>12803</v>
      </c>
      <c r="H5803" s="3">
        <v>87</v>
      </c>
      <c r="I5803" s="3">
        <v>20.23</v>
      </c>
      <c r="J5803" s="3">
        <v>12</v>
      </c>
      <c r="K5803" s="3">
        <v>242.76</v>
      </c>
      <c r="L5803" s="3" t="s">
        <v>27</v>
      </c>
      <c r="M5803" s="5">
        <v>5</v>
      </c>
      <c r="N5803" s="6" t="str">
        <f>IF(ev_charging_network_usage_!$I5803&lt;=10,"Low",IF(ev_charging_network_usage_!$I5803&lt;=30,"Medium","High"))</f>
        <v>Medium</v>
      </c>
      <c r="O5803" s="6" t="str">
        <f t="shared" si="365"/>
        <v>High Satisfaction</v>
      </c>
      <c r="P5803" s="6" t="str">
        <f>IF(ev_charging_network_usage_!$H5803&lt;30,"Short Charging",IF(ev_charging_network_usage_!$H5803&lt;=60,"Medium Charging","Long Charging"))</f>
        <v>Long Charging</v>
      </c>
      <c r="Q5803" s="6">
        <f t="shared" si="364"/>
        <v>3</v>
      </c>
      <c r="R5803" s="30">
        <f t="shared" si="362"/>
        <v>0.77569444444444446</v>
      </c>
      <c r="S5803" s="28">
        <f t="shared" si="363"/>
        <v>45342</v>
      </c>
      <c r="T5803" s="28"/>
    </row>
    <row r="5804" spans="1:20" ht="13.2" x14ac:dyDescent="0.25">
      <c r="A5804" s="7" t="s">
        <v>12804</v>
      </c>
      <c r="B5804" s="7" t="s">
        <v>59</v>
      </c>
      <c r="C5804" s="7" t="s">
        <v>21</v>
      </c>
      <c r="D5804" s="7" t="s">
        <v>31</v>
      </c>
      <c r="E5804" s="7" t="s">
        <v>35</v>
      </c>
      <c r="F5804" s="7" t="s">
        <v>12805</v>
      </c>
      <c r="G5804" s="7" t="s">
        <v>12806</v>
      </c>
      <c r="H5804" s="7">
        <v>87</v>
      </c>
      <c r="I5804" s="7">
        <v>56.27</v>
      </c>
      <c r="J5804" s="7">
        <v>8</v>
      </c>
      <c r="K5804" s="7">
        <v>450.16</v>
      </c>
      <c r="L5804" s="7" t="s">
        <v>23</v>
      </c>
      <c r="M5804" s="9">
        <v>2</v>
      </c>
      <c r="N5804" s="6" t="str">
        <f>IF(ev_charging_network_usage_!$I5804&lt;=10,"Low",IF(ev_charging_network_usage_!$I5804&lt;=30,"Medium","High"))</f>
        <v>High</v>
      </c>
      <c r="O5804" s="6" t="str">
        <f t="shared" si="365"/>
        <v>Low Satisfaction</v>
      </c>
      <c r="P5804" s="6" t="str">
        <f>IF(ev_charging_network_usage_!$H5804&lt;30,"Short Charging",IF(ev_charging_network_usage_!$H5804&lt;=60,"Medium Charging","Long Charging"))</f>
        <v>Long Charging</v>
      </c>
      <c r="Q5804" s="6">
        <f t="shared" si="364"/>
        <v>1</v>
      </c>
      <c r="R5804" s="30">
        <f t="shared" si="362"/>
        <v>0.34166666666666667</v>
      </c>
      <c r="S5804" s="28">
        <f t="shared" si="363"/>
        <v>45381</v>
      </c>
      <c r="T5804" s="28"/>
    </row>
    <row r="5805" spans="1:20" ht="13.2" x14ac:dyDescent="0.25">
      <c r="A5805" s="3" t="s">
        <v>12807</v>
      </c>
      <c r="B5805" s="3" t="s">
        <v>48</v>
      </c>
      <c r="C5805" s="3" t="s">
        <v>30</v>
      </c>
      <c r="D5805" s="3" t="s">
        <v>34</v>
      </c>
      <c r="E5805" s="3" t="s">
        <v>17</v>
      </c>
      <c r="F5805" s="3" t="s">
        <v>12808</v>
      </c>
      <c r="G5805" s="3" t="s">
        <v>12809</v>
      </c>
      <c r="H5805" s="3">
        <v>66</v>
      </c>
      <c r="I5805" s="3">
        <v>25.2</v>
      </c>
      <c r="J5805" s="3">
        <v>15</v>
      </c>
      <c r="K5805" s="3">
        <v>378</v>
      </c>
      <c r="L5805" s="3" t="s">
        <v>27</v>
      </c>
      <c r="M5805" s="5">
        <v>1</v>
      </c>
      <c r="N5805" s="6" t="str">
        <f>IF(ev_charging_network_usage_!$I5805&lt;=10,"Low",IF(ev_charging_network_usage_!$I5805&lt;=30,"Medium","High"))</f>
        <v>Medium</v>
      </c>
      <c r="O5805" s="6" t="str">
        <f t="shared" si="365"/>
        <v>Low Satisfaction</v>
      </c>
      <c r="P5805" s="6" t="str">
        <f>IF(ev_charging_network_usage_!$H5805&lt;30,"Short Charging",IF(ev_charging_network_usage_!$H5805&lt;=60,"Medium Charging","Long Charging"))</f>
        <v>Long Charging</v>
      </c>
      <c r="Q5805" s="6">
        <f t="shared" si="364"/>
        <v>2</v>
      </c>
      <c r="R5805" s="30">
        <f t="shared" si="362"/>
        <v>0.13194444444444445</v>
      </c>
      <c r="S5805" s="28">
        <f t="shared" si="363"/>
        <v>45308</v>
      </c>
      <c r="T5805" s="28"/>
    </row>
    <row r="5806" spans="1:20" ht="13.2" x14ac:dyDescent="0.25">
      <c r="A5806" s="7" t="s">
        <v>12810</v>
      </c>
      <c r="B5806" s="7" t="s">
        <v>29</v>
      </c>
      <c r="C5806" s="7" t="s">
        <v>21</v>
      </c>
      <c r="D5806" s="7" t="s">
        <v>22</v>
      </c>
      <c r="E5806" s="7" t="s">
        <v>17</v>
      </c>
      <c r="F5806" s="7" t="s">
        <v>12811</v>
      </c>
      <c r="G5806" s="7" t="s">
        <v>12812</v>
      </c>
      <c r="H5806" s="7">
        <v>52</v>
      </c>
      <c r="I5806" s="7">
        <v>2.95</v>
      </c>
      <c r="J5806" s="7">
        <v>12</v>
      </c>
      <c r="K5806" s="7">
        <v>35.4</v>
      </c>
      <c r="L5806" s="7" t="s">
        <v>38</v>
      </c>
      <c r="M5806" s="9">
        <v>3</v>
      </c>
      <c r="N5806" s="6" t="str">
        <f>IF(ev_charging_network_usage_!$I5806&lt;=10,"Low",IF(ev_charging_network_usage_!$I5806&lt;=30,"Medium","High"))</f>
        <v>Low</v>
      </c>
      <c r="O5806" s="6" t="str">
        <f t="shared" si="365"/>
        <v>Medium Satisfaction</v>
      </c>
      <c r="P5806" s="6" t="str">
        <f>IF(ev_charging_network_usage_!$H5806&lt;30,"Short Charging",IF(ev_charging_network_usage_!$H5806&lt;=60,"Medium Charging","Long Charging"))</f>
        <v>Medium Charging</v>
      </c>
      <c r="Q5806" s="6">
        <f t="shared" si="364"/>
        <v>1</v>
      </c>
      <c r="R5806" s="30">
        <f t="shared" si="362"/>
        <v>0.20208333333333334</v>
      </c>
      <c r="S5806" s="28">
        <f t="shared" si="363"/>
        <v>45189</v>
      </c>
      <c r="T5806" s="28"/>
    </row>
    <row r="5807" spans="1:20" ht="13.2" x14ac:dyDescent="0.25">
      <c r="A5807" s="3" t="s">
        <v>12813</v>
      </c>
      <c r="B5807" s="3" t="s">
        <v>20</v>
      </c>
      <c r="C5807" s="3" t="s">
        <v>15</v>
      </c>
      <c r="D5807" s="3" t="s">
        <v>16</v>
      </c>
      <c r="E5807" s="3" t="s">
        <v>17</v>
      </c>
      <c r="F5807" s="4">
        <v>45264.296527777777</v>
      </c>
      <c r="G5807" s="4">
        <v>45264.374305555553</v>
      </c>
      <c r="H5807" s="3">
        <v>112</v>
      </c>
      <c r="I5807" s="3">
        <v>33.130000000000003</v>
      </c>
      <c r="J5807" s="3">
        <v>15</v>
      </c>
      <c r="K5807" s="3">
        <v>496.95</v>
      </c>
      <c r="L5807" s="3" t="s">
        <v>27</v>
      </c>
      <c r="M5807" s="5">
        <v>2</v>
      </c>
      <c r="N5807" s="6" t="str">
        <f>IF(ev_charging_network_usage_!$I5807&lt;=10,"Low",IF(ev_charging_network_usage_!$I5807&lt;=30,"Medium","High"))</f>
        <v>High</v>
      </c>
      <c r="O5807" s="6" t="str">
        <f t="shared" si="365"/>
        <v>Low Satisfaction</v>
      </c>
      <c r="P5807" s="6" t="str">
        <f>IF(ev_charging_network_usage_!$H5807&lt;30,"Short Charging",IF(ev_charging_network_usage_!$H5807&lt;=60,"Medium Charging","Long Charging"))</f>
        <v>Long Charging</v>
      </c>
      <c r="Q5807" s="6">
        <f t="shared" si="364"/>
        <v>3</v>
      </c>
      <c r="R5807" s="30">
        <f t="shared" si="362"/>
        <v>0.29652777777777778</v>
      </c>
      <c r="S5807" s="28">
        <f t="shared" si="363"/>
        <v>45264</v>
      </c>
      <c r="T5807" s="28"/>
    </row>
    <row r="5808" spans="1:20" ht="13.2" x14ac:dyDescent="0.25">
      <c r="A5808" s="7" t="s">
        <v>12814</v>
      </c>
      <c r="B5808" s="7" t="s">
        <v>20</v>
      </c>
      <c r="C5808" s="7" t="s">
        <v>15</v>
      </c>
      <c r="D5808" s="7" t="s">
        <v>22</v>
      </c>
      <c r="E5808" s="7" t="s">
        <v>17</v>
      </c>
      <c r="F5808" s="8">
        <v>45176.20416666667</v>
      </c>
      <c r="G5808" s="8">
        <v>45176.27847222222</v>
      </c>
      <c r="H5808" s="7">
        <v>107</v>
      </c>
      <c r="I5808" s="7">
        <v>44.13</v>
      </c>
      <c r="J5808" s="7">
        <v>12</v>
      </c>
      <c r="K5808" s="7">
        <v>529.55999999999995</v>
      </c>
      <c r="L5808" s="7" t="s">
        <v>38</v>
      </c>
      <c r="M5808" s="9">
        <v>1</v>
      </c>
      <c r="N5808" s="6" t="str">
        <f>IF(ev_charging_network_usage_!$I5808&lt;=10,"Low",IF(ev_charging_network_usage_!$I5808&lt;=30,"Medium","High"))</f>
        <v>High</v>
      </c>
      <c r="O5808" s="6" t="str">
        <f t="shared" si="365"/>
        <v>Low Satisfaction</v>
      </c>
      <c r="P5808" s="6" t="str">
        <f>IF(ev_charging_network_usage_!$H5808&lt;30,"Short Charging",IF(ev_charging_network_usage_!$H5808&lt;=60,"Medium Charging","Long Charging"))</f>
        <v>Long Charging</v>
      </c>
      <c r="Q5808" s="6">
        <f t="shared" si="364"/>
        <v>3</v>
      </c>
      <c r="R5808" s="30">
        <f t="shared" si="362"/>
        <v>0.20416666666666666</v>
      </c>
      <c r="S5808" s="28">
        <f t="shared" si="363"/>
        <v>45176</v>
      </c>
      <c r="T5808" s="28"/>
    </row>
    <row r="5809" spans="1:20" ht="13.2" x14ac:dyDescent="0.25">
      <c r="A5809" s="3" t="s">
        <v>12815</v>
      </c>
      <c r="B5809" s="3" t="s">
        <v>78</v>
      </c>
      <c r="C5809" s="3" t="s">
        <v>21</v>
      </c>
      <c r="D5809" s="3" t="s">
        <v>31</v>
      </c>
      <c r="E5809" s="3" t="s">
        <v>17</v>
      </c>
      <c r="F5809" s="3" t="s">
        <v>12816</v>
      </c>
      <c r="G5809" s="3" t="s">
        <v>12817</v>
      </c>
      <c r="H5809" s="3">
        <v>110</v>
      </c>
      <c r="I5809" s="3">
        <v>21.17</v>
      </c>
      <c r="J5809" s="3">
        <v>10</v>
      </c>
      <c r="K5809" s="3">
        <v>211.7</v>
      </c>
      <c r="L5809" s="3" t="s">
        <v>23</v>
      </c>
      <c r="M5809" s="5">
        <v>2</v>
      </c>
      <c r="N5809" s="6" t="str">
        <f>IF(ev_charging_network_usage_!$I5809&lt;=10,"Low",IF(ev_charging_network_usage_!$I5809&lt;=30,"Medium","High"))</f>
        <v>Medium</v>
      </c>
      <c r="O5809" s="6" t="str">
        <f t="shared" si="365"/>
        <v>Low Satisfaction</v>
      </c>
      <c r="P5809" s="6" t="str">
        <f>IF(ev_charging_network_usage_!$H5809&lt;30,"Short Charging",IF(ev_charging_network_usage_!$H5809&lt;=60,"Medium Charging","Long Charging"))</f>
        <v>Long Charging</v>
      </c>
      <c r="Q5809" s="6">
        <f t="shared" si="364"/>
        <v>1</v>
      </c>
      <c r="R5809" s="30">
        <f t="shared" si="362"/>
        <v>0.23333333333333334</v>
      </c>
      <c r="S5809" s="28">
        <f t="shared" si="363"/>
        <v>45588</v>
      </c>
      <c r="T5809" s="28"/>
    </row>
    <row r="5810" spans="1:20" ht="13.2" x14ac:dyDescent="0.25">
      <c r="A5810" s="7" t="s">
        <v>12818</v>
      </c>
      <c r="B5810" s="7" t="s">
        <v>14</v>
      </c>
      <c r="C5810" s="7" t="s">
        <v>30</v>
      </c>
      <c r="D5810" s="7" t="s">
        <v>31</v>
      </c>
      <c r="E5810" s="7" t="s">
        <v>35</v>
      </c>
      <c r="F5810" s="7" t="s">
        <v>12819</v>
      </c>
      <c r="G5810" s="7" t="s">
        <v>12820</v>
      </c>
      <c r="H5810" s="7">
        <v>79</v>
      </c>
      <c r="I5810" s="7">
        <v>54.67</v>
      </c>
      <c r="J5810" s="7">
        <v>8</v>
      </c>
      <c r="K5810" s="7">
        <v>437.36</v>
      </c>
      <c r="L5810" s="7" t="s">
        <v>23</v>
      </c>
      <c r="M5810" s="9">
        <v>2</v>
      </c>
      <c r="N5810" s="6" t="str">
        <f>IF(ev_charging_network_usage_!$I5810&lt;=10,"Low",IF(ev_charging_network_usage_!$I5810&lt;=30,"Medium","High"))</f>
        <v>High</v>
      </c>
      <c r="O5810" s="6" t="str">
        <f t="shared" si="365"/>
        <v>Low Satisfaction</v>
      </c>
      <c r="P5810" s="6" t="str">
        <f>IF(ev_charging_network_usage_!$H5810&lt;30,"Short Charging",IF(ev_charging_network_usage_!$H5810&lt;=60,"Medium Charging","Long Charging"))</f>
        <v>Long Charging</v>
      </c>
      <c r="Q5810" s="6">
        <f t="shared" si="364"/>
        <v>2</v>
      </c>
      <c r="R5810" s="30">
        <f t="shared" si="362"/>
        <v>0.71111111111111114</v>
      </c>
      <c r="S5810" s="28">
        <f t="shared" si="363"/>
        <v>44999</v>
      </c>
      <c r="T5810" s="28"/>
    </row>
    <row r="5811" spans="1:20" ht="13.2" x14ac:dyDescent="0.25">
      <c r="A5811" s="3" t="s">
        <v>12821</v>
      </c>
      <c r="B5811" s="3" t="s">
        <v>29</v>
      </c>
      <c r="C5811" s="3" t="s">
        <v>21</v>
      </c>
      <c r="D5811" s="3" t="s">
        <v>31</v>
      </c>
      <c r="E5811" s="3" t="s">
        <v>17</v>
      </c>
      <c r="F5811" s="3" t="s">
        <v>12822</v>
      </c>
      <c r="G5811" s="3" t="s">
        <v>12823</v>
      </c>
      <c r="H5811" s="3">
        <v>72</v>
      </c>
      <c r="I5811" s="3">
        <v>33.74</v>
      </c>
      <c r="J5811" s="3">
        <v>15</v>
      </c>
      <c r="K5811" s="3">
        <v>506.1</v>
      </c>
      <c r="L5811" s="3" t="s">
        <v>27</v>
      </c>
      <c r="M5811" s="5">
        <v>3</v>
      </c>
      <c r="N5811" s="6" t="str">
        <f>IF(ev_charging_network_usage_!$I5811&lt;=10,"Low",IF(ev_charging_network_usage_!$I5811&lt;=30,"Medium","High"))</f>
        <v>High</v>
      </c>
      <c r="O5811" s="6" t="str">
        <f t="shared" si="365"/>
        <v>Medium Satisfaction</v>
      </c>
      <c r="P5811" s="6" t="str">
        <f>IF(ev_charging_network_usage_!$H5811&lt;30,"Short Charging",IF(ev_charging_network_usage_!$H5811&lt;=60,"Medium Charging","Long Charging"))</f>
        <v>Long Charging</v>
      </c>
      <c r="Q5811" s="6">
        <f t="shared" si="364"/>
        <v>1</v>
      </c>
      <c r="R5811" s="30">
        <f t="shared" si="362"/>
        <v>3.3333333333333333E-2</v>
      </c>
      <c r="S5811" s="28">
        <f t="shared" si="363"/>
        <v>45162</v>
      </c>
      <c r="T5811" s="28"/>
    </row>
    <row r="5812" spans="1:20" ht="13.2" x14ac:dyDescent="0.25">
      <c r="A5812" s="7" t="s">
        <v>12824</v>
      </c>
      <c r="B5812" s="7" t="s">
        <v>59</v>
      </c>
      <c r="C5812" s="7" t="s">
        <v>30</v>
      </c>
      <c r="D5812" s="7" t="s">
        <v>34</v>
      </c>
      <c r="E5812" s="7" t="s">
        <v>17</v>
      </c>
      <c r="F5812" s="7" t="s">
        <v>12825</v>
      </c>
      <c r="G5812" s="7" t="s">
        <v>12826</v>
      </c>
      <c r="H5812" s="7">
        <v>25</v>
      </c>
      <c r="I5812" s="7">
        <v>29.72</v>
      </c>
      <c r="J5812" s="7">
        <v>12</v>
      </c>
      <c r="K5812" s="7">
        <v>356.64</v>
      </c>
      <c r="L5812" s="7" t="s">
        <v>23</v>
      </c>
      <c r="M5812" s="9">
        <v>5</v>
      </c>
      <c r="N5812" s="6" t="str">
        <f>IF(ev_charging_network_usage_!$I5812&lt;=10,"Low",IF(ev_charging_network_usage_!$I5812&lt;=30,"Medium","High"))</f>
        <v>Medium</v>
      </c>
      <c r="O5812" s="6" t="str">
        <f t="shared" si="365"/>
        <v>High Satisfaction</v>
      </c>
      <c r="P5812" s="6" t="str">
        <f>IF(ev_charging_network_usage_!$H5812&lt;30,"Short Charging",IF(ev_charging_network_usage_!$H5812&lt;=60,"Medium Charging","Long Charging"))</f>
        <v>Short Charging</v>
      </c>
      <c r="Q5812" s="6">
        <f t="shared" si="364"/>
        <v>2</v>
      </c>
      <c r="R5812" s="30">
        <f t="shared" si="362"/>
        <v>0.40277777777777779</v>
      </c>
      <c r="S5812" s="28">
        <f t="shared" si="363"/>
        <v>45499</v>
      </c>
      <c r="T5812" s="28"/>
    </row>
    <row r="5813" spans="1:20" ht="13.2" x14ac:dyDescent="0.25">
      <c r="A5813" s="3" t="s">
        <v>12827</v>
      </c>
      <c r="B5813" s="3" t="s">
        <v>48</v>
      </c>
      <c r="C5813" s="3" t="s">
        <v>21</v>
      </c>
      <c r="D5813" s="3" t="s">
        <v>34</v>
      </c>
      <c r="E5813" s="3" t="s">
        <v>35</v>
      </c>
      <c r="F5813" s="3" t="s">
        <v>12828</v>
      </c>
      <c r="G5813" s="3" t="s">
        <v>12829</v>
      </c>
      <c r="H5813" s="3">
        <v>110</v>
      </c>
      <c r="I5813" s="3">
        <v>38.28</v>
      </c>
      <c r="J5813" s="3">
        <v>15</v>
      </c>
      <c r="K5813" s="3">
        <v>574.20000000000005</v>
      </c>
      <c r="L5813" s="3" t="s">
        <v>23</v>
      </c>
      <c r="M5813" s="5">
        <v>1</v>
      </c>
      <c r="N5813" s="6" t="str">
        <f>IF(ev_charging_network_usage_!$I5813&lt;=10,"Low",IF(ev_charging_network_usage_!$I5813&lt;=30,"Medium","High"))</f>
        <v>High</v>
      </c>
      <c r="O5813" s="6" t="str">
        <f t="shared" si="365"/>
        <v>Low Satisfaction</v>
      </c>
      <c r="P5813" s="6" t="str">
        <f>IF(ev_charging_network_usage_!$H5813&lt;30,"Short Charging",IF(ev_charging_network_usage_!$H5813&lt;=60,"Medium Charging","Long Charging"))</f>
        <v>Long Charging</v>
      </c>
      <c r="Q5813" s="6">
        <f t="shared" si="364"/>
        <v>1</v>
      </c>
      <c r="R5813" s="30">
        <f t="shared" si="362"/>
        <v>0.56319444444444444</v>
      </c>
      <c r="S5813" s="28">
        <f t="shared" si="363"/>
        <v>45348</v>
      </c>
      <c r="T5813" s="28"/>
    </row>
    <row r="5814" spans="1:20" ht="13.2" x14ac:dyDescent="0.25">
      <c r="A5814" s="7" t="s">
        <v>12830</v>
      </c>
      <c r="B5814" s="7" t="s">
        <v>48</v>
      </c>
      <c r="C5814" s="7" t="s">
        <v>21</v>
      </c>
      <c r="D5814" s="7" t="s">
        <v>22</v>
      </c>
      <c r="E5814" s="7" t="s">
        <v>17</v>
      </c>
      <c r="F5814" s="8">
        <v>45025.222222222219</v>
      </c>
      <c r="G5814" s="8">
        <v>45025.273611111108</v>
      </c>
      <c r="H5814" s="7">
        <v>74</v>
      </c>
      <c r="I5814" s="7">
        <v>55.1</v>
      </c>
      <c r="J5814" s="7">
        <v>12</v>
      </c>
      <c r="K5814" s="7">
        <v>661.2</v>
      </c>
      <c r="L5814" s="7" t="s">
        <v>23</v>
      </c>
      <c r="M5814" s="9">
        <v>2</v>
      </c>
      <c r="N5814" s="6" t="str">
        <f>IF(ev_charging_network_usage_!$I5814&lt;=10,"Low",IF(ev_charging_network_usage_!$I5814&lt;=30,"Medium","High"))</f>
        <v>High</v>
      </c>
      <c r="O5814" s="6" t="str">
        <f t="shared" si="365"/>
        <v>Low Satisfaction</v>
      </c>
      <c r="P5814" s="6" t="str">
        <f>IF(ev_charging_network_usage_!$H5814&lt;30,"Short Charging",IF(ev_charging_network_usage_!$H5814&lt;=60,"Medium Charging","Long Charging"))</f>
        <v>Long Charging</v>
      </c>
      <c r="Q5814" s="6">
        <f t="shared" si="364"/>
        <v>1</v>
      </c>
      <c r="R5814" s="30">
        <f t="shared" si="362"/>
        <v>0.22222222222222221</v>
      </c>
      <c r="S5814" s="28">
        <f t="shared" si="363"/>
        <v>45025</v>
      </c>
      <c r="T5814" s="28"/>
    </row>
    <row r="5815" spans="1:20" ht="13.2" x14ac:dyDescent="0.25">
      <c r="A5815" s="3" t="s">
        <v>12831</v>
      </c>
      <c r="B5815" s="3" t="s">
        <v>48</v>
      </c>
      <c r="C5815" s="3" t="s">
        <v>30</v>
      </c>
      <c r="D5815" s="3" t="s">
        <v>16</v>
      </c>
      <c r="E5815" s="3" t="s">
        <v>35</v>
      </c>
      <c r="F5815" s="3" t="s">
        <v>12832</v>
      </c>
      <c r="G5815" s="3" t="s">
        <v>12833</v>
      </c>
      <c r="H5815" s="3">
        <v>99</v>
      </c>
      <c r="I5815" s="3">
        <v>29.6</v>
      </c>
      <c r="J5815" s="3">
        <v>12</v>
      </c>
      <c r="K5815" s="3">
        <v>355.2</v>
      </c>
      <c r="L5815" s="3" t="s">
        <v>18</v>
      </c>
      <c r="M5815" s="5">
        <v>2</v>
      </c>
      <c r="N5815" s="6" t="str">
        <f>IF(ev_charging_network_usage_!$I5815&lt;=10,"Low",IF(ev_charging_network_usage_!$I5815&lt;=30,"Medium","High"))</f>
        <v>Medium</v>
      </c>
      <c r="O5815" s="6" t="str">
        <f t="shared" si="365"/>
        <v>Low Satisfaction</v>
      </c>
      <c r="P5815" s="6" t="str">
        <f>IF(ev_charging_network_usage_!$H5815&lt;30,"Short Charging",IF(ev_charging_network_usage_!$H5815&lt;=60,"Medium Charging","Long Charging"))</f>
        <v>Long Charging</v>
      </c>
      <c r="Q5815" s="6">
        <f t="shared" si="364"/>
        <v>2</v>
      </c>
      <c r="R5815" s="30">
        <f t="shared" si="362"/>
        <v>0.41180555555555554</v>
      </c>
      <c r="S5815" s="28">
        <f t="shared" si="363"/>
        <v>45473</v>
      </c>
      <c r="T5815" s="28"/>
    </row>
    <row r="5816" spans="1:20" ht="13.2" x14ac:dyDescent="0.25">
      <c r="A5816" s="7" t="s">
        <v>12834</v>
      </c>
      <c r="B5816" s="7" t="s">
        <v>78</v>
      </c>
      <c r="C5816" s="7" t="s">
        <v>15</v>
      </c>
      <c r="D5816" s="7" t="s">
        <v>16</v>
      </c>
      <c r="E5816" s="7" t="s">
        <v>17</v>
      </c>
      <c r="F5816" s="8">
        <v>45261.854861111111</v>
      </c>
      <c r="G5816" s="8">
        <v>45261.868055555555</v>
      </c>
      <c r="H5816" s="7">
        <v>19</v>
      </c>
      <c r="I5816" s="7">
        <v>52.72</v>
      </c>
      <c r="J5816" s="7">
        <v>12</v>
      </c>
      <c r="K5816" s="7">
        <v>632.64</v>
      </c>
      <c r="L5816" s="7" t="s">
        <v>38</v>
      </c>
      <c r="M5816" s="9">
        <v>5</v>
      </c>
      <c r="N5816" s="6" t="str">
        <f>IF(ev_charging_network_usage_!$I5816&lt;=10,"Low",IF(ev_charging_network_usage_!$I5816&lt;=30,"Medium","High"))</f>
        <v>High</v>
      </c>
      <c r="O5816" s="6" t="str">
        <f t="shared" si="365"/>
        <v>High Satisfaction</v>
      </c>
      <c r="P5816" s="6" t="str">
        <f>IF(ev_charging_network_usage_!$H5816&lt;30,"Short Charging",IF(ev_charging_network_usage_!$H5816&lt;=60,"Medium Charging","Long Charging"))</f>
        <v>Short Charging</v>
      </c>
      <c r="Q5816" s="6">
        <f t="shared" si="364"/>
        <v>3</v>
      </c>
      <c r="R5816" s="30">
        <f t="shared" si="362"/>
        <v>0.85486111111111107</v>
      </c>
      <c r="S5816" s="28">
        <f t="shared" si="363"/>
        <v>45261</v>
      </c>
      <c r="T5816" s="28"/>
    </row>
    <row r="5817" spans="1:20" ht="13.2" x14ac:dyDescent="0.25">
      <c r="A5817" s="3" t="s">
        <v>12835</v>
      </c>
      <c r="B5817" s="3" t="s">
        <v>59</v>
      </c>
      <c r="C5817" s="3" t="s">
        <v>15</v>
      </c>
      <c r="D5817" s="3" t="s">
        <v>31</v>
      </c>
      <c r="E5817" s="3" t="s">
        <v>17</v>
      </c>
      <c r="F5817" s="4">
        <v>45024.015277777777</v>
      </c>
      <c r="G5817" s="4">
        <v>45024.036805555559</v>
      </c>
      <c r="H5817" s="3">
        <v>31</v>
      </c>
      <c r="I5817" s="3">
        <v>29.73</v>
      </c>
      <c r="J5817" s="3">
        <v>8</v>
      </c>
      <c r="K5817" s="3">
        <v>237.84</v>
      </c>
      <c r="L5817" s="3" t="s">
        <v>18</v>
      </c>
      <c r="M5817" s="5">
        <v>5</v>
      </c>
      <c r="N5817" s="6" t="str">
        <f>IF(ev_charging_network_usage_!$I5817&lt;=10,"Low",IF(ev_charging_network_usage_!$I5817&lt;=30,"Medium","High"))</f>
        <v>Medium</v>
      </c>
      <c r="O5817" s="6" t="str">
        <f t="shared" si="365"/>
        <v>High Satisfaction</v>
      </c>
      <c r="P5817" s="6" t="str">
        <f>IF(ev_charging_network_usage_!$H5817&lt;30,"Short Charging",IF(ev_charging_network_usage_!$H5817&lt;=60,"Medium Charging","Long Charging"))</f>
        <v>Medium Charging</v>
      </c>
      <c r="Q5817" s="6">
        <f t="shared" si="364"/>
        <v>3</v>
      </c>
      <c r="R5817" s="30">
        <f t="shared" si="362"/>
        <v>1.5277777777777777E-2</v>
      </c>
      <c r="S5817" s="28">
        <f t="shared" si="363"/>
        <v>45024</v>
      </c>
      <c r="T5817" s="28"/>
    </row>
    <row r="5818" spans="1:20" ht="13.2" x14ac:dyDescent="0.25">
      <c r="A5818" s="7" t="s">
        <v>12836</v>
      </c>
      <c r="B5818" s="7" t="s">
        <v>14</v>
      </c>
      <c r="C5818" s="7" t="s">
        <v>21</v>
      </c>
      <c r="D5818" s="7" t="s">
        <v>16</v>
      </c>
      <c r="E5818" s="7" t="s">
        <v>17</v>
      </c>
      <c r="F5818" s="8">
        <v>44959.371527777781</v>
      </c>
      <c r="G5818" s="8">
        <v>44959.390277777777</v>
      </c>
      <c r="H5818" s="7">
        <v>27</v>
      </c>
      <c r="I5818" s="7">
        <v>6.2</v>
      </c>
      <c r="J5818" s="7">
        <v>15</v>
      </c>
      <c r="K5818" s="7">
        <v>93</v>
      </c>
      <c r="L5818" s="7" t="s">
        <v>18</v>
      </c>
      <c r="M5818" s="9">
        <v>2</v>
      </c>
      <c r="N5818" s="6" t="str">
        <f>IF(ev_charging_network_usage_!$I5818&lt;=10,"Low",IF(ev_charging_network_usage_!$I5818&lt;=30,"Medium","High"))</f>
        <v>Low</v>
      </c>
      <c r="O5818" s="6" t="str">
        <f t="shared" si="365"/>
        <v>Low Satisfaction</v>
      </c>
      <c r="P5818" s="6" t="str">
        <f>IF(ev_charging_network_usage_!$H5818&lt;30,"Short Charging",IF(ev_charging_network_usage_!$H5818&lt;=60,"Medium Charging","Long Charging"))</f>
        <v>Short Charging</v>
      </c>
      <c r="Q5818" s="6">
        <f t="shared" si="364"/>
        <v>1</v>
      </c>
      <c r="R5818" s="30">
        <f t="shared" si="362"/>
        <v>0.37152777777777779</v>
      </c>
      <c r="S5818" s="28">
        <f t="shared" si="363"/>
        <v>44959</v>
      </c>
      <c r="T5818" s="28"/>
    </row>
    <row r="5819" spans="1:20" ht="13.2" x14ac:dyDescent="0.25">
      <c r="A5819" s="3" t="s">
        <v>12837</v>
      </c>
      <c r="B5819" s="3" t="s">
        <v>59</v>
      </c>
      <c r="C5819" s="3" t="s">
        <v>15</v>
      </c>
      <c r="D5819" s="3" t="s">
        <v>31</v>
      </c>
      <c r="E5819" s="3" t="s">
        <v>17</v>
      </c>
      <c r="F5819" s="4">
        <v>45569.286111111112</v>
      </c>
      <c r="G5819" s="4">
        <v>45569.324999999997</v>
      </c>
      <c r="H5819" s="3">
        <v>56</v>
      </c>
      <c r="I5819" s="3">
        <v>10.63</v>
      </c>
      <c r="J5819" s="3">
        <v>15</v>
      </c>
      <c r="K5819" s="3">
        <v>159.44999999999999</v>
      </c>
      <c r="L5819" s="3" t="s">
        <v>27</v>
      </c>
      <c r="M5819" s="5">
        <v>1</v>
      </c>
      <c r="N5819" s="6" t="str">
        <f>IF(ev_charging_network_usage_!$I5819&lt;=10,"Low",IF(ev_charging_network_usage_!$I5819&lt;=30,"Medium","High"))</f>
        <v>Medium</v>
      </c>
      <c r="O5819" s="6" t="str">
        <f t="shared" si="365"/>
        <v>Low Satisfaction</v>
      </c>
      <c r="P5819" s="6" t="str">
        <f>IF(ev_charging_network_usage_!$H5819&lt;30,"Short Charging",IF(ev_charging_network_usage_!$H5819&lt;=60,"Medium Charging","Long Charging"))</f>
        <v>Medium Charging</v>
      </c>
      <c r="Q5819" s="6">
        <f t="shared" si="364"/>
        <v>3</v>
      </c>
      <c r="R5819" s="30">
        <f t="shared" si="362"/>
        <v>0.28611111111111109</v>
      </c>
      <c r="S5819" s="28">
        <f t="shared" si="363"/>
        <v>45569</v>
      </c>
      <c r="T5819" s="28"/>
    </row>
    <row r="5820" spans="1:20" ht="13.2" x14ac:dyDescent="0.25">
      <c r="A5820" s="7" t="s">
        <v>12838</v>
      </c>
      <c r="B5820" s="7" t="s">
        <v>29</v>
      </c>
      <c r="C5820" s="7" t="s">
        <v>30</v>
      </c>
      <c r="D5820" s="7" t="s">
        <v>22</v>
      </c>
      <c r="E5820" s="7" t="s">
        <v>17</v>
      </c>
      <c r="F5820" s="7" t="s">
        <v>12839</v>
      </c>
      <c r="G5820" s="7" t="s">
        <v>12840</v>
      </c>
      <c r="H5820" s="7">
        <v>84</v>
      </c>
      <c r="I5820" s="7">
        <v>4.05</v>
      </c>
      <c r="J5820" s="7">
        <v>15</v>
      </c>
      <c r="K5820" s="7">
        <v>60.75</v>
      </c>
      <c r="L5820" s="7" t="s">
        <v>18</v>
      </c>
      <c r="M5820" s="9">
        <v>3</v>
      </c>
      <c r="N5820" s="6" t="str">
        <f>IF(ev_charging_network_usage_!$I5820&lt;=10,"Low",IF(ev_charging_network_usage_!$I5820&lt;=30,"Medium","High"))</f>
        <v>Low</v>
      </c>
      <c r="O5820" s="6" t="str">
        <f t="shared" si="365"/>
        <v>Medium Satisfaction</v>
      </c>
      <c r="P5820" s="6" t="str">
        <f>IF(ev_charging_network_usage_!$H5820&lt;30,"Short Charging",IF(ev_charging_network_usage_!$H5820&lt;=60,"Medium Charging","Long Charging"))</f>
        <v>Long Charging</v>
      </c>
      <c r="Q5820" s="6">
        <f t="shared" si="364"/>
        <v>2</v>
      </c>
      <c r="R5820" s="30">
        <f t="shared" si="362"/>
        <v>0.97638888888888886</v>
      </c>
      <c r="S5820" s="28">
        <f t="shared" si="363"/>
        <v>45121</v>
      </c>
      <c r="T5820" s="28"/>
    </row>
    <row r="5821" spans="1:20" ht="13.2" x14ac:dyDescent="0.25">
      <c r="A5821" s="3" t="s">
        <v>12841</v>
      </c>
      <c r="B5821" s="3" t="s">
        <v>29</v>
      </c>
      <c r="C5821" s="3" t="s">
        <v>30</v>
      </c>
      <c r="D5821" s="3" t="s">
        <v>31</v>
      </c>
      <c r="E5821" s="3" t="s">
        <v>35</v>
      </c>
      <c r="F5821" s="4">
        <v>45543.044444444444</v>
      </c>
      <c r="G5821" s="4">
        <v>45543.106944444444</v>
      </c>
      <c r="H5821" s="3">
        <v>90</v>
      </c>
      <c r="I5821" s="3">
        <v>7.05</v>
      </c>
      <c r="J5821" s="3">
        <v>12</v>
      </c>
      <c r="K5821" s="3">
        <v>84.6</v>
      </c>
      <c r="L5821" s="3" t="s">
        <v>18</v>
      </c>
      <c r="M5821" s="5">
        <v>5</v>
      </c>
      <c r="N5821" s="6" t="str">
        <f>IF(ev_charging_network_usage_!$I5821&lt;=10,"Low",IF(ev_charging_network_usage_!$I5821&lt;=30,"Medium","High"))</f>
        <v>Low</v>
      </c>
      <c r="O5821" s="6" t="str">
        <f t="shared" si="365"/>
        <v>High Satisfaction</v>
      </c>
      <c r="P5821" s="6" t="str">
        <f>IF(ev_charging_network_usage_!$H5821&lt;30,"Short Charging",IF(ev_charging_network_usage_!$H5821&lt;=60,"Medium Charging","Long Charging"))</f>
        <v>Long Charging</v>
      </c>
      <c r="Q5821" s="6">
        <f t="shared" si="364"/>
        <v>2</v>
      </c>
      <c r="R5821" s="30">
        <f t="shared" si="362"/>
        <v>4.4444444444444446E-2</v>
      </c>
      <c r="S5821" s="28">
        <f t="shared" si="363"/>
        <v>45543</v>
      </c>
      <c r="T5821" s="28"/>
    </row>
    <row r="5822" spans="1:20" ht="13.2" x14ac:dyDescent="0.25">
      <c r="A5822" s="7" t="s">
        <v>12842</v>
      </c>
      <c r="B5822" s="7" t="s">
        <v>78</v>
      </c>
      <c r="C5822" s="7" t="s">
        <v>15</v>
      </c>
      <c r="D5822" s="7" t="s">
        <v>16</v>
      </c>
      <c r="E5822" s="7" t="s">
        <v>35</v>
      </c>
      <c r="F5822" s="7" t="s">
        <v>12843</v>
      </c>
      <c r="G5822" s="7" t="s">
        <v>12844</v>
      </c>
      <c r="H5822" s="7">
        <v>46</v>
      </c>
      <c r="I5822" s="7">
        <v>28.67</v>
      </c>
      <c r="J5822" s="7">
        <v>12</v>
      </c>
      <c r="K5822" s="7">
        <v>344.04</v>
      </c>
      <c r="L5822" s="7" t="s">
        <v>38</v>
      </c>
      <c r="M5822" s="9">
        <v>3</v>
      </c>
      <c r="N5822" s="6" t="str">
        <f>IF(ev_charging_network_usage_!$I5822&lt;=10,"Low",IF(ev_charging_network_usage_!$I5822&lt;=30,"Medium","High"))</f>
        <v>Medium</v>
      </c>
      <c r="O5822" s="6" t="str">
        <f t="shared" si="365"/>
        <v>Medium Satisfaction</v>
      </c>
      <c r="P5822" s="6" t="str">
        <f>IF(ev_charging_network_usage_!$H5822&lt;30,"Short Charging",IF(ev_charging_network_usage_!$H5822&lt;=60,"Medium Charging","Long Charging"))</f>
        <v>Medium Charging</v>
      </c>
      <c r="Q5822" s="6">
        <f t="shared" si="364"/>
        <v>3</v>
      </c>
      <c r="R5822" s="30">
        <f t="shared" si="362"/>
        <v>4.791666666666667E-2</v>
      </c>
      <c r="S5822" s="28">
        <f t="shared" si="363"/>
        <v>45309</v>
      </c>
      <c r="T5822" s="28"/>
    </row>
    <row r="5823" spans="1:20" ht="13.2" x14ac:dyDescent="0.25">
      <c r="A5823" s="3" t="s">
        <v>12845</v>
      </c>
      <c r="B5823" s="3" t="s">
        <v>43</v>
      </c>
      <c r="C5823" s="3" t="s">
        <v>21</v>
      </c>
      <c r="D5823" s="3" t="s">
        <v>34</v>
      </c>
      <c r="E5823" s="3" t="s">
        <v>17</v>
      </c>
      <c r="F5823" s="4">
        <v>45172.781944444447</v>
      </c>
      <c r="G5823" s="4">
        <v>45172.824999999997</v>
      </c>
      <c r="H5823" s="3">
        <v>62</v>
      </c>
      <c r="I5823" s="3">
        <v>20.02</v>
      </c>
      <c r="J5823" s="3">
        <v>8</v>
      </c>
      <c r="K5823" s="3">
        <v>160.16</v>
      </c>
      <c r="L5823" s="3" t="s">
        <v>23</v>
      </c>
      <c r="M5823" s="5">
        <v>1</v>
      </c>
      <c r="N5823" s="6" t="str">
        <f>IF(ev_charging_network_usage_!$I5823&lt;=10,"Low",IF(ev_charging_network_usage_!$I5823&lt;=30,"Medium","High"))</f>
        <v>Medium</v>
      </c>
      <c r="O5823" s="6" t="str">
        <f t="shared" si="365"/>
        <v>Low Satisfaction</v>
      </c>
      <c r="P5823" s="6" t="str">
        <f>IF(ev_charging_network_usage_!$H5823&lt;30,"Short Charging",IF(ev_charging_network_usage_!$H5823&lt;=60,"Medium Charging","Long Charging"))</f>
        <v>Long Charging</v>
      </c>
      <c r="Q5823" s="6">
        <f t="shared" si="364"/>
        <v>1</v>
      </c>
      <c r="R5823" s="30">
        <f t="shared" si="362"/>
        <v>0.78194444444444444</v>
      </c>
      <c r="S5823" s="28">
        <f t="shared" si="363"/>
        <v>45172</v>
      </c>
      <c r="T5823" s="28"/>
    </row>
    <row r="5824" spans="1:20" ht="13.2" x14ac:dyDescent="0.25">
      <c r="A5824" s="7" t="s">
        <v>12846</v>
      </c>
      <c r="B5824" s="7" t="s">
        <v>20</v>
      </c>
      <c r="C5824" s="7" t="s">
        <v>15</v>
      </c>
      <c r="D5824" s="7" t="s">
        <v>34</v>
      </c>
      <c r="E5824" s="7" t="s">
        <v>17</v>
      </c>
      <c r="F5824" s="7" t="s">
        <v>12847</v>
      </c>
      <c r="G5824" s="7" t="s">
        <v>12848</v>
      </c>
      <c r="H5824" s="7">
        <v>18</v>
      </c>
      <c r="I5824" s="7">
        <v>12.41</v>
      </c>
      <c r="J5824" s="7">
        <v>8</v>
      </c>
      <c r="K5824" s="7">
        <v>99.28</v>
      </c>
      <c r="L5824" s="7" t="s">
        <v>38</v>
      </c>
      <c r="M5824" s="9">
        <v>4</v>
      </c>
      <c r="N5824" s="6" t="str">
        <f>IF(ev_charging_network_usage_!$I5824&lt;=10,"Low",IF(ev_charging_network_usage_!$I5824&lt;=30,"Medium","High"))</f>
        <v>Medium</v>
      </c>
      <c r="O5824" s="6" t="str">
        <f t="shared" si="365"/>
        <v>Medium Satisfaction</v>
      </c>
      <c r="P5824" s="6" t="str">
        <f>IF(ev_charging_network_usage_!$H5824&lt;30,"Short Charging",IF(ev_charging_network_usage_!$H5824&lt;=60,"Medium Charging","Long Charging"))</f>
        <v>Short Charging</v>
      </c>
      <c r="Q5824" s="6">
        <f t="shared" si="364"/>
        <v>3</v>
      </c>
      <c r="R5824" s="30">
        <f t="shared" si="362"/>
        <v>0.2388888888888889</v>
      </c>
      <c r="S5824" s="28">
        <f t="shared" si="363"/>
        <v>45038</v>
      </c>
      <c r="T5824" s="28"/>
    </row>
    <row r="5825" spans="1:20" ht="13.2" x14ac:dyDescent="0.25">
      <c r="A5825" s="3" t="s">
        <v>12849</v>
      </c>
      <c r="B5825" s="3" t="s">
        <v>14</v>
      </c>
      <c r="C5825" s="3" t="s">
        <v>15</v>
      </c>
      <c r="D5825" s="3" t="s">
        <v>34</v>
      </c>
      <c r="E5825" s="3" t="s">
        <v>17</v>
      </c>
      <c r="F5825" s="4">
        <v>45477.787499999999</v>
      </c>
      <c r="G5825" s="4">
        <v>45477.868750000001</v>
      </c>
      <c r="H5825" s="3">
        <v>117</v>
      </c>
      <c r="I5825" s="3">
        <v>12.81</v>
      </c>
      <c r="J5825" s="3">
        <v>15</v>
      </c>
      <c r="K5825" s="3">
        <v>192.15</v>
      </c>
      <c r="L5825" s="3" t="s">
        <v>23</v>
      </c>
      <c r="M5825" s="5">
        <v>3</v>
      </c>
      <c r="N5825" s="6" t="str">
        <f>IF(ev_charging_network_usage_!$I5825&lt;=10,"Low",IF(ev_charging_network_usage_!$I5825&lt;=30,"Medium","High"))</f>
        <v>Medium</v>
      </c>
      <c r="O5825" s="6" t="str">
        <f t="shared" si="365"/>
        <v>Medium Satisfaction</v>
      </c>
      <c r="P5825" s="6" t="str">
        <f>IF(ev_charging_network_usage_!$H5825&lt;30,"Short Charging",IF(ev_charging_network_usage_!$H5825&lt;=60,"Medium Charging","Long Charging"))</f>
        <v>Long Charging</v>
      </c>
      <c r="Q5825" s="6">
        <f t="shared" si="364"/>
        <v>3</v>
      </c>
      <c r="R5825" s="30">
        <f t="shared" si="362"/>
        <v>0.78749999999999998</v>
      </c>
      <c r="S5825" s="28">
        <f t="shared" si="363"/>
        <v>45477</v>
      </c>
      <c r="T5825" s="28"/>
    </row>
    <row r="5826" spans="1:20" ht="13.2" x14ac:dyDescent="0.25">
      <c r="A5826" s="7" t="s">
        <v>12850</v>
      </c>
      <c r="B5826" s="7" t="s">
        <v>14</v>
      </c>
      <c r="C5826" s="7" t="s">
        <v>15</v>
      </c>
      <c r="D5826" s="7" t="s">
        <v>22</v>
      </c>
      <c r="E5826" s="7" t="s">
        <v>35</v>
      </c>
      <c r="F5826" s="7" t="s">
        <v>12851</v>
      </c>
      <c r="G5826" s="7" t="s">
        <v>12852</v>
      </c>
      <c r="H5826" s="7">
        <v>81</v>
      </c>
      <c r="I5826" s="7">
        <v>31.83</v>
      </c>
      <c r="J5826" s="7">
        <v>10</v>
      </c>
      <c r="K5826" s="7">
        <v>318.3</v>
      </c>
      <c r="L5826" s="7" t="s">
        <v>18</v>
      </c>
      <c r="M5826" s="9">
        <v>1</v>
      </c>
      <c r="N5826" s="6" t="str">
        <f>IF(ev_charging_network_usage_!$I5826&lt;=10,"Low",IF(ev_charging_network_usage_!$I5826&lt;=30,"Medium","High"))</f>
        <v>High</v>
      </c>
      <c r="O5826" s="6" t="str">
        <f t="shared" si="365"/>
        <v>Low Satisfaction</v>
      </c>
      <c r="P5826" s="6" t="str">
        <f>IF(ev_charging_network_usage_!$H5826&lt;30,"Short Charging",IF(ev_charging_network_usage_!$H5826&lt;=60,"Medium Charging","Long Charging"))</f>
        <v>Long Charging</v>
      </c>
      <c r="Q5826" s="6">
        <f t="shared" si="364"/>
        <v>3</v>
      </c>
      <c r="R5826" s="30">
        <f t="shared" ref="R5826:R5889" si="366">TIME(HOUR(F5826),MINUTE(F5826),SECOND(F5826))</f>
        <v>0.84375</v>
      </c>
      <c r="S5826" s="28">
        <f t="shared" ref="S5826:S5889" si="367">DATE(YEAR(F5826),MONTH(F5826),DAY(F5826))</f>
        <v>45623</v>
      </c>
      <c r="T5826" s="28"/>
    </row>
    <row r="5827" spans="1:20" ht="13.2" x14ac:dyDescent="0.25">
      <c r="A5827" s="3" t="s">
        <v>12853</v>
      </c>
      <c r="B5827" s="3" t="s">
        <v>43</v>
      </c>
      <c r="C5827" s="3" t="s">
        <v>30</v>
      </c>
      <c r="D5827" s="3" t="s">
        <v>31</v>
      </c>
      <c r="E5827" s="3" t="s">
        <v>35</v>
      </c>
      <c r="F5827" s="3" t="s">
        <v>12854</v>
      </c>
      <c r="G5827" s="3" t="s">
        <v>12855</v>
      </c>
      <c r="H5827" s="3">
        <v>111</v>
      </c>
      <c r="I5827" s="3">
        <v>2.2000000000000002</v>
      </c>
      <c r="J5827" s="3">
        <v>10</v>
      </c>
      <c r="K5827" s="3">
        <v>22</v>
      </c>
      <c r="L5827" s="3" t="s">
        <v>38</v>
      </c>
      <c r="M5827" s="5">
        <v>3</v>
      </c>
      <c r="N5827" s="6" t="str">
        <f>IF(ev_charging_network_usage_!$I5827&lt;=10,"Low",IF(ev_charging_network_usage_!$I5827&lt;=30,"Medium","High"))</f>
        <v>Low</v>
      </c>
      <c r="O5827" s="6" t="str">
        <f t="shared" si="365"/>
        <v>Medium Satisfaction</v>
      </c>
      <c r="P5827" s="6" t="str">
        <f>IF(ev_charging_network_usage_!$H5827&lt;30,"Short Charging",IF(ev_charging_network_usage_!$H5827&lt;=60,"Medium Charging","Long Charging"))</f>
        <v>Long Charging</v>
      </c>
      <c r="Q5827" s="6">
        <f t="shared" ref="Q5827:Q5890" si="368">IF(C5827="Fast Charger",1,IF(C5827="Standard Charger",2,IF(C5827="Super Fast Charger",3,"")))</f>
        <v>2</v>
      </c>
      <c r="R5827" s="30">
        <f t="shared" si="366"/>
        <v>0.44444444444444442</v>
      </c>
      <c r="S5827" s="28">
        <f t="shared" si="367"/>
        <v>45460</v>
      </c>
      <c r="T5827" s="28"/>
    </row>
    <row r="5828" spans="1:20" ht="13.2" x14ac:dyDescent="0.25">
      <c r="A5828" s="7" t="s">
        <v>12856</v>
      </c>
      <c r="B5828" s="7" t="s">
        <v>59</v>
      </c>
      <c r="C5828" s="7" t="s">
        <v>15</v>
      </c>
      <c r="D5828" s="7" t="s">
        <v>16</v>
      </c>
      <c r="E5828" s="7" t="s">
        <v>17</v>
      </c>
      <c r="F5828" s="7" t="s">
        <v>12857</v>
      </c>
      <c r="G5828" s="7" t="s">
        <v>12858</v>
      </c>
      <c r="H5828" s="7">
        <v>108</v>
      </c>
      <c r="I5828" s="7">
        <v>35.33</v>
      </c>
      <c r="J5828" s="7">
        <v>8</v>
      </c>
      <c r="K5828" s="7">
        <v>282.64</v>
      </c>
      <c r="L5828" s="7" t="s">
        <v>23</v>
      </c>
      <c r="M5828" s="9">
        <v>1</v>
      </c>
      <c r="N5828" s="6" t="str">
        <f>IF(ev_charging_network_usage_!$I5828&lt;=10,"Low",IF(ev_charging_network_usage_!$I5828&lt;=30,"Medium","High"))</f>
        <v>High</v>
      </c>
      <c r="O5828" s="6" t="str">
        <f t="shared" ref="O5828:O5891" si="369">IF(M5828&lt;=2,"Low Satisfaction",IF(M5828&lt;=4,"Medium Satisfaction","High Satisfaction"))</f>
        <v>Low Satisfaction</v>
      </c>
      <c r="P5828" s="6" t="str">
        <f>IF(ev_charging_network_usage_!$H5828&lt;30,"Short Charging",IF(ev_charging_network_usage_!$H5828&lt;=60,"Medium Charging","Long Charging"))</f>
        <v>Long Charging</v>
      </c>
      <c r="Q5828" s="6">
        <f t="shared" si="368"/>
        <v>3</v>
      </c>
      <c r="R5828" s="30">
        <f t="shared" si="366"/>
        <v>0.79652777777777772</v>
      </c>
      <c r="S5828" s="28">
        <f t="shared" si="367"/>
        <v>45198</v>
      </c>
      <c r="T5828" s="28"/>
    </row>
    <row r="5829" spans="1:20" ht="13.2" x14ac:dyDescent="0.25">
      <c r="A5829" s="3" t="s">
        <v>12859</v>
      </c>
      <c r="B5829" s="3" t="s">
        <v>59</v>
      </c>
      <c r="C5829" s="3" t="s">
        <v>30</v>
      </c>
      <c r="D5829" s="3" t="s">
        <v>16</v>
      </c>
      <c r="E5829" s="3" t="s">
        <v>17</v>
      </c>
      <c r="F5829" s="4">
        <v>45541.48333333333</v>
      </c>
      <c r="G5829" s="4">
        <v>45541.540972222225</v>
      </c>
      <c r="H5829" s="3">
        <v>83</v>
      </c>
      <c r="I5829" s="3">
        <v>12.54</v>
      </c>
      <c r="J5829" s="3">
        <v>12</v>
      </c>
      <c r="K5829" s="3">
        <v>150.47999999999999</v>
      </c>
      <c r="L5829" s="3" t="s">
        <v>27</v>
      </c>
      <c r="M5829" s="5">
        <v>5</v>
      </c>
      <c r="N5829" s="6" t="str">
        <f>IF(ev_charging_network_usage_!$I5829&lt;=10,"Low",IF(ev_charging_network_usage_!$I5829&lt;=30,"Medium","High"))</f>
        <v>Medium</v>
      </c>
      <c r="O5829" s="6" t="str">
        <f t="shared" si="369"/>
        <v>High Satisfaction</v>
      </c>
      <c r="P5829" s="6" t="str">
        <f>IF(ev_charging_network_usage_!$H5829&lt;30,"Short Charging",IF(ev_charging_network_usage_!$H5829&lt;=60,"Medium Charging","Long Charging"))</f>
        <v>Long Charging</v>
      </c>
      <c r="Q5829" s="6">
        <f t="shared" si="368"/>
        <v>2</v>
      </c>
      <c r="R5829" s="30">
        <f t="shared" si="366"/>
        <v>0.48333333333333334</v>
      </c>
      <c r="S5829" s="28">
        <f t="shared" si="367"/>
        <v>45541</v>
      </c>
      <c r="T5829" s="28"/>
    </row>
    <row r="5830" spans="1:20" ht="13.2" x14ac:dyDescent="0.25">
      <c r="A5830" s="7" t="s">
        <v>12860</v>
      </c>
      <c r="B5830" s="7" t="s">
        <v>29</v>
      </c>
      <c r="C5830" s="7" t="s">
        <v>21</v>
      </c>
      <c r="D5830" s="7" t="s">
        <v>31</v>
      </c>
      <c r="E5830" s="7" t="s">
        <v>35</v>
      </c>
      <c r="F5830" s="8">
        <v>45389.254861111112</v>
      </c>
      <c r="G5830" s="8">
        <v>45389.263888888891</v>
      </c>
      <c r="H5830" s="7">
        <v>13</v>
      </c>
      <c r="I5830" s="7">
        <v>46.35</v>
      </c>
      <c r="J5830" s="7">
        <v>10</v>
      </c>
      <c r="K5830" s="7">
        <v>463.5</v>
      </c>
      <c r="L5830" s="7" t="s">
        <v>38</v>
      </c>
      <c r="M5830" s="9">
        <v>4</v>
      </c>
      <c r="N5830" s="6" t="str">
        <f>IF(ev_charging_network_usage_!$I5830&lt;=10,"Low",IF(ev_charging_network_usage_!$I5830&lt;=30,"Medium","High"))</f>
        <v>High</v>
      </c>
      <c r="O5830" s="6" t="str">
        <f t="shared" si="369"/>
        <v>Medium Satisfaction</v>
      </c>
      <c r="P5830" s="6" t="str">
        <f>IF(ev_charging_network_usage_!$H5830&lt;30,"Short Charging",IF(ev_charging_network_usage_!$H5830&lt;=60,"Medium Charging","Long Charging"))</f>
        <v>Short Charging</v>
      </c>
      <c r="Q5830" s="6">
        <f t="shared" si="368"/>
        <v>1</v>
      </c>
      <c r="R5830" s="30">
        <f t="shared" si="366"/>
        <v>0.25486111111111109</v>
      </c>
      <c r="S5830" s="28">
        <f t="shared" si="367"/>
        <v>45389</v>
      </c>
      <c r="T5830" s="28"/>
    </row>
    <row r="5831" spans="1:20" ht="13.2" x14ac:dyDescent="0.25">
      <c r="A5831" s="3" t="s">
        <v>12861</v>
      </c>
      <c r="B5831" s="3" t="s">
        <v>78</v>
      </c>
      <c r="C5831" s="3" t="s">
        <v>15</v>
      </c>
      <c r="D5831" s="3" t="s">
        <v>16</v>
      </c>
      <c r="E5831" s="3" t="s">
        <v>35</v>
      </c>
      <c r="F5831" s="4">
        <v>45417.336805555555</v>
      </c>
      <c r="G5831" s="4">
        <v>45417.415972222225</v>
      </c>
      <c r="H5831" s="3">
        <v>114</v>
      </c>
      <c r="I5831" s="3">
        <v>7.22</v>
      </c>
      <c r="J5831" s="3">
        <v>8</v>
      </c>
      <c r="K5831" s="3">
        <v>57.76</v>
      </c>
      <c r="L5831" s="3" t="s">
        <v>38</v>
      </c>
      <c r="M5831" s="5">
        <v>5</v>
      </c>
      <c r="N5831" s="6" t="str">
        <f>IF(ev_charging_network_usage_!$I5831&lt;=10,"Low",IF(ev_charging_network_usage_!$I5831&lt;=30,"Medium","High"))</f>
        <v>Low</v>
      </c>
      <c r="O5831" s="6" t="str">
        <f t="shared" si="369"/>
        <v>High Satisfaction</v>
      </c>
      <c r="P5831" s="6" t="str">
        <f>IF(ev_charging_network_usage_!$H5831&lt;30,"Short Charging",IF(ev_charging_network_usage_!$H5831&lt;=60,"Medium Charging","Long Charging"))</f>
        <v>Long Charging</v>
      </c>
      <c r="Q5831" s="6">
        <f t="shared" si="368"/>
        <v>3</v>
      </c>
      <c r="R5831" s="30">
        <f t="shared" si="366"/>
        <v>0.33680555555555558</v>
      </c>
      <c r="S5831" s="28">
        <f t="shared" si="367"/>
        <v>45417</v>
      </c>
      <c r="T5831" s="28"/>
    </row>
    <row r="5832" spans="1:20" ht="13.2" x14ac:dyDescent="0.25">
      <c r="A5832" s="7" t="s">
        <v>12862</v>
      </c>
      <c r="B5832" s="7" t="s">
        <v>29</v>
      </c>
      <c r="C5832" s="7" t="s">
        <v>30</v>
      </c>
      <c r="D5832" s="7" t="s">
        <v>16</v>
      </c>
      <c r="E5832" s="7" t="s">
        <v>17</v>
      </c>
      <c r="F5832" s="8">
        <v>45359.571527777778</v>
      </c>
      <c r="G5832" s="8">
        <v>45359.654166666667</v>
      </c>
      <c r="H5832" s="7">
        <v>119</v>
      </c>
      <c r="I5832" s="7">
        <v>58.85</v>
      </c>
      <c r="J5832" s="7">
        <v>15</v>
      </c>
      <c r="K5832" s="7">
        <v>882.75</v>
      </c>
      <c r="L5832" s="7" t="s">
        <v>27</v>
      </c>
      <c r="M5832" s="9">
        <v>1</v>
      </c>
      <c r="N5832" s="6" t="str">
        <f>IF(ev_charging_network_usage_!$I5832&lt;=10,"Low",IF(ev_charging_network_usage_!$I5832&lt;=30,"Medium","High"))</f>
        <v>High</v>
      </c>
      <c r="O5832" s="6" t="str">
        <f t="shared" si="369"/>
        <v>Low Satisfaction</v>
      </c>
      <c r="P5832" s="6" t="str">
        <f>IF(ev_charging_network_usage_!$H5832&lt;30,"Short Charging",IF(ev_charging_network_usage_!$H5832&lt;=60,"Medium Charging","Long Charging"))</f>
        <v>Long Charging</v>
      </c>
      <c r="Q5832" s="6">
        <f t="shared" si="368"/>
        <v>2</v>
      </c>
      <c r="R5832" s="30">
        <f t="shared" si="366"/>
        <v>0.57152777777777775</v>
      </c>
      <c r="S5832" s="28">
        <f t="shared" si="367"/>
        <v>45359</v>
      </c>
      <c r="T5832" s="28"/>
    </row>
    <row r="5833" spans="1:20" ht="13.2" x14ac:dyDescent="0.25">
      <c r="A5833" s="3" t="s">
        <v>12863</v>
      </c>
      <c r="B5833" s="3" t="s">
        <v>14</v>
      </c>
      <c r="C5833" s="3" t="s">
        <v>30</v>
      </c>
      <c r="D5833" s="3" t="s">
        <v>34</v>
      </c>
      <c r="E5833" s="3" t="s">
        <v>17</v>
      </c>
      <c r="F5833" s="3" t="s">
        <v>12864</v>
      </c>
      <c r="G5833" s="3" t="s">
        <v>12865</v>
      </c>
      <c r="H5833" s="3">
        <v>77</v>
      </c>
      <c r="I5833" s="3">
        <v>39.979999999999997</v>
      </c>
      <c r="J5833" s="3">
        <v>15</v>
      </c>
      <c r="K5833" s="3">
        <v>599.70000000000005</v>
      </c>
      <c r="L5833" s="3" t="s">
        <v>18</v>
      </c>
      <c r="M5833" s="5">
        <v>2</v>
      </c>
      <c r="N5833" s="6" t="str">
        <f>IF(ev_charging_network_usage_!$I5833&lt;=10,"Low",IF(ev_charging_network_usage_!$I5833&lt;=30,"Medium","High"))</f>
        <v>High</v>
      </c>
      <c r="O5833" s="6" t="str">
        <f t="shared" si="369"/>
        <v>Low Satisfaction</v>
      </c>
      <c r="P5833" s="6" t="str">
        <f>IF(ev_charging_network_usage_!$H5833&lt;30,"Short Charging",IF(ev_charging_network_usage_!$H5833&lt;=60,"Medium Charging","Long Charging"))</f>
        <v>Long Charging</v>
      </c>
      <c r="Q5833" s="6">
        <f t="shared" si="368"/>
        <v>2</v>
      </c>
      <c r="R5833" s="30">
        <f t="shared" si="366"/>
        <v>0.3840277777777778</v>
      </c>
      <c r="S5833" s="28">
        <f t="shared" si="367"/>
        <v>45130</v>
      </c>
      <c r="T5833" s="28"/>
    </row>
    <row r="5834" spans="1:20" ht="13.2" x14ac:dyDescent="0.25">
      <c r="A5834" s="7" t="s">
        <v>12866</v>
      </c>
      <c r="B5834" s="7" t="s">
        <v>78</v>
      </c>
      <c r="C5834" s="7" t="s">
        <v>15</v>
      </c>
      <c r="D5834" s="7" t="s">
        <v>34</v>
      </c>
      <c r="E5834" s="7" t="s">
        <v>17</v>
      </c>
      <c r="F5834" s="7" t="s">
        <v>12867</v>
      </c>
      <c r="G5834" s="7" t="s">
        <v>12868</v>
      </c>
      <c r="H5834" s="7">
        <v>53</v>
      </c>
      <c r="I5834" s="7">
        <v>45.71</v>
      </c>
      <c r="J5834" s="7">
        <v>10</v>
      </c>
      <c r="K5834" s="7">
        <v>457.1</v>
      </c>
      <c r="L5834" s="7" t="s">
        <v>27</v>
      </c>
      <c r="M5834" s="9">
        <v>3</v>
      </c>
      <c r="N5834" s="6" t="str">
        <f>IF(ev_charging_network_usage_!$I5834&lt;=10,"Low",IF(ev_charging_network_usage_!$I5834&lt;=30,"Medium","High"))</f>
        <v>High</v>
      </c>
      <c r="O5834" s="6" t="str">
        <f t="shared" si="369"/>
        <v>Medium Satisfaction</v>
      </c>
      <c r="P5834" s="6" t="str">
        <f>IF(ev_charging_network_usage_!$H5834&lt;30,"Short Charging",IF(ev_charging_network_usage_!$H5834&lt;=60,"Medium Charging","Long Charging"))</f>
        <v>Medium Charging</v>
      </c>
      <c r="Q5834" s="6">
        <f t="shared" si="368"/>
        <v>3</v>
      </c>
      <c r="R5834" s="30">
        <f t="shared" si="366"/>
        <v>0.69374999999999998</v>
      </c>
      <c r="S5834" s="28">
        <f t="shared" si="367"/>
        <v>45092</v>
      </c>
      <c r="T5834" s="28"/>
    </row>
    <row r="5835" spans="1:20" ht="13.2" x14ac:dyDescent="0.25">
      <c r="A5835" s="3" t="s">
        <v>12869</v>
      </c>
      <c r="B5835" s="3" t="s">
        <v>55</v>
      </c>
      <c r="C5835" s="3" t="s">
        <v>15</v>
      </c>
      <c r="D5835" s="3" t="s">
        <v>31</v>
      </c>
      <c r="E5835" s="3" t="s">
        <v>17</v>
      </c>
      <c r="F5835" s="3" t="s">
        <v>12870</v>
      </c>
      <c r="G5835" s="3" t="s">
        <v>12871</v>
      </c>
      <c r="H5835" s="3">
        <v>29</v>
      </c>
      <c r="I5835" s="3">
        <v>33.72</v>
      </c>
      <c r="J5835" s="3">
        <v>15</v>
      </c>
      <c r="K5835" s="3">
        <v>505.8</v>
      </c>
      <c r="L5835" s="3" t="s">
        <v>38</v>
      </c>
      <c r="M5835" s="5">
        <v>4</v>
      </c>
      <c r="N5835" s="6" t="str">
        <f>IF(ev_charging_network_usage_!$I5835&lt;=10,"Low",IF(ev_charging_network_usage_!$I5835&lt;=30,"Medium","High"))</f>
        <v>High</v>
      </c>
      <c r="O5835" s="6" t="str">
        <f t="shared" si="369"/>
        <v>Medium Satisfaction</v>
      </c>
      <c r="P5835" s="6" t="str">
        <f>IF(ev_charging_network_usage_!$H5835&lt;30,"Short Charging",IF(ev_charging_network_usage_!$H5835&lt;=60,"Medium Charging","Long Charging"))</f>
        <v>Short Charging</v>
      </c>
      <c r="Q5835" s="6">
        <f t="shared" si="368"/>
        <v>3</v>
      </c>
      <c r="R5835" s="30">
        <f t="shared" si="366"/>
        <v>0.4201388888888889</v>
      </c>
      <c r="S5835" s="28">
        <f t="shared" si="367"/>
        <v>45029</v>
      </c>
      <c r="T5835" s="28"/>
    </row>
    <row r="5836" spans="1:20" ht="13.2" x14ac:dyDescent="0.25">
      <c r="A5836" s="7" t="s">
        <v>12872</v>
      </c>
      <c r="B5836" s="7" t="s">
        <v>20</v>
      </c>
      <c r="C5836" s="7" t="s">
        <v>30</v>
      </c>
      <c r="D5836" s="7" t="s">
        <v>34</v>
      </c>
      <c r="E5836" s="7" t="s">
        <v>17</v>
      </c>
      <c r="F5836" s="7" t="s">
        <v>12873</v>
      </c>
      <c r="G5836" s="7" t="s">
        <v>12874</v>
      </c>
      <c r="H5836" s="7">
        <v>38</v>
      </c>
      <c r="I5836" s="7">
        <v>6.86</v>
      </c>
      <c r="J5836" s="7">
        <v>15</v>
      </c>
      <c r="K5836" s="7">
        <v>102.9</v>
      </c>
      <c r="L5836" s="7" t="s">
        <v>27</v>
      </c>
      <c r="M5836" s="9">
        <v>3</v>
      </c>
      <c r="N5836" s="6" t="str">
        <f>IF(ev_charging_network_usage_!$I5836&lt;=10,"Low",IF(ev_charging_network_usage_!$I5836&lt;=30,"Medium","High"))</f>
        <v>Low</v>
      </c>
      <c r="O5836" s="6" t="str">
        <f t="shared" si="369"/>
        <v>Medium Satisfaction</v>
      </c>
      <c r="P5836" s="6" t="str">
        <f>IF(ev_charging_network_usage_!$H5836&lt;30,"Short Charging",IF(ev_charging_network_usage_!$H5836&lt;=60,"Medium Charging","Long Charging"))</f>
        <v>Medium Charging</v>
      </c>
      <c r="Q5836" s="6">
        <f t="shared" si="368"/>
        <v>2</v>
      </c>
      <c r="R5836" s="30">
        <f t="shared" si="366"/>
        <v>0.66111111111111109</v>
      </c>
      <c r="S5836" s="28">
        <f t="shared" si="367"/>
        <v>45306</v>
      </c>
      <c r="T5836" s="28"/>
    </row>
    <row r="5837" spans="1:20" ht="13.2" x14ac:dyDescent="0.25">
      <c r="A5837" s="3" t="s">
        <v>12875</v>
      </c>
      <c r="B5837" s="3" t="s">
        <v>29</v>
      </c>
      <c r="C5837" s="3" t="s">
        <v>15</v>
      </c>
      <c r="D5837" s="3" t="s">
        <v>34</v>
      </c>
      <c r="E5837" s="3" t="s">
        <v>17</v>
      </c>
      <c r="F5837" s="3" t="s">
        <v>12876</v>
      </c>
      <c r="G5837" s="3" t="s">
        <v>12877</v>
      </c>
      <c r="H5837" s="3">
        <v>110</v>
      </c>
      <c r="I5837" s="3">
        <v>15.25</v>
      </c>
      <c r="J5837" s="3">
        <v>10</v>
      </c>
      <c r="K5837" s="3">
        <v>152.5</v>
      </c>
      <c r="L5837" s="3" t="s">
        <v>38</v>
      </c>
      <c r="M5837" s="5">
        <v>4</v>
      </c>
      <c r="N5837" s="6" t="str">
        <f>IF(ev_charging_network_usage_!$I5837&lt;=10,"Low",IF(ev_charging_network_usage_!$I5837&lt;=30,"Medium","High"))</f>
        <v>Medium</v>
      </c>
      <c r="O5837" s="6" t="str">
        <f t="shared" si="369"/>
        <v>Medium Satisfaction</v>
      </c>
      <c r="P5837" s="6" t="str">
        <f>IF(ev_charging_network_usage_!$H5837&lt;30,"Short Charging",IF(ev_charging_network_usage_!$H5837&lt;=60,"Medium Charging","Long Charging"))</f>
        <v>Long Charging</v>
      </c>
      <c r="Q5837" s="6">
        <f t="shared" si="368"/>
        <v>3</v>
      </c>
      <c r="R5837" s="30">
        <f t="shared" si="366"/>
        <v>0.75694444444444442</v>
      </c>
      <c r="S5837" s="28">
        <f t="shared" si="367"/>
        <v>45008</v>
      </c>
      <c r="T5837" s="28"/>
    </row>
    <row r="5838" spans="1:20" ht="13.2" x14ac:dyDescent="0.25">
      <c r="A5838" s="7" t="s">
        <v>12878</v>
      </c>
      <c r="B5838" s="7" t="s">
        <v>20</v>
      </c>
      <c r="C5838" s="7" t="s">
        <v>15</v>
      </c>
      <c r="D5838" s="7" t="s">
        <v>31</v>
      </c>
      <c r="E5838" s="7" t="s">
        <v>17</v>
      </c>
      <c r="F5838" s="7" t="s">
        <v>11815</v>
      </c>
      <c r="G5838" s="7" t="s">
        <v>12879</v>
      </c>
      <c r="H5838" s="7">
        <v>81</v>
      </c>
      <c r="I5838" s="7">
        <v>49.42</v>
      </c>
      <c r="J5838" s="7">
        <v>12</v>
      </c>
      <c r="K5838" s="7">
        <v>593.04</v>
      </c>
      <c r="L5838" s="7" t="s">
        <v>38</v>
      </c>
      <c r="M5838" s="9">
        <v>2</v>
      </c>
      <c r="N5838" s="6" t="str">
        <f>IF(ev_charging_network_usage_!$I5838&lt;=10,"Low",IF(ev_charging_network_usage_!$I5838&lt;=30,"Medium","High"))</f>
        <v>High</v>
      </c>
      <c r="O5838" s="6" t="str">
        <f t="shared" si="369"/>
        <v>Low Satisfaction</v>
      </c>
      <c r="P5838" s="6" t="str">
        <f>IF(ev_charging_network_usage_!$H5838&lt;30,"Short Charging",IF(ev_charging_network_usage_!$H5838&lt;=60,"Medium Charging","Long Charging"))</f>
        <v>Long Charging</v>
      </c>
      <c r="Q5838" s="6">
        <f t="shared" si="368"/>
        <v>3</v>
      </c>
      <c r="R5838" s="30">
        <f t="shared" si="366"/>
        <v>0.85069444444444442</v>
      </c>
      <c r="S5838" s="28">
        <f t="shared" si="367"/>
        <v>45401</v>
      </c>
      <c r="T5838" s="28"/>
    </row>
    <row r="5839" spans="1:20" ht="13.2" x14ac:dyDescent="0.25">
      <c r="A5839" s="3" t="s">
        <v>12880</v>
      </c>
      <c r="B5839" s="3" t="s">
        <v>78</v>
      </c>
      <c r="C5839" s="3" t="s">
        <v>15</v>
      </c>
      <c r="D5839" s="3" t="s">
        <v>22</v>
      </c>
      <c r="E5839" s="3" t="s">
        <v>17</v>
      </c>
      <c r="F5839" s="3" t="s">
        <v>12881</v>
      </c>
      <c r="G5839" s="3" t="s">
        <v>12882</v>
      </c>
      <c r="H5839" s="3">
        <v>49</v>
      </c>
      <c r="I5839" s="3">
        <v>8.6300000000000008</v>
      </c>
      <c r="J5839" s="3">
        <v>12</v>
      </c>
      <c r="K5839" s="3">
        <v>103.56</v>
      </c>
      <c r="L5839" s="3" t="s">
        <v>23</v>
      </c>
      <c r="M5839" s="5">
        <v>1</v>
      </c>
      <c r="N5839" s="6" t="str">
        <f>IF(ev_charging_network_usage_!$I5839&lt;=10,"Low",IF(ev_charging_network_usage_!$I5839&lt;=30,"Medium","High"))</f>
        <v>Low</v>
      </c>
      <c r="O5839" s="6" t="str">
        <f t="shared" si="369"/>
        <v>Low Satisfaction</v>
      </c>
      <c r="P5839" s="6" t="str">
        <f>IF(ev_charging_network_usage_!$H5839&lt;30,"Short Charging",IF(ev_charging_network_usage_!$H5839&lt;=60,"Medium Charging","Long Charging"))</f>
        <v>Medium Charging</v>
      </c>
      <c r="Q5839" s="6">
        <f t="shared" si="368"/>
        <v>3</v>
      </c>
      <c r="R5839" s="30">
        <f t="shared" si="366"/>
        <v>0.24583333333333332</v>
      </c>
      <c r="S5839" s="28">
        <f t="shared" si="367"/>
        <v>45220</v>
      </c>
      <c r="T5839" s="28"/>
    </row>
    <row r="5840" spans="1:20" ht="13.2" x14ac:dyDescent="0.25">
      <c r="A5840" s="7" t="s">
        <v>12883</v>
      </c>
      <c r="B5840" s="7" t="s">
        <v>59</v>
      </c>
      <c r="C5840" s="7" t="s">
        <v>21</v>
      </c>
      <c r="D5840" s="7" t="s">
        <v>16</v>
      </c>
      <c r="E5840" s="7" t="s">
        <v>35</v>
      </c>
      <c r="F5840" s="7" t="s">
        <v>12884</v>
      </c>
      <c r="G5840" s="7" t="s">
        <v>12885</v>
      </c>
      <c r="H5840" s="7">
        <v>66</v>
      </c>
      <c r="I5840" s="7">
        <v>18.600000000000001</v>
      </c>
      <c r="J5840" s="7">
        <v>10</v>
      </c>
      <c r="K5840" s="7">
        <v>186</v>
      </c>
      <c r="L5840" s="7" t="s">
        <v>18</v>
      </c>
      <c r="M5840" s="9">
        <v>2</v>
      </c>
      <c r="N5840" s="6" t="str">
        <f>IF(ev_charging_network_usage_!$I5840&lt;=10,"Low",IF(ev_charging_network_usage_!$I5840&lt;=30,"Medium","High"))</f>
        <v>Medium</v>
      </c>
      <c r="O5840" s="6" t="str">
        <f t="shared" si="369"/>
        <v>Low Satisfaction</v>
      </c>
      <c r="P5840" s="6" t="str">
        <f>IF(ev_charging_network_usage_!$H5840&lt;30,"Short Charging",IF(ev_charging_network_usage_!$H5840&lt;=60,"Medium Charging","Long Charging"))</f>
        <v>Long Charging</v>
      </c>
      <c r="Q5840" s="6">
        <f t="shared" si="368"/>
        <v>1</v>
      </c>
      <c r="R5840" s="30">
        <f t="shared" si="366"/>
        <v>0.67986111111111114</v>
      </c>
      <c r="S5840" s="28">
        <f t="shared" si="367"/>
        <v>45618</v>
      </c>
      <c r="T5840" s="28"/>
    </row>
    <row r="5841" spans="1:20" ht="13.2" x14ac:dyDescent="0.25">
      <c r="A5841" s="3" t="s">
        <v>12886</v>
      </c>
      <c r="B5841" s="3" t="s">
        <v>29</v>
      </c>
      <c r="C5841" s="3" t="s">
        <v>21</v>
      </c>
      <c r="D5841" s="3" t="s">
        <v>16</v>
      </c>
      <c r="E5841" s="3" t="s">
        <v>35</v>
      </c>
      <c r="F5841" s="3" t="s">
        <v>12887</v>
      </c>
      <c r="G5841" s="3" t="s">
        <v>12888</v>
      </c>
      <c r="H5841" s="3">
        <v>95</v>
      </c>
      <c r="I5841" s="3">
        <v>19.989999999999998</v>
      </c>
      <c r="J5841" s="3">
        <v>15</v>
      </c>
      <c r="K5841" s="3">
        <v>299.85000000000002</v>
      </c>
      <c r="L5841" s="3" t="s">
        <v>23</v>
      </c>
      <c r="M5841" s="5">
        <v>4</v>
      </c>
      <c r="N5841" s="6" t="str">
        <f>IF(ev_charging_network_usage_!$I5841&lt;=10,"Low",IF(ev_charging_network_usage_!$I5841&lt;=30,"Medium","High"))</f>
        <v>Medium</v>
      </c>
      <c r="O5841" s="6" t="str">
        <f t="shared" si="369"/>
        <v>Medium Satisfaction</v>
      </c>
      <c r="P5841" s="6" t="str">
        <f>IF(ev_charging_network_usage_!$H5841&lt;30,"Short Charging",IF(ev_charging_network_usage_!$H5841&lt;=60,"Medium Charging","Long Charging"))</f>
        <v>Long Charging</v>
      </c>
      <c r="Q5841" s="6">
        <f t="shared" si="368"/>
        <v>1</v>
      </c>
      <c r="R5841" s="30">
        <f t="shared" si="366"/>
        <v>0.48749999999999999</v>
      </c>
      <c r="S5841" s="28">
        <f t="shared" si="367"/>
        <v>45259</v>
      </c>
      <c r="T5841" s="28"/>
    </row>
    <row r="5842" spans="1:20" ht="13.2" x14ac:dyDescent="0.25">
      <c r="A5842" s="7" t="s">
        <v>12889</v>
      </c>
      <c r="B5842" s="7" t="s">
        <v>78</v>
      </c>
      <c r="C5842" s="7" t="s">
        <v>15</v>
      </c>
      <c r="D5842" s="7" t="s">
        <v>16</v>
      </c>
      <c r="E5842" s="7" t="s">
        <v>17</v>
      </c>
      <c r="F5842" s="7" t="s">
        <v>12890</v>
      </c>
      <c r="G5842" s="7" t="s">
        <v>12891</v>
      </c>
      <c r="H5842" s="7">
        <v>93</v>
      </c>
      <c r="I5842" s="7">
        <v>52.05</v>
      </c>
      <c r="J5842" s="7">
        <v>8</v>
      </c>
      <c r="K5842" s="7">
        <v>416.4</v>
      </c>
      <c r="L5842" s="7" t="s">
        <v>23</v>
      </c>
      <c r="M5842" s="9">
        <v>4</v>
      </c>
      <c r="N5842" s="6" t="str">
        <f>IF(ev_charging_network_usage_!$I5842&lt;=10,"Low",IF(ev_charging_network_usage_!$I5842&lt;=30,"Medium","High"))</f>
        <v>High</v>
      </c>
      <c r="O5842" s="6" t="str">
        <f t="shared" si="369"/>
        <v>Medium Satisfaction</v>
      </c>
      <c r="P5842" s="6" t="str">
        <f>IF(ev_charging_network_usage_!$H5842&lt;30,"Short Charging",IF(ev_charging_network_usage_!$H5842&lt;=60,"Medium Charging","Long Charging"))</f>
        <v>Long Charging</v>
      </c>
      <c r="Q5842" s="6">
        <f t="shared" si="368"/>
        <v>3</v>
      </c>
      <c r="R5842" s="30">
        <f t="shared" si="366"/>
        <v>0.61319444444444449</v>
      </c>
      <c r="S5842" s="28">
        <f t="shared" si="367"/>
        <v>45212</v>
      </c>
      <c r="T5842" s="28"/>
    </row>
    <row r="5843" spans="1:20" ht="13.2" x14ac:dyDescent="0.25">
      <c r="A5843" s="3" t="s">
        <v>12892</v>
      </c>
      <c r="B5843" s="3" t="s">
        <v>43</v>
      </c>
      <c r="C5843" s="3" t="s">
        <v>30</v>
      </c>
      <c r="D5843" s="3" t="s">
        <v>22</v>
      </c>
      <c r="E5843" s="3" t="s">
        <v>35</v>
      </c>
      <c r="F5843" s="3" t="s">
        <v>12893</v>
      </c>
      <c r="G5843" s="3" t="s">
        <v>12894</v>
      </c>
      <c r="H5843" s="3">
        <v>71</v>
      </c>
      <c r="I5843" s="3">
        <v>30.72</v>
      </c>
      <c r="J5843" s="3">
        <v>12</v>
      </c>
      <c r="K5843" s="3">
        <v>368.64</v>
      </c>
      <c r="L5843" s="3" t="s">
        <v>38</v>
      </c>
      <c r="M5843" s="5">
        <v>4</v>
      </c>
      <c r="N5843" s="6" t="str">
        <f>IF(ev_charging_network_usage_!$I5843&lt;=10,"Low",IF(ev_charging_network_usage_!$I5843&lt;=30,"Medium","High"))</f>
        <v>High</v>
      </c>
      <c r="O5843" s="6" t="str">
        <f t="shared" si="369"/>
        <v>Medium Satisfaction</v>
      </c>
      <c r="P5843" s="6" t="str">
        <f>IF(ev_charging_network_usage_!$H5843&lt;30,"Short Charging",IF(ev_charging_network_usage_!$H5843&lt;=60,"Medium Charging","Long Charging"))</f>
        <v>Long Charging</v>
      </c>
      <c r="Q5843" s="6">
        <f t="shared" si="368"/>
        <v>2</v>
      </c>
      <c r="R5843" s="30">
        <f t="shared" si="366"/>
        <v>0.36875000000000002</v>
      </c>
      <c r="S5843" s="28">
        <f t="shared" si="367"/>
        <v>45016</v>
      </c>
      <c r="T5843" s="28"/>
    </row>
    <row r="5844" spans="1:20" ht="13.2" x14ac:dyDescent="0.25">
      <c r="A5844" s="7" t="s">
        <v>12895</v>
      </c>
      <c r="B5844" s="7" t="s">
        <v>78</v>
      </c>
      <c r="C5844" s="7" t="s">
        <v>15</v>
      </c>
      <c r="D5844" s="7" t="s">
        <v>34</v>
      </c>
      <c r="E5844" s="7" t="s">
        <v>35</v>
      </c>
      <c r="F5844" s="8">
        <v>45300.243055555555</v>
      </c>
      <c r="G5844" s="8">
        <v>45300.259027777778</v>
      </c>
      <c r="H5844" s="7">
        <v>23</v>
      </c>
      <c r="I5844" s="7">
        <v>13.51</v>
      </c>
      <c r="J5844" s="7">
        <v>15</v>
      </c>
      <c r="K5844" s="7">
        <v>202.65</v>
      </c>
      <c r="L5844" s="7" t="s">
        <v>38</v>
      </c>
      <c r="M5844" s="9">
        <v>1</v>
      </c>
      <c r="N5844" s="6" t="str">
        <f>IF(ev_charging_network_usage_!$I5844&lt;=10,"Low",IF(ev_charging_network_usage_!$I5844&lt;=30,"Medium","High"))</f>
        <v>Medium</v>
      </c>
      <c r="O5844" s="6" t="str">
        <f t="shared" si="369"/>
        <v>Low Satisfaction</v>
      </c>
      <c r="P5844" s="6" t="str">
        <f>IF(ev_charging_network_usage_!$H5844&lt;30,"Short Charging",IF(ev_charging_network_usage_!$H5844&lt;=60,"Medium Charging","Long Charging"))</f>
        <v>Short Charging</v>
      </c>
      <c r="Q5844" s="6">
        <f t="shared" si="368"/>
        <v>3</v>
      </c>
      <c r="R5844" s="30">
        <f t="shared" si="366"/>
        <v>0.24305555555555555</v>
      </c>
      <c r="S5844" s="28">
        <f t="shared" si="367"/>
        <v>45300</v>
      </c>
      <c r="T5844" s="28"/>
    </row>
    <row r="5845" spans="1:20" ht="13.2" x14ac:dyDescent="0.25">
      <c r="A5845" s="3" t="s">
        <v>12896</v>
      </c>
      <c r="B5845" s="3" t="s">
        <v>14</v>
      </c>
      <c r="C5845" s="3" t="s">
        <v>21</v>
      </c>
      <c r="D5845" s="3" t="s">
        <v>22</v>
      </c>
      <c r="E5845" s="3" t="s">
        <v>17</v>
      </c>
      <c r="F5845" s="3" t="s">
        <v>12897</v>
      </c>
      <c r="G5845" s="3" t="s">
        <v>12898</v>
      </c>
      <c r="H5845" s="3">
        <v>81</v>
      </c>
      <c r="I5845" s="3">
        <v>45.51</v>
      </c>
      <c r="J5845" s="3">
        <v>10</v>
      </c>
      <c r="K5845" s="3">
        <v>455.1</v>
      </c>
      <c r="L5845" s="3" t="s">
        <v>38</v>
      </c>
      <c r="M5845" s="5">
        <v>4</v>
      </c>
      <c r="N5845" s="6" t="str">
        <f>IF(ev_charging_network_usage_!$I5845&lt;=10,"Low",IF(ev_charging_network_usage_!$I5845&lt;=30,"Medium","High"))</f>
        <v>High</v>
      </c>
      <c r="O5845" s="6" t="str">
        <f t="shared" si="369"/>
        <v>Medium Satisfaction</v>
      </c>
      <c r="P5845" s="6" t="str">
        <f>IF(ev_charging_network_usage_!$H5845&lt;30,"Short Charging",IF(ev_charging_network_usage_!$H5845&lt;=60,"Medium Charging","Long Charging"))</f>
        <v>Long Charging</v>
      </c>
      <c r="Q5845" s="6">
        <f t="shared" si="368"/>
        <v>1</v>
      </c>
      <c r="R5845" s="30">
        <f t="shared" si="366"/>
        <v>5.7638888888888892E-2</v>
      </c>
      <c r="S5845" s="28">
        <f t="shared" si="367"/>
        <v>45041</v>
      </c>
      <c r="T5845" s="28"/>
    </row>
    <row r="5846" spans="1:20" ht="13.2" x14ac:dyDescent="0.25">
      <c r="A5846" s="7" t="s">
        <v>12899</v>
      </c>
      <c r="B5846" s="7" t="s">
        <v>20</v>
      </c>
      <c r="C5846" s="7" t="s">
        <v>15</v>
      </c>
      <c r="D5846" s="7" t="s">
        <v>31</v>
      </c>
      <c r="E5846" s="7" t="s">
        <v>17</v>
      </c>
      <c r="F5846" s="7" t="s">
        <v>12900</v>
      </c>
      <c r="G5846" s="7" t="s">
        <v>12901</v>
      </c>
      <c r="H5846" s="7">
        <v>60</v>
      </c>
      <c r="I5846" s="7">
        <v>55.24</v>
      </c>
      <c r="J5846" s="7">
        <v>10</v>
      </c>
      <c r="K5846" s="7">
        <v>552.4</v>
      </c>
      <c r="L5846" s="7" t="s">
        <v>23</v>
      </c>
      <c r="M5846" s="9">
        <v>1</v>
      </c>
      <c r="N5846" s="6" t="str">
        <f>IF(ev_charging_network_usage_!$I5846&lt;=10,"Low",IF(ev_charging_network_usage_!$I5846&lt;=30,"Medium","High"))</f>
        <v>High</v>
      </c>
      <c r="O5846" s="6" t="str">
        <f t="shared" si="369"/>
        <v>Low Satisfaction</v>
      </c>
      <c r="P5846" s="6" t="str">
        <f>IF(ev_charging_network_usage_!$H5846&lt;30,"Short Charging",IF(ev_charging_network_usage_!$H5846&lt;=60,"Medium Charging","Long Charging"))</f>
        <v>Medium Charging</v>
      </c>
      <c r="Q5846" s="6">
        <f t="shared" si="368"/>
        <v>3</v>
      </c>
      <c r="R5846" s="30">
        <f t="shared" si="366"/>
        <v>0.82291666666666663</v>
      </c>
      <c r="S5846" s="28">
        <f t="shared" si="367"/>
        <v>45214</v>
      </c>
      <c r="T5846" s="28"/>
    </row>
    <row r="5847" spans="1:20" ht="13.2" x14ac:dyDescent="0.25">
      <c r="A5847" s="3" t="s">
        <v>12902</v>
      </c>
      <c r="B5847" s="3" t="s">
        <v>55</v>
      </c>
      <c r="C5847" s="3" t="s">
        <v>15</v>
      </c>
      <c r="D5847" s="3" t="s">
        <v>22</v>
      </c>
      <c r="E5847" s="3" t="s">
        <v>17</v>
      </c>
      <c r="F5847" s="4">
        <v>45051.405555555553</v>
      </c>
      <c r="G5847" s="4">
        <v>45051.433333333334</v>
      </c>
      <c r="H5847" s="3">
        <v>40</v>
      </c>
      <c r="I5847" s="3">
        <v>26.28</v>
      </c>
      <c r="J5847" s="3">
        <v>15</v>
      </c>
      <c r="K5847" s="3">
        <v>394.2</v>
      </c>
      <c r="L5847" s="3" t="s">
        <v>38</v>
      </c>
      <c r="M5847" s="5">
        <v>5</v>
      </c>
      <c r="N5847" s="6" t="str">
        <f>IF(ev_charging_network_usage_!$I5847&lt;=10,"Low",IF(ev_charging_network_usage_!$I5847&lt;=30,"Medium","High"))</f>
        <v>Medium</v>
      </c>
      <c r="O5847" s="6" t="str">
        <f t="shared" si="369"/>
        <v>High Satisfaction</v>
      </c>
      <c r="P5847" s="6" t="str">
        <f>IF(ev_charging_network_usage_!$H5847&lt;30,"Short Charging",IF(ev_charging_network_usage_!$H5847&lt;=60,"Medium Charging","Long Charging"))</f>
        <v>Medium Charging</v>
      </c>
      <c r="Q5847" s="6">
        <f t="shared" si="368"/>
        <v>3</v>
      </c>
      <c r="R5847" s="30">
        <f t="shared" si="366"/>
        <v>0.40555555555555556</v>
      </c>
      <c r="S5847" s="28">
        <f t="shared" si="367"/>
        <v>45051</v>
      </c>
      <c r="T5847" s="28"/>
    </row>
    <row r="5848" spans="1:20" ht="13.2" x14ac:dyDescent="0.25">
      <c r="A5848" s="7" t="s">
        <v>12903</v>
      </c>
      <c r="B5848" s="7" t="s">
        <v>43</v>
      </c>
      <c r="C5848" s="7" t="s">
        <v>21</v>
      </c>
      <c r="D5848" s="7" t="s">
        <v>34</v>
      </c>
      <c r="E5848" s="7" t="s">
        <v>35</v>
      </c>
      <c r="F5848" s="8">
        <v>45628.45</v>
      </c>
      <c r="G5848" s="8">
        <v>45628.511805555558</v>
      </c>
      <c r="H5848" s="7">
        <v>89</v>
      </c>
      <c r="I5848" s="7">
        <v>58.07</v>
      </c>
      <c r="J5848" s="7">
        <v>15</v>
      </c>
      <c r="K5848" s="7">
        <v>871.05</v>
      </c>
      <c r="L5848" s="7" t="s">
        <v>38</v>
      </c>
      <c r="M5848" s="9">
        <v>3</v>
      </c>
      <c r="N5848" s="6" t="str">
        <f>IF(ev_charging_network_usage_!$I5848&lt;=10,"Low",IF(ev_charging_network_usage_!$I5848&lt;=30,"Medium","High"))</f>
        <v>High</v>
      </c>
      <c r="O5848" s="6" t="str">
        <f t="shared" si="369"/>
        <v>Medium Satisfaction</v>
      </c>
      <c r="P5848" s="6" t="str">
        <f>IF(ev_charging_network_usage_!$H5848&lt;30,"Short Charging",IF(ev_charging_network_usage_!$H5848&lt;=60,"Medium Charging","Long Charging"))</f>
        <v>Long Charging</v>
      </c>
      <c r="Q5848" s="6">
        <f t="shared" si="368"/>
        <v>1</v>
      </c>
      <c r="R5848" s="30">
        <f t="shared" si="366"/>
        <v>0.45</v>
      </c>
      <c r="S5848" s="28">
        <f t="shared" si="367"/>
        <v>45628</v>
      </c>
      <c r="T5848" s="28"/>
    </row>
    <row r="5849" spans="1:20" ht="13.2" x14ac:dyDescent="0.25">
      <c r="A5849" s="3" t="s">
        <v>12904</v>
      </c>
      <c r="B5849" s="3" t="s">
        <v>78</v>
      </c>
      <c r="C5849" s="3" t="s">
        <v>15</v>
      </c>
      <c r="D5849" s="3" t="s">
        <v>31</v>
      </c>
      <c r="E5849" s="3" t="s">
        <v>35</v>
      </c>
      <c r="F5849" s="10">
        <v>45636.652083333334</v>
      </c>
      <c r="G5849" s="10">
        <v>45636.663194444445</v>
      </c>
      <c r="H5849" s="3">
        <v>16</v>
      </c>
      <c r="I5849" s="3">
        <v>48.11</v>
      </c>
      <c r="J5849" s="3">
        <v>10</v>
      </c>
      <c r="K5849" s="3">
        <v>481.1</v>
      </c>
      <c r="L5849" s="3" t="s">
        <v>38</v>
      </c>
      <c r="M5849" s="5">
        <v>5</v>
      </c>
      <c r="N5849" s="6" t="str">
        <f>IF(ev_charging_network_usage_!$I5849&lt;=10,"Low",IF(ev_charging_network_usage_!$I5849&lt;=30,"Medium","High"))</f>
        <v>High</v>
      </c>
      <c r="O5849" s="6" t="str">
        <f t="shared" si="369"/>
        <v>High Satisfaction</v>
      </c>
      <c r="P5849" s="6" t="str">
        <f>IF(ev_charging_network_usage_!$H5849&lt;30,"Short Charging",IF(ev_charging_network_usage_!$H5849&lt;=60,"Medium Charging","Long Charging"))</f>
        <v>Short Charging</v>
      </c>
      <c r="Q5849" s="6">
        <f t="shared" si="368"/>
        <v>3</v>
      </c>
      <c r="R5849" s="30">
        <f t="shared" si="366"/>
        <v>0.65208333333333335</v>
      </c>
      <c r="S5849" s="28">
        <f t="shared" si="367"/>
        <v>45636</v>
      </c>
      <c r="T5849" s="28"/>
    </row>
    <row r="5850" spans="1:20" ht="13.2" x14ac:dyDescent="0.25">
      <c r="A5850" s="7" t="s">
        <v>12905</v>
      </c>
      <c r="B5850" s="7" t="s">
        <v>48</v>
      </c>
      <c r="C5850" s="7" t="s">
        <v>15</v>
      </c>
      <c r="D5850" s="7" t="s">
        <v>34</v>
      </c>
      <c r="E5850" s="7" t="s">
        <v>17</v>
      </c>
      <c r="F5850" s="7" t="s">
        <v>12906</v>
      </c>
      <c r="G5850" s="7" t="s">
        <v>12907</v>
      </c>
      <c r="H5850" s="7">
        <v>22</v>
      </c>
      <c r="I5850" s="7">
        <v>25.68</v>
      </c>
      <c r="J5850" s="7">
        <v>15</v>
      </c>
      <c r="K5850" s="7">
        <v>385.2</v>
      </c>
      <c r="L5850" s="7" t="s">
        <v>27</v>
      </c>
      <c r="M5850" s="9">
        <v>3</v>
      </c>
      <c r="N5850" s="6" t="str">
        <f>IF(ev_charging_network_usage_!$I5850&lt;=10,"Low",IF(ev_charging_network_usage_!$I5850&lt;=30,"Medium","High"))</f>
        <v>Medium</v>
      </c>
      <c r="O5850" s="6" t="str">
        <f t="shared" si="369"/>
        <v>Medium Satisfaction</v>
      </c>
      <c r="P5850" s="6" t="str">
        <f>IF(ev_charging_network_usage_!$H5850&lt;30,"Short Charging",IF(ev_charging_network_usage_!$H5850&lt;=60,"Medium Charging","Long Charging"))</f>
        <v>Short Charging</v>
      </c>
      <c r="Q5850" s="6">
        <f t="shared" si="368"/>
        <v>3</v>
      </c>
      <c r="R5850" s="30">
        <f t="shared" si="366"/>
        <v>0.70347222222222228</v>
      </c>
      <c r="S5850" s="28">
        <f t="shared" si="367"/>
        <v>45156</v>
      </c>
      <c r="T5850" s="28"/>
    </row>
    <row r="5851" spans="1:20" ht="13.2" x14ac:dyDescent="0.25">
      <c r="A5851" s="3" t="s">
        <v>12908</v>
      </c>
      <c r="B5851" s="3" t="s">
        <v>43</v>
      </c>
      <c r="C5851" s="3" t="s">
        <v>21</v>
      </c>
      <c r="D5851" s="3" t="s">
        <v>22</v>
      </c>
      <c r="E5851" s="3" t="s">
        <v>35</v>
      </c>
      <c r="F5851" s="4">
        <v>45507.856249999997</v>
      </c>
      <c r="G5851" s="4">
        <v>45507.869444444441</v>
      </c>
      <c r="H5851" s="3">
        <v>19</v>
      </c>
      <c r="I5851" s="3">
        <v>33.229999999999997</v>
      </c>
      <c r="J5851" s="3">
        <v>8</v>
      </c>
      <c r="K5851" s="3">
        <v>265.83999999999997</v>
      </c>
      <c r="L5851" s="3" t="s">
        <v>38</v>
      </c>
      <c r="M5851" s="5">
        <v>3</v>
      </c>
      <c r="N5851" s="6" t="str">
        <f>IF(ev_charging_network_usage_!$I5851&lt;=10,"Low",IF(ev_charging_network_usage_!$I5851&lt;=30,"Medium","High"))</f>
        <v>High</v>
      </c>
      <c r="O5851" s="6" t="str">
        <f t="shared" si="369"/>
        <v>Medium Satisfaction</v>
      </c>
      <c r="P5851" s="6" t="str">
        <f>IF(ev_charging_network_usage_!$H5851&lt;30,"Short Charging",IF(ev_charging_network_usage_!$H5851&lt;=60,"Medium Charging","Long Charging"))</f>
        <v>Short Charging</v>
      </c>
      <c r="Q5851" s="6">
        <f t="shared" si="368"/>
        <v>1</v>
      </c>
      <c r="R5851" s="30">
        <f t="shared" si="366"/>
        <v>0.85624999999999996</v>
      </c>
      <c r="S5851" s="28">
        <f t="shared" si="367"/>
        <v>45507</v>
      </c>
      <c r="T5851" s="28"/>
    </row>
    <row r="5852" spans="1:20" ht="13.2" x14ac:dyDescent="0.25">
      <c r="A5852" s="7" t="s">
        <v>12909</v>
      </c>
      <c r="B5852" s="7" t="s">
        <v>78</v>
      </c>
      <c r="C5852" s="7" t="s">
        <v>21</v>
      </c>
      <c r="D5852" s="7" t="s">
        <v>22</v>
      </c>
      <c r="E5852" s="7" t="s">
        <v>35</v>
      </c>
      <c r="F5852" s="8">
        <v>45478.791666666664</v>
      </c>
      <c r="G5852" s="8">
        <v>45478.854861111111</v>
      </c>
      <c r="H5852" s="7">
        <v>91</v>
      </c>
      <c r="I5852" s="7">
        <v>37.119999999999997</v>
      </c>
      <c r="J5852" s="7">
        <v>15</v>
      </c>
      <c r="K5852" s="7">
        <v>556.79999999999995</v>
      </c>
      <c r="L5852" s="7" t="s">
        <v>23</v>
      </c>
      <c r="M5852" s="9">
        <v>3</v>
      </c>
      <c r="N5852" s="6" t="str">
        <f>IF(ev_charging_network_usage_!$I5852&lt;=10,"Low",IF(ev_charging_network_usage_!$I5852&lt;=30,"Medium","High"))</f>
        <v>High</v>
      </c>
      <c r="O5852" s="6" t="str">
        <f t="shared" si="369"/>
        <v>Medium Satisfaction</v>
      </c>
      <c r="P5852" s="6" t="str">
        <f>IF(ev_charging_network_usage_!$H5852&lt;30,"Short Charging",IF(ev_charging_network_usage_!$H5852&lt;=60,"Medium Charging","Long Charging"))</f>
        <v>Long Charging</v>
      </c>
      <c r="Q5852" s="6">
        <f t="shared" si="368"/>
        <v>1</v>
      </c>
      <c r="R5852" s="30">
        <f t="shared" si="366"/>
        <v>0.79166666666666663</v>
      </c>
      <c r="S5852" s="28">
        <f t="shared" si="367"/>
        <v>45478</v>
      </c>
      <c r="T5852" s="28"/>
    </row>
    <row r="5853" spans="1:20" ht="13.2" x14ac:dyDescent="0.25">
      <c r="A5853" s="3" t="s">
        <v>12910</v>
      </c>
      <c r="B5853" s="3" t="s">
        <v>59</v>
      </c>
      <c r="C5853" s="3" t="s">
        <v>30</v>
      </c>
      <c r="D5853" s="3" t="s">
        <v>22</v>
      </c>
      <c r="E5853" s="3" t="s">
        <v>17</v>
      </c>
      <c r="F5853" s="3" t="s">
        <v>12911</v>
      </c>
      <c r="G5853" s="3" t="s">
        <v>12912</v>
      </c>
      <c r="H5853" s="3">
        <v>87</v>
      </c>
      <c r="I5853" s="3">
        <v>45.11</v>
      </c>
      <c r="J5853" s="3">
        <v>12</v>
      </c>
      <c r="K5853" s="3">
        <v>541.32000000000005</v>
      </c>
      <c r="L5853" s="3" t="s">
        <v>27</v>
      </c>
      <c r="M5853" s="5">
        <v>2</v>
      </c>
      <c r="N5853" s="6" t="str">
        <f>IF(ev_charging_network_usage_!$I5853&lt;=10,"Low",IF(ev_charging_network_usage_!$I5853&lt;=30,"Medium","High"))</f>
        <v>High</v>
      </c>
      <c r="O5853" s="6" t="str">
        <f t="shared" si="369"/>
        <v>Low Satisfaction</v>
      </c>
      <c r="P5853" s="6" t="str">
        <f>IF(ev_charging_network_usage_!$H5853&lt;30,"Short Charging",IF(ev_charging_network_usage_!$H5853&lt;=60,"Medium Charging","Long Charging"))</f>
        <v>Long Charging</v>
      </c>
      <c r="Q5853" s="6">
        <f t="shared" si="368"/>
        <v>2</v>
      </c>
      <c r="R5853" s="30">
        <f t="shared" si="366"/>
        <v>7.1527777777777773E-2</v>
      </c>
      <c r="S5853" s="28">
        <f t="shared" si="367"/>
        <v>45258</v>
      </c>
      <c r="T5853" s="28"/>
    </row>
    <row r="5854" spans="1:20" ht="13.2" x14ac:dyDescent="0.25">
      <c r="A5854" s="7" t="s">
        <v>12913</v>
      </c>
      <c r="B5854" s="7" t="s">
        <v>59</v>
      </c>
      <c r="C5854" s="7" t="s">
        <v>15</v>
      </c>
      <c r="D5854" s="7" t="s">
        <v>34</v>
      </c>
      <c r="E5854" s="7" t="s">
        <v>35</v>
      </c>
      <c r="F5854" s="7" t="s">
        <v>12914</v>
      </c>
      <c r="G5854" s="7" t="s">
        <v>12915</v>
      </c>
      <c r="H5854" s="7">
        <v>75</v>
      </c>
      <c r="I5854" s="7">
        <v>24.75</v>
      </c>
      <c r="J5854" s="7">
        <v>12</v>
      </c>
      <c r="K5854" s="7">
        <v>297</v>
      </c>
      <c r="L5854" s="7" t="s">
        <v>27</v>
      </c>
      <c r="M5854" s="9">
        <v>1</v>
      </c>
      <c r="N5854" s="6" t="str">
        <f>IF(ev_charging_network_usage_!$I5854&lt;=10,"Low",IF(ev_charging_network_usage_!$I5854&lt;=30,"Medium","High"))</f>
        <v>Medium</v>
      </c>
      <c r="O5854" s="6" t="str">
        <f t="shared" si="369"/>
        <v>Low Satisfaction</v>
      </c>
      <c r="P5854" s="6" t="str">
        <f>IF(ev_charging_network_usage_!$H5854&lt;30,"Short Charging",IF(ev_charging_network_usage_!$H5854&lt;=60,"Medium Charging","Long Charging"))</f>
        <v>Long Charging</v>
      </c>
      <c r="Q5854" s="6">
        <f t="shared" si="368"/>
        <v>3</v>
      </c>
      <c r="R5854" s="30">
        <f t="shared" si="366"/>
        <v>0.24236111111111111</v>
      </c>
      <c r="S5854" s="28">
        <f t="shared" si="367"/>
        <v>45185</v>
      </c>
      <c r="T5854" s="28"/>
    </row>
    <row r="5855" spans="1:20" ht="13.2" x14ac:dyDescent="0.25">
      <c r="A5855" s="3" t="s">
        <v>12916</v>
      </c>
      <c r="B5855" s="3" t="s">
        <v>14</v>
      </c>
      <c r="C5855" s="3" t="s">
        <v>21</v>
      </c>
      <c r="D5855" s="3" t="s">
        <v>31</v>
      </c>
      <c r="E5855" s="3" t="s">
        <v>17</v>
      </c>
      <c r="F5855" s="3" t="s">
        <v>12917</v>
      </c>
      <c r="G5855" s="3" t="s">
        <v>12918</v>
      </c>
      <c r="H5855" s="3">
        <v>105</v>
      </c>
      <c r="I5855" s="3">
        <v>52.95</v>
      </c>
      <c r="J5855" s="3">
        <v>15</v>
      </c>
      <c r="K5855" s="3">
        <v>794.25</v>
      </c>
      <c r="L5855" s="3" t="s">
        <v>18</v>
      </c>
      <c r="M5855" s="5">
        <v>1</v>
      </c>
      <c r="N5855" s="6" t="str">
        <f>IF(ev_charging_network_usage_!$I5855&lt;=10,"Low",IF(ev_charging_network_usage_!$I5855&lt;=30,"Medium","High"))</f>
        <v>High</v>
      </c>
      <c r="O5855" s="6" t="str">
        <f t="shared" si="369"/>
        <v>Low Satisfaction</v>
      </c>
      <c r="P5855" s="6" t="str">
        <f>IF(ev_charging_network_usage_!$H5855&lt;30,"Short Charging",IF(ev_charging_network_usage_!$H5855&lt;=60,"Medium Charging","Long Charging"))</f>
        <v>Long Charging</v>
      </c>
      <c r="Q5855" s="6">
        <f t="shared" si="368"/>
        <v>1</v>
      </c>
      <c r="R5855" s="30">
        <f t="shared" si="366"/>
        <v>0.87638888888888888</v>
      </c>
      <c r="S5855" s="28">
        <f t="shared" si="367"/>
        <v>45402</v>
      </c>
      <c r="T5855" s="28"/>
    </row>
    <row r="5856" spans="1:20" ht="13.2" x14ac:dyDescent="0.25">
      <c r="A5856" s="7" t="s">
        <v>12919</v>
      </c>
      <c r="B5856" s="7" t="s">
        <v>14</v>
      </c>
      <c r="C5856" s="7" t="s">
        <v>15</v>
      </c>
      <c r="D5856" s="7" t="s">
        <v>31</v>
      </c>
      <c r="E5856" s="7" t="s">
        <v>17</v>
      </c>
      <c r="F5856" s="7" t="s">
        <v>12920</v>
      </c>
      <c r="G5856" s="7" t="s">
        <v>12921</v>
      </c>
      <c r="H5856" s="7">
        <v>48</v>
      </c>
      <c r="I5856" s="7">
        <v>45.91</v>
      </c>
      <c r="J5856" s="7">
        <v>8</v>
      </c>
      <c r="K5856" s="7">
        <v>367.28</v>
      </c>
      <c r="L5856" s="7" t="s">
        <v>18</v>
      </c>
      <c r="M5856" s="9">
        <v>3</v>
      </c>
      <c r="N5856" s="6" t="str">
        <f>IF(ev_charging_network_usage_!$I5856&lt;=10,"Low",IF(ev_charging_network_usage_!$I5856&lt;=30,"Medium","High"))</f>
        <v>High</v>
      </c>
      <c r="O5856" s="6" t="str">
        <f t="shared" si="369"/>
        <v>Medium Satisfaction</v>
      </c>
      <c r="P5856" s="6" t="str">
        <f>IF(ev_charging_network_usage_!$H5856&lt;30,"Short Charging",IF(ev_charging_network_usage_!$H5856&lt;=60,"Medium Charging","Long Charging"))</f>
        <v>Medium Charging</v>
      </c>
      <c r="Q5856" s="6">
        <f t="shared" si="368"/>
        <v>3</v>
      </c>
      <c r="R5856" s="30">
        <f t="shared" si="366"/>
        <v>0.46805555555555556</v>
      </c>
      <c r="S5856" s="28">
        <f t="shared" si="367"/>
        <v>45592</v>
      </c>
      <c r="T5856" s="28"/>
    </row>
    <row r="5857" spans="1:20" ht="13.2" x14ac:dyDescent="0.25">
      <c r="A5857" s="3" t="s">
        <v>12922</v>
      </c>
      <c r="B5857" s="3" t="s">
        <v>14</v>
      </c>
      <c r="C5857" s="3" t="s">
        <v>21</v>
      </c>
      <c r="D5857" s="3" t="s">
        <v>22</v>
      </c>
      <c r="E5857" s="3" t="s">
        <v>17</v>
      </c>
      <c r="F5857" s="3" t="s">
        <v>12923</v>
      </c>
      <c r="G5857" s="3" t="s">
        <v>12924</v>
      </c>
      <c r="H5857" s="3">
        <v>54</v>
      </c>
      <c r="I5857" s="3">
        <v>25.62</v>
      </c>
      <c r="J5857" s="3">
        <v>12</v>
      </c>
      <c r="K5857" s="3">
        <v>307.44</v>
      </c>
      <c r="L5857" s="3" t="s">
        <v>27</v>
      </c>
      <c r="M5857" s="5">
        <v>5</v>
      </c>
      <c r="N5857" s="6" t="str">
        <f>IF(ev_charging_network_usage_!$I5857&lt;=10,"Low",IF(ev_charging_network_usage_!$I5857&lt;=30,"Medium","High"))</f>
        <v>Medium</v>
      </c>
      <c r="O5857" s="6" t="str">
        <f t="shared" si="369"/>
        <v>High Satisfaction</v>
      </c>
      <c r="P5857" s="6" t="str">
        <f>IF(ev_charging_network_usage_!$H5857&lt;30,"Short Charging",IF(ev_charging_network_usage_!$H5857&lt;=60,"Medium Charging","Long Charging"))</f>
        <v>Medium Charging</v>
      </c>
      <c r="Q5857" s="6">
        <f t="shared" si="368"/>
        <v>1</v>
      </c>
      <c r="R5857" s="30">
        <f t="shared" si="366"/>
        <v>0.12361111111111112</v>
      </c>
      <c r="S5857" s="28">
        <f t="shared" si="367"/>
        <v>45411</v>
      </c>
      <c r="T5857" s="28"/>
    </row>
    <row r="5858" spans="1:20" ht="13.2" x14ac:dyDescent="0.25">
      <c r="A5858" s="7" t="s">
        <v>12925</v>
      </c>
      <c r="B5858" s="7" t="s">
        <v>29</v>
      </c>
      <c r="C5858" s="7" t="s">
        <v>21</v>
      </c>
      <c r="D5858" s="7" t="s">
        <v>22</v>
      </c>
      <c r="E5858" s="7" t="s">
        <v>35</v>
      </c>
      <c r="F5858" s="7" t="s">
        <v>12926</v>
      </c>
      <c r="G5858" s="7" t="s">
        <v>12927</v>
      </c>
      <c r="H5858" s="7">
        <v>86</v>
      </c>
      <c r="I5858" s="7">
        <v>29.58</v>
      </c>
      <c r="J5858" s="7">
        <v>12</v>
      </c>
      <c r="K5858" s="7">
        <v>354.96</v>
      </c>
      <c r="L5858" s="7" t="s">
        <v>23</v>
      </c>
      <c r="M5858" s="9">
        <v>2</v>
      </c>
      <c r="N5858" s="6" t="str">
        <f>IF(ev_charging_network_usage_!$I5858&lt;=10,"Low",IF(ev_charging_network_usage_!$I5858&lt;=30,"Medium","High"))</f>
        <v>Medium</v>
      </c>
      <c r="O5858" s="6" t="str">
        <f t="shared" si="369"/>
        <v>Low Satisfaction</v>
      </c>
      <c r="P5858" s="6" t="str">
        <f>IF(ev_charging_network_usage_!$H5858&lt;30,"Short Charging",IF(ev_charging_network_usage_!$H5858&lt;=60,"Medium Charging","Long Charging"))</f>
        <v>Long Charging</v>
      </c>
      <c r="Q5858" s="6">
        <f t="shared" si="368"/>
        <v>1</v>
      </c>
      <c r="R5858" s="30">
        <f t="shared" si="366"/>
        <v>0.82847222222222228</v>
      </c>
      <c r="S5858" s="28">
        <f t="shared" si="367"/>
        <v>45132</v>
      </c>
      <c r="T5858" s="28"/>
    </row>
    <row r="5859" spans="1:20" ht="13.2" x14ac:dyDescent="0.25">
      <c r="A5859" s="3" t="s">
        <v>12928</v>
      </c>
      <c r="B5859" s="3" t="s">
        <v>48</v>
      </c>
      <c r="C5859" s="3" t="s">
        <v>30</v>
      </c>
      <c r="D5859" s="3" t="s">
        <v>34</v>
      </c>
      <c r="E5859" s="3" t="s">
        <v>17</v>
      </c>
      <c r="F5859" s="4">
        <v>45047.397916666669</v>
      </c>
      <c r="G5859" s="4">
        <v>45047.459722222222</v>
      </c>
      <c r="H5859" s="3">
        <v>89</v>
      </c>
      <c r="I5859" s="3">
        <v>56.56</v>
      </c>
      <c r="J5859" s="3">
        <v>15</v>
      </c>
      <c r="K5859" s="3">
        <v>848.4</v>
      </c>
      <c r="L5859" s="3" t="s">
        <v>38</v>
      </c>
      <c r="M5859" s="5">
        <v>3</v>
      </c>
      <c r="N5859" s="6" t="str">
        <f>IF(ev_charging_network_usage_!$I5859&lt;=10,"Low",IF(ev_charging_network_usage_!$I5859&lt;=30,"Medium","High"))</f>
        <v>High</v>
      </c>
      <c r="O5859" s="6" t="str">
        <f t="shared" si="369"/>
        <v>Medium Satisfaction</v>
      </c>
      <c r="P5859" s="6" t="str">
        <f>IF(ev_charging_network_usage_!$H5859&lt;30,"Short Charging",IF(ev_charging_network_usage_!$H5859&lt;=60,"Medium Charging","Long Charging"))</f>
        <v>Long Charging</v>
      </c>
      <c r="Q5859" s="6">
        <f t="shared" si="368"/>
        <v>2</v>
      </c>
      <c r="R5859" s="30">
        <f t="shared" si="366"/>
        <v>0.39791666666666664</v>
      </c>
      <c r="S5859" s="28">
        <f t="shared" si="367"/>
        <v>45047</v>
      </c>
      <c r="T5859" s="28"/>
    </row>
    <row r="5860" spans="1:20" ht="13.2" x14ac:dyDescent="0.25">
      <c r="A5860" s="7" t="s">
        <v>12929</v>
      </c>
      <c r="B5860" s="7" t="s">
        <v>48</v>
      </c>
      <c r="C5860" s="7" t="s">
        <v>30</v>
      </c>
      <c r="D5860" s="7" t="s">
        <v>16</v>
      </c>
      <c r="E5860" s="7" t="s">
        <v>35</v>
      </c>
      <c r="F5860" s="7" t="s">
        <v>12930</v>
      </c>
      <c r="G5860" s="7" t="s">
        <v>12931</v>
      </c>
      <c r="H5860" s="7">
        <v>77</v>
      </c>
      <c r="I5860" s="7">
        <v>32</v>
      </c>
      <c r="J5860" s="7">
        <v>8</v>
      </c>
      <c r="K5860" s="7">
        <v>256</v>
      </c>
      <c r="L5860" s="7" t="s">
        <v>27</v>
      </c>
      <c r="M5860" s="9">
        <v>3</v>
      </c>
      <c r="N5860" s="6" t="str">
        <f>IF(ev_charging_network_usage_!$I5860&lt;=10,"Low",IF(ev_charging_network_usage_!$I5860&lt;=30,"Medium","High"))</f>
        <v>High</v>
      </c>
      <c r="O5860" s="6" t="str">
        <f t="shared" si="369"/>
        <v>Medium Satisfaction</v>
      </c>
      <c r="P5860" s="6" t="str">
        <f>IF(ev_charging_network_usage_!$H5860&lt;30,"Short Charging",IF(ev_charging_network_usage_!$H5860&lt;=60,"Medium Charging","Long Charging"))</f>
        <v>Long Charging</v>
      </c>
      <c r="Q5860" s="6">
        <f t="shared" si="368"/>
        <v>2</v>
      </c>
      <c r="R5860" s="30">
        <f t="shared" si="366"/>
        <v>0.19027777777777777</v>
      </c>
      <c r="S5860" s="28">
        <f t="shared" si="367"/>
        <v>45002</v>
      </c>
      <c r="T5860" s="28"/>
    </row>
    <row r="5861" spans="1:20" ht="13.2" x14ac:dyDescent="0.25">
      <c r="A5861" s="3" t="s">
        <v>12932</v>
      </c>
      <c r="B5861" s="3" t="s">
        <v>14</v>
      </c>
      <c r="C5861" s="3" t="s">
        <v>30</v>
      </c>
      <c r="D5861" s="3" t="s">
        <v>31</v>
      </c>
      <c r="E5861" s="3" t="s">
        <v>35</v>
      </c>
      <c r="F5861" s="3" t="s">
        <v>12933</v>
      </c>
      <c r="G5861" s="3" t="s">
        <v>12934</v>
      </c>
      <c r="H5861" s="3">
        <v>72</v>
      </c>
      <c r="I5861" s="3">
        <v>23.52</v>
      </c>
      <c r="J5861" s="3">
        <v>10</v>
      </c>
      <c r="K5861" s="3">
        <v>235.2</v>
      </c>
      <c r="L5861" s="3" t="s">
        <v>18</v>
      </c>
      <c r="M5861" s="5">
        <v>5</v>
      </c>
      <c r="N5861" s="6" t="str">
        <f>IF(ev_charging_network_usage_!$I5861&lt;=10,"Low",IF(ev_charging_network_usage_!$I5861&lt;=30,"Medium","High"))</f>
        <v>Medium</v>
      </c>
      <c r="O5861" s="6" t="str">
        <f t="shared" si="369"/>
        <v>High Satisfaction</v>
      </c>
      <c r="P5861" s="6" t="str">
        <f>IF(ev_charging_network_usage_!$H5861&lt;30,"Short Charging",IF(ev_charging_network_usage_!$H5861&lt;=60,"Medium Charging","Long Charging"))</f>
        <v>Long Charging</v>
      </c>
      <c r="Q5861" s="6">
        <f t="shared" si="368"/>
        <v>2</v>
      </c>
      <c r="R5861" s="30">
        <f t="shared" si="366"/>
        <v>0.48125000000000001</v>
      </c>
      <c r="S5861" s="28">
        <f t="shared" si="367"/>
        <v>45610</v>
      </c>
      <c r="T5861" s="28"/>
    </row>
    <row r="5862" spans="1:20" ht="13.2" x14ac:dyDescent="0.25">
      <c r="A5862" s="7" t="s">
        <v>12935</v>
      </c>
      <c r="B5862" s="7" t="s">
        <v>48</v>
      </c>
      <c r="C5862" s="7" t="s">
        <v>21</v>
      </c>
      <c r="D5862" s="7" t="s">
        <v>22</v>
      </c>
      <c r="E5862" s="7" t="s">
        <v>17</v>
      </c>
      <c r="F5862" s="8">
        <v>45414.306250000001</v>
      </c>
      <c r="G5862" s="8">
        <v>45414.365277777775</v>
      </c>
      <c r="H5862" s="7">
        <v>85</v>
      </c>
      <c r="I5862" s="7">
        <v>16.91</v>
      </c>
      <c r="J5862" s="7">
        <v>8</v>
      </c>
      <c r="K5862" s="7">
        <v>135.28</v>
      </c>
      <c r="L5862" s="7" t="s">
        <v>27</v>
      </c>
      <c r="M5862" s="9">
        <v>2</v>
      </c>
      <c r="N5862" s="6" t="str">
        <f>IF(ev_charging_network_usage_!$I5862&lt;=10,"Low",IF(ev_charging_network_usage_!$I5862&lt;=30,"Medium","High"))</f>
        <v>Medium</v>
      </c>
      <c r="O5862" s="6" t="str">
        <f t="shared" si="369"/>
        <v>Low Satisfaction</v>
      </c>
      <c r="P5862" s="6" t="str">
        <f>IF(ev_charging_network_usage_!$H5862&lt;30,"Short Charging",IF(ev_charging_network_usage_!$H5862&lt;=60,"Medium Charging","Long Charging"))</f>
        <v>Long Charging</v>
      </c>
      <c r="Q5862" s="6">
        <f t="shared" si="368"/>
        <v>1</v>
      </c>
      <c r="R5862" s="30">
        <f t="shared" si="366"/>
        <v>0.30625000000000002</v>
      </c>
      <c r="S5862" s="28">
        <f t="shared" si="367"/>
        <v>45414</v>
      </c>
      <c r="T5862" s="28"/>
    </row>
    <row r="5863" spans="1:20" ht="13.2" x14ac:dyDescent="0.25">
      <c r="A5863" s="3" t="s">
        <v>12936</v>
      </c>
      <c r="B5863" s="3" t="s">
        <v>78</v>
      </c>
      <c r="C5863" s="3" t="s">
        <v>30</v>
      </c>
      <c r="D5863" s="3" t="s">
        <v>16</v>
      </c>
      <c r="E5863" s="3" t="s">
        <v>17</v>
      </c>
      <c r="F5863" s="3" t="s">
        <v>12937</v>
      </c>
      <c r="G5863" s="3" t="s">
        <v>12938</v>
      </c>
      <c r="H5863" s="3">
        <v>88</v>
      </c>
      <c r="I5863" s="3">
        <v>16.399999999999999</v>
      </c>
      <c r="J5863" s="3">
        <v>15</v>
      </c>
      <c r="K5863" s="3">
        <v>246</v>
      </c>
      <c r="L5863" s="3" t="s">
        <v>23</v>
      </c>
      <c r="M5863" s="5">
        <v>3</v>
      </c>
      <c r="N5863" s="6" t="str">
        <f>IF(ev_charging_network_usage_!$I5863&lt;=10,"Low",IF(ev_charging_network_usage_!$I5863&lt;=30,"Medium","High"))</f>
        <v>Medium</v>
      </c>
      <c r="O5863" s="6" t="str">
        <f t="shared" si="369"/>
        <v>Medium Satisfaction</v>
      </c>
      <c r="P5863" s="6" t="str">
        <f>IF(ev_charging_network_usage_!$H5863&lt;30,"Short Charging",IF(ev_charging_network_usage_!$H5863&lt;=60,"Medium Charging","Long Charging"))</f>
        <v>Long Charging</v>
      </c>
      <c r="Q5863" s="6">
        <f t="shared" si="368"/>
        <v>2</v>
      </c>
      <c r="R5863" s="30">
        <f t="shared" si="366"/>
        <v>6.8750000000000006E-2</v>
      </c>
      <c r="S5863" s="28">
        <f t="shared" si="367"/>
        <v>44998</v>
      </c>
      <c r="T5863" s="28"/>
    </row>
    <row r="5864" spans="1:20" ht="13.2" x14ac:dyDescent="0.25">
      <c r="A5864" s="7" t="s">
        <v>12939</v>
      </c>
      <c r="B5864" s="7" t="s">
        <v>78</v>
      </c>
      <c r="C5864" s="7" t="s">
        <v>21</v>
      </c>
      <c r="D5864" s="7" t="s">
        <v>22</v>
      </c>
      <c r="E5864" s="7" t="s">
        <v>17</v>
      </c>
      <c r="F5864" s="7" t="s">
        <v>12940</v>
      </c>
      <c r="G5864" s="7" t="s">
        <v>12941</v>
      </c>
      <c r="H5864" s="7">
        <v>86</v>
      </c>
      <c r="I5864" s="7">
        <v>35.11</v>
      </c>
      <c r="J5864" s="7">
        <v>8</v>
      </c>
      <c r="K5864" s="7">
        <v>280.88</v>
      </c>
      <c r="L5864" s="7" t="s">
        <v>18</v>
      </c>
      <c r="M5864" s="9">
        <v>3</v>
      </c>
      <c r="N5864" s="6" t="str">
        <f>IF(ev_charging_network_usage_!$I5864&lt;=10,"Low",IF(ev_charging_network_usage_!$I5864&lt;=30,"Medium","High"))</f>
        <v>High</v>
      </c>
      <c r="O5864" s="6" t="str">
        <f t="shared" si="369"/>
        <v>Medium Satisfaction</v>
      </c>
      <c r="P5864" s="6" t="str">
        <f>IF(ev_charging_network_usage_!$H5864&lt;30,"Short Charging",IF(ev_charging_network_usage_!$H5864&lt;=60,"Medium Charging","Long Charging"))</f>
        <v>Long Charging</v>
      </c>
      <c r="Q5864" s="6">
        <f t="shared" si="368"/>
        <v>1</v>
      </c>
      <c r="R5864" s="30">
        <f t="shared" si="366"/>
        <v>2.6388888888888889E-2</v>
      </c>
      <c r="S5864" s="28">
        <f t="shared" si="367"/>
        <v>45549</v>
      </c>
      <c r="T5864" s="28"/>
    </row>
    <row r="5865" spans="1:20" ht="13.2" x14ac:dyDescent="0.25">
      <c r="A5865" s="3" t="s">
        <v>12942</v>
      </c>
      <c r="B5865" s="3" t="s">
        <v>20</v>
      </c>
      <c r="C5865" s="3" t="s">
        <v>15</v>
      </c>
      <c r="D5865" s="3" t="s">
        <v>16</v>
      </c>
      <c r="E5865" s="3" t="s">
        <v>17</v>
      </c>
      <c r="F5865" s="3" t="s">
        <v>12943</v>
      </c>
      <c r="G5865" s="3" t="s">
        <v>12944</v>
      </c>
      <c r="H5865" s="3">
        <v>48</v>
      </c>
      <c r="I5865" s="3">
        <v>19.7</v>
      </c>
      <c r="J5865" s="3">
        <v>15</v>
      </c>
      <c r="K5865" s="3">
        <v>295.5</v>
      </c>
      <c r="L5865" s="3" t="s">
        <v>27</v>
      </c>
      <c r="M5865" s="5">
        <v>2</v>
      </c>
      <c r="N5865" s="6" t="str">
        <f>IF(ev_charging_network_usage_!$I5865&lt;=10,"Low",IF(ev_charging_network_usage_!$I5865&lt;=30,"Medium","High"))</f>
        <v>Medium</v>
      </c>
      <c r="O5865" s="6" t="str">
        <f t="shared" si="369"/>
        <v>Low Satisfaction</v>
      </c>
      <c r="P5865" s="6" t="str">
        <f>IF(ev_charging_network_usage_!$H5865&lt;30,"Short Charging",IF(ev_charging_network_usage_!$H5865&lt;=60,"Medium Charging","Long Charging"))</f>
        <v>Medium Charging</v>
      </c>
      <c r="Q5865" s="6">
        <f t="shared" si="368"/>
        <v>3</v>
      </c>
      <c r="R5865" s="30">
        <f t="shared" si="366"/>
        <v>0.12291666666666666</v>
      </c>
      <c r="S5865" s="28">
        <f t="shared" si="367"/>
        <v>45196</v>
      </c>
      <c r="T5865" s="28"/>
    </row>
    <row r="5866" spans="1:20" ht="13.2" x14ac:dyDescent="0.25">
      <c r="A5866" s="7" t="s">
        <v>12945</v>
      </c>
      <c r="B5866" s="7" t="s">
        <v>48</v>
      </c>
      <c r="C5866" s="7" t="s">
        <v>15</v>
      </c>
      <c r="D5866" s="7" t="s">
        <v>31</v>
      </c>
      <c r="E5866" s="7" t="s">
        <v>17</v>
      </c>
      <c r="F5866" s="8">
        <v>45422.742361111108</v>
      </c>
      <c r="G5866" s="8">
        <v>45422.75</v>
      </c>
      <c r="H5866" s="7">
        <v>11</v>
      </c>
      <c r="I5866" s="7">
        <v>3.86</v>
      </c>
      <c r="J5866" s="7">
        <v>10</v>
      </c>
      <c r="K5866" s="7">
        <v>38.6</v>
      </c>
      <c r="L5866" s="7" t="s">
        <v>18</v>
      </c>
      <c r="M5866" s="9">
        <v>2</v>
      </c>
      <c r="N5866" s="6" t="str">
        <f>IF(ev_charging_network_usage_!$I5866&lt;=10,"Low",IF(ev_charging_network_usage_!$I5866&lt;=30,"Medium","High"))</f>
        <v>Low</v>
      </c>
      <c r="O5866" s="6" t="str">
        <f t="shared" si="369"/>
        <v>Low Satisfaction</v>
      </c>
      <c r="P5866" s="6" t="str">
        <f>IF(ev_charging_network_usage_!$H5866&lt;30,"Short Charging",IF(ev_charging_network_usage_!$H5866&lt;=60,"Medium Charging","Long Charging"))</f>
        <v>Short Charging</v>
      </c>
      <c r="Q5866" s="6">
        <f t="shared" si="368"/>
        <v>3</v>
      </c>
      <c r="R5866" s="30">
        <f t="shared" si="366"/>
        <v>0.74236111111111114</v>
      </c>
      <c r="S5866" s="28">
        <f t="shared" si="367"/>
        <v>45422</v>
      </c>
      <c r="T5866" s="28"/>
    </row>
    <row r="5867" spans="1:20" ht="13.2" x14ac:dyDescent="0.25">
      <c r="A5867" s="3" t="s">
        <v>12946</v>
      </c>
      <c r="B5867" s="3" t="s">
        <v>59</v>
      </c>
      <c r="C5867" s="3" t="s">
        <v>15</v>
      </c>
      <c r="D5867" s="3" t="s">
        <v>22</v>
      </c>
      <c r="E5867" s="3" t="s">
        <v>35</v>
      </c>
      <c r="F5867" s="3" t="s">
        <v>12947</v>
      </c>
      <c r="G5867" s="3" t="s">
        <v>12948</v>
      </c>
      <c r="H5867" s="3">
        <v>114</v>
      </c>
      <c r="I5867" s="3">
        <v>49.64</v>
      </c>
      <c r="J5867" s="3">
        <v>15</v>
      </c>
      <c r="K5867" s="3">
        <v>744.6</v>
      </c>
      <c r="L5867" s="3" t="s">
        <v>27</v>
      </c>
      <c r="M5867" s="5">
        <v>3</v>
      </c>
      <c r="N5867" s="6" t="str">
        <f>IF(ev_charging_network_usage_!$I5867&lt;=10,"Low",IF(ev_charging_network_usage_!$I5867&lt;=30,"Medium","High"))</f>
        <v>High</v>
      </c>
      <c r="O5867" s="6" t="str">
        <f t="shared" si="369"/>
        <v>Medium Satisfaction</v>
      </c>
      <c r="P5867" s="6" t="str">
        <f>IF(ev_charging_network_usage_!$H5867&lt;30,"Short Charging",IF(ev_charging_network_usage_!$H5867&lt;=60,"Medium Charging","Long Charging"))</f>
        <v>Long Charging</v>
      </c>
      <c r="Q5867" s="6">
        <f t="shared" si="368"/>
        <v>3</v>
      </c>
      <c r="R5867" s="30">
        <f t="shared" si="366"/>
        <v>0.83194444444444449</v>
      </c>
      <c r="S5867" s="28">
        <f t="shared" si="367"/>
        <v>45369</v>
      </c>
      <c r="T5867" s="28"/>
    </row>
    <row r="5868" spans="1:20" ht="13.2" x14ac:dyDescent="0.25">
      <c r="A5868" s="7" t="s">
        <v>12949</v>
      </c>
      <c r="B5868" s="7" t="s">
        <v>43</v>
      </c>
      <c r="C5868" s="7" t="s">
        <v>15</v>
      </c>
      <c r="D5868" s="7" t="s">
        <v>31</v>
      </c>
      <c r="E5868" s="7" t="s">
        <v>35</v>
      </c>
      <c r="F5868" s="7" t="s">
        <v>12950</v>
      </c>
      <c r="G5868" s="7" t="s">
        <v>12951</v>
      </c>
      <c r="H5868" s="7">
        <v>15</v>
      </c>
      <c r="I5868" s="7">
        <v>54.52</v>
      </c>
      <c r="J5868" s="7">
        <v>10</v>
      </c>
      <c r="K5868" s="7">
        <v>545.20000000000005</v>
      </c>
      <c r="L5868" s="7" t="s">
        <v>27</v>
      </c>
      <c r="M5868" s="9">
        <v>3</v>
      </c>
      <c r="N5868" s="6" t="str">
        <f>IF(ev_charging_network_usage_!$I5868&lt;=10,"Low",IF(ev_charging_network_usage_!$I5868&lt;=30,"Medium","High"))</f>
        <v>High</v>
      </c>
      <c r="O5868" s="6" t="str">
        <f t="shared" si="369"/>
        <v>Medium Satisfaction</v>
      </c>
      <c r="P5868" s="6" t="str">
        <f>IF(ev_charging_network_usage_!$H5868&lt;30,"Short Charging",IF(ev_charging_network_usage_!$H5868&lt;=60,"Medium Charging","Long Charging"))</f>
        <v>Short Charging</v>
      </c>
      <c r="Q5868" s="6">
        <f t="shared" si="368"/>
        <v>3</v>
      </c>
      <c r="R5868" s="30">
        <f t="shared" si="366"/>
        <v>0.67152777777777772</v>
      </c>
      <c r="S5868" s="28">
        <f t="shared" si="367"/>
        <v>45308</v>
      </c>
      <c r="T5868" s="28"/>
    </row>
    <row r="5869" spans="1:20" ht="13.2" x14ac:dyDescent="0.25">
      <c r="A5869" s="3" t="s">
        <v>12952</v>
      </c>
      <c r="B5869" s="3" t="s">
        <v>29</v>
      </c>
      <c r="C5869" s="3" t="s">
        <v>30</v>
      </c>
      <c r="D5869" s="3" t="s">
        <v>31</v>
      </c>
      <c r="E5869" s="3" t="s">
        <v>35</v>
      </c>
      <c r="F5869" s="4">
        <v>45058.229861111111</v>
      </c>
      <c r="G5869" s="4">
        <v>45058.243750000001</v>
      </c>
      <c r="H5869" s="3">
        <v>20</v>
      </c>
      <c r="I5869" s="3">
        <v>41.26</v>
      </c>
      <c r="J5869" s="3">
        <v>12</v>
      </c>
      <c r="K5869" s="3">
        <v>495.12</v>
      </c>
      <c r="L5869" s="3" t="s">
        <v>27</v>
      </c>
      <c r="M5869" s="5">
        <v>5</v>
      </c>
      <c r="N5869" s="6" t="str">
        <f>IF(ev_charging_network_usage_!$I5869&lt;=10,"Low",IF(ev_charging_network_usage_!$I5869&lt;=30,"Medium","High"))</f>
        <v>High</v>
      </c>
      <c r="O5869" s="6" t="str">
        <f t="shared" si="369"/>
        <v>High Satisfaction</v>
      </c>
      <c r="P5869" s="6" t="str">
        <f>IF(ev_charging_network_usage_!$H5869&lt;30,"Short Charging",IF(ev_charging_network_usage_!$H5869&lt;=60,"Medium Charging","Long Charging"))</f>
        <v>Short Charging</v>
      </c>
      <c r="Q5869" s="6">
        <f t="shared" si="368"/>
        <v>2</v>
      </c>
      <c r="R5869" s="30">
        <f t="shared" si="366"/>
        <v>0.2298611111111111</v>
      </c>
      <c r="S5869" s="28">
        <f t="shared" si="367"/>
        <v>45058</v>
      </c>
      <c r="T5869" s="28"/>
    </row>
    <row r="5870" spans="1:20" ht="13.2" x14ac:dyDescent="0.25">
      <c r="A5870" s="7" t="s">
        <v>12953</v>
      </c>
      <c r="B5870" s="7" t="s">
        <v>29</v>
      </c>
      <c r="C5870" s="7" t="s">
        <v>15</v>
      </c>
      <c r="D5870" s="7" t="s">
        <v>22</v>
      </c>
      <c r="E5870" s="7" t="s">
        <v>35</v>
      </c>
      <c r="F5870" s="7" t="s">
        <v>12954</v>
      </c>
      <c r="G5870" s="7" t="s">
        <v>12955</v>
      </c>
      <c r="H5870" s="7">
        <v>30</v>
      </c>
      <c r="I5870" s="7">
        <v>10.7</v>
      </c>
      <c r="J5870" s="7">
        <v>10</v>
      </c>
      <c r="K5870" s="7">
        <v>107</v>
      </c>
      <c r="L5870" s="7" t="s">
        <v>23</v>
      </c>
      <c r="M5870" s="9">
        <v>3</v>
      </c>
      <c r="N5870" s="6" t="str">
        <f>IF(ev_charging_network_usage_!$I5870&lt;=10,"Low",IF(ev_charging_network_usage_!$I5870&lt;=30,"Medium","High"))</f>
        <v>Medium</v>
      </c>
      <c r="O5870" s="6" t="str">
        <f t="shared" si="369"/>
        <v>Medium Satisfaction</v>
      </c>
      <c r="P5870" s="6" t="str">
        <f>IF(ev_charging_network_usage_!$H5870&lt;30,"Short Charging",IF(ev_charging_network_usage_!$H5870&lt;=60,"Medium Charging","Long Charging"))</f>
        <v>Medium Charging</v>
      </c>
      <c r="Q5870" s="6">
        <f t="shared" si="368"/>
        <v>3</v>
      </c>
      <c r="R5870" s="30">
        <f t="shared" si="366"/>
        <v>0.4375</v>
      </c>
      <c r="S5870" s="28">
        <f t="shared" si="367"/>
        <v>45012</v>
      </c>
      <c r="T5870" s="28"/>
    </row>
    <row r="5871" spans="1:20" ht="13.2" x14ac:dyDescent="0.25">
      <c r="A5871" s="3" t="s">
        <v>12956</v>
      </c>
      <c r="B5871" s="3" t="s">
        <v>78</v>
      </c>
      <c r="C5871" s="3" t="s">
        <v>21</v>
      </c>
      <c r="D5871" s="3" t="s">
        <v>34</v>
      </c>
      <c r="E5871" s="3" t="s">
        <v>35</v>
      </c>
      <c r="F5871" s="3" t="s">
        <v>12957</v>
      </c>
      <c r="G5871" s="3" t="s">
        <v>12958</v>
      </c>
      <c r="H5871" s="3">
        <v>60</v>
      </c>
      <c r="I5871" s="3">
        <v>26.99</v>
      </c>
      <c r="J5871" s="3">
        <v>15</v>
      </c>
      <c r="K5871" s="3">
        <v>404.85</v>
      </c>
      <c r="L5871" s="3" t="s">
        <v>27</v>
      </c>
      <c r="M5871" s="5">
        <v>1</v>
      </c>
      <c r="N5871" s="6" t="str">
        <f>IF(ev_charging_network_usage_!$I5871&lt;=10,"Low",IF(ev_charging_network_usage_!$I5871&lt;=30,"Medium","High"))</f>
        <v>Medium</v>
      </c>
      <c r="O5871" s="6" t="str">
        <f t="shared" si="369"/>
        <v>Low Satisfaction</v>
      </c>
      <c r="P5871" s="6" t="str">
        <f>IF(ev_charging_network_usage_!$H5871&lt;30,"Short Charging",IF(ev_charging_network_usage_!$H5871&lt;=60,"Medium Charging","Long Charging"))</f>
        <v>Medium Charging</v>
      </c>
      <c r="Q5871" s="6">
        <f t="shared" si="368"/>
        <v>1</v>
      </c>
      <c r="R5871" s="30">
        <f t="shared" si="366"/>
        <v>0.27013888888888887</v>
      </c>
      <c r="S5871" s="28">
        <f t="shared" si="367"/>
        <v>44979</v>
      </c>
      <c r="T5871" s="28"/>
    </row>
    <row r="5872" spans="1:20" ht="13.2" x14ac:dyDescent="0.25">
      <c r="A5872" s="7" t="s">
        <v>12959</v>
      </c>
      <c r="B5872" s="7" t="s">
        <v>14</v>
      </c>
      <c r="C5872" s="7" t="s">
        <v>30</v>
      </c>
      <c r="D5872" s="7" t="s">
        <v>22</v>
      </c>
      <c r="E5872" s="7" t="s">
        <v>35</v>
      </c>
      <c r="F5872" s="7" t="s">
        <v>12960</v>
      </c>
      <c r="G5872" s="7" t="s">
        <v>12961</v>
      </c>
      <c r="H5872" s="7">
        <v>95</v>
      </c>
      <c r="I5872" s="7">
        <v>46.67</v>
      </c>
      <c r="J5872" s="7">
        <v>10</v>
      </c>
      <c r="K5872" s="7">
        <v>466.7</v>
      </c>
      <c r="L5872" s="7" t="s">
        <v>23</v>
      </c>
      <c r="M5872" s="9">
        <v>1</v>
      </c>
      <c r="N5872" s="6" t="str">
        <f>IF(ev_charging_network_usage_!$I5872&lt;=10,"Low",IF(ev_charging_network_usage_!$I5872&lt;=30,"Medium","High"))</f>
        <v>High</v>
      </c>
      <c r="O5872" s="6" t="str">
        <f t="shared" si="369"/>
        <v>Low Satisfaction</v>
      </c>
      <c r="P5872" s="6" t="str">
        <f>IF(ev_charging_network_usage_!$H5872&lt;30,"Short Charging",IF(ev_charging_network_usage_!$H5872&lt;=60,"Medium Charging","Long Charging"))</f>
        <v>Long Charging</v>
      </c>
      <c r="Q5872" s="6">
        <f t="shared" si="368"/>
        <v>2</v>
      </c>
      <c r="R5872" s="30">
        <f t="shared" si="366"/>
        <v>0.94097222222222221</v>
      </c>
      <c r="S5872" s="28">
        <f t="shared" si="367"/>
        <v>44983</v>
      </c>
      <c r="T5872" s="28"/>
    </row>
    <row r="5873" spans="1:20" ht="13.2" x14ac:dyDescent="0.25">
      <c r="A5873" s="3" t="s">
        <v>12962</v>
      </c>
      <c r="B5873" s="3" t="s">
        <v>20</v>
      </c>
      <c r="C5873" s="3" t="s">
        <v>21</v>
      </c>
      <c r="D5873" s="3" t="s">
        <v>31</v>
      </c>
      <c r="E5873" s="3" t="s">
        <v>17</v>
      </c>
      <c r="F5873" s="3" t="s">
        <v>12963</v>
      </c>
      <c r="G5873" s="3" t="s">
        <v>12964</v>
      </c>
      <c r="H5873" s="3">
        <v>82</v>
      </c>
      <c r="I5873" s="3">
        <v>32.94</v>
      </c>
      <c r="J5873" s="3">
        <v>8</v>
      </c>
      <c r="K5873" s="3">
        <v>263.52</v>
      </c>
      <c r="L5873" s="3" t="s">
        <v>23</v>
      </c>
      <c r="M5873" s="5">
        <v>1</v>
      </c>
      <c r="N5873" s="6" t="str">
        <f>IF(ev_charging_network_usage_!$I5873&lt;=10,"Low",IF(ev_charging_network_usage_!$I5873&lt;=30,"Medium","High"))</f>
        <v>High</v>
      </c>
      <c r="O5873" s="6" t="str">
        <f t="shared" si="369"/>
        <v>Low Satisfaction</v>
      </c>
      <c r="P5873" s="6" t="str">
        <f>IF(ev_charging_network_usage_!$H5873&lt;30,"Short Charging",IF(ev_charging_network_usage_!$H5873&lt;=60,"Medium Charging","Long Charging"))</f>
        <v>Long Charging</v>
      </c>
      <c r="Q5873" s="6">
        <f t="shared" si="368"/>
        <v>1</v>
      </c>
      <c r="R5873" s="30">
        <f t="shared" si="366"/>
        <v>0.8666666666666667</v>
      </c>
      <c r="S5873" s="28">
        <f t="shared" si="367"/>
        <v>45163</v>
      </c>
      <c r="T5873" s="28"/>
    </row>
    <row r="5874" spans="1:20" ht="13.2" x14ac:dyDescent="0.25">
      <c r="A5874" s="7" t="s">
        <v>12965</v>
      </c>
      <c r="B5874" s="7" t="s">
        <v>55</v>
      </c>
      <c r="C5874" s="7" t="s">
        <v>21</v>
      </c>
      <c r="D5874" s="7" t="s">
        <v>31</v>
      </c>
      <c r="E5874" s="7" t="s">
        <v>35</v>
      </c>
      <c r="F5874" s="8">
        <v>45362.529166666667</v>
      </c>
      <c r="G5874" s="8">
        <v>45362.594444444447</v>
      </c>
      <c r="H5874" s="7">
        <v>94</v>
      </c>
      <c r="I5874" s="7">
        <v>8.18</v>
      </c>
      <c r="J5874" s="7">
        <v>12</v>
      </c>
      <c r="K5874" s="7">
        <v>98.16</v>
      </c>
      <c r="L5874" s="7" t="s">
        <v>27</v>
      </c>
      <c r="M5874" s="9">
        <v>5</v>
      </c>
      <c r="N5874" s="6" t="str">
        <f>IF(ev_charging_network_usage_!$I5874&lt;=10,"Low",IF(ev_charging_network_usage_!$I5874&lt;=30,"Medium","High"))</f>
        <v>Low</v>
      </c>
      <c r="O5874" s="6" t="str">
        <f t="shared" si="369"/>
        <v>High Satisfaction</v>
      </c>
      <c r="P5874" s="6" t="str">
        <f>IF(ev_charging_network_usage_!$H5874&lt;30,"Short Charging",IF(ev_charging_network_usage_!$H5874&lt;=60,"Medium Charging","Long Charging"))</f>
        <v>Long Charging</v>
      </c>
      <c r="Q5874" s="6">
        <f t="shared" si="368"/>
        <v>1</v>
      </c>
      <c r="R5874" s="30">
        <f t="shared" si="366"/>
        <v>0.52916666666666667</v>
      </c>
      <c r="S5874" s="28">
        <f t="shared" si="367"/>
        <v>45362</v>
      </c>
      <c r="T5874" s="28"/>
    </row>
    <row r="5875" spans="1:20" ht="13.2" x14ac:dyDescent="0.25">
      <c r="A5875" s="3" t="s">
        <v>12966</v>
      </c>
      <c r="B5875" s="3" t="s">
        <v>14</v>
      </c>
      <c r="C5875" s="3" t="s">
        <v>15</v>
      </c>
      <c r="D5875" s="3" t="s">
        <v>16</v>
      </c>
      <c r="E5875" s="3" t="s">
        <v>17</v>
      </c>
      <c r="F5875" s="4">
        <v>45202.027083333334</v>
      </c>
      <c r="G5875" s="4">
        <v>45202.072916666664</v>
      </c>
      <c r="H5875" s="3">
        <v>66</v>
      </c>
      <c r="I5875" s="3">
        <v>7.52</v>
      </c>
      <c r="J5875" s="3">
        <v>10</v>
      </c>
      <c r="K5875" s="3">
        <v>75.2</v>
      </c>
      <c r="L5875" s="3" t="s">
        <v>38</v>
      </c>
      <c r="M5875" s="5">
        <v>2</v>
      </c>
      <c r="N5875" s="6" t="str">
        <f>IF(ev_charging_network_usage_!$I5875&lt;=10,"Low",IF(ev_charging_network_usage_!$I5875&lt;=30,"Medium","High"))</f>
        <v>Low</v>
      </c>
      <c r="O5875" s="6" t="str">
        <f t="shared" si="369"/>
        <v>Low Satisfaction</v>
      </c>
      <c r="P5875" s="6" t="str">
        <f>IF(ev_charging_network_usage_!$H5875&lt;30,"Short Charging",IF(ev_charging_network_usage_!$H5875&lt;=60,"Medium Charging","Long Charging"))</f>
        <v>Long Charging</v>
      </c>
      <c r="Q5875" s="6">
        <f t="shared" si="368"/>
        <v>3</v>
      </c>
      <c r="R5875" s="30">
        <f t="shared" si="366"/>
        <v>2.7083333333333334E-2</v>
      </c>
      <c r="S5875" s="28">
        <f t="shared" si="367"/>
        <v>45202</v>
      </c>
      <c r="T5875" s="28"/>
    </row>
    <row r="5876" spans="1:20" ht="13.2" x14ac:dyDescent="0.25">
      <c r="A5876" s="7" t="s">
        <v>12967</v>
      </c>
      <c r="B5876" s="7" t="s">
        <v>78</v>
      </c>
      <c r="C5876" s="7" t="s">
        <v>21</v>
      </c>
      <c r="D5876" s="7" t="s">
        <v>22</v>
      </c>
      <c r="E5876" s="7" t="s">
        <v>35</v>
      </c>
      <c r="F5876" s="8">
        <v>45170.594444444447</v>
      </c>
      <c r="G5876" s="8">
        <v>45170.674305555556</v>
      </c>
      <c r="H5876" s="7">
        <v>115</v>
      </c>
      <c r="I5876" s="7">
        <v>25.52</v>
      </c>
      <c r="J5876" s="7">
        <v>10</v>
      </c>
      <c r="K5876" s="7">
        <v>255.2</v>
      </c>
      <c r="L5876" s="7" t="s">
        <v>27</v>
      </c>
      <c r="M5876" s="9">
        <v>1</v>
      </c>
      <c r="N5876" s="6" t="str">
        <f>IF(ev_charging_network_usage_!$I5876&lt;=10,"Low",IF(ev_charging_network_usage_!$I5876&lt;=30,"Medium","High"))</f>
        <v>Medium</v>
      </c>
      <c r="O5876" s="6" t="str">
        <f t="shared" si="369"/>
        <v>Low Satisfaction</v>
      </c>
      <c r="P5876" s="6" t="str">
        <f>IF(ev_charging_network_usage_!$H5876&lt;30,"Short Charging",IF(ev_charging_network_usage_!$H5876&lt;=60,"Medium Charging","Long Charging"))</f>
        <v>Long Charging</v>
      </c>
      <c r="Q5876" s="6">
        <f t="shared" si="368"/>
        <v>1</v>
      </c>
      <c r="R5876" s="30">
        <f t="shared" si="366"/>
        <v>0.59444444444444444</v>
      </c>
      <c r="S5876" s="28">
        <f t="shared" si="367"/>
        <v>45170</v>
      </c>
      <c r="T5876" s="28"/>
    </row>
    <row r="5877" spans="1:20" ht="13.2" x14ac:dyDescent="0.25">
      <c r="A5877" s="3" t="s">
        <v>12968</v>
      </c>
      <c r="B5877" s="3" t="s">
        <v>59</v>
      </c>
      <c r="C5877" s="3" t="s">
        <v>15</v>
      </c>
      <c r="D5877" s="3" t="s">
        <v>16</v>
      </c>
      <c r="E5877" s="3" t="s">
        <v>17</v>
      </c>
      <c r="F5877" s="3" t="s">
        <v>12969</v>
      </c>
      <c r="G5877" s="3" t="s">
        <v>12970</v>
      </c>
      <c r="H5877" s="3">
        <v>18</v>
      </c>
      <c r="I5877" s="3">
        <v>47.39</v>
      </c>
      <c r="J5877" s="3">
        <v>8</v>
      </c>
      <c r="K5877" s="3">
        <v>379.12</v>
      </c>
      <c r="L5877" s="3" t="s">
        <v>27</v>
      </c>
      <c r="M5877" s="5">
        <v>2</v>
      </c>
      <c r="N5877" s="6" t="str">
        <f>IF(ev_charging_network_usage_!$I5877&lt;=10,"Low",IF(ev_charging_network_usage_!$I5877&lt;=30,"Medium","High"))</f>
        <v>High</v>
      </c>
      <c r="O5877" s="6" t="str">
        <f t="shared" si="369"/>
        <v>Low Satisfaction</v>
      </c>
      <c r="P5877" s="6" t="str">
        <f>IF(ev_charging_network_usage_!$H5877&lt;30,"Short Charging",IF(ev_charging_network_usage_!$H5877&lt;=60,"Medium Charging","Long Charging"))</f>
        <v>Short Charging</v>
      </c>
      <c r="Q5877" s="6">
        <f t="shared" si="368"/>
        <v>3</v>
      </c>
      <c r="R5877" s="30">
        <f t="shared" si="366"/>
        <v>0.99791666666666667</v>
      </c>
      <c r="S5877" s="28">
        <f t="shared" si="367"/>
        <v>44984</v>
      </c>
      <c r="T5877" s="28"/>
    </row>
    <row r="5878" spans="1:20" ht="13.2" x14ac:dyDescent="0.25">
      <c r="A5878" s="7" t="s">
        <v>12971</v>
      </c>
      <c r="B5878" s="7" t="s">
        <v>55</v>
      </c>
      <c r="C5878" s="7" t="s">
        <v>30</v>
      </c>
      <c r="D5878" s="7" t="s">
        <v>31</v>
      </c>
      <c r="E5878" s="7" t="s">
        <v>35</v>
      </c>
      <c r="F5878" s="8">
        <v>45358.708333333336</v>
      </c>
      <c r="G5878" s="8">
        <v>45358.780555555553</v>
      </c>
      <c r="H5878" s="7">
        <v>104</v>
      </c>
      <c r="I5878" s="7">
        <v>6.19</v>
      </c>
      <c r="J5878" s="7">
        <v>15</v>
      </c>
      <c r="K5878" s="7">
        <v>92.85</v>
      </c>
      <c r="L5878" s="7" t="s">
        <v>23</v>
      </c>
      <c r="M5878" s="9">
        <v>2</v>
      </c>
      <c r="N5878" s="6" t="str">
        <f>IF(ev_charging_network_usage_!$I5878&lt;=10,"Low",IF(ev_charging_network_usage_!$I5878&lt;=30,"Medium","High"))</f>
        <v>Low</v>
      </c>
      <c r="O5878" s="6" t="str">
        <f t="shared" si="369"/>
        <v>Low Satisfaction</v>
      </c>
      <c r="P5878" s="6" t="str">
        <f>IF(ev_charging_network_usage_!$H5878&lt;30,"Short Charging",IF(ev_charging_network_usage_!$H5878&lt;=60,"Medium Charging","Long Charging"))</f>
        <v>Long Charging</v>
      </c>
      <c r="Q5878" s="6">
        <f t="shared" si="368"/>
        <v>2</v>
      </c>
      <c r="R5878" s="30">
        <f t="shared" si="366"/>
        <v>0.70833333333333337</v>
      </c>
      <c r="S5878" s="28">
        <f t="shared" si="367"/>
        <v>45358</v>
      </c>
      <c r="T5878" s="28"/>
    </row>
    <row r="5879" spans="1:20" ht="13.2" x14ac:dyDescent="0.25">
      <c r="A5879" s="3" t="s">
        <v>12972</v>
      </c>
      <c r="B5879" s="3" t="s">
        <v>43</v>
      </c>
      <c r="C5879" s="3" t="s">
        <v>15</v>
      </c>
      <c r="D5879" s="3" t="s">
        <v>34</v>
      </c>
      <c r="E5879" s="3" t="s">
        <v>35</v>
      </c>
      <c r="F5879" s="3" t="s">
        <v>12973</v>
      </c>
      <c r="G5879" s="3" t="s">
        <v>12974</v>
      </c>
      <c r="H5879" s="3">
        <v>66</v>
      </c>
      <c r="I5879" s="3">
        <v>44.87</v>
      </c>
      <c r="J5879" s="3">
        <v>15</v>
      </c>
      <c r="K5879" s="3">
        <v>673.05</v>
      </c>
      <c r="L5879" s="3" t="s">
        <v>23</v>
      </c>
      <c r="M5879" s="5">
        <v>1</v>
      </c>
      <c r="N5879" s="6" t="str">
        <f>IF(ev_charging_network_usage_!$I5879&lt;=10,"Low",IF(ev_charging_network_usage_!$I5879&lt;=30,"Medium","High"))</f>
        <v>High</v>
      </c>
      <c r="O5879" s="6" t="str">
        <f t="shared" si="369"/>
        <v>Low Satisfaction</v>
      </c>
      <c r="P5879" s="6" t="str">
        <f>IF(ev_charging_network_usage_!$H5879&lt;30,"Short Charging",IF(ev_charging_network_usage_!$H5879&lt;=60,"Medium Charging","Long Charging"))</f>
        <v>Long Charging</v>
      </c>
      <c r="Q5879" s="6">
        <f t="shared" si="368"/>
        <v>3</v>
      </c>
      <c r="R5879" s="30">
        <f t="shared" si="366"/>
        <v>0.62152777777777779</v>
      </c>
      <c r="S5879" s="28">
        <f t="shared" si="367"/>
        <v>45583</v>
      </c>
      <c r="T5879" s="28"/>
    </row>
    <row r="5880" spans="1:20" ht="13.2" x14ac:dyDescent="0.25">
      <c r="A5880" s="7" t="s">
        <v>12975</v>
      </c>
      <c r="B5880" s="7" t="s">
        <v>59</v>
      </c>
      <c r="C5880" s="7" t="s">
        <v>30</v>
      </c>
      <c r="D5880" s="7" t="s">
        <v>31</v>
      </c>
      <c r="E5880" s="7" t="s">
        <v>17</v>
      </c>
      <c r="F5880" s="7" t="s">
        <v>6270</v>
      </c>
      <c r="G5880" s="7" t="s">
        <v>12976</v>
      </c>
      <c r="H5880" s="7">
        <v>21</v>
      </c>
      <c r="I5880" s="7">
        <v>13.37</v>
      </c>
      <c r="J5880" s="7">
        <v>15</v>
      </c>
      <c r="K5880" s="7">
        <v>200.55</v>
      </c>
      <c r="L5880" s="7" t="s">
        <v>23</v>
      </c>
      <c r="M5880" s="9">
        <v>1</v>
      </c>
      <c r="N5880" s="6" t="str">
        <f>IF(ev_charging_network_usage_!$I5880&lt;=10,"Low",IF(ev_charging_network_usage_!$I5880&lt;=30,"Medium","High"))</f>
        <v>Medium</v>
      </c>
      <c r="O5880" s="6" t="str">
        <f t="shared" si="369"/>
        <v>Low Satisfaction</v>
      </c>
      <c r="P5880" s="6" t="str">
        <f>IF(ev_charging_network_usage_!$H5880&lt;30,"Short Charging",IF(ev_charging_network_usage_!$H5880&lt;=60,"Medium Charging","Long Charging"))</f>
        <v>Short Charging</v>
      </c>
      <c r="Q5880" s="6">
        <f t="shared" si="368"/>
        <v>2</v>
      </c>
      <c r="R5880" s="30">
        <f t="shared" si="366"/>
        <v>0.19791666666666666</v>
      </c>
      <c r="S5880" s="28">
        <f t="shared" si="367"/>
        <v>45432</v>
      </c>
      <c r="T5880" s="28"/>
    </row>
    <row r="5881" spans="1:20" ht="13.2" x14ac:dyDescent="0.25">
      <c r="A5881" s="3" t="s">
        <v>12977</v>
      </c>
      <c r="B5881" s="3" t="s">
        <v>78</v>
      </c>
      <c r="C5881" s="3" t="s">
        <v>21</v>
      </c>
      <c r="D5881" s="3" t="s">
        <v>16</v>
      </c>
      <c r="E5881" s="3" t="s">
        <v>17</v>
      </c>
      <c r="F5881" s="4">
        <v>45331.03125</v>
      </c>
      <c r="G5881" s="4">
        <v>45331.057638888888</v>
      </c>
      <c r="H5881" s="3">
        <v>38</v>
      </c>
      <c r="I5881" s="3">
        <v>58.45</v>
      </c>
      <c r="J5881" s="3">
        <v>8</v>
      </c>
      <c r="K5881" s="3">
        <v>467.6</v>
      </c>
      <c r="L5881" s="3" t="s">
        <v>27</v>
      </c>
      <c r="M5881" s="5">
        <v>5</v>
      </c>
      <c r="N5881" s="6" t="str">
        <f>IF(ev_charging_network_usage_!$I5881&lt;=10,"Low",IF(ev_charging_network_usage_!$I5881&lt;=30,"Medium","High"))</f>
        <v>High</v>
      </c>
      <c r="O5881" s="6" t="str">
        <f t="shared" si="369"/>
        <v>High Satisfaction</v>
      </c>
      <c r="P5881" s="6" t="str">
        <f>IF(ev_charging_network_usage_!$H5881&lt;30,"Short Charging",IF(ev_charging_network_usage_!$H5881&lt;=60,"Medium Charging","Long Charging"))</f>
        <v>Medium Charging</v>
      </c>
      <c r="Q5881" s="6">
        <f t="shared" si="368"/>
        <v>1</v>
      </c>
      <c r="R5881" s="30">
        <f t="shared" si="366"/>
        <v>3.125E-2</v>
      </c>
      <c r="S5881" s="28">
        <f t="shared" si="367"/>
        <v>45331</v>
      </c>
      <c r="T5881" s="28"/>
    </row>
    <row r="5882" spans="1:20" ht="13.2" x14ac:dyDescent="0.25">
      <c r="A5882" s="7" t="s">
        <v>12978</v>
      </c>
      <c r="B5882" s="7" t="s">
        <v>59</v>
      </c>
      <c r="C5882" s="7" t="s">
        <v>30</v>
      </c>
      <c r="D5882" s="7" t="s">
        <v>34</v>
      </c>
      <c r="E5882" s="7" t="s">
        <v>17</v>
      </c>
      <c r="F5882" s="7" t="s">
        <v>12979</v>
      </c>
      <c r="G5882" s="7" t="s">
        <v>12980</v>
      </c>
      <c r="H5882" s="7">
        <v>78</v>
      </c>
      <c r="I5882" s="7">
        <v>59.79</v>
      </c>
      <c r="J5882" s="7">
        <v>8</v>
      </c>
      <c r="K5882" s="7">
        <v>478.32</v>
      </c>
      <c r="L5882" s="7" t="s">
        <v>18</v>
      </c>
      <c r="M5882" s="9">
        <v>4</v>
      </c>
      <c r="N5882" s="6" t="str">
        <f>IF(ev_charging_network_usage_!$I5882&lt;=10,"Low",IF(ev_charging_network_usage_!$I5882&lt;=30,"Medium","High"))</f>
        <v>High</v>
      </c>
      <c r="O5882" s="6" t="str">
        <f t="shared" si="369"/>
        <v>Medium Satisfaction</v>
      </c>
      <c r="P5882" s="6" t="str">
        <f>IF(ev_charging_network_usage_!$H5882&lt;30,"Short Charging",IF(ev_charging_network_usage_!$H5882&lt;=60,"Medium Charging","Long Charging"))</f>
        <v>Long Charging</v>
      </c>
      <c r="Q5882" s="6">
        <f t="shared" si="368"/>
        <v>2</v>
      </c>
      <c r="R5882" s="30">
        <f t="shared" si="366"/>
        <v>0.75069444444444444</v>
      </c>
      <c r="S5882" s="28">
        <f t="shared" si="367"/>
        <v>45529</v>
      </c>
      <c r="T5882" s="28"/>
    </row>
    <row r="5883" spans="1:20" ht="13.2" x14ac:dyDescent="0.25">
      <c r="A5883" s="3" t="s">
        <v>12981</v>
      </c>
      <c r="B5883" s="3" t="s">
        <v>29</v>
      </c>
      <c r="C5883" s="3" t="s">
        <v>21</v>
      </c>
      <c r="D5883" s="3" t="s">
        <v>34</v>
      </c>
      <c r="E5883" s="3" t="s">
        <v>35</v>
      </c>
      <c r="F5883" s="10">
        <v>45209.361805555556</v>
      </c>
      <c r="G5883" s="10">
        <v>45209.444444444445</v>
      </c>
      <c r="H5883" s="3">
        <v>119</v>
      </c>
      <c r="I5883" s="3">
        <v>44.77</v>
      </c>
      <c r="J5883" s="3">
        <v>15</v>
      </c>
      <c r="K5883" s="3">
        <v>671.55</v>
      </c>
      <c r="L5883" s="3" t="s">
        <v>18</v>
      </c>
      <c r="M5883" s="5">
        <v>3</v>
      </c>
      <c r="N5883" s="6" t="str">
        <f>IF(ev_charging_network_usage_!$I5883&lt;=10,"Low",IF(ev_charging_network_usage_!$I5883&lt;=30,"Medium","High"))</f>
        <v>High</v>
      </c>
      <c r="O5883" s="6" t="str">
        <f t="shared" si="369"/>
        <v>Medium Satisfaction</v>
      </c>
      <c r="P5883" s="6" t="str">
        <f>IF(ev_charging_network_usage_!$H5883&lt;30,"Short Charging",IF(ev_charging_network_usage_!$H5883&lt;=60,"Medium Charging","Long Charging"))</f>
        <v>Long Charging</v>
      </c>
      <c r="Q5883" s="6">
        <f t="shared" si="368"/>
        <v>1</v>
      </c>
      <c r="R5883" s="30">
        <f t="shared" si="366"/>
        <v>0.36180555555555555</v>
      </c>
      <c r="S5883" s="28">
        <f t="shared" si="367"/>
        <v>45209</v>
      </c>
      <c r="T5883" s="28"/>
    </row>
    <row r="5884" spans="1:20" ht="13.2" x14ac:dyDescent="0.25">
      <c r="A5884" s="7" t="s">
        <v>12982</v>
      </c>
      <c r="B5884" s="7" t="s">
        <v>78</v>
      </c>
      <c r="C5884" s="7" t="s">
        <v>15</v>
      </c>
      <c r="D5884" s="7" t="s">
        <v>16</v>
      </c>
      <c r="E5884" s="7" t="s">
        <v>35</v>
      </c>
      <c r="F5884" s="7" t="s">
        <v>12983</v>
      </c>
      <c r="G5884" s="7" t="s">
        <v>12984</v>
      </c>
      <c r="H5884" s="7">
        <v>79</v>
      </c>
      <c r="I5884" s="7">
        <v>28.23</v>
      </c>
      <c r="J5884" s="7">
        <v>12</v>
      </c>
      <c r="K5884" s="7">
        <v>338.76</v>
      </c>
      <c r="L5884" s="7" t="s">
        <v>18</v>
      </c>
      <c r="M5884" s="9">
        <v>1</v>
      </c>
      <c r="N5884" s="6" t="str">
        <f>IF(ev_charging_network_usage_!$I5884&lt;=10,"Low",IF(ev_charging_network_usage_!$I5884&lt;=30,"Medium","High"))</f>
        <v>Medium</v>
      </c>
      <c r="O5884" s="6" t="str">
        <f t="shared" si="369"/>
        <v>Low Satisfaction</v>
      </c>
      <c r="P5884" s="6" t="str">
        <f>IF(ev_charging_network_usage_!$H5884&lt;30,"Short Charging",IF(ev_charging_network_usage_!$H5884&lt;=60,"Medium Charging","Long Charging"))</f>
        <v>Long Charging</v>
      </c>
      <c r="Q5884" s="6">
        <f t="shared" si="368"/>
        <v>3</v>
      </c>
      <c r="R5884" s="30">
        <f t="shared" si="366"/>
        <v>0.70972222222222225</v>
      </c>
      <c r="S5884" s="28">
        <f t="shared" si="367"/>
        <v>45036</v>
      </c>
      <c r="T5884" s="28"/>
    </row>
    <row r="5885" spans="1:20" ht="13.2" x14ac:dyDescent="0.25">
      <c r="A5885" s="3" t="s">
        <v>12985</v>
      </c>
      <c r="B5885" s="3" t="s">
        <v>78</v>
      </c>
      <c r="C5885" s="3" t="s">
        <v>30</v>
      </c>
      <c r="D5885" s="3" t="s">
        <v>22</v>
      </c>
      <c r="E5885" s="3" t="s">
        <v>35</v>
      </c>
      <c r="F5885" s="4">
        <v>45201.801388888889</v>
      </c>
      <c r="G5885" s="4">
        <v>45201.864583333336</v>
      </c>
      <c r="H5885" s="3">
        <v>91</v>
      </c>
      <c r="I5885" s="3">
        <v>52.19</v>
      </c>
      <c r="J5885" s="3">
        <v>10</v>
      </c>
      <c r="K5885" s="3">
        <v>521.9</v>
      </c>
      <c r="L5885" s="3" t="s">
        <v>27</v>
      </c>
      <c r="M5885" s="5">
        <v>2</v>
      </c>
      <c r="N5885" s="6" t="str">
        <f>IF(ev_charging_network_usage_!$I5885&lt;=10,"Low",IF(ev_charging_network_usage_!$I5885&lt;=30,"Medium","High"))</f>
        <v>High</v>
      </c>
      <c r="O5885" s="6" t="str">
        <f t="shared" si="369"/>
        <v>Low Satisfaction</v>
      </c>
      <c r="P5885" s="6" t="str">
        <f>IF(ev_charging_network_usage_!$H5885&lt;30,"Short Charging",IF(ev_charging_network_usage_!$H5885&lt;=60,"Medium Charging","Long Charging"))</f>
        <v>Long Charging</v>
      </c>
      <c r="Q5885" s="6">
        <f t="shared" si="368"/>
        <v>2</v>
      </c>
      <c r="R5885" s="30">
        <f t="shared" si="366"/>
        <v>0.80138888888888893</v>
      </c>
      <c r="S5885" s="28">
        <f t="shared" si="367"/>
        <v>45201</v>
      </c>
      <c r="T5885" s="28"/>
    </row>
    <row r="5886" spans="1:20" ht="13.2" x14ac:dyDescent="0.25">
      <c r="A5886" s="7" t="s">
        <v>12986</v>
      </c>
      <c r="B5886" s="7" t="s">
        <v>55</v>
      </c>
      <c r="C5886" s="7" t="s">
        <v>15</v>
      </c>
      <c r="D5886" s="7" t="s">
        <v>16</v>
      </c>
      <c r="E5886" s="7" t="s">
        <v>17</v>
      </c>
      <c r="F5886" s="7" t="s">
        <v>12987</v>
      </c>
      <c r="G5886" s="7" t="s">
        <v>12988</v>
      </c>
      <c r="H5886" s="7">
        <v>23</v>
      </c>
      <c r="I5886" s="7">
        <v>27.07</v>
      </c>
      <c r="J5886" s="7">
        <v>12</v>
      </c>
      <c r="K5886" s="7">
        <v>324.83999999999997</v>
      </c>
      <c r="L5886" s="7" t="s">
        <v>18</v>
      </c>
      <c r="M5886" s="9">
        <v>5</v>
      </c>
      <c r="N5886" s="6" t="str">
        <f>IF(ev_charging_network_usage_!$I5886&lt;=10,"Low",IF(ev_charging_network_usage_!$I5886&lt;=30,"Medium","High"))</f>
        <v>Medium</v>
      </c>
      <c r="O5886" s="6" t="str">
        <f t="shared" si="369"/>
        <v>High Satisfaction</v>
      </c>
      <c r="P5886" s="6" t="str">
        <f>IF(ev_charging_network_usage_!$H5886&lt;30,"Short Charging",IF(ev_charging_network_usage_!$H5886&lt;=60,"Medium Charging","Long Charging"))</f>
        <v>Short Charging</v>
      </c>
      <c r="Q5886" s="6">
        <f t="shared" si="368"/>
        <v>3</v>
      </c>
      <c r="R5886" s="30">
        <f t="shared" si="366"/>
        <v>0.22708333333333333</v>
      </c>
      <c r="S5886" s="28">
        <f t="shared" si="367"/>
        <v>44971</v>
      </c>
      <c r="T5886" s="28"/>
    </row>
    <row r="5887" spans="1:20" ht="13.2" x14ac:dyDescent="0.25">
      <c r="A5887" s="3" t="s">
        <v>12989</v>
      </c>
      <c r="B5887" s="3" t="s">
        <v>59</v>
      </c>
      <c r="C5887" s="3" t="s">
        <v>21</v>
      </c>
      <c r="D5887" s="3" t="s">
        <v>31</v>
      </c>
      <c r="E5887" s="3" t="s">
        <v>35</v>
      </c>
      <c r="F5887" s="3" t="s">
        <v>10910</v>
      </c>
      <c r="G5887" s="3" t="s">
        <v>12990</v>
      </c>
      <c r="H5887" s="3">
        <v>78</v>
      </c>
      <c r="I5887" s="3">
        <v>54.4</v>
      </c>
      <c r="J5887" s="3">
        <v>8</v>
      </c>
      <c r="K5887" s="3">
        <v>435.2</v>
      </c>
      <c r="L5887" s="3" t="s">
        <v>23</v>
      </c>
      <c r="M5887" s="5">
        <v>4</v>
      </c>
      <c r="N5887" s="6" t="str">
        <f>IF(ev_charging_network_usage_!$I5887&lt;=10,"Low",IF(ev_charging_network_usage_!$I5887&lt;=30,"Medium","High"))</f>
        <v>High</v>
      </c>
      <c r="O5887" s="6" t="str">
        <f t="shared" si="369"/>
        <v>Medium Satisfaction</v>
      </c>
      <c r="P5887" s="6" t="str">
        <f>IF(ev_charging_network_usage_!$H5887&lt;30,"Short Charging",IF(ev_charging_network_usage_!$H5887&lt;=60,"Medium Charging","Long Charging"))</f>
        <v>Long Charging</v>
      </c>
      <c r="Q5887" s="6">
        <f t="shared" si="368"/>
        <v>1</v>
      </c>
      <c r="R5887" s="30">
        <f t="shared" si="366"/>
        <v>0.43194444444444446</v>
      </c>
      <c r="S5887" s="28">
        <f t="shared" si="367"/>
        <v>45609</v>
      </c>
      <c r="T5887" s="28"/>
    </row>
    <row r="5888" spans="1:20" ht="13.2" x14ac:dyDescent="0.25">
      <c r="A5888" s="7" t="s">
        <v>12991</v>
      </c>
      <c r="B5888" s="7" t="s">
        <v>20</v>
      </c>
      <c r="C5888" s="7" t="s">
        <v>30</v>
      </c>
      <c r="D5888" s="7" t="s">
        <v>22</v>
      </c>
      <c r="E5888" s="7" t="s">
        <v>35</v>
      </c>
      <c r="F5888" s="8">
        <v>45175.467361111114</v>
      </c>
      <c r="G5888" s="8">
        <v>45175.524305555555</v>
      </c>
      <c r="H5888" s="7">
        <v>82</v>
      </c>
      <c r="I5888" s="7">
        <v>41.62</v>
      </c>
      <c r="J5888" s="7">
        <v>8</v>
      </c>
      <c r="K5888" s="7">
        <v>332.96</v>
      </c>
      <c r="L5888" s="7" t="s">
        <v>27</v>
      </c>
      <c r="M5888" s="9">
        <v>3</v>
      </c>
      <c r="N5888" s="6" t="str">
        <f>IF(ev_charging_network_usage_!$I5888&lt;=10,"Low",IF(ev_charging_network_usage_!$I5888&lt;=30,"Medium","High"))</f>
        <v>High</v>
      </c>
      <c r="O5888" s="6" t="str">
        <f t="shared" si="369"/>
        <v>Medium Satisfaction</v>
      </c>
      <c r="P5888" s="6" t="str">
        <f>IF(ev_charging_network_usage_!$H5888&lt;30,"Short Charging",IF(ev_charging_network_usage_!$H5888&lt;=60,"Medium Charging","Long Charging"))</f>
        <v>Long Charging</v>
      </c>
      <c r="Q5888" s="6">
        <f t="shared" si="368"/>
        <v>2</v>
      </c>
      <c r="R5888" s="30">
        <f t="shared" si="366"/>
        <v>0.46736111111111112</v>
      </c>
      <c r="S5888" s="28">
        <f t="shared" si="367"/>
        <v>45175</v>
      </c>
      <c r="T5888" s="28"/>
    </row>
    <row r="5889" spans="1:20" ht="13.2" x14ac:dyDescent="0.25">
      <c r="A5889" s="3" t="s">
        <v>12992</v>
      </c>
      <c r="B5889" s="3" t="s">
        <v>78</v>
      </c>
      <c r="C5889" s="3" t="s">
        <v>30</v>
      </c>
      <c r="D5889" s="3" t="s">
        <v>16</v>
      </c>
      <c r="E5889" s="3" t="s">
        <v>17</v>
      </c>
      <c r="F5889" s="3" t="s">
        <v>12993</v>
      </c>
      <c r="G5889" s="3" t="s">
        <v>12994</v>
      </c>
      <c r="H5889" s="3">
        <v>20</v>
      </c>
      <c r="I5889" s="3">
        <v>3.25</v>
      </c>
      <c r="J5889" s="3">
        <v>15</v>
      </c>
      <c r="K5889" s="3">
        <v>48.75</v>
      </c>
      <c r="L5889" s="3" t="s">
        <v>23</v>
      </c>
      <c r="M5889" s="5">
        <v>2</v>
      </c>
      <c r="N5889" s="6" t="str">
        <f>IF(ev_charging_network_usage_!$I5889&lt;=10,"Low",IF(ev_charging_network_usage_!$I5889&lt;=30,"Medium","High"))</f>
        <v>Low</v>
      </c>
      <c r="O5889" s="6" t="str">
        <f t="shared" si="369"/>
        <v>Low Satisfaction</v>
      </c>
      <c r="P5889" s="6" t="str">
        <f>IF(ev_charging_network_usage_!$H5889&lt;30,"Short Charging",IF(ev_charging_network_usage_!$H5889&lt;=60,"Medium Charging","Long Charging"))</f>
        <v>Short Charging</v>
      </c>
      <c r="Q5889" s="6">
        <f t="shared" si="368"/>
        <v>2</v>
      </c>
      <c r="R5889" s="30">
        <f t="shared" si="366"/>
        <v>3.8194444444444448E-2</v>
      </c>
      <c r="S5889" s="28">
        <f t="shared" si="367"/>
        <v>45154</v>
      </c>
      <c r="T5889" s="28"/>
    </row>
    <row r="5890" spans="1:20" ht="13.2" x14ac:dyDescent="0.25">
      <c r="A5890" s="7" t="s">
        <v>12995</v>
      </c>
      <c r="B5890" s="7" t="s">
        <v>55</v>
      </c>
      <c r="C5890" s="7" t="s">
        <v>30</v>
      </c>
      <c r="D5890" s="7" t="s">
        <v>22</v>
      </c>
      <c r="E5890" s="7" t="s">
        <v>35</v>
      </c>
      <c r="F5890" s="8">
        <v>45083.431250000001</v>
      </c>
      <c r="G5890" s="8">
        <v>45083.474999999999</v>
      </c>
      <c r="H5890" s="7">
        <v>63</v>
      </c>
      <c r="I5890" s="7">
        <v>5.0599999999999996</v>
      </c>
      <c r="J5890" s="7">
        <v>15</v>
      </c>
      <c r="K5890" s="7">
        <v>75.900000000000006</v>
      </c>
      <c r="L5890" s="7" t="s">
        <v>27</v>
      </c>
      <c r="M5890" s="9">
        <v>2</v>
      </c>
      <c r="N5890" s="6" t="str">
        <f>IF(ev_charging_network_usage_!$I5890&lt;=10,"Low",IF(ev_charging_network_usage_!$I5890&lt;=30,"Medium","High"))</f>
        <v>Low</v>
      </c>
      <c r="O5890" s="6" t="str">
        <f t="shared" si="369"/>
        <v>Low Satisfaction</v>
      </c>
      <c r="P5890" s="6" t="str">
        <f>IF(ev_charging_network_usage_!$H5890&lt;30,"Short Charging",IF(ev_charging_network_usage_!$H5890&lt;=60,"Medium Charging","Long Charging"))</f>
        <v>Long Charging</v>
      </c>
      <c r="Q5890" s="6">
        <f t="shared" si="368"/>
        <v>2</v>
      </c>
      <c r="R5890" s="30">
        <f t="shared" ref="R5890:R5953" si="370">TIME(HOUR(F5890),MINUTE(F5890),SECOND(F5890))</f>
        <v>0.43125000000000002</v>
      </c>
      <c r="S5890" s="28">
        <f t="shared" ref="S5890:S5953" si="371">DATE(YEAR(F5890),MONTH(F5890),DAY(F5890))</f>
        <v>45083</v>
      </c>
      <c r="T5890" s="28"/>
    </row>
    <row r="5891" spans="1:20" ht="13.2" x14ac:dyDescent="0.25">
      <c r="A5891" s="3" t="s">
        <v>12996</v>
      </c>
      <c r="B5891" s="3" t="s">
        <v>48</v>
      </c>
      <c r="C5891" s="3" t="s">
        <v>15</v>
      </c>
      <c r="D5891" s="3" t="s">
        <v>34</v>
      </c>
      <c r="E5891" s="3" t="s">
        <v>17</v>
      </c>
      <c r="F5891" s="4">
        <v>45323.241666666669</v>
      </c>
      <c r="G5891" s="4">
        <v>45323.29583333333</v>
      </c>
      <c r="H5891" s="3">
        <v>78</v>
      </c>
      <c r="I5891" s="3">
        <v>47.79</v>
      </c>
      <c r="J5891" s="3">
        <v>12</v>
      </c>
      <c r="K5891" s="3">
        <v>573.48</v>
      </c>
      <c r="L5891" s="3" t="s">
        <v>27</v>
      </c>
      <c r="M5891" s="5">
        <v>1</v>
      </c>
      <c r="N5891" s="6" t="str">
        <f>IF(ev_charging_network_usage_!$I5891&lt;=10,"Low",IF(ev_charging_network_usage_!$I5891&lt;=30,"Medium","High"))</f>
        <v>High</v>
      </c>
      <c r="O5891" s="6" t="str">
        <f t="shared" si="369"/>
        <v>Low Satisfaction</v>
      </c>
      <c r="P5891" s="6" t="str">
        <f>IF(ev_charging_network_usage_!$H5891&lt;30,"Short Charging",IF(ev_charging_network_usage_!$H5891&lt;=60,"Medium Charging","Long Charging"))</f>
        <v>Long Charging</v>
      </c>
      <c r="Q5891" s="6">
        <f t="shared" ref="Q5891:Q5954" si="372">IF(C5891="Fast Charger",1,IF(C5891="Standard Charger",2,IF(C5891="Super Fast Charger",3,"")))</f>
        <v>3</v>
      </c>
      <c r="R5891" s="30">
        <f t="shared" si="370"/>
        <v>0.24166666666666667</v>
      </c>
      <c r="S5891" s="28">
        <f t="shared" si="371"/>
        <v>45323</v>
      </c>
      <c r="T5891" s="28"/>
    </row>
    <row r="5892" spans="1:20" ht="13.2" x14ac:dyDescent="0.25">
      <c r="A5892" s="7" t="s">
        <v>12997</v>
      </c>
      <c r="B5892" s="7" t="s">
        <v>55</v>
      </c>
      <c r="C5892" s="7" t="s">
        <v>15</v>
      </c>
      <c r="D5892" s="7" t="s">
        <v>16</v>
      </c>
      <c r="E5892" s="7" t="s">
        <v>17</v>
      </c>
      <c r="F5892" s="7" t="s">
        <v>12998</v>
      </c>
      <c r="G5892" s="7" t="s">
        <v>12999</v>
      </c>
      <c r="H5892" s="7">
        <v>82</v>
      </c>
      <c r="I5892" s="7">
        <v>27.76</v>
      </c>
      <c r="J5892" s="7">
        <v>10</v>
      </c>
      <c r="K5892" s="7">
        <v>277.60000000000002</v>
      </c>
      <c r="L5892" s="7" t="s">
        <v>23</v>
      </c>
      <c r="M5892" s="9">
        <v>2</v>
      </c>
      <c r="N5892" s="6" t="str">
        <f>IF(ev_charging_network_usage_!$I5892&lt;=10,"Low",IF(ev_charging_network_usage_!$I5892&lt;=30,"Medium","High"))</f>
        <v>Medium</v>
      </c>
      <c r="O5892" s="6" t="str">
        <f t="shared" ref="O5892:O5955" si="373">IF(M5892&lt;=2,"Low Satisfaction",IF(M5892&lt;=4,"Medium Satisfaction","High Satisfaction"))</f>
        <v>Low Satisfaction</v>
      </c>
      <c r="P5892" s="6" t="str">
        <f>IF(ev_charging_network_usage_!$H5892&lt;30,"Short Charging",IF(ev_charging_network_usage_!$H5892&lt;=60,"Medium Charging","Long Charging"))</f>
        <v>Long Charging</v>
      </c>
      <c r="Q5892" s="6">
        <f t="shared" si="372"/>
        <v>3</v>
      </c>
      <c r="R5892" s="30">
        <f t="shared" si="370"/>
        <v>7.4305555555555555E-2</v>
      </c>
      <c r="S5892" s="28">
        <f t="shared" si="371"/>
        <v>45425</v>
      </c>
      <c r="T5892" s="28"/>
    </row>
    <row r="5893" spans="1:20" ht="13.2" x14ac:dyDescent="0.25">
      <c r="A5893" s="3" t="s">
        <v>13000</v>
      </c>
      <c r="B5893" s="3" t="s">
        <v>20</v>
      </c>
      <c r="C5893" s="3" t="s">
        <v>21</v>
      </c>
      <c r="D5893" s="3" t="s">
        <v>16</v>
      </c>
      <c r="E5893" s="3" t="s">
        <v>17</v>
      </c>
      <c r="F5893" s="3" t="s">
        <v>13001</v>
      </c>
      <c r="G5893" s="3" t="s">
        <v>13002</v>
      </c>
      <c r="H5893" s="3">
        <v>40</v>
      </c>
      <c r="I5893" s="3">
        <v>15.11</v>
      </c>
      <c r="J5893" s="3">
        <v>10</v>
      </c>
      <c r="K5893" s="3">
        <v>151.1</v>
      </c>
      <c r="L5893" s="3" t="s">
        <v>27</v>
      </c>
      <c r="M5893" s="5">
        <v>2</v>
      </c>
      <c r="N5893" s="6" t="str">
        <f>IF(ev_charging_network_usage_!$I5893&lt;=10,"Low",IF(ev_charging_network_usage_!$I5893&lt;=30,"Medium","High"))</f>
        <v>Medium</v>
      </c>
      <c r="O5893" s="6" t="str">
        <f t="shared" si="373"/>
        <v>Low Satisfaction</v>
      </c>
      <c r="P5893" s="6" t="str">
        <f>IF(ev_charging_network_usage_!$H5893&lt;30,"Short Charging",IF(ev_charging_network_usage_!$H5893&lt;=60,"Medium Charging","Long Charging"))</f>
        <v>Medium Charging</v>
      </c>
      <c r="Q5893" s="6">
        <f t="shared" si="372"/>
        <v>1</v>
      </c>
      <c r="R5893" s="30">
        <f t="shared" si="370"/>
        <v>0.28541666666666665</v>
      </c>
      <c r="S5893" s="28">
        <f t="shared" si="371"/>
        <v>45248</v>
      </c>
      <c r="T5893" s="28"/>
    </row>
    <row r="5894" spans="1:20" ht="13.2" x14ac:dyDescent="0.25">
      <c r="A5894" s="7" t="s">
        <v>13003</v>
      </c>
      <c r="B5894" s="7" t="s">
        <v>48</v>
      </c>
      <c r="C5894" s="7" t="s">
        <v>30</v>
      </c>
      <c r="D5894" s="7" t="s">
        <v>34</v>
      </c>
      <c r="E5894" s="7" t="s">
        <v>17</v>
      </c>
      <c r="F5894" s="7" t="s">
        <v>13004</v>
      </c>
      <c r="G5894" s="7" t="s">
        <v>13005</v>
      </c>
      <c r="H5894" s="7">
        <v>109</v>
      </c>
      <c r="I5894" s="7">
        <v>22.26</v>
      </c>
      <c r="J5894" s="7">
        <v>15</v>
      </c>
      <c r="K5894" s="7">
        <v>333.9</v>
      </c>
      <c r="L5894" s="7" t="s">
        <v>18</v>
      </c>
      <c r="M5894" s="9">
        <v>3</v>
      </c>
      <c r="N5894" s="6" t="str">
        <f>IF(ev_charging_network_usage_!$I5894&lt;=10,"Low",IF(ev_charging_network_usage_!$I5894&lt;=30,"Medium","High"))</f>
        <v>Medium</v>
      </c>
      <c r="O5894" s="6" t="str">
        <f t="shared" si="373"/>
        <v>Medium Satisfaction</v>
      </c>
      <c r="P5894" s="6" t="str">
        <f>IF(ev_charging_network_usage_!$H5894&lt;30,"Short Charging",IF(ev_charging_network_usage_!$H5894&lt;=60,"Medium Charging","Long Charging"))</f>
        <v>Long Charging</v>
      </c>
      <c r="Q5894" s="6">
        <f t="shared" si="372"/>
        <v>2</v>
      </c>
      <c r="R5894" s="30">
        <f t="shared" si="370"/>
        <v>3.9583333333333331E-2</v>
      </c>
      <c r="S5894" s="28">
        <f t="shared" si="371"/>
        <v>45255</v>
      </c>
      <c r="T5894" s="28"/>
    </row>
    <row r="5895" spans="1:20" ht="13.2" x14ac:dyDescent="0.25">
      <c r="A5895" s="3" t="s">
        <v>13006</v>
      </c>
      <c r="B5895" s="3" t="s">
        <v>43</v>
      </c>
      <c r="C5895" s="3" t="s">
        <v>15</v>
      </c>
      <c r="D5895" s="3" t="s">
        <v>22</v>
      </c>
      <c r="E5895" s="3" t="s">
        <v>17</v>
      </c>
      <c r="F5895" s="3" t="s">
        <v>13007</v>
      </c>
      <c r="G5895" s="3" t="s">
        <v>13008</v>
      </c>
      <c r="H5895" s="3">
        <v>60</v>
      </c>
      <c r="I5895" s="3">
        <v>32.26</v>
      </c>
      <c r="J5895" s="3">
        <v>8</v>
      </c>
      <c r="K5895" s="3">
        <v>258.08</v>
      </c>
      <c r="L5895" s="3" t="s">
        <v>18</v>
      </c>
      <c r="M5895" s="5">
        <v>2</v>
      </c>
      <c r="N5895" s="6" t="str">
        <f>IF(ev_charging_network_usage_!$I5895&lt;=10,"Low",IF(ev_charging_network_usage_!$I5895&lt;=30,"Medium","High"))</f>
        <v>High</v>
      </c>
      <c r="O5895" s="6" t="str">
        <f t="shared" si="373"/>
        <v>Low Satisfaction</v>
      </c>
      <c r="P5895" s="6" t="str">
        <f>IF(ev_charging_network_usage_!$H5895&lt;30,"Short Charging",IF(ev_charging_network_usage_!$H5895&lt;=60,"Medium Charging","Long Charging"))</f>
        <v>Medium Charging</v>
      </c>
      <c r="Q5895" s="6">
        <f t="shared" si="372"/>
        <v>3</v>
      </c>
      <c r="R5895" s="30">
        <f t="shared" si="370"/>
        <v>3.472222222222222E-3</v>
      </c>
      <c r="S5895" s="28">
        <f t="shared" si="371"/>
        <v>45579</v>
      </c>
      <c r="T5895" s="28"/>
    </row>
    <row r="5896" spans="1:20" ht="13.2" x14ac:dyDescent="0.25">
      <c r="A5896" s="7" t="s">
        <v>13009</v>
      </c>
      <c r="B5896" s="7" t="s">
        <v>29</v>
      </c>
      <c r="C5896" s="7" t="s">
        <v>15</v>
      </c>
      <c r="D5896" s="7" t="s">
        <v>22</v>
      </c>
      <c r="E5896" s="7" t="s">
        <v>17</v>
      </c>
      <c r="F5896" s="7" t="s">
        <v>13010</v>
      </c>
      <c r="G5896" s="7" t="s">
        <v>13011</v>
      </c>
      <c r="H5896" s="7">
        <v>103</v>
      </c>
      <c r="I5896" s="7">
        <v>47.41</v>
      </c>
      <c r="J5896" s="7">
        <v>8</v>
      </c>
      <c r="K5896" s="7">
        <v>379.28</v>
      </c>
      <c r="L5896" s="7" t="s">
        <v>38</v>
      </c>
      <c r="M5896" s="9">
        <v>3</v>
      </c>
      <c r="N5896" s="6" t="str">
        <f>IF(ev_charging_network_usage_!$I5896&lt;=10,"Low",IF(ev_charging_network_usage_!$I5896&lt;=30,"Medium","High"))</f>
        <v>High</v>
      </c>
      <c r="O5896" s="6" t="str">
        <f t="shared" si="373"/>
        <v>Medium Satisfaction</v>
      </c>
      <c r="P5896" s="6" t="str">
        <f>IF(ev_charging_network_usage_!$H5896&lt;30,"Short Charging",IF(ev_charging_network_usage_!$H5896&lt;=60,"Medium Charging","Long Charging"))</f>
        <v>Long Charging</v>
      </c>
      <c r="Q5896" s="6">
        <f t="shared" si="372"/>
        <v>3</v>
      </c>
      <c r="R5896" s="30">
        <f t="shared" si="370"/>
        <v>0.90347222222222223</v>
      </c>
      <c r="S5896" s="28">
        <f t="shared" si="371"/>
        <v>44939</v>
      </c>
      <c r="T5896" s="28"/>
    </row>
    <row r="5897" spans="1:20" ht="13.2" x14ac:dyDescent="0.25">
      <c r="A5897" s="3" t="s">
        <v>13012</v>
      </c>
      <c r="B5897" s="3" t="s">
        <v>59</v>
      </c>
      <c r="C5897" s="3" t="s">
        <v>30</v>
      </c>
      <c r="D5897" s="3" t="s">
        <v>31</v>
      </c>
      <c r="E5897" s="3" t="s">
        <v>17</v>
      </c>
      <c r="F5897" s="4">
        <v>45056.12222222222</v>
      </c>
      <c r="G5897" s="4">
        <v>45056.194444444445</v>
      </c>
      <c r="H5897" s="3">
        <v>104</v>
      </c>
      <c r="I5897" s="3">
        <v>8</v>
      </c>
      <c r="J5897" s="3">
        <v>12</v>
      </c>
      <c r="K5897" s="3">
        <v>96</v>
      </c>
      <c r="L5897" s="3" t="s">
        <v>23</v>
      </c>
      <c r="M5897" s="5">
        <v>3</v>
      </c>
      <c r="N5897" s="6" t="str">
        <f>IF(ev_charging_network_usage_!$I5897&lt;=10,"Low",IF(ev_charging_network_usage_!$I5897&lt;=30,"Medium","High"))</f>
        <v>Low</v>
      </c>
      <c r="O5897" s="6" t="str">
        <f t="shared" si="373"/>
        <v>Medium Satisfaction</v>
      </c>
      <c r="P5897" s="6" t="str">
        <f>IF(ev_charging_network_usage_!$H5897&lt;30,"Short Charging",IF(ev_charging_network_usage_!$H5897&lt;=60,"Medium Charging","Long Charging"))</f>
        <v>Long Charging</v>
      </c>
      <c r="Q5897" s="6">
        <f t="shared" si="372"/>
        <v>2</v>
      </c>
      <c r="R5897" s="30">
        <f t="shared" si="370"/>
        <v>0.12222222222222222</v>
      </c>
      <c r="S5897" s="28">
        <f t="shared" si="371"/>
        <v>45056</v>
      </c>
      <c r="T5897" s="28"/>
    </row>
    <row r="5898" spans="1:20" ht="13.2" x14ac:dyDescent="0.25">
      <c r="A5898" s="7" t="s">
        <v>13013</v>
      </c>
      <c r="B5898" s="7" t="s">
        <v>20</v>
      </c>
      <c r="C5898" s="7" t="s">
        <v>15</v>
      </c>
      <c r="D5898" s="7" t="s">
        <v>34</v>
      </c>
      <c r="E5898" s="7" t="s">
        <v>35</v>
      </c>
      <c r="F5898" s="8">
        <v>44928.848611111112</v>
      </c>
      <c r="G5898" s="8">
        <v>44928.880555555559</v>
      </c>
      <c r="H5898" s="7">
        <v>46</v>
      </c>
      <c r="I5898" s="7">
        <v>38.369999999999997</v>
      </c>
      <c r="J5898" s="7">
        <v>15</v>
      </c>
      <c r="K5898" s="7">
        <v>575.54999999999995</v>
      </c>
      <c r="L5898" s="7" t="s">
        <v>38</v>
      </c>
      <c r="M5898" s="9">
        <v>1</v>
      </c>
      <c r="N5898" s="6" t="str">
        <f>IF(ev_charging_network_usage_!$I5898&lt;=10,"Low",IF(ev_charging_network_usage_!$I5898&lt;=30,"Medium","High"))</f>
        <v>High</v>
      </c>
      <c r="O5898" s="6" t="str">
        <f t="shared" si="373"/>
        <v>Low Satisfaction</v>
      </c>
      <c r="P5898" s="6" t="str">
        <f>IF(ev_charging_network_usage_!$H5898&lt;30,"Short Charging",IF(ev_charging_network_usage_!$H5898&lt;=60,"Medium Charging","Long Charging"))</f>
        <v>Medium Charging</v>
      </c>
      <c r="Q5898" s="6">
        <f t="shared" si="372"/>
        <v>3</v>
      </c>
      <c r="R5898" s="30">
        <f t="shared" si="370"/>
        <v>0.84861111111111109</v>
      </c>
      <c r="S5898" s="28">
        <f t="shared" si="371"/>
        <v>44928</v>
      </c>
      <c r="T5898" s="28"/>
    </row>
    <row r="5899" spans="1:20" ht="13.2" x14ac:dyDescent="0.25">
      <c r="A5899" s="3" t="s">
        <v>13014</v>
      </c>
      <c r="B5899" s="3" t="s">
        <v>48</v>
      </c>
      <c r="C5899" s="3" t="s">
        <v>21</v>
      </c>
      <c r="D5899" s="3" t="s">
        <v>31</v>
      </c>
      <c r="E5899" s="3" t="s">
        <v>17</v>
      </c>
      <c r="F5899" s="4">
        <v>44929.22152777778</v>
      </c>
      <c r="G5899" s="4">
        <v>44929.286111111112</v>
      </c>
      <c r="H5899" s="3">
        <v>93</v>
      </c>
      <c r="I5899" s="3">
        <v>25.92</v>
      </c>
      <c r="J5899" s="3">
        <v>12</v>
      </c>
      <c r="K5899" s="3">
        <v>311.04000000000002</v>
      </c>
      <c r="L5899" s="3" t="s">
        <v>18</v>
      </c>
      <c r="M5899" s="5">
        <v>2</v>
      </c>
      <c r="N5899" s="6" t="str">
        <f>IF(ev_charging_network_usage_!$I5899&lt;=10,"Low",IF(ev_charging_network_usage_!$I5899&lt;=30,"Medium","High"))</f>
        <v>Medium</v>
      </c>
      <c r="O5899" s="6" t="str">
        <f t="shared" si="373"/>
        <v>Low Satisfaction</v>
      </c>
      <c r="P5899" s="6" t="str">
        <f>IF(ev_charging_network_usage_!$H5899&lt;30,"Short Charging",IF(ev_charging_network_usage_!$H5899&lt;=60,"Medium Charging","Long Charging"))</f>
        <v>Long Charging</v>
      </c>
      <c r="Q5899" s="6">
        <f t="shared" si="372"/>
        <v>1</v>
      </c>
      <c r="R5899" s="30">
        <f t="shared" si="370"/>
        <v>0.22152777777777777</v>
      </c>
      <c r="S5899" s="28">
        <f t="shared" si="371"/>
        <v>44929</v>
      </c>
      <c r="T5899" s="28"/>
    </row>
    <row r="5900" spans="1:20" ht="13.2" x14ac:dyDescent="0.25">
      <c r="A5900" s="7" t="s">
        <v>13015</v>
      </c>
      <c r="B5900" s="7" t="s">
        <v>43</v>
      </c>
      <c r="C5900" s="7" t="s">
        <v>15</v>
      </c>
      <c r="D5900" s="7" t="s">
        <v>31</v>
      </c>
      <c r="E5900" s="7" t="s">
        <v>35</v>
      </c>
      <c r="F5900" s="8">
        <v>45597.879861111112</v>
      </c>
      <c r="G5900" s="8">
        <v>45597.94027777778</v>
      </c>
      <c r="H5900" s="7">
        <v>87</v>
      </c>
      <c r="I5900" s="7">
        <v>54.51</v>
      </c>
      <c r="J5900" s="7">
        <v>15</v>
      </c>
      <c r="K5900" s="7">
        <v>817.65</v>
      </c>
      <c r="L5900" s="7" t="s">
        <v>23</v>
      </c>
      <c r="M5900" s="9">
        <v>5</v>
      </c>
      <c r="N5900" s="6" t="str">
        <f>IF(ev_charging_network_usage_!$I5900&lt;=10,"Low",IF(ev_charging_network_usage_!$I5900&lt;=30,"Medium","High"))</f>
        <v>High</v>
      </c>
      <c r="O5900" s="6" t="str">
        <f t="shared" si="373"/>
        <v>High Satisfaction</v>
      </c>
      <c r="P5900" s="6" t="str">
        <f>IF(ev_charging_network_usage_!$H5900&lt;30,"Short Charging",IF(ev_charging_network_usage_!$H5900&lt;=60,"Medium Charging","Long Charging"))</f>
        <v>Long Charging</v>
      </c>
      <c r="Q5900" s="6">
        <f t="shared" si="372"/>
        <v>3</v>
      </c>
      <c r="R5900" s="30">
        <f t="shared" si="370"/>
        <v>0.87986111111111109</v>
      </c>
      <c r="S5900" s="28">
        <f t="shared" si="371"/>
        <v>45597</v>
      </c>
      <c r="T5900" s="28"/>
    </row>
    <row r="5901" spans="1:20" ht="13.2" x14ac:dyDescent="0.25">
      <c r="A5901" s="3" t="s">
        <v>13016</v>
      </c>
      <c r="B5901" s="3" t="s">
        <v>29</v>
      </c>
      <c r="C5901" s="3" t="s">
        <v>15</v>
      </c>
      <c r="D5901" s="3" t="s">
        <v>16</v>
      </c>
      <c r="E5901" s="3" t="s">
        <v>17</v>
      </c>
      <c r="F5901" s="4">
        <v>45388.169444444444</v>
      </c>
      <c r="G5901" s="4">
        <v>45388.20416666667</v>
      </c>
      <c r="H5901" s="3">
        <v>50</v>
      </c>
      <c r="I5901" s="3">
        <v>32.26</v>
      </c>
      <c r="J5901" s="3">
        <v>12</v>
      </c>
      <c r="K5901" s="3">
        <v>387.12</v>
      </c>
      <c r="L5901" s="3" t="s">
        <v>18</v>
      </c>
      <c r="M5901" s="5">
        <v>4</v>
      </c>
      <c r="N5901" s="6" t="str">
        <f>IF(ev_charging_network_usage_!$I5901&lt;=10,"Low",IF(ev_charging_network_usage_!$I5901&lt;=30,"Medium","High"))</f>
        <v>High</v>
      </c>
      <c r="O5901" s="6" t="str">
        <f t="shared" si="373"/>
        <v>Medium Satisfaction</v>
      </c>
      <c r="P5901" s="6" t="str">
        <f>IF(ev_charging_network_usage_!$H5901&lt;30,"Short Charging",IF(ev_charging_network_usage_!$H5901&lt;=60,"Medium Charging","Long Charging"))</f>
        <v>Medium Charging</v>
      </c>
      <c r="Q5901" s="6">
        <f t="shared" si="372"/>
        <v>3</v>
      </c>
      <c r="R5901" s="30">
        <f t="shared" si="370"/>
        <v>0.16944444444444445</v>
      </c>
      <c r="S5901" s="28">
        <f t="shared" si="371"/>
        <v>45388</v>
      </c>
      <c r="T5901" s="28"/>
    </row>
    <row r="5902" spans="1:20" ht="13.2" x14ac:dyDescent="0.25">
      <c r="A5902" s="7" t="s">
        <v>13017</v>
      </c>
      <c r="B5902" s="7" t="s">
        <v>20</v>
      </c>
      <c r="C5902" s="7" t="s">
        <v>30</v>
      </c>
      <c r="D5902" s="7" t="s">
        <v>22</v>
      </c>
      <c r="E5902" s="7" t="s">
        <v>35</v>
      </c>
      <c r="F5902" s="11">
        <v>45210.716666666667</v>
      </c>
      <c r="G5902" s="11">
        <v>45210.732638888891</v>
      </c>
      <c r="H5902" s="7">
        <v>23</v>
      </c>
      <c r="I5902" s="7">
        <v>30.22</v>
      </c>
      <c r="J5902" s="7">
        <v>12</v>
      </c>
      <c r="K5902" s="7">
        <v>362.64</v>
      </c>
      <c r="L5902" s="7" t="s">
        <v>38</v>
      </c>
      <c r="M5902" s="9">
        <v>1</v>
      </c>
      <c r="N5902" s="6" t="str">
        <f>IF(ev_charging_network_usage_!$I5902&lt;=10,"Low",IF(ev_charging_network_usage_!$I5902&lt;=30,"Medium","High"))</f>
        <v>High</v>
      </c>
      <c r="O5902" s="6" t="str">
        <f t="shared" si="373"/>
        <v>Low Satisfaction</v>
      </c>
      <c r="P5902" s="6" t="str">
        <f>IF(ev_charging_network_usage_!$H5902&lt;30,"Short Charging",IF(ev_charging_network_usage_!$H5902&lt;=60,"Medium Charging","Long Charging"))</f>
        <v>Short Charging</v>
      </c>
      <c r="Q5902" s="6">
        <f t="shared" si="372"/>
        <v>2</v>
      </c>
      <c r="R5902" s="30">
        <f t="shared" si="370"/>
        <v>0.71666666666666667</v>
      </c>
      <c r="S5902" s="28">
        <f t="shared" si="371"/>
        <v>45210</v>
      </c>
      <c r="T5902" s="28"/>
    </row>
    <row r="5903" spans="1:20" ht="13.2" x14ac:dyDescent="0.25">
      <c r="A5903" s="3" t="s">
        <v>13018</v>
      </c>
      <c r="B5903" s="3" t="s">
        <v>14</v>
      </c>
      <c r="C5903" s="3" t="s">
        <v>30</v>
      </c>
      <c r="D5903" s="3" t="s">
        <v>22</v>
      </c>
      <c r="E5903" s="3" t="s">
        <v>35</v>
      </c>
      <c r="F5903" s="4">
        <v>45447.300694444442</v>
      </c>
      <c r="G5903" s="4">
        <v>45447.378472222219</v>
      </c>
      <c r="H5903" s="3">
        <v>112</v>
      </c>
      <c r="I5903" s="3">
        <v>17.63</v>
      </c>
      <c r="J5903" s="3">
        <v>10</v>
      </c>
      <c r="K5903" s="3">
        <v>176.3</v>
      </c>
      <c r="L5903" s="3" t="s">
        <v>18</v>
      </c>
      <c r="M5903" s="5">
        <v>4</v>
      </c>
      <c r="N5903" s="6" t="str">
        <f>IF(ev_charging_network_usage_!$I5903&lt;=10,"Low",IF(ev_charging_network_usage_!$I5903&lt;=30,"Medium","High"))</f>
        <v>Medium</v>
      </c>
      <c r="O5903" s="6" t="str">
        <f t="shared" si="373"/>
        <v>Medium Satisfaction</v>
      </c>
      <c r="P5903" s="6" t="str">
        <f>IF(ev_charging_network_usage_!$H5903&lt;30,"Short Charging",IF(ev_charging_network_usage_!$H5903&lt;=60,"Medium Charging","Long Charging"))</f>
        <v>Long Charging</v>
      </c>
      <c r="Q5903" s="6">
        <f t="shared" si="372"/>
        <v>2</v>
      </c>
      <c r="R5903" s="30">
        <f t="shared" si="370"/>
        <v>0.30069444444444443</v>
      </c>
      <c r="S5903" s="28">
        <f t="shared" si="371"/>
        <v>45447</v>
      </c>
      <c r="T5903" s="28"/>
    </row>
    <row r="5904" spans="1:20" ht="13.2" x14ac:dyDescent="0.25">
      <c r="A5904" s="7" t="s">
        <v>13019</v>
      </c>
      <c r="B5904" s="7" t="s">
        <v>20</v>
      </c>
      <c r="C5904" s="7" t="s">
        <v>30</v>
      </c>
      <c r="D5904" s="7" t="s">
        <v>34</v>
      </c>
      <c r="E5904" s="7" t="s">
        <v>17</v>
      </c>
      <c r="F5904" s="7" t="s">
        <v>13020</v>
      </c>
      <c r="G5904" s="7" t="s">
        <v>13021</v>
      </c>
      <c r="H5904" s="7">
        <v>82</v>
      </c>
      <c r="I5904" s="7">
        <v>25.64</v>
      </c>
      <c r="J5904" s="7">
        <v>15</v>
      </c>
      <c r="K5904" s="7">
        <v>384.6</v>
      </c>
      <c r="L5904" s="7" t="s">
        <v>27</v>
      </c>
      <c r="M5904" s="9">
        <v>2</v>
      </c>
      <c r="N5904" s="6" t="str">
        <f>IF(ev_charging_network_usage_!$I5904&lt;=10,"Low",IF(ev_charging_network_usage_!$I5904&lt;=30,"Medium","High"))</f>
        <v>Medium</v>
      </c>
      <c r="O5904" s="6" t="str">
        <f t="shared" si="373"/>
        <v>Low Satisfaction</v>
      </c>
      <c r="P5904" s="6" t="str">
        <f>IF(ev_charging_network_usage_!$H5904&lt;30,"Short Charging",IF(ev_charging_network_usage_!$H5904&lt;=60,"Medium Charging","Long Charging"))</f>
        <v>Long Charging</v>
      </c>
      <c r="Q5904" s="6">
        <f t="shared" si="372"/>
        <v>2</v>
      </c>
      <c r="R5904" s="30">
        <f t="shared" si="370"/>
        <v>0.63749999999999996</v>
      </c>
      <c r="S5904" s="28">
        <f t="shared" si="371"/>
        <v>45351</v>
      </c>
      <c r="T5904" s="28"/>
    </row>
    <row r="5905" spans="1:20" ht="13.2" x14ac:dyDescent="0.25">
      <c r="A5905" s="3" t="s">
        <v>13022</v>
      </c>
      <c r="B5905" s="3" t="s">
        <v>55</v>
      </c>
      <c r="C5905" s="3" t="s">
        <v>30</v>
      </c>
      <c r="D5905" s="3" t="s">
        <v>31</v>
      </c>
      <c r="E5905" s="3" t="s">
        <v>17</v>
      </c>
      <c r="F5905" s="4">
        <v>44964.197222222225</v>
      </c>
      <c r="G5905" s="4">
        <v>44964.23541666667</v>
      </c>
      <c r="H5905" s="3">
        <v>55</v>
      </c>
      <c r="I5905" s="3">
        <v>49.81</v>
      </c>
      <c r="J5905" s="3">
        <v>15</v>
      </c>
      <c r="K5905" s="3">
        <v>747.15</v>
      </c>
      <c r="L5905" s="3" t="s">
        <v>27</v>
      </c>
      <c r="M5905" s="5">
        <v>3</v>
      </c>
      <c r="N5905" s="6" t="str">
        <f>IF(ev_charging_network_usage_!$I5905&lt;=10,"Low",IF(ev_charging_network_usage_!$I5905&lt;=30,"Medium","High"))</f>
        <v>High</v>
      </c>
      <c r="O5905" s="6" t="str">
        <f t="shared" si="373"/>
        <v>Medium Satisfaction</v>
      </c>
      <c r="P5905" s="6" t="str">
        <f>IF(ev_charging_network_usage_!$H5905&lt;30,"Short Charging",IF(ev_charging_network_usage_!$H5905&lt;=60,"Medium Charging","Long Charging"))</f>
        <v>Medium Charging</v>
      </c>
      <c r="Q5905" s="6">
        <f t="shared" si="372"/>
        <v>2</v>
      </c>
      <c r="R5905" s="30">
        <f t="shared" si="370"/>
        <v>0.19722222222222222</v>
      </c>
      <c r="S5905" s="28">
        <f t="shared" si="371"/>
        <v>44964</v>
      </c>
      <c r="T5905" s="28"/>
    </row>
    <row r="5906" spans="1:20" ht="13.2" x14ac:dyDescent="0.25">
      <c r="A5906" s="7" t="s">
        <v>13023</v>
      </c>
      <c r="B5906" s="7" t="s">
        <v>20</v>
      </c>
      <c r="C5906" s="7" t="s">
        <v>21</v>
      </c>
      <c r="D5906" s="7" t="s">
        <v>16</v>
      </c>
      <c r="E5906" s="7" t="s">
        <v>35</v>
      </c>
      <c r="F5906" s="8">
        <v>45051.833333333336</v>
      </c>
      <c r="G5906" s="8">
        <v>45051.877083333333</v>
      </c>
      <c r="H5906" s="7">
        <v>63</v>
      </c>
      <c r="I5906" s="7">
        <v>51.55</v>
      </c>
      <c r="J5906" s="7">
        <v>12</v>
      </c>
      <c r="K5906" s="7">
        <v>618.6</v>
      </c>
      <c r="L5906" s="7" t="s">
        <v>23</v>
      </c>
      <c r="M5906" s="9">
        <v>4</v>
      </c>
      <c r="N5906" s="6" t="str">
        <f>IF(ev_charging_network_usage_!$I5906&lt;=10,"Low",IF(ev_charging_network_usage_!$I5906&lt;=30,"Medium","High"))</f>
        <v>High</v>
      </c>
      <c r="O5906" s="6" t="str">
        <f t="shared" si="373"/>
        <v>Medium Satisfaction</v>
      </c>
      <c r="P5906" s="6" t="str">
        <f>IF(ev_charging_network_usage_!$H5906&lt;30,"Short Charging",IF(ev_charging_network_usage_!$H5906&lt;=60,"Medium Charging","Long Charging"))</f>
        <v>Long Charging</v>
      </c>
      <c r="Q5906" s="6">
        <f t="shared" si="372"/>
        <v>1</v>
      </c>
      <c r="R5906" s="30">
        <f t="shared" si="370"/>
        <v>0.83333333333333337</v>
      </c>
      <c r="S5906" s="28">
        <f t="shared" si="371"/>
        <v>45051</v>
      </c>
      <c r="T5906" s="28"/>
    </row>
    <row r="5907" spans="1:20" ht="13.2" x14ac:dyDescent="0.25">
      <c r="A5907" s="3" t="s">
        <v>13024</v>
      </c>
      <c r="B5907" s="3" t="s">
        <v>14</v>
      </c>
      <c r="C5907" s="3" t="s">
        <v>21</v>
      </c>
      <c r="D5907" s="3" t="s">
        <v>16</v>
      </c>
      <c r="E5907" s="3" t="s">
        <v>17</v>
      </c>
      <c r="F5907" s="3" t="s">
        <v>13025</v>
      </c>
      <c r="G5907" s="3" t="s">
        <v>13026</v>
      </c>
      <c r="H5907" s="3">
        <v>48</v>
      </c>
      <c r="I5907" s="3">
        <v>45.15</v>
      </c>
      <c r="J5907" s="3">
        <v>12</v>
      </c>
      <c r="K5907" s="3">
        <v>541.79999999999995</v>
      </c>
      <c r="L5907" s="3" t="s">
        <v>27</v>
      </c>
      <c r="M5907" s="5">
        <v>3</v>
      </c>
      <c r="N5907" s="6" t="str">
        <f>IF(ev_charging_network_usage_!$I5907&lt;=10,"Low",IF(ev_charging_network_usage_!$I5907&lt;=30,"Medium","High"))</f>
        <v>High</v>
      </c>
      <c r="O5907" s="6" t="str">
        <f t="shared" si="373"/>
        <v>Medium Satisfaction</v>
      </c>
      <c r="P5907" s="6" t="str">
        <f>IF(ev_charging_network_usage_!$H5907&lt;30,"Short Charging",IF(ev_charging_network_usage_!$H5907&lt;=60,"Medium Charging","Long Charging"))</f>
        <v>Medium Charging</v>
      </c>
      <c r="Q5907" s="6">
        <f t="shared" si="372"/>
        <v>1</v>
      </c>
      <c r="R5907" s="30">
        <f t="shared" si="370"/>
        <v>0.5444444444444444</v>
      </c>
      <c r="S5907" s="28">
        <f t="shared" si="371"/>
        <v>45524</v>
      </c>
      <c r="T5907" s="28"/>
    </row>
    <row r="5908" spans="1:20" ht="13.2" x14ac:dyDescent="0.25">
      <c r="A5908" s="7" t="s">
        <v>13027</v>
      </c>
      <c r="B5908" s="7" t="s">
        <v>43</v>
      </c>
      <c r="C5908" s="7" t="s">
        <v>21</v>
      </c>
      <c r="D5908" s="7" t="s">
        <v>22</v>
      </c>
      <c r="E5908" s="7" t="s">
        <v>17</v>
      </c>
      <c r="F5908" s="7" t="s">
        <v>13028</v>
      </c>
      <c r="G5908" s="7" t="s">
        <v>13029</v>
      </c>
      <c r="H5908" s="7">
        <v>81</v>
      </c>
      <c r="I5908" s="7">
        <v>32.65</v>
      </c>
      <c r="J5908" s="7">
        <v>12</v>
      </c>
      <c r="K5908" s="7">
        <v>391.8</v>
      </c>
      <c r="L5908" s="7" t="s">
        <v>18</v>
      </c>
      <c r="M5908" s="9">
        <v>2</v>
      </c>
      <c r="N5908" s="6" t="str">
        <f>IF(ev_charging_network_usage_!$I5908&lt;=10,"Low",IF(ev_charging_network_usage_!$I5908&lt;=30,"Medium","High"))</f>
        <v>High</v>
      </c>
      <c r="O5908" s="6" t="str">
        <f t="shared" si="373"/>
        <v>Low Satisfaction</v>
      </c>
      <c r="P5908" s="6" t="str">
        <f>IF(ev_charging_network_usage_!$H5908&lt;30,"Short Charging",IF(ev_charging_network_usage_!$H5908&lt;=60,"Medium Charging","Long Charging"))</f>
        <v>Long Charging</v>
      </c>
      <c r="Q5908" s="6">
        <f t="shared" si="372"/>
        <v>1</v>
      </c>
      <c r="R5908" s="30">
        <f t="shared" si="370"/>
        <v>0.83888888888888891</v>
      </c>
      <c r="S5908" s="28">
        <f t="shared" si="371"/>
        <v>45336</v>
      </c>
      <c r="T5908" s="28"/>
    </row>
    <row r="5909" spans="1:20" ht="13.2" x14ac:dyDescent="0.25">
      <c r="A5909" s="3" t="s">
        <v>13030</v>
      </c>
      <c r="B5909" s="3" t="s">
        <v>20</v>
      </c>
      <c r="C5909" s="3" t="s">
        <v>15</v>
      </c>
      <c r="D5909" s="3" t="s">
        <v>34</v>
      </c>
      <c r="E5909" s="3" t="s">
        <v>35</v>
      </c>
      <c r="F5909" s="4">
        <v>45207.654861111114</v>
      </c>
      <c r="G5909" s="4">
        <v>45207.674305555556</v>
      </c>
      <c r="H5909" s="3">
        <v>28</v>
      </c>
      <c r="I5909" s="3">
        <v>44.96</v>
      </c>
      <c r="J5909" s="3">
        <v>8</v>
      </c>
      <c r="K5909" s="3">
        <v>359.68</v>
      </c>
      <c r="L5909" s="3" t="s">
        <v>27</v>
      </c>
      <c r="M5909" s="5">
        <v>5</v>
      </c>
      <c r="N5909" s="6" t="str">
        <f>IF(ev_charging_network_usage_!$I5909&lt;=10,"Low",IF(ev_charging_network_usage_!$I5909&lt;=30,"Medium","High"))</f>
        <v>High</v>
      </c>
      <c r="O5909" s="6" t="str">
        <f t="shared" si="373"/>
        <v>High Satisfaction</v>
      </c>
      <c r="P5909" s="6" t="str">
        <f>IF(ev_charging_network_usage_!$H5909&lt;30,"Short Charging",IF(ev_charging_network_usage_!$H5909&lt;=60,"Medium Charging","Long Charging"))</f>
        <v>Short Charging</v>
      </c>
      <c r="Q5909" s="6">
        <f t="shared" si="372"/>
        <v>3</v>
      </c>
      <c r="R5909" s="30">
        <f t="shared" si="370"/>
        <v>0.65486111111111112</v>
      </c>
      <c r="S5909" s="28">
        <f t="shared" si="371"/>
        <v>45207</v>
      </c>
      <c r="T5909" s="28"/>
    </row>
    <row r="5910" spans="1:20" ht="13.2" x14ac:dyDescent="0.25">
      <c r="A5910" s="7" t="s">
        <v>13031</v>
      </c>
      <c r="B5910" s="7" t="s">
        <v>55</v>
      </c>
      <c r="C5910" s="7" t="s">
        <v>21</v>
      </c>
      <c r="D5910" s="7" t="s">
        <v>34</v>
      </c>
      <c r="E5910" s="7" t="s">
        <v>35</v>
      </c>
      <c r="F5910" s="7" t="s">
        <v>13032</v>
      </c>
      <c r="G5910" s="7" t="s">
        <v>13033</v>
      </c>
      <c r="H5910" s="7">
        <v>99</v>
      </c>
      <c r="I5910" s="7">
        <v>56.16</v>
      </c>
      <c r="J5910" s="7">
        <v>10</v>
      </c>
      <c r="K5910" s="7">
        <v>561.6</v>
      </c>
      <c r="L5910" s="7" t="s">
        <v>38</v>
      </c>
      <c r="M5910" s="9">
        <v>5</v>
      </c>
      <c r="N5910" s="6" t="str">
        <f>IF(ev_charging_network_usage_!$I5910&lt;=10,"Low",IF(ev_charging_network_usage_!$I5910&lt;=30,"Medium","High"))</f>
        <v>High</v>
      </c>
      <c r="O5910" s="6" t="str">
        <f t="shared" si="373"/>
        <v>High Satisfaction</v>
      </c>
      <c r="P5910" s="6" t="str">
        <f>IF(ev_charging_network_usage_!$H5910&lt;30,"Short Charging",IF(ev_charging_network_usage_!$H5910&lt;=60,"Medium Charging","Long Charging"))</f>
        <v>Long Charging</v>
      </c>
      <c r="Q5910" s="6">
        <f t="shared" si="372"/>
        <v>1</v>
      </c>
      <c r="R5910" s="30">
        <f t="shared" si="370"/>
        <v>0.11736111111111111</v>
      </c>
      <c r="S5910" s="28">
        <f t="shared" si="371"/>
        <v>45624</v>
      </c>
      <c r="T5910" s="28"/>
    </row>
    <row r="5911" spans="1:20" ht="13.2" x14ac:dyDescent="0.25">
      <c r="A5911" s="3" t="s">
        <v>13034</v>
      </c>
      <c r="B5911" s="3" t="s">
        <v>59</v>
      </c>
      <c r="C5911" s="3" t="s">
        <v>30</v>
      </c>
      <c r="D5911" s="3" t="s">
        <v>34</v>
      </c>
      <c r="E5911" s="3" t="s">
        <v>35</v>
      </c>
      <c r="F5911" s="3" t="s">
        <v>13035</v>
      </c>
      <c r="G5911" s="3" t="s">
        <v>13036</v>
      </c>
      <c r="H5911" s="3">
        <v>91</v>
      </c>
      <c r="I5911" s="3">
        <v>27.71</v>
      </c>
      <c r="J5911" s="3">
        <v>8</v>
      </c>
      <c r="K5911" s="3">
        <v>221.68</v>
      </c>
      <c r="L5911" s="3" t="s">
        <v>38</v>
      </c>
      <c r="M5911" s="5">
        <v>3</v>
      </c>
      <c r="N5911" s="6" t="str">
        <f>IF(ev_charging_network_usage_!$I5911&lt;=10,"Low",IF(ev_charging_network_usage_!$I5911&lt;=30,"Medium","High"))</f>
        <v>Medium</v>
      </c>
      <c r="O5911" s="6" t="str">
        <f t="shared" si="373"/>
        <v>Medium Satisfaction</v>
      </c>
      <c r="P5911" s="6" t="str">
        <f>IF(ev_charging_network_usage_!$H5911&lt;30,"Short Charging",IF(ev_charging_network_usage_!$H5911&lt;=60,"Medium Charging","Long Charging"))</f>
        <v>Long Charging</v>
      </c>
      <c r="Q5911" s="6">
        <f t="shared" si="372"/>
        <v>2</v>
      </c>
      <c r="R5911" s="30">
        <f t="shared" si="370"/>
        <v>0.69236111111111109</v>
      </c>
      <c r="S5911" s="28">
        <f t="shared" si="371"/>
        <v>45562</v>
      </c>
      <c r="T5911" s="28"/>
    </row>
    <row r="5912" spans="1:20" ht="13.2" x14ac:dyDescent="0.25">
      <c r="A5912" s="7" t="s">
        <v>13037</v>
      </c>
      <c r="B5912" s="7" t="s">
        <v>59</v>
      </c>
      <c r="C5912" s="7" t="s">
        <v>30</v>
      </c>
      <c r="D5912" s="7" t="s">
        <v>16</v>
      </c>
      <c r="E5912" s="7" t="s">
        <v>35</v>
      </c>
      <c r="F5912" s="8">
        <v>45265.238194444442</v>
      </c>
      <c r="G5912" s="8">
        <v>45265.24722222222</v>
      </c>
      <c r="H5912" s="7">
        <v>13</v>
      </c>
      <c r="I5912" s="7">
        <v>59.84</v>
      </c>
      <c r="J5912" s="7">
        <v>10</v>
      </c>
      <c r="K5912" s="7">
        <v>598.4</v>
      </c>
      <c r="L5912" s="7" t="s">
        <v>18</v>
      </c>
      <c r="M5912" s="9">
        <v>3</v>
      </c>
      <c r="N5912" s="6" t="str">
        <f>IF(ev_charging_network_usage_!$I5912&lt;=10,"Low",IF(ev_charging_network_usage_!$I5912&lt;=30,"Medium","High"))</f>
        <v>High</v>
      </c>
      <c r="O5912" s="6" t="str">
        <f t="shared" si="373"/>
        <v>Medium Satisfaction</v>
      </c>
      <c r="P5912" s="6" t="str">
        <f>IF(ev_charging_network_usage_!$H5912&lt;30,"Short Charging",IF(ev_charging_network_usage_!$H5912&lt;=60,"Medium Charging","Long Charging"))</f>
        <v>Short Charging</v>
      </c>
      <c r="Q5912" s="6">
        <f t="shared" si="372"/>
        <v>2</v>
      </c>
      <c r="R5912" s="30">
        <f t="shared" si="370"/>
        <v>0.23819444444444443</v>
      </c>
      <c r="S5912" s="28">
        <f t="shared" si="371"/>
        <v>45265</v>
      </c>
      <c r="T5912" s="28"/>
    </row>
    <row r="5913" spans="1:20" ht="13.2" x14ac:dyDescent="0.25">
      <c r="A5913" s="3" t="s">
        <v>13038</v>
      </c>
      <c r="B5913" s="3" t="s">
        <v>48</v>
      </c>
      <c r="C5913" s="3" t="s">
        <v>21</v>
      </c>
      <c r="D5913" s="3" t="s">
        <v>22</v>
      </c>
      <c r="E5913" s="3" t="s">
        <v>35</v>
      </c>
      <c r="F5913" s="3" t="s">
        <v>13039</v>
      </c>
      <c r="G5913" s="3" t="s">
        <v>13040</v>
      </c>
      <c r="H5913" s="3">
        <v>34</v>
      </c>
      <c r="I5913" s="3">
        <v>7.8</v>
      </c>
      <c r="J5913" s="3">
        <v>12</v>
      </c>
      <c r="K5913" s="3">
        <v>93.6</v>
      </c>
      <c r="L5913" s="3" t="s">
        <v>27</v>
      </c>
      <c r="M5913" s="5">
        <v>1</v>
      </c>
      <c r="N5913" s="6" t="str">
        <f>IF(ev_charging_network_usage_!$I5913&lt;=10,"Low",IF(ev_charging_network_usage_!$I5913&lt;=30,"Medium","High"))</f>
        <v>Low</v>
      </c>
      <c r="O5913" s="6" t="str">
        <f t="shared" si="373"/>
        <v>Low Satisfaction</v>
      </c>
      <c r="P5913" s="6" t="str">
        <f>IF(ev_charging_network_usage_!$H5913&lt;30,"Short Charging",IF(ev_charging_network_usage_!$H5913&lt;=60,"Medium Charging","Long Charging"))</f>
        <v>Medium Charging</v>
      </c>
      <c r="Q5913" s="6">
        <f t="shared" si="372"/>
        <v>1</v>
      </c>
      <c r="R5913" s="30">
        <f t="shared" si="370"/>
        <v>0.59236111111111112</v>
      </c>
      <c r="S5913" s="28">
        <f t="shared" si="371"/>
        <v>45408</v>
      </c>
      <c r="T5913" s="28"/>
    </row>
    <row r="5914" spans="1:20" ht="13.2" x14ac:dyDescent="0.25">
      <c r="A5914" s="7" t="s">
        <v>13041</v>
      </c>
      <c r="B5914" s="7" t="s">
        <v>29</v>
      </c>
      <c r="C5914" s="7" t="s">
        <v>21</v>
      </c>
      <c r="D5914" s="7" t="s">
        <v>34</v>
      </c>
      <c r="E5914" s="7" t="s">
        <v>17</v>
      </c>
      <c r="F5914" s="11">
        <v>45636.727083333331</v>
      </c>
      <c r="G5914" s="11">
        <v>45636.745833333334</v>
      </c>
      <c r="H5914" s="7">
        <v>27</v>
      </c>
      <c r="I5914" s="7">
        <v>50.18</v>
      </c>
      <c r="J5914" s="7">
        <v>15</v>
      </c>
      <c r="K5914" s="7">
        <v>752.7</v>
      </c>
      <c r="L5914" s="7" t="s">
        <v>23</v>
      </c>
      <c r="M5914" s="9">
        <v>4</v>
      </c>
      <c r="N5914" s="6" t="str">
        <f>IF(ev_charging_network_usage_!$I5914&lt;=10,"Low",IF(ev_charging_network_usage_!$I5914&lt;=30,"Medium","High"))</f>
        <v>High</v>
      </c>
      <c r="O5914" s="6" t="str">
        <f t="shared" si="373"/>
        <v>Medium Satisfaction</v>
      </c>
      <c r="P5914" s="6" t="str">
        <f>IF(ev_charging_network_usage_!$H5914&lt;30,"Short Charging",IF(ev_charging_network_usage_!$H5914&lt;=60,"Medium Charging","Long Charging"))</f>
        <v>Short Charging</v>
      </c>
      <c r="Q5914" s="6">
        <f t="shared" si="372"/>
        <v>1</v>
      </c>
      <c r="R5914" s="30">
        <f t="shared" si="370"/>
        <v>0.7270833333333333</v>
      </c>
      <c r="S5914" s="28">
        <f t="shared" si="371"/>
        <v>45636</v>
      </c>
      <c r="T5914" s="28"/>
    </row>
    <row r="5915" spans="1:20" ht="13.2" x14ac:dyDescent="0.25">
      <c r="A5915" s="3" t="s">
        <v>13042</v>
      </c>
      <c r="B5915" s="3" t="s">
        <v>78</v>
      </c>
      <c r="C5915" s="3" t="s">
        <v>30</v>
      </c>
      <c r="D5915" s="3" t="s">
        <v>22</v>
      </c>
      <c r="E5915" s="3" t="s">
        <v>17</v>
      </c>
      <c r="F5915" s="10">
        <v>45272.385416666664</v>
      </c>
      <c r="G5915" s="10">
        <v>45272.435416666667</v>
      </c>
      <c r="H5915" s="3">
        <v>72</v>
      </c>
      <c r="I5915" s="3">
        <v>25.4</v>
      </c>
      <c r="J5915" s="3">
        <v>12</v>
      </c>
      <c r="K5915" s="3">
        <v>304.8</v>
      </c>
      <c r="L5915" s="3" t="s">
        <v>18</v>
      </c>
      <c r="M5915" s="5">
        <v>3</v>
      </c>
      <c r="N5915" s="6" t="str">
        <f>IF(ev_charging_network_usage_!$I5915&lt;=10,"Low",IF(ev_charging_network_usage_!$I5915&lt;=30,"Medium","High"))</f>
        <v>Medium</v>
      </c>
      <c r="O5915" s="6" t="str">
        <f t="shared" si="373"/>
        <v>Medium Satisfaction</v>
      </c>
      <c r="P5915" s="6" t="str">
        <f>IF(ev_charging_network_usage_!$H5915&lt;30,"Short Charging",IF(ev_charging_network_usage_!$H5915&lt;=60,"Medium Charging","Long Charging"))</f>
        <v>Long Charging</v>
      </c>
      <c r="Q5915" s="6">
        <f t="shared" si="372"/>
        <v>2</v>
      </c>
      <c r="R5915" s="30">
        <f t="shared" si="370"/>
        <v>0.38541666666666669</v>
      </c>
      <c r="S5915" s="28">
        <f t="shared" si="371"/>
        <v>45272</v>
      </c>
      <c r="T5915" s="28"/>
    </row>
    <row r="5916" spans="1:20" ht="13.2" x14ac:dyDescent="0.25">
      <c r="A5916" s="7" t="s">
        <v>13043</v>
      </c>
      <c r="B5916" s="7" t="s">
        <v>29</v>
      </c>
      <c r="C5916" s="7" t="s">
        <v>21</v>
      </c>
      <c r="D5916" s="7" t="s">
        <v>16</v>
      </c>
      <c r="E5916" s="7" t="s">
        <v>35</v>
      </c>
      <c r="F5916" s="8">
        <v>45117.052083333336</v>
      </c>
      <c r="G5916" s="8">
        <v>45117.113194444442</v>
      </c>
      <c r="H5916" s="7">
        <v>88</v>
      </c>
      <c r="I5916" s="7">
        <v>39.909999999999997</v>
      </c>
      <c r="J5916" s="7">
        <v>12</v>
      </c>
      <c r="K5916" s="7">
        <v>478.92</v>
      </c>
      <c r="L5916" s="7" t="s">
        <v>38</v>
      </c>
      <c r="M5916" s="9">
        <v>4</v>
      </c>
      <c r="N5916" s="6" t="str">
        <f>IF(ev_charging_network_usage_!$I5916&lt;=10,"Low",IF(ev_charging_network_usage_!$I5916&lt;=30,"Medium","High"))</f>
        <v>High</v>
      </c>
      <c r="O5916" s="6" t="str">
        <f t="shared" si="373"/>
        <v>Medium Satisfaction</v>
      </c>
      <c r="P5916" s="6" t="str">
        <f>IF(ev_charging_network_usage_!$H5916&lt;30,"Short Charging",IF(ev_charging_network_usage_!$H5916&lt;=60,"Medium Charging","Long Charging"))</f>
        <v>Long Charging</v>
      </c>
      <c r="Q5916" s="6">
        <f t="shared" si="372"/>
        <v>1</v>
      </c>
      <c r="R5916" s="30">
        <f t="shared" si="370"/>
        <v>5.2083333333333336E-2</v>
      </c>
      <c r="S5916" s="28">
        <f t="shared" si="371"/>
        <v>45117</v>
      </c>
      <c r="T5916" s="28"/>
    </row>
    <row r="5917" spans="1:20" ht="13.2" x14ac:dyDescent="0.25">
      <c r="A5917" s="3" t="s">
        <v>13044</v>
      </c>
      <c r="B5917" s="3" t="s">
        <v>14</v>
      </c>
      <c r="C5917" s="3" t="s">
        <v>15</v>
      </c>
      <c r="D5917" s="3" t="s">
        <v>22</v>
      </c>
      <c r="E5917" s="3" t="s">
        <v>17</v>
      </c>
      <c r="F5917" s="3" t="s">
        <v>13045</v>
      </c>
      <c r="G5917" s="3" t="s">
        <v>12434</v>
      </c>
      <c r="H5917" s="3">
        <v>45</v>
      </c>
      <c r="I5917" s="3">
        <v>35.520000000000003</v>
      </c>
      <c r="J5917" s="3">
        <v>8</v>
      </c>
      <c r="K5917" s="3">
        <v>284.16000000000003</v>
      </c>
      <c r="L5917" s="3" t="s">
        <v>23</v>
      </c>
      <c r="M5917" s="5">
        <v>4</v>
      </c>
      <c r="N5917" s="6" t="str">
        <f>IF(ev_charging_network_usage_!$I5917&lt;=10,"Low",IF(ev_charging_network_usage_!$I5917&lt;=30,"Medium","High"))</f>
        <v>High</v>
      </c>
      <c r="O5917" s="6" t="str">
        <f t="shared" si="373"/>
        <v>Medium Satisfaction</v>
      </c>
      <c r="P5917" s="6" t="str">
        <f>IF(ev_charging_network_usage_!$H5917&lt;30,"Short Charging",IF(ev_charging_network_usage_!$H5917&lt;=60,"Medium Charging","Long Charging"))</f>
        <v>Medium Charging</v>
      </c>
      <c r="Q5917" s="6">
        <f t="shared" si="372"/>
        <v>3</v>
      </c>
      <c r="R5917" s="30">
        <f t="shared" si="370"/>
        <v>0.24791666666666667</v>
      </c>
      <c r="S5917" s="28">
        <f t="shared" si="371"/>
        <v>45128</v>
      </c>
      <c r="T5917" s="28"/>
    </row>
    <row r="5918" spans="1:20" ht="13.2" x14ac:dyDescent="0.25">
      <c r="A5918" s="7" t="s">
        <v>13046</v>
      </c>
      <c r="B5918" s="7" t="s">
        <v>55</v>
      </c>
      <c r="C5918" s="7" t="s">
        <v>21</v>
      </c>
      <c r="D5918" s="7" t="s">
        <v>22</v>
      </c>
      <c r="E5918" s="7" t="s">
        <v>17</v>
      </c>
      <c r="F5918" s="8">
        <v>45206.007638888892</v>
      </c>
      <c r="G5918" s="8">
        <v>45206.017361111109</v>
      </c>
      <c r="H5918" s="7">
        <v>14</v>
      </c>
      <c r="I5918" s="7">
        <v>14.01</v>
      </c>
      <c r="J5918" s="7">
        <v>10</v>
      </c>
      <c r="K5918" s="7">
        <v>140.1</v>
      </c>
      <c r="L5918" s="7" t="s">
        <v>27</v>
      </c>
      <c r="M5918" s="9">
        <v>3</v>
      </c>
      <c r="N5918" s="6" t="str">
        <f>IF(ev_charging_network_usage_!$I5918&lt;=10,"Low",IF(ev_charging_network_usage_!$I5918&lt;=30,"Medium","High"))</f>
        <v>Medium</v>
      </c>
      <c r="O5918" s="6" t="str">
        <f t="shared" si="373"/>
        <v>Medium Satisfaction</v>
      </c>
      <c r="P5918" s="6" t="str">
        <f>IF(ev_charging_network_usage_!$H5918&lt;30,"Short Charging",IF(ev_charging_network_usage_!$H5918&lt;=60,"Medium Charging","Long Charging"))</f>
        <v>Short Charging</v>
      </c>
      <c r="Q5918" s="6">
        <f t="shared" si="372"/>
        <v>1</v>
      </c>
      <c r="R5918" s="30">
        <f t="shared" si="370"/>
        <v>7.6388888888888886E-3</v>
      </c>
      <c r="S5918" s="28">
        <f t="shared" si="371"/>
        <v>45206</v>
      </c>
      <c r="T5918" s="28"/>
    </row>
    <row r="5919" spans="1:20" ht="13.2" x14ac:dyDescent="0.25">
      <c r="A5919" s="3" t="s">
        <v>13047</v>
      </c>
      <c r="B5919" s="3" t="s">
        <v>55</v>
      </c>
      <c r="C5919" s="3" t="s">
        <v>15</v>
      </c>
      <c r="D5919" s="3" t="s">
        <v>22</v>
      </c>
      <c r="E5919" s="3" t="s">
        <v>17</v>
      </c>
      <c r="F5919" s="4">
        <v>45546.994444444441</v>
      </c>
      <c r="G5919" s="10">
        <v>45576.015277777777</v>
      </c>
      <c r="H5919" s="3">
        <v>30</v>
      </c>
      <c r="I5919" s="3">
        <v>59.25</v>
      </c>
      <c r="J5919" s="3">
        <v>15</v>
      </c>
      <c r="K5919" s="3">
        <v>888.75</v>
      </c>
      <c r="L5919" s="3" t="s">
        <v>18</v>
      </c>
      <c r="M5919" s="5">
        <v>5</v>
      </c>
      <c r="N5919" s="6" t="str">
        <f>IF(ev_charging_network_usage_!$I5919&lt;=10,"Low",IF(ev_charging_network_usage_!$I5919&lt;=30,"Medium","High"))</f>
        <v>High</v>
      </c>
      <c r="O5919" s="6" t="str">
        <f t="shared" si="373"/>
        <v>High Satisfaction</v>
      </c>
      <c r="P5919" s="6" t="str">
        <f>IF(ev_charging_network_usage_!$H5919&lt;30,"Short Charging",IF(ev_charging_network_usage_!$H5919&lt;=60,"Medium Charging","Long Charging"))</f>
        <v>Medium Charging</v>
      </c>
      <c r="Q5919" s="6">
        <f t="shared" si="372"/>
        <v>3</v>
      </c>
      <c r="R5919" s="30">
        <f t="shared" si="370"/>
        <v>0.99444444444444446</v>
      </c>
      <c r="S5919" s="28">
        <f t="shared" si="371"/>
        <v>45546</v>
      </c>
      <c r="T5919" s="28"/>
    </row>
    <row r="5920" spans="1:20" ht="13.2" x14ac:dyDescent="0.25">
      <c r="A5920" s="7" t="s">
        <v>13048</v>
      </c>
      <c r="B5920" s="7" t="s">
        <v>14</v>
      </c>
      <c r="C5920" s="7" t="s">
        <v>21</v>
      </c>
      <c r="D5920" s="7" t="s">
        <v>22</v>
      </c>
      <c r="E5920" s="7" t="s">
        <v>17</v>
      </c>
      <c r="F5920" s="7" t="s">
        <v>13049</v>
      </c>
      <c r="G5920" s="7" t="s">
        <v>13050</v>
      </c>
      <c r="H5920" s="7">
        <v>38</v>
      </c>
      <c r="I5920" s="7">
        <v>27.85</v>
      </c>
      <c r="J5920" s="7">
        <v>12</v>
      </c>
      <c r="K5920" s="7">
        <v>334.2</v>
      </c>
      <c r="L5920" s="7" t="s">
        <v>18</v>
      </c>
      <c r="M5920" s="9">
        <v>3</v>
      </c>
      <c r="N5920" s="6" t="str">
        <f>IF(ev_charging_network_usage_!$I5920&lt;=10,"Low",IF(ev_charging_network_usage_!$I5920&lt;=30,"Medium","High"))</f>
        <v>Medium</v>
      </c>
      <c r="O5920" s="6" t="str">
        <f t="shared" si="373"/>
        <v>Medium Satisfaction</v>
      </c>
      <c r="P5920" s="6" t="str">
        <f>IF(ev_charging_network_usage_!$H5920&lt;30,"Short Charging",IF(ev_charging_network_usage_!$H5920&lt;=60,"Medium Charging","Long Charging"))</f>
        <v>Medium Charging</v>
      </c>
      <c r="Q5920" s="6">
        <f t="shared" si="372"/>
        <v>1</v>
      </c>
      <c r="R5920" s="30">
        <f t="shared" si="370"/>
        <v>4.027777777777778E-2</v>
      </c>
      <c r="S5920" s="28">
        <f t="shared" si="371"/>
        <v>45075</v>
      </c>
      <c r="T5920" s="28"/>
    </row>
    <row r="5921" spans="1:20" ht="13.2" x14ac:dyDescent="0.25">
      <c r="A5921" s="3" t="s">
        <v>13051</v>
      </c>
      <c r="B5921" s="3" t="s">
        <v>43</v>
      </c>
      <c r="C5921" s="3" t="s">
        <v>15</v>
      </c>
      <c r="D5921" s="3" t="s">
        <v>31</v>
      </c>
      <c r="E5921" s="3" t="s">
        <v>17</v>
      </c>
      <c r="F5921" s="3" t="s">
        <v>13052</v>
      </c>
      <c r="G5921" s="3" t="s">
        <v>13053</v>
      </c>
      <c r="H5921" s="3">
        <v>52</v>
      </c>
      <c r="I5921" s="3">
        <v>32.979999999999997</v>
      </c>
      <c r="J5921" s="3">
        <v>15</v>
      </c>
      <c r="K5921" s="3">
        <v>494.7</v>
      </c>
      <c r="L5921" s="3" t="s">
        <v>18</v>
      </c>
      <c r="M5921" s="5">
        <v>4</v>
      </c>
      <c r="N5921" s="6" t="str">
        <f>IF(ev_charging_network_usage_!$I5921&lt;=10,"Low",IF(ev_charging_network_usage_!$I5921&lt;=30,"Medium","High"))</f>
        <v>High</v>
      </c>
      <c r="O5921" s="6" t="str">
        <f t="shared" si="373"/>
        <v>Medium Satisfaction</v>
      </c>
      <c r="P5921" s="6" t="str">
        <f>IF(ev_charging_network_usage_!$H5921&lt;30,"Short Charging",IF(ev_charging_network_usage_!$H5921&lt;=60,"Medium Charging","Long Charging"))</f>
        <v>Medium Charging</v>
      </c>
      <c r="Q5921" s="6">
        <f t="shared" si="372"/>
        <v>3</v>
      </c>
      <c r="R5921" s="30">
        <f t="shared" si="370"/>
        <v>0.22916666666666666</v>
      </c>
      <c r="S5921" s="28">
        <f t="shared" si="371"/>
        <v>45431</v>
      </c>
      <c r="T5921" s="28"/>
    </row>
    <row r="5922" spans="1:20" ht="13.2" x14ac:dyDescent="0.25">
      <c r="A5922" s="7" t="s">
        <v>13054</v>
      </c>
      <c r="B5922" s="7" t="s">
        <v>59</v>
      </c>
      <c r="C5922" s="7" t="s">
        <v>30</v>
      </c>
      <c r="D5922" s="7" t="s">
        <v>34</v>
      </c>
      <c r="E5922" s="7" t="s">
        <v>17</v>
      </c>
      <c r="F5922" s="7" t="s">
        <v>13055</v>
      </c>
      <c r="G5922" s="7" t="s">
        <v>13056</v>
      </c>
      <c r="H5922" s="7">
        <v>73</v>
      </c>
      <c r="I5922" s="7">
        <v>45.11</v>
      </c>
      <c r="J5922" s="7">
        <v>15</v>
      </c>
      <c r="K5922" s="7">
        <v>676.65</v>
      </c>
      <c r="L5922" s="7" t="s">
        <v>23</v>
      </c>
      <c r="M5922" s="9">
        <v>5</v>
      </c>
      <c r="N5922" s="6" t="str">
        <f>IF(ev_charging_network_usage_!$I5922&lt;=10,"Low",IF(ev_charging_network_usage_!$I5922&lt;=30,"Medium","High"))</f>
        <v>High</v>
      </c>
      <c r="O5922" s="6" t="str">
        <f t="shared" si="373"/>
        <v>High Satisfaction</v>
      </c>
      <c r="P5922" s="6" t="str">
        <f>IF(ev_charging_network_usage_!$H5922&lt;30,"Short Charging",IF(ev_charging_network_usage_!$H5922&lt;=60,"Medium Charging","Long Charging"))</f>
        <v>Long Charging</v>
      </c>
      <c r="Q5922" s="6">
        <f t="shared" si="372"/>
        <v>2</v>
      </c>
      <c r="R5922" s="30">
        <f t="shared" si="370"/>
        <v>0.78611111111111109</v>
      </c>
      <c r="S5922" s="28">
        <f t="shared" si="371"/>
        <v>45218</v>
      </c>
      <c r="T5922" s="28"/>
    </row>
    <row r="5923" spans="1:20" ht="13.2" x14ac:dyDescent="0.25">
      <c r="A5923" s="3" t="s">
        <v>13057</v>
      </c>
      <c r="B5923" s="3" t="s">
        <v>78</v>
      </c>
      <c r="C5923" s="3" t="s">
        <v>15</v>
      </c>
      <c r="D5923" s="3" t="s">
        <v>34</v>
      </c>
      <c r="E5923" s="3" t="s">
        <v>17</v>
      </c>
      <c r="F5923" s="3" t="s">
        <v>13058</v>
      </c>
      <c r="G5923" s="3" t="s">
        <v>13059</v>
      </c>
      <c r="H5923" s="3">
        <v>95</v>
      </c>
      <c r="I5923" s="3">
        <v>44.17</v>
      </c>
      <c r="J5923" s="3">
        <v>10</v>
      </c>
      <c r="K5923" s="3">
        <v>441.7</v>
      </c>
      <c r="L5923" s="3" t="s">
        <v>23</v>
      </c>
      <c r="M5923" s="5">
        <v>1</v>
      </c>
      <c r="N5923" s="6" t="str">
        <f>IF(ev_charging_network_usage_!$I5923&lt;=10,"Low",IF(ev_charging_network_usage_!$I5923&lt;=30,"Medium","High"))</f>
        <v>High</v>
      </c>
      <c r="O5923" s="6" t="str">
        <f t="shared" si="373"/>
        <v>Low Satisfaction</v>
      </c>
      <c r="P5923" s="6" t="str">
        <f>IF(ev_charging_network_usage_!$H5923&lt;30,"Short Charging",IF(ev_charging_network_usage_!$H5923&lt;=60,"Medium Charging","Long Charging"))</f>
        <v>Long Charging</v>
      </c>
      <c r="Q5923" s="6">
        <f t="shared" si="372"/>
        <v>3</v>
      </c>
      <c r="R5923" s="30">
        <f t="shared" si="370"/>
        <v>0.30763888888888891</v>
      </c>
      <c r="S5923" s="28">
        <f t="shared" si="371"/>
        <v>45228</v>
      </c>
      <c r="T5923" s="28"/>
    </row>
    <row r="5924" spans="1:20" ht="13.2" x14ac:dyDescent="0.25">
      <c r="A5924" s="7" t="s">
        <v>13060</v>
      </c>
      <c r="B5924" s="7" t="s">
        <v>48</v>
      </c>
      <c r="C5924" s="7" t="s">
        <v>15</v>
      </c>
      <c r="D5924" s="7" t="s">
        <v>16</v>
      </c>
      <c r="E5924" s="7" t="s">
        <v>17</v>
      </c>
      <c r="F5924" s="7" t="s">
        <v>13061</v>
      </c>
      <c r="G5924" s="7" t="s">
        <v>13062</v>
      </c>
      <c r="H5924" s="7">
        <v>46</v>
      </c>
      <c r="I5924" s="7">
        <v>7.58</v>
      </c>
      <c r="J5924" s="7">
        <v>15</v>
      </c>
      <c r="K5924" s="7">
        <v>113.7</v>
      </c>
      <c r="L5924" s="7" t="s">
        <v>38</v>
      </c>
      <c r="M5924" s="9">
        <v>1</v>
      </c>
      <c r="N5924" s="6" t="str">
        <f>IF(ev_charging_network_usage_!$I5924&lt;=10,"Low",IF(ev_charging_network_usage_!$I5924&lt;=30,"Medium","High"))</f>
        <v>Low</v>
      </c>
      <c r="O5924" s="6" t="str">
        <f t="shared" si="373"/>
        <v>Low Satisfaction</v>
      </c>
      <c r="P5924" s="6" t="str">
        <f>IF(ev_charging_network_usage_!$H5924&lt;30,"Short Charging",IF(ev_charging_network_usage_!$H5924&lt;=60,"Medium Charging","Long Charging"))</f>
        <v>Medium Charging</v>
      </c>
      <c r="Q5924" s="6">
        <f t="shared" si="372"/>
        <v>3</v>
      </c>
      <c r="R5924" s="30">
        <f t="shared" si="370"/>
        <v>0.30208333333333331</v>
      </c>
      <c r="S5924" s="28">
        <f t="shared" si="371"/>
        <v>45153</v>
      </c>
      <c r="T5924" s="28"/>
    </row>
    <row r="5925" spans="1:20" ht="13.2" x14ac:dyDescent="0.25">
      <c r="A5925" s="3" t="s">
        <v>13063</v>
      </c>
      <c r="B5925" s="3" t="s">
        <v>29</v>
      </c>
      <c r="C5925" s="3" t="s">
        <v>21</v>
      </c>
      <c r="D5925" s="3" t="s">
        <v>22</v>
      </c>
      <c r="E5925" s="3" t="s">
        <v>17</v>
      </c>
      <c r="F5925" s="4">
        <v>45021.824999999997</v>
      </c>
      <c r="G5925" s="4">
        <v>45021.836805555555</v>
      </c>
      <c r="H5925" s="3">
        <v>17</v>
      </c>
      <c r="I5925" s="3">
        <v>5.34</v>
      </c>
      <c r="J5925" s="3">
        <v>10</v>
      </c>
      <c r="K5925" s="3">
        <v>53.4</v>
      </c>
      <c r="L5925" s="3" t="s">
        <v>27</v>
      </c>
      <c r="M5925" s="5">
        <v>3</v>
      </c>
      <c r="N5925" s="6" t="str">
        <f>IF(ev_charging_network_usage_!$I5925&lt;=10,"Low",IF(ev_charging_network_usage_!$I5925&lt;=30,"Medium","High"))</f>
        <v>Low</v>
      </c>
      <c r="O5925" s="6" t="str">
        <f t="shared" si="373"/>
        <v>Medium Satisfaction</v>
      </c>
      <c r="P5925" s="6" t="str">
        <f>IF(ev_charging_network_usage_!$H5925&lt;30,"Short Charging",IF(ev_charging_network_usage_!$H5925&lt;=60,"Medium Charging","Long Charging"))</f>
        <v>Short Charging</v>
      </c>
      <c r="Q5925" s="6">
        <f t="shared" si="372"/>
        <v>1</v>
      </c>
      <c r="R5925" s="30">
        <f t="shared" si="370"/>
        <v>0.82499999999999996</v>
      </c>
      <c r="S5925" s="28">
        <f t="shared" si="371"/>
        <v>45021</v>
      </c>
      <c r="T5925" s="28"/>
    </row>
    <row r="5926" spans="1:20" ht="13.2" x14ac:dyDescent="0.25">
      <c r="A5926" s="7" t="s">
        <v>13064</v>
      </c>
      <c r="B5926" s="7" t="s">
        <v>14</v>
      </c>
      <c r="C5926" s="7" t="s">
        <v>15</v>
      </c>
      <c r="D5926" s="7" t="s">
        <v>31</v>
      </c>
      <c r="E5926" s="7" t="s">
        <v>35</v>
      </c>
      <c r="F5926" s="7" t="s">
        <v>13065</v>
      </c>
      <c r="G5926" s="7" t="s">
        <v>13066</v>
      </c>
      <c r="H5926" s="7">
        <v>25</v>
      </c>
      <c r="I5926" s="7">
        <v>17.309999999999999</v>
      </c>
      <c r="J5926" s="7">
        <v>15</v>
      </c>
      <c r="K5926" s="7">
        <v>259.64999999999998</v>
      </c>
      <c r="L5926" s="7" t="s">
        <v>23</v>
      </c>
      <c r="M5926" s="9">
        <v>1</v>
      </c>
      <c r="N5926" s="6" t="str">
        <f>IF(ev_charging_network_usage_!$I5926&lt;=10,"Low",IF(ev_charging_network_usage_!$I5926&lt;=30,"Medium","High"))</f>
        <v>Medium</v>
      </c>
      <c r="O5926" s="6" t="str">
        <f t="shared" si="373"/>
        <v>Low Satisfaction</v>
      </c>
      <c r="P5926" s="6" t="str">
        <f>IF(ev_charging_network_usage_!$H5926&lt;30,"Short Charging",IF(ev_charging_network_usage_!$H5926&lt;=60,"Medium Charging","Long Charging"))</f>
        <v>Short Charging</v>
      </c>
      <c r="Q5926" s="6">
        <f t="shared" si="372"/>
        <v>3</v>
      </c>
      <c r="R5926" s="30">
        <f t="shared" si="370"/>
        <v>0.81805555555555554</v>
      </c>
      <c r="S5926" s="28">
        <f t="shared" si="371"/>
        <v>45370</v>
      </c>
      <c r="T5926" s="28"/>
    </row>
    <row r="5927" spans="1:20" ht="13.2" x14ac:dyDescent="0.25">
      <c r="A5927" s="3" t="s">
        <v>13067</v>
      </c>
      <c r="B5927" s="3" t="s">
        <v>78</v>
      </c>
      <c r="C5927" s="3" t="s">
        <v>30</v>
      </c>
      <c r="D5927" s="3" t="s">
        <v>34</v>
      </c>
      <c r="E5927" s="3" t="s">
        <v>17</v>
      </c>
      <c r="F5927" s="3" t="s">
        <v>13068</v>
      </c>
      <c r="G5927" s="3" t="s">
        <v>13069</v>
      </c>
      <c r="H5927" s="3">
        <v>61</v>
      </c>
      <c r="I5927" s="3">
        <v>59.6</v>
      </c>
      <c r="J5927" s="3">
        <v>10</v>
      </c>
      <c r="K5927" s="3">
        <v>596</v>
      </c>
      <c r="L5927" s="3" t="s">
        <v>38</v>
      </c>
      <c r="M5927" s="5">
        <v>5</v>
      </c>
      <c r="N5927" s="6" t="str">
        <f>IF(ev_charging_network_usage_!$I5927&lt;=10,"Low",IF(ev_charging_network_usage_!$I5927&lt;=30,"Medium","High"))</f>
        <v>High</v>
      </c>
      <c r="O5927" s="6" t="str">
        <f t="shared" si="373"/>
        <v>High Satisfaction</v>
      </c>
      <c r="P5927" s="6" t="str">
        <f>IF(ev_charging_network_usage_!$H5927&lt;30,"Short Charging",IF(ev_charging_network_usage_!$H5927&lt;=60,"Medium Charging","Long Charging"))</f>
        <v>Long Charging</v>
      </c>
      <c r="Q5927" s="6">
        <f t="shared" si="372"/>
        <v>2</v>
      </c>
      <c r="R5927" s="30">
        <f t="shared" si="370"/>
        <v>0.16111111111111112</v>
      </c>
      <c r="S5927" s="28">
        <f t="shared" si="371"/>
        <v>45038</v>
      </c>
      <c r="T5927" s="28"/>
    </row>
    <row r="5928" spans="1:20" ht="13.2" x14ac:dyDescent="0.25">
      <c r="A5928" s="7" t="s">
        <v>13070</v>
      </c>
      <c r="B5928" s="7" t="s">
        <v>55</v>
      </c>
      <c r="C5928" s="7" t="s">
        <v>30</v>
      </c>
      <c r="D5928" s="7" t="s">
        <v>22</v>
      </c>
      <c r="E5928" s="7" t="s">
        <v>17</v>
      </c>
      <c r="F5928" s="8">
        <v>45234.3125</v>
      </c>
      <c r="G5928" s="8">
        <v>45234.388888888891</v>
      </c>
      <c r="H5928" s="7">
        <v>110</v>
      </c>
      <c r="I5928" s="7">
        <v>46.85</v>
      </c>
      <c r="J5928" s="7">
        <v>10</v>
      </c>
      <c r="K5928" s="7">
        <v>468.5</v>
      </c>
      <c r="L5928" s="7" t="s">
        <v>27</v>
      </c>
      <c r="M5928" s="9">
        <v>3</v>
      </c>
      <c r="N5928" s="6" t="str">
        <f>IF(ev_charging_network_usage_!$I5928&lt;=10,"Low",IF(ev_charging_network_usage_!$I5928&lt;=30,"Medium","High"))</f>
        <v>High</v>
      </c>
      <c r="O5928" s="6" t="str">
        <f t="shared" si="373"/>
        <v>Medium Satisfaction</v>
      </c>
      <c r="P5928" s="6" t="str">
        <f>IF(ev_charging_network_usage_!$H5928&lt;30,"Short Charging",IF(ev_charging_network_usage_!$H5928&lt;=60,"Medium Charging","Long Charging"))</f>
        <v>Long Charging</v>
      </c>
      <c r="Q5928" s="6">
        <f t="shared" si="372"/>
        <v>2</v>
      </c>
      <c r="R5928" s="30">
        <f t="shared" si="370"/>
        <v>0.3125</v>
      </c>
      <c r="S5928" s="28">
        <f t="shared" si="371"/>
        <v>45234</v>
      </c>
      <c r="T5928" s="28"/>
    </row>
    <row r="5929" spans="1:20" ht="13.2" x14ac:dyDescent="0.25">
      <c r="A5929" s="3" t="s">
        <v>13071</v>
      </c>
      <c r="B5929" s="3" t="s">
        <v>43</v>
      </c>
      <c r="C5929" s="3" t="s">
        <v>15</v>
      </c>
      <c r="D5929" s="3" t="s">
        <v>22</v>
      </c>
      <c r="E5929" s="3" t="s">
        <v>35</v>
      </c>
      <c r="F5929" s="3" t="s">
        <v>13072</v>
      </c>
      <c r="G5929" s="3" t="s">
        <v>13073</v>
      </c>
      <c r="H5929" s="3">
        <v>34</v>
      </c>
      <c r="I5929" s="3">
        <v>54.96</v>
      </c>
      <c r="J5929" s="3">
        <v>15</v>
      </c>
      <c r="K5929" s="3">
        <v>824.4</v>
      </c>
      <c r="L5929" s="3" t="s">
        <v>23</v>
      </c>
      <c r="M5929" s="5">
        <v>4</v>
      </c>
      <c r="N5929" s="6" t="str">
        <f>IF(ev_charging_network_usage_!$I5929&lt;=10,"Low",IF(ev_charging_network_usage_!$I5929&lt;=30,"Medium","High"))</f>
        <v>High</v>
      </c>
      <c r="O5929" s="6" t="str">
        <f t="shared" si="373"/>
        <v>Medium Satisfaction</v>
      </c>
      <c r="P5929" s="6" t="str">
        <f>IF(ev_charging_network_usage_!$H5929&lt;30,"Short Charging",IF(ev_charging_network_usage_!$H5929&lt;=60,"Medium Charging","Long Charging"))</f>
        <v>Medium Charging</v>
      </c>
      <c r="Q5929" s="6">
        <f t="shared" si="372"/>
        <v>3</v>
      </c>
      <c r="R5929" s="30">
        <f t="shared" si="370"/>
        <v>0.83263888888888893</v>
      </c>
      <c r="S5929" s="28">
        <f t="shared" si="371"/>
        <v>45060</v>
      </c>
      <c r="T5929" s="28"/>
    </row>
    <row r="5930" spans="1:20" ht="13.2" x14ac:dyDescent="0.25">
      <c r="A5930" s="7" t="s">
        <v>13074</v>
      </c>
      <c r="B5930" s="7" t="s">
        <v>20</v>
      </c>
      <c r="C5930" s="7" t="s">
        <v>30</v>
      </c>
      <c r="D5930" s="7" t="s">
        <v>34</v>
      </c>
      <c r="E5930" s="7" t="s">
        <v>17</v>
      </c>
      <c r="F5930" s="7" t="s">
        <v>13075</v>
      </c>
      <c r="G5930" s="7" t="s">
        <v>13076</v>
      </c>
      <c r="H5930" s="7">
        <v>11</v>
      </c>
      <c r="I5930" s="7">
        <v>8.01</v>
      </c>
      <c r="J5930" s="7">
        <v>8</v>
      </c>
      <c r="K5930" s="7">
        <v>64.08</v>
      </c>
      <c r="L5930" s="7" t="s">
        <v>38</v>
      </c>
      <c r="M5930" s="9">
        <v>1</v>
      </c>
      <c r="N5930" s="6" t="str">
        <f>IF(ev_charging_network_usage_!$I5930&lt;=10,"Low",IF(ev_charging_network_usage_!$I5930&lt;=30,"Medium","High"))</f>
        <v>Low</v>
      </c>
      <c r="O5930" s="6" t="str">
        <f t="shared" si="373"/>
        <v>Low Satisfaction</v>
      </c>
      <c r="P5930" s="6" t="str">
        <f>IF(ev_charging_network_usage_!$H5930&lt;30,"Short Charging",IF(ev_charging_network_usage_!$H5930&lt;=60,"Medium Charging","Long Charging"))</f>
        <v>Short Charging</v>
      </c>
      <c r="Q5930" s="6">
        <f t="shared" si="372"/>
        <v>2</v>
      </c>
      <c r="R5930" s="30">
        <f t="shared" si="370"/>
        <v>0.13472222222222222</v>
      </c>
      <c r="S5930" s="28">
        <f t="shared" si="371"/>
        <v>44975</v>
      </c>
      <c r="T5930" s="28"/>
    </row>
    <row r="5931" spans="1:20" ht="13.2" x14ac:dyDescent="0.25">
      <c r="A5931" s="3" t="s">
        <v>13077</v>
      </c>
      <c r="B5931" s="3" t="s">
        <v>48</v>
      </c>
      <c r="C5931" s="3" t="s">
        <v>15</v>
      </c>
      <c r="D5931" s="3" t="s">
        <v>16</v>
      </c>
      <c r="E5931" s="3" t="s">
        <v>35</v>
      </c>
      <c r="F5931" s="10">
        <v>45241.207638888889</v>
      </c>
      <c r="G5931" s="10">
        <v>45241.267361111109</v>
      </c>
      <c r="H5931" s="3">
        <v>86</v>
      </c>
      <c r="I5931" s="3">
        <v>50.45</v>
      </c>
      <c r="J5931" s="3">
        <v>15</v>
      </c>
      <c r="K5931" s="3">
        <v>756.75</v>
      </c>
      <c r="L5931" s="3" t="s">
        <v>23</v>
      </c>
      <c r="M5931" s="5">
        <v>4</v>
      </c>
      <c r="N5931" s="6" t="str">
        <f>IF(ev_charging_network_usage_!$I5931&lt;=10,"Low",IF(ev_charging_network_usage_!$I5931&lt;=30,"Medium","High"))</f>
        <v>High</v>
      </c>
      <c r="O5931" s="6" t="str">
        <f t="shared" si="373"/>
        <v>Medium Satisfaction</v>
      </c>
      <c r="P5931" s="6" t="str">
        <f>IF(ev_charging_network_usage_!$H5931&lt;30,"Short Charging",IF(ev_charging_network_usage_!$H5931&lt;=60,"Medium Charging","Long Charging"))</f>
        <v>Long Charging</v>
      </c>
      <c r="Q5931" s="6">
        <f t="shared" si="372"/>
        <v>3</v>
      </c>
      <c r="R5931" s="30">
        <f t="shared" si="370"/>
        <v>0.2076388888888889</v>
      </c>
      <c r="S5931" s="28">
        <f t="shared" si="371"/>
        <v>45241</v>
      </c>
      <c r="T5931" s="28"/>
    </row>
    <row r="5932" spans="1:20" ht="13.2" x14ac:dyDescent="0.25">
      <c r="A5932" s="7" t="s">
        <v>13078</v>
      </c>
      <c r="B5932" s="7" t="s">
        <v>43</v>
      </c>
      <c r="C5932" s="7" t="s">
        <v>15</v>
      </c>
      <c r="D5932" s="7" t="s">
        <v>34</v>
      </c>
      <c r="E5932" s="7" t="s">
        <v>35</v>
      </c>
      <c r="F5932" s="7" t="s">
        <v>13079</v>
      </c>
      <c r="G5932" s="7" t="s">
        <v>13080</v>
      </c>
      <c r="H5932" s="7">
        <v>39</v>
      </c>
      <c r="I5932" s="7">
        <v>30.38</v>
      </c>
      <c r="J5932" s="7">
        <v>15</v>
      </c>
      <c r="K5932" s="7">
        <v>455.7</v>
      </c>
      <c r="L5932" s="7" t="s">
        <v>27</v>
      </c>
      <c r="M5932" s="9">
        <v>4</v>
      </c>
      <c r="N5932" s="6" t="str">
        <f>IF(ev_charging_network_usage_!$I5932&lt;=10,"Low",IF(ev_charging_network_usage_!$I5932&lt;=30,"Medium","High"))</f>
        <v>High</v>
      </c>
      <c r="O5932" s="6" t="str">
        <f t="shared" si="373"/>
        <v>Medium Satisfaction</v>
      </c>
      <c r="P5932" s="6" t="str">
        <f>IF(ev_charging_network_usage_!$H5932&lt;30,"Short Charging",IF(ev_charging_network_usage_!$H5932&lt;=60,"Medium Charging","Long Charging"))</f>
        <v>Medium Charging</v>
      </c>
      <c r="Q5932" s="6">
        <f t="shared" si="372"/>
        <v>3</v>
      </c>
      <c r="R5932" s="30">
        <f t="shared" si="370"/>
        <v>0.64930555555555558</v>
      </c>
      <c r="S5932" s="28">
        <f t="shared" si="371"/>
        <v>45069</v>
      </c>
      <c r="T5932" s="28"/>
    </row>
    <row r="5933" spans="1:20" ht="13.2" x14ac:dyDescent="0.25">
      <c r="A5933" s="3" t="s">
        <v>13081</v>
      </c>
      <c r="B5933" s="3" t="s">
        <v>14</v>
      </c>
      <c r="C5933" s="3" t="s">
        <v>30</v>
      </c>
      <c r="D5933" s="3" t="s">
        <v>31</v>
      </c>
      <c r="E5933" s="3" t="s">
        <v>17</v>
      </c>
      <c r="F5933" s="4">
        <v>45080.922222222223</v>
      </c>
      <c r="G5933" s="4">
        <v>45080.932638888888</v>
      </c>
      <c r="H5933" s="3">
        <v>15</v>
      </c>
      <c r="I5933" s="3">
        <v>30.51</v>
      </c>
      <c r="J5933" s="3">
        <v>12</v>
      </c>
      <c r="K5933" s="3">
        <v>366.12</v>
      </c>
      <c r="L5933" s="3" t="s">
        <v>27</v>
      </c>
      <c r="M5933" s="5">
        <v>2</v>
      </c>
      <c r="N5933" s="6" t="str">
        <f>IF(ev_charging_network_usage_!$I5933&lt;=10,"Low",IF(ev_charging_network_usage_!$I5933&lt;=30,"Medium","High"))</f>
        <v>High</v>
      </c>
      <c r="O5933" s="6" t="str">
        <f t="shared" si="373"/>
        <v>Low Satisfaction</v>
      </c>
      <c r="P5933" s="6" t="str">
        <f>IF(ev_charging_network_usage_!$H5933&lt;30,"Short Charging",IF(ev_charging_network_usage_!$H5933&lt;=60,"Medium Charging","Long Charging"))</f>
        <v>Short Charging</v>
      </c>
      <c r="Q5933" s="6">
        <f t="shared" si="372"/>
        <v>2</v>
      </c>
      <c r="R5933" s="30">
        <f t="shared" si="370"/>
        <v>0.92222222222222228</v>
      </c>
      <c r="S5933" s="28">
        <f t="shared" si="371"/>
        <v>45080</v>
      </c>
      <c r="T5933" s="28"/>
    </row>
    <row r="5934" spans="1:20" ht="13.2" x14ac:dyDescent="0.25">
      <c r="A5934" s="7" t="s">
        <v>13082</v>
      </c>
      <c r="B5934" s="7" t="s">
        <v>20</v>
      </c>
      <c r="C5934" s="7" t="s">
        <v>30</v>
      </c>
      <c r="D5934" s="7" t="s">
        <v>16</v>
      </c>
      <c r="E5934" s="7" t="s">
        <v>35</v>
      </c>
      <c r="F5934" s="7" t="s">
        <v>13083</v>
      </c>
      <c r="G5934" s="7" t="s">
        <v>13084</v>
      </c>
      <c r="H5934" s="7">
        <v>46</v>
      </c>
      <c r="I5934" s="7">
        <v>33.93</v>
      </c>
      <c r="J5934" s="7">
        <v>10</v>
      </c>
      <c r="K5934" s="7">
        <v>339.3</v>
      </c>
      <c r="L5934" s="7" t="s">
        <v>27</v>
      </c>
      <c r="M5934" s="9">
        <v>2</v>
      </c>
      <c r="N5934" s="6" t="str">
        <f>IF(ev_charging_network_usage_!$I5934&lt;=10,"Low",IF(ev_charging_network_usage_!$I5934&lt;=30,"Medium","High"))</f>
        <v>High</v>
      </c>
      <c r="O5934" s="6" t="str">
        <f t="shared" si="373"/>
        <v>Low Satisfaction</v>
      </c>
      <c r="P5934" s="6" t="str">
        <f>IF(ev_charging_network_usage_!$H5934&lt;30,"Short Charging",IF(ev_charging_network_usage_!$H5934&lt;=60,"Medium Charging","Long Charging"))</f>
        <v>Medium Charging</v>
      </c>
      <c r="Q5934" s="6">
        <f t="shared" si="372"/>
        <v>2</v>
      </c>
      <c r="R5934" s="30">
        <f t="shared" si="370"/>
        <v>0.52222222222222225</v>
      </c>
      <c r="S5934" s="28">
        <f t="shared" si="371"/>
        <v>45134</v>
      </c>
      <c r="T5934" s="28"/>
    </row>
    <row r="5935" spans="1:20" ht="13.2" x14ac:dyDescent="0.25">
      <c r="A5935" s="3" t="s">
        <v>13085</v>
      </c>
      <c r="B5935" s="3" t="s">
        <v>20</v>
      </c>
      <c r="C5935" s="3" t="s">
        <v>21</v>
      </c>
      <c r="D5935" s="3" t="s">
        <v>16</v>
      </c>
      <c r="E5935" s="3" t="s">
        <v>17</v>
      </c>
      <c r="F5935" s="3" t="s">
        <v>13086</v>
      </c>
      <c r="G5935" s="3" t="s">
        <v>13087</v>
      </c>
      <c r="H5935" s="3">
        <v>107</v>
      </c>
      <c r="I5935" s="3">
        <v>8.8699999999999992</v>
      </c>
      <c r="J5935" s="3">
        <v>15</v>
      </c>
      <c r="K5935" s="3">
        <v>133.05000000000001</v>
      </c>
      <c r="L5935" s="3" t="s">
        <v>18</v>
      </c>
      <c r="M5935" s="5">
        <v>2</v>
      </c>
      <c r="N5935" s="6" t="str">
        <f>IF(ev_charging_network_usage_!$I5935&lt;=10,"Low",IF(ev_charging_network_usage_!$I5935&lt;=30,"Medium","High"))</f>
        <v>Low</v>
      </c>
      <c r="O5935" s="6" t="str">
        <f t="shared" si="373"/>
        <v>Low Satisfaction</v>
      </c>
      <c r="P5935" s="6" t="str">
        <f>IF(ev_charging_network_usage_!$H5935&lt;30,"Short Charging",IF(ev_charging_network_usage_!$H5935&lt;=60,"Medium Charging","Long Charging"))</f>
        <v>Long Charging</v>
      </c>
      <c r="Q5935" s="6">
        <f t="shared" si="372"/>
        <v>1</v>
      </c>
      <c r="R5935" s="30">
        <f t="shared" si="370"/>
        <v>0.93958333333333333</v>
      </c>
      <c r="S5935" s="28">
        <f t="shared" si="371"/>
        <v>45091</v>
      </c>
      <c r="T5935" s="28"/>
    </row>
    <row r="5936" spans="1:20" ht="13.2" x14ac:dyDescent="0.25">
      <c r="A5936" s="7" t="s">
        <v>13088</v>
      </c>
      <c r="B5936" s="7" t="s">
        <v>20</v>
      </c>
      <c r="C5936" s="7" t="s">
        <v>15</v>
      </c>
      <c r="D5936" s="7" t="s">
        <v>22</v>
      </c>
      <c r="E5936" s="7" t="s">
        <v>35</v>
      </c>
      <c r="F5936" s="8">
        <v>45295.269444444442</v>
      </c>
      <c r="G5936" s="8">
        <v>45295.323611111111</v>
      </c>
      <c r="H5936" s="7">
        <v>78</v>
      </c>
      <c r="I5936" s="7">
        <v>51.71</v>
      </c>
      <c r="J5936" s="7">
        <v>12</v>
      </c>
      <c r="K5936" s="7">
        <v>620.52</v>
      </c>
      <c r="L5936" s="7" t="s">
        <v>23</v>
      </c>
      <c r="M5936" s="9">
        <v>3</v>
      </c>
      <c r="N5936" s="6" t="str">
        <f>IF(ev_charging_network_usage_!$I5936&lt;=10,"Low",IF(ev_charging_network_usage_!$I5936&lt;=30,"Medium","High"))</f>
        <v>High</v>
      </c>
      <c r="O5936" s="6" t="str">
        <f t="shared" si="373"/>
        <v>Medium Satisfaction</v>
      </c>
      <c r="P5936" s="6" t="str">
        <f>IF(ev_charging_network_usage_!$H5936&lt;30,"Short Charging",IF(ev_charging_network_usage_!$H5936&lt;=60,"Medium Charging","Long Charging"))</f>
        <v>Long Charging</v>
      </c>
      <c r="Q5936" s="6">
        <f t="shared" si="372"/>
        <v>3</v>
      </c>
      <c r="R5936" s="30">
        <f t="shared" si="370"/>
        <v>0.26944444444444443</v>
      </c>
      <c r="S5936" s="28">
        <f t="shared" si="371"/>
        <v>45295</v>
      </c>
      <c r="T5936" s="28"/>
    </row>
    <row r="5937" spans="1:20" ht="13.2" x14ac:dyDescent="0.25">
      <c r="A5937" s="3" t="s">
        <v>13089</v>
      </c>
      <c r="B5937" s="3" t="s">
        <v>55</v>
      </c>
      <c r="C5937" s="3" t="s">
        <v>21</v>
      </c>
      <c r="D5937" s="3" t="s">
        <v>31</v>
      </c>
      <c r="E5937" s="3" t="s">
        <v>17</v>
      </c>
      <c r="F5937" s="3" t="s">
        <v>13090</v>
      </c>
      <c r="G5937" s="3" t="s">
        <v>13091</v>
      </c>
      <c r="H5937" s="3">
        <v>114</v>
      </c>
      <c r="I5937" s="3">
        <v>17.18</v>
      </c>
      <c r="J5937" s="3">
        <v>8</v>
      </c>
      <c r="K5937" s="3">
        <v>137.44</v>
      </c>
      <c r="L5937" s="3" t="s">
        <v>27</v>
      </c>
      <c r="M5937" s="5">
        <v>5</v>
      </c>
      <c r="N5937" s="6" t="str">
        <f>IF(ev_charging_network_usage_!$I5937&lt;=10,"Low",IF(ev_charging_network_usage_!$I5937&lt;=30,"Medium","High"))</f>
        <v>Medium</v>
      </c>
      <c r="O5937" s="6" t="str">
        <f t="shared" si="373"/>
        <v>High Satisfaction</v>
      </c>
      <c r="P5937" s="6" t="str">
        <f>IF(ev_charging_network_usage_!$H5937&lt;30,"Short Charging",IF(ev_charging_network_usage_!$H5937&lt;=60,"Medium Charging","Long Charging"))</f>
        <v>Long Charging</v>
      </c>
      <c r="Q5937" s="6">
        <f t="shared" si="372"/>
        <v>1</v>
      </c>
      <c r="R5937" s="30">
        <f t="shared" si="370"/>
        <v>0.70625000000000004</v>
      </c>
      <c r="S5937" s="28">
        <f t="shared" si="371"/>
        <v>45559</v>
      </c>
      <c r="T5937" s="28"/>
    </row>
    <row r="5938" spans="1:20" ht="13.2" x14ac:dyDescent="0.25">
      <c r="A5938" s="7" t="s">
        <v>13092</v>
      </c>
      <c r="B5938" s="7" t="s">
        <v>29</v>
      </c>
      <c r="C5938" s="7" t="s">
        <v>30</v>
      </c>
      <c r="D5938" s="7" t="s">
        <v>16</v>
      </c>
      <c r="E5938" s="7" t="s">
        <v>35</v>
      </c>
      <c r="F5938" s="7" t="s">
        <v>13093</v>
      </c>
      <c r="G5938" s="7" t="s">
        <v>13094</v>
      </c>
      <c r="H5938" s="7">
        <v>94</v>
      </c>
      <c r="I5938" s="7">
        <v>28.93</v>
      </c>
      <c r="J5938" s="7">
        <v>10</v>
      </c>
      <c r="K5938" s="7">
        <v>289.3</v>
      </c>
      <c r="L5938" s="7" t="s">
        <v>38</v>
      </c>
      <c r="M5938" s="9">
        <v>3</v>
      </c>
      <c r="N5938" s="6" t="str">
        <f>IF(ev_charging_network_usage_!$I5938&lt;=10,"Low",IF(ev_charging_network_usage_!$I5938&lt;=30,"Medium","High"))</f>
        <v>Medium</v>
      </c>
      <c r="O5938" s="6" t="str">
        <f t="shared" si="373"/>
        <v>Medium Satisfaction</v>
      </c>
      <c r="P5938" s="6" t="str">
        <f>IF(ev_charging_network_usage_!$H5938&lt;30,"Short Charging",IF(ev_charging_network_usage_!$H5938&lt;=60,"Medium Charging","Long Charging"))</f>
        <v>Long Charging</v>
      </c>
      <c r="Q5938" s="6">
        <f t="shared" si="372"/>
        <v>2</v>
      </c>
      <c r="R5938" s="30">
        <f t="shared" si="370"/>
        <v>0.46805555555555556</v>
      </c>
      <c r="S5938" s="28">
        <f t="shared" si="371"/>
        <v>45290</v>
      </c>
      <c r="T5938" s="28"/>
    </row>
    <row r="5939" spans="1:20" ht="13.2" x14ac:dyDescent="0.25">
      <c r="A5939" s="3" t="s">
        <v>13095</v>
      </c>
      <c r="B5939" s="3" t="s">
        <v>20</v>
      </c>
      <c r="C5939" s="3" t="s">
        <v>15</v>
      </c>
      <c r="D5939" s="3" t="s">
        <v>16</v>
      </c>
      <c r="E5939" s="3" t="s">
        <v>17</v>
      </c>
      <c r="F5939" s="3" t="s">
        <v>13096</v>
      </c>
      <c r="G5939" s="3" t="s">
        <v>13097</v>
      </c>
      <c r="H5939" s="3">
        <v>13</v>
      </c>
      <c r="I5939" s="3">
        <v>14.3</v>
      </c>
      <c r="J5939" s="3">
        <v>8</v>
      </c>
      <c r="K5939" s="3">
        <v>114.4</v>
      </c>
      <c r="L5939" s="3" t="s">
        <v>18</v>
      </c>
      <c r="M5939" s="5">
        <v>4</v>
      </c>
      <c r="N5939" s="6" t="str">
        <f>IF(ev_charging_network_usage_!$I5939&lt;=10,"Low",IF(ev_charging_network_usage_!$I5939&lt;=30,"Medium","High"))</f>
        <v>Medium</v>
      </c>
      <c r="O5939" s="6" t="str">
        <f t="shared" si="373"/>
        <v>Medium Satisfaction</v>
      </c>
      <c r="P5939" s="6" t="str">
        <f>IF(ev_charging_network_usage_!$H5939&lt;30,"Short Charging",IF(ev_charging_network_usage_!$H5939&lt;=60,"Medium Charging","Long Charging"))</f>
        <v>Short Charging</v>
      </c>
      <c r="Q5939" s="6">
        <f t="shared" si="372"/>
        <v>3</v>
      </c>
      <c r="R5939" s="30">
        <f t="shared" si="370"/>
        <v>0.94097222222222221</v>
      </c>
      <c r="S5939" s="28">
        <f t="shared" si="371"/>
        <v>45469</v>
      </c>
      <c r="T5939" s="28"/>
    </row>
    <row r="5940" spans="1:20" ht="13.2" x14ac:dyDescent="0.25">
      <c r="A5940" s="7" t="s">
        <v>13098</v>
      </c>
      <c r="B5940" s="7" t="s">
        <v>59</v>
      </c>
      <c r="C5940" s="7" t="s">
        <v>21</v>
      </c>
      <c r="D5940" s="7" t="s">
        <v>16</v>
      </c>
      <c r="E5940" s="7" t="s">
        <v>35</v>
      </c>
      <c r="F5940" s="7" t="s">
        <v>13099</v>
      </c>
      <c r="G5940" s="7" t="s">
        <v>13100</v>
      </c>
      <c r="H5940" s="7">
        <v>71</v>
      </c>
      <c r="I5940" s="7">
        <v>52.41</v>
      </c>
      <c r="J5940" s="7">
        <v>8</v>
      </c>
      <c r="K5940" s="7">
        <v>419.28</v>
      </c>
      <c r="L5940" s="7" t="s">
        <v>18</v>
      </c>
      <c r="M5940" s="9">
        <v>3</v>
      </c>
      <c r="N5940" s="6" t="str">
        <f>IF(ev_charging_network_usage_!$I5940&lt;=10,"Low",IF(ev_charging_network_usage_!$I5940&lt;=30,"Medium","High"))</f>
        <v>High</v>
      </c>
      <c r="O5940" s="6" t="str">
        <f t="shared" si="373"/>
        <v>Medium Satisfaction</v>
      </c>
      <c r="P5940" s="6" t="str">
        <f>IF(ev_charging_network_usage_!$H5940&lt;30,"Short Charging",IF(ev_charging_network_usage_!$H5940&lt;=60,"Medium Charging","Long Charging"))</f>
        <v>Long Charging</v>
      </c>
      <c r="Q5940" s="6">
        <f t="shared" si="372"/>
        <v>1</v>
      </c>
      <c r="R5940" s="30">
        <f t="shared" si="370"/>
        <v>5.7638888888888892E-2</v>
      </c>
      <c r="S5940" s="28">
        <f t="shared" si="371"/>
        <v>45614</v>
      </c>
      <c r="T5940" s="28"/>
    </row>
    <row r="5941" spans="1:20" ht="13.2" x14ac:dyDescent="0.25">
      <c r="A5941" s="3" t="s">
        <v>13101</v>
      </c>
      <c r="B5941" s="3" t="s">
        <v>59</v>
      </c>
      <c r="C5941" s="3" t="s">
        <v>30</v>
      </c>
      <c r="D5941" s="3" t="s">
        <v>16</v>
      </c>
      <c r="E5941" s="3" t="s">
        <v>17</v>
      </c>
      <c r="F5941" s="4">
        <v>45454.893750000003</v>
      </c>
      <c r="G5941" s="4">
        <v>45454.904861111114</v>
      </c>
      <c r="H5941" s="3">
        <v>16</v>
      </c>
      <c r="I5941" s="3">
        <v>49.28</v>
      </c>
      <c r="J5941" s="3">
        <v>10</v>
      </c>
      <c r="K5941" s="3">
        <v>492.8</v>
      </c>
      <c r="L5941" s="3" t="s">
        <v>18</v>
      </c>
      <c r="M5941" s="5">
        <v>1</v>
      </c>
      <c r="N5941" s="6" t="str">
        <f>IF(ev_charging_network_usage_!$I5941&lt;=10,"Low",IF(ev_charging_network_usage_!$I5941&lt;=30,"Medium","High"))</f>
        <v>High</v>
      </c>
      <c r="O5941" s="6" t="str">
        <f t="shared" si="373"/>
        <v>Low Satisfaction</v>
      </c>
      <c r="P5941" s="6" t="str">
        <f>IF(ev_charging_network_usage_!$H5941&lt;30,"Short Charging",IF(ev_charging_network_usage_!$H5941&lt;=60,"Medium Charging","Long Charging"))</f>
        <v>Short Charging</v>
      </c>
      <c r="Q5941" s="6">
        <f t="shared" si="372"/>
        <v>2</v>
      </c>
      <c r="R5941" s="30">
        <f t="shared" si="370"/>
        <v>0.89375000000000004</v>
      </c>
      <c r="S5941" s="28">
        <f t="shared" si="371"/>
        <v>45454</v>
      </c>
      <c r="T5941" s="28"/>
    </row>
    <row r="5942" spans="1:20" ht="13.2" x14ac:dyDescent="0.25">
      <c r="A5942" s="7" t="s">
        <v>13102</v>
      </c>
      <c r="B5942" s="7" t="s">
        <v>78</v>
      </c>
      <c r="C5942" s="7" t="s">
        <v>15</v>
      </c>
      <c r="D5942" s="7" t="s">
        <v>22</v>
      </c>
      <c r="E5942" s="7" t="s">
        <v>35</v>
      </c>
      <c r="F5942" s="8">
        <v>44962.373611111114</v>
      </c>
      <c r="G5942" s="8">
        <v>44962.443749999999</v>
      </c>
      <c r="H5942" s="7">
        <v>101</v>
      </c>
      <c r="I5942" s="7">
        <v>43.44</v>
      </c>
      <c r="J5942" s="7">
        <v>10</v>
      </c>
      <c r="K5942" s="7">
        <v>434.4</v>
      </c>
      <c r="L5942" s="7" t="s">
        <v>18</v>
      </c>
      <c r="M5942" s="9">
        <v>4</v>
      </c>
      <c r="N5942" s="6" t="str">
        <f>IF(ev_charging_network_usage_!$I5942&lt;=10,"Low",IF(ev_charging_network_usage_!$I5942&lt;=30,"Medium","High"))</f>
        <v>High</v>
      </c>
      <c r="O5942" s="6" t="str">
        <f t="shared" si="373"/>
        <v>Medium Satisfaction</v>
      </c>
      <c r="P5942" s="6" t="str">
        <f>IF(ev_charging_network_usage_!$H5942&lt;30,"Short Charging",IF(ev_charging_network_usage_!$H5942&lt;=60,"Medium Charging","Long Charging"))</f>
        <v>Long Charging</v>
      </c>
      <c r="Q5942" s="6">
        <f t="shared" si="372"/>
        <v>3</v>
      </c>
      <c r="R5942" s="30">
        <f t="shared" si="370"/>
        <v>0.37361111111111112</v>
      </c>
      <c r="S5942" s="28">
        <f t="shared" si="371"/>
        <v>44962</v>
      </c>
      <c r="T5942" s="28"/>
    </row>
    <row r="5943" spans="1:20" ht="13.2" x14ac:dyDescent="0.25">
      <c r="A5943" s="3" t="s">
        <v>13103</v>
      </c>
      <c r="B5943" s="3" t="s">
        <v>55</v>
      </c>
      <c r="C5943" s="3" t="s">
        <v>21</v>
      </c>
      <c r="D5943" s="3" t="s">
        <v>16</v>
      </c>
      <c r="E5943" s="3" t="s">
        <v>35</v>
      </c>
      <c r="F5943" s="3" t="s">
        <v>13104</v>
      </c>
      <c r="G5943" s="3" t="s">
        <v>13105</v>
      </c>
      <c r="H5943" s="3">
        <v>64</v>
      </c>
      <c r="I5943" s="3">
        <v>29.76</v>
      </c>
      <c r="J5943" s="3">
        <v>10</v>
      </c>
      <c r="K5943" s="3">
        <v>297.60000000000002</v>
      </c>
      <c r="L5943" s="3" t="s">
        <v>23</v>
      </c>
      <c r="M5943" s="5">
        <v>1</v>
      </c>
      <c r="N5943" s="6" t="str">
        <f>IF(ev_charging_network_usage_!$I5943&lt;=10,"Low",IF(ev_charging_network_usage_!$I5943&lt;=30,"Medium","High"))</f>
        <v>Medium</v>
      </c>
      <c r="O5943" s="6" t="str">
        <f t="shared" si="373"/>
        <v>Low Satisfaction</v>
      </c>
      <c r="P5943" s="6" t="str">
        <f>IF(ev_charging_network_usage_!$H5943&lt;30,"Short Charging",IF(ev_charging_network_usage_!$H5943&lt;=60,"Medium Charging","Long Charging"))</f>
        <v>Long Charging</v>
      </c>
      <c r="Q5943" s="6">
        <f t="shared" si="372"/>
        <v>1</v>
      </c>
      <c r="R5943" s="30">
        <f t="shared" si="370"/>
        <v>0.13472222222222222</v>
      </c>
      <c r="S5943" s="28">
        <f t="shared" si="371"/>
        <v>45440</v>
      </c>
      <c r="T5943" s="28"/>
    </row>
    <row r="5944" spans="1:20" ht="13.2" x14ac:dyDescent="0.25">
      <c r="A5944" s="7" t="s">
        <v>13106</v>
      </c>
      <c r="B5944" s="7" t="s">
        <v>78</v>
      </c>
      <c r="C5944" s="7" t="s">
        <v>30</v>
      </c>
      <c r="D5944" s="7" t="s">
        <v>22</v>
      </c>
      <c r="E5944" s="7" t="s">
        <v>35</v>
      </c>
      <c r="F5944" s="7" t="s">
        <v>13107</v>
      </c>
      <c r="G5944" s="7" t="s">
        <v>13108</v>
      </c>
      <c r="H5944" s="7">
        <v>84</v>
      </c>
      <c r="I5944" s="7">
        <v>47.83</v>
      </c>
      <c r="J5944" s="7">
        <v>10</v>
      </c>
      <c r="K5944" s="7">
        <v>478.3</v>
      </c>
      <c r="L5944" s="7" t="s">
        <v>23</v>
      </c>
      <c r="M5944" s="9">
        <v>4</v>
      </c>
      <c r="N5944" s="6" t="str">
        <f>IF(ev_charging_network_usage_!$I5944&lt;=10,"Low",IF(ev_charging_network_usage_!$I5944&lt;=30,"Medium","High"))</f>
        <v>High</v>
      </c>
      <c r="O5944" s="6" t="str">
        <f t="shared" si="373"/>
        <v>Medium Satisfaction</v>
      </c>
      <c r="P5944" s="6" t="str">
        <f>IF(ev_charging_network_usage_!$H5944&lt;30,"Short Charging",IF(ev_charging_network_usage_!$H5944&lt;=60,"Medium Charging","Long Charging"))</f>
        <v>Long Charging</v>
      </c>
      <c r="Q5944" s="6">
        <f t="shared" si="372"/>
        <v>2</v>
      </c>
      <c r="R5944" s="30">
        <f t="shared" si="370"/>
        <v>0.64583333333333337</v>
      </c>
      <c r="S5944" s="28">
        <f t="shared" si="371"/>
        <v>45163</v>
      </c>
      <c r="T5944" s="28"/>
    </row>
    <row r="5945" spans="1:20" ht="13.2" x14ac:dyDescent="0.25">
      <c r="A5945" s="3" t="s">
        <v>13109</v>
      </c>
      <c r="B5945" s="3" t="s">
        <v>48</v>
      </c>
      <c r="C5945" s="3" t="s">
        <v>21</v>
      </c>
      <c r="D5945" s="3" t="s">
        <v>22</v>
      </c>
      <c r="E5945" s="3" t="s">
        <v>35</v>
      </c>
      <c r="F5945" s="3" t="s">
        <v>13110</v>
      </c>
      <c r="G5945" s="3" t="s">
        <v>13111</v>
      </c>
      <c r="H5945" s="3">
        <v>13</v>
      </c>
      <c r="I5945" s="3">
        <v>34.049999999999997</v>
      </c>
      <c r="J5945" s="3">
        <v>15</v>
      </c>
      <c r="K5945" s="3">
        <v>510.75</v>
      </c>
      <c r="L5945" s="3" t="s">
        <v>27</v>
      </c>
      <c r="M5945" s="5">
        <v>3</v>
      </c>
      <c r="N5945" s="6" t="str">
        <f>IF(ev_charging_network_usage_!$I5945&lt;=10,"Low",IF(ev_charging_network_usage_!$I5945&lt;=30,"Medium","High"))</f>
        <v>High</v>
      </c>
      <c r="O5945" s="6" t="str">
        <f t="shared" si="373"/>
        <v>Medium Satisfaction</v>
      </c>
      <c r="P5945" s="6" t="str">
        <f>IF(ev_charging_network_usage_!$H5945&lt;30,"Short Charging",IF(ev_charging_network_usage_!$H5945&lt;=60,"Medium Charging","Long Charging"))</f>
        <v>Short Charging</v>
      </c>
      <c r="Q5945" s="6">
        <f t="shared" si="372"/>
        <v>1</v>
      </c>
      <c r="R5945" s="30">
        <f t="shared" si="370"/>
        <v>7.7777777777777779E-2</v>
      </c>
      <c r="S5945" s="28">
        <f t="shared" si="371"/>
        <v>45611</v>
      </c>
      <c r="T5945" s="28"/>
    </row>
    <row r="5946" spans="1:20" ht="13.2" x14ac:dyDescent="0.25">
      <c r="A5946" s="7" t="s">
        <v>13112</v>
      </c>
      <c r="B5946" s="7" t="s">
        <v>59</v>
      </c>
      <c r="C5946" s="7" t="s">
        <v>30</v>
      </c>
      <c r="D5946" s="7" t="s">
        <v>16</v>
      </c>
      <c r="E5946" s="7" t="s">
        <v>35</v>
      </c>
      <c r="F5946" s="7" t="s">
        <v>13113</v>
      </c>
      <c r="G5946" s="7" t="s">
        <v>13114</v>
      </c>
      <c r="H5946" s="7">
        <v>99</v>
      </c>
      <c r="I5946" s="7">
        <v>16.52</v>
      </c>
      <c r="J5946" s="7">
        <v>15</v>
      </c>
      <c r="K5946" s="7">
        <v>247.8</v>
      </c>
      <c r="L5946" s="7" t="s">
        <v>23</v>
      </c>
      <c r="M5946" s="9">
        <v>2</v>
      </c>
      <c r="N5946" s="6" t="str">
        <f>IF(ev_charging_network_usage_!$I5946&lt;=10,"Low",IF(ev_charging_network_usage_!$I5946&lt;=30,"Medium","High"))</f>
        <v>Medium</v>
      </c>
      <c r="O5946" s="6" t="str">
        <f t="shared" si="373"/>
        <v>Low Satisfaction</v>
      </c>
      <c r="P5946" s="6" t="str">
        <f>IF(ev_charging_network_usage_!$H5946&lt;30,"Short Charging",IF(ev_charging_network_usage_!$H5946&lt;=60,"Medium Charging","Long Charging"))</f>
        <v>Long Charging</v>
      </c>
      <c r="Q5946" s="6">
        <f t="shared" si="372"/>
        <v>2</v>
      </c>
      <c r="R5946" s="30">
        <f t="shared" si="370"/>
        <v>0.22916666666666666</v>
      </c>
      <c r="S5946" s="28">
        <f t="shared" si="371"/>
        <v>45408</v>
      </c>
      <c r="T5946" s="28"/>
    </row>
    <row r="5947" spans="1:20" ht="13.2" x14ac:dyDescent="0.25">
      <c r="A5947" s="3" t="s">
        <v>13115</v>
      </c>
      <c r="B5947" s="3" t="s">
        <v>48</v>
      </c>
      <c r="C5947" s="3" t="s">
        <v>21</v>
      </c>
      <c r="D5947" s="3" t="s">
        <v>31</v>
      </c>
      <c r="E5947" s="3" t="s">
        <v>17</v>
      </c>
      <c r="F5947" s="3" t="s">
        <v>13116</v>
      </c>
      <c r="G5947" s="3" t="s">
        <v>13117</v>
      </c>
      <c r="H5947" s="3">
        <v>82</v>
      </c>
      <c r="I5947" s="3">
        <v>54.33</v>
      </c>
      <c r="J5947" s="3">
        <v>15</v>
      </c>
      <c r="K5947" s="3">
        <v>814.95</v>
      </c>
      <c r="L5947" s="3" t="s">
        <v>27</v>
      </c>
      <c r="M5947" s="5">
        <v>5</v>
      </c>
      <c r="N5947" s="6" t="str">
        <f>IF(ev_charging_network_usage_!$I5947&lt;=10,"Low",IF(ev_charging_network_usage_!$I5947&lt;=30,"Medium","High"))</f>
        <v>High</v>
      </c>
      <c r="O5947" s="6" t="str">
        <f t="shared" si="373"/>
        <v>High Satisfaction</v>
      </c>
      <c r="P5947" s="6" t="str">
        <f>IF(ev_charging_network_usage_!$H5947&lt;30,"Short Charging",IF(ev_charging_network_usage_!$H5947&lt;=60,"Medium Charging","Long Charging"))</f>
        <v>Long Charging</v>
      </c>
      <c r="Q5947" s="6">
        <f t="shared" si="372"/>
        <v>1</v>
      </c>
      <c r="R5947" s="30">
        <f t="shared" si="370"/>
        <v>0.44097222222222221</v>
      </c>
      <c r="S5947" s="28">
        <f t="shared" si="371"/>
        <v>45616</v>
      </c>
      <c r="T5947" s="28"/>
    </row>
    <row r="5948" spans="1:20" ht="13.2" x14ac:dyDescent="0.25">
      <c r="A5948" s="7" t="s">
        <v>13118</v>
      </c>
      <c r="B5948" s="7" t="s">
        <v>14</v>
      </c>
      <c r="C5948" s="7" t="s">
        <v>30</v>
      </c>
      <c r="D5948" s="7" t="s">
        <v>34</v>
      </c>
      <c r="E5948" s="7" t="s">
        <v>35</v>
      </c>
      <c r="F5948" s="7" t="s">
        <v>13119</v>
      </c>
      <c r="G5948" s="7" t="s">
        <v>13120</v>
      </c>
      <c r="H5948" s="7">
        <v>36</v>
      </c>
      <c r="I5948" s="7">
        <v>59.12</v>
      </c>
      <c r="J5948" s="7">
        <v>15</v>
      </c>
      <c r="K5948" s="7">
        <v>886.8</v>
      </c>
      <c r="L5948" s="7" t="s">
        <v>23</v>
      </c>
      <c r="M5948" s="9">
        <v>1</v>
      </c>
      <c r="N5948" s="6" t="str">
        <f>IF(ev_charging_network_usage_!$I5948&lt;=10,"Low",IF(ev_charging_network_usage_!$I5948&lt;=30,"Medium","High"))</f>
        <v>High</v>
      </c>
      <c r="O5948" s="6" t="str">
        <f t="shared" si="373"/>
        <v>Low Satisfaction</v>
      </c>
      <c r="P5948" s="6" t="str">
        <f>IF(ev_charging_network_usage_!$H5948&lt;30,"Short Charging",IF(ev_charging_network_usage_!$H5948&lt;=60,"Medium Charging","Long Charging"))</f>
        <v>Medium Charging</v>
      </c>
      <c r="Q5948" s="6">
        <f t="shared" si="372"/>
        <v>2</v>
      </c>
      <c r="R5948" s="30">
        <f t="shared" si="370"/>
        <v>0.25972222222222224</v>
      </c>
      <c r="S5948" s="28">
        <f t="shared" si="371"/>
        <v>45497</v>
      </c>
      <c r="T5948" s="28"/>
    </row>
    <row r="5949" spans="1:20" ht="13.2" x14ac:dyDescent="0.25">
      <c r="A5949" s="3" t="s">
        <v>13121</v>
      </c>
      <c r="B5949" s="3" t="s">
        <v>29</v>
      </c>
      <c r="C5949" s="3" t="s">
        <v>30</v>
      </c>
      <c r="D5949" s="3" t="s">
        <v>34</v>
      </c>
      <c r="E5949" s="3" t="s">
        <v>35</v>
      </c>
      <c r="F5949" s="4">
        <v>45264.0625</v>
      </c>
      <c r="G5949" s="4">
        <v>45264.088888888888</v>
      </c>
      <c r="H5949" s="3">
        <v>38</v>
      </c>
      <c r="I5949" s="3">
        <v>33.869999999999997</v>
      </c>
      <c r="J5949" s="3">
        <v>8</v>
      </c>
      <c r="K5949" s="3">
        <v>270.95999999999998</v>
      </c>
      <c r="L5949" s="3" t="s">
        <v>27</v>
      </c>
      <c r="M5949" s="5">
        <v>2</v>
      </c>
      <c r="N5949" s="6" t="str">
        <f>IF(ev_charging_network_usage_!$I5949&lt;=10,"Low",IF(ev_charging_network_usage_!$I5949&lt;=30,"Medium","High"))</f>
        <v>High</v>
      </c>
      <c r="O5949" s="6" t="str">
        <f t="shared" si="373"/>
        <v>Low Satisfaction</v>
      </c>
      <c r="P5949" s="6" t="str">
        <f>IF(ev_charging_network_usage_!$H5949&lt;30,"Short Charging",IF(ev_charging_network_usage_!$H5949&lt;=60,"Medium Charging","Long Charging"))</f>
        <v>Medium Charging</v>
      </c>
      <c r="Q5949" s="6">
        <f t="shared" si="372"/>
        <v>2</v>
      </c>
      <c r="R5949" s="30">
        <f t="shared" si="370"/>
        <v>6.25E-2</v>
      </c>
      <c r="S5949" s="28">
        <f t="shared" si="371"/>
        <v>45264</v>
      </c>
      <c r="T5949" s="28"/>
    </row>
    <row r="5950" spans="1:20" ht="13.2" x14ac:dyDescent="0.25">
      <c r="A5950" s="7" t="s">
        <v>13122</v>
      </c>
      <c r="B5950" s="7" t="s">
        <v>20</v>
      </c>
      <c r="C5950" s="7" t="s">
        <v>15</v>
      </c>
      <c r="D5950" s="7" t="s">
        <v>34</v>
      </c>
      <c r="E5950" s="7" t="s">
        <v>35</v>
      </c>
      <c r="F5950" s="8">
        <v>44929.484722222223</v>
      </c>
      <c r="G5950" s="8">
        <v>44929.513194444444</v>
      </c>
      <c r="H5950" s="7">
        <v>41</v>
      </c>
      <c r="I5950" s="7">
        <v>59.72</v>
      </c>
      <c r="J5950" s="7">
        <v>8</v>
      </c>
      <c r="K5950" s="7">
        <v>477.76</v>
      </c>
      <c r="L5950" s="7" t="s">
        <v>23</v>
      </c>
      <c r="M5950" s="9">
        <v>5</v>
      </c>
      <c r="N5950" s="6" t="str">
        <f>IF(ev_charging_network_usage_!$I5950&lt;=10,"Low",IF(ev_charging_network_usage_!$I5950&lt;=30,"Medium","High"))</f>
        <v>High</v>
      </c>
      <c r="O5950" s="6" t="str">
        <f t="shared" si="373"/>
        <v>High Satisfaction</v>
      </c>
      <c r="P5950" s="6" t="str">
        <f>IF(ev_charging_network_usage_!$H5950&lt;30,"Short Charging",IF(ev_charging_network_usage_!$H5950&lt;=60,"Medium Charging","Long Charging"))</f>
        <v>Medium Charging</v>
      </c>
      <c r="Q5950" s="6">
        <f t="shared" si="372"/>
        <v>3</v>
      </c>
      <c r="R5950" s="30">
        <f t="shared" si="370"/>
        <v>0.48472222222222222</v>
      </c>
      <c r="S5950" s="28">
        <f t="shared" si="371"/>
        <v>44929</v>
      </c>
      <c r="T5950" s="28"/>
    </row>
    <row r="5951" spans="1:20" ht="13.2" x14ac:dyDescent="0.25">
      <c r="A5951" s="3" t="s">
        <v>13123</v>
      </c>
      <c r="B5951" s="3" t="s">
        <v>43</v>
      </c>
      <c r="C5951" s="3" t="s">
        <v>21</v>
      </c>
      <c r="D5951" s="3" t="s">
        <v>22</v>
      </c>
      <c r="E5951" s="3" t="s">
        <v>35</v>
      </c>
      <c r="F5951" s="3" t="s">
        <v>13124</v>
      </c>
      <c r="G5951" s="3" t="s">
        <v>13125</v>
      </c>
      <c r="H5951" s="3">
        <v>108</v>
      </c>
      <c r="I5951" s="3">
        <v>29.64</v>
      </c>
      <c r="J5951" s="3">
        <v>8</v>
      </c>
      <c r="K5951" s="3">
        <v>237.12</v>
      </c>
      <c r="L5951" s="3" t="s">
        <v>27</v>
      </c>
      <c r="M5951" s="5">
        <v>3</v>
      </c>
      <c r="N5951" s="6" t="str">
        <f>IF(ev_charging_network_usage_!$I5951&lt;=10,"Low",IF(ev_charging_network_usage_!$I5951&lt;=30,"Medium","High"))</f>
        <v>Medium</v>
      </c>
      <c r="O5951" s="6" t="str">
        <f t="shared" si="373"/>
        <v>Medium Satisfaction</v>
      </c>
      <c r="P5951" s="6" t="str">
        <f>IF(ev_charging_network_usage_!$H5951&lt;30,"Short Charging",IF(ev_charging_network_usage_!$H5951&lt;=60,"Medium Charging","Long Charging"))</f>
        <v>Long Charging</v>
      </c>
      <c r="Q5951" s="6">
        <f t="shared" si="372"/>
        <v>1</v>
      </c>
      <c r="R5951" s="30">
        <f t="shared" si="370"/>
        <v>0.42638888888888887</v>
      </c>
      <c r="S5951" s="28">
        <f t="shared" si="371"/>
        <v>45408</v>
      </c>
      <c r="T5951" s="28"/>
    </row>
    <row r="5952" spans="1:20" ht="13.2" x14ac:dyDescent="0.25">
      <c r="A5952" s="7" t="s">
        <v>13126</v>
      </c>
      <c r="B5952" s="7" t="s">
        <v>59</v>
      </c>
      <c r="C5952" s="7" t="s">
        <v>30</v>
      </c>
      <c r="D5952" s="7" t="s">
        <v>31</v>
      </c>
      <c r="E5952" s="7" t="s">
        <v>35</v>
      </c>
      <c r="F5952" s="7" t="s">
        <v>13127</v>
      </c>
      <c r="G5952" s="7" t="s">
        <v>13128</v>
      </c>
      <c r="H5952" s="7">
        <v>64</v>
      </c>
      <c r="I5952" s="7">
        <v>57.19</v>
      </c>
      <c r="J5952" s="7">
        <v>10</v>
      </c>
      <c r="K5952" s="7">
        <v>571.9</v>
      </c>
      <c r="L5952" s="7" t="s">
        <v>38</v>
      </c>
      <c r="M5952" s="9">
        <v>4</v>
      </c>
      <c r="N5952" s="6" t="str">
        <f>IF(ev_charging_network_usage_!$I5952&lt;=10,"Low",IF(ev_charging_network_usage_!$I5952&lt;=30,"Medium","High"))</f>
        <v>High</v>
      </c>
      <c r="O5952" s="6" t="str">
        <f t="shared" si="373"/>
        <v>Medium Satisfaction</v>
      </c>
      <c r="P5952" s="6" t="str">
        <f>IF(ev_charging_network_usage_!$H5952&lt;30,"Short Charging",IF(ev_charging_network_usage_!$H5952&lt;=60,"Medium Charging","Long Charging"))</f>
        <v>Long Charging</v>
      </c>
      <c r="Q5952" s="6">
        <f t="shared" si="372"/>
        <v>2</v>
      </c>
      <c r="R5952" s="30">
        <f t="shared" si="370"/>
        <v>0.8208333333333333</v>
      </c>
      <c r="S5952" s="28">
        <f t="shared" si="371"/>
        <v>45252</v>
      </c>
      <c r="T5952" s="28"/>
    </row>
    <row r="5953" spans="1:20" ht="13.2" x14ac:dyDescent="0.25">
      <c r="A5953" s="3" t="s">
        <v>13129</v>
      </c>
      <c r="B5953" s="3" t="s">
        <v>55</v>
      </c>
      <c r="C5953" s="3" t="s">
        <v>15</v>
      </c>
      <c r="D5953" s="3" t="s">
        <v>16</v>
      </c>
      <c r="E5953" s="3" t="s">
        <v>17</v>
      </c>
      <c r="F5953" s="3" t="s">
        <v>13130</v>
      </c>
      <c r="G5953" s="3" t="s">
        <v>13131</v>
      </c>
      <c r="H5953" s="3">
        <v>93</v>
      </c>
      <c r="I5953" s="3">
        <v>18.87</v>
      </c>
      <c r="J5953" s="3">
        <v>8</v>
      </c>
      <c r="K5953" s="3">
        <v>150.96</v>
      </c>
      <c r="L5953" s="3" t="s">
        <v>27</v>
      </c>
      <c r="M5953" s="5">
        <v>3</v>
      </c>
      <c r="N5953" s="6" t="str">
        <f>IF(ev_charging_network_usage_!$I5953&lt;=10,"Low",IF(ev_charging_network_usage_!$I5953&lt;=30,"Medium","High"))</f>
        <v>Medium</v>
      </c>
      <c r="O5953" s="6" t="str">
        <f t="shared" si="373"/>
        <v>Medium Satisfaction</v>
      </c>
      <c r="P5953" s="6" t="str">
        <f>IF(ev_charging_network_usage_!$H5953&lt;30,"Short Charging",IF(ev_charging_network_usage_!$H5953&lt;=60,"Medium Charging","Long Charging"))</f>
        <v>Long Charging</v>
      </c>
      <c r="Q5953" s="6">
        <f t="shared" si="372"/>
        <v>3</v>
      </c>
      <c r="R5953" s="30">
        <f t="shared" si="370"/>
        <v>7.3611111111111113E-2</v>
      </c>
      <c r="S5953" s="28">
        <f t="shared" si="371"/>
        <v>45519</v>
      </c>
      <c r="T5953" s="28"/>
    </row>
    <row r="5954" spans="1:20" ht="13.2" x14ac:dyDescent="0.25">
      <c r="A5954" s="7" t="s">
        <v>13132</v>
      </c>
      <c r="B5954" s="7" t="s">
        <v>43</v>
      </c>
      <c r="C5954" s="7" t="s">
        <v>21</v>
      </c>
      <c r="D5954" s="7" t="s">
        <v>31</v>
      </c>
      <c r="E5954" s="7" t="s">
        <v>35</v>
      </c>
      <c r="F5954" s="7" t="s">
        <v>13133</v>
      </c>
      <c r="G5954" s="7" t="s">
        <v>13134</v>
      </c>
      <c r="H5954" s="7">
        <v>84</v>
      </c>
      <c r="I5954" s="7">
        <v>3.06</v>
      </c>
      <c r="J5954" s="7">
        <v>12</v>
      </c>
      <c r="K5954" s="7">
        <v>36.72</v>
      </c>
      <c r="L5954" s="7" t="s">
        <v>18</v>
      </c>
      <c r="M5954" s="9">
        <v>5</v>
      </c>
      <c r="N5954" s="6" t="str">
        <f>IF(ev_charging_network_usage_!$I5954&lt;=10,"Low",IF(ev_charging_network_usage_!$I5954&lt;=30,"Medium","High"))</f>
        <v>Low</v>
      </c>
      <c r="O5954" s="6" t="str">
        <f t="shared" si="373"/>
        <v>High Satisfaction</v>
      </c>
      <c r="P5954" s="6" t="str">
        <f>IF(ev_charging_network_usage_!$H5954&lt;30,"Short Charging",IF(ev_charging_network_usage_!$H5954&lt;=60,"Medium Charging","Long Charging"))</f>
        <v>Long Charging</v>
      </c>
      <c r="Q5954" s="6">
        <f t="shared" si="372"/>
        <v>1</v>
      </c>
      <c r="R5954" s="30">
        <f t="shared" ref="R5954:R6017" si="374">TIME(HOUR(F5954),MINUTE(F5954),SECOND(F5954))</f>
        <v>4.791666666666667E-2</v>
      </c>
      <c r="S5954" s="28">
        <f t="shared" ref="S5954:S6017" si="375">DATE(YEAR(F5954),MONTH(F5954),DAY(F5954))</f>
        <v>45582</v>
      </c>
      <c r="T5954" s="28"/>
    </row>
    <row r="5955" spans="1:20" ht="13.2" x14ac:dyDescent="0.25">
      <c r="A5955" s="3" t="s">
        <v>13135</v>
      </c>
      <c r="B5955" s="3" t="s">
        <v>48</v>
      </c>
      <c r="C5955" s="3" t="s">
        <v>21</v>
      </c>
      <c r="D5955" s="3" t="s">
        <v>31</v>
      </c>
      <c r="E5955" s="3" t="s">
        <v>35</v>
      </c>
      <c r="F5955" s="4">
        <v>45354.449305555558</v>
      </c>
      <c r="G5955" s="4">
        <v>45354.458333333336</v>
      </c>
      <c r="H5955" s="3">
        <v>13</v>
      </c>
      <c r="I5955" s="3">
        <v>12.44</v>
      </c>
      <c r="J5955" s="3">
        <v>10</v>
      </c>
      <c r="K5955" s="3">
        <v>124.4</v>
      </c>
      <c r="L5955" s="3" t="s">
        <v>23</v>
      </c>
      <c r="M5955" s="5">
        <v>2</v>
      </c>
      <c r="N5955" s="6" t="str">
        <f>IF(ev_charging_network_usage_!$I5955&lt;=10,"Low",IF(ev_charging_network_usage_!$I5955&lt;=30,"Medium","High"))</f>
        <v>Medium</v>
      </c>
      <c r="O5955" s="6" t="str">
        <f t="shared" si="373"/>
        <v>Low Satisfaction</v>
      </c>
      <c r="P5955" s="6" t="str">
        <f>IF(ev_charging_network_usage_!$H5955&lt;30,"Short Charging",IF(ev_charging_network_usage_!$H5955&lt;=60,"Medium Charging","Long Charging"))</f>
        <v>Short Charging</v>
      </c>
      <c r="Q5955" s="6">
        <f t="shared" ref="Q5955:Q6018" si="376">IF(C5955="Fast Charger",1,IF(C5955="Standard Charger",2,IF(C5955="Super Fast Charger",3,"")))</f>
        <v>1</v>
      </c>
      <c r="R5955" s="30">
        <f t="shared" si="374"/>
        <v>0.44930555555555557</v>
      </c>
      <c r="S5955" s="28">
        <f t="shared" si="375"/>
        <v>45354</v>
      </c>
      <c r="T5955" s="28"/>
    </row>
    <row r="5956" spans="1:20" ht="13.2" x14ac:dyDescent="0.25">
      <c r="A5956" s="7" t="s">
        <v>13136</v>
      </c>
      <c r="B5956" s="7" t="s">
        <v>48</v>
      </c>
      <c r="C5956" s="7" t="s">
        <v>15</v>
      </c>
      <c r="D5956" s="7" t="s">
        <v>31</v>
      </c>
      <c r="E5956" s="7" t="s">
        <v>35</v>
      </c>
      <c r="F5956" s="7" t="s">
        <v>13137</v>
      </c>
      <c r="G5956" s="7" t="s">
        <v>13138</v>
      </c>
      <c r="H5956" s="7">
        <v>28</v>
      </c>
      <c r="I5956" s="7">
        <v>35.659999999999997</v>
      </c>
      <c r="J5956" s="7">
        <v>12</v>
      </c>
      <c r="K5956" s="7">
        <v>427.92</v>
      </c>
      <c r="L5956" s="7" t="s">
        <v>18</v>
      </c>
      <c r="M5956" s="9">
        <v>3</v>
      </c>
      <c r="N5956" s="6" t="str">
        <f>IF(ev_charging_network_usage_!$I5956&lt;=10,"Low",IF(ev_charging_network_usage_!$I5956&lt;=30,"Medium","High"))</f>
        <v>High</v>
      </c>
      <c r="O5956" s="6" t="str">
        <f t="shared" ref="O5956:O6019" si="377">IF(M5956&lt;=2,"Low Satisfaction",IF(M5956&lt;=4,"Medium Satisfaction","High Satisfaction"))</f>
        <v>Medium Satisfaction</v>
      </c>
      <c r="P5956" s="6" t="str">
        <f>IF(ev_charging_network_usage_!$H5956&lt;30,"Short Charging",IF(ev_charging_network_usage_!$H5956&lt;=60,"Medium Charging","Long Charging"))</f>
        <v>Short Charging</v>
      </c>
      <c r="Q5956" s="6">
        <f t="shared" si="376"/>
        <v>3</v>
      </c>
      <c r="R5956" s="30">
        <f t="shared" si="374"/>
        <v>0.28749999999999998</v>
      </c>
      <c r="S5956" s="28">
        <f t="shared" si="375"/>
        <v>45591</v>
      </c>
      <c r="T5956" s="28"/>
    </row>
    <row r="5957" spans="1:20" ht="13.2" x14ac:dyDescent="0.25">
      <c r="A5957" s="3" t="s">
        <v>13139</v>
      </c>
      <c r="B5957" s="3" t="s">
        <v>43</v>
      </c>
      <c r="C5957" s="3" t="s">
        <v>21</v>
      </c>
      <c r="D5957" s="3" t="s">
        <v>31</v>
      </c>
      <c r="E5957" s="3" t="s">
        <v>17</v>
      </c>
      <c r="F5957" s="3" t="s">
        <v>13140</v>
      </c>
      <c r="G5957" s="3" t="s">
        <v>13141</v>
      </c>
      <c r="H5957" s="3">
        <v>47</v>
      </c>
      <c r="I5957" s="3">
        <v>40.340000000000003</v>
      </c>
      <c r="J5957" s="3">
        <v>12</v>
      </c>
      <c r="K5957" s="3">
        <v>484.08</v>
      </c>
      <c r="L5957" s="3" t="s">
        <v>23</v>
      </c>
      <c r="M5957" s="5">
        <v>4</v>
      </c>
      <c r="N5957" s="6" t="str">
        <f>IF(ev_charging_network_usage_!$I5957&lt;=10,"Low",IF(ev_charging_network_usage_!$I5957&lt;=30,"Medium","High"))</f>
        <v>High</v>
      </c>
      <c r="O5957" s="6" t="str">
        <f t="shared" si="377"/>
        <v>Medium Satisfaction</v>
      </c>
      <c r="P5957" s="6" t="str">
        <f>IF(ev_charging_network_usage_!$H5957&lt;30,"Short Charging",IF(ev_charging_network_usage_!$H5957&lt;=60,"Medium Charging","Long Charging"))</f>
        <v>Medium Charging</v>
      </c>
      <c r="Q5957" s="6">
        <f t="shared" si="376"/>
        <v>1</v>
      </c>
      <c r="R5957" s="30">
        <f t="shared" si="374"/>
        <v>0.47013888888888888</v>
      </c>
      <c r="S5957" s="28">
        <f t="shared" si="375"/>
        <v>45107</v>
      </c>
      <c r="T5957" s="28"/>
    </row>
    <row r="5958" spans="1:20" ht="13.2" x14ac:dyDescent="0.25">
      <c r="A5958" s="7" t="s">
        <v>13142</v>
      </c>
      <c r="B5958" s="7" t="s">
        <v>20</v>
      </c>
      <c r="C5958" s="7" t="s">
        <v>15</v>
      </c>
      <c r="D5958" s="7" t="s">
        <v>16</v>
      </c>
      <c r="E5958" s="7" t="s">
        <v>35</v>
      </c>
      <c r="F5958" s="7" t="s">
        <v>13143</v>
      </c>
      <c r="G5958" s="7" t="s">
        <v>13144</v>
      </c>
      <c r="H5958" s="7">
        <v>100</v>
      </c>
      <c r="I5958" s="7">
        <v>18.14</v>
      </c>
      <c r="J5958" s="7">
        <v>8</v>
      </c>
      <c r="K5958" s="7">
        <v>145.12</v>
      </c>
      <c r="L5958" s="7" t="s">
        <v>27</v>
      </c>
      <c r="M5958" s="9">
        <v>2</v>
      </c>
      <c r="N5958" s="6" t="str">
        <f>IF(ev_charging_network_usage_!$I5958&lt;=10,"Low",IF(ev_charging_network_usage_!$I5958&lt;=30,"Medium","High"))</f>
        <v>Medium</v>
      </c>
      <c r="O5958" s="6" t="str">
        <f t="shared" si="377"/>
        <v>Low Satisfaction</v>
      </c>
      <c r="P5958" s="6" t="str">
        <f>IF(ev_charging_network_usage_!$H5958&lt;30,"Short Charging",IF(ev_charging_network_usage_!$H5958&lt;=60,"Medium Charging","Long Charging"))</f>
        <v>Long Charging</v>
      </c>
      <c r="Q5958" s="6">
        <f t="shared" si="376"/>
        <v>3</v>
      </c>
      <c r="R5958" s="30">
        <f t="shared" si="374"/>
        <v>0.6743055555555556</v>
      </c>
      <c r="S5958" s="28">
        <f t="shared" si="375"/>
        <v>45246</v>
      </c>
      <c r="T5958" s="28"/>
    </row>
    <row r="5959" spans="1:20" ht="13.2" x14ac:dyDescent="0.25">
      <c r="A5959" s="3" t="s">
        <v>13145</v>
      </c>
      <c r="B5959" s="3" t="s">
        <v>29</v>
      </c>
      <c r="C5959" s="3" t="s">
        <v>15</v>
      </c>
      <c r="D5959" s="3" t="s">
        <v>16</v>
      </c>
      <c r="E5959" s="3" t="s">
        <v>17</v>
      </c>
      <c r="F5959" s="3" t="s">
        <v>13146</v>
      </c>
      <c r="G5959" s="3" t="s">
        <v>13147</v>
      </c>
      <c r="H5959" s="3">
        <v>14</v>
      </c>
      <c r="I5959" s="3">
        <v>31.35</v>
      </c>
      <c r="J5959" s="3">
        <v>8</v>
      </c>
      <c r="K5959" s="3">
        <v>250.8</v>
      </c>
      <c r="L5959" s="3" t="s">
        <v>38</v>
      </c>
      <c r="M5959" s="5">
        <v>2</v>
      </c>
      <c r="N5959" s="6" t="str">
        <f>IF(ev_charging_network_usage_!$I5959&lt;=10,"Low",IF(ev_charging_network_usage_!$I5959&lt;=30,"Medium","High"))</f>
        <v>High</v>
      </c>
      <c r="O5959" s="6" t="str">
        <f t="shared" si="377"/>
        <v>Low Satisfaction</v>
      </c>
      <c r="P5959" s="6" t="str">
        <f>IF(ev_charging_network_usage_!$H5959&lt;30,"Short Charging",IF(ev_charging_network_usage_!$H5959&lt;=60,"Medium Charging","Long Charging"))</f>
        <v>Short Charging</v>
      </c>
      <c r="Q5959" s="6">
        <f t="shared" si="376"/>
        <v>3</v>
      </c>
      <c r="R5959" s="30">
        <f t="shared" si="374"/>
        <v>0.3840277777777778</v>
      </c>
      <c r="S5959" s="28">
        <f t="shared" si="375"/>
        <v>45525</v>
      </c>
      <c r="T5959" s="28"/>
    </row>
    <row r="5960" spans="1:20" ht="13.2" x14ac:dyDescent="0.25">
      <c r="A5960" s="7" t="s">
        <v>13148</v>
      </c>
      <c r="B5960" s="7" t="s">
        <v>20</v>
      </c>
      <c r="C5960" s="7" t="s">
        <v>21</v>
      </c>
      <c r="D5960" s="7" t="s">
        <v>22</v>
      </c>
      <c r="E5960" s="7" t="s">
        <v>35</v>
      </c>
      <c r="F5960" s="7" t="s">
        <v>13149</v>
      </c>
      <c r="G5960" s="7" t="s">
        <v>13150</v>
      </c>
      <c r="H5960" s="7">
        <v>103</v>
      </c>
      <c r="I5960" s="7">
        <v>59.79</v>
      </c>
      <c r="J5960" s="7">
        <v>8</v>
      </c>
      <c r="K5960" s="7">
        <v>478.32</v>
      </c>
      <c r="L5960" s="7" t="s">
        <v>38</v>
      </c>
      <c r="M5960" s="9">
        <v>2</v>
      </c>
      <c r="N5960" s="6" t="str">
        <f>IF(ev_charging_network_usage_!$I5960&lt;=10,"Low",IF(ev_charging_network_usage_!$I5960&lt;=30,"Medium","High"))</f>
        <v>High</v>
      </c>
      <c r="O5960" s="6" t="str">
        <f t="shared" si="377"/>
        <v>Low Satisfaction</v>
      </c>
      <c r="P5960" s="6" t="str">
        <f>IF(ev_charging_network_usage_!$H5960&lt;30,"Short Charging",IF(ev_charging_network_usage_!$H5960&lt;=60,"Medium Charging","Long Charging"))</f>
        <v>Long Charging</v>
      </c>
      <c r="Q5960" s="6">
        <f t="shared" si="376"/>
        <v>1</v>
      </c>
      <c r="R5960" s="30">
        <f t="shared" si="374"/>
        <v>4.9305555555555554E-2</v>
      </c>
      <c r="S5960" s="28">
        <f t="shared" si="375"/>
        <v>45224</v>
      </c>
      <c r="T5960" s="28"/>
    </row>
    <row r="5961" spans="1:20" ht="13.2" x14ac:dyDescent="0.25">
      <c r="A5961" s="3" t="s">
        <v>13151</v>
      </c>
      <c r="B5961" s="3" t="s">
        <v>14</v>
      </c>
      <c r="C5961" s="3" t="s">
        <v>15</v>
      </c>
      <c r="D5961" s="3" t="s">
        <v>22</v>
      </c>
      <c r="E5961" s="3" t="s">
        <v>35</v>
      </c>
      <c r="F5961" s="3" t="s">
        <v>13152</v>
      </c>
      <c r="G5961" s="3" t="s">
        <v>13153</v>
      </c>
      <c r="H5961" s="3">
        <v>32</v>
      </c>
      <c r="I5961" s="3">
        <v>45.48</v>
      </c>
      <c r="J5961" s="3">
        <v>8</v>
      </c>
      <c r="K5961" s="3">
        <v>363.84</v>
      </c>
      <c r="L5961" s="3" t="s">
        <v>18</v>
      </c>
      <c r="M5961" s="5">
        <v>4</v>
      </c>
      <c r="N5961" s="6" t="str">
        <f>IF(ev_charging_network_usage_!$I5961&lt;=10,"Low",IF(ev_charging_network_usage_!$I5961&lt;=30,"Medium","High"))</f>
        <v>High</v>
      </c>
      <c r="O5961" s="6" t="str">
        <f t="shared" si="377"/>
        <v>Medium Satisfaction</v>
      </c>
      <c r="P5961" s="6" t="str">
        <f>IF(ev_charging_network_usage_!$H5961&lt;30,"Short Charging",IF(ev_charging_network_usage_!$H5961&lt;=60,"Medium Charging","Long Charging"))</f>
        <v>Medium Charging</v>
      </c>
      <c r="Q5961" s="6">
        <f t="shared" si="376"/>
        <v>3</v>
      </c>
      <c r="R5961" s="30">
        <f t="shared" si="374"/>
        <v>6.25E-2</v>
      </c>
      <c r="S5961" s="28">
        <f t="shared" si="375"/>
        <v>45518</v>
      </c>
      <c r="T5961" s="28"/>
    </row>
    <row r="5962" spans="1:20" ht="13.2" x14ac:dyDescent="0.25">
      <c r="A5962" s="7" t="s">
        <v>13154</v>
      </c>
      <c r="B5962" s="7" t="s">
        <v>43</v>
      </c>
      <c r="C5962" s="7" t="s">
        <v>21</v>
      </c>
      <c r="D5962" s="7" t="s">
        <v>22</v>
      </c>
      <c r="E5962" s="7" t="s">
        <v>35</v>
      </c>
      <c r="F5962" s="7" t="s">
        <v>13155</v>
      </c>
      <c r="G5962" s="7" t="s">
        <v>13156</v>
      </c>
      <c r="H5962" s="7">
        <v>39</v>
      </c>
      <c r="I5962" s="7">
        <v>18.48</v>
      </c>
      <c r="J5962" s="7">
        <v>10</v>
      </c>
      <c r="K5962" s="7">
        <v>184.8</v>
      </c>
      <c r="L5962" s="7" t="s">
        <v>27</v>
      </c>
      <c r="M5962" s="9">
        <v>4</v>
      </c>
      <c r="N5962" s="6" t="str">
        <f>IF(ev_charging_network_usage_!$I5962&lt;=10,"Low",IF(ev_charging_network_usage_!$I5962&lt;=30,"Medium","High"))</f>
        <v>Medium</v>
      </c>
      <c r="O5962" s="6" t="str">
        <f t="shared" si="377"/>
        <v>Medium Satisfaction</v>
      </c>
      <c r="P5962" s="6" t="str">
        <f>IF(ev_charging_network_usage_!$H5962&lt;30,"Short Charging",IF(ev_charging_network_usage_!$H5962&lt;=60,"Medium Charging","Long Charging"))</f>
        <v>Medium Charging</v>
      </c>
      <c r="Q5962" s="6">
        <f t="shared" si="376"/>
        <v>1</v>
      </c>
      <c r="R5962" s="30">
        <f t="shared" si="374"/>
        <v>0.4826388888888889</v>
      </c>
      <c r="S5962" s="28">
        <f t="shared" si="375"/>
        <v>45407</v>
      </c>
      <c r="T5962" s="28"/>
    </row>
    <row r="5963" spans="1:20" ht="13.2" x14ac:dyDescent="0.25">
      <c r="A5963" s="3" t="s">
        <v>13157</v>
      </c>
      <c r="B5963" s="3" t="s">
        <v>14</v>
      </c>
      <c r="C5963" s="3" t="s">
        <v>15</v>
      </c>
      <c r="D5963" s="3" t="s">
        <v>16</v>
      </c>
      <c r="E5963" s="3" t="s">
        <v>35</v>
      </c>
      <c r="F5963" s="3" t="s">
        <v>13158</v>
      </c>
      <c r="G5963" s="3" t="s">
        <v>13159</v>
      </c>
      <c r="H5963" s="3">
        <v>106</v>
      </c>
      <c r="I5963" s="3">
        <v>39.71</v>
      </c>
      <c r="J5963" s="3">
        <v>10</v>
      </c>
      <c r="K5963" s="3">
        <v>397.1</v>
      </c>
      <c r="L5963" s="3" t="s">
        <v>38</v>
      </c>
      <c r="M5963" s="5">
        <v>5</v>
      </c>
      <c r="N5963" s="6" t="str">
        <f>IF(ev_charging_network_usage_!$I5963&lt;=10,"Low",IF(ev_charging_network_usage_!$I5963&lt;=30,"Medium","High"))</f>
        <v>High</v>
      </c>
      <c r="O5963" s="6" t="str">
        <f t="shared" si="377"/>
        <v>High Satisfaction</v>
      </c>
      <c r="P5963" s="6" t="str">
        <f>IF(ev_charging_network_usage_!$H5963&lt;30,"Short Charging",IF(ev_charging_network_usage_!$H5963&lt;=60,"Medium Charging","Long Charging"))</f>
        <v>Long Charging</v>
      </c>
      <c r="Q5963" s="6">
        <f t="shared" si="376"/>
        <v>3</v>
      </c>
      <c r="R5963" s="30">
        <f t="shared" si="374"/>
        <v>0.60624999999999996</v>
      </c>
      <c r="S5963" s="28">
        <f t="shared" si="375"/>
        <v>45609</v>
      </c>
      <c r="T5963" s="28"/>
    </row>
    <row r="5964" spans="1:20" ht="13.2" x14ac:dyDescent="0.25">
      <c r="A5964" s="7" t="s">
        <v>13160</v>
      </c>
      <c r="B5964" s="7" t="s">
        <v>43</v>
      </c>
      <c r="C5964" s="7" t="s">
        <v>21</v>
      </c>
      <c r="D5964" s="7" t="s">
        <v>31</v>
      </c>
      <c r="E5964" s="7" t="s">
        <v>17</v>
      </c>
      <c r="F5964" s="7" t="s">
        <v>13161</v>
      </c>
      <c r="G5964" s="7" t="s">
        <v>13162</v>
      </c>
      <c r="H5964" s="7">
        <v>27</v>
      </c>
      <c r="I5964" s="7">
        <v>51.07</v>
      </c>
      <c r="J5964" s="7">
        <v>10</v>
      </c>
      <c r="K5964" s="7">
        <v>510.7</v>
      </c>
      <c r="L5964" s="7" t="s">
        <v>18</v>
      </c>
      <c r="M5964" s="9">
        <v>5</v>
      </c>
      <c r="N5964" s="6" t="str">
        <f>IF(ev_charging_network_usage_!$I5964&lt;=10,"Low",IF(ev_charging_network_usage_!$I5964&lt;=30,"Medium","High"))</f>
        <v>High</v>
      </c>
      <c r="O5964" s="6" t="str">
        <f t="shared" si="377"/>
        <v>High Satisfaction</v>
      </c>
      <c r="P5964" s="6" t="str">
        <f>IF(ev_charging_network_usage_!$H5964&lt;30,"Short Charging",IF(ev_charging_network_usage_!$H5964&lt;=60,"Medium Charging","Long Charging"))</f>
        <v>Short Charging</v>
      </c>
      <c r="Q5964" s="6">
        <f t="shared" si="376"/>
        <v>1</v>
      </c>
      <c r="R5964" s="30">
        <f t="shared" si="374"/>
        <v>0.67569444444444449</v>
      </c>
      <c r="S5964" s="28">
        <f t="shared" si="375"/>
        <v>45197</v>
      </c>
      <c r="T5964" s="28"/>
    </row>
    <row r="5965" spans="1:20" ht="13.2" x14ac:dyDescent="0.25">
      <c r="A5965" s="3" t="s">
        <v>13163</v>
      </c>
      <c r="B5965" s="3" t="s">
        <v>59</v>
      </c>
      <c r="C5965" s="3" t="s">
        <v>15</v>
      </c>
      <c r="D5965" s="3" t="s">
        <v>31</v>
      </c>
      <c r="E5965" s="3" t="s">
        <v>35</v>
      </c>
      <c r="F5965" s="3" t="s">
        <v>13164</v>
      </c>
      <c r="G5965" s="3" t="s">
        <v>13165</v>
      </c>
      <c r="H5965" s="3">
        <v>41</v>
      </c>
      <c r="I5965" s="3">
        <v>17.649999999999999</v>
      </c>
      <c r="J5965" s="3">
        <v>8</v>
      </c>
      <c r="K5965" s="3">
        <v>141.19999999999999</v>
      </c>
      <c r="L5965" s="3" t="s">
        <v>18</v>
      </c>
      <c r="M5965" s="5">
        <v>3</v>
      </c>
      <c r="N5965" s="6" t="str">
        <f>IF(ev_charging_network_usage_!$I5965&lt;=10,"Low",IF(ev_charging_network_usage_!$I5965&lt;=30,"Medium","High"))</f>
        <v>Medium</v>
      </c>
      <c r="O5965" s="6" t="str">
        <f t="shared" si="377"/>
        <v>Medium Satisfaction</v>
      </c>
      <c r="P5965" s="6" t="str">
        <f>IF(ev_charging_network_usage_!$H5965&lt;30,"Short Charging",IF(ev_charging_network_usage_!$H5965&lt;=60,"Medium Charging","Long Charging"))</f>
        <v>Medium Charging</v>
      </c>
      <c r="Q5965" s="6">
        <f t="shared" si="376"/>
        <v>3</v>
      </c>
      <c r="R5965" s="30">
        <f t="shared" si="374"/>
        <v>0.99097222222222225</v>
      </c>
      <c r="S5965" s="28">
        <f t="shared" si="375"/>
        <v>45583</v>
      </c>
      <c r="T5965" s="28"/>
    </row>
    <row r="5966" spans="1:20" ht="13.2" x14ac:dyDescent="0.25">
      <c r="A5966" s="7" t="s">
        <v>13166</v>
      </c>
      <c r="B5966" s="7" t="s">
        <v>59</v>
      </c>
      <c r="C5966" s="7" t="s">
        <v>15</v>
      </c>
      <c r="D5966" s="7" t="s">
        <v>16</v>
      </c>
      <c r="E5966" s="7" t="s">
        <v>17</v>
      </c>
      <c r="F5966" s="7" t="s">
        <v>13167</v>
      </c>
      <c r="G5966" s="7" t="s">
        <v>13168</v>
      </c>
      <c r="H5966" s="7">
        <v>53</v>
      </c>
      <c r="I5966" s="7">
        <v>19.059999999999999</v>
      </c>
      <c r="J5966" s="7">
        <v>15</v>
      </c>
      <c r="K5966" s="7">
        <v>285.89999999999998</v>
      </c>
      <c r="L5966" s="7" t="s">
        <v>27</v>
      </c>
      <c r="M5966" s="9">
        <v>1</v>
      </c>
      <c r="N5966" s="6" t="str">
        <f>IF(ev_charging_network_usage_!$I5966&lt;=10,"Low",IF(ev_charging_network_usage_!$I5966&lt;=30,"Medium","High"))</f>
        <v>Medium</v>
      </c>
      <c r="O5966" s="6" t="str">
        <f t="shared" si="377"/>
        <v>Low Satisfaction</v>
      </c>
      <c r="P5966" s="6" t="str">
        <f>IF(ev_charging_network_usage_!$H5966&lt;30,"Short Charging",IF(ev_charging_network_usage_!$H5966&lt;=60,"Medium Charging","Long Charging"))</f>
        <v>Medium Charging</v>
      </c>
      <c r="Q5966" s="6">
        <f t="shared" si="376"/>
        <v>3</v>
      </c>
      <c r="R5966" s="30">
        <f t="shared" si="374"/>
        <v>0.36944444444444446</v>
      </c>
      <c r="S5966" s="28">
        <f t="shared" si="375"/>
        <v>44956</v>
      </c>
      <c r="T5966" s="28"/>
    </row>
    <row r="5967" spans="1:20" ht="13.2" x14ac:dyDescent="0.25">
      <c r="A5967" s="3" t="s">
        <v>13169</v>
      </c>
      <c r="B5967" s="3" t="s">
        <v>55</v>
      </c>
      <c r="C5967" s="3" t="s">
        <v>30</v>
      </c>
      <c r="D5967" s="3" t="s">
        <v>34</v>
      </c>
      <c r="E5967" s="3" t="s">
        <v>35</v>
      </c>
      <c r="F5967" s="4">
        <v>45200.588888888888</v>
      </c>
      <c r="G5967" s="4">
        <v>45200.664583333331</v>
      </c>
      <c r="H5967" s="3">
        <v>109</v>
      </c>
      <c r="I5967" s="3">
        <v>7.42</v>
      </c>
      <c r="J5967" s="3">
        <v>10</v>
      </c>
      <c r="K5967" s="3">
        <v>74.2</v>
      </c>
      <c r="L5967" s="3" t="s">
        <v>18</v>
      </c>
      <c r="M5967" s="5">
        <v>4</v>
      </c>
      <c r="N5967" s="6" t="str">
        <f>IF(ev_charging_network_usage_!$I5967&lt;=10,"Low",IF(ev_charging_network_usage_!$I5967&lt;=30,"Medium","High"))</f>
        <v>Low</v>
      </c>
      <c r="O5967" s="6" t="str">
        <f t="shared" si="377"/>
        <v>Medium Satisfaction</v>
      </c>
      <c r="P5967" s="6" t="str">
        <f>IF(ev_charging_network_usage_!$H5967&lt;30,"Short Charging",IF(ev_charging_network_usage_!$H5967&lt;=60,"Medium Charging","Long Charging"))</f>
        <v>Long Charging</v>
      </c>
      <c r="Q5967" s="6">
        <f t="shared" si="376"/>
        <v>2</v>
      </c>
      <c r="R5967" s="30">
        <f t="shared" si="374"/>
        <v>0.58888888888888891</v>
      </c>
      <c r="S5967" s="28">
        <f t="shared" si="375"/>
        <v>45200</v>
      </c>
      <c r="T5967" s="28"/>
    </row>
    <row r="5968" spans="1:20" ht="13.2" x14ac:dyDescent="0.25">
      <c r="A5968" s="7" t="s">
        <v>13170</v>
      </c>
      <c r="B5968" s="7" t="s">
        <v>43</v>
      </c>
      <c r="C5968" s="7" t="s">
        <v>21</v>
      </c>
      <c r="D5968" s="7" t="s">
        <v>16</v>
      </c>
      <c r="E5968" s="7" t="s">
        <v>17</v>
      </c>
      <c r="F5968" s="7" t="s">
        <v>13171</v>
      </c>
      <c r="G5968" s="7" t="s">
        <v>13172</v>
      </c>
      <c r="H5968" s="7">
        <v>23</v>
      </c>
      <c r="I5968" s="7">
        <v>58.31</v>
      </c>
      <c r="J5968" s="7">
        <v>15</v>
      </c>
      <c r="K5968" s="7">
        <v>874.65</v>
      </c>
      <c r="L5968" s="7" t="s">
        <v>38</v>
      </c>
      <c r="M5968" s="9">
        <v>1</v>
      </c>
      <c r="N5968" s="6" t="str">
        <f>IF(ev_charging_network_usage_!$I5968&lt;=10,"Low",IF(ev_charging_network_usage_!$I5968&lt;=30,"Medium","High"))</f>
        <v>High</v>
      </c>
      <c r="O5968" s="6" t="str">
        <f t="shared" si="377"/>
        <v>Low Satisfaction</v>
      </c>
      <c r="P5968" s="6" t="str">
        <f>IF(ev_charging_network_usage_!$H5968&lt;30,"Short Charging",IF(ev_charging_network_usage_!$H5968&lt;=60,"Medium Charging","Long Charging"))</f>
        <v>Short Charging</v>
      </c>
      <c r="Q5968" s="6">
        <f t="shared" si="376"/>
        <v>1</v>
      </c>
      <c r="R5968" s="30">
        <f t="shared" si="374"/>
        <v>0.87777777777777777</v>
      </c>
      <c r="S5968" s="28">
        <f t="shared" si="375"/>
        <v>45519</v>
      </c>
      <c r="T5968" s="28"/>
    </row>
    <row r="5969" spans="1:20" ht="13.2" x14ac:dyDescent="0.25">
      <c r="A5969" s="3" t="s">
        <v>13173</v>
      </c>
      <c r="B5969" s="3" t="s">
        <v>14</v>
      </c>
      <c r="C5969" s="3" t="s">
        <v>21</v>
      </c>
      <c r="D5969" s="3" t="s">
        <v>16</v>
      </c>
      <c r="E5969" s="3" t="s">
        <v>17</v>
      </c>
      <c r="F5969" s="3" t="s">
        <v>13174</v>
      </c>
      <c r="G5969" s="3" t="s">
        <v>13175</v>
      </c>
      <c r="H5969" s="3">
        <v>71</v>
      </c>
      <c r="I5969" s="3">
        <v>36.520000000000003</v>
      </c>
      <c r="J5969" s="3">
        <v>15</v>
      </c>
      <c r="K5969" s="3">
        <v>547.79999999999995</v>
      </c>
      <c r="L5969" s="3" t="s">
        <v>23</v>
      </c>
      <c r="M5969" s="5">
        <v>3</v>
      </c>
      <c r="N5969" s="6" t="str">
        <f>IF(ev_charging_network_usage_!$I5969&lt;=10,"Low",IF(ev_charging_network_usage_!$I5969&lt;=30,"Medium","High"))</f>
        <v>High</v>
      </c>
      <c r="O5969" s="6" t="str">
        <f t="shared" si="377"/>
        <v>Medium Satisfaction</v>
      </c>
      <c r="P5969" s="6" t="str">
        <f>IF(ev_charging_network_usage_!$H5969&lt;30,"Short Charging",IF(ev_charging_network_usage_!$H5969&lt;=60,"Medium Charging","Long Charging"))</f>
        <v>Long Charging</v>
      </c>
      <c r="Q5969" s="6">
        <f t="shared" si="376"/>
        <v>1</v>
      </c>
      <c r="R5969" s="30">
        <f t="shared" si="374"/>
        <v>0.47708333333333336</v>
      </c>
      <c r="S5969" s="28">
        <f t="shared" si="375"/>
        <v>45034</v>
      </c>
      <c r="T5969" s="28"/>
    </row>
    <row r="5970" spans="1:20" ht="13.2" x14ac:dyDescent="0.25">
      <c r="A5970" s="7" t="s">
        <v>13176</v>
      </c>
      <c r="B5970" s="7" t="s">
        <v>48</v>
      </c>
      <c r="C5970" s="7" t="s">
        <v>15</v>
      </c>
      <c r="D5970" s="7" t="s">
        <v>16</v>
      </c>
      <c r="E5970" s="7" t="s">
        <v>35</v>
      </c>
      <c r="F5970" s="7" t="s">
        <v>13177</v>
      </c>
      <c r="G5970" s="7" t="s">
        <v>13178</v>
      </c>
      <c r="H5970" s="7">
        <v>107</v>
      </c>
      <c r="I5970" s="7">
        <v>42.98</v>
      </c>
      <c r="J5970" s="7">
        <v>15</v>
      </c>
      <c r="K5970" s="7">
        <v>644.70000000000005</v>
      </c>
      <c r="L5970" s="7" t="s">
        <v>38</v>
      </c>
      <c r="M5970" s="9">
        <v>3</v>
      </c>
      <c r="N5970" s="6" t="str">
        <f>IF(ev_charging_network_usage_!$I5970&lt;=10,"Low",IF(ev_charging_network_usage_!$I5970&lt;=30,"Medium","High"))</f>
        <v>High</v>
      </c>
      <c r="O5970" s="6" t="str">
        <f t="shared" si="377"/>
        <v>Medium Satisfaction</v>
      </c>
      <c r="P5970" s="6" t="str">
        <f>IF(ev_charging_network_usage_!$H5970&lt;30,"Short Charging",IF(ev_charging_network_usage_!$H5970&lt;=60,"Medium Charging","Long Charging"))</f>
        <v>Long Charging</v>
      </c>
      <c r="Q5970" s="6">
        <f t="shared" si="376"/>
        <v>3</v>
      </c>
      <c r="R5970" s="30">
        <f t="shared" si="374"/>
        <v>0.6333333333333333</v>
      </c>
      <c r="S5970" s="28">
        <f t="shared" si="375"/>
        <v>45215</v>
      </c>
      <c r="T5970" s="28"/>
    </row>
    <row r="5971" spans="1:20" ht="13.2" x14ac:dyDescent="0.25">
      <c r="A5971" s="3" t="s">
        <v>13179</v>
      </c>
      <c r="B5971" s="3" t="s">
        <v>20</v>
      </c>
      <c r="C5971" s="3" t="s">
        <v>21</v>
      </c>
      <c r="D5971" s="3" t="s">
        <v>31</v>
      </c>
      <c r="E5971" s="3" t="s">
        <v>17</v>
      </c>
      <c r="F5971" s="4">
        <v>45269.355555555558</v>
      </c>
      <c r="G5971" s="4">
        <v>45269.371527777781</v>
      </c>
      <c r="H5971" s="3">
        <v>23</v>
      </c>
      <c r="I5971" s="3">
        <v>21.66</v>
      </c>
      <c r="J5971" s="3">
        <v>8</v>
      </c>
      <c r="K5971" s="3">
        <v>173.28</v>
      </c>
      <c r="L5971" s="3" t="s">
        <v>27</v>
      </c>
      <c r="M5971" s="5">
        <v>1</v>
      </c>
      <c r="N5971" s="6" t="str">
        <f>IF(ev_charging_network_usage_!$I5971&lt;=10,"Low",IF(ev_charging_network_usage_!$I5971&lt;=30,"Medium","High"))</f>
        <v>Medium</v>
      </c>
      <c r="O5971" s="6" t="str">
        <f t="shared" si="377"/>
        <v>Low Satisfaction</v>
      </c>
      <c r="P5971" s="6" t="str">
        <f>IF(ev_charging_network_usage_!$H5971&lt;30,"Short Charging",IF(ev_charging_network_usage_!$H5971&lt;=60,"Medium Charging","Long Charging"))</f>
        <v>Short Charging</v>
      </c>
      <c r="Q5971" s="6">
        <f t="shared" si="376"/>
        <v>1</v>
      </c>
      <c r="R5971" s="30">
        <f t="shared" si="374"/>
        <v>0.35555555555555557</v>
      </c>
      <c r="S5971" s="28">
        <f t="shared" si="375"/>
        <v>45269</v>
      </c>
      <c r="T5971" s="28"/>
    </row>
    <row r="5972" spans="1:20" ht="13.2" x14ac:dyDescent="0.25">
      <c r="A5972" s="7" t="s">
        <v>13180</v>
      </c>
      <c r="B5972" s="7" t="s">
        <v>78</v>
      </c>
      <c r="C5972" s="7" t="s">
        <v>15</v>
      </c>
      <c r="D5972" s="7" t="s">
        <v>16</v>
      </c>
      <c r="E5972" s="7" t="s">
        <v>35</v>
      </c>
      <c r="F5972" s="11">
        <v>45606.55</v>
      </c>
      <c r="G5972" s="11">
        <v>45606.603472222225</v>
      </c>
      <c r="H5972" s="7">
        <v>77</v>
      </c>
      <c r="I5972" s="7">
        <v>26.54</v>
      </c>
      <c r="J5972" s="7">
        <v>8</v>
      </c>
      <c r="K5972" s="7">
        <v>212.32</v>
      </c>
      <c r="L5972" s="7" t="s">
        <v>18</v>
      </c>
      <c r="M5972" s="9">
        <v>2</v>
      </c>
      <c r="N5972" s="6" t="str">
        <f>IF(ev_charging_network_usage_!$I5972&lt;=10,"Low",IF(ev_charging_network_usage_!$I5972&lt;=30,"Medium","High"))</f>
        <v>Medium</v>
      </c>
      <c r="O5972" s="6" t="str">
        <f t="shared" si="377"/>
        <v>Low Satisfaction</v>
      </c>
      <c r="P5972" s="6" t="str">
        <f>IF(ev_charging_network_usage_!$H5972&lt;30,"Short Charging",IF(ev_charging_network_usage_!$H5972&lt;=60,"Medium Charging","Long Charging"))</f>
        <v>Long Charging</v>
      </c>
      <c r="Q5972" s="6">
        <f t="shared" si="376"/>
        <v>3</v>
      </c>
      <c r="R5972" s="30">
        <f t="shared" si="374"/>
        <v>0.55000000000000004</v>
      </c>
      <c r="S5972" s="28">
        <f t="shared" si="375"/>
        <v>45606</v>
      </c>
      <c r="T5972" s="28"/>
    </row>
    <row r="5973" spans="1:20" ht="13.2" x14ac:dyDescent="0.25">
      <c r="A5973" s="3" t="s">
        <v>13181</v>
      </c>
      <c r="B5973" s="3" t="s">
        <v>55</v>
      </c>
      <c r="C5973" s="3" t="s">
        <v>21</v>
      </c>
      <c r="D5973" s="3" t="s">
        <v>22</v>
      </c>
      <c r="E5973" s="3" t="s">
        <v>35</v>
      </c>
      <c r="F5973" s="3" t="s">
        <v>13182</v>
      </c>
      <c r="G5973" s="3" t="s">
        <v>13183</v>
      </c>
      <c r="H5973" s="3">
        <v>13</v>
      </c>
      <c r="I5973" s="3">
        <v>7.65</v>
      </c>
      <c r="J5973" s="3">
        <v>15</v>
      </c>
      <c r="K5973" s="3">
        <v>114.75</v>
      </c>
      <c r="L5973" s="3" t="s">
        <v>23</v>
      </c>
      <c r="M5973" s="5">
        <v>1</v>
      </c>
      <c r="N5973" s="6" t="str">
        <f>IF(ev_charging_network_usage_!$I5973&lt;=10,"Low",IF(ev_charging_network_usage_!$I5973&lt;=30,"Medium","High"))</f>
        <v>Low</v>
      </c>
      <c r="O5973" s="6" t="str">
        <f t="shared" si="377"/>
        <v>Low Satisfaction</v>
      </c>
      <c r="P5973" s="6" t="str">
        <f>IF(ev_charging_network_usage_!$H5973&lt;30,"Short Charging",IF(ev_charging_network_usage_!$H5973&lt;=60,"Medium Charging","Long Charging"))</f>
        <v>Short Charging</v>
      </c>
      <c r="Q5973" s="6">
        <f t="shared" si="376"/>
        <v>1</v>
      </c>
      <c r="R5973" s="30">
        <f t="shared" si="374"/>
        <v>8.1944444444444445E-2</v>
      </c>
      <c r="S5973" s="28">
        <f t="shared" si="375"/>
        <v>45091</v>
      </c>
      <c r="T5973" s="28"/>
    </row>
    <row r="5974" spans="1:20" ht="13.2" x14ac:dyDescent="0.25">
      <c r="A5974" s="7" t="s">
        <v>13184</v>
      </c>
      <c r="B5974" s="7" t="s">
        <v>78</v>
      </c>
      <c r="C5974" s="7" t="s">
        <v>15</v>
      </c>
      <c r="D5974" s="7" t="s">
        <v>16</v>
      </c>
      <c r="E5974" s="7" t="s">
        <v>17</v>
      </c>
      <c r="F5974" s="8">
        <v>45051.542361111111</v>
      </c>
      <c r="G5974" s="8">
        <v>45051.585416666669</v>
      </c>
      <c r="H5974" s="7">
        <v>62</v>
      </c>
      <c r="I5974" s="7">
        <v>48.59</v>
      </c>
      <c r="J5974" s="7">
        <v>15</v>
      </c>
      <c r="K5974" s="7">
        <v>728.85</v>
      </c>
      <c r="L5974" s="7" t="s">
        <v>18</v>
      </c>
      <c r="M5974" s="9">
        <v>1</v>
      </c>
      <c r="N5974" s="6" t="str">
        <f>IF(ev_charging_network_usage_!$I5974&lt;=10,"Low",IF(ev_charging_network_usage_!$I5974&lt;=30,"Medium","High"))</f>
        <v>High</v>
      </c>
      <c r="O5974" s="6" t="str">
        <f t="shared" si="377"/>
        <v>Low Satisfaction</v>
      </c>
      <c r="P5974" s="6" t="str">
        <f>IF(ev_charging_network_usage_!$H5974&lt;30,"Short Charging",IF(ev_charging_network_usage_!$H5974&lt;=60,"Medium Charging","Long Charging"))</f>
        <v>Long Charging</v>
      </c>
      <c r="Q5974" s="6">
        <f t="shared" si="376"/>
        <v>3</v>
      </c>
      <c r="R5974" s="30">
        <f t="shared" si="374"/>
        <v>0.54236111111111107</v>
      </c>
      <c r="S5974" s="28">
        <f t="shared" si="375"/>
        <v>45051</v>
      </c>
      <c r="T5974" s="28"/>
    </row>
    <row r="5975" spans="1:20" ht="13.2" x14ac:dyDescent="0.25">
      <c r="A5975" s="3" t="s">
        <v>13185</v>
      </c>
      <c r="B5975" s="3" t="s">
        <v>20</v>
      </c>
      <c r="C5975" s="3" t="s">
        <v>30</v>
      </c>
      <c r="D5975" s="3" t="s">
        <v>34</v>
      </c>
      <c r="E5975" s="3" t="s">
        <v>35</v>
      </c>
      <c r="F5975" s="3" t="s">
        <v>13186</v>
      </c>
      <c r="G5975" s="3" t="s">
        <v>13187</v>
      </c>
      <c r="H5975" s="3">
        <v>36</v>
      </c>
      <c r="I5975" s="3">
        <v>21.2</v>
      </c>
      <c r="J5975" s="3">
        <v>10</v>
      </c>
      <c r="K5975" s="3">
        <v>212</v>
      </c>
      <c r="L5975" s="3" t="s">
        <v>18</v>
      </c>
      <c r="M5975" s="5">
        <v>4</v>
      </c>
      <c r="N5975" s="6" t="str">
        <f>IF(ev_charging_network_usage_!$I5975&lt;=10,"Low",IF(ev_charging_network_usage_!$I5975&lt;=30,"Medium","High"))</f>
        <v>Medium</v>
      </c>
      <c r="O5975" s="6" t="str">
        <f t="shared" si="377"/>
        <v>Medium Satisfaction</v>
      </c>
      <c r="P5975" s="6" t="str">
        <f>IF(ev_charging_network_usage_!$H5975&lt;30,"Short Charging",IF(ev_charging_network_usage_!$H5975&lt;=60,"Medium Charging","Long Charging"))</f>
        <v>Medium Charging</v>
      </c>
      <c r="Q5975" s="6">
        <f t="shared" si="376"/>
        <v>2</v>
      </c>
      <c r="R5975" s="30">
        <f t="shared" si="374"/>
        <v>0.95486111111111116</v>
      </c>
      <c r="S5975" s="28">
        <f t="shared" si="375"/>
        <v>45622</v>
      </c>
      <c r="T5975" s="28"/>
    </row>
    <row r="5976" spans="1:20" ht="13.2" x14ac:dyDescent="0.25">
      <c r="A5976" s="7" t="s">
        <v>13188</v>
      </c>
      <c r="B5976" s="7" t="s">
        <v>78</v>
      </c>
      <c r="C5976" s="7" t="s">
        <v>15</v>
      </c>
      <c r="D5976" s="7" t="s">
        <v>31</v>
      </c>
      <c r="E5976" s="7" t="s">
        <v>17</v>
      </c>
      <c r="F5976" s="7" t="s">
        <v>13189</v>
      </c>
      <c r="G5976" s="7" t="s">
        <v>13190</v>
      </c>
      <c r="H5976" s="7">
        <v>26</v>
      </c>
      <c r="I5976" s="7">
        <v>25.55</v>
      </c>
      <c r="J5976" s="7">
        <v>10</v>
      </c>
      <c r="K5976" s="7">
        <v>255.5</v>
      </c>
      <c r="L5976" s="7" t="s">
        <v>38</v>
      </c>
      <c r="M5976" s="9">
        <v>4</v>
      </c>
      <c r="N5976" s="6" t="str">
        <f>IF(ev_charging_network_usage_!$I5976&lt;=10,"Low",IF(ev_charging_network_usage_!$I5976&lt;=30,"Medium","High"))</f>
        <v>Medium</v>
      </c>
      <c r="O5976" s="6" t="str">
        <f t="shared" si="377"/>
        <v>Medium Satisfaction</v>
      </c>
      <c r="P5976" s="6" t="str">
        <f>IF(ev_charging_network_usage_!$H5976&lt;30,"Short Charging",IF(ev_charging_network_usage_!$H5976&lt;=60,"Medium Charging","Long Charging"))</f>
        <v>Short Charging</v>
      </c>
      <c r="Q5976" s="6">
        <f t="shared" si="376"/>
        <v>3</v>
      </c>
      <c r="R5976" s="30">
        <f t="shared" si="374"/>
        <v>0.24027777777777778</v>
      </c>
      <c r="S5976" s="28">
        <f t="shared" si="375"/>
        <v>45000</v>
      </c>
      <c r="T5976" s="28"/>
    </row>
    <row r="5977" spans="1:20" ht="13.2" x14ac:dyDescent="0.25">
      <c r="A5977" s="3" t="s">
        <v>13191</v>
      </c>
      <c r="B5977" s="3" t="s">
        <v>59</v>
      </c>
      <c r="C5977" s="3" t="s">
        <v>15</v>
      </c>
      <c r="D5977" s="3" t="s">
        <v>31</v>
      </c>
      <c r="E5977" s="3" t="s">
        <v>35</v>
      </c>
      <c r="F5977" s="3" t="s">
        <v>13192</v>
      </c>
      <c r="G5977" s="3" t="s">
        <v>13193</v>
      </c>
      <c r="H5977" s="3">
        <v>92</v>
      </c>
      <c r="I5977" s="3">
        <v>43.95</v>
      </c>
      <c r="J5977" s="3">
        <v>15</v>
      </c>
      <c r="K5977" s="3">
        <v>659.25</v>
      </c>
      <c r="L5977" s="3" t="s">
        <v>18</v>
      </c>
      <c r="M5977" s="5">
        <v>5</v>
      </c>
      <c r="N5977" s="6" t="str">
        <f>IF(ev_charging_network_usage_!$I5977&lt;=10,"Low",IF(ev_charging_network_usage_!$I5977&lt;=30,"Medium","High"))</f>
        <v>High</v>
      </c>
      <c r="O5977" s="6" t="str">
        <f t="shared" si="377"/>
        <v>High Satisfaction</v>
      </c>
      <c r="P5977" s="6" t="str">
        <f>IF(ev_charging_network_usage_!$H5977&lt;30,"Short Charging",IF(ev_charging_network_usage_!$H5977&lt;=60,"Medium Charging","Long Charging"))</f>
        <v>Long Charging</v>
      </c>
      <c r="Q5977" s="6">
        <f t="shared" si="376"/>
        <v>3</v>
      </c>
      <c r="R5977" s="30">
        <f t="shared" si="374"/>
        <v>0.22777777777777777</v>
      </c>
      <c r="S5977" s="28">
        <f t="shared" si="375"/>
        <v>45524</v>
      </c>
      <c r="T5977" s="28"/>
    </row>
    <row r="5978" spans="1:20" ht="13.2" x14ac:dyDescent="0.25">
      <c r="A5978" s="7" t="s">
        <v>13194</v>
      </c>
      <c r="B5978" s="7" t="s">
        <v>20</v>
      </c>
      <c r="C5978" s="7" t="s">
        <v>30</v>
      </c>
      <c r="D5978" s="7" t="s">
        <v>34</v>
      </c>
      <c r="E5978" s="7" t="s">
        <v>17</v>
      </c>
      <c r="F5978" s="8">
        <v>45634.372916666667</v>
      </c>
      <c r="G5978" s="8">
        <v>45634.454861111109</v>
      </c>
      <c r="H5978" s="7">
        <v>118</v>
      </c>
      <c r="I5978" s="7">
        <v>59.05</v>
      </c>
      <c r="J5978" s="7">
        <v>12</v>
      </c>
      <c r="K5978" s="7">
        <v>708.6</v>
      </c>
      <c r="L5978" s="7" t="s">
        <v>18</v>
      </c>
      <c r="M5978" s="9">
        <v>2</v>
      </c>
      <c r="N5978" s="6" t="str">
        <f>IF(ev_charging_network_usage_!$I5978&lt;=10,"Low",IF(ev_charging_network_usage_!$I5978&lt;=30,"Medium","High"))</f>
        <v>High</v>
      </c>
      <c r="O5978" s="6" t="str">
        <f t="shared" si="377"/>
        <v>Low Satisfaction</v>
      </c>
      <c r="P5978" s="6" t="str">
        <f>IF(ev_charging_network_usage_!$H5978&lt;30,"Short Charging",IF(ev_charging_network_usage_!$H5978&lt;=60,"Medium Charging","Long Charging"))</f>
        <v>Long Charging</v>
      </c>
      <c r="Q5978" s="6">
        <f t="shared" si="376"/>
        <v>2</v>
      </c>
      <c r="R5978" s="30">
        <f t="shared" si="374"/>
        <v>0.37291666666666667</v>
      </c>
      <c r="S5978" s="28">
        <f t="shared" si="375"/>
        <v>45634</v>
      </c>
      <c r="T5978" s="28"/>
    </row>
    <row r="5979" spans="1:20" ht="13.2" x14ac:dyDescent="0.25">
      <c r="A5979" s="3" t="s">
        <v>13195</v>
      </c>
      <c r="B5979" s="3" t="s">
        <v>48</v>
      </c>
      <c r="C5979" s="3" t="s">
        <v>21</v>
      </c>
      <c r="D5979" s="3" t="s">
        <v>31</v>
      </c>
      <c r="E5979" s="3" t="s">
        <v>17</v>
      </c>
      <c r="F5979" s="4">
        <v>45325.299305555556</v>
      </c>
      <c r="G5979" s="4">
        <v>45325.309027777781</v>
      </c>
      <c r="H5979" s="3">
        <v>14</v>
      </c>
      <c r="I5979" s="3">
        <v>26.63</v>
      </c>
      <c r="J5979" s="3">
        <v>10</v>
      </c>
      <c r="K5979" s="3">
        <v>266.3</v>
      </c>
      <c r="L5979" s="3" t="s">
        <v>23</v>
      </c>
      <c r="M5979" s="5">
        <v>4</v>
      </c>
      <c r="N5979" s="6" t="str">
        <f>IF(ev_charging_network_usage_!$I5979&lt;=10,"Low",IF(ev_charging_network_usage_!$I5979&lt;=30,"Medium","High"))</f>
        <v>Medium</v>
      </c>
      <c r="O5979" s="6" t="str">
        <f t="shared" si="377"/>
        <v>Medium Satisfaction</v>
      </c>
      <c r="P5979" s="6" t="str">
        <f>IF(ev_charging_network_usage_!$H5979&lt;30,"Short Charging",IF(ev_charging_network_usage_!$H5979&lt;=60,"Medium Charging","Long Charging"))</f>
        <v>Short Charging</v>
      </c>
      <c r="Q5979" s="6">
        <f t="shared" si="376"/>
        <v>1</v>
      </c>
      <c r="R5979" s="30">
        <f t="shared" si="374"/>
        <v>0.29930555555555555</v>
      </c>
      <c r="S5979" s="28">
        <f t="shared" si="375"/>
        <v>45325</v>
      </c>
      <c r="T5979" s="28"/>
    </row>
    <row r="5980" spans="1:20" ht="13.2" x14ac:dyDescent="0.25">
      <c r="A5980" s="7" t="s">
        <v>13196</v>
      </c>
      <c r="B5980" s="7" t="s">
        <v>14</v>
      </c>
      <c r="C5980" s="7" t="s">
        <v>21</v>
      </c>
      <c r="D5980" s="7" t="s">
        <v>22</v>
      </c>
      <c r="E5980" s="7" t="s">
        <v>35</v>
      </c>
      <c r="F5980" s="8">
        <v>45391.955555555556</v>
      </c>
      <c r="G5980" s="8">
        <v>45421.030555555553</v>
      </c>
      <c r="H5980" s="7">
        <v>108</v>
      </c>
      <c r="I5980" s="7">
        <v>44.68</v>
      </c>
      <c r="J5980" s="7">
        <v>8</v>
      </c>
      <c r="K5980" s="7">
        <v>357.44</v>
      </c>
      <c r="L5980" s="7" t="s">
        <v>18</v>
      </c>
      <c r="M5980" s="9">
        <v>4</v>
      </c>
      <c r="N5980" s="6" t="str">
        <f>IF(ev_charging_network_usage_!$I5980&lt;=10,"Low",IF(ev_charging_network_usage_!$I5980&lt;=30,"Medium","High"))</f>
        <v>High</v>
      </c>
      <c r="O5980" s="6" t="str">
        <f t="shared" si="377"/>
        <v>Medium Satisfaction</v>
      </c>
      <c r="P5980" s="6" t="str">
        <f>IF(ev_charging_network_usage_!$H5980&lt;30,"Short Charging",IF(ev_charging_network_usage_!$H5980&lt;=60,"Medium Charging","Long Charging"))</f>
        <v>Long Charging</v>
      </c>
      <c r="Q5980" s="6">
        <f t="shared" si="376"/>
        <v>1</v>
      </c>
      <c r="R5980" s="30">
        <f t="shared" si="374"/>
        <v>0.9555555555555556</v>
      </c>
      <c r="S5980" s="28">
        <f t="shared" si="375"/>
        <v>45391</v>
      </c>
      <c r="T5980" s="28"/>
    </row>
    <row r="5981" spans="1:20" ht="13.2" x14ac:dyDescent="0.25">
      <c r="A5981" s="3" t="s">
        <v>13197</v>
      </c>
      <c r="B5981" s="3" t="s">
        <v>48</v>
      </c>
      <c r="C5981" s="3" t="s">
        <v>30</v>
      </c>
      <c r="D5981" s="3" t="s">
        <v>31</v>
      </c>
      <c r="E5981" s="3" t="s">
        <v>17</v>
      </c>
      <c r="F5981" s="4">
        <v>45302.006249999999</v>
      </c>
      <c r="G5981" s="4">
        <v>45302.025694444441</v>
      </c>
      <c r="H5981" s="3">
        <v>28</v>
      </c>
      <c r="I5981" s="3">
        <v>54.77</v>
      </c>
      <c r="J5981" s="3">
        <v>15</v>
      </c>
      <c r="K5981" s="3">
        <v>821.55</v>
      </c>
      <c r="L5981" s="3" t="s">
        <v>27</v>
      </c>
      <c r="M5981" s="5">
        <v>5</v>
      </c>
      <c r="N5981" s="6" t="str">
        <f>IF(ev_charging_network_usage_!$I5981&lt;=10,"Low",IF(ev_charging_network_usage_!$I5981&lt;=30,"Medium","High"))</f>
        <v>High</v>
      </c>
      <c r="O5981" s="6" t="str">
        <f t="shared" si="377"/>
        <v>High Satisfaction</v>
      </c>
      <c r="P5981" s="6" t="str">
        <f>IF(ev_charging_network_usage_!$H5981&lt;30,"Short Charging",IF(ev_charging_network_usage_!$H5981&lt;=60,"Medium Charging","Long Charging"))</f>
        <v>Short Charging</v>
      </c>
      <c r="Q5981" s="6">
        <f t="shared" si="376"/>
        <v>2</v>
      </c>
      <c r="R5981" s="30">
        <f t="shared" si="374"/>
        <v>6.2500000000000003E-3</v>
      </c>
      <c r="S5981" s="28">
        <f t="shared" si="375"/>
        <v>45302</v>
      </c>
      <c r="T5981" s="28"/>
    </row>
    <row r="5982" spans="1:20" ht="13.2" x14ac:dyDescent="0.25">
      <c r="A5982" s="7" t="s">
        <v>13198</v>
      </c>
      <c r="B5982" s="7" t="s">
        <v>14</v>
      </c>
      <c r="C5982" s="7" t="s">
        <v>30</v>
      </c>
      <c r="D5982" s="7" t="s">
        <v>31</v>
      </c>
      <c r="E5982" s="7" t="s">
        <v>35</v>
      </c>
      <c r="F5982" s="7" t="s">
        <v>13199</v>
      </c>
      <c r="G5982" s="7" t="s">
        <v>13200</v>
      </c>
      <c r="H5982" s="7">
        <v>52</v>
      </c>
      <c r="I5982" s="7">
        <v>3.19</v>
      </c>
      <c r="J5982" s="7">
        <v>15</v>
      </c>
      <c r="K5982" s="7">
        <v>47.85</v>
      </c>
      <c r="L5982" s="7" t="s">
        <v>18</v>
      </c>
      <c r="M5982" s="9">
        <v>1</v>
      </c>
      <c r="N5982" s="6" t="str">
        <f>IF(ev_charging_network_usage_!$I5982&lt;=10,"Low",IF(ev_charging_network_usage_!$I5982&lt;=30,"Medium","High"))</f>
        <v>Low</v>
      </c>
      <c r="O5982" s="6" t="str">
        <f t="shared" si="377"/>
        <v>Low Satisfaction</v>
      </c>
      <c r="P5982" s="6" t="str">
        <f>IF(ev_charging_network_usage_!$H5982&lt;30,"Short Charging",IF(ev_charging_network_usage_!$H5982&lt;=60,"Medium Charging","Long Charging"))</f>
        <v>Medium Charging</v>
      </c>
      <c r="Q5982" s="6">
        <f t="shared" si="376"/>
        <v>2</v>
      </c>
      <c r="R5982" s="30">
        <f t="shared" si="374"/>
        <v>0.9555555555555556</v>
      </c>
      <c r="S5982" s="28">
        <f t="shared" si="375"/>
        <v>45348</v>
      </c>
      <c r="T5982" s="28"/>
    </row>
    <row r="5983" spans="1:20" ht="13.2" x14ac:dyDescent="0.25">
      <c r="A5983" s="3" t="s">
        <v>13201</v>
      </c>
      <c r="B5983" s="3" t="s">
        <v>43</v>
      </c>
      <c r="C5983" s="3" t="s">
        <v>30</v>
      </c>
      <c r="D5983" s="3" t="s">
        <v>22</v>
      </c>
      <c r="E5983" s="3" t="s">
        <v>17</v>
      </c>
      <c r="F5983" s="3" t="s">
        <v>13202</v>
      </c>
      <c r="G5983" s="3" t="s">
        <v>13203</v>
      </c>
      <c r="H5983" s="3">
        <v>109</v>
      </c>
      <c r="I5983" s="3">
        <v>7.5</v>
      </c>
      <c r="J5983" s="3">
        <v>12</v>
      </c>
      <c r="K5983" s="3">
        <v>90</v>
      </c>
      <c r="L5983" s="3" t="s">
        <v>18</v>
      </c>
      <c r="M5983" s="5">
        <v>5</v>
      </c>
      <c r="N5983" s="6" t="str">
        <f>IF(ev_charging_network_usage_!$I5983&lt;=10,"Low",IF(ev_charging_network_usage_!$I5983&lt;=30,"Medium","High"))</f>
        <v>Low</v>
      </c>
      <c r="O5983" s="6" t="str">
        <f t="shared" si="377"/>
        <v>High Satisfaction</v>
      </c>
      <c r="P5983" s="6" t="str">
        <f>IF(ev_charging_network_usage_!$H5983&lt;30,"Short Charging",IF(ev_charging_network_usage_!$H5983&lt;=60,"Medium Charging","Long Charging"))</f>
        <v>Long Charging</v>
      </c>
      <c r="Q5983" s="6">
        <f t="shared" si="376"/>
        <v>2</v>
      </c>
      <c r="R5983" s="30">
        <f t="shared" si="374"/>
        <v>0.70833333333333337</v>
      </c>
      <c r="S5983" s="28">
        <f t="shared" si="375"/>
        <v>45531</v>
      </c>
      <c r="T5983" s="28"/>
    </row>
    <row r="5984" spans="1:20" ht="13.2" x14ac:dyDescent="0.25">
      <c r="A5984" s="7" t="s">
        <v>13204</v>
      </c>
      <c r="B5984" s="7" t="s">
        <v>48</v>
      </c>
      <c r="C5984" s="7" t="s">
        <v>15</v>
      </c>
      <c r="D5984" s="7" t="s">
        <v>31</v>
      </c>
      <c r="E5984" s="7" t="s">
        <v>17</v>
      </c>
      <c r="F5984" s="8">
        <v>44962.770833333336</v>
      </c>
      <c r="G5984" s="8">
        <v>44962.782638888886</v>
      </c>
      <c r="H5984" s="7">
        <v>17</v>
      </c>
      <c r="I5984" s="7">
        <v>12.09</v>
      </c>
      <c r="J5984" s="7">
        <v>8</v>
      </c>
      <c r="K5984" s="7">
        <v>96.72</v>
      </c>
      <c r="L5984" s="7" t="s">
        <v>38</v>
      </c>
      <c r="M5984" s="9">
        <v>5</v>
      </c>
      <c r="N5984" s="6" t="str">
        <f>IF(ev_charging_network_usage_!$I5984&lt;=10,"Low",IF(ev_charging_network_usage_!$I5984&lt;=30,"Medium","High"))</f>
        <v>Medium</v>
      </c>
      <c r="O5984" s="6" t="str">
        <f t="shared" si="377"/>
        <v>High Satisfaction</v>
      </c>
      <c r="P5984" s="6" t="str">
        <f>IF(ev_charging_network_usage_!$H5984&lt;30,"Short Charging",IF(ev_charging_network_usage_!$H5984&lt;=60,"Medium Charging","Long Charging"))</f>
        <v>Short Charging</v>
      </c>
      <c r="Q5984" s="6">
        <f t="shared" si="376"/>
        <v>3</v>
      </c>
      <c r="R5984" s="30">
        <f t="shared" si="374"/>
        <v>0.77083333333333337</v>
      </c>
      <c r="S5984" s="28">
        <f t="shared" si="375"/>
        <v>44962</v>
      </c>
      <c r="T5984" s="28"/>
    </row>
    <row r="5985" spans="1:20" ht="13.2" x14ac:dyDescent="0.25">
      <c r="A5985" s="3" t="s">
        <v>13205</v>
      </c>
      <c r="B5985" s="3" t="s">
        <v>55</v>
      </c>
      <c r="C5985" s="3" t="s">
        <v>21</v>
      </c>
      <c r="D5985" s="3" t="s">
        <v>16</v>
      </c>
      <c r="E5985" s="3" t="s">
        <v>17</v>
      </c>
      <c r="F5985" s="3" t="s">
        <v>13206</v>
      </c>
      <c r="G5985" s="3" t="s">
        <v>13207</v>
      </c>
      <c r="H5985" s="3">
        <v>113</v>
      </c>
      <c r="I5985" s="3">
        <v>56.37</v>
      </c>
      <c r="J5985" s="3">
        <v>8</v>
      </c>
      <c r="K5985" s="3">
        <v>450.96</v>
      </c>
      <c r="L5985" s="3" t="s">
        <v>18</v>
      </c>
      <c r="M5985" s="5">
        <v>5</v>
      </c>
      <c r="N5985" s="6" t="str">
        <f>IF(ev_charging_network_usage_!$I5985&lt;=10,"Low",IF(ev_charging_network_usage_!$I5985&lt;=30,"Medium","High"))</f>
        <v>High</v>
      </c>
      <c r="O5985" s="6" t="str">
        <f t="shared" si="377"/>
        <v>High Satisfaction</v>
      </c>
      <c r="P5985" s="6" t="str">
        <f>IF(ev_charging_network_usage_!$H5985&lt;30,"Short Charging",IF(ev_charging_network_usage_!$H5985&lt;=60,"Medium Charging","Long Charging"))</f>
        <v>Long Charging</v>
      </c>
      <c r="Q5985" s="6">
        <f t="shared" si="376"/>
        <v>1</v>
      </c>
      <c r="R5985" s="30">
        <f t="shared" si="374"/>
        <v>0.91666666666666663</v>
      </c>
      <c r="S5985" s="28">
        <f t="shared" si="375"/>
        <v>45224</v>
      </c>
      <c r="T5985" s="28"/>
    </row>
    <row r="5986" spans="1:20" ht="13.2" x14ac:dyDescent="0.25">
      <c r="A5986" s="7" t="s">
        <v>13208</v>
      </c>
      <c r="B5986" s="7" t="s">
        <v>55</v>
      </c>
      <c r="C5986" s="7" t="s">
        <v>21</v>
      </c>
      <c r="D5986" s="7" t="s">
        <v>16</v>
      </c>
      <c r="E5986" s="7" t="s">
        <v>17</v>
      </c>
      <c r="F5986" s="8">
        <v>45324.761111111111</v>
      </c>
      <c r="G5986" s="8">
        <v>45324.808333333334</v>
      </c>
      <c r="H5986" s="7">
        <v>68</v>
      </c>
      <c r="I5986" s="7">
        <v>37.01</v>
      </c>
      <c r="J5986" s="7">
        <v>8</v>
      </c>
      <c r="K5986" s="7">
        <v>296.08</v>
      </c>
      <c r="L5986" s="7" t="s">
        <v>18</v>
      </c>
      <c r="M5986" s="9">
        <v>1</v>
      </c>
      <c r="N5986" s="6" t="str">
        <f>IF(ev_charging_network_usage_!$I5986&lt;=10,"Low",IF(ev_charging_network_usage_!$I5986&lt;=30,"Medium","High"))</f>
        <v>High</v>
      </c>
      <c r="O5986" s="6" t="str">
        <f t="shared" si="377"/>
        <v>Low Satisfaction</v>
      </c>
      <c r="P5986" s="6" t="str">
        <f>IF(ev_charging_network_usage_!$H5986&lt;30,"Short Charging",IF(ev_charging_network_usage_!$H5986&lt;=60,"Medium Charging","Long Charging"))</f>
        <v>Long Charging</v>
      </c>
      <c r="Q5986" s="6">
        <f t="shared" si="376"/>
        <v>1</v>
      </c>
      <c r="R5986" s="30">
        <f t="shared" si="374"/>
        <v>0.76111111111111107</v>
      </c>
      <c r="S5986" s="28">
        <f t="shared" si="375"/>
        <v>45324</v>
      </c>
      <c r="T5986" s="28"/>
    </row>
    <row r="5987" spans="1:20" ht="13.2" x14ac:dyDescent="0.25">
      <c r="A5987" s="3" t="s">
        <v>13209</v>
      </c>
      <c r="B5987" s="3" t="s">
        <v>29</v>
      </c>
      <c r="C5987" s="3" t="s">
        <v>30</v>
      </c>
      <c r="D5987" s="3" t="s">
        <v>16</v>
      </c>
      <c r="E5987" s="3" t="s">
        <v>35</v>
      </c>
      <c r="F5987" s="4">
        <v>45359.515972222223</v>
      </c>
      <c r="G5987" s="4">
        <v>45359.559027777781</v>
      </c>
      <c r="H5987" s="3">
        <v>62</v>
      </c>
      <c r="I5987" s="3">
        <v>17.170000000000002</v>
      </c>
      <c r="J5987" s="3">
        <v>15</v>
      </c>
      <c r="K5987" s="3">
        <v>257.55</v>
      </c>
      <c r="L5987" s="3" t="s">
        <v>18</v>
      </c>
      <c r="M5987" s="5">
        <v>4</v>
      </c>
      <c r="N5987" s="6" t="str">
        <f>IF(ev_charging_network_usage_!$I5987&lt;=10,"Low",IF(ev_charging_network_usage_!$I5987&lt;=30,"Medium","High"))</f>
        <v>Medium</v>
      </c>
      <c r="O5987" s="6" t="str">
        <f t="shared" si="377"/>
        <v>Medium Satisfaction</v>
      </c>
      <c r="P5987" s="6" t="str">
        <f>IF(ev_charging_network_usage_!$H5987&lt;30,"Short Charging",IF(ev_charging_network_usage_!$H5987&lt;=60,"Medium Charging","Long Charging"))</f>
        <v>Long Charging</v>
      </c>
      <c r="Q5987" s="6">
        <f t="shared" si="376"/>
        <v>2</v>
      </c>
      <c r="R5987" s="30">
        <f t="shared" si="374"/>
        <v>0.51597222222222228</v>
      </c>
      <c r="S5987" s="28">
        <f t="shared" si="375"/>
        <v>45359</v>
      </c>
      <c r="T5987" s="28"/>
    </row>
    <row r="5988" spans="1:20" ht="13.2" x14ac:dyDescent="0.25">
      <c r="A5988" s="7" t="s">
        <v>13210</v>
      </c>
      <c r="B5988" s="7" t="s">
        <v>14</v>
      </c>
      <c r="C5988" s="7" t="s">
        <v>21</v>
      </c>
      <c r="D5988" s="7" t="s">
        <v>34</v>
      </c>
      <c r="E5988" s="7" t="s">
        <v>35</v>
      </c>
      <c r="F5988" s="7" t="s">
        <v>13211</v>
      </c>
      <c r="G5988" s="7" t="s">
        <v>13212</v>
      </c>
      <c r="H5988" s="7">
        <v>88</v>
      </c>
      <c r="I5988" s="7">
        <v>4.4000000000000004</v>
      </c>
      <c r="J5988" s="7">
        <v>15</v>
      </c>
      <c r="K5988" s="7">
        <v>66</v>
      </c>
      <c r="L5988" s="7" t="s">
        <v>27</v>
      </c>
      <c r="M5988" s="9">
        <v>4</v>
      </c>
      <c r="N5988" s="6" t="str">
        <f>IF(ev_charging_network_usage_!$I5988&lt;=10,"Low",IF(ev_charging_network_usage_!$I5988&lt;=30,"Medium","High"))</f>
        <v>Low</v>
      </c>
      <c r="O5988" s="6" t="str">
        <f t="shared" si="377"/>
        <v>Medium Satisfaction</v>
      </c>
      <c r="P5988" s="6" t="str">
        <f>IF(ev_charging_network_usage_!$H5988&lt;30,"Short Charging",IF(ev_charging_network_usage_!$H5988&lt;=60,"Medium Charging","Long Charging"))</f>
        <v>Long Charging</v>
      </c>
      <c r="Q5988" s="6">
        <f t="shared" si="376"/>
        <v>1</v>
      </c>
      <c r="R5988" s="30">
        <f t="shared" si="374"/>
        <v>0.8569444444444444</v>
      </c>
      <c r="S5988" s="28">
        <f t="shared" si="375"/>
        <v>45307</v>
      </c>
      <c r="T5988" s="28"/>
    </row>
    <row r="5989" spans="1:20" ht="13.2" x14ac:dyDescent="0.25">
      <c r="A5989" s="3" t="s">
        <v>13213</v>
      </c>
      <c r="B5989" s="3" t="s">
        <v>20</v>
      </c>
      <c r="C5989" s="3" t="s">
        <v>15</v>
      </c>
      <c r="D5989" s="3" t="s">
        <v>31</v>
      </c>
      <c r="E5989" s="3" t="s">
        <v>17</v>
      </c>
      <c r="F5989" s="3" t="s">
        <v>13214</v>
      </c>
      <c r="G5989" s="3" t="s">
        <v>13215</v>
      </c>
      <c r="H5989" s="3">
        <v>49</v>
      </c>
      <c r="I5989" s="3">
        <v>50.13</v>
      </c>
      <c r="J5989" s="3">
        <v>15</v>
      </c>
      <c r="K5989" s="3">
        <v>751.95</v>
      </c>
      <c r="L5989" s="3" t="s">
        <v>38</v>
      </c>
      <c r="M5989" s="5">
        <v>1</v>
      </c>
      <c r="N5989" s="6" t="str">
        <f>IF(ev_charging_network_usage_!$I5989&lt;=10,"Low",IF(ev_charging_network_usage_!$I5989&lt;=30,"Medium","High"))</f>
        <v>High</v>
      </c>
      <c r="O5989" s="6" t="str">
        <f t="shared" si="377"/>
        <v>Low Satisfaction</v>
      </c>
      <c r="P5989" s="6" t="str">
        <f>IF(ev_charging_network_usage_!$H5989&lt;30,"Short Charging",IF(ev_charging_network_usage_!$H5989&lt;=60,"Medium Charging","Long Charging"))</f>
        <v>Medium Charging</v>
      </c>
      <c r="Q5989" s="6">
        <f t="shared" si="376"/>
        <v>3</v>
      </c>
      <c r="R5989" s="30">
        <f t="shared" si="374"/>
        <v>0.77500000000000002</v>
      </c>
      <c r="S5989" s="28">
        <f t="shared" si="375"/>
        <v>45589</v>
      </c>
      <c r="T5989" s="28"/>
    </row>
    <row r="5990" spans="1:20" ht="13.2" x14ac:dyDescent="0.25">
      <c r="A5990" s="7" t="s">
        <v>13216</v>
      </c>
      <c r="B5990" s="7" t="s">
        <v>55</v>
      </c>
      <c r="C5990" s="7" t="s">
        <v>15</v>
      </c>
      <c r="D5990" s="7" t="s">
        <v>34</v>
      </c>
      <c r="E5990" s="7" t="s">
        <v>17</v>
      </c>
      <c r="F5990" s="7" t="s">
        <v>13217</v>
      </c>
      <c r="G5990" s="7" t="s">
        <v>13218</v>
      </c>
      <c r="H5990" s="7">
        <v>101</v>
      </c>
      <c r="I5990" s="7">
        <v>39.86</v>
      </c>
      <c r="J5990" s="7">
        <v>15</v>
      </c>
      <c r="K5990" s="7">
        <v>597.9</v>
      </c>
      <c r="L5990" s="7" t="s">
        <v>27</v>
      </c>
      <c r="M5990" s="9">
        <v>2</v>
      </c>
      <c r="N5990" s="6" t="str">
        <f>IF(ev_charging_network_usage_!$I5990&lt;=10,"Low",IF(ev_charging_network_usage_!$I5990&lt;=30,"Medium","High"))</f>
        <v>High</v>
      </c>
      <c r="O5990" s="6" t="str">
        <f t="shared" si="377"/>
        <v>Low Satisfaction</v>
      </c>
      <c r="P5990" s="6" t="str">
        <f>IF(ev_charging_network_usage_!$H5990&lt;30,"Short Charging",IF(ev_charging_network_usage_!$H5990&lt;=60,"Medium Charging","Long Charging"))</f>
        <v>Long Charging</v>
      </c>
      <c r="Q5990" s="6">
        <f t="shared" si="376"/>
        <v>3</v>
      </c>
      <c r="R5990" s="30">
        <f t="shared" si="374"/>
        <v>0.6645833333333333</v>
      </c>
      <c r="S5990" s="28">
        <f t="shared" si="375"/>
        <v>45041</v>
      </c>
      <c r="T5990" s="28"/>
    </row>
    <row r="5991" spans="1:20" ht="13.2" x14ac:dyDescent="0.25">
      <c r="A5991" s="3" t="s">
        <v>13219</v>
      </c>
      <c r="B5991" s="3" t="s">
        <v>43</v>
      </c>
      <c r="C5991" s="3" t="s">
        <v>15</v>
      </c>
      <c r="D5991" s="3" t="s">
        <v>34</v>
      </c>
      <c r="E5991" s="3" t="s">
        <v>17</v>
      </c>
      <c r="F5991" s="3" t="s">
        <v>13220</v>
      </c>
      <c r="G5991" s="3" t="s">
        <v>13221</v>
      </c>
      <c r="H5991" s="3">
        <v>100</v>
      </c>
      <c r="I5991" s="3">
        <v>18.559999999999999</v>
      </c>
      <c r="J5991" s="3">
        <v>8</v>
      </c>
      <c r="K5991" s="3">
        <v>148.47999999999999</v>
      </c>
      <c r="L5991" s="3" t="s">
        <v>38</v>
      </c>
      <c r="M5991" s="5">
        <v>4</v>
      </c>
      <c r="N5991" s="6" t="str">
        <f>IF(ev_charging_network_usage_!$I5991&lt;=10,"Low",IF(ev_charging_network_usage_!$I5991&lt;=30,"Medium","High"))</f>
        <v>Medium</v>
      </c>
      <c r="O5991" s="6" t="str">
        <f t="shared" si="377"/>
        <v>Medium Satisfaction</v>
      </c>
      <c r="P5991" s="6" t="str">
        <f>IF(ev_charging_network_usage_!$H5991&lt;30,"Short Charging",IF(ev_charging_network_usage_!$H5991&lt;=60,"Medium Charging","Long Charging"))</f>
        <v>Long Charging</v>
      </c>
      <c r="Q5991" s="6">
        <f t="shared" si="376"/>
        <v>3</v>
      </c>
      <c r="R5991" s="30">
        <f t="shared" si="374"/>
        <v>0.45208333333333334</v>
      </c>
      <c r="S5991" s="28">
        <f t="shared" si="375"/>
        <v>44946</v>
      </c>
      <c r="T5991" s="28"/>
    </row>
    <row r="5992" spans="1:20" ht="13.2" x14ac:dyDescent="0.25">
      <c r="A5992" s="7" t="s">
        <v>13222</v>
      </c>
      <c r="B5992" s="7" t="s">
        <v>20</v>
      </c>
      <c r="C5992" s="7" t="s">
        <v>21</v>
      </c>
      <c r="D5992" s="7" t="s">
        <v>31</v>
      </c>
      <c r="E5992" s="7" t="s">
        <v>17</v>
      </c>
      <c r="F5992" s="7" t="s">
        <v>13223</v>
      </c>
      <c r="G5992" s="7" t="s">
        <v>13224</v>
      </c>
      <c r="H5992" s="7">
        <v>53</v>
      </c>
      <c r="I5992" s="7">
        <v>21.16</v>
      </c>
      <c r="J5992" s="7">
        <v>12</v>
      </c>
      <c r="K5992" s="7">
        <v>253.92</v>
      </c>
      <c r="L5992" s="7" t="s">
        <v>23</v>
      </c>
      <c r="M5992" s="9">
        <v>3</v>
      </c>
      <c r="N5992" s="6" t="str">
        <f>IF(ev_charging_network_usage_!$I5992&lt;=10,"Low",IF(ev_charging_network_usage_!$I5992&lt;=30,"Medium","High"))</f>
        <v>Medium</v>
      </c>
      <c r="O5992" s="6" t="str">
        <f t="shared" si="377"/>
        <v>Medium Satisfaction</v>
      </c>
      <c r="P5992" s="6" t="str">
        <f>IF(ev_charging_network_usage_!$H5992&lt;30,"Short Charging",IF(ev_charging_network_usage_!$H5992&lt;=60,"Medium Charging","Long Charging"))</f>
        <v>Medium Charging</v>
      </c>
      <c r="Q5992" s="6">
        <f t="shared" si="376"/>
        <v>1</v>
      </c>
      <c r="R5992" s="30">
        <f t="shared" si="374"/>
        <v>0.61805555555555558</v>
      </c>
      <c r="S5992" s="28">
        <f t="shared" si="375"/>
        <v>45488</v>
      </c>
      <c r="T5992" s="28"/>
    </row>
    <row r="5993" spans="1:20" ht="13.2" x14ac:dyDescent="0.25">
      <c r="A5993" s="3" t="s">
        <v>13225</v>
      </c>
      <c r="B5993" s="3" t="s">
        <v>59</v>
      </c>
      <c r="C5993" s="3" t="s">
        <v>30</v>
      </c>
      <c r="D5993" s="3" t="s">
        <v>31</v>
      </c>
      <c r="E5993" s="3" t="s">
        <v>17</v>
      </c>
      <c r="F5993" s="3" t="s">
        <v>13226</v>
      </c>
      <c r="G5993" s="3" t="s">
        <v>13227</v>
      </c>
      <c r="H5993" s="3">
        <v>100</v>
      </c>
      <c r="I5993" s="3">
        <v>3.77</v>
      </c>
      <c r="J5993" s="3">
        <v>15</v>
      </c>
      <c r="K5993" s="3">
        <v>56.55</v>
      </c>
      <c r="L5993" s="3" t="s">
        <v>27</v>
      </c>
      <c r="M5993" s="5">
        <v>2</v>
      </c>
      <c r="N5993" s="6" t="str">
        <f>IF(ev_charging_network_usage_!$I5993&lt;=10,"Low",IF(ev_charging_network_usage_!$I5993&lt;=30,"Medium","High"))</f>
        <v>Low</v>
      </c>
      <c r="O5993" s="6" t="str">
        <f t="shared" si="377"/>
        <v>Low Satisfaction</v>
      </c>
      <c r="P5993" s="6" t="str">
        <f>IF(ev_charging_network_usage_!$H5993&lt;30,"Short Charging",IF(ev_charging_network_usage_!$H5993&lt;=60,"Medium Charging","Long Charging"))</f>
        <v>Long Charging</v>
      </c>
      <c r="Q5993" s="6">
        <f t="shared" si="376"/>
        <v>2</v>
      </c>
      <c r="R5993" s="30">
        <f t="shared" si="374"/>
        <v>0.36041666666666666</v>
      </c>
      <c r="S5993" s="28">
        <f t="shared" si="375"/>
        <v>45499</v>
      </c>
      <c r="T5993" s="28"/>
    </row>
    <row r="5994" spans="1:20" ht="13.2" x14ac:dyDescent="0.25">
      <c r="A5994" s="7" t="s">
        <v>13228</v>
      </c>
      <c r="B5994" s="7" t="s">
        <v>59</v>
      </c>
      <c r="C5994" s="7" t="s">
        <v>21</v>
      </c>
      <c r="D5994" s="7" t="s">
        <v>34</v>
      </c>
      <c r="E5994" s="7" t="s">
        <v>17</v>
      </c>
      <c r="F5994" s="7" t="s">
        <v>13229</v>
      </c>
      <c r="G5994" s="7" t="s">
        <v>13230</v>
      </c>
      <c r="H5994" s="7">
        <v>10</v>
      </c>
      <c r="I5994" s="7">
        <v>30.39</v>
      </c>
      <c r="J5994" s="7">
        <v>10</v>
      </c>
      <c r="K5994" s="7">
        <v>303.89999999999998</v>
      </c>
      <c r="L5994" s="7" t="s">
        <v>23</v>
      </c>
      <c r="M5994" s="9">
        <v>1</v>
      </c>
      <c r="N5994" s="6" t="str">
        <f>IF(ev_charging_network_usage_!$I5994&lt;=10,"Low",IF(ev_charging_network_usage_!$I5994&lt;=30,"Medium","High"))</f>
        <v>High</v>
      </c>
      <c r="O5994" s="6" t="str">
        <f t="shared" si="377"/>
        <v>Low Satisfaction</v>
      </c>
      <c r="P5994" s="6" t="str">
        <f>IF(ev_charging_network_usage_!$H5994&lt;30,"Short Charging",IF(ev_charging_network_usage_!$H5994&lt;=60,"Medium Charging","Long Charging"))</f>
        <v>Short Charging</v>
      </c>
      <c r="Q5994" s="6">
        <f t="shared" si="376"/>
        <v>1</v>
      </c>
      <c r="R5994" s="30">
        <f t="shared" si="374"/>
        <v>0.37708333333333333</v>
      </c>
      <c r="S5994" s="28">
        <f t="shared" si="375"/>
        <v>45560</v>
      </c>
      <c r="T5994" s="28"/>
    </row>
    <row r="5995" spans="1:20" ht="13.2" x14ac:dyDescent="0.25">
      <c r="A5995" s="3" t="s">
        <v>13231</v>
      </c>
      <c r="B5995" s="3" t="s">
        <v>43</v>
      </c>
      <c r="C5995" s="3" t="s">
        <v>30</v>
      </c>
      <c r="D5995" s="3" t="s">
        <v>31</v>
      </c>
      <c r="E5995" s="3" t="s">
        <v>17</v>
      </c>
      <c r="F5995" s="3" t="s">
        <v>13232</v>
      </c>
      <c r="G5995" s="3" t="s">
        <v>13233</v>
      </c>
      <c r="H5995" s="3">
        <v>29</v>
      </c>
      <c r="I5995" s="3">
        <v>45.28</v>
      </c>
      <c r="J5995" s="3">
        <v>12</v>
      </c>
      <c r="K5995" s="3">
        <v>543.36</v>
      </c>
      <c r="L5995" s="3" t="s">
        <v>27</v>
      </c>
      <c r="M5995" s="5">
        <v>4</v>
      </c>
      <c r="N5995" s="6" t="str">
        <f>IF(ev_charging_network_usage_!$I5995&lt;=10,"Low",IF(ev_charging_network_usage_!$I5995&lt;=30,"Medium","High"))</f>
        <v>High</v>
      </c>
      <c r="O5995" s="6" t="str">
        <f t="shared" si="377"/>
        <v>Medium Satisfaction</v>
      </c>
      <c r="P5995" s="6" t="str">
        <f>IF(ev_charging_network_usage_!$H5995&lt;30,"Short Charging",IF(ev_charging_network_usage_!$H5995&lt;=60,"Medium Charging","Long Charging"))</f>
        <v>Short Charging</v>
      </c>
      <c r="Q5995" s="6">
        <f t="shared" si="376"/>
        <v>2</v>
      </c>
      <c r="R5995" s="30">
        <f t="shared" si="374"/>
        <v>0.56458333333333333</v>
      </c>
      <c r="S5995" s="28">
        <f t="shared" si="375"/>
        <v>45556</v>
      </c>
      <c r="T5995" s="28"/>
    </row>
    <row r="5996" spans="1:20" ht="13.2" x14ac:dyDescent="0.25">
      <c r="A5996" s="7" t="s">
        <v>13234</v>
      </c>
      <c r="B5996" s="7" t="s">
        <v>43</v>
      </c>
      <c r="C5996" s="7" t="s">
        <v>30</v>
      </c>
      <c r="D5996" s="7" t="s">
        <v>31</v>
      </c>
      <c r="E5996" s="7" t="s">
        <v>17</v>
      </c>
      <c r="F5996" s="8">
        <v>45542.457638888889</v>
      </c>
      <c r="G5996" s="8">
        <v>45542.531944444447</v>
      </c>
      <c r="H5996" s="7">
        <v>107</v>
      </c>
      <c r="I5996" s="7">
        <v>17.7</v>
      </c>
      <c r="J5996" s="7">
        <v>8</v>
      </c>
      <c r="K5996" s="7">
        <v>141.6</v>
      </c>
      <c r="L5996" s="7" t="s">
        <v>18</v>
      </c>
      <c r="M5996" s="9">
        <v>2</v>
      </c>
      <c r="N5996" s="6" t="str">
        <f>IF(ev_charging_network_usage_!$I5996&lt;=10,"Low",IF(ev_charging_network_usage_!$I5996&lt;=30,"Medium","High"))</f>
        <v>Medium</v>
      </c>
      <c r="O5996" s="6" t="str">
        <f t="shared" si="377"/>
        <v>Low Satisfaction</v>
      </c>
      <c r="P5996" s="6" t="str">
        <f>IF(ev_charging_network_usage_!$H5996&lt;30,"Short Charging",IF(ev_charging_network_usage_!$H5996&lt;=60,"Medium Charging","Long Charging"))</f>
        <v>Long Charging</v>
      </c>
      <c r="Q5996" s="6">
        <f t="shared" si="376"/>
        <v>2</v>
      </c>
      <c r="R5996" s="30">
        <f t="shared" si="374"/>
        <v>0.45763888888888887</v>
      </c>
      <c r="S5996" s="28">
        <f t="shared" si="375"/>
        <v>45542</v>
      </c>
      <c r="T5996" s="28"/>
    </row>
    <row r="5997" spans="1:20" ht="13.2" x14ac:dyDescent="0.25">
      <c r="A5997" s="3" t="s">
        <v>13235</v>
      </c>
      <c r="B5997" s="3" t="s">
        <v>20</v>
      </c>
      <c r="C5997" s="3" t="s">
        <v>30</v>
      </c>
      <c r="D5997" s="3" t="s">
        <v>34</v>
      </c>
      <c r="E5997" s="3" t="s">
        <v>17</v>
      </c>
      <c r="F5997" s="3" t="s">
        <v>13236</v>
      </c>
      <c r="G5997" s="3" t="s">
        <v>13237</v>
      </c>
      <c r="H5997" s="3">
        <v>50</v>
      </c>
      <c r="I5997" s="3">
        <v>17.190000000000001</v>
      </c>
      <c r="J5997" s="3">
        <v>15</v>
      </c>
      <c r="K5997" s="3">
        <v>257.85000000000002</v>
      </c>
      <c r="L5997" s="3" t="s">
        <v>38</v>
      </c>
      <c r="M5997" s="5">
        <v>1</v>
      </c>
      <c r="N5997" s="6" t="str">
        <f>IF(ev_charging_network_usage_!$I5997&lt;=10,"Low",IF(ev_charging_network_usage_!$I5997&lt;=30,"Medium","High"))</f>
        <v>Medium</v>
      </c>
      <c r="O5997" s="6" t="str">
        <f t="shared" si="377"/>
        <v>Low Satisfaction</v>
      </c>
      <c r="P5997" s="6" t="str">
        <f>IF(ev_charging_network_usage_!$H5997&lt;30,"Short Charging",IF(ev_charging_network_usage_!$H5997&lt;=60,"Medium Charging","Long Charging"))</f>
        <v>Medium Charging</v>
      </c>
      <c r="Q5997" s="6">
        <f t="shared" si="376"/>
        <v>2</v>
      </c>
      <c r="R5997" s="30">
        <f t="shared" si="374"/>
        <v>0.30555555555555558</v>
      </c>
      <c r="S5997" s="28">
        <f t="shared" si="375"/>
        <v>45404</v>
      </c>
      <c r="T5997" s="28"/>
    </row>
    <row r="5998" spans="1:20" ht="13.2" x14ac:dyDescent="0.25">
      <c r="A5998" s="7" t="s">
        <v>13238</v>
      </c>
      <c r="B5998" s="7" t="s">
        <v>59</v>
      </c>
      <c r="C5998" s="7" t="s">
        <v>21</v>
      </c>
      <c r="D5998" s="7" t="s">
        <v>34</v>
      </c>
      <c r="E5998" s="7" t="s">
        <v>17</v>
      </c>
      <c r="F5998" s="8">
        <v>44994.148611111108</v>
      </c>
      <c r="G5998" s="8">
        <v>44994.168055555558</v>
      </c>
      <c r="H5998" s="7">
        <v>28</v>
      </c>
      <c r="I5998" s="7">
        <v>25.85</v>
      </c>
      <c r="J5998" s="7">
        <v>8</v>
      </c>
      <c r="K5998" s="7">
        <v>206.8</v>
      </c>
      <c r="L5998" s="7" t="s">
        <v>27</v>
      </c>
      <c r="M5998" s="9">
        <v>2</v>
      </c>
      <c r="N5998" s="6" t="str">
        <f>IF(ev_charging_network_usage_!$I5998&lt;=10,"Low",IF(ev_charging_network_usage_!$I5998&lt;=30,"Medium","High"))</f>
        <v>Medium</v>
      </c>
      <c r="O5998" s="6" t="str">
        <f t="shared" si="377"/>
        <v>Low Satisfaction</v>
      </c>
      <c r="P5998" s="6" t="str">
        <f>IF(ev_charging_network_usage_!$H5998&lt;30,"Short Charging",IF(ev_charging_network_usage_!$H5998&lt;=60,"Medium Charging","Long Charging"))</f>
        <v>Short Charging</v>
      </c>
      <c r="Q5998" s="6">
        <f t="shared" si="376"/>
        <v>1</v>
      </c>
      <c r="R5998" s="30">
        <f t="shared" si="374"/>
        <v>0.14861111111111111</v>
      </c>
      <c r="S5998" s="28">
        <f t="shared" si="375"/>
        <v>44994</v>
      </c>
      <c r="T5998" s="28"/>
    </row>
    <row r="5999" spans="1:20" ht="13.2" x14ac:dyDescent="0.25">
      <c r="A5999" s="3" t="s">
        <v>13239</v>
      </c>
      <c r="B5999" s="3" t="s">
        <v>43</v>
      </c>
      <c r="C5999" s="3" t="s">
        <v>15</v>
      </c>
      <c r="D5999" s="3" t="s">
        <v>16</v>
      </c>
      <c r="E5999" s="3" t="s">
        <v>35</v>
      </c>
      <c r="F5999" s="3" t="s">
        <v>13240</v>
      </c>
      <c r="G5999" s="3" t="s">
        <v>13241</v>
      </c>
      <c r="H5999" s="3">
        <v>117</v>
      </c>
      <c r="I5999" s="3">
        <v>24.58</v>
      </c>
      <c r="J5999" s="3">
        <v>8</v>
      </c>
      <c r="K5999" s="3">
        <v>196.64</v>
      </c>
      <c r="L5999" s="3" t="s">
        <v>38</v>
      </c>
      <c r="M5999" s="5">
        <v>2</v>
      </c>
      <c r="N5999" s="6" t="str">
        <f>IF(ev_charging_network_usage_!$I5999&lt;=10,"Low",IF(ev_charging_network_usage_!$I5999&lt;=30,"Medium","High"))</f>
        <v>Medium</v>
      </c>
      <c r="O5999" s="6" t="str">
        <f t="shared" si="377"/>
        <v>Low Satisfaction</v>
      </c>
      <c r="P5999" s="6" t="str">
        <f>IF(ev_charging_network_usage_!$H5999&lt;30,"Short Charging",IF(ev_charging_network_usage_!$H5999&lt;=60,"Medium Charging","Long Charging"))</f>
        <v>Long Charging</v>
      </c>
      <c r="Q5999" s="6">
        <f t="shared" si="376"/>
        <v>3</v>
      </c>
      <c r="R5999" s="30">
        <f t="shared" si="374"/>
        <v>0.96180555555555558</v>
      </c>
      <c r="S5999" s="28">
        <f t="shared" si="375"/>
        <v>45377</v>
      </c>
      <c r="T5999" s="28"/>
    </row>
    <row r="6000" spans="1:20" ht="13.2" x14ac:dyDescent="0.25">
      <c r="A6000" s="7" t="s">
        <v>13242</v>
      </c>
      <c r="B6000" s="7" t="s">
        <v>20</v>
      </c>
      <c r="C6000" s="7" t="s">
        <v>15</v>
      </c>
      <c r="D6000" s="7" t="s">
        <v>22</v>
      </c>
      <c r="E6000" s="7" t="s">
        <v>17</v>
      </c>
      <c r="F6000" s="8">
        <v>45268.027083333334</v>
      </c>
      <c r="G6000" s="8">
        <v>45268.086805555555</v>
      </c>
      <c r="H6000" s="7">
        <v>86</v>
      </c>
      <c r="I6000" s="7">
        <v>48.8</v>
      </c>
      <c r="J6000" s="7">
        <v>10</v>
      </c>
      <c r="K6000" s="7">
        <v>488</v>
      </c>
      <c r="L6000" s="7" t="s">
        <v>23</v>
      </c>
      <c r="M6000" s="9">
        <v>5</v>
      </c>
      <c r="N6000" s="6" t="str">
        <f>IF(ev_charging_network_usage_!$I6000&lt;=10,"Low",IF(ev_charging_network_usage_!$I6000&lt;=30,"Medium","High"))</f>
        <v>High</v>
      </c>
      <c r="O6000" s="6" t="str">
        <f t="shared" si="377"/>
        <v>High Satisfaction</v>
      </c>
      <c r="P6000" s="6" t="str">
        <f>IF(ev_charging_network_usage_!$H6000&lt;30,"Short Charging",IF(ev_charging_network_usage_!$H6000&lt;=60,"Medium Charging","Long Charging"))</f>
        <v>Long Charging</v>
      </c>
      <c r="Q6000" s="6">
        <f t="shared" si="376"/>
        <v>3</v>
      </c>
      <c r="R6000" s="30">
        <f t="shared" si="374"/>
        <v>2.7083333333333334E-2</v>
      </c>
      <c r="S6000" s="28">
        <f t="shared" si="375"/>
        <v>45268</v>
      </c>
      <c r="T6000" s="28"/>
    </row>
    <row r="6001" spans="1:20" ht="13.2" x14ac:dyDescent="0.25">
      <c r="A6001" s="3" t="s">
        <v>13243</v>
      </c>
      <c r="B6001" s="3" t="s">
        <v>43</v>
      </c>
      <c r="C6001" s="3" t="s">
        <v>30</v>
      </c>
      <c r="D6001" s="3" t="s">
        <v>34</v>
      </c>
      <c r="E6001" s="3" t="s">
        <v>35</v>
      </c>
      <c r="F6001" s="10">
        <v>45272.824999999997</v>
      </c>
      <c r="G6001" s="10">
        <v>45272.839583333334</v>
      </c>
      <c r="H6001" s="3">
        <v>21</v>
      </c>
      <c r="I6001" s="3">
        <v>58.13</v>
      </c>
      <c r="J6001" s="3">
        <v>12</v>
      </c>
      <c r="K6001" s="3">
        <v>697.56</v>
      </c>
      <c r="L6001" s="3" t="s">
        <v>18</v>
      </c>
      <c r="M6001" s="5">
        <v>2</v>
      </c>
      <c r="N6001" s="6" t="str">
        <f>IF(ev_charging_network_usage_!$I6001&lt;=10,"Low",IF(ev_charging_network_usage_!$I6001&lt;=30,"Medium","High"))</f>
        <v>High</v>
      </c>
      <c r="O6001" s="6" t="str">
        <f t="shared" si="377"/>
        <v>Low Satisfaction</v>
      </c>
      <c r="P6001" s="6" t="str">
        <f>IF(ev_charging_network_usage_!$H6001&lt;30,"Short Charging",IF(ev_charging_network_usage_!$H6001&lt;=60,"Medium Charging","Long Charging"))</f>
        <v>Short Charging</v>
      </c>
      <c r="Q6001" s="6">
        <f t="shared" si="376"/>
        <v>2</v>
      </c>
      <c r="R6001" s="30">
        <f t="shared" si="374"/>
        <v>0.82499999999999996</v>
      </c>
      <c r="S6001" s="28">
        <f t="shared" si="375"/>
        <v>45272</v>
      </c>
      <c r="T6001" s="28"/>
    </row>
    <row r="6002" spans="1:20" ht="13.2" x14ac:dyDescent="0.25">
      <c r="A6002" s="7" t="s">
        <v>13244</v>
      </c>
      <c r="B6002" s="7" t="s">
        <v>43</v>
      </c>
      <c r="C6002" s="7" t="s">
        <v>15</v>
      </c>
      <c r="D6002" s="7" t="s">
        <v>34</v>
      </c>
      <c r="E6002" s="7" t="s">
        <v>35</v>
      </c>
      <c r="F6002" s="7" t="s">
        <v>13245</v>
      </c>
      <c r="G6002" s="7" t="s">
        <v>13246</v>
      </c>
      <c r="H6002" s="7">
        <v>90</v>
      </c>
      <c r="I6002" s="7">
        <v>50.27</v>
      </c>
      <c r="J6002" s="7">
        <v>12</v>
      </c>
      <c r="K6002" s="7">
        <v>603.24</v>
      </c>
      <c r="L6002" s="7" t="s">
        <v>27</v>
      </c>
      <c r="M6002" s="9">
        <v>4</v>
      </c>
      <c r="N6002" s="6" t="str">
        <f>IF(ev_charging_network_usage_!$I6002&lt;=10,"Low",IF(ev_charging_network_usage_!$I6002&lt;=30,"Medium","High"))</f>
        <v>High</v>
      </c>
      <c r="O6002" s="6" t="str">
        <f t="shared" si="377"/>
        <v>Medium Satisfaction</v>
      </c>
      <c r="P6002" s="6" t="str">
        <f>IF(ev_charging_network_usage_!$H6002&lt;30,"Short Charging",IF(ev_charging_network_usage_!$H6002&lt;=60,"Medium Charging","Long Charging"))</f>
        <v>Long Charging</v>
      </c>
      <c r="Q6002" s="6">
        <f t="shared" si="376"/>
        <v>3</v>
      </c>
      <c r="R6002" s="30">
        <f t="shared" si="374"/>
        <v>6.9444444444444447E-4</v>
      </c>
      <c r="S6002" s="28">
        <f t="shared" si="375"/>
        <v>45131</v>
      </c>
      <c r="T6002" s="28"/>
    </row>
    <row r="6003" spans="1:20" ht="13.2" x14ac:dyDescent="0.25">
      <c r="A6003" s="3" t="s">
        <v>13247</v>
      </c>
      <c r="B6003" s="3" t="s">
        <v>14</v>
      </c>
      <c r="C6003" s="3" t="s">
        <v>15</v>
      </c>
      <c r="D6003" s="3" t="s">
        <v>34</v>
      </c>
      <c r="E6003" s="3" t="s">
        <v>17</v>
      </c>
      <c r="F6003" s="3" t="s">
        <v>13248</v>
      </c>
      <c r="G6003" s="3" t="s">
        <v>13249</v>
      </c>
      <c r="H6003" s="3">
        <v>28</v>
      </c>
      <c r="I6003" s="3">
        <v>57.81</v>
      </c>
      <c r="J6003" s="3">
        <v>15</v>
      </c>
      <c r="K6003" s="3">
        <v>867.15</v>
      </c>
      <c r="L6003" s="3" t="s">
        <v>23</v>
      </c>
      <c r="M6003" s="5">
        <v>2</v>
      </c>
      <c r="N6003" s="6" t="str">
        <f>IF(ev_charging_network_usage_!$I6003&lt;=10,"Low",IF(ev_charging_network_usage_!$I6003&lt;=30,"Medium","High"))</f>
        <v>High</v>
      </c>
      <c r="O6003" s="6" t="str">
        <f t="shared" si="377"/>
        <v>Low Satisfaction</v>
      </c>
      <c r="P6003" s="6" t="str">
        <f>IF(ev_charging_network_usage_!$H6003&lt;30,"Short Charging",IF(ev_charging_network_usage_!$H6003&lt;=60,"Medium Charging","Long Charging"))</f>
        <v>Short Charging</v>
      </c>
      <c r="Q6003" s="6">
        <f t="shared" si="376"/>
        <v>3</v>
      </c>
      <c r="R6003" s="30">
        <f t="shared" si="374"/>
        <v>0.89166666666666672</v>
      </c>
      <c r="S6003" s="28">
        <f t="shared" si="375"/>
        <v>45213</v>
      </c>
      <c r="T6003" s="28"/>
    </row>
    <row r="6004" spans="1:20" ht="13.2" x14ac:dyDescent="0.25">
      <c r="A6004" s="7" t="s">
        <v>13250</v>
      </c>
      <c r="B6004" s="7" t="s">
        <v>20</v>
      </c>
      <c r="C6004" s="7" t="s">
        <v>30</v>
      </c>
      <c r="D6004" s="7" t="s">
        <v>22</v>
      </c>
      <c r="E6004" s="7" t="s">
        <v>17</v>
      </c>
      <c r="F6004" s="7" t="s">
        <v>13251</v>
      </c>
      <c r="G6004" s="7" t="s">
        <v>13252</v>
      </c>
      <c r="H6004" s="7">
        <v>96</v>
      </c>
      <c r="I6004" s="7">
        <v>30.88</v>
      </c>
      <c r="J6004" s="7">
        <v>12</v>
      </c>
      <c r="K6004" s="7">
        <v>370.56</v>
      </c>
      <c r="L6004" s="7" t="s">
        <v>18</v>
      </c>
      <c r="M6004" s="9">
        <v>3</v>
      </c>
      <c r="N6004" s="6" t="str">
        <f>IF(ev_charging_network_usage_!$I6004&lt;=10,"Low",IF(ev_charging_network_usage_!$I6004&lt;=30,"Medium","High"))</f>
        <v>High</v>
      </c>
      <c r="O6004" s="6" t="str">
        <f t="shared" si="377"/>
        <v>Medium Satisfaction</v>
      </c>
      <c r="P6004" s="6" t="str">
        <f>IF(ev_charging_network_usage_!$H6004&lt;30,"Short Charging",IF(ev_charging_network_usage_!$H6004&lt;=60,"Medium Charging","Long Charging"))</f>
        <v>Long Charging</v>
      </c>
      <c r="Q6004" s="6">
        <f t="shared" si="376"/>
        <v>2</v>
      </c>
      <c r="R6004" s="30">
        <f t="shared" si="374"/>
        <v>0.41249999999999998</v>
      </c>
      <c r="S6004" s="28">
        <f t="shared" si="375"/>
        <v>45593</v>
      </c>
      <c r="T6004" s="28"/>
    </row>
    <row r="6005" spans="1:20" ht="13.2" x14ac:dyDescent="0.25">
      <c r="A6005" s="3" t="s">
        <v>13253</v>
      </c>
      <c r="B6005" s="3" t="s">
        <v>48</v>
      </c>
      <c r="C6005" s="3" t="s">
        <v>30</v>
      </c>
      <c r="D6005" s="3" t="s">
        <v>16</v>
      </c>
      <c r="E6005" s="3" t="s">
        <v>35</v>
      </c>
      <c r="F6005" s="3" t="s">
        <v>13254</v>
      </c>
      <c r="G6005" s="3" t="s">
        <v>13255</v>
      </c>
      <c r="H6005" s="3">
        <v>79</v>
      </c>
      <c r="I6005" s="3">
        <v>23.01</v>
      </c>
      <c r="J6005" s="3">
        <v>8</v>
      </c>
      <c r="K6005" s="3">
        <v>184.08</v>
      </c>
      <c r="L6005" s="3" t="s">
        <v>23</v>
      </c>
      <c r="M6005" s="5">
        <v>1</v>
      </c>
      <c r="N6005" s="6" t="str">
        <f>IF(ev_charging_network_usage_!$I6005&lt;=10,"Low",IF(ev_charging_network_usage_!$I6005&lt;=30,"Medium","High"))</f>
        <v>Medium</v>
      </c>
      <c r="O6005" s="6" t="str">
        <f t="shared" si="377"/>
        <v>Low Satisfaction</v>
      </c>
      <c r="P6005" s="6" t="str">
        <f>IF(ev_charging_network_usage_!$H6005&lt;30,"Short Charging",IF(ev_charging_network_usage_!$H6005&lt;=60,"Medium Charging","Long Charging"))</f>
        <v>Long Charging</v>
      </c>
      <c r="Q6005" s="6">
        <f t="shared" si="376"/>
        <v>2</v>
      </c>
      <c r="R6005" s="30">
        <f t="shared" si="374"/>
        <v>0.28958333333333336</v>
      </c>
      <c r="S6005" s="28">
        <f t="shared" si="375"/>
        <v>45063</v>
      </c>
      <c r="T6005" s="28"/>
    </row>
    <row r="6006" spans="1:20" ht="13.2" x14ac:dyDescent="0.25">
      <c r="A6006" s="7" t="s">
        <v>13256</v>
      </c>
      <c r="B6006" s="7" t="s">
        <v>48</v>
      </c>
      <c r="C6006" s="7" t="s">
        <v>21</v>
      </c>
      <c r="D6006" s="7" t="s">
        <v>31</v>
      </c>
      <c r="E6006" s="7" t="s">
        <v>35</v>
      </c>
      <c r="F6006" s="7" t="s">
        <v>13257</v>
      </c>
      <c r="G6006" s="7" t="s">
        <v>13258</v>
      </c>
      <c r="H6006" s="7">
        <v>70</v>
      </c>
      <c r="I6006" s="7">
        <v>10.43</v>
      </c>
      <c r="J6006" s="7">
        <v>10</v>
      </c>
      <c r="K6006" s="7">
        <v>104.3</v>
      </c>
      <c r="L6006" s="7" t="s">
        <v>27</v>
      </c>
      <c r="M6006" s="9">
        <v>5</v>
      </c>
      <c r="N6006" s="6" t="str">
        <f>IF(ev_charging_network_usage_!$I6006&lt;=10,"Low",IF(ev_charging_network_usage_!$I6006&lt;=30,"Medium","High"))</f>
        <v>Medium</v>
      </c>
      <c r="O6006" s="6" t="str">
        <f t="shared" si="377"/>
        <v>High Satisfaction</v>
      </c>
      <c r="P6006" s="6" t="str">
        <f>IF(ev_charging_network_usage_!$H6006&lt;30,"Short Charging",IF(ev_charging_network_usage_!$H6006&lt;=60,"Medium Charging","Long Charging"))</f>
        <v>Long Charging</v>
      </c>
      <c r="Q6006" s="6">
        <f t="shared" si="376"/>
        <v>1</v>
      </c>
      <c r="R6006" s="30">
        <f t="shared" si="374"/>
        <v>0.87708333333333333</v>
      </c>
      <c r="S6006" s="28">
        <f t="shared" si="375"/>
        <v>45045</v>
      </c>
      <c r="T6006" s="28"/>
    </row>
    <row r="6007" spans="1:20" ht="13.2" x14ac:dyDescent="0.25">
      <c r="A6007" s="3" t="s">
        <v>13259</v>
      </c>
      <c r="B6007" s="3" t="s">
        <v>20</v>
      </c>
      <c r="C6007" s="3" t="s">
        <v>21</v>
      </c>
      <c r="D6007" s="3" t="s">
        <v>34</v>
      </c>
      <c r="E6007" s="3" t="s">
        <v>35</v>
      </c>
      <c r="F6007" s="3" t="s">
        <v>13260</v>
      </c>
      <c r="G6007" s="3" t="s">
        <v>13261</v>
      </c>
      <c r="H6007" s="3">
        <v>72</v>
      </c>
      <c r="I6007" s="3">
        <v>32.22</v>
      </c>
      <c r="J6007" s="3">
        <v>15</v>
      </c>
      <c r="K6007" s="3">
        <v>483.3</v>
      </c>
      <c r="L6007" s="3" t="s">
        <v>18</v>
      </c>
      <c r="M6007" s="5">
        <v>2</v>
      </c>
      <c r="N6007" s="6" t="str">
        <f>IF(ev_charging_network_usage_!$I6007&lt;=10,"Low",IF(ev_charging_network_usage_!$I6007&lt;=30,"Medium","High"))</f>
        <v>High</v>
      </c>
      <c r="O6007" s="6" t="str">
        <f t="shared" si="377"/>
        <v>Low Satisfaction</v>
      </c>
      <c r="P6007" s="6" t="str">
        <f>IF(ev_charging_network_usage_!$H6007&lt;30,"Short Charging",IF(ev_charging_network_usage_!$H6007&lt;=60,"Medium Charging","Long Charging"))</f>
        <v>Long Charging</v>
      </c>
      <c r="Q6007" s="6">
        <f t="shared" si="376"/>
        <v>1</v>
      </c>
      <c r="R6007" s="30">
        <f t="shared" si="374"/>
        <v>0.82638888888888884</v>
      </c>
      <c r="S6007" s="28">
        <f t="shared" si="375"/>
        <v>44939</v>
      </c>
      <c r="T6007" s="28"/>
    </row>
    <row r="6008" spans="1:20" ht="13.2" x14ac:dyDescent="0.25">
      <c r="A6008" s="7" t="s">
        <v>13262</v>
      </c>
      <c r="B6008" s="7" t="s">
        <v>20</v>
      </c>
      <c r="C6008" s="7" t="s">
        <v>15</v>
      </c>
      <c r="D6008" s="7" t="s">
        <v>16</v>
      </c>
      <c r="E6008" s="7" t="s">
        <v>35</v>
      </c>
      <c r="F6008" s="8">
        <v>45355.126388888886</v>
      </c>
      <c r="G6008" s="8">
        <v>45355.181944444441</v>
      </c>
      <c r="H6008" s="7">
        <v>80</v>
      </c>
      <c r="I6008" s="7">
        <v>16.079999999999998</v>
      </c>
      <c r="J6008" s="7">
        <v>10</v>
      </c>
      <c r="K6008" s="7">
        <v>160.80000000000001</v>
      </c>
      <c r="L6008" s="7" t="s">
        <v>38</v>
      </c>
      <c r="M6008" s="9">
        <v>2</v>
      </c>
      <c r="N6008" s="6" t="str">
        <f>IF(ev_charging_network_usage_!$I6008&lt;=10,"Low",IF(ev_charging_network_usage_!$I6008&lt;=30,"Medium","High"))</f>
        <v>Medium</v>
      </c>
      <c r="O6008" s="6" t="str">
        <f t="shared" si="377"/>
        <v>Low Satisfaction</v>
      </c>
      <c r="P6008" s="6" t="str">
        <f>IF(ev_charging_network_usage_!$H6008&lt;30,"Short Charging",IF(ev_charging_network_usage_!$H6008&lt;=60,"Medium Charging","Long Charging"))</f>
        <v>Long Charging</v>
      </c>
      <c r="Q6008" s="6">
        <f t="shared" si="376"/>
        <v>3</v>
      </c>
      <c r="R6008" s="30">
        <f t="shared" si="374"/>
        <v>0.12638888888888888</v>
      </c>
      <c r="S6008" s="28">
        <f t="shared" si="375"/>
        <v>45355</v>
      </c>
      <c r="T6008" s="28"/>
    </row>
    <row r="6009" spans="1:20" ht="13.2" x14ac:dyDescent="0.25">
      <c r="A6009" s="3" t="s">
        <v>13263</v>
      </c>
      <c r="B6009" s="3" t="s">
        <v>48</v>
      </c>
      <c r="C6009" s="3" t="s">
        <v>15</v>
      </c>
      <c r="D6009" s="3" t="s">
        <v>16</v>
      </c>
      <c r="E6009" s="3" t="s">
        <v>17</v>
      </c>
      <c r="F6009" s="3" t="s">
        <v>13264</v>
      </c>
      <c r="G6009" s="3" t="s">
        <v>13265</v>
      </c>
      <c r="H6009" s="3">
        <v>115</v>
      </c>
      <c r="I6009" s="3">
        <v>9.4700000000000006</v>
      </c>
      <c r="J6009" s="3">
        <v>15</v>
      </c>
      <c r="K6009" s="3">
        <v>142.05000000000001</v>
      </c>
      <c r="L6009" s="3" t="s">
        <v>18</v>
      </c>
      <c r="M6009" s="5">
        <v>5</v>
      </c>
      <c r="N6009" s="6" t="str">
        <f>IF(ev_charging_network_usage_!$I6009&lt;=10,"Low",IF(ev_charging_network_usage_!$I6009&lt;=30,"Medium","High"))</f>
        <v>Low</v>
      </c>
      <c r="O6009" s="6" t="str">
        <f t="shared" si="377"/>
        <v>High Satisfaction</v>
      </c>
      <c r="P6009" s="6" t="str">
        <f>IF(ev_charging_network_usage_!$H6009&lt;30,"Short Charging",IF(ev_charging_network_usage_!$H6009&lt;=60,"Medium Charging","Long Charging"))</f>
        <v>Long Charging</v>
      </c>
      <c r="Q6009" s="6">
        <f t="shared" si="376"/>
        <v>3</v>
      </c>
      <c r="R6009" s="30">
        <f t="shared" si="374"/>
        <v>5.1388888888888887E-2</v>
      </c>
      <c r="S6009" s="28">
        <f t="shared" si="375"/>
        <v>45366</v>
      </c>
      <c r="T6009" s="28"/>
    </row>
    <row r="6010" spans="1:20" ht="13.2" x14ac:dyDescent="0.25">
      <c r="A6010" s="7" t="s">
        <v>13266</v>
      </c>
      <c r="B6010" s="7" t="s">
        <v>48</v>
      </c>
      <c r="C6010" s="7" t="s">
        <v>30</v>
      </c>
      <c r="D6010" s="7" t="s">
        <v>22</v>
      </c>
      <c r="E6010" s="7" t="s">
        <v>17</v>
      </c>
      <c r="F6010" s="8">
        <v>44932.745138888888</v>
      </c>
      <c r="G6010" s="8">
        <v>44932.795138888891</v>
      </c>
      <c r="H6010" s="7">
        <v>72</v>
      </c>
      <c r="I6010" s="7">
        <v>12.53</v>
      </c>
      <c r="J6010" s="7">
        <v>15</v>
      </c>
      <c r="K6010" s="7">
        <v>187.95</v>
      </c>
      <c r="L6010" s="7" t="s">
        <v>23</v>
      </c>
      <c r="M6010" s="9">
        <v>4</v>
      </c>
      <c r="N6010" s="6" t="str">
        <f>IF(ev_charging_network_usage_!$I6010&lt;=10,"Low",IF(ev_charging_network_usage_!$I6010&lt;=30,"Medium","High"))</f>
        <v>Medium</v>
      </c>
      <c r="O6010" s="6" t="str">
        <f t="shared" si="377"/>
        <v>Medium Satisfaction</v>
      </c>
      <c r="P6010" s="6" t="str">
        <f>IF(ev_charging_network_usage_!$H6010&lt;30,"Short Charging",IF(ev_charging_network_usage_!$H6010&lt;=60,"Medium Charging","Long Charging"))</f>
        <v>Long Charging</v>
      </c>
      <c r="Q6010" s="6">
        <f t="shared" si="376"/>
        <v>2</v>
      </c>
      <c r="R6010" s="30">
        <f t="shared" si="374"/>
        <v>0.74513888888888891</v>
      </c>
      <c r="S6010" s="28">
        <f t="shared" si="375"/>
        <v>44932</v>
      </c>
      <c r="T6010" s="28"/>
    </row>
    <row r="6011" spans="1:20" ht="13.2" x14ac:dyDescent="0.25">
      <c r="A6011" s="3" t="s">
        <v>13267</v>
      </c>
      <c r="B6011" s="3" t="s">
        <v>14</v>
      </c>
      <c r="C6011" s="3" t="s">
        <v>30</v>
      </c>
      <c r="D6011" s="3" t="s">
        <v>22</v>
      </c>
      <c r="E6011" s="3" t="s">
        <v>35</v>
      </c>
      <c r="F6011" s="10">
        <v>45637.355555555558</v>
      </c>
      <c r="G6011" s="10">
        <v>45637.405555555553</v>
      </c>
      <c r="H6011" s="3">
        <v>72</v>
      </c>
      <c r="I6011" s="3">
        <v>49.68</v>
      </c>
      <c r="J6011" s="3">
        <v>15</v>
      </c>
      <c r="K6011" s="3">
        <v>745.2</v>
      </c>
      <c r="L6011" s="3" t="s">
        <v>23</v>
      </c>
      <c r="M6011" s="5">
        <v>2</v>
      </c>
      <c r="N6011" s="6" t="str">
        <f>IF(ev_charging_network_usage_!$I6011&lt;=10,"Low",IF(ev_charging_network_usage_!$I6011&lt;=30,"Medium","High"))</f>
        <v>High</v>
      </c>
      <c r="O6011" s="6" t="str">
        <f t="shared" si="377"/>
        <v>Low Satisfaction</v>
      </c>
      <c r="P6011" s="6" t="str">
        <f>IF(ev_charging_network_usage_!$H6011&lt;30,"Short Charging",IF(ev_charging_network_usage_!$H6011&lt;=60,"Medium Charging","Long Charging"))</f>
        <v>Long Charging</v>
      </c>
      <c r="Q6011" s="6">
        <f t="shared" si="376"/>
        <v>2</v>
      </c>
      <c r="R6011" s="30">
        <f t="shared" si="374"/>
        <v>0.35555555555555557</v>
      </c>
      <c r="S6011" s="28">
        <f t="shared" si="375"/>
        <v>45637</v>
      </c>
      <c r="T6011" s="28"/>
    </row>
    <row r="6012" spans="1:20" ht="13.2" x14ac:dyDescent="0.25">
      <c r="A6012" s="7" t="s">
        <v>13268</v>
      </c>
      <c r="B6012" s="7" t="s">
        <v>48</v>
      </c>
      <c r="C6012" s="7" t="s">
        <v>21</v>
      </c>
      <c r="D6012" s="7" t="s">
        <v>16</v>
      </c>
      <c r="E6012" s="7" t="s">
        <v>17</v>
      </c>
      <c r="F6012" s="7" t="s">
        <v>13269</v>
      </c>
      <c r="G6012" s="7" t="s">
        <v>13270</v>
      </c>
      <c r="H6012" s="7">
        <v>40</v>
      </c>
      <c r="I6012" s="7">
        <v>45.85</v>
      </c>
      <c r="J6012" s="7">
        <v>8</v>
      </c>
      <c r="K6012" s="7">
        <v>366.8</v>
      </c>
      <c r="L6012" s="7" t="s">
        <v>27</v>
      </c>
      <c r="M6012" s="9">
        <v>4</v>
      </c>
      <c r="N6012" s="6" t="str">
        <f>IF(ev_charging_network_usage_!$I6012&lt;=10,"Low",IF(ev_charging_network_usage_!$I6012&lt;=30,"Medium","High"))</f>
        <v>High</v>
      </c>
      <c r="O6012" s="6" t="str">
        <f t="shared" si="377"/>
        <v>Medium Satisfaction</v>
      </c>
      <c r="P6012" s="6" t="str">
        <f>IF(ev_charging_network_usage_!$H6012&lt;30,"Short Charging",IF(ev_charging_network_usage_!$H6012&lt;=60,"Medium Charging","Long Charging"))</f>
        <v>Medium Charging</v>
      </c>
      <c r="Q6012" s="6">
        <f t="shared" si="376"/>
        <v>1</v>
      </c>
      <c r="R6012" s="30">
        <f t="shared" si="374"/>
        <v>0.39374999999999999</v>
      </c>
      <c r="S6012" s="28">
        <f t="shared" si="375"/>
        <v>45440</v>
      </c>
      <c r="T6012" s="28"/>
    </row>
    <row r="6013" spans="1:20" ht="13.2" x14ac:dyDescent="0.25">
      <c r="A6013" s="3" t="s">
        <v>13271</v>
      </c>
      <c r="B6013" s="3" t="s">
        <v>29</v>
      </c>
      <c r="C6013" s="3" t="s">
        <v>30</v>
      </c>
      <c r="D6013" s="3" t="s">
        <v>22</v>
      </c>
      <c r="E6013" s="3" t="s">
        <v>35</v>
      </c>
      <c r="F6013" s="3" t="s">
        <v>13272</v>
      </c>
      <c r="G6013" s="3" t="s">
        <v>13273</v>
      </c>
      <c r="H6013" s="3">
        <v>117</v>
      </c>
      <c r="I6013" s="3">
        <v>48.12</v>
      </c>
      <c r="J6013" s="3">
        <v>12</v>
      </c>
      <c r="K6013" s="3">
        <v>577.44000000000005</v>
      </c>
      <c r="L6013" s="3" t="s">
        <v>27</v>
      </c>
      <c r="M6013" s="5">
        <v>2</v>
      </c>
      <c r="N6013" s="6" t="str">
        <f>IF(ev_charging_network_usage_!$I6013&lt;=10,"Low",IF(ev_charging_network_usage_!$I6013&lt;=30,"Medium","High"))</f>
        <v>High</v>
      </c>
      <c r="O6013" s="6" t="str">
        <f t="shared" si="377"/>
        <v>Low Satisfaction</v>
      </c>
      <c r="P6013" s="6" t="str">
        <f>IF(ev_charging_network_usage_!$H6013&lt;30,"Short Charging",IF(ev_charging_network_usage_!$H6013&lt;=60,"Medium Charging","Long Charging"))</f>
        <v>Long Charging</v>
      </c>
      <c r="Q6013" s="6">
        <f t="shared" si="376"/>
        <v>2</v>
      </c>
      <c r="R6013" s="30">
        <f t="shared" si="374"/>
        <v>0.40347222222222223</v>
      </c>
      <c r="S6013" s="28">
        <f t="shared" si="375"/>
        <v>45531</v>
      </c>
      <c r="T6013" s="28"/>
    </row>
    <row r="6014" spans="1:20" ht="13.2" x14ac:dyDescent="0.25">
      <c r="A6014" s="7" t="s">
        <v>13274</v>
      </c>
      <c r="B6014" s="7" t="s">
        <v>78</v>
      </c>
      <c r="C6014" s="7" t="s">
        <v>21</v>
      </c>
      <c r="D6014" s="7" t="s">
        <v>22</v>
      </c>
      <c r="E6014" s="7" t="s">
        <v>35</v>
      </c>
      <c r="F6014" s="8">
        <v>44986.630555555559</v>
      </c>
      <c r="G6014" s="8">
        <v>44986.64166666667</v>
      </c>
      <c r="H6014" s="7">
        <v>16</v>
      </c>
      <c r="I6014" s="7">
        <v>31.93</v>
      </c>
      <c r="J6014" s="7">
        <v>10</v>
      </c>
      <c r="K6014" s="7">
        <v>319.3</v>
      </c>
      <c r="L6014" s="7" t="s">
        <v>38</v>
      </c>
      <c r="M6014" s="9">
        <v>4</v>
      </c>
      <c r="N6014" s="6" t="str">
        <f>IF(ev_charging_network_usage_!$I6014&lt;=10,"Low",IF(ev_charging_network_usage_!$I6014&lt;=30,"Medium","High"))</f>
        <v>High</v>
      </c>
      <c r="O6014" s="6" t="str">
        <f t="shared" si="377"/>
        <v>Medium Satisfaction</v>
      </c>
      <c r="P6014" s="6" t="str">
        <f>IF(ev_charging_network_usage_!$H6014&lt;30,"Short Charging",IF(ev_charging_network_usage_!$H6014&lt;=60,"Medium Charging","Long Charging"))</f>
        <v>Short Charging</v>
      </c>
      <c r="Q6014" s="6">
        <f t="shared" si="376"/>
        <v>1</v>
      </c>
      <c r="R6014" s="30">
        <f t="shared" si="374"/>
        <v>0.63055555555555554</v>
      </c>
      <c r="S6014" s="28">
        <f t="shared" si="375"/>
        <v>44986</v>
      </c>
      <c r="T6014" s="28"/>
    </row>
    <row r="6015" spans="1:20" ht="13.2" x14ac:dyDescent="0.25">
      <c r="A6015" s="3" t="s">
        <v>13275</v>
      </c>
      <c r="B6015" s="3" t="s">
        <v>48</v>
      </c>
      <c r="C6015" s="3" t="s">
        <v>21</v>
      </c>
      <c r="D6015" s="3" t="s">
        <v>22</v>
      </c>
      <c r="E6015" s="3" t="s">
        <v>35</v>
      </c>
      <c r="F6015" s="3" t="s">
        <v>13276</v>
      </c>
      <c r="G6015" s="3" t="s">
        <v>13277</v>
      </c>
      <c r="H6015" s="3">
        <v>12</v>
      </c>
      <c r="I6015" s="3">
        <v>24.68</v>
      </c>
      <c r="J6015" s="3">
        <v>15</v>
      </c>
      <c r="K6015" s="3">
        <v>370.2</v>
      </c>
      <c r="L6015" s="3" t="s">
        <v>23</v>
      </c>
      <c r="M6015" s="5">
        <v>3</v>
      </c>
      <c r="N6015" s="6" t="str">
        <f>IF(ev_charging_network_usage_!$I6015&lt;=10,"Low",IF(ev_charging_network_usage_!$I6015&lt;=30,"Medium","High"))</f>
        <v>Medium</v>
      </c>
      <c r="O6015" s="6" t="str">
        <f t="shared" si="377"/>
        <v>Medium Satisfaction</v>
      </c>
      <c r="P6015" s="6" t="str">
        <f>IF(ev_charging_network_usage_!$H6015&lt;30,"Short Charging",IF(ev_charging_network_usage_!$H6015&lt;=60,"Medium Charging","Long Charging"))</f>
        <v>Short Charging</v>
      </c>
      <c r="Q6015" s="6">
        <f t="shared" si="376"/>
        <v>1</v>
      </c>
      <c r="R6015" s="30">
        <f t="shared" si="374"/>
        <v>0.7631944444444444</v>
      </c>
      <c r="S6015" s="28">
        <f t="shared" si="375"/>
        <v>45060</v>
      </c>
      <c r="T6015" s="28"/>
    </row>
    <row r="6016" spans="1:20" ht="13.2" x14ac:dyDescent="0.25">
      <c r="A6016" s="7" t="s">
        <v>13278</v>
      </c>
      <c r="B6016" s="7" t="s">
        <v>48</v>
      </c>
      <c r="C6016" s="7" t="s">
        <v>15</v>
      </c>
      <c r="D6016" s="7" t="s">
        <v>34</v>
      </c>
      <c r="E6016" s="7" t="s">
        <v>17</v>
      </c>
      <c r="F6016" s="7" t="s">
        <v>13279</v>
      </c>
      <c r="G6016" s="7" t="s">
        <v>13280</v>
      </c>
      <c r="H6016" s="7">
        <v>29</v>
      </c>
      <c r="I6016" s="7">
        <v>2.57</v>
      </c>
      <c r="J6016" s="7">
        <v>12</v>
      </c>
      <c r="K6016" s="7">
        <v>30.84</v>
      </c>
      <c r="L6016" s="7" t="s">
        <v>18</v>
      </c>
      <c r="M6016" s="9">
        <v>2</v>
      </c>
      <c r="N6016" s="6" t="str">
        <f>IF(ev_charging_network_usage_!$I6016&lt;=10,"Low",IF(ev_charging_network_usage_!$I6016&lt;=30,"Medium","High"))</f>
        <v>Low</v>
      </c>
      <c r="O6016" s="6" t="str">
        <f t="shared" si="377"/>
        <v>Low Satisfaction</v>
      </c>
      <c r="P6016" s="6" t="str">
        <f>IF(ev_charging_network_usage_!$H6016&lt;30,"Short Charging",IF(ev_charging_network_usage_!$H6016&lt;=60,"Medium Charging","Long Charging"))</f>
        <v>Short Charging</v>
      </c>
      <c r="Q6016" s="6">
        <f t="shared" si="376"/>
        <v>3</v>
      </c>
      <c r="R6016" s="30">
        <f t="shared" si="374"/>
        <v>0.2361111111111111</v>
      </c>
      <c r="S6016" s="28">
        <f t="shared" si="375"/>
        <v>45223</v>
      </c>
      <c r="T6016" s="28"/>
    </row>
    <row r="6017" spans="1:20" ht="13.2" x14ac:dyDescent="0.25">
      <c r="A6017" s="3" t="s">
        <v>13281</v>
      </c>
      <c r="B6017" s="3" t="s">
        <v>59</v>
      </c>
      <c r="C6017" s="3" t="s">
        <v>21</v>
      </c>
      <c r="D6017" s="3" t="s">
        <v>22</v>
      </c>
      <c r="E6017" s="3" t="s">
        <v>35</v>
      </c>
      <c r="F6017" s="4">
        <v>45480.109722222223</v>
      </c>
      <c r="G6017" s="4">
        <v>45480.174305555556</v>
      </c>
      <c r="H6017" s="3">
        <v>93</v>
      </c>
      <c r="I6017" s="3">
        <v>37.9</v>
      </c>
      <c r="J6017" s="3">
        <v>10</v>
      </c>
      <c r="K6017" s="3">
        <v>379</v>
      </c>
      <c r="L6017" s="3" t="s">
        <v>38</v>
      </c>
      <c r="M6017" s="5">
        <v>4</v>
      </c>
      <c r="N6017" s="6" t="str">
        <f>IF(ev_charging_network_usage_!$I6017&lt;=10,"Low",IF(ev_charging_network_usage_!$I6017&lt;=30,"Medium","High"))</f>
        <v>High</v>
      </c>
      <c r="O6017" s="6" t="str">
        <f t="shared" si="377"/>
        <v>Medium Satisfaction</v>
      </c>
      <c r="P6017" s="6" t="str">
        <f>IF(ev_charging_network_usage_!$H6017&lt;30,"Short Charging",IF(ev_charging_network_usage_!$H6017&lt;=60,"Medium Charging","Long Charging"))</f>
        <v>Long Charging</v>
      </c>
      <c r="Q6017" s="6">
        <f t="shared" si="376"/>
        <v>1</v>
      </c>
      <c r="R6017" s="30">
        <f t="shared" si="374"/>
        <v>0.10972222222222222</v>
      </c>
      <c r="S6017" s="28">
        <f t="shared" si="375"/>
        <v>45480</v>
      </c>
      <c r="T6017" s="28"/>
    </row>
    <row r="6018" spans="1:20" ht="13.2" x14ac:dyDescent="0.25">
      <c r="A6018" s="7" t="s">
        <v>13282</v>
      </c>
      <c r="B6018" s="7" t="s">
        <v>59</v>
      </c>
      <c r="C6018" s="7" t="s">
        <v>21</v>
      </c>
      <c r="D6018" s="7" t="s">
        <v>31</v>
      </c>
      <c r="E6018" s="7" t="s">
        <v>35</v>
      </c>
      <c r="F6018" s="7" t="s">
        <v>13283</v>
      </c>
      <c r="G6018" s="7" t="s">
        <v>13284</v>
      </c>
      <c r="H6018" s="7">
        <v>106</v>
      </c>
      <c r="I6018" s="7">
        <v>54.71</v>
      </c>
      <c r="J6018" s="7">
        <v>8</v>
      </c>
      <c r="K6018" s="7">
        <v>437.68</v>
      </c>
      <c r="L6018" s="7" t="s">
        <v>27</v>
      </c>
      <c r="M6018" s="9">
        <v>2</v>
      </c>
      <c r="N6018" s="6" t="str">
        <f>IF(ev_charging_network_usage_!$I6018&lt;=10,"Low",IF(ev_charging_network_usage_!$I6018&lt;=30,"Medium","High"))</f>
        <v>High</v>
      </c>
      <c r="O6018" s="6" t="str">
        <f t="shared" si="377"/>
        <v>Low Satisfaction</v>
      </c>
      <c r="P6018" s="6" t="str">
        <f>IF(ev_charging_network_usage_!$H6018&lt;30,"Short Charging",IF(ev_charging_network_usage_!$H6018&lt;=60,"Medium Charging","Long Charging"))</f>
        <v>Long Charging</v>
      </c>
      <c r="Q6018" s="6">
        <f t="shared" si="376"/>
        <v>1</v>
      </c>
      <c r="R6018" s="30">
        <f t="shared" ref="R6018:R6081" si="378">TIME(HOUR(F6018),MINUTE(F6018),SECOND(F6018))</f>
        <v>0.44583333333333336</v>
      </c>
      <c r="S6018" s="28">
        <f t="shared" ref="S6018:S6081" si="379">DATE(YEAR(F6018),MONTH(F6018),DAY(F6018))</f>
        <v>45488</v>
      </c>
      <c r="T6018" s="28"/>
    </row>
    <row r="6019" spans="1:20" ht="13.2" x14ac:dyDescent="0.25">
      <c r="A6019" s="3" t="s">
        <v>13285</v>
      </c>
      <c r="B6019" s="3" t="s">
        <v>29</v>
      </c>
      <c r="C6019" s="3" t="s">
        <v>21</v>
      </c>
      <c r="D6019" s="3" t="s">
        <v>22</v>
      </c>
      <c r="E6019" s="3" t="s">
        <v>35</v>
      </c>
      <c r="F6019" s="3" t="s">
        <v>13286</v>
      </c>
      <c r="G6019" s="3" t="s">
        <v>13287</v>
      </c>
      <c r="H6019" s="3">
        <v>52</v>
      </c>
      <c r="I6019" s="3">
        <v>11.43</v>
      </c>
      <c r="J6019" s="3">
        <v>15</v>
      </c>
      <c r="K6019" s="3">
        <v>171.45</v>
      </c>
      <c r="L6019" s="3" t="s">
        <v>27</v>
      </c>
      <c r="M6019" s="5">
        <v>3</v>
      </c>
      <c r="N6019" s="6" t="str">
        <f>IF(ev_charging_network_usage_!$I6019&lt;=10,"Low",IF(ev_charging_network_usage_!$I6019&lt;=30,"Medium","High"))</f>
        <v>Medium</v>
      </c>
      <c r="O6019" s="6" t="str">
        <f t="shared" si="377"/>
        <v>Medium Satisfaction</v>
      </c>
      <c r="P6019" s="6" t="str">
        <f>IF(ev_charging_network_usage_!$H6019&lt;30,"Short Charging",IF(ev_charging_network_usage_!$H6019&lt;=60,"Medium Charging","Long Charging"))</f>
        <v>Medium Charging</v>
      </c>
      <c r="Q6019" s="6">
        <f t="shared" ref="Q6019:Q6082" si="380">IF(C6019="Fast Charger",1,IF(C6019="Standard Charger",2,IF(C6019="Super Fast Charger",3,"")))</f>
        <v>1</v>
      </c>
      <c r="R6019" s="30">
        <f t="shared" si="378"/>
        <v>0.86388888888888893</v>
      </c>
      <c r="S6019" s="28">
        <f t="shared" si="379"/>
        <v>45343</v>
      </c>
      <c r="T6019" s="28"/>
    </row>
    <row r="6020" spans="1:20" ht="13.2" x14ac:dyDescent="0.25">
      <c r="A6020" s="7" t="s">
        <v>13288</v>
      </c>
      <c r="B6020" s="7" t="s">
        <v>20</v>
      </c>
      <c r="C6020" s="7" t="s">
        <v>15</v>
      </c>
      <c r="D6020" s="7" t="s">
        <v>22</v>
      </c>
      <c r="E6020" s="7" t="s">
        <v>17</v>
      </c>
      <c r="F6020" s="7" t="s">
        <v>13289</v>
      </c>
      <c r="G6020" s="7" t="s">
        <v>13290</v>
      </c>
      <c r="H6020" s="7">
        <v>19</v>
      </c>
      <c r="I6020" s="7">
        <v>44.27</v>
      </c>
      <c r="J6020" s="7">
        <v>10</v>
      </c>
      <c r="K6020" s="7">
        <v>442.7</v>
      </c>
      <c r="L6020" s="7" t="s">
        <v>27</v>
      </c>
      <c r="M6020" s="9">
        <v>1</v>
      </c>
      <c r="N6020" s="6" t="str">
        <f>IF(ev_charging_network_usage_!$I6020&lt;=10,"Low",IF(ev_charging_network_usage_!$I6020&lt;=30,"Medium","High"))</f>
        <v>High</v>
      </c>
      <c r="O6020" s="6" t="str">
        <f t="shared" ref="O6020:O6083" si="381">IF(M6020&lt;=2,"Low Satisfaction",IF(M6020&lt;=4,"Medium Satisfaction","High Satisfaction"))</f>
        <v>Low Satisfaction</v>
      </c>
      <c r="P6020" s="6" t="str">
        <f>IF(ev_charging_network_usage_!$H6020&lt;30,"Short Charging",IF(ev_charging_network_usage_!$H6020&lt;=60,"Medium Charging","Long Charging"))</f>
        <v>Short Charging</v>
      </c>
      <c r="Q6020" s="6">
        <f t="shared" si="380"/>
        <v>3</v>
      </c>
      <c r="R6020" s="30">
        <f t="shared" si="378"/>
        <v>0.40416666666666667</v>
      </c>
      <c r="S6020" s="28">
        <f t="shared" si="379"/>
        <v>45549</v>
      </c>
      <c r="T6020" s="28"/>
    </row>
    <row r="6021" spans="1:20" ht="13.2" x14ac:dyDescent="0.25">
      <c r="A6021" s="3" t="s">
        <v>13291</v>
      </c>
      <c r="B6021" s="3" t="s">
        <v>55</v>
      </c>
      <c r="C6021" s="3" t="s">
        <v>21</v>
      </c>
      <c r="D6021" s="3" t="s">
        <v>16</v>
      </c>
      <c r="E6021" s="3" t="s">
        <v>35</v>
      </c>
      <c r="F6021" s="4">
        <v>45140.684027777781</v>
      </c>
      <c r="G6021" s="4">
        <v>45140.695833333331</v>
      </c>
      <c r="H6021" s="3">
        <v>17</v>
      </c>
      <c r="I6021" s="3">
        <v>42.31</v>
      </c>
      <c r="J6021" s="3">
        <v>8</v>
      </c>
      <c r="K6021" s="3">
        <v>338.48</v>
      </c>
      <c r="L6021" s="3" t="s">
        <v>23</v>
      </c>
      <c r="M6021" s="5">
        <v>4</v>
      </c>
      <c r="N6021" s="6" t="str">
        <f>IF(ev_charging_network_usage_!$I6021&lt;=10,"Low",IF(ev_charging_network_usage_!$I6021&lt;=30,"Medium","High"))</f>
        <v>High</v>
      </c>
      <c r="O6021" s="6" t="str">
        <f t="shared" si="381"/>
        <v>Medium Satisfaction</v>
      </c>
      <c r="P6021" s="6" t="str">
        <f>IF(ev_charging_network_usage_!$H6021&lt;30,"Short Charging",IF(ev_charging_network_usage_!$H6021&lt;=60,"Medium Charging","Long Charging"))</f>
        <v>Short Charging</v>
      </c>
      <c r="Q6021" s="6">
        <f t="shared" si="380"/>
        <v>1</v>
      </c>
      <c r="R6021" s="30">
        <f t="shared" si="378"/>
        <v>0.68402777777777779</v>
      </c>
      <c r="S6021" s="28">
        <f t="shared" si="379"/>
        <v>45140</v>
      </c>
      <c r="T6021" s="28"/>
    </row>
    <row r="6022" spans="1:20" ht="13.2" x14ac:dyDescent="0.25">
      <c r="A6022" s="7" t="s">
        <v>13292</v>
      </c>
      <c r="B6022" s="7" t="s">
        <v>48</v>
      </c>
      <c r="C6022" s="7" t="s">
        <v>21</v>
      </c>
      <c r="D6022" s="7" t="s">
        <v>22</v>
      </c>
      <c r="E6022" s="7" t="s">
        <v>35</v>
      </c>
      <c r="F6022" s="7" t="s">
        <v>13293</v>
      </c>
      <c r="G6022" s="7" t="s">
        <v>662</v>
      </c>
      <c r="H6022" s="7">
        <v>17</v>
      </c>
      <c r="I6022" s="7">
        <v>18.329999999999998</v>
      </c>
      <c r="J6022" s="7">
        <v>10</v>
      </c>
      <c r="K6022" s="7">
        <v>183.3</v>
      </c>
      <c r="L6022" s="7" t="s">
        <v>38</v>
      </c>
      <c r="M6022" s="9">
        <v>4</v>
      </c>
      <c r="N6022" s="6" t="str">
        <f>IF(ev_charging_network_usage_!$I6022&lt;=10,"Low",IF(ev_charging_network_usage_!$I6022&lt;=30,"Medium","High"))</f>
        <v>Medium</v>
      </c>
      <c r="O6022" s="6" t="str">
        <f t="shared" si="381"/>
        <v>Medium Satisfaction</v>
      </c>
      <c r="P6022" s="6" t="str">
        <f>IF(ev_charging_network_usage_!$H6022&lt;30,"Short Charging",IF(ev_charging_network_usage_!$H6022&lt;=60,"Medium Charging","Long Charging"))</f>
        <v>Short Charging</v>
      </c>
      <c r="Q6022" s="6">
        <f t="shared" si="380"/>
        <v>1</v>
      </c>
      <c r="R6022" s="30">
        <f t="shared" si="378"/>
        <v>0.75069444444444444</v>
      </c>
      <c r="S6022" s="28">
        <f t="shared" si="379"/>
        <v>45009</v>
      </c>
      <c r="T6022" s="28"/>
    </row>
    <row r="6023" spans="1:20" ht="13.2" x14ac:dyDescent="0.25">
      <c r="A6023" s="3" t="s">
        <v>13294</v>
      </c>
      <c r="B6023" s="3" t="s">
        <v>14</v>
      </c>
      <c r="C6023" s="3" t="s">
        <v>30</v>
      </c>
      <c r="D6023" s="3" t="s">
        <v>34</v>
      </c>
      <c r="E6023" s="3" t="s">
        <v>17</v>
      </c>
      <c r="F6023" s="3" t="s">
        <v>13295</v>
      </c>
      <c r="G6023" s="3" t="s">
        <v>13296</v>
      </c>
      <c r="H6023" s="3">
        <v>37</v>
      </c>
      <c r="I6023" s="3">
        <v>3.58</v>
      </c>
      <c r="J6023" s="3">
        <v>15</v>
      </c>
      <c r="K6023" s="3">
        <v>53.7</v>
      </c>
      <c r="L6023" s="3" t="s">
        <v>27</v>
      </c>
      <c r="M6023" s="5">
        <v>4</v>
      </c>
      <c r="N6023" s="6" t="str">
        <f>IF(ev_charging_network_usage_!$I6023&lt;=10,"Low",IF(ev_charging_network_usage_!$I6023&lt;=30,"Medium","High"))</f>
        <v>Low</v>
      </c>
      <c r="O6023" s="6" t="str">
        <f t="shared" si="381"/>
        <v>Medium Satisfaction</v>
      </c>
      <c r="P6023" s="6" t="str">
        <f>IF(ev_charging_network_usage_!$H6023&lt;30,"Short Charging",IF(ev_charging_network_usage_!$H6023&lt;=60,"Medium Charging","Long Charging"))</f>
        <v>Medium Charging</v>
      </c>
      <c r="Q6023" s="6">
        <f t="shared" si="380"/>
        <v>2</v>
      </c>
      <c r="R6023" s="30">
        <f t="shared" si="378"/>
        <v>0.51249999999999996</v>
      </c>
      <c r="S6023" s="28">
        <f t="shared" si="379"/>
        <v>45336</v>
      </c>
      <c r="T6023" s="28"/>
    </row>
    <row r="6024" spans="1:20" ht="13.2" x14ac:dyDescent="0.25">
      <c r="A6024" s="7" t="s">
        <v>13297</v>
      </c>
      <c r="B6024" s="7" t="s">
        <v>29</v>
      </c>
      <c r="C6024" s="7" t="s">
        <v>21</v>
      </c>
      <c r="D6024" s="7" t="s">
        <v>31</v>
      </c>
      <c r="E6024" s="7" t="s">
        <v>35</v>
      </c>
      <c r="F6024" s="11">
        <v>45242.740277777775</v>
      </c>
      <c r="G6024" s="11">
        <v>45242.797222222223</v>
      </c>
      <c r="H6024" s="7">
        <v>82</v>
      </c>
      <c r="I6024" s="7">
        <v>23.4</v>
      </c>
      <c r="J6024" s="7">
        <v>12</v>
      </c>
      <c r="K6024" s="7">
        <v>280.8</v>
      </c>
      <c r="L6024" s="7" t="s">
        <v>23</v>
      </c>
      <c r="M6024" s="9">
        <v>2</v>
      </c>
      <c r="N6024" s="6" t="str">
        <f>IF(ev_charging_network_usage_!$I6024&lt;=10,"Low",IF(ev_charging_network_usage_!$I6024&lt;=30,"Medium","High"))</f>
        <v>Medium</v>
      </c>
      <c r="O6024" s="6" t="str">
        <f t="shared" si="381"/>
        <v>Low Satisfaction</v>
      </c>
      <c r="P6024" s="6" t="str">
        <f>IF(ev_charging_network_usage_!$H6024&lt;30,"Short Charging",IF(ev_charging_network_usage_!$H6024&lt;=60,"Medium Charging","Long Charging"))</f>
        <v>Long Charging</v>
      </c>
      <c r="Q6024" s="6">
        <f t="shared" si="380"/>
        <v>1</v>
      </c>
      <c r="R6024" s="30">
        <f t="shared" si="378"/>
        <v>0.74027777777777781</v>
      </c>
      <c r="S6024" s="28">
        <f t="shared" si="379"/>
        <v>45242</v>
      </c>
      <c r="T6024" s="28"/>
    </row>
    <row r="6025" spans="1:20" ht="13.2" x14ac:dyDescent="0.25">
      <c r="A6025" s="3" t="s">
        <v>13298</v>
      </c>
      <c r="B6025" s="3" t="s">
        <v>48</v>
      </c>
      <c r="C6025" s="3" t="s">
        <v>30</v>
      </c>
      <c r="D6025" s="3" t="s">
        <v>22</v>
      </c>
      <c r="E6025" s="3" t="s">
        <v>17</v>
      </c>
      <c r="F6025" s="3" t="s">
        <v>13299</v>
      </c>
      <c r="G6025" s="3" t="s">
        <v>13300</v>
      </c>
      <c r="H6025" s="3">
        <v>10</v>
      </c>
      <c r="I6025" s="3">
        <v>31.67</v>
      </c>
      <c r="J6025" s="3">
        <v>12</v>
      </c>
      <c r="K6025" s="3">
        <v>380.04</v>
      </c>
      <c r="L6025" s="3" t="s">
        <v>18</v>
      </c>
      <c r="M6025" s="5">
        <v>1</v>
      </c>
      <c r="N6025" s="6" t="str">
        <f>IF(ev_charging_network_usage_!$I6025&lt;=10,"Low",IF(ev_charging_network_usage_!$I6025&lt;=30,"Medium","High"))</f>
        <v>High</v>
      </c>
      <c r="O6025" s="6" t="str">
        <f t="shared" si="381"/>
        <v>Low Satisfaction</v>
      </c>
      <c r="P6025" s="6" t="str">
        <f>IF(ev_charging_network_usage_!$H6025&lt;30,"Short Charging",IF(ev_charging_network_usage_!$H6025&lt;=60,"Medium Charging","Long Charging"))</f>
        <v>Short Charging</v>
      </c>
      <c r="Q6025" s="6">
        <f t="shared" si="380"/>
        <v>2</v>
      </c>
      <c r="R6025" s="30">
        <f t="shared" si="378"/>
        <v>1.4583333333333334E-2</v>
      </c>
      <c r="S6025" s="28">
        <f t="shared" si="379"/>
        <v>45248</v>
      </c>
      <c r="T6025" s="28"/>
    </row>
    <row r="6026" spans="1:20" ht="13.2" x14ac:dyDescent="0.25">
      <c r="A6026" s="7" t="s">
        <v>13301</v>
      </c>
      <c r="B6026" s="7" t="s">
        <v>48</v>
      </c>
      <c r="C6026" s="7" t="s">
        <v>15</v>
      </c>
      <c r="D6026" s="7" t="s">
        <v>22</v>
      </c>
      <c r="E6026" s="7" t="s">
        <v>17</v>
      </c>
      <c r="F6026" s="8">
        <v>45635.713194444441</v>
      </c>
      <c r="G6026" s="8">
        <v>45635.757638888892</v>
      </c>
      <c r="H6026" s="7">
        <v>64</v>
      </c>
      <c r="I6026" s="7">
        <v>49.96</v>
      </c>
      <c r="J6026" s="7">
        <v>8</v>
      </c>
      <c r="K6026" s="7">
        <v>399.68</v>
      </c>
      <c r="L6026" s="7" t="s">
        <v>27</v>
      </c>
      <c r="M6026" s="9">
        <v>1</v>
      </c>
      <c r="N6026" s="6" t="str">
        <f>IF(ev_charging_network_usage_!$I6026&lt;=10,"Low",IF(ev_charging_network_usage_!$I6026&lt;=30,"Medium","High"))</f>
        <v>High</v>
      </c>
      <c r="O6026" s="6" t="str">
        <f t="shared" si="381"/>
        <v>Low Satisfaction</v>
      </c>
      <c r="P6026" s="6" t="str">
        <f>IF(ev_charging_network_usage_!$H6026&lt;30,"Short Charging",IF(ev_charging_network_usage_!$H6026&lt;=60,"Medium Charging","Long Charging"))</f>
        <v>Long Charging</v>
      </c>
      <c r="Q6026" s="6">
        <f t="shared" si="380"/>
        <v>3</v>
      </c>
      <c r="R6026" s="30">
        <f t="shared" si="378"/>
        <v>0.71319444444444446</v>
      </c>
      <c r="S6026" s="28">
        <f t="shared" si="379"/>
        <v>45635</v>
      </c>
      <c r="T6026" s="28"/>
    </row>
    <row r="6027" spans="1:20" ht="13.2" x14ac:dyDescent="0.25">
      <c r="A6027" s="3" t="s">
        <v>13302</v>
      </c>
      <c r="B6027" s="3" t="s">
        <v>29</v>
      </c>
      <c r="C6027" s="3" t="s">
        <v>30</v>
      </c>
      <c r="D6027" s="3" t="s">
        <v>22</v>
      </c>
      <c r="E6027" s="3" t="s">
        <v>17</v>
      </c>
      <c r="F6027" s="3" t="s">
        <v>13303</v>
      </c>
      <c r="G6027" s="3" t="s">
        <v>13304</v>
      </c>
      <c r="H6027" s="3">
        <v>82</v>
      </c>
      <c r="I6027" s="3">
        <v>4.62</v>
      </c>
      <c r="J6027" s="3">
        <v>10</v>
      </c>
      <c r="K6027" s="3">
        <v>46.2</v>
      </c>
      <c r="L6027" s="3" t="s">
        <v>18</v>
      </c>
      <c r="M6027" s="5">
        <v>1</v>
      </c>
      <c r="N6027" s="6" t="str">
        <f>IF(ev_charging_network_usage_!$I6027&lt;=10,"Low",IF(ev_charging_network_usage_!$I6027&lt;=30,"Medium","High"))</f>
        <v>Low</v>
      </c>
      <c r="O6027" s="6" t="str">
        <f t="shared" si="381"/>
        <v>Low Satisfaction</v>
      </c>
      <c r="P6027" s="6" t="str">
        <f>IF(ev_charging_network_usage_!$H6027&lt;30,"Short Charging",IF(ev_charging_network_usage_!$H6027&lt;=60,"Medium Charging","Long Charging"))</f>
        <v>Long Charging</v>
      </c>
      <c r="Q6027" s="6">
        <f t="shared" si="380"/>
        <v>2</v>
      </c>
      <c r="R6027" s="30">
        <f t="shared" si="378"/>
        <v>0.70625000000000004</v>
      </c>
      <c r="S6027" s="28">
        <f t="shared" si="379"/>
        <v>45276</v>
      </c>
      <c r="T6027" s="28"/>
    </row>
    <row r="6028" spans="1:20" ht="13.2" x14ac:dyDescent="0.25">
      <c r="A6028" s="7" t="s">
        <v>13305</v>
      </c>
      <c r="B6028" s="7" t="s">
        <v>48</v>
      </c>
      <c r="C6028" s="7" t="s">
        <v>21</v>
      </c>
      <c r="D6028" s="7" t="s">
        <v>31</v>
      </c>
      <c r="E6028" s="7" t="s">
        <v>17</v>
      </c>
      <c r="F6028" s="8">
        <v>45238.613888888889</v>
      </c>
      <c r="G6028" s="8">
        <v>45238.659722222219</v>
      </c>
      <c r="H6028" s="7">
        <v>66</v>
      </c>
      <c r="I6028" s="7">
        <v>20.97</v>
      </c>
      <c r="J6028" s="7">
        <v>12</v>
      </c>
      <c r="K6028" s="7">
        <v>251.64</v>
      </c>
      <c r="L6028" s="7" t="s">
        <v>27</v>
      </c>
      <c r="M6028" s="9">
        <v>1</v>
      </c>
      <c r="N6028" s="6" t="str">
        <f>IF(ev_charging_network_usage_!$I6028&lt;=10,"Low",IF(ev_charging_network_usage_!$I6028&lt;=30,"Medium","High"))</f>
        <v>Medium</v>
      </c>
      <c r="O6028" s="6" t="str">
        <f t="shared" si="381"/>
        <v>Low Satisfaction</v>
      </c>
      <c r="P6028" s="6" t="str">
        <f>IF(ev_charging_network_usage_!$H6028&lt;30,"Short Charging",IF(ev_charging_network_usage_!$H6028&lt;=60,"Medium Charging","Long Charging"))</f>
        <v>Long Charging</v>
      </c>
      <c r="Q6028" s="6">
        <f t="shared" si="380"/>
        <v>1</v>
      </c>
      <c r="R6028" s="30">
        <f t="shared" si="378"/>
        <v>0.61388888888888893</v>
      </c>
      <c r="S6028" s="28">
        <f t="shared" si="379"/>
        <v>45238</v>
      </c>
      <c r="T6028" s="28"/>
    </row>
    <row r="6029" spans="1:20" ht="13.2" x14ac:dyDescent="0.25">
      <c r="A6029" s="3" t="s">
        <v>13306</v>
      </c>
      <c r="B6029" s="3" t="s">
        <v>43</v>
      </c>
      <c r="C6029" s="3" t="s">
        <v>30</v>
      </c>
      <c r="D6029" s="3" t="s">
        <v>34</v>
      </c>
      <c r="E6029" s="3" t="s">
        <v>17</v>
      </c>
      <c r="F6029" s="3" t="s">
        <v>13307</v>
      </c>
      <c r="G6029" s="3" t="s">
        <v>13308</v>
      </c>
      <c r="H6029" s="3">
        <v>24</v>
      </c>
      <c r="I6029" s="3">
        <v>26.74</v>
      </c>
      <c r="J6029" s="3">
        <v>15</v>
      </c>
      <c r="K6029" s="3">
        <v>401.1</v>
      </c>
      <c r="L6029" s="3" t="s">
        <v>23</v>
      </c>
      <c r="M6029" s="5">
        <v>2</v>
      </c>
      <c r="N6029" s="6" t="str">
        <f>IF(ev_charging_network_usage_!$I6029&lt;=10,"Low",IF(ev_charging_network_usage_!$I6029&lt;=30,"Medium","High"))</f>
        <v>Medium</v>
      </c>
      <c r="O6029" s="6" t="str">
        <f t="shared" si="381"/>
        <v>Low Satisfaction</v>
      </c>
      <c r="P6029" s="6" t="str">
        <f>IF(ev_charging_network_usage_!$H6029&lt;30,"Short Charging",IF(ev_charging_network_usage_!$H6029&lt;=60,"Medium Charging","Long Charging"))</f>
        <v>Short Charging</v>
      </c>
      <c r="Q6029" s="6">
        <f t="shared" si="380"/>
        <v>2</v>
      </c>
      <c r="R6029" s="30">
        <f t="shared" si="378"/>
        <v>0.16041666666666668</v>
      </c>
      <c r="S6029" s="28">
        <f t="shared" si="379"/>
        <v>45067</v>
      </c>
      <c r="T6029" s="28"/>
    </row>
    <row r="6030" spans="1:20" ht="13.2" x14ac:dyDescent="0.25">
      <c r="A6030" s="7" t="s">
        <v>13309</v>
      </c>
      <c r="B6030" s="7" t="s">
        <v>20</v>
      </c>
      <c r="C6030" s="7" t="s">
        <v>15</v>
      </c>
      <c r="D6030" s="7" t="s">
        <v>22</v>
      </c>
      <c r="E6030" s="7" t="s">
        <v>35</v>
      </c>
      <c r="F6030" s="8">
        <v>45207.220833333333</v>
      </c>
      <c r="G6030" s="8">
        <v>45207.28402777778</v>
      </c>
      <c r="H6030" s="7">
        <v>91</v>
      </c>
      <c r="I6030" s="7">
        <v>57.76</v>
      </c>
      <c r="J6030" s="7">
        <v>12</v>
      </c>
      <c r="K6030" s="7">
        <v>693.12</v>
      </c>
      <c r="L6030" s="7" t="s">
        <v>23</v>
      </c>
      <c r="M6030" s="9">
        <v>1</v>
      </c>
      <c r="N6030" s="6" t="str">
        <f>IF(ev_charging_network_usage_!$I6030&lt;=10,"Low",IF(ev_charging_network_usage_!$I6030&lt;=30,"Medium","High"))</f>
        <v>High</v>
      </c>
      <c r="O6030" s="6" t="str">
        <f t="shared" si="381"/>
        <v>Low Satisfaction</v>
      </c>
      <c r="P6030" s="6" t="str">
        <f>IF(ev_charging_network_usage_!$H6030&lt;30,"Short Charging",IF(ev_charging_network_usage_!$H6030&lt;=60,"Medium Charging","Long Charging"))</f>
        <v>Long Charging</v>
      </c>
      <c r="Q6030" s="6">
        <f t="shared" si="380"/>
        <v>3</v>
      </c>
      <c r="R6030" s="30">
        <f t="shared" si="378"/>
        <v>0.22083333333333333</v>
      </c>
      <c r="S6030" s="28">
        <f t="shared" si="379"/>
        <v>45207</v>
      </c>
      <c r="T6030" s="28"/>
    </row>
    <row r="6031" spans="1:20" ht="13.2" x14ac:dyDescent="0.25">
      <c r="A6031" s="3" t="s">
        <v>13310</v>
      </c>
      <c r="B6031" s="3" t="s">
        <v>20</v>
      </c>
      <c r="C6031" s="3" t="s">
        <v>21</v>
      </c>
      <c r="D6031" s="3" t="s">
        <v>34</v>
      </c>
      <c r="E6031" s="3" t="s">
        <v>35</v>
      </c>
      <c r="F6031" s="4">
        <v>45148.7</v>
      </c>
      <c r="G6031" s="4">
        <v>45148.750694444447</v>
      </c>
      <c r="H6031" s="3">
        <v>73</v>
      </c>
      <c r="I6031" s="3">
        <v>47.73</v>
      </c>
      <c r="J6031" s="3">
        <v>15</v>
      </c>
      <c r="K6031" s="3">
        <v>715.95</v>
      </c>
      <c r="L6031" s="3" t="s">
        <v>23</v>
      </c>
      <c r="M6031" s="5">
        <v>1</v>
      </c>
      <c r="N6031" s="6" t="str">
        <f>IF(ev_charging_network_usage_!$I6031&lt;=10,"Low",IF(ev_charging_network_usage_!$I6031&lt;=30,"Medium","High"))</f>
        <v>High</v>
      </c>
      <c r="O6031" s="6" t="str">
        <f t="shared" si="381"/>
        <v>Low Satisfaction</v>
      </c>
      <c r="P6031" s="6" t="str">
        <f>IF(ev_charging_network_usage_!$H6031&lt;30,"Short Charging",IF(ev_charging_network_usage_!$H6031&lt;=60,"Medium Charging","Long Charging"))</f>
        <v>Long Charging</v>
      </c>
      <c r="Q6031" s="6">
        <f t="shared" si="380"/>
        <v>1</v>
      </c>
      <c r="R6031" s="30">
        <f t="shared" si="378"/>
        <v>0.7</v>
      </c>
      <c r="S6031" s="28">
        <f t="shared" si="379"/>
        <v>45148</v>
      </c>
      <c r="T6031" s="28"/>
    </row>
    <row r="6032" spans="1:20" ht="13.2" x14ac:dyDescent="0.25">
      <c r="A6032" s="7" t="s">
        <v>13311</v>
      </c>
      <c r="B6032" s="7" t="s">
        <v>43</v>
      </c>
      <c r="C6032" s="7" t="s">
        <v>15</v>
      </c>
      <c r="D6032" s="7" t="s">
        <v>34</v>
      </c>
      <c r="E6032" s="7" t="s">
        <v>35</v>
      </c>
      <c r="F6032" s="11">
        <v>45637.636111111111</v>
      </c>
      <c r="G6032" s="11">
        <v>45637.67291666667</v>
      </c>
      <c r="H6032" s="7">
        <v>53</v>
      </c>
      <c r="I6032" s="7">
        <v>24.05</v>
      </c>
      <c r="J6032" s="7">
        <v>8</v>
      </c>
      <c r="K6032" s="7">
        <v>192.4</v>
      </c>
      <c r="L6032" s="7" t="s">
        <v>18</v>
      </c>
      <c r="M6032" s="9">
        <v>5</v>
      </c>
      <c r="N6032" s="6" t="str">
        <f>IF(ev_charging_network_usage_!$I6032&lt;=10,"Low",IF(ev_charging_network_usage_!$I6032&lt;=30,"Medium","High"))</f>
        <v>Medium</v>
      </c>
      <c r="O6032" s="6" t="str">
        <f t="shared" si="381"/>
        <v>High Satisfaction</v>
      </c>
      <c r="P6032" s="6" t="str">
        <f>IF(ev_charging_network_usage_!$H6032&lt;30,"Short Charging",IF(ev_charging_network_usage_!$H6032&lt;=60,"Medium Charging","Long Charging"))</f>
        <v>Medium Charging</v>
      </c>
      <c r="Q6032" s="6">
        <f t="shared" si="380"/>
        <v>3</v>
      </c>
      <c r="R6032" s="30">
        <f t="shared" si="378"/>
        <v>0.63611111111111107</v>
      </c>
      <c r="S6032" s="28">
        <f t="shared" si="379"/>
        <v>45637</v>
      </c>
      <c r="T6032" s="28"/>
    </row>
    <row r="6033" spans="1:20" ht="13.2" x14ac:dyDescent="0.25">
      <c r="A6033" s="3" t="s">
        <v>13312</v>
      </c>
      <c r="B6033" s="3" t="s">
        <v>55</v>
      </c>
      <c r="C6033" s="3" t="s">
        <v>30</v>
      </c>
      <c r="D6033" s="3" t="s">
        <v>34</v>
      </c>
      <c r="E6033" s="3" t="s">
        <v>17</v>
      </c>
      <c r="F6033" s="3" t="s">
        <v>13313</v>
      </c>
      <c r="G6033" s="3" t="s">
        <v>13314</v>
      </c>
      <c r="H6033" s="3">
        <v>86</v>
      </c>
      <c r="I6033" s="3">
        <v>33.479999999999997</v>
      </c>
      <c r="J6033" s="3">
        <v>10</v>
      </c>
      <c r="K6033" s="3">
        <v>334.8</v>
      </c>
      <c r="L6033" s="3" t="s">
        <v>27</v>
      </c>
      <c r="M6033" s="5">
        <v>3</v>
      </c>
      <c r="N6033" s="6" t="str">
        <f>IF(ev_charging_network_usage_!$I6033&lt;=10,"Low",IF(ev_charging_network_usage_!$I6033&lt;=30,"Medium","High"))</f>
        <v>High</v>
      </c>
      <c r="O6033" s="6" t="str">
        <f t="shared" si="381"/>
        <v>Medium Satisfaction</v>
      </c>
      <c r="P6033" s="6" t="str">
        <f>IF(ev_charging_network_usage_!$H6033&lt;30,"Short Charging",IF(ev_charging_network_usage_!$H6033&lt;=60,"Medium Charging","Long Charging"))</f>
        <v>Long Charging</v>
      </c>
      <c r="Q6033" s="6">
        <f t="shared" si="380"/>
        <v>2</v>
      </c>
      <c r="R6033" s="30">
        <f t="shared" si="378"/>
        <v>5.1388888888888887E-2</v>
      </c>
      <c r="S6033" s="28">
        <f t="shared" si="379"/>
        <v>45213</v>
      </c>
      <c r="T6033" s="28"/>
    </row>
    <row r="6034" spans="1:20" ht="13.2" x14ac:dyDescent="0.25">
      <c r="A6034" s="7" t="s">
        <v>13315</v>
      </c>
      <c r="B6034" s="7" t="s">
        <v>55</v>
      </c>
      <c r="C6034" s="7" t="s">
        <v>21</v>
      </c>
      <c r="D6034" s="7" t="s">
        <v>31</v>
      </c>
      <c r="E6034" s="7" t="s">
        <v>35</v>
      </c>
      <c r="F6034" s="8">
        <v>45140.026388888888</v>
      </c>
      <c r="G6034" s="8">
        <v>45140.076388888891</v>
      </c>
      <c r="H6034" s="7">
        <v>72</v>
      </c>
      <c r="I6034" s="7">
        <v>18.79</v>
      </c>
      <c r="J6034" s="7">
        <v>8</v>
      </c>
      <c r="K6034" s="7">
        <v>150.32</v>
      </c>
      <c r="L6034" s="7" t="s">
        <v>18</v>
      </c>
      <c r="M6034" s="9">
        <v>2</v>
      </c>
      <c r="N6034" s="6" t="str">
        <f>IF(ev_charging_network_usage_!$I6034&lt;=10,"Low",IF(ev_charging_network_usage_!$I6034&lt;=30,"Medium","High"))</f>
        <v>Medium</v>
      </c>
      <c r="O6034" s="6" t="str">
        <f t="shared" si="381"/>
        <v>Low Satisfaction</v>
      </c>
      <c r="P6034" s="6" t="str">
        <f>IF(ev_charging_network_usage_!$H6034&lt;30,"Short Charging",IF(ev_charging_network_usage_!$H6034&lt;=60,"Medium Charging","Long Charging"))</f>
        <v>Long Charging</v>
      </c>
      <c r="Q6034" s="6">
        <f t="shared" si="380"/>
        <v>1</v>
      </c>
      <c r="R6034" s="30">
        <f t="shared" si="378"/>
        <v>2.6388888888888889E-2</v>
      </c>
      <c r="S6034" s="28">
        <f t="shared" si="379"/>
        <v>45140</v>
      </c>
      <c r="T6034" s="28"/>
    </row>
    <row r="6035" spans="1:20" ht="13.2" x14ac:dyDescent="0.25">
      <c r="A6035" s="3" t="s">
        <v>13316</v>
      </c>
      <c r="B6035" s="3" t="s">
        <v>29</v>
      </c>
      <c r="C6035" s="3" t="s">
        <v>21</v>
      </c>
      <c r="D6035" s="3" t="s">
        <v>22</v>
      </c>
      <c r="E6035" s="3" t="s">
        <v>35</v>
      </c>
      <c r="F6035" s="4">
        <v>45116.210416666669</v>
      </c>
      <c r="G6035" s="4">
        <v>45116.238194444442</v>
      </c>
      <c r="H6035" s="3">
        <v>40</v>
      </c>
      <c r="I6035" s="3">
        <v>30.85</v>
      </c>
      <c r="J6035" s="3">
        <v>12</v>
      </c>
      <c r="K6035" s="3">
        <v>370.2</v>
      </c>
      <c r="L6035" s="3" t="s">
        <v>27</v>
      </c>
      <c r="M6035" s="5">
        <v>3</v>
      </c>
      <c r="N6035" s="6" t="str">
        <f>IF(ev_charging_network_usage_!$I6035&lt;=10,"Low",IF(ev_charging_network_usage_!$I6035&lt;=30,"Medium","High"))</f>
        <v>High</v>
      </c>
      <c r="O6035" s="6" t="str">
        <f t="shared" si="381"/>
        <v>Medium Satisfaction</v>
      </c>
      <c r="P6035" s="6" t="str">
        <f>IF(ev_charging_network_usage_!$H6035&lt;30,"Short Charging",IF(ev_charging_network_usage_!$H6035&lt;=60,"Medium Charging","Long Charging"))</f>
        <v>Medium Charging</v>
      </c>
      <c r="Q6035" s="6">
        <f t="shared" si="380"/>
        <v>1</v>
      </c>
      <c r="R6035" s="30">
        <f t="shared" si="378"/>
        <v>0.21041666666666667</v>
      </c>
      <c r="S6035" s="28">
        <f t="shared" si="379"/>
        <v>45116</v>
      </c>
      <c r="T6035" s="28"/>
    </row>
    <row r="6036" spans="1:20" ht="13.2" x14ac:dyDescent="0.25">
      <c r="A6036" s="7" t="s">
        <v>13317</v>
      </c>
      <c r="B6036" s="7" t="s">
        <v>20</v>
      </c>
      <c r="C6036" s="7" t="s">
        <v>21</v>
      </c>
      <c r="D6036" s="7" t="s">
        <v>16</v>
      </c>
      <c r="E6036" s="7" t="s">
        <v>17</v>
      </c>
      <c r="F6036" s="7" t="s">
        <v>13318</v>
      </c>
      <c r="G6036" s="7" t="s">
        <v>13319</v>
      </c>
      <c r="H6036" s="7">
        <v>70</v>
      </c>
      <c r="I6036" s="7">
        <v>34.21</v>
      </c>
      <c r="J6036" s="7">
        <v>12</v>
      </c>
      <c r="K6036" s="7">
        <v>410.52</v>
      </c>
      <c r="L6036" s="7" t="s">
        <v>38</v>
      </c>
      <c r="M6036" s="9">
        <v>1</v>
      </c>
      <c r="N6036" s="6" t="str">
        <f>IF(ev_charging_network_usage_!$I6036&lt;=10,"Low",IF(ev_charging_network_usage_!$I6036&lt;=30,"Medium","High"))</f>
        <v>High</v>
      </c>
      <c r="O6036" s="6" t="str">
        <f t="shared" si="381"/>
        <v>Low Satisfaction</v>
      </c>
      <c r="P6036" s="6" t="str">
        <f>IF(ev_charging_network_usage_!$H6036&lt;30,"Short Charging",IF(ev_charging_network_usage_!$H6036&lt;=60,"Medium Charging","Long Charging"))</f>
        <v>Long Charging</v>
      </c>
      <c r="Q6036" s="6">
        <f t="shared" si="380"/>
        <v>1</v>
      </c>
      <c r="R6036" s="30">
        <f t="shared" si="378"/>
        <v>9.5138888888888884E-2</v>
      </c>
      <c r="S6036" s="28">
        <f t="shared" si="379"/>
        <v>45456</v>
      </c>
      <c r="T6036" s="28"/>
    </row>
    <row r="6037" spans="1:20" ht="13.2" x14ac:dyDescent="0.25">
      <c r="A6037" s="3" t="s">
        <v>13320</v>
      </c>
      <c r="B6037" s="3" t="s">
        <v>78</v>
      </c>
      <c r="C6037" s="3" t="s">
        <v>15</v>
      </c>
      <c r="D6037" s="3" t="s">
        <v>16</v>
      </c>
      <c r="E6037" s="3" t="s">
        <v>17</v>
      </c>
      <c r="F6037" s="3" t="s">
        <v>13321</v>
      </c>
      <c r="G6037" s="3" t="s">
        <v>13322</v>
      </c>
      <c r="H6037" s="3">
        <v>115</v>
      </c>
      <c r="I6037" s="3">
        <v>16.739999999999998</v>
      </c>
      <c r="J6037" s="3">
        <v>12</v>
      </c>
      <c r="K6037" s="3">
        <v>200.88</v>
      </c>
      <c r="L6037" s="3" t="s">
        <v>27</v>
      </c>
      <c r="M6037" s="5">
        <v>2</v>
      </c>
      <c r="N6037" s="6" t="str">
        <f>IF(ev_charging_network_usage_!$I6037&lt;=10,"Low",IF(ev_charging_network_usage_!$I6037&lt;=30,"Medium","High"))</f>
        <v>Medium</v>
      </c>
      <c r="O6037" s="6" t="str">
        <f t="shared" si="381"/>
        <v>Low Satisfaction</v>
      </c>
      <c r="P6037" s="6" t="str">
        <f>IF(ev_charging_network_usage_!$H6037&lt;30,"Short Charging",IF(ev_charging_network_usage_!$H6037&lt;=60,"Medium Charging","Long Charging"))</f>
        <v>Long Charging</v>
      </c>
      <c r="Q6037" s="6">
        <f t="shared" si="380"/>
        <v>3</v>
      </c>
      <c r="R6037" s="30">
        <f t="shared" si="378"/>
        <v>0.98124999999999996</v>
      </c>
      <c r="S6037" s="28">
        <f t="shared" si="379"/>
        <v>45212</v>
      </c>
      <c r="T6037" s="28"/>
    </row>
    <row r="6038" spans="1:20" ht="13.2" x14ac:dyDescent="0.25">
      <c r="A6038" s="7" t="s">
        <v>13323</v>
      </c>
      <c r="B6038" s="7" t="s">
        <v>29</v>
      </c>
      <c r="C6038" s="7" t="s">
        <v>21</v>
      </c>
      <c r="D6038" s="7" t="s">
        <v>31</v>
      </c>
      <c r="E6038" s="7" t="s">
        <v>17</v>
      </c>
      <c r="F6038" s="7" t="s">
        <v>13324</v>
      </c>
      <c r="G6038" s="7" t="s">
        <v>13325</v>
      </c>
      <c r="H6038" s="7">
        <v>27</v>
      </c>
      <c r="I6038" s="7">
        <v>15.48</v>
      </c>
      <c r="J6038" s="7">
        <v>15</v>
      </c>
      <c r="K6038" s="7">
        <v>232.2</v>
      </c>
      <c r="L6038" s="7" t="s">
        <v>38</v>
      </c>
      <c r="M6038" s="9">
        <v>4</v>
      </c>
      <c r="N6038" s="6" t="str">
        <f>IF(ev_charging_network_usage_!$I6038&lt;=10,"Low",IF(ev_charging_network_usage_!$I6038&lt;=30,"Medium","High"))</f>
        <v>Medium</v>
      </c>
      <c r="O6038" s="6" t="str">
        <f t="shared" si="381"/>
        <v>Medium Satisfaction</v>
      </c>
      <c r="P6038" s="6" t="str">
        <f>IF(ev_charging_network_usage_!$H6038&lt;30,"Short Charging",IF(ev_charging_network_usage_!$H6038&lt;=60,"Medium Charging","Long Charging"))</f>
        <v>Short Charging</v>
      </c>
      <c r="Q6038" s="6">
        <f t="shared" si="380"/>
        <v>1</v>
      </c>
      <c r="R6038" s="30">
        <f t="shared" si="378"/>
        <v>0.16111111111111112</v>
      </c>
      <c r="S6038" s="28">
        <f t="shared" si="379"/>
        <v>45001</v>
      </c>
      <c r="T6038" s="28"/>
    </row>
    <row r="6039" spans="1:20" ht="13.2" x14ac:dyDescent="0.25">
      <c r="A6039" s="3" t="s">
        <v>13326</v>
      </c>
      <c r="B6039" s="3" t="s">
        <v>29</v>
      </c>
      <c r="C6039" s="3" t="s">
        <v>15</v>
      </c>
      <c r="D6039" s="3" t="s">
        <v>22</v>
      </c>
      <c r="E6039" s="3" t="s">
        <v>35</v>
      </c>
      <c r="F6039" s="3" t="s">
        <v>13327</v>
      </c>
      <c r="G6039" s="3" t="s">
        <v>13328</v>
      </c>
      <c r="H6039" s="3">
        <v>68</v>
      </c>
      <c r="I6039" s="3">
        <v>42.29</v>
      </c>
      <c r="J6039" s="3">
        <v>8</v>
      </c>
      <c r="K6039" s="3">
        <v>338.32</v>
      </c>
      <c r="L6039" s="3" t="s">
        <v>18</v>
      </c>
      <c r="M6039" s="5">
        <v>5</v>
      </c>
      <c r="N6039" s="6" t="str">
        <f>IF(ev_charging_network_usage_!$I6039&lt;=10,"Low",IF(ev_charging_network_usage_!$I6039&lt;=30,"Medium","High"))</f>
        <v>High</v>
      </c>
      <c r="O6039" s="6" t="str">
        <f t="shared" si="381"/>
        <v>High Satisfaction</v>
      </c>
      <c r="P6039" s="6" t="str">
        <f>IF(ev_charging_network_usage_!$H6039&lt;30,"Short Charging",IF(ev_charging_network_usage_!$H6039&lt;=60,"Medium Charging","Long Charging"))</f>
        <v>Long Charging</v>
      </c>
      <c r="Q6039" s="6">
        <f t="shared" si="380"/>
        <v>3</v>
      </c>
      <c r="R6039" s="30">
        <f t="shared" si="378"/>
        <v>0.95277777777777772</v>
      </c>
      <c r="S6039" s="28">
        <f t="shared" si="379"/>
        <v>45308</v>
      </c>
      <c r="T6039" s="28"/>
    </row>
    <row r="6040" spans="1:20" ht="13.2" x14ac:dyDescent="0.25">
      <c r="A6040" s="7" t="s">
        <v>13329</v>
      </c>
      <c r="B6040" s="7" t="s">
        <v>29</v>
      </c>
      <c r="C6040" s="7" t="s">
        <v>30</v>
      </c>
      <c r="D6040" s="7" t="s">
        <v>31</v>
      </c>
      <c r="E6040" s="7" t="s">
        <v>35</v>
      </c>
      <c r="F6040" s="8">
        <v>45302.181250000001</v>
      </c>
      <c r="G6040" s="8">
        <v>45302.250694444447</v>
      </c>
      <c r="H6040" s="7">
        <v>100</v>
      </c>
      <c r="I6040" s="7">
        <v>33.4</v>
      </c>
      <c r="J6040" s="7">
        <v>8</v>
      </c>
      <c r="K6040" s="7">
        <v>267.2</v>
      </c>
      <c r="L6040" s="7" t="s">
        <v>18</v>
      </c>
      <c r="M6040" s="9">
        <v>5</v>
      </c>
      <c r="N6040" s="6" t="str">
        <f>IF(ev_charging_network_usage_!$I6040&lt;=10,"Low",IF(ev_charging_network_usage_!$I6040&lt;=30,"Medium","High"))</f>
        <v>High</v>
      </c>
      <c r="O6040" s="6" t="str">
        <f t="shared" si="381"/>
        <v>High Satisfaction</v>
      </c>
      <c r="P6040" s="6" t="str">
        <f>IF(ev_charging_network_usage_!$H6040&lt;30,"Short Charging",IF(ev_charging_network_usage_!$H6040&lt;=60,"Medium Charging","Long Charging"))</f>
        <v>Long Charging</v>
      </c>
      <c r="Q6040" s="6">
        <f t="shared" si="380"/>
        <v>2</v>
      </c>
      <c r="R6040" s="30">
        <f t="shared" si="378"/>
        <v>0.18124999999999999</v>
      </c>
      <c r="S6040" s="28">
        <f t="shared" si="379"/>
        <v>45302</v>
      </c>
      <c r="T6040" s="28"/>
    </row>
    <row r="6041" spans="1:20" ht="13.2" x14ac:dyDescent="0.25">
      <c r="A6041" s="3" t="s">
        <v>13330</v>
      </c>
      <c r="B6041" s="3" t="s">
        <v>48</v>
      </c>
      <c r="C6041" s="3" t="s">
        <v>30</v>
      </c>
      <c r="D6041" s="3" t="s">
        <v>22</v>
      </c>
      <c r="E6041" s="3" t="s">
        <v>35</v>
      </c>
      <c r="F6041" s="4">
        <v>45333.697222222225</v>
      </c>
      <c r="G6041" s="4">
        <v>45333.768750000003</v>
      </c>
      <c r="H6041" s="3">
        <v>103</v>
      </c>
      <c r="I6041" s="3">
        <v>30.56</v>
      </c>
      <c r="J6041" s="3">
        <v>15</v>
      </c>
      <c r="K6041" s="3">
        <v>458.4</v>
      </c>
      <c r="L6041" s="3" t="s">
        <v>18</v>
      </c>
      <c r="M6041" s="5">
        <v>5</v>
      </c>
      <c r="N6041" s="6" t="str">
        <f>IF(ev_charging_network_usage_!$I6041&lt;=10,"Low",IF(ev_charging_network_usage_!$I6041&lt;=30,"Medium","High"))</f>
        <v>High</v>
      </c>
      <c r="O6041" s="6" t="str">
        <f t="shared" si="381"/>
        <v>High Satisfaction</v>
      </c>
      <c r="P6041" s="6" t="str">
        <f>IF(ev_charging_network_usage_!$H6041&lt;30,"Short Charging",IF(ev_charging_network_usage_!$H6041&lt;=60,"Medium Charging","Long Charging"))</f>
        <v>Long Charging</v>
      </c>
      <c r="Q6041" s="6">
        <f t="shared" si="380"/>
        <v>2</v>
      </c>
      <c r="R6041" s="30">
        <f t="shared" si="378"/>
        <v>0.69722222222222219</v>
      </c>
      <c r="S6041" s="28">
        <f t="shared" si="379"/>
        <v>45333</v>
      </c>
      <c r="T6041" s="28"/>
    </row>
    <row r="6042" spans="1:20" ht="13.2" x14ac:dyDescent="0.25">
      <c r="A6042" s="7" t="s">
        <v>13331</v>
      </c>
      <c r="B6042" s="7" t="s">
        <v>55</v>
      </c>
      <c r="C6042" s="7" t="s">
        <v>21</v>
      </c>
      <c r="D6042" s="7" t="s">
        <v>31</v>
      </c>
      <c r="E6042" s="7" t="s">
        <v>35</v>
      </c>
      <c r="F6042" s="8">
        <v>45085.023611111108</v>
      </c>
      <c r="G6042" s="8">
        <v>45085.030555555553</v>
      </c>
      <c r="H6042" s="7">
        <v>10</v>
      </c>
      <c r="I6042" s="7">
        <v>7.34</v>
      </c>
      <c r="J6042" s="7">
        <v>12</v>
      </c>
      <c r="K6042" s="7">
        <v>88.08</v>
      </c>
      <c r="L6042" s="7" t="s">
        <v>38</v>
      </c>
      <c r="M6042" s="9">
        <v>1</v>
      </c>
      <c r="N6042" s="6" t="str">
        <f>IF(ev_charging_network_usage_!$I6042&lt;=10,"Low",IF(ev_charging_network_usage_!$I6042&lt;=30,"Medium","High"))</f>
        <v>Low</v>
      </c>
      <c r="O6042" s="6" t="str">
        <f t="shared" si="381"/>
        <v>Low Satisfaction</v>
      </c>
      <c r="P6042" s="6" t="str">
        <f>IF(ev_charging_network_usage_!$H6042&lt;30,"Short Charging",IF(ev_charging_network_usage_!$H6042&lt;=60,"Medium Charging","Long Charging"))</f>
        <v>Short Charging</v>
      </c>
      <c r="Q6042" s="6">
        <f t="shared" si="380"/>
        <v>1</v>
      </c>
      <c r="R6042" s="30">
        <f t="shared" si="378"/>
        <v>2.361111111111111E-2</v>
      </c>
      <c r="S6042" s="28">
        <f t="shared" si="379"/>
        <v>45085</v>
      </c>
      <c r="T6042" s="28"/>
    </row>
    <row r="6043" spans="1:20" ht="13.2" x14ac:dyDescent="0.25">
      <c r="A6043" s="3" t="s">
        <v>13332</v>
      </c>
      <c r="B6043" s="3" t="s">
        <v>78</v>
      </c>
      <c r="C6043" s="3" t="s">
        <v>30</v>
      </c>
      <c r="D6043" s="3" t="s">
        <v>34</v>
      </c>
      <c r="E6043" s="3" t="s">
        <v>35</v>
      </c>
      <c r="F6043" s="4">
        <v>44962.906944444447</v>
      </c>
      <c r="G6043" s="4">
        <v>44962.959027777775</v>
      </c>
      <c r="H6043" s="3">
        <v>75</v>
      </c>
      <c r="I6043" s="3">
        <v>9.83</v>
      </c>
      <c r="J6043" s="3">
        <v>10</v>
      </c>
      <c r="K6043" s="3">
        <v>98.3</v>
      </c>
      <c r="L6043" s="3" t="s">
        <v>23</v>
      </c>
      <c r="M6043" s="5">
        <v>5</v>
      </c>
      <c r="N6043" s="6" t="str">
        <f>IF(ev_charging_network_usage_!$I6043&lt;=10,"Low",IF(ev_charging_network_usage_!$I6043&lt;=30,"Medium","High"))</f>
        <v>Low</v>
      </c>
      <c r="O6043" s="6" t="str">
        <f t="shared" si="381"/>
        <v>High Satisfaction</v>
      </c>
      <c r="P6043" s="6" t="str">
        <f>IF(ev_charging_network_usage_!$H6043&lt;30,"Short Charging",IF(ev_charging_network_usage_!$H6043&lt;=60,"Medium Charging","Long Charging"))</f>
        <v>Long Charging</v>
      </c>
      <c r="Q6043" s="6">
        <f t="shared" si="380"/>
        <v>2</v>
      </c>
      <c r="R6043" s="30">
        <f t="shared" si="378"/>
        <v>0.90694444444444444</v>
      </c>
      <c r="S6043" s="28">
        <f t="shared" si="379"/>
        <v>44962</v>
      </c>
      <c r="T6043" s="28"/>
    </row>
    <row r="6044" spans="1:20" ht="13.2" x14ac:dyDescent="0.25">
      <c r="A6044" s="7" t="s">
        <v>13333</v>
      </c>
      <c r="B6044" s="7" t="s">
        <v>43</v>
      </c>
      <c r="C6044" s="7" t="s">
        <v>15</v>
      </c>
      <c r="D6044" s="7" t="s">
        <v>31</v>
      </c>
      <c r="E6044" s="7" t="s">
        <v>17</v>
      </c>
      <c r="F6044" s="8">
        <v>45115.990972222222</v>
      </c>
      <c r="G6044" s="8">
        <v>45115.997916666667</v>
      </c>
      <c r="H6044" s="7">
        <v>10</v>
      </c>
      <c r="I6044" s="7">
        <v>14.11</v>
      </c>
      <c r="J6044" s="7">
        <v>12</v>
      </c>
      <c r="K6044" s="7">
        <v>169.32</v>
      </c>
      <c r="L6044" s="7" t="s">
        <v>38</v>
      </c>
      <c r="M6044" s="9">
        <v>1</v>
      </c>
      <c r="N6044" s="6" t="str">
        <f>IF(ev_charging_network_usage_!$I6044&lt;=10,"Low",IF(ev_charging_network_usage_!$I6044&lt;=30,"Medium","High"))</f>
        <v>Medium</v>
      </c>
      <c r="O6044" s="6" t="str">
        <f t="shared" si="381"/>
        <v>Low Satisfaction</v>
      </c>
      <c r="P6044" s="6" t="str">
        <f>IF(ev_charging_network_usage_!$H6044&lt;30,"Short Charging",IF(ev_charging_network_usage_!$H6044&lt;=60,"Medium Charging","Long Charging"))</f>
        <v>Short Charging</v>
      </c>
      <c r="Q6044" s="6">
        <f t="shared" si="380"/>
        <v>3</v>
      </c>
      <c r="R6044" s="30">
        <f t="shared" si="378"/>
        <v>0.99097222222222225</v>
      </c>
      <c r="S6044" s="28">
        <f t="shared" si="379"/>
        <v>45115</v>
      </c>
      <c r="T6044" s="28"/>
    </row>
    <row r="6045" spans="1:20" ht="13.2" x14ac:dyDescent="0.25">
      <c r="A6045" s="3" t="s">
        <v>13334</v>
      </c>
      <c r="B6045" s="3" t="s">
        <v>43</v>
      </c>
      <c r="C6045" s="3" t="s">
        <v>15</v>
      </c>
      <c r="D6045" s="3" t="s">
        <v>22</v>
      </c>
      <c r="E6045" s="3" t="s">
        <v>35</v>
      </c>
      <c r="F6045" s="4">
        <v>45055.870833333334</v>
      </c>
      <c r="G6045" s="4">
        <v>45055.945833333331</v>
      </c>
      <c r="H6045" s="3">
        <v>108</v>
      </c>
      <c r="I6045" s="3">
        <v>3.53</v>
      </c>
      <c r="J6045" s="3">
        <v>12</v>
      </c>
      <c r="K6045" s="3">
        <v>42.36</v>
      </c>
      <c r="L6045" s="3" t="s">
        <v>23</v>
      </c>
      <c r="M6045" s="5">
        <v>3</v>
      </c>
      <c r="N6045" s="6" t="str">
        <f>IF(ev_charging_network_usage_!$I6045&lt;=10,"Low",IF(ev_charging_network_usage_!$I6045&lt;=30,"Medium","High"))</f>
        <v>Low</v>
      </c>
      <c r="O6045" s="6" t="str">
        <f t="shared" si="381"/>
        <v>Medium Satisfaction</v>
      </c>
      <c r="P6045" s="6" t="str">
        <f>IF(ev_charging_network_usage_!$H6045&lt;30,"Short Charging",IF(ev_charging_network_usage_!$H6045&lt;=60,"Medium Charging","Long Charging"))</f>
        <v>Long Charging</v>
      </c>
      <c r="Q6045" s="6">
        <f t="shared" si="380"/>
        <v>3</v>
      </c>
      <c r="R6045" s="30">
        <f t="shared" si="378"/>
        <v>0.87083333333333335</v>
      </c>
      <c r="S6045" s="28">
        <f t="shared" si="379"/>
        <v>45055</v>
      </c>
      <c r="T6045" s="28"/>
    </row>
    <row r="6046" spans="1:20" ht="13.2" x14ac:dyDescent="0.25">
      <c r="A6046" s="7" t="s">
        <v>13335</v>
      </c>
      <c r="B6046" s="7" t="s">
        <v>55</v>
      </c>
      <c r="C6046" s="7" t="s">
        <v>21</v>
      </c>
      <c r="D6046" s="7" t="s">
        <v>31</v>
      </c>
      <c r="E6046" s="7" t="s">
        <v>35</v>
      </c>
      <c r="F6046" s="8">
        <v>45356.893750000003</v>
      </c>
      <c r="G6046" s="8">
        <v>45356.959722222222</v>
      </c>
      <c r="H6046" s="7">
        <v>95</v>
      </c>
      <c r="I6046" s="7">
        <v>27.66</v>
      </c>
      <c r="J6046" s="7">
        <v>8</v>
      </c>
      <c r="K6046" s="7">
        <v>221.28</v>
      </c>
      <c r="L6046" s="7" t="s">
        <v>38</v>
      </c>
      <c r="M6046" s="9">
        <v>1</v>
      </c>
      <c r="N6046" s="6" t="str">
        <f>IF(ev_charging_network_usage_!$I6046&lt;=10,"Low",IF(ev_charging_network_usage_!$I6046&lt;=30,"Medium","High"))</f>
        <v>Medium</v>
      </c>
      <c r="O6046" s="6" t="str">
        <f t="shared" si="381"/>
        <v>Low Satisfaction</v>
      </c>
      <c r="P6046" s="6" t="str">
        <f>IF(ev_charging_network_usage_!$H6046&lt;30,"Short Charging",IF(ev_charging_network_usage_!$H6046&lt;=60,"Medium Charging","Long Charging"))</f>
        <v>Long Charging</v>
      </c>
      <c r="Q6046" s="6">
        <f t="shared" si="380"/>
        <v>1</v>
      </c>
      <c r="R6046" s="30">
        <f t="shared" si="378"/>
        <v>0.89375000000000004</v>
      </c>
      <c r="S6046" s="28">
        <f t="shared" si="379"/>
        <v>45356</v>
      </c>
      <c r="T6046" s="28"/>
    </row>
    <row r="6047" spans="1:20" ht="13.2" x14ac:dyDescent="0.25">
      <c r="A6047" s="3" t="s">
        <v>13336</v>
      </c>
      <c r="B6047" s="3" t="s">
        <v>78</v>
      </c>
      <c r="C6047" s="3" t="s">
        <v>15</v>
      </c>
      <c r="D6047" s="3" t="s">
        <v>34</v>
      </c>
      <c r="E6047" s="3" t="s">
        <v>17</v>
      </c>
      <c r="F6047" s="3" t="s">
        <v>13337</v>
      </c>
      <c r="G6047" s="3" t="s">
        <v>13338</v>
      </c>
      <c r="H6047" s="3">
        <v>101</v>
      </c>
      <c r="I6047" s="3">
        <v>22.49</v>
      </c>
      <c r="J6047" s="3">
        <v>10</v>
      </c>
      <c r="K6047" s="3">
        <v>224.9</v>
      </c>
      <c r="L6047" s="3" t="s">
        <v>27</v>
      </c>
      <c r="M6047" s="5">
        <v>5</v>
      </c>
      <c r="N6047" s="6" t="str">
        <f>IF(ev_charging_network_usage_!$I6047&lt;=10,"Low",IF(ev_charging_network_usage_!$I6047&lt;=30,"Medium","High"))</f>
        <v>Medium</v>
      </c>
      <c r="O6047" s="6" t="str">
        <f t="shared" si="381"/>
        <v>High Satisfaction</v>
      </c>
      <c r="P6047" s="6" t="str">
        <f>IF(ev_charging_network_usage_!$H6047&lt;30,"Short Charging",IF(ev_charging_network_usage_!$H6047&lt;=60,"Medium Charging","Long Charging"))</f>
        <v>Long Charging</v>
      </c>
      <c r="Q6047" s="6">
        <f t="shared" si="380"/>
        <v>3</v>
      </c>
      <c r="R6047" s="30">
        <f t="shared" si="378"/>
        <v>0.95416666666666672</v>
      </c>
      <c r="S6047" s="28">
        <f t="shared" si="379"/>
        <v>45563</v>
      </c>
      <c r="T6047" s="28"/>
    </row>
    <row r="6048" spans="1:20" ht="13.2" x14ac:dyDescent="0.25">
      <c r="A6048" s="7" t="s">
        <v>13339</v>
      </c>
      <c r="B6048" s="7" t="s">
        <v>78</v>
      </c>
      <c r="C6048" s="7" t="s">
        <v>15</v>
      </c>
      <c r="D6048" s="7" t="s">
        <v>31</v>
      </c>
      <c r="E6048" s="7" t="s">
        <v>17</v>
      </c>
      <c r="F6048" s="7" t="s">
        <v>13340</v>
      </c>
      <c r="G6048" s="7" t="s">
        <v>13341</v>
      </c>
      <c r="H6048" s="7">
        <v>58</v>
      </c>
      <c r="I6048" s="7">
        <v>4.33</v>
      </c>
      <c r="J6048" s="7">
        <v>8</v>
      </c>
      <c r="K6048" s="7">
        <v>34.64</v>
      </c>
      <c r="L6048" s="7" t="s">
        <v>23</v>
      </c>
      <c r="M6048" s="9">
        <v>5</v>
      </c>
      <c r="N6048" s="6" t="str">
        <f>IF(ev_charging_network_usage_!$I6048&lt;=10,"Low",IF(ev_charging_network_usage_!$I6048&lt;=30,"Medium","High"))</f>
        <v>Low</v>
      </c>
      <c r="O6048" s="6" t="str">
        <f t="shared" si="381"/>
        <v>High Satisfaction</v>
      </c>
      <c r="P6048" s="6" t="str">
        <f>IF(ev_charging_network_usage_!$H6048&lt;30,"Short Charging",IF(ev_charging_network_usage_!$H6048&lt;=60,"Medium Charging","Long Charging"))</f>
        <v>Medium Charging</v>
      </c>
      <c r="Q6048" s="6">
        <f t="shared" si="380"/>
        <v>3</v>
      </c>
      <c r="R6048" s="30">
        <f t="shared" si="378"/>
        <v>0.45</v>
      </c>
      <c r="S6048" s="28">
        <f t="shared" si="379"/>
        <v>45459</v>
      </c>
      <c r="T6048" s="28"/>
    </row>
    <row r="6049" spans="1:20" ht="13.2" x14ac:dyDescent="0.25">
      <c r="A6049" s="3" t="s">
        <v>13342</v>
      </c>
      <c r="B6049" s="3" t="s">
        <v>55</v>
      </c>
      <c r="C6049" s="3" t="s">
        <v>15</v>
      </c>
      <c r="D6049" s="3" t="s">
        <v>16</v>
      </c>
      <c r="E6049" s="3" t="s">
        <v>17</v>
      </c>
      <c r="F6049" s="4">
        <v>45477.180555555555</v>
      </c>
      <c r="G6049" s="4">
        <v>45477.216666666667</v>
      </c>
      <c r="H6049" s="3">
        <v>52</v>
      </c>
      <c r="I6049" s="3">
        <v>36.18</v>
      </c>
      <c r="J6049" s="3">
        <v>8</v>
      </c>
      <c r="K6049" s="3">
        <v>289.44</v>
      </c>
      <c r="L6049" s="3" t="s">
        <v>18</v>
      </c>
      <c r="M6049" s="5">
        <v>2</v>
      </c>
      <c r="N6049" s="6" t="str">
        <f>IF(ev_charging_network_usage_!$I6049&lt;=10,"Low",IF(ev_charging_network_usage_!$I6049&lt;=30,"Medium","High"))</f>
        <v>High</v>
      </c>
      <c r="O6049" s="6" t="str">
        <f t="shared" si="381"/>
        <v>Low Satisfaction</v>
      </c>
      <c r="P6049" s="6" t="str">
        <f>IF(ev_charging_network_usage_!$H6049&lt;30,"Short Charging",IF(ev_charging_network_usage_!$H6049&lt;=60,"Medium Charging","Long Charging"))</f>
        <v>Medium Charging</v>
      </c>
      <c r="Q6049" s="6">
        <f t="shared" si="380"/>
        <v>3</v>
      </c>
      <c r="R6049" s="30">
        <f t="shared" si="378"/>
        <v>0.18055555555555555</v>
      </c>
      <c r="S6049" s="28">
        <f t="shared" si="379"/>
        <v>45477</v>
      </c>
      <c r="T6049" s="28"/>
    </row>
    <row r="6050" spans="1:20" ht="13.2" x14ac:dyDescent="0.25">
      <c r="A6050" s="7" t="s">
        <v>13343</v>
      </c>
      <c r="B6050" s="7" t="s">
        <v>29</v>
      </c>
      <c r="C6050" s="7" t="s">
        <v>21</v>
      </c>
      <c r="D6050" s="7" t="s">
        <v>16</v>
      </c>
      <c r="E6050" s="7" t="s">
        <v>35</v>
      </c>
      <c r="F6050" s="8">
        <v>45302.95</v>
      </c>
      <c r="G6050" s="8">
        <v>45302.970833333333</v>
      </c>
      <c r="H6050" s="7">
        <v>30</v>
      </c>
      <c r="I6050" s="7">
        <v>2.23</v>
      </c>
      <c r="J6050" s="7">
        <v>10</v>
      </c>
      <c r="K6050" s="7">
        <v>22.3</v>
      </c>
      <c r="L6050" s="7" t="s">
        <v>27</v>
      </c>
      <c r="M6050" s="9">
        <v>4</v>
      </c>
      <c r="N6050" s="6" t="str">
        <f>IF(ev_charging_network_usage_!$I6050&lt;=10,"Low",IF(ev_charging_network_usage_!$I6050&lt;=30,"Medium","High"))</f>
        <v>Low</v>
      </c>
      <c r="O6050" s="6" t="str">
        <f t="shared" si="381"/>
        <v>Medium Satisfaction</v>
      </c>
      <c r="P6050" s="6" t="str">
        <f>IF(ev_charging_network_usage_!$H6050&lt;30,"Short Charging",IF(ev_charging_network_usage_!$H6050&lt;=60,"Medium Charging","Long Charging"))</f>
        <v>Medium Charging</v>
      </c>
      <c r="Q6050" s="6">
        <f t="shared" si="380"/>
        <v>1</v>
      </c>
      <c r="R6050" s="30">
        <f t="shared" si="378"/>
        <v>0.95</v>
      </c>
      <c r="S6050" s="28">
        <f t="shared" si="379"/>
        <v>45302</v>
      </c>
      <c r="T6050" s="28"/>
    </row>
    <row r="6051" spans="1:20" ht="13.2" x14ac:dyDescent="0.25">
      <c r="A6051" s="3" t="s">
        <v>13344</v>
      </c>
      <c r="B6051" s="3" t="s">
        <v>20</v>
      </c>
      <c r="C6051" s="3" t="s">
        <v>30</v>
      </c>
      <c r="D6051" s="3" t="s">
        <v>16</v>
      </c>
      <c r="E6051" s="3" t="s">
        <v>17</v>
      </c>
      <c r="F6051" s="4">
        <v>45112.527083333334</v>
      </c>
      <c r="G6051" s="4">
        <v>45112.601388888892</v>
      </c>
      <c r="H6051" s="3">
        <v>107</v>
      </c>
      <c r="I6051" s="3">
        <v>20.63</v>
      </c>
      <c r="J6051" s="3">
        <v>15</v>
      </c>
      <c r="K6051" s="3">
        <v>309.45</v>
      </c>
      <c r="L6051" s="3" t="s">
        <v>23</v>
      </c>
      <c r="M6051" s="5">
        <v>2</v>
      </c>
      <c r="N6051" s="6" t="str">
        <f>IF(ev_charging_network_usage_!$I6051&lt;=10,"Low",IF(ev_charging_network_usage_!$I6051&lt;=30,"Medium","High"))</f>
        <v>Medium</v>
      </c>
      <c r="O6051" s="6" t="str">
        <f t="shared" si="381"/>
        <v>Low Satisfaction</v>
      </c>
      <c r="P6051" s="6" t="str">
        <f>IF(ev_charging_network_usage_!$H6051&lt;30,"Short Charging",IF(ev_charging_network_usage_!$H6051&lt;=60,"Medium Charging","Long Charging"))</f>
        <v>Long Charging</v>
      </c>
      <c r="Q6051" s="6">
        <f t="shared" si="380"/>
        <v>2</v>
      </c>
      <c r="R6051" s="30">
        <f t="shared" si="378"/>
        <v>0.52708333333333335</v>
      </c>
      <c r="S6051" s="28">
        <f t="shared" si="379"/>
        <v>45112</v>
      </c>
      <c r="T6051" s="28"/>
    </row>
    <row r="6052" spans="1:20" ht="13.2" x14ac:dyDescent="0.25">
      <c r="A6052" s="7" t="s">
        <v>13345</v>
      </c>
      <c r="B6052" s="7" t="s">
        <v>20</v>
      </c>
      <c r="C6052" s="7" t="s">
        <v>21</v>
      </c>
      <c r="D6052" s="7" t="s">
        <v>16</v>
      </c>
      <c r="E6052" s="7" t="s">
        <v>17</v>
      </c>
      <c r="F6052" s="7" t="s">
        <v>13346</v>
      </c>
      <c r="G6052" s="7" t="s">
        <v>13347</v>
      </c>
      <c r="H6052" s="7">
        <v>93</v>
      </c>
      <c r="I6052" s="7">
        <v>2.72</v>
      </c>
      <c r="J6052" s="7">
        <v>10</v>
      </c>
      <c r="K6052" s="7">
        <v>27.2</v>
      </c>
      <c r="L6052" s="7" t="s">
        <v>27</v>
      </c>
      <c r="M6052" s="9">
        <v>1</v>
      </c>
      <c r="N6052" s="6" t="str">
        <f>IF(ev_charging_network_usage_!$I6052&lt;=10,"Low",IF(ev_charging_network_usage_!$I6052&lt;=30,"Medium","High"))</f>
        <v>Low</v>
      </c>
      <c r="O6052" s="6" t="str">
        <f t="shared" si="381"/>
        <v>Low Satisfaction</v>
      </c>
      <c r="P6052" s="6" t="str">
        <f>IF(ev_charging_network_usage_!$H6052&lt;30,"Short Charging",IF(ev_charging_network_usage_!$H6052&lt;=60,"Medium Charging","Long Charging"))</f>
        <v>Long Charging</v>
      </c>
      <c r="Q6052" s="6">
        <f t="shared" si="380"/>
        <v>1</v>
      </c>
      <c r="R6052" s="30">
        <f t="shared" si="378"/>
        <v>0.40972222222222221</v>
      </c>
      <c r="S6052" s="28">
        <f t="shared" si="379"/>
        <v>45159</v>
      </c>
      <c r="T6052" s="28"/>
    </row>
    <row r="6053" spans="1:20" ht="13.2" x14ac:dyDescent="0.25">
      <c r="A6053" s="3" t="s">
        <v>13348</v>
      </c>
      <c r="B6053" s="3" t="s">
        <v>20</v>
      </c>
      <c r="C6053" s="3" t="s">
        <v>30</v>
      </c>
      <c r="D6053" s="3" t="s">
        <v>34</v>
      </c>
      <c r="E6053" s="3" t="s">
        <v>35</v>
      </c>
      <c r="F6053" s="4">
        <v>44928.147916666669</v>
      </c>
      <c r="G6053" s="4">
        <v>44928.183333333334</v>
      </c>
      <c r="H6053" s="3">
        <v>51</v>
      </c>
      <c r="I6053" s="3">
        <v>26.07</v>
      </c>
      <c r="J6053" s="3">
        <v>8</v>
      </c>
      <c r="K6053" s="3">
        <v>208.56</v>
      </c>
      <c r="L6053" s="3" t="s">
        <v>27</v>
      </c>
      <c r="M6053" s="5">
        <v>5</v>
      </c>
      <c r="N6053" s="6" t="str">
        <f>IF(ev_charging_network_usage_!$I6053&lt;=10,"Low",IF(ev_charging_network_usage_!$I6053&lt;=30,"Medium","High"))</f>
        <v>Medium</v>
      </c>
      <c r="O6053" s="6" t="str">
        <f t="shared" si="381"/>
        <v>High Satisfaction</v>
      </c>
      <c r="P6053" s="6" t="str">
        <f>IF(ev_charging_network_usage_!$H6053&lt;30,"Short Charging",IF(ev_charging_network_usage_!$H6053&lt;=60,"Medium Charging","Long Charging"))</f>
        <v>Medium Charging</v>
      </c>
      <c r="Q6053" s="6">
        <f t="shared" si="380"/>
        <v>2</v>
      </c>
      <c r="R6053" s="30">
        <f t="shared" si="378"/>
        <v>0.14791666666666667</v>
      </c>
      <c r="S6053" s="28">
        <f t="shared" si="379"/>
        <v>44928</v>
      </c>
      <c r="T6053" s="28"/>
    </row>
    <row r="6054" spans="1:20" ht="13.2" x14ac:dyDescent="0.25">
      <c r="A6054" s="7" t="s">
        <v>13349</v>
      </c>
      <c r="B6054" s="7" t="s">
        <v>78</v>
      </c>
      <c r="C6054" s="7" t="s">
        <v>15</v>
      </c>
      <c r="D6054" s="7" t="s">
        <v>16</v>
      </c>
      <c r="E6054" s="7" t="s">
        <v>35</v>
      </c>
      <c r="F6054" s="8">
        <v>44992.783333333333</v>
      </c>
      <c r="G6054" s="8">
        <v>44992.84097222222</v>
      </c>
      <c r="H6054" s="7">
        <v>83</v>
      </c>
      <c r="I6054" s="7">
        <v>35.909999999999997</v>
      </c>
      <c r="J6054" s="7">
        <v>8</v>
      </c>
      <c r="K6054" s="7">
        <v>287.27999999999997</v>
      </c>
      <c r="L6054" s="7" t="s">
        <v>27</v>
      </c>
      <c r="M6054" s="9">
        <v>4</v>
      </c>
      <c r="N6054" s="6" t="str">
        <f>IF(ev_charging_network_usage_!$I6054&lt;=10,"Low",IF(ev_charging_network_usage_!$I6054&lt;=30,"Medium","High"))</f>
        <v>High</v>
      </c>
      <c r="O6054" s="6" t="str">
        <f t="shared" si="381"/>
        <v>Medium Satisfaction</v>
      </c>
      <c r="P6054" s="6" t="str">
        <f>IF(ev_charging_network_usage_!$H6054&lt;30,"Short Charging",IF(ev_charging_network_usage_!$H6054&lt;=60,"Medium Charging","Long Charging"))</f>
        <v>Long Charging</v>
      </c>
      <c r="Q6054" s="6">
        <f t="shared" si="380"/>
        <v>3</v>
      </c>
      <c r="R6054" s="30">
        <f t="shared" si="378"/>
        <v>0.78333333333333333</v>
      </c>
      <c r="S6054" s="28">
        <f t="shared" si="379"/>
        <v>44992</v>
      </c>
      <c r="T6054" s="28"/>
    </row>
    <row r="6055" spans="1:20" ht="13.2" x14ac:dyDescent="0.25">
      <c r="A6055" s="3" t="s">
        <v>13350</v>
      </c>
      <c r="B6055" s="3" t="s">
        <v>55</v>
      </c>
      <c r="C6055" s="3" t="s">
        <v>15</v>
      </c>
      <c r="D6055" s="3" t="s">
        <v>31</v>
      </c>
      <c r="E6055" s="3" t="s">
        <v>17</v>
      </c>
      <c r="F6055" s="3" t="s">
        <v>13351</v>
      </c>
      <c r="G6055" s="3" t="s">
        <v>13352</v>
      </c>
      <c r="H6055" s="3">
        <v>50</v>
      </c>
      <c r="I6055" s="3">
        <v>13.63</v>
      </c>
      <c r="J6055" s="3">
        <v>8</v>
      </c>
      <c r="K6055" s="3">
        <v>109.04</v>
      </c>
      <c r="L6055" s="3" t="s">
        <v>38</v>
      </c>
      <c r="M6055" s="5">
        <v>3</v>
      </c>
      <c r="N6055" s="6" t="str">
        <f>IF(ev_charging_network_usage_!$I6055&lt;=10,"Low",IF(ev_charging_network_usage_!$I6055&lt;=30,"Medium","High"))</f>
        <v>Medium</v>
      </c>
      <c r="O6055" s="6" t="str">
        <f t="shared" si="381"/>
        <v>Medium Satisfaction</v>
      </c>
      <c r="P6055" s="6" t="str">
        <f>IF(ev_charging_network_usage_!$H6055&lt;30,"Short Charging",IF(ev_charging_network_usage_!$H6055&lt;=60,"Medium Charging","Long Charging"))</f>
        <v>Medium Charging</v>
      </c>
      <c r="Q6055" s="6">
        <f t="shared" si="380"/>
        <v>3</v>
      </c>
      <c r="R6055" s="30">
        <f t="shared" si="378"/>
        <v>0.53194444444444444</v>
      </c>
      <c r="S6055" s="28">
        <f t="shared" si="379"/>
        <v>45012</v>
      </c>
      <c r="T6055" s="28"/>
    </row>
    <row r="6056" spans="1:20" ht="13.2" x14ac:dyDescent="0.25">
      <c r="A6056" s="7" t="s">
        <v>13353</v>
      </c>
      <c r="B6056" s="7" t="s">
        <v>29</v>
      </c>
      <c r="C6056" s="7" t="s">
        <v>15</v>
      </c>
      <c r="D6056" s="7" t="s">
        <v>31</v>
      </c>
      <c r="E6056" s="7" t="s">
        <v>35</v>
      </c>
      <c r="F6056" s="7" t="s">
        <v>13354</v>
      </c>
      <c r="G6056" s="7" t="s">
        <v>13355</v>
      </c>
      <c r="H6056" s="7">
        <v>39</v>
      </c>
      <c r="I6056" s="7">
        <v>56.72</v>
      </c>
      <c r="J6056" s="7">
        <v>12</v>
      </c>
      <c r="K6056" s="7">
        <v>680.64</v>
      </c>
      <c r="L6056" s="7" t="s">
        <v>18</v>
      </c>
      <c r="M6056" s="9">
        <v>4</v>
      </c>
      <c r="N6056" s="6" t="str">
        <f>IF(ev_charging_network_usage_!$I6056&lt;=10,"Low",IF(ev_charging_network_usage_!$I6056&lt;=30,"Medium","High"))</f>
        <v>High</v>
      </c>
      <c r="O6056" s="6" t="str">
        <f t="shared" si="381"/>
        <v>Medium Satisfaction</v>
      </c>
      <c r="P6056" s="6" t="str">
        <f>IF(ev_charging_network_usage_!$H6056&lt;30,"Short Charging",IF(ev_charging_network_usage_!$H6056&lt;=60,"Medium Charging","Long Charging"))</f>
        <v>Medium Charging</v>
      </c>
      <c r="Q6056" s="6">
        <f t="shared" si="380"/>
        <v>3</v>
      </c>
      <c r="R6056" s="30">
        <f t="shared" si="378"/>
        <v>9.7222222222222224E-3</v>
      </c>
      <c r="S6056" s="28">
        <f t="shared" si="379"/>
        <v>45550</v>
      </c>
      <c r="T6056" s="28"/>
    </row>
    <row r="6057" spans="1:20" ht="13.2" x14ac:dyDescent="0.25">
      <c r="A6057" s="3" t="s">
        <v>13356</v>
      </c>
      <c r="B6057" s="3" t="s">
        <v>78</v>
      </c>
      <c r="C6057" s="3" t="s">
        <v>30</v>
      </c>
      <c r="D6057" s="3" t="s">
        <v>22</v>
      </c>
      <c r="E6057" s="3" t="s">
        <v>35</v>
      </c>
      <c r="F6057" s="4">
        <v>45144.617361111108</v>
      </c>
      <c r="G6057" s="4">
        <v>45144.643055555556</v>
      </c>
      <c r="H6057" s="3">
        <v>37</v>
      </c>
      <c r="I6057" s="3">
        <v>36.25</v>
      </c>
      <c r="J6057" s="3">
        <v>10</v>
      </c>
      <c r="K6057" s="3">
        <v>362.5</v>
      </c>
      <c r="L6057" s="3" t="s">
        <v>18</v>
      </c>
      <c r="M6057" s="5">
        <v>3</v>
      </c>
      <c r="N6057" s="6" t="str">
        <f>IF(ev_charging_network_usage_!$I6057&lt;=10,"Low",IF(ev_charging_network_usage_!$I6057&lt;=30,"Medium","High"))</f>
        <v>High</v>
      </c>
      <c r="O6057" s="6" t="str">
        <f t="shared" si="381"/>
        <v>Medium Satisfaction</v>
      </c>
      <c r="P6057" s="6" t="str">
        <f>IF(ev_charging_network_usage_!$H6057&lt;30,"Short Charging",IF(ev_charging_network_usage_!$H6057&lt;=60,"Medium Charging","Long Charging"))</f>
        <v>Medium Charging</v>
      </c>
      <c r="Q6057" s="6">
        <f t="shared" si="380"/>
        <v>2</v>
      </c>
      <c r="R6057" s="30">
        <f t="shared" si="378"/>
        <v>0.61736111111111114</v>
      </c>
      <c r="S6057" s="28">
        <f t="shared" si="379"/>
        <v>45144</v>
      </c>
      <c r="T6057" s="28"/>
    </row>
    <row r="6058" spans="1:20" ht="13.2" x14ac:dyDescent="0.25">
      <c r="A6058" s="7" t="s">
        <v>13357</v>
      </c>
      <c r="B6058" s="7" t="s">
        <v>20</v>
      </c>
      <c r="C6058" s="7" t="s">
        <v>30</v>
      </c>
      <c r="D6058" s="7" t="s">
        <v>22</v>
      </c>
      <c r="E6058" s="7" t="s">
        <v>17</v>
      </c>
      <c r="F6058" s="7" t="s">
        <v>13358</v>
      </c>
      <c r="G6058" s="7" t="s">
        <v>13359</v>
      </c>
      <c r="H6058" s="7">
        <v>48</v>
      </c>
      <c r="I6058" s="7">
        <v>15.73</v>
      </c>
      <c r="J6058" s="7">
        <v>12</v>
      </c>
      <c r="K6058" s="7">
        <v>188.76</v>
      </c>
      <c r="L6058" s="7" t="s">
        <v>38</v>
      </c>
      <c r="M6058" s="9">
        <v>1</v>
      </c>
      <c r="N6058" s="6" t="str">
        <f>IF(ev_charging_network_usage_!$I6058&lt;=10,"Low",IF(ev_charging_network_usage_!$I6058&lt;=30,"Medium","High"))</f>
        <v>Medium</v>
      </c>
      <c r="O6058" s="6" t="str">
        <f t="shared" si="381"/>
        <v>Low Satisfaction</v>
      </c>
      <c r="P6058" s="6" t="str">
        <f>IF(ev_charging_network_usage_!$H6058&lt;30,"Short Charging",IF(ev_charging_network_usage_!$H6058&lt;=60,"Medium Charging","Long Charging"))</f>
        <v>Medium Charging</v>
      </c>
      <c r="Q6058" s="6">
        <f t="shared" si="380"/>
        <v>2</v>
      </c>
      <c r="R6058" s="30">
        <f t="shared" si="378"/>
        <v>0.49861111111111112</v>
      </c>
      <c r="S6058" s="28">
        <f t="shared" si="379"/>
        <v>45438</v>
      </c>
      <c r="T6058" s="28"/>
    </row>
    <row r="6059" spans="1:20" ht="13.2" x14ac:dyDescent="0.25">
      <c r="A6059" s="3" t="s">
        <v>13360</v>
      </c>
      <c r="B6059" s="3" t="s">
        <v>20</v>
      </c>
      <c r="C6059" s="3" t="s">
        <v>30</v>
      </c>
      <c r="D6059" s="3" t="s">
        <v>16</v>
      </c>
      <c r="E6059" s="3" t="s">
        <v>17</v>
      </c>
      <c r="F6059" s="3" t="s">
        <v>13361</v>
      </c>
      <c r="G6059" s="3" t="s">
        <v>13362</v>
      </c>
      <c r="H6059" s="3">
        <v>16</v>
      </c>
      <c r="I6059" s="3">
        <v>57.19</v>
      </c>
      <c r="J6059" s="3">
        <v>12</v>
      </c>
      <c r="K6059" s="3">
        <v>686.28</v>
      </c>
      <c r="L6059" s="3" t="s">
        <v>38</v>
      </c>
      <c r="M6059" s="5">
        <v>2</v>
      </c>
      <c r="N6059" s="6" t="str">
        <f>IF(ev_charging_network_usage_!$I6059&lt;=10,"Low",IF(ev_charging_network_usage_!$I6059&lt;=30,"Medium","High"))</f>
        <v>High</v>
      </c>
      <c r="O6059" s="6" t="str">
        <f t="shared" si="381"/>
        <v>Low Satisfaction</v>
      </c>
      <c r="P6059" s="6" t="str">
        <f>IF(ev_charging_network_usage_!$H6059&lt;30,"Short Charging",IF(ev_charging_network_usage_!$H6059&lt;=60,"Medium Charging","Long Charging"))</f>
        <v>Short Charging</v>
      </c>
      <c r="Q6059" s="6">
        <f t="shared" si="380"/>
        <v>2</v>
      </c>
      <c r="R6059" s="30">
        <f t="shared" si="378"/>
        <v>0.39444444444444443</v>
      </c>
      <c r="S6059" s="28">
        <f t="shared" si="379"/>
        <v>45164</v>
      </c>
      <c r="T6059" s="28"/>
    </row>
    <row r="6060" spans="1:20" ht="13.2" x14ac:dyDescent="0.25">
      <c r="A6060" s="7" t="s">
        <v>13363</v>
      </c>
      <c r="B6060" s="7" t="s">
        <v>43</v>
      </c>
      <c r="C6060" s="7" t="s">
        <v>21</v>
      </c>
      <c r="D6060" s="7" t="s">
        <v>22</v>
      </c>
      <c r="E6060" s="7" t="s">
        <v>17</v>
      </c>
      <c r="F6060" s="8">
        <v>45235.578472222223</v>
      </c>
      <c r="G6060" s="8">
        <v>45235.594444444447</v>
      </c>
      <c r="H6060" s="7">
        <v>23</v>
      </c>
      <c r="I6060" s="7">
        <v>36.65</v>
      </c>
      <c r="J6060" s="7">
        <v>15</v>
      </c>
      <c r="K6060" s="7">
        <v>549.75</v>
      </c>
      <c r="L6060" s="7" t="s">
        <v>23</v>
      </c>
      <c r="M6060" s="9">
        <v>3</v>
      </c>
      <c r="N6060" s="6" t="str">
        <f>IF(ev_charging_network_usage_!$I6060&lt;=10,"Low",IF(ev_charging_network_usage_!$I6060&lt;=30,"Medium","High"))</f>
        <v>High</v>
      </c>
      <c r="O6060" s="6" t="str">
        <f t="shared" si="381"/>
        <v>Medium Satisfaction</v>
      </c>
      <c r="P6060" s="6" t="str">
        <f>IF(ev_charging_network_usage_!$H6060&lt;30,"Short Charging",IF(ev_charging_network_usage_!$H6060&lt;=60,"Medium Charging","Long Charging"))</f>
        <v>Short Charging</v>
      </c>
      <c r="Q6060" s="6">
        <f t="shared" si="380"/>
        <v>1</v>
      </c>
      <c r="R6060" s="30">
        <f t="shared" si="378"/>
        <v>0.57847222222222228</v>
      </c>
      <c r="S6060" s="28">
        <f t="shared" si="379"/>
        <v>45235</v>
      </c>
      <c r="T6060" s="28"/>
    </row>
    <row r="6061" spans="1:20" ht="13.2" x14ac:dyDescent="0.25">
      <c r="A6061" s="3" t="s">
        <v>13364</v>
      </c>
      <c r="B6061" s="3" t="s">
        <v>43</v>
      </c>
      <c r="C6061" s="3" t="s">
        <v>21</v>
      </c>
      <c r="D6061" s="3" t="s">
        <v>34</v>
      </c>
      <c r="E6061" s="3" t="s">
        <v>35</v>
      </c>
      <c r="F6061" s="3" t="s">
        <v>13365</v>
      </c>
      <c r="G6061" s="3" t="s">
        <v>13366</v>
      </c>
      <c r="H6061" s="3">
        <v>54</v>
      </c>
      <c r="I6061" s="3">
        <v>27.8</v>
      </c>
      <c r="J6061" s="3">
        <v>8</v>
      </c>
      <c r="K6061" s="3">
        <v>222.4</v>
      </c>
      <c r="L6061" s="3" t="s">
        <v>38</v>
      </c>
      <c r="M6061" s="5">
        <v>2</v>
      </c>
      <c r="N6061" s="6" t="str">
        <f>IF(ev_charging_network_usage_!$I6061&lt;=10,"Low",IF(ev_charging_network_usage_!$I6061&lt;=30,"Medium","High"))</f>
        <v>Medium</v>
      </c>
      <c r="O6061" s="6" t="str">
        <f t="shared" si="381"/>
        <v>Low Satisfaction</v>
      </c>
      <c r="P6061" s="6" t="str">
        <f>IF(ev_charging_network_usage_!$H6061&lt;30,"Short Charging",IF(ev_charging_network_usage_!$H6061&lt;=60,"Medium Charging","Long Charging"))</f>
        <v>Medium Charging</v>
      </c>
      <c r="Q6061" s="6">
        <f t="shared" si="380"/>
        <v>1</v>
      </c>
      <c r="R6061" s="30">
        <f t="shared" si="378"/>
        <v>2.9861111111111113E-2</v>
      </c>
      <c r="S6061" s="28">
        <f t="shared" si="379"/>
        <v>45410</v>
      </c>
      <c r="T6061" s="28"/>
    </row>
    <row r="6062" spans="1:20" ht="13.2" x14ac:dyDescent="0.25">
      <c r="A6062" s="7" t="s">
        <v>13367</v>
      </c>
      <c r="B6062" s="7" t="s">
        <v>29</v>
      </c>
      <c r="C6062" s="7" t="s">
        <v>15</v>
      </c>
      <c r="D6062" s="7" t="s">
        <v>34</v>
      </c>
      <c r="E6062" s="7" t="s">
        <v>17</v>
      </c>
      <c r="F6062" s="8">
        <v>45392.604166666664</v>
      </c>
      <c r="G6062" s="8">
        <v>45392.615972222222</v>
      </c>
      <c r="H6062" s="7">
        <v>17</v>
      </c>
      <c r="I6062" s="7">
        <v>49.89</v>
      </c>
      <c r="J6062" s="7">
        <v>8</v>
      </c>
      <c r="K6062" s="7">
        <v>399.12</v>
      </c>
      <c r="L6062" s="7" t="s">
        <v>23</v>
      </c>
      <c r="M6062" s="9">
        <v>3</v>
      </c>
      <c r="N6062" s="6" t="str">
        <f>IF(ev_charging_network_usage_!$I6062&lt;=10,"Low",IF(ev_charging_network_usage_!$I6062&lt;=30,"Medium","High"))</f>
        <v>High</v>
      </c>
      <c r="O6062" s="6" t="str">
        <f t="shared" si="381"/>
        <v>Medium Satisfaction</v>
      </c>
      <c r="P6062" s="6" t="str">
        <f>IF(ev_charging_network_usage_!$H6062&lt;30,"Short Charging",IF(ev_charging_network_usage_!$H6062&lt;=60,"Medium Charging","Long Charging"))</f>
        <v>Short Charging</v>
      </c>
      <c r="Q6062" s="6">
        <f t="shared" si="380"/>
        <v>3</v>
      </c>
      <c r="R6062" s="30">
        <f t="shared" si="378"/>
        <v>0.60416666666666663</v>
      </c>
      <c r="S6062" s="28">
        <f t="shared" si="379"/>
        <v>45392</v>
      </c>
      <c r="T6062" s="28"/>
    </row>
    <row r="6063" spans="1:20" ht="13.2" x14ac:dyDescent="0.25">
      <c r="A6063" s="3" t="s">
        <v>13368</v>
      </c>
      <c r="B6063" s="3" t="s">
        <v>43</v>
      </c>
      <c r="C6063" s="3" t="s">
        <v>15</v>
      </c>
      <c r="D6063" s="3" t="s">
        <v>31</v>
      </c>
      <c r="E6063" s="3" t="s">
        <v>35</v>
      </c>
      <c r="F6063" s="3" t="s">
        <v>13369</v>
      </c>
      <c r="G6063" s="3" t="s">
        <v>13370</v>
      </c>
      <c r="H6063" s="3">
        <v>26</v>
      </c>
      <c r="I6063" s="3">
        <v>19.39</v>
      </c>
      <c r="J6063" s="3">
        <v>15</v>
      </c>
      <c r="K6063" s="3">
        <v>290.85000000000002</v>
      </c>
      <c r="L6063" s="3" t="s">
        <v>27</v>
      </c>
      <c r="M6063" s="5">
        <v>1</v>
      </c>
      <c r="N6063" s="6" t="str">
        <f>IF(ev_charging_network_usage_!$I6063&lt;=10,"Low",IF(ev_charging_network_usage_!$I6063&lt;=30,"Medium","High"))</f>
        <v>Medium</v>
      </c>
      <c r="O6063" s="6" t="str">
        <f t="shared" si="381"/>
        <v>Low Satisfaction</v>
      </c>
      <c r="P6063" s="6" t="str">
        <f>IF(ev_charging_network_usage_!$H6063&lt;30,"Short Charging",IF(ev_charging_network_usage_!$H6063&lt;=60,"Medium Charging","Long Charging"))</f>
        <v>Short Charging</v>
      </c>
      <c r="Q6063" s="6">
        <f t="shared" si="380"/>
        <v>3</v>
      </c>
      <c r="R6063" s="30">
        <f t="shared" si="378"/>
        <v>0.59861111111111109</v>
      </c>
      <c r="S6063" s="28">
        <f t="shared" si="379"/>
        <v>45398</v>
      </c>
      <c r="T6063" s="28"/>
    </row>
    <row r="6064" spans="1:20" ht="13.2" x14ac:dyDescent="0.25">
      <c r="A6064" s="7" t="s">
        <v>13371</v>
      </c>
      <c r="B6064" s="7" t="s">
        <v>14</v>
      </c>
      <c r="C6064" s="7" t="s">
        <v>30</v>
      </c>
      <c r="D6064" s="7" t="s">
        <v>34</v>
      </c>
      <c r="E6064" s="7" t="s">
        <v>17</v>
      </c>
      <c r="F6064" s="7" t="s">
        <v>13372</v>
      </c>
      <c r="G6064" s="7" t="s">
        <v>13373</v>
      </c>
      <c r="H6064" s="7">
        <v>102</v>
      </c>
      <c r="I6064" s="7">
        <v>59.07</v>
      </c>
      <c r="J6064" s="7">
        <v>8</v>
      </c>
      <c r="K6064" s="7">
        <v>472.56</v>
      </c>
      <c r="L6064" s="7" t="s">
        <v>23</v>
      </c>
      <c r="M6064" s="9">
        <v>1</v>
      </c>
      <c r="N6064" s="6" t="str">
        <f>IF(ev_charging_network_usage_!$I6064&lt;=10,"Low",IF(ev_charging_network_usage_!$I6064&lt;=30,"Medium","High"))</f>
        <v>High</v>
      </c>
      <c r="O6064" s="6" t="str">
        <f t="shared" si="381"/>
        <v>Low Satisfaction</v>
      </c>
      <c r="P6064" s="6" t="str">
        <f>IF(ev_charging_network_usage_!$H6064&lt;30,"Short Charging",IF(ev_charging_network_usage_!$H6064&lt;=60,"Medium Charging","Long Charging"))</f>
        <v>Long Charging</v>
      </c>
      <c r="Q6064" s="6">
        <f t="shared" si="380"/>
        <v>2</v>
      </c>
      <c r="R6064" s="30">
        <f t="shared" si="378"/>
        <v>0.32569444444444445</v>
      </c>
      <c r="S6064" s="28">
        <f t="shared" si="379"/>
        <v>45163</v>
      </c>
      <c r="T6064" s="28"/>
    </row>
    <row r="6065" spans="1:20" ht="13.2" x14ac:dyDescent="0.25">
      <c r="A6065" s="3" t="s">
        <v>13374</v>
      </c>
      <c r="B6065" s="3" t="s">
        <v>48</v>
      </c>
      <c r="C6065" s="3" t="s">
        <v>30</v>
      </c>
      <c r="D6065" s="3" t="s">
        <v>34</v>
      </c>
      <c r="E6065" s="3" t="s">
        <v>17</v>
      </c>
      <c r="F6065" s="4">
        <v>45053.930555555555</v>
      </c>
      <c r="G6065" s="4">
        <v>45053.988888888889</v>
      </c>
      <c r="H6065" s="3">
        <v>84</v>
      </c>
      <c r="I6065" s="3">
        <v>27.77</v>
      </c>
      <c r="J6065" s="3">
        <v>10</v>
      </c>
      <c r="K6065" s="3">
        <v>277.7</v>
      </c>
      <c r="L6065" s="3" t="s">
        <v>18</v>
      </c>
      <c r="M6065" s="5">
        <v>2</v>
      </c>
      <c r="N6065" s="6" t="str">
        <f>IF(ev_charging_network_usage_!$I6065&lt;=10,"Low",IF(ev_charging_network_usage_!$I6065&lt;=30,"Medium","High"))</f>
        <v>Medium</v>
      </c>
      <c r="O6065" s="6" t="str">
        <f t="shared" si="381"/>
        <v>Low Satisfaction</v>
      </c>
      <c r="P6065" s="6" t="str">
        <f>IF(ev_charging_network_usage_!$H6065&lt;30,"Short Charging",IF(ev_charging_network_usage_!$H6065&lt;=60,"Medium Charging","Long Charging"))</f>
        <v>Long Charging</v>
      </c>
      <c r="Q6065" s="6">
        <f t="shared" si="380"/>
        <v>2</v>
      </c>
      <c r="R6065" s="30">
        <f t="shared" si="378"/>
        <v>0.93055555555555558</v>
      </c>
      <c r="S6065" s="28">
        <f t="shared" si="379"/>
        <v>45053</v>
      </c>
      <c r="T6065" s="28"/>
    </row>
    <row r="6066" spans="1:20" ht="13.2" x14ac:dyDescent="0.25">
      <c r="A6066" s="7" t="s">
        <v>13375</v>
      </c>
      <c r="B6066" s="7" t="s">
        <v>29</v>
      </c>
      <c r="C6066" s="7" t="s">
        <v>21</v>
      </c>
      <c r="D6066" s="7" t="s">
        <v>22</v>
      </c>
      <c r="E6066" s="7" t="s">
        <v>35</v>
      </c>
      <c r="F6066" s="7" t="s">
        <v>13376</v>
      </c>
      <c r="G6066" s="7" t="s">
        <v>13377</v>
      </c>
      <c r="H6066" s="7">
        <v>80</v>
      </c>
      <c r="I6066" s="7">
        <v>39.700000000000003</v>
      </c>
      <c r="J6066" s="7">
        <v>15</v>
      </c>
      <c r="K6066" s="7">
        <v>595.5</v>
      </c>
      <c r="L6066" s="7" t="s">
        <v>23</v>
      </c>
      <c r="M6066" s="9">
        <v>2</v>
      </c>
      <c r="N6066" s="6" t="str">
        <f>IF(ev_charging_network_usage_!$I6066&lt;=10,"Low",IF(ev_charging_network_usage_!$I6066&lt;=30,"Medium","High"))</f>
        <v>High</v>
      </c>
      <c r="O6066" s="6" t="str">
        <f t="shared" si="381"/>
        <v>Low Satisfaction</v>
      </c>
      <c r="P6066" s="6" t="str">
        <f>IF(ev_charging_network_usage_!$H6066&lt;30,"Short Charging",IF(ev_charging_network_usage_!$H6066&lt;=60,"Medium Charging","Long Charging"))</f>
        <v>Long Charging</v>
      </c>
      <c r="Q6066" s="6">
        <f t="shared" si="380"/>
        <v>1</v>
      </c>
      <c r="R6066" s="30">
        <f t="shared" si="378"/>
        <v>9.0972222222222218E-2</v>
      </c>
      <c r="S6066" s="28">
        <f t="shared" si="379"/>
        <v>45042</v>
      </c>
      <c r="T6066" s="28"/>
    </row>
    <row r="6067" spans="1:20" ht="13.2" x14ac:dyDescent="0.25">
      <c r="A6067" s="3" t="s">
        <v>13378</v>
      </c>
      <c r="B6067" s="3" t="s">
        <v>55</v>
      </c>
      <c r="C6067" s="3" t="s">
        <v>30</v>
      </c>
      <c r="D6067" s="3" t="s">
        <v>22</v>
      </c>
      <c r="E6067" s="3" t="s">
        <v>17</v>
      </c>
      <c r="F6067" s="3" t="s">
        <v>13379</v>
      </c>
      <c r="G6067" s="3" t="s">
        <v>13380</v>
      </c>
      <c r="H6067" s="3">
        <v>97</v>
      </c>
      <c r="I6067" s="3">
        <v>27.57</v>
      </c>
      <c r="J6067" s="3">
        <v>12</v>
      </c>
      <c r="K6067" s="3">
        <v>330.84</v>
      </c>
      <c r="L6067" s="3" t="s">
        <v>27</v>
      </c>
      <c r="M6067" s="5">
        <v>4</v>
      </c>
      <c r="N6067" s="6" t="str">
        <f>IF(ev_charging_network_usage_!$I6067&lt;=10,"Low",IF(ev_charging_network_usage_!$I6067&lt;=30,"Medium","High"))</f>
        <v>Medium</v>
      </c>
      <c r="O6067" s="6" t="str">
        <f t="shared" si="381"/>
        <v>Medium Satisfaction</v>
      </c>
      <c r="P6067" s="6" t="str">
        <f>IF(ev_charging_network_usage_!$H6067&lt;30,"Short Charging",IF(ev_charging_network_usage_!$H6067&lt;=60,"Medium Charging","Long Charging"))</f>
        <v>Long Charging</v>
      </c>
      <c r="Q6067" s="6">
        <f t="shared" si="380"/>
        <v>2</v>
      </c>
      <c r="R6067" s="30">
        <f t="shared" si="378"/>
        <v>0.11874999999999999</v>
      </c>
      <c r="S6067" s="28">
        <f t="shared" si="379"/>
        <v>45273</v>
      </c>
      <c r="T6067" s="28"/>
    </row>
    <row r="6068" spans="1:20" ht="13.2" x14ac:dyDescent="0.25">
      <c r="A6068" s="7" t="s">
        <v>13381</v>
      </c>
      <c r="B6068" s="7" t="s">
        <v>59</v>
      </c>
      <c r="C6068" s="7" t="s">
        <v>30</v>
      </c>
      <c r="D6068" s="7" t="s">
        <v>31</v>
      </c>
      <c r="E6068" s="7" t="s">
        <v>17</v>
      </c>
      <c r="F6068" s="8">
        <v>45088.25277777778</v>
      </c>
      <c r="G6068" s="8">
        <v>45088.286111111112</v>
      </c>
      <c r="H6068" s="7">
        <v>48</v>
      </c>
      <c r="I6068" s="7">
        <v>50.99</v>
      </c>
      <c r="J6068" s="7">
        <v>12</v>
      </c>
      <c r="K6068" s="7">
        <v>611.88</v>
      </c>
      <c r="L6068" s="7" t="s">
        <v>38</v>
      </c>
      <c r="M6068" s="9">
        <v>5</v>
      </c>
      <c r="N6068" s="6" t="str">
        <f>IF(ev_charging_network_usage_!$I6068&lt;=10,"Low",IF(ev_charging_network_usage_!$I6068&lt;=30,"Medium","High"))</f>
        <v>High</v>
      </c>
      <c r="O6068" s="6" t="str">
        <f t="shared" si="381"/>
        <v>High Satisfaction</v>
      </c>
      <c r="P6068" s="6" t="str">
        <f>IF(ev_charging_network_usage_!$H6068&lt;30,"Short Charging",IF(ev_charging_network_usage_!$H6068&lt;=60,"Medium Charging","Long Charging"))</f>
        <v>Medium Charging</v>
      </c>
      <c r="Q6068" s="6">
        <f t="shared" si="380"/>
        <v>2</v>
      </c>
      <c r="R6068" s="30">
        <f t="shared" si="378"/>
        <v>0.25277777777777777</v>
      </c>
      <c r="S6068" s="28">
        <f t="shared" si="379"/>
        <v>45088</v>
      </c>
      <c r="T6068" s="28"/>
    </row>
    <row r="6069" spans="1:20" ht="13.2" x14ac:dyDescent="0.25">
      <c r="A6069" s="3" t="s">
        <v>13382</v>
      </c>
      <c r="B6069" s="3" t="s">
        <v>48</v>
      </c>
      <c r="C6069" s="3" t="s">
        <v>30</v>
      </c>
      <c r="D6069" s="3" t="s">
        <v>31</v>
      </c>
      <c r="E6069" s="3" t="s">
        <v>17</v>
      </c>
      <c r="F6069" s="3" t="s">
        <v>13383</v>
      </c>
      <c r="G6069" s="3" t="s">
        <v>13384</v>
      </c>
      <c r="H6069" s="3">
        <v>16</v>
      </c>
      <c r="I6069" s="3">
        <v>49.31</v>
      </c>
      <c r="J6069" s="3">
        <v>8</v>
      </c>
      <c r="K6069" s="3">
        <v>394.48</v>
      </c>
      <c r="L6069" s="3" t="s">
        <v>18</v>
      </c>
      <c r="M6069" s="5">
        <v>1</v>
      </c>
      <c r="N6069" s="6" t="str">
        <f>IF(ev_charging_network_usage_!$I6069&lt;=10,"Low",IF(ev_charging_network_usage_!$I6069&lt;=30,"Medium","High"))</f>
        <v>High</v>
      </c>
      <c r="O6069" s="6" t="str">
        <f t="shared" si="381"/>
        <v>Low Satisfaction</v>
      </c>
      <c r="P6069" s="6" t="str">
        <f>IF(ev_charging_network_usage_!$H6069&lt;30,"Short Charging",IF(ev_charging_network_usage_!$H6069&lt;=60,"Medium Charging","Long Charging"))</f>
        <v>Short Charging</v>
      </c>
      <c r="Q6069" s="6">
        <f t="shared" si="380"/>
        <v>2</v>
      </c>
      <c r="R6069" s="30">
        <f t="shared" si="378"/>
        <v>0.30902777777777779</v>
      </c>
      <c r="S6069" s="28">
        <f t="shared" si="379"/>
        <v>44942</v>
      </c>
      <c r="T6069" s="28"/>
    </row>
    <row r="6070" spans="1:20" ht="13.2" x14ac:dyDescent="0.25">
      <c r="A6070" s="7" t="s">
        <v>13385</v>
      </c>
      <c r="B6070" s="7" t="s">
        <v>78</v>
      </c>
      <c r="C6070" s="7" t="s">
        <v>15</v>
      </c>
      <c r="D6070" s="7" t="s">
        <v>34</v>
      </c>
      <c r="E6070" s="7" t="s">
        <v>35</v>
      </c>
      <c r="F6070" s="8">
        <v>45023.129861111112</v>
      </c>
      <c r="G6070" s="8">
        <v>45023.164583333331</v>
      </c>
      <c r="H6070" s="7">
        <v>50</v>
      </c>
      <c r="I6070" s="7">
        <v>23.42</v>
      </c>
      <c r="J6070" s="7">
        <v>10</v>
      </c>
      <c r="K6070" s="7">
        <v>234.2</v>
      </c>
      <c r="L6070" s="7" t="s">
        <v>38</v>
      </c>
      <c r="M6070" s="9">
        <v>3</v>
      </c>
      <c r="N6070" s="6" t="str">
        <f>IF(ev_charging_network_usage_!$I6070&lt;=10,"Low",IF(ev_charging_network_usage_!$I6070&lt;=30,"Medium","High"))</f>
        <v>Medium</v>
      </c>
      <c r="O6070" s="6" t="str">
        <f t="shared" si="381"/>
        <v>Medium Satisfaction</v>
      </c>
      <c r="P6070" s="6" t="str">
        <f>IF(ev_charging_network_usage_!$H6070&lt;30,"Short Charging",IF(ev_charging_network_usage_!$H6070&lt;=60,"Medium Charging","Long Charging"))</f>
        <v>Medium Charging</v>
      </c>
      <c r="Q6070" s="6">
        <f t="shared" si="380"/>
        <v>3</v>
      </c>
      <c r="R6070" s="30">
        <f t="shared" si="378"/>
        <v>0.12986111111111112</v>
      </c>
      <c r="S6070" s="28">
        <f t="shared" si="379"/>
        <v>45023</v>
      </c>
      <c r="T6070" s="28"/>
    </row>
    <row r="6071" spans="1:20" ht="13.2" x14ac:dyDescent="0.25">
      <c r="A6071" s="3" t="s">
        <v>13386</v>
      </c>
      <c r="B6071" s="3" t="s">
        <v>43</v>
      </c>
      <c r="C6071" s="3" t="s">
        <v>21</v>
      </c>
      <c r="D6071" s="3" t="s">
        <v>16</v>
      </c>
      <c r="E6071" s="3" t="s">
        <v>17</v>
      </c>
      <c r="F6071" s="3" t="s">
        <v>13387</v>
      </c>
      <c r="G6071" s="3" t="s">
        <v>13388</v>
      </c>
      <c r="H6071" s="3">
        <v>74</v>
      </c>
      <c r="I6071" s="3">
        <v>35.36</v>
      </c>
      <c r="J6071" s="3">
        <v>12</v>
      </c>
      <c r="K6071" s="3">
        <v>424.32</v>
      </c>
      <c r="L6071" s="3" t="s">
        <v>18</v>
      </c>
      <c r="M6071" s="5">
        <v>1</v>
      </c>
      <c r="N6071" s="6" t="str">
        <f>IF(ev_charging_network_usage_!$I6071&lt;=10,"Low",IF(ev_charging_network_usage_!$I6071&lt;=30,"Medium","High"))</f>
        <v>High</v>
      </c>
      <c r="O6071" s="6" t="str">
        <f t="shared" si="381"/>
        <v>Low Satisfaction</v>
      </c>
      <c r="P6071" s="6" t="str">
        <f>IF(ev_charging_network_usage_!$H6071&lt;30,"Short Charging",IF(ev_charging_network_usage_!$H6071&lt;=60,"Medium Charging","Long Charging"))</f>
        <v>Long Charging</v>
      </c>
      <c r="Q6071" s="6">
        <f t="shared" si="380"/>
        <v>1</v>
      </c>
      <c r="R6071" s="30">
        <f t="shared" si="378"/>
        <v>0.44444444444444442</v>
      </c>
      <c r="S6071" s="28">
        <f t="shared" si="379"/>
        <v>45338</v>
      </c>
      <c r="T6071" s="28"/>
    </row>
    <row r="6072" spans="1:20" ht="13.2" x14ac:dyDescent="0.25">
      <c r="A6072" s="7" t="s">
        <v>13389</v>
      </c>
      <c r="B6072" s="7" t="s">
        <v>20</v>
      </c>
      <c r="C6072" s="7" t="s">
        <v>30</v>
      </c>
      <c r="D6072" s="7" t="s">
        <v>31</v>
      </c>
      <c r="E6072" s="7" t="s">
        <v>17</v>
      </c>
      <c r="F6072" s="8">
        <v>44958.440972222219</v>
      </c>
      <c r="G6072" s="8">
        <v>44958.488194444442</v>
      </c>
      <c r="H6072" s="7">
        <v>68</v>
      </c>
      <c r="I6072" s="7">
        <v>8.8800000000000008</v>
      </c>
      <c r="J6072" s="7">
        <v>15</v>
      </c>
      <c r="K6072" s="7">
        <v>133.19999999999999</v>
      </c>
      <c r="L6072" s="7" t="s">
        <v>23</v>
      </c>
      <c r="M6072" s="9">
        <v>4</v>
      </c>
      <c r="N6072" s="6" t="str">
        <f>IF(ev_charging_network_usage_!$I6072&lt;=10,"Low",IF(ev_charging_network_usage_!$I6072&lt;=30,"Medium","High"))</f>
        <v>Low</v>
      </c>
      <c r="O6072" s="6" t="str">
        <f t="shared" si="381"/>
        <v>Medium Satisfaction</v>
      </c>
      <c r="P6072" s="6" t="str">
        <f>IF(ev_charging_network_usage_!$H6072&lt;30,"Short Charging",IF(ev_charging_network_usage_!$H6072&lt;=60,"Medium Charging","Long Charging"))</f>
        <v>Long Charging</v>
      </c>
      <c r="Q6072" s="6">
        <f t="shared" si="380"/>
        <v>2</v>
      </c>
      <c r="R6072" s="30">
        <f t="shared" si="378"/>
        <v>0.44097222222222221</v>
      </c>
      <c r="S6072" s="28">
        <f t="shared" si="379"/>
        <v>44958</v>
      </c>
      <c r="T6072" s="28"/>
    </row>
    <row r="6073" spans="1:20" ht="13.2" x14ac:dyDescent="0.25">
      <c r="A6073" s="3" t="s">
        <v>13390</v>
      </c>
      <c r="B6073" s="3" t="s">
        <v>14</v>
      </c>
      <c r="C6073" s="3" t="s">
        <v>30</v>
      </c>
      <c r="D6073" s="3" t="s">
        <v>34</v>
      </c>
      <c r="E6073" s="3" t="s">
        <v>35</v>
      </c>
      <c r="F6073" s="4">
        <v>45150.134722222225</v>
      </c>
      <c r="G6073" s="4">
        <v>45150.195833333331</v>
      </c>
      <c r="H6073" s="3">
        <v>88</v>
      </c>
      <c r="I6073" s="3">
        <v>36.89</v>
      </c>
      <c r="J6073" s="3">
        <v>15</v>
      </c>
      <c r="K6073" s="3">
        <v>553.35</v>
      </c>
      <c r="L6073" s="3" t="s">
        <v>27</v>
      </c>
      <c r="M6073" s="5">
        <v>5</v>
      </c>
      <c r="N6073" s="6" t="str">
        <f>IF(ev_charging_network_usage_!$I6073&lt;=10,"Low",IF(ev_charging_network_usage_!$I6073&lt;=30,"Medium","High"))</f>
        <v>High</v>
      </c>
      <c r="O6073" s="6" t="str">
        <f t="shared" si="381"/>
        <v>High Satisfaction</v>
      </c>
      <c r="P6073" s="6" t="str">
        <f>IF(ev_charging_network_usage_!$H6073&lt;30,"Short Charging",IF(ev_charging_network_usage_!$H6073&lt;=60,"Medium Charging","Long Charging"))</f>
        <v>Long Charging</v>
      </c>
      <c r="Q6073" s="6">
        <f t="shared" si="380"/>
        <v>2</v>
      </c>
      <c r="R6073" s="30">
        <f t="shared" si="378"/>
        <v>0.13472222222222222</v>
      </c>
      <c r="S6073" s="28">
        <f t="shared" si="379"/>
        <v>45150</v>
      </c>
      <c r="T6073" s="28"/>
    </row>
    <row r="6074" spans="1:20" ht="13.2" x14ac:dyDescent="0.25">
      <c r="A6074" s="7" t="s">
        <v>13391</v>
      </c>
      <c r="B6074" s="7" t="s">
        <v>48</v>
      </c>
      <c r="C6074" s="7" t="s">
        <v>15</v>
      </c>
      <c r="D6074" s="7" t="s">
        <v>16</v>
      </c>
      <c r="E6074" s="7" t="s">
        <v>17</v>
      </c>
      <c r="F6074" s="7" t="s">
        <v>13392</v>
      </c>
      <c r="G6074" s="7" t="s">
        <v>13393</v>
      </c>
      <c r="H6074" s="7">
        <v>116</v>
      </c>
      <c r="I6074" s="7">
        <v>16.28</v>
      </c>
      <c r="J6074" s="7">
        <v>15</v>
      </c>
      <c r="K6074" s="7">
        <v>244.2</v>
      </c>
      <c r="L6074" s="7" t="s">
        <v>38</v>
      </c>
      <c r="M6074" s="9">
        <v>4</v>
      </c>
      <c r="N6074" s="6" t="str">
        <f>IF(ev_charging_network_usage_!$I6074&lt;=10,"Low",IF(ev_charging_network_usage_!$I6074&lt;=30,"Medium","High"))</f>
        <v>Medium</v>
      </c>
      <c r="O6074" s="6" t="str">
        <f t="shared" si="381"/>
        <v>Medium Satisfaction</v>
      </c>
      <c r="P6074" s="6" t="str">
        <f>IF(ev_charging_network_usage_!$H6074&lt;30,"Short Charging",IF(ev_charging_network_usage_!$H6074&lt;=60,"Medium Charging","Long Charging"))</f>
        <v>Long Charging</v>
      </c>
      <c r="Q6074" s="6">
        <f t="shared" si="380"/>
        <v>3</v>
      </c>
      <c r="R6074" s="30">
        <f t="shared" si="378"/>
        <v>0.85972222222222228</v>
      </c>
      <c r="S6074" s="28">
        <f t="shared" si="379"/>
        <v>45311</v>
      </c>
      <c r="T6074" s="28"/>
    </row>
    <row r="6075" spans="1:20" ht="13.2" x14ac:dyDescent="0.25">
      <c r="A6075" s="3" t="s">
        <v>13394</v>
      </c>
      <c r="B6075" s="3" t="s">
        <v>29</v>
      </c>
      <c r="C6075" s="3" t="s">
        <v>15</v>
      </c>
      <c r="D6075" s="3" t="s">
        <v>16</v>
      </c>
      <c r="E6075" s="3" t="s">
        <v>35</v>
      </c>
      <c r="F6075" s="3" t="s">
        <v>13395</v>
      </c>
      <c r="G6075" s="3" t="s">
        <v>13396</v>
      </c>
      <c r="H6075" s="3">
        <v>94</v>
      </c>
      <c r="I6075" s="3">
        <v>56.98</v>
      </c>
      <c r="J6075" s="3">
        <v>10</v>
      </c>
      <c r="K6075" s="3">
        <v>569.79999999999995</v>
      </c>
      <c r="L6075" s="3" t="s">
        <v>23</v>
      </c>
      <c r="M6075" s="5">
        <v>4</v>
      </c>
      <c r="N6075" s="6" t="str">
        <f>IF(ev_charging_network_usage_!$I6075&lt;=10,"Low",IF(ev_charging_network_usage_!$I6075&lt;=30,"Medium","High"))</f>
        <v>High</v>
      </c>
      <c r="O6075" s="6" t="str">
        <f t="shared" si="381"/>
        <v>Medium Satisfaction</v>
      </c>
      <c r="P6075" s="6" t="str">
        <f>IF(ev_charging_network_usage_!$H6075&lt;30,"Short Charging",IF(ev_charging_network_usage_!$H6075&lt;=60,"Medium Charging","Long Charging"))</f>
        <v>Long Charging</v>
      </c>
      <c r="Q6075" s="6">
        <f t="shared" si="380"/>
        <v>3</v>
      </c>
      <c r="R6075" s="30">
        <f t="shared" si="378"/>
        <v>0.2902777777777778</v>
      </c>
      <c r="S6075" s="28">
        <f t="shared" si="379"/>
        <v>45151</v>
      </c>
      <c r="T6075" s="28"/>
    </row>
    <row r="6076" spans="1:20" ht="13.2" x14ac:dyDescent="0.25">
      <c r="A6076" s="7" t="s">
        <v>13397</v>
      </c>
      <c r="B6076" s="7" t="s">
        <v>78</v>
      </c>
      <c r="C6076" s="7" t="s">
        <v>15</v>
      </c>
      <c r="D6076" s="7" t="s">
        <v>34</v>
      </c>
      <c r="E6076" s="7" t="s">
        <v>35</v>
      </c>
      <c r="F6076" s="7" t="s">
        <v>13398</v>
      </c>
      <c r="G6076" s="7" t="s">
        <v>13399</v>
      </c>
      <c r="H6076" s="7">
        <v>111</v>
      </c>
      <c r="I6076" s="7">
        <v>55.62</v>
      </c>
      <c r="J6076" s="7">
        <v>15</v>
      </c>
      <c r="K6076" s="7">
        <v>834.3</v>
      </c>
      <c r="L6076" s="7" t="s">
        <v>23</v>
      </c>
      <c r="M6076" s="9">
        <v>2</v>
      </c>
      <c r="N6076" s="6" t="str">
        <f>IF(ev_charging_network_usage_!$I6076&lt;=10,"Low",IF(ev_charging_network_usage_!$I6076&lt;=30,"Medium","High"))</f>
        <v>High</v>
      </c>
      <c r="O6076" s="6" t="str">
        <f t="shared" si="381"/>
        <v>Low Satisfaction</v>
      </c>
      <c r="P6076" s="6" t="str">
        <f>IF(ev_charging_network_usage_!$H6076&lt;30,"Short Charging",IF(ev_charging_network_usage_!$H6076&lt;=60,"Medium Charging","Long Charging"))</f>
        <v>Long Charging</v>
      </c>
      <c r="Q6076" s="6">
        <f t="shared" si="380"/>
        <v>3</v>
      </c>
      <c r="R6076" s="30">
        <f t="shared" si="378"/>
        <v>6.1805555555555558E-2</v>
      </c>
      <c r="S6076" s="28">
        <f t="shared" si="379"/>
        <v>44970</v>
      </c>
      <c r="T6076" s="28"/>
    </row>
    <row r="6077" spans="1:20" ht="13.2" x14ac:dyDescent="0.25">
      <c r="A6077" s="3" t="s">
        <v>13400</v>
      </c>
      <c r="B6077" s="3" t="s">
        <v>14</v>
      </c>
      <c r="C6077" s="3" t="s">
        <v>15</v>
      </c>
      <c r="D6077" s="3" t="s">
        <v>31</v>
      </c>
      <c r="E6077" s="3" t="s">
        <v>35</v>
      </c>
      <c r="F6077" s="3" t="s">
        <v>13401</v>
      </c>
      <c r="G6077" s="3" t="s">
        <v>13402</v>
      </c>
      <c r="H6077" s="3">
        <v>30</v>
      </c>
      <c r="I6077" s="3">
        <v>44.83</v>
      </c>
      <c r="J6077" s="3">
        <v>10</v>
      </c>
      <c r="K6077" s="3">
        <v>448.3</v>
      </c>
      <c r="L6077" s="3" t="s">
        <v>38</v>
      </c>
      <c r="M6077" s="5">
        <v>2</v>
      </c>
      <c r="N6077" s="6" t="str">
        <f>IF(ev_charging_network_usage_!$I6077&lt;=10,"Low",IF(ev_charging_network_usage_!$I6077&lt;=30,"Medium","High"))</f>
        <v>High</v>
      </c>
      <c r="O6077" s="6" t="str">
        <f t="shared" si="381"/>
        <v>Low Satisfaction</v>
      </c>
      <c r="P6077" s="6" t="str">
        <f>IF(ev_charging_network_usage_!$H6077&lt;30,"Short Charging",IF(ev_charging_network_usage_!$H6077&lt;=60,"Medium Charging","Long Charging"))</f>
        <v>Medium Charging</v>
      </c>
      <c r="Q6077" s="6">
        <f t="shared" si="380"/>
        <v>3</v>
      </c>
      <c r="R6077" s="30">
        <f t="shared" si="378"/>
        <v>2.2222222222222223E-2</v>
      </c>
      <c r="S6077" s="28">
        <f t="shared" si="379"/>
        <v>45252</v>
      </c>
      <c r="T6077" s="28"/>
    </row>
    <row r="6078" spans="1:20" ht="13.2" x14ac:dyDescent="0.25">
      <c r="A6078" s="7" t="s">
        <v>13403</v>
      </c>
      <c r="B6078" s="7" t="s">
        <v>59</v>
      </c>
      <c r="C6078" s="7" t="s">
        <v>30</v>
      </c>
      <c r="D6078" s="7" t="s">
        <v>16</v>
      </c>
      <c r="E6078" s="7" t="s">
        <v>35</v>
      </c>
      <c r="F6078" s="7" t="s">
        <v>13404</v>
      </c>
      <c r="G6078" s="7" t="s">
        <v>13405</v>
      </c>
      <c r="H6078" s="7">
        <v>87</v>
      </c>
      <c r="I6078" s="7">
        <v>2.85</v>
      </c>
      <c r="J6078" s="7">
        <v>15</v>
      </c>
      <c r="K6078" s="7">
        <v>42.75</v>
      </c>
      <c r="L6078" s="7" t="s">
        <v>23</v>
      </c>
      <c r="M6078" s="9">
        <v>1</v>
      </c>
      <c r="N6078" s="6" t="str">
        <f>IF(ev_charging_network_usage_!$I6078&lt;=10,"Low",IF(ev_charging_network_usage_!$I6078&lt;=30,"Medium","High"))</f>
        <v>Low</v>
      </c>
      <c r="O6078" s="6" t="str">
        <f t="shared" si="381"/>
        <v>Low Satisfaction</v>
      </c>
      <c r="P6078" s="6" t="str">
        <f>IF(ev_charging_network_usage_!$H6078&lt;30,"Short Charging",IF(ev_charging_network_usage_!$H6078&lt;=60,"Medium Charging","Long Charging"))</f>
        <v>Long Charging</v>
      </c>
      <c r="Q6078" s="6">
        <f t="shared" si="380"/>
        <v>2</v>
      </c>
      <c r="R6078" s="30">
        <f t="shared" si="378"/>
        <v>0.36527777777777776</v>
      </c>
      <c r="S6078" s="28">
        <f t="shared" si="379"/>
        <v>45255</v>
      </c>
      <c r="T6078" s="28"/>
    </row>
    <row r="6079" spans="1:20" ht="13.2" x14ac:dyDescent="0.25">
      <c r="A6079" s="3" t="s">
        <v>13406</v>
      </c>
      <c r="B6079" s="3" t="s">
        <v>55</v>
      </c>
      <c r="C6079" s="3" t="s">
        <v>15</v>
      </c>
      <c r="D6079" s="3" t="s">
        <v>16</v>
      </c>
      <c r="E6079" s="3" t="s">
        <v>35</v>
      </c>
      <c r="F6079" s="4">
        <v>45514.345138888886</v>
      </c>
      <c r="G6079" s="4">
        <v>45514.418055555558</v>
      </c>
      <c r="H6079" s="3">
        <v>105</v>
      </c>
      <c r="I6079" s="3">
        <v>58.25</v>
      </c>
      <c r="J6079" s="3">
        <v>8</v>
      </c>
      <c r="K6079" s="3">
        <v>466</v>
      </c>
      <c r="L6079" s="3" t="s">
        <v>27</v>
      </c>
      <c r="M6079" s="5">
        <v>5</v>
      </c>
      <c r="N6079" s="6" t="str">
        <f>IF(ev_charging_network_usage_!$I6079&lt;=10,"Low",IF(ev_charging_network_usage_!$I6079&lt;=30,"Medium","High"))</f>
        <v>High</v>
      </c>
      <c r="O6079" s="6" t="str">
        <f t="shared" si="381"/>
        <v>High Satisfaction</v>
      </c>
      <c r="P6079" s="6" t="str">
        <f>IF(ev_charging_network_usage_!$H6079&lt;30,"Short Charging",IF(ev_charging_network_usage_!$H6079&lt;=60,"Medium Charging","Long Charging"))</f>
        <v>Long Charging</v>
      </c>
      <c r="Q6079" s="6">
        <f t="shared" si="380"/>
        <v>3</v>
      </c>
      <c r="R6079" s="30">
        <f t="shared" si="378"/>
        <v>0.34513888888888888</v>
      </c>
      <c r="S6079" s="28">
        <f t="shared" si="379"/>
        <v>45514</v>
      </c>
      <c r="T6079" s="28"/>
    </row>
    <row r="6080" spans="1:20" ht="13.2" x14ac:dyDescent="0.25">
      <c r="A6080" s="7" t="s">
        <v>13407</v>
      </c>
      <c r="B6080" s="7" t="s">
        <v>78</v>
      </c>
      <c r="C6080" s="7" t="s">
        <v>30</v>
      </c>
      <c r="D6080" s="7" t="s">
        <v>22</v>
      </c>
      <c r="E6080" s="7" t="s">
        <v>17</v>
      </c>
      <c r="F6080" s="7" t="s">
        <v>13408</v>
      </c>
      <c r="G6080" s="7" t="s">
        <v>13409</v>
      </c>
      <c r="H6080" s="7">
        <v>30</v>
      </c>
      <c r="I6080" s="7">
        <v>6.15</v>
      </c>
      <c r="J6080" s="7">
        <v>10</v>
      </c>
      <c r="K6080" s="7">
        <v>61.5</v>
      </c>
      <c r="L6080" s="7" t="s">
        <v>18</v>
      </c>
      <c r="M6080" s="9">
        <v>4</v>
      </c>
      <c r="N6080" s="6" t="str">
        <f>IF(ev_charging_network_usage_!$I6080&lt;=10,"Low",IF(ev_charging_network_usage_!$I6080&lt;=30,"Medium","High"))</f>
        <v>Low</v>
      </c>
      <c r="O6080" s="6" t="str">
        <f t="shared" si="381"/>
        <v>Medium Satisfaction</v>
      </c>
      <c r="P6080" s="6" t="str">
        <f>IF(ev_charging_network_usage_!$H6080&lt;30,"Short Charging",IF(ev_charging_network_usage_!$H6080&lt;=60,"Medium Charging","Long Charging"))</f>
        <v>Medium Charging</v>
      </c>
      <c r="Q6080" s="6">
        <f t="shared" si="380"/>
        <v>2</v>
      </c>
      <c r="R6080" s="30">
        <f t="shared" si="378"/>
        <v>0.37222222222222223</v>
      </c>
      <c r="S6080" s="28">
        <f t="shared" si="379"/>
        <v>44981</v>
      </c>
      <c r="T6080" s="28"/>
    </row>
    <row r="6081" spans="1:20" ht="13.2" x14ac:dyDescent="0.25">
      <c r="A6081" s="3" t="s">
        <v>13410</v>
      </c>
      <c r="B6081" s="3" t="s">
        <v>20</v>
      </c>
      <c r="C6081" s="3" t="s">
        <v>21</v>
      </c>
      <c r="D6081" s="3" t="s">
        <v>22</v>
      </c>
      <c r="E6081" s="3" t="s">
        <v>35</v>
      </c>
      <c r="F6081" s="4">
        <v>45476.511111111111</v>
      </c>
      <c r="G6081" s="4">
        <v>45476.579861111109</v>
      </c>
      <c r="H6081" s="3">
        <v>99</v>
      </c>
      <c r="I6081" s="3">
        <v>56.9</v>
      </c>
      <c r="J6081" s="3">
        <v>12</v>
      </c>
      <c r="K6081" s="3">
        <v>682.8</v>
      </c>
      <c r="L6081" s="3" t="s">
        <v>18</v>
      </c>
      <c r="M6081" s="5">
        <v>5</v>
      </c>
      <c r="N6081" s="6" t="str">
        <f>IF(ev_charging_network_usage_!$I6081&lt;=10,"Low",IF(ev_charging_network_usage_!$I6081&lt;=30,"Medium","High"))</f>
        <v>High</v>
      </c>
      <c r="O6081" s="6" t="str">
        <f t="shared" si="381"/>
        <v>High Satisfaction</v>
      </c>
      <c r="P6081" s="6" t="str">
        <f>IF(ev_charging_network_usage_!$H6081&lt;30,"Short Charging",IF(ev_charging_network_usage_!$H6081&lt;=60,"Medium Charging","Long Charging"))</f>
        <v>Long Charging</v>
      </c>
      <c r="Q6081" s="6">
        <f t="shared" si="380"/>
        <v>1</v>
      </c>
      <c r="R6081" s="30">
        <f t="shared" si="378"/>
        <v>0.51111111111111107</v>
      </c>
      <c r="S6081" s="28">
        <f t="shared" si="379"/>
        <v>45476</v>
      </c>
      <c r="T6081" s="28"/>
    </row>
    <row r="6082" spans="1:20" ht="13.2" x14ac:dyDescent="0.25">
      <c r="A6082" s="7" t="s">
        <v>13411</v>
      </c>
      <c r="B6082" s="7" t="s">
        <v>29</v>
      </c>
      <c r="C6082" s="7" t="s">
        <v>15</v>
      </c>
      <c r="D6082" s="7" t="s">
        <v>31</v>
      </c>
      <c r="E6082" s="7" t="s">
        <v>17</v>
      </c>
      <c r="F6082" s="7" t="s">
        <v>13412</v>
      </c>
      <c r="G6082" s="7" t="s">
        <v>13413</v>
      </c>
      <c r="H6082" s="7">
        <v>113</v>
      </c>
      <c r="I6082" s="7">
        <v>56.64</v>
      </c>
      <c r="J6082" s="7">
        <v>8</v>
      </c>
      <c r="K6082" s="7">
        <v>453.12</v>
      </c>
      <c r="L6082" s="7" t="s">
        <v>18</v>
      </c>
      <c r="M6082" s="9">
        <v>5</v>
      </c>
      <c r="N6082" s="6" t="str">
        <f>IF(ev_charging_network_usage_!$I6082&lt;=10,"Low",IF(ev_charging_network_usage_!$I6082&lt;=30,"Medium","High"))</f>
        <v>High</v>
      </c>
      <c r="O6082" s="6" t="str">
        <f t="shared" si="381"/>
        <v>High Satisfaction</v>
      </c>
      <c r="P6082" s="6" t="str">
        <f>IF(ev_charging_network_usage_!$H6082&lt;30,"Short Charging",IF(ev_charging_network_usage_!$H6082&lt;=60,"Medium Charging","Long Charging"))</f>
        <v>Long Charging</v>
      </c>
      <c r="Q6082" s="6">
        <f t="shared" si="380"/>
        <v>3</v>
      </c>
      <c r="R6082" s="30">
        <f t="shared" ref="R6082:R6145" si="382">TIME(HOUR(F6082),MINUTE(F6082),SECOND(F6082))</f>
        <v>0.96666666666666667</v>
      </c>
      <c r="S6082" s="28">
        <f t="shared" ref="S6082:S6145" si="383">DATE(YEAR(F6082),MONTH(F6082),DAY(F6082))</f>
        <v>45166</v>
      </c>
      <c r="T6082" s="28"/>
    </row>
    <row r="6083" spans="1:20" ht="13.2" x14ac:dyDescent="0.25">
      <c r="A6083" s="3" t="s">
        <v>13414</v>
      </c>
      <c r="B6083" s="3" t="s">
        <v>14</v>
      </c>
      <c r="C6083" s="3" t="s">
        <v>15</v>
      </c>
      <c r="D6083" s="3" t="s">
        <v>31</v>
      </c>
      <c r="E6083" s="3" t="s">
        <v>17</v>
      </c>
      <c r="F6083" s="3" t="s">
        <v>13415</v>
      </c>
      <c r="G6083" s="3" t="s">
        <v>13416</v>
      </c>
      <c r="H6083" s="3">
        <v>103</v>
      </c>
      <c r="I6083" s="3">
        <v>56.51</v>
      </c>
      <c r="J6083" s="3">
        <v>8</v>
      </c>
      <c r="K6083" s="3">
        <v>452.08</v>
      </c>
      <c r="L6083" s="3" t="s">
        <v>27</v>
      </c>
      <c r="M6083" s="5">
        <v>3</v>
      </c>
      <c r="N6083" s="6" t="str">
        <f>IF(ev_charging_network_usage_!$I6083&lt;=10,"Low",IF(ev_charging_network_usage_!$I6083&lt;=30,"Medium","High"))</f>
        <v>High</v>
      </c>
      <c r="O6083" s="6" t="str">
        <f t="shared" si="381"/>
        <v>Medium Satisfaction</v>
      </c>
      <c r="P6083" s="6" t="str">
        <f>IF(ev_charging_network_usage_!$H6083&lt;30,"Short Charging",IF(ev_charging_network_usage_!$H6083&lt;=60,"Medium Charging","Long Charging"))</f>
        <v>Long Charging</v>
      </c>
      <c r="Q6083" s="6">
        <f t="shared" ref="Q6083:Q6146" si="384">IF(C6083="Fast Charger",1,IF(C6083="Standard Charger",2,IF(C6083="Super Fast Charger",3,"")))</f>
        <v>3</v>
      </c>
      <c r="R6083" s="30">
        <f t="shared" si="382"/>
        <v>0.9770833333333333</v>
      </c>
      <c r="S6083" s="28">
        <f t="shared" si="383"/>
        <v>45404</v>
      </c>
      <c r="T6083" s="28"/>
    </row>
    <row r="6084" spans="1:20" ht="13.2" x14ac:dyDescent="0.25">
      <c r="A6084" s="7" t="s">
        <v>13417</v>
      </c>
      <c r="B6084" s="7" t="s">
        <v>43</v>
      </c>
      <c r="C6084" s="7" t="s">
        <v>15</v>
      </c>
      <c r="D6084" s="7" t="s">
        <v>22</v>
      </c>
      <c r="E6084" s="7" t="s">
        <v>17</v>
      </c>
      <c r="F6084" s="8">
        <v>45331.541666666664</v>
      </c>
      <c r="G6084" s="8">
        <v>45331.568055555559</v>
      </c>
      <c r="H6084" s="7">
        <v>38</v>
      </c>
      <c r="I6084" s="7">
        <v>34.130000000000003</v>
      </c>
      <c r="J6084" s="7">
        <v>15</v>
      </c>
      <c r="K6084" s="7">
        <v>511.95</v>
      </c>
      <c r="L6084" s="7" t="s">
        <v>27</v>
      </c>
      <c r="M6084" s="9">
        <v>3</v>
      </c>
      <c r="N6084" s="6" t="str">
        <f>IF(ev_charging_network_usage_!$I6084&lt;=10,"Low",IF(ev_charging_network_usage_!$I6084&lt;=30,"Medium","High"))</f>
        <v>High</v>
      </c>
      <c r="O6084" s="6" t="str">
        <f t="shared" ref="O6084:O6147" si="385">IF(M6084&lt;=2,"Low Satisfaction",IF(M6084&lt;=4,"Medium Satisfaction","High Satisfaction"))</f>
        <v>Medium Satisfaction</v>
      </c>
      <c r="P6084" s="6" t="str">
        <f>IF(ev_charging_network_usage_!$H6084&lt;30,"Short Charging",IF(ev_charging_network_usage_!$H6084&lt;=60,"Medium Charging","Long Charging"))</f>
        <v>Medium Charging</v>
      </c>
      <c r="Q6084" s="6">
        <f t="shared" si="384"/>
        <v>3</v>
      </c>
      <c r="R6084" s="30">
        <f t="shared" si="382"/>
        <v>0.54166666666666663</v>
      </c>
      <c r="S6084" s="28">
        <f t="shared" si="383"/>
        <v>45331</v>
      </c>
      <c r="T6084" s="28"/>
    </row>
    <row r="6085" spans="1:20" ht="13.2" x14ac:dyDescent="0.25">
      <c r="A6085" s="3" t="s">
        <v>13418</v>
      </c>
      <c r="B6085" s="3" t="s">
        <v>59</v>
      </c>
      <c r="C6085" s="3" t="s">
        <v>30</v>
      </c>
      <c r="D6085" s="3" t="s">
        <v>34</v>
      </c>
      <c r="E6085" s="3" t="s">
        <v>35</v>
      </c>
      <c r="F6085" s="4">
        <v>45049.647916666669</v>
      </c>
      <c r="G6085" s="4">
        <v>45049.722222222219</v>
      </c>
      <c r="H6085" s="3">
        <v>107</v>
      </c>
      <c r="I6085" s="3">
        <v>10.63</v>
      </c>
      <c r="J6085" s="3">
        <v>12</v>
      </c>
      <c r="K6085" s="3">
        <v>127.56</v>
      </c>
      <c r="L6085" s="3" t="s">
        <v>38</v>
      </c>
      <c r="M6085" s="5">
        <v>2</v>
      </c>
      <c r="N6085" s="6" t="str">
        <f>IF(ev_charging_network_usage_!$I6085&lt;=10,"Low",IF(ev_charging_network_usage_!$I6085&lt;=30,"Medium","High"))</f>
        <v>Medium</v>
      </c>
      <c r="O6085" s="6" t="str">
        <f t="shared" si="385"/>
        <v>Low Satisfaction</v>
      </c>
      <c r="P6085" s="6" t="str">
        <f>IF(ev_charging_network_usage_!$H6085&lt;30,"Short Charging",IF(ev_charging_network_usage_!$H6085&lt;=60,"Medium Charging","Long Charging"))</f>
        <v>Long Charging</v>
      </c>
      <c r="Q6085" s="6">
        <f t="shared" si="384"/>
        <v>2</v>
      </c>
      <c r="R6085" s="30">
        <f t="shared" si="382"/>
        <v>0.6479166666666667</v>
      </c>
      <c r="S6085" s="28">
        <f t="shared" si="383"/>
        <v>45049</v>
      </c>
      <c r="T6085" s="28"/>
    </row>
    <row r="6086" spans="1:20" ht="13.2" x14ac:dyDescent="0.25">
      <c r="A6086" s="7" t="s">
        <v>13419</v>
      </c>
      <c r="B6086" s="7" t="s">
        <v>48</v>
      </c>
      <c r="C6086" s="7" t="s">
        <v>30</v>
      </c>
      <c r="D6086" s="7" t="s">
        <v>34</v>
      </c>
      <c r="E6086" s="7" t="s">
        <v>17</v>
      </c>
      <c r="F6086" s="8">
        <v>45109.004861111112</v>
      </c>
      <c r="G6086" s="8">
        <v>45109.073611111111</v>
      </c>
      <c r="H6086" s="7">
        <v>99</v>
      </c>
      <c r="I6086" s="7">
        <v>5.25</v>
      </c>
      <c r="J6086" s="7">
        <v>10</v>
      </c>
      <c r="K6086" s="7">
        <v>52.5</v>
      </c>
      <c r="L6086" s="7" t="s">
        <v>18</v>
      </c>
      <c r="M6086" s="9">
        <v>3</v>
      </c>
      <c r="N6086" s="6" t="str">
        <f>IF(ev_charging_network_usage_!$I6086&lt;=10,"Low",IF(ev_charging_network_usage_!$I6086&lt;=30,"Medium","High"))</f>
        <v>Low</v>
      </c>
      <c r="O6086" s="6" t="str">
        <f t="shared" si="385"/>
        <v>Medium Satisfaction</v>
      </c>
      <c r="P6086" s="6" t="str">
        <f>IF(ev_charging_network_usage_!$H6086&lt;30,"Short Charging",IF(ev_charging_network_usage_!$H6086&lt;=60,"Medium Charging","Long Charging"))</f>
        <v>Long Charging</v>
      </c>
      <c r="Q6086" s="6">
        <f t="shared" si="384"/>
        <v>2</v>
      </c>
      <c r="R6086" s="30">
        <f t="shared" si="382"/>
        <v>4.8611111111111112E-3</v>
      </c>
      <c r="S6086" s="28">
        <f t="shared" si="383"/>
        <v>45109</v>
      </c>
      <c r="T6086" s="28"/>
    </row>
    <row r="6087" spans="1:20" ht="13.2" x14ac:dyDescent="0.25">
      <c r="A6087" s="3" t="s">
        <v>13420</v>
      </c>
      <c r="B6087" s="3" t="s">
        <v>78</v>
      </c>
      <c r="C6087" s="3" t="s">
        <v>30</v>
      </c>
      <c r="D6087" s="3" t="s">
        <v>34</v>
      </c>
      <c r="E6087" s="3" t="s">
        <v>17</v>
      </c>
      <c r="F6087" s="3" t="s">
        <v>13421</v>
      </c>
      <c r="G6087" s="3" t="s">
        <v>13422</v>
      </c>
      <c r="H6087" s="3">
        <v>91</v>
      </c>
      <c r="I6087" s="3">
        <v>25.79</v>
      </c>
      <c r="J6087" s="3">
        <v>12</v>
      </c>
      <c r="K6087" s="3">
        <v>309.48</v>
      </c>
      <c r="L6087" s="3" t="s">
        <v>38</v>
      </c>
      <c r="M6087" s="5">
        <v>5</v>
      </c>
      <c r="N6087" s="6" t="str">
        <f>IF(ev_charging_network_usage_!$I6087&lt;=10,"Low",IF(ev_charging_network_usage_!$I6087&lt;=30,"Medium","High"))</f>
        <v>Medium</v>
      </c>
      <c r="O6087" s="6" t="str">
        <f t="shared" si="385"/>
        <v>High Satisfaction</v>
      </c>
      <c r="P6087" s="6" t="str">
        <f>IF(ev_charging_network_usage_!$H6087&lt;30,"Short Charging",IF(ev_charging_network_usage_!$H6087&lt;=60,"Medium Charging","Long Charging"))</f>
        <v>Long Charging</v>
      </c>
      <c r="Q6087" s="6">
        <f t="shared" si="384"/>
        <v>2</v>
      </c>
      <c r="R6087" s="30">
        <f t="shared" si="382"/>
        <v>0.95138888888888884</v>
      </c>
      <c r="S6087" s="28">
        <f t="shared" si="383"/>
        <v>45493</v>
      </c>
      <c r="T6087" s="28"/>
    </row>
    <row r="6088" spans="1:20" ht="13.2" x14ac:dyDescent="0.25">
      <c r="A6088" s="7" t="s">
        <v>13423</v>
      </c>
      <c r="B6088" s="7" t="s">
        <v>59</v>
      </c>
      <c r="C6088" s="7" t="s">
        <v>15</v>
      </c>
      <c r="D6088" s="7" t="s">
        <v>31</v>
      </c>
      <c r="E6088" s="7" t="s">
        <v>17</v>
      </c>
      <c r="F6088" s="11">
        <v>45270.720138888886</v>
      </c>
      <c r="G6088" s="11">
        <v>45270.775694444441</v>
      </c>
      <c r="H6088" s="7">
        <v>80</v>
      </c>
      <c r="I6088" s="7">
        <v>29.86</v>
      </c>
      <c r="J6088" s="7">
        <v>10</v>
      </c>
      <c r="K6088" s="7">
        <v>298.60000000000002</v>
      </c>
      <c r="L6088" s="7" t="s">
        <v>38</v>
      </c>
      <c r="M6088" s="9">
        <v>4</v>
      </c>
      <c r="N6088" s="6" t="str">
        <f>IF(ev_charging_network_usage_!$I6088&lt;=10,"Low",IF(ev_charging_network_usage_!$I6088&lt;=30,"Medium","High"))</f>
        <v>Medium</v>
      </c>
      <c r="O6088" s="6" t="str">
        <f t="shared" si="385"/>
        <v>Medium Satisfaction</v>
      </c>
      <c r="P6088" s="6" t="str">
        <f>IF(ev_charging_network_usage_!$H6088&lt;30,"Short Charging",IF(ev_charging_network_usage_!$H6088&lt;=60,"Medium Charging","Long Charging"))</f>
        <v>Long Charging</v>
      </c>
      <c r="Q6088" s="6">
        <f t="shared" si="384"/>
        <v>3</v>
      </c>
      <c r="R6088" s="30">
        <f t="shared" si="382"/>
        <v>0.72013888888888888</v>
      </c>
      <c r="S6088" s="28">
        <f t="shared" si="383"/>
        <v>45270</v>
      </c>
      <c r="T6088" s="28"/>
    </row>
    <row r="6089" spans="1:20" ht="13.2" x14ac:dyDescent="0.25">
      <c r="A6089" s="3" t="s">
        <v>13424</v>
      </c>
      <c r="B6089" s="3" t="s">
        <v>20</v>
      </c>
      <c r="C6089" s="3" t="s">
        <v>30</v>
      </c>
      <c r="D6089" s="3" t="s">
        <v>31</v>
      </c>
      <c r="E6089" s="3" t="s">
        <v>17</v>
      </c>
      <c r="F6089" s="3" t="s">
        <v>13425</v>
      </c>
      <c r="G6089" s="3" t="s">
        <v>13426</v>
      </c>
      <c r="H6089" s="3">
        <v>31</v>
      </c>
      <c r="I6089" s="3">
        <v>49.99</v>
      </c>
      <c r="J6089" s="3">
        <v>10</v>
      </c>
      <c r="K6089" s="3">
        <v>499.9</v>
      </c>
      <c r="L6089" s="3" t="s">
        <v>38</v>
      </c>
      <c r="M6089" s="5">
        <v>2</v>
      </c>
      <c r="N6089" s="6" t="str">
        <f>IF(ev_charging_network_usage_!$I6089&lt;=10,"Low",IF(ev_charging_network_usage_!$I6089&lt;=30,"Medium","High"))</f>
        <v>High</v>
      </c>
      <c r="O6089" s="6" t="str">
        <f t="shared" si="385"/>
        <v>Low Satisfaction</v>
      </c>
      <c r="P6089" s="6" t="str">
        <f>IF(ev_charging_network_usage_!$H6089&lt;30,"Short Charging",IF(ev_charging_network_usage_!$H6089&lt;=60,"Medium Charging","Long Charging"))</f>
        <v>Medium Charging</v>
      </c>
      <c r="Q6089" s="6">
        <f t="shared" si="384"/>
        <v>2</v>
      </c>
      <c r="R6089" s="30">
        <f t="shared" si="382"/>
        <v>0.92361111111111116</v>
      </c>
      <c r="S6089" s="28">
        <f t="shared" si="383"/>
        <v>45012</v>
      </c>
      <c r="T6089" s="28"/>
    </row>
    <row r="6090" spans="1:20" ht="13.2" x14ac:dyDescent="0.25">
      <c r="A6090" s="7" t="s">
        <v>13427</v>
      </c>
      <c r="B6090" s="7" t="s">
        <v>29</v>
      </c>
      <c r="C6090" s="7" t="s">
        <v>21</v>
      </c>
      <c r="D6090" s="7" t="s">
        <v>31</v>
      </c>
      <c r="E6090" s="7" t="s">
        <v>35</v>
      </c>
      <c r="F6090" s="8">
        <v>45329.939583333333</v>
      </c>
      <c r="G6090" s="8">
        <v>45358.013194444444</v>
      </c>
      <c r="H6090" s="7">
        <v>106</v>
      </c>
      <c r="I6090" s="7">
        <v>38.35</v>
      </c>
      <c r="J6090" s="7">
        <v>15</v>
      </c>
      <c r="K6090" s="7">
        <v>575.25</v>
      </c>
      <c r="L6090" s="7" t="s">
        <v>27</v>
      </c>
      <c r="M6090" s="9">
        <v>3</v>
      </c>
      <c r="N6090" s="6" t="str">
        <f>IF(ev_charging_network_usage_!$I6090&lt;=10,"Low",IF(ev_charging_network_usage_!$I6090&lt;=30,"Medium","High"))</f>
        <v>High</v>
      </c>
      <c r="O6090" s="6" t="str">
        <f t="shared" si="385"/>
        <v>Medium Satisfaction</v>
      </c>
      <c r="P6090" s="6" t="str">
        <f>IF(ev_charging_network_usage_!$H6090&lt;30,"Short Charging",IF(ev_charging_network_usage_!$H6090&lt;=60,"Medium Charging","Long Charging"))</f>
        <v>Long Charging</v>
      </c>
      <c r="Q6090" s="6">
        <f t="shared" si="384"/>
        <v>1</v>
      </c>
      <c r="R6090" s="30">
        <f t="shared" si="382"/>
        <v>0.93958333333333333</v>
      </c>
      <c r="S6090" s="28">
        <f t="shared" si="383"/>
        <v>45329</v>
      </c>
      <c r="T6090" s="28"/>
    </row>
    <row r="6091" spans="1:20" ht="13.2" x14ac:dyDescent="0.25">
      <c r="A6091" s="3" t="s">
        <v>13428</v>
      </c>
      <c r="B6091" s="3" t="s">
        <v>43</v>
      </c>
      <c r="C6091" s="3" t="s">
        <v>30</v>
      </c>
      <c r="D6091" s="3" t="s">
        <v>16</v>
      </c>
      <c r="E6091" s="3" t="s">
        <v>35</v>
      </c>
      <c r="F6091" s="3" t="s">
        <v>13429</v>
      </c>
      <c r="G6091" s="3" t="s">
        <v>13430</v>
      </c>
      <c r="H6091" s="3">
        <v>34</v>
      </c>
      <c r="I6091" s="3">
        <v>14.52</v>
      </c>
      <c r="J6091" s="3">
        <v>10</v>
      </c>
      <c r="K6091" s="3">
        <v>145.19999999999999</v>
      </c>
      <c r="L6091" s="3" t="s">
        <v>18</v>
      </c>
      <c r="M6091" s="5">
        <v>5</v>
      </c>
      <c r="N6091" s="6" t="str">
        <f>IF(ev_charging_network_usage_!$I6091&lt;=10,"Low",IF(ev_charging_network_usage_!$I6091&lt;=30,"Medium","High"))</f>
        <v>Medium</v>
      </c>
      <c r="O6091" s="6" t="str">
        <f t="shared" si="385"/>
        <v>High Satisfaction</v>
      </c>
      <c r="P6091" s="6" t="str">
        <f>IF(ev_charging_network_usage_!$H6091&lt;30,"Short Charging",IF(ev_charging_network_usage_!$H6091&lt;=60,"Medium Charging","Long Charging"))</f>
        <v>Medium Charging</v>
      </c>
      <c r="Q6091" s="6">
        <f t="shared" si="384"/>
        <v>2</v>
      </c>
      <c r="R6091" s="30">
        <f t="shared" si="382"/>
        <v>0.42430555555555555</v>
      </c>
      <c r="S6091" s="28">
        <f t="shared" si="383"/>
        <v>45533</v>
      </c>
      <c r="T6091" s="28"/>
    </row>
    <row r="6092" spans="1:20" ht="13.2" x14ac:dyDescent="0.25">
      <c r="A6092" s="7" t="s">
        <v>13431</v>
      </c>
      <c r="B6092" s="7" t="s">
        <v>14</v>
      </c>
      <c r="C6092" s="7" t="s">
        <v>21</v>
      </c>
      <c r="D6092" s="7" t="s">
        <v>16</v>
      </c>
      <c r="E6092" s="7" t="s">
        <v>35</v>
      </c>
      <c r="F6092" s="8">
        <v>45571.330555555556</v>
      </c>
      <c r="G6092" s="8">
        <v>45571.379166666666</v>
      </c>
      <c r="H6092" s="7">
        <v>70</v>
      </c>
      <c r="I6092" s="7">
        <v>56.45</v>
      </c>
      <c r="J6092" s="7">
        <v>12</v>
      </c>
      <c r="K6092" s="7">
        <v>677.4</v>
      </c>
      <c r="L6092" s="7" t="s">
        <v>38</v>
      </c>
      <c r="M6092" s="9">
        <v>1</v>
      </c>
      <c r="N6092" s="6" t="str">
        <f>IF(ev_charging_network_usage_!$I6092&lt;=10,"Low",IF(ev_charging_network_usage_!$I6092&lt;=30,"Medium","High"))</f>
        <v>High</v>
      </c>
      <c r="O6092" s="6" t="str">
        <f t="shared" si="385"/>
        <v>Low Satisfaction</v>
      </c>
      <c r="P6092" s="6" t="str">
        <f>IF(ev_charging_network_usage_!$H6092&lt;30,"Short Charging",IF(ev_charging_network_usage_!$H6092&lt;=60,"Medium Charging","Long Charging"))</f>
        <v>Long Charging</v>
      </c>
      <c r="Q6092" s="6">
        <f t="shared" si="384"/>
        <v>1</v>
      </c>
      <c r="R6092" s="30">
        <f t="shared" si="382"/>
        <v>0.33055555555555555</v>
      </c>
      <c r="S6092" s="28">
        <f t="shared" si="383"/>
        <v>45571</v>
      </c>
      <c r="T6092" s="28"/>
    </row>
    <row r="6093" spans="1:20" ht="13.2" x14ac:dyDescent="0.25">
      <c r="A6093" s="3" t="s">
        <v>13432</v>
      </c>
      <c r="B6093" s="3" t="s">
        <v>55</v>
      </c>
      <c r="C6093" s="3" t="s">
        <v>21</v>
      </c>
      <c r="D6093" s="3" t="s">
        <v>31</v>
      </c>
      <c r="E6093" s="3" t="s">
        <v>17</v>
      </c>
      <c r="F6093" s="3" t="s">
        <v>13433</v>
      </c>
      <c r="G6093" s="3" t="s">
        <v>13434</v>
      </c>
      <c r="H6093" s="3">
        <v>78</v>
      </c>
      <c r="I6093" s="3">
        <v>57.66</v>
      </c>
      <c r="J6093" s="3">
        <v>10</v>
      </c>
      <c r="K6093" s="3">
        <v>576.6</v>
      </c>
      <c r="L6093" s="3" t="s">
        <v>23</v>
      </c>
      <c r="M6093" s="5">
        <v>1</v>
      </c>
      <c r="N6093" s="6" t="str">
        <f>IF(ev_charging_network_usage_!$I6093&lt;=10,"Low",IF(ev_charging_network_usage_!$I6093&lt;=30,"Medium","High"))</f>
        <v>High</v>
      </c>
      <c r="O6093" s="6" t="str">
        <f t="shared" si="385"/>
        <v>Low Satisfaction</v>
      </c>
      <c r="P6093" s="6" t="str">
        <f>IF(ev_charging_network_usage_!$H6093&lt;30,"Short Charging",IF(ev_charging_network_usage_!$H6093&lt;=60,"Medium Charging","Long Charging"))</f>
        <v>Long Charging</v>
      </c>
      <c r="Q6093" s="6">
        <f t="shared" si="384"/>
        <v>1</v>
      </c>
      <c r="R6093" s="30">
        <f t="shared" si="382"/>
        <v>0.59305555555555556</v>
      </c>
      <c r="S6093" s="28">
        <f t="shared" si="383"/>
        <v>45000</v>
      </c>
      <c r="T6093" s="28"/>
    </row>
    <row r="6094" spans="1:20" ht="13.2" x14ac:dyDescent="0.25">
      <c r="A6094" s="7" t="s">
        <v>13435</v>
      </c>
      <c r="B6094" s="7" t="s">
        <v>59</v>
      </c>
      <c r="C6094" s="7" t="s">
        <v>30</v>
      </c>
      <c r="D6094" s="7" t="s">
        <v>16</v>
      </c>
      <c r="E6094" s="7" t="s">
        <v>35</v>
      </c>
      <c r="F6094" s="8">
        <v>45021.620138888888</v>
      </c>
      <c r="G6094" s="8">
        <v>45021.686805555553</v>
      </c>
      <c r="H6094" s="7">
        <v>96</v>
      </c>
      <c r="I6094" s="7">
        <v>43.31</v>
      </c>
      <c r="J6094" s="7">
        <v>10</v>
      </c>
      <c r="K6094" s="7">
        <v>433.1</v>
      </c>
      <c r="L6094" s="7" t="s">
        <v>23</v>
      </c>
      <c r="M6094" s="9">
        <v>4</v>
      </c>
      <c r="N6094" s="6" t="str">
        <f>IF(ev_charging_network_usage_!$I6094&lt;=10,"Low",IF(ev_charging_network_usage_!$I6094&lt;=30,"Medium","High"))</f>
        <v>High</v>
      </c>
      <c r="O6094" s="6" t="str">
        <f t="shared" si="385"/>
        <v>Medium Satisfaction</v>
      </c>
      <c r="P6094" s="6" t="str">
        <f>IF(ev_charging_network_usage_!$H6094&lt;30,"Short Charging",IF(ev_charging_network_usage_!$H6094&lt;=60,"Medium Charging","Long Charging"))</f>
        <v>Long Charging</v>
      </c>
      <c r="Q6094" s="6">
        <f t="shared" si="384"/>
        <v>2</v>
      </c>
      <c r="R6094" s="30">
        <f t="shared" si="382"/>
        <v>0.62013888888888891</v>
      </c>
      <c r="S6094" s="28">
        <f t="shared" si="383"/>
        <v>45021</v>
      </c>
      <c r="T6094" s="28"/>
    </row>
    <row r="6095" spans="1:20" ht="13.2" x14ac:dyDescent="0.25">
      <c r="A6095" s="3" t="s">
        <v>13436</v>
      </c>
      <c r="B6095" s="3" t="s">
        <v>43</v>
      </c>
      <c r="C6095" s="3" t="s">
        <v>21</v>
      </c>
      <c r="D6095" s="3" t="s">
        <v>22</v>
      </c>
      <c r="E6095" s="3" t="s">
        <v>35</v>
      </c>
      <c r="F6095" s="3" t="s">
        <v>13437</v>
      </c>
      <c r="G6095" s="3" t="s">
        <v>13438</v>
      </c>
      <c r="H6095" s="3">
        <v>89</v>
      </c>
      <c r="I6095" s="3">
        <v>51.94</v>
      </c>
      <c r="J6095" s="3">
        <v>10</v>
      </c>
      <c r="K6095" s="3">
        <v>519.4</v>
      </c>
      <c r="L6095" s="3" t="s">
        <v>38</v>
      </c>
      <c r="M6095" s="5">
        <v>2</v>
      </c>
      <c r="N6095" s="6" t="str">
        <f>IF(ev_charging_network_usage_!$I6095&lt;=10,"Low",IF(ev_charging_network_usage_!$I6095&lt;=30,"Medium","High"))</f>
        <v>High</v>
      </c>
      <c r="O6095" s="6" t="str">
        <f t="shared" si="385"/>
        <v>Low Satisfaction</v>
      </c>
      <c r="P6095" s="6" t="str">
        <f>IF(ev_charging_network_usage_!$H6095&lt;30,"Short Charging",IF(ev_charging_network_usage_!$H6095&lt;=60,"Medium Charging","Long Charging"))</f>
        <v>Long Charging</v>
      </c>
      <c r="Q6095" s="6">
        <f t="shared" si="384"/>
        <v>1</v>
      </c>
      <c r="R6095" s="30">
        <f t="shared" si="382"/>
        <v>0.65</v>
      </c>
      <c r="S6095" s="28">
        <f t="shared" si="383"/>
        <v>45041</v>
      </c>
      <c r="T6095" s="28"/>
    </row>
    <row r="6096" spans="1:20" ht="13.2" x14ac:dyDescent="0.25">
      <c r="A6096" s="7" t="s">
        <v>13439</v>
      </c>
      <c r="B6096" s="7" t="s">
        <v>55</v>
      </c>
      <c r="C6096" s="7" t="s">
        <v>30</v>
      </c>
      <c r="D6096" s="7" t="s">
        <v>34</v>
      </c>
      <c r="E6096" s="7" t="s">
        <v>35</v>
      </c>
      <c r="F6096" s="7" t="s">
        <v>13440</v>
      </c>
      <c r="G6096" s="7" t="s">
        <v>13441</v>
      </c>
      <c r="H6096" s="7">
        <v>114</v>
      </c>
      <c r="I6096" s="7">
        <v>15.88</v>
      </c>
      <c r="J6096" s="7">
        <v>12</v>
      </c>
      <c r="K6096" s="7">
        <v>190.56</v>
      </c>
      <c r="L6096" s="7" t="s">
        <v>23</v>
      </c>
      <c r="M6096" s="9">
        <v>2</v>
      </c>
      <c r="N6096" s="6" t="str">
        <f>IF(ev_charging_network_usage_!$I6096&lt;=10,"Low",IF(ev_charging_network_usage_!$I6096&lt;=30,"Medium","High"))</f>
        <v>Medium</v>
      </c>
      <c r="O6096" s="6" t="str">
        <f t="shared" si="385"/>
        <v>Low Satisfaction</v>
      </c>
      <c r="P6096" s="6" t="str">
        <f>IF(ev_charging_network_usage_!$H6096&lt;30,"Short Charging",IF(ev_charging_network_usage_!$H6096&lt;=60,"Medium Charging","Long Charging"))</f>
        <v>Long Charging</v>
      </c>
      <c r="Q6096" s="6">
        <f t="shared" si="384"/>
        <v>2</v>
      </c>
      <c r="R6096" s="30">
        <f t="shared" si="382"/>
        <v>0.95</v>
      </c>
      <c r="S6096" s="28">
        <f t="shared" si="383"/>
        <v>45578</v>
      </c>
      <c r="T6096" s="28"/>
    </row>
    <row r="6097" spans="1:20" ht="13.2" x14ac:dyDescent="0.25">
      <c r="A6097" s="3" t="s">
        <v>13442</v>
      </c>
      <c r="B6097" s="3" t="s">
        <v>43</v>
      </c>
      <c r="C6097" s="3" t="s">
        <v>30</v>
      </c>
      <c r="D6097" s="3" t="s">
        <v>16</v>
      </c>
      <c r="E6097" s="3" t="s">
        <v>35</v>
      </c>
      <c r="F6097" s="3" t="s">
        <v>13443</v>
      </c>
      <c r="G6097" s="3" t="s">
        <v>13444</v>
      </c>
      <c r="H6097" s="3">
        <v>84</v>
      </c>
      <c r="I6097" s="3">
        <v>50.85</v>
      </c>
      <c r="J6097" s="3">
        <v>8</v>
      </c>
      <c r="K6097" s="3">
        <v>406.8</v>
      </c>
      <c r="L6097" s="3" t="s">
        <v>27</v>
      </c>
      <c r="M6097" s="5">
        <v>3</v>
      </c>
      <c r="N6097" s="6" t="str">
        <f>IF(ev_charging_network_usage_!$I6097&lt;=10,"Low",IF(ev_charging_network_usage_!$I6097&lt;=30,"Medium","High"))</f>
        <v>High</v>
      </c>
      <c r="O6097" s="6" t="str">
        <f t="shared" si="385"/>
        <v>Medium Satisfaction</v>
      </c>
      <c r="P6097" s="6" t="str">
        <f>IF(ev_charging_network_usage_!$H6097&lt;30,"Short Charging",IF(ev_charging_network_usage_!$H6097&lt;=60,"Medium Charging","Long Charging"))</f>
        <v>Long Charging</v>
      </c>
      <c r="Q6097" s="6">
        <f t="shared" si="384"/>
        <v>2</v>
      </c>
      <c r="R6097" s="30">
        <f t="shared" si="382"/>
        <v>2.2222222222222223E-2</v>
      </c>
      <c r="S6097" s="28">
        <f t="shared" si="383"/>
        <v>45184</v>
      </c>
      <c r="T6097" s="28"/>
    </row>
    <row r="6098" spans="1:20" ht="13.2" x14ac:dyDescent="0.25">
      <c r="A6098" s="7" t="s">
        <v>13445</v>
      </c>
      <c r="B6098" s="7" t="s">
        <v>20</v>
      </c>
      <c r="C6098" s="7" t="s">
        <v>30</v>
      </c>
      <c r="D6098" s="7" t="s">
        <v>31</v>
      </c>
      <c r="E6098" s="7" t="s">
        <v>35</v>
      </c>
      <c r="F6098" s="8">
        <v>45176.751388888886</v>
      </c>
      <c r="G6098" s="8">
        <v>45176.768055555556</v>
      </c>
      <c r="H6098" s="7">
        <v>24</v>
      </c>
      <c r="I6098" s="7">
        <v>37.69</v>
      </c>
      <c r="J6098" s="7">
        <v>10</v>
      </c>
      <c r="K6098" s="7">
        <v>376.9</v>
      </c>
      <c r="L6098" s="7" t="s">
        <v>18</v>
      </c>
      <c r="M6098" s="9">
        <v>3</v>
      </c>
      <c r="N6098" s="6" t="str">
        <f>IF(ev_charging_network_usage_!$I6098&lt;=10,"Low",IF(ev_charging_network_usage_!$I6098&lt;=30,"Medium","High"))</f>
        <v>High</v>
      </c>
      <c r="O6098" s="6" t="str">
        <f t="shared" si="385"/>
        <v>Medium Satisfaction</v>
      </c>
      <c r="P6098" s="6" t="str">
        <f>IF(ev_charging_network_usage_!$H6098&lt;30,"Short Charging",IF(ev_charging_network_usage_!$H6098&lt;=60,"Medium Charging","Long Charging"))</f>
        <v>Short Charging</v>
      </c>
      <c r="Q6098" s="6">
        <f t="shared" si="384"/>
        <v>2</v>
      </c>
      <c r="R6098" s="30">
        <f t="shared" si="382"/>
        <v>0.75138888888888888</v>
      </c>
      <c r="S6098" s="28">
        <f t="shared" si="383"/>
        <v>45176</v>
      </c>
      <c r="T6098" s="28"/>
    </row>
    <row r="6099" spans="1:20" ht="13.2" x14ac:dyDescent="0.25">
      <c r="A6099" s="3" t="s">
        <v>13446</v>
      </c>
      <c r="B6099" s="3" t="s">
        <v>14</v>
      </c>
      <c r="C6099" s="3" t="s">
        <v>21</v>
      </c>
      <c r="D6099" s="3" t="s">
        <v>31</v>
      </c>
      <c r="E6099" s="3" t="s">
        <v>17</v>
      </c>
      <c r="F6099" s="4">
        <v>45332.161111111112</v>
      </c>
      <c r="G6099" s="4">
        <v>45332.238888888889</v>
      </c>
      <c r="H6099" s="3">
        <v>112</v>
      </c>
      <c r="I6099" s="3">
        <v>34.75</v>
      </c>
      <c r="J6099" s="3">
        <v>8</v>
      </c>
      <c r="K6099" s="3">
        <v>278</v>
      </c>
      <c r="L6099" s="3" t="s">
        <v>27</v>
      </c>
      <c r="M6099" s="5">
        <v>4</v>
      </c>
      <c r="N6099" s="6" t="str">
        <f>IF(ev_charging_network_usage_!$I6099&lt;=10,"Low",IF(ev_charging_network_usage_!$I6099&lt;=30,"Medium","High"))</f>
        <v>High</v>
      </c>
      <c r="O6099" s="6" t="str">
        <f t="shared" si="385"/>
        <v>Medium Satisfaction</v>
      </c>
      <c r="P6099" s="6" t="str">
        <f>IF(ev_charging_network_usage_!$H6099&lt;30,"Short Charging",IF(ev_charging_network_usage_!$H6099&lt;=60,"Medium Charging","Long Charging"))</f>
        <v>Long Charging</v>
      </c>
      <c r="Q6099" s="6">
        <f t="shared" si="384"/>
        <v>1</v>
      </c>
      <c r="R6099" s="30">
        <f t="shared" si="382"/>
        <v>0.16111111111111112</v>
      </c>
      <c r="S6099" s="28">
        <f t="shared" si="383"/>
        <v>45332</v>
      </c>
      <c r="T6099" s="28"/>
    </row>
    <row r="6100" spans="1:20" ht="13.2" x14ac:dyDescent="0.25">
      <c r="A6100" s="7" t="s">
        <v>13447</v>
      </c>
      <c r="B6100" s="7" t="s">
        <v>59</v>
      </c>
      <c r="C6100" s="7" t="s">
        <v>21</v>
      </c>
      <c r="D6100" s="7" t="s">
        <v>34</v>
      </c>
      <c r="E6100" s="7" t="s">
        <v>35</v>
      </c>
      <c r="F6100" s="7" t="s">
        <v>13448</v>
      </c>
      <c r="G6100" s="7" t="s">
        <v>13449</v>
      </c>
      <c r="H6100" s="7">
        <v>96</v>
      </c>
      <c r="I6100" s="7">
        <v>18.55</v>
      </c>
      <c r="J6100" s="7">
        <v>12</v>
      </c>
      <c r="K6100" s="7">
        <v>222.6</v>
      </c>
      <c r="L6100" s="7" t="s">
        <v>27</v>
      </c>
      <c r="M6100" s="9">
        <v>5</v>
      </c>
      <c r="N6100" s="6" t="str">
        <f>IF(ev_charging_network_usage_!$I6100&lt;=10,"Low",IF(ev_charging_network_usage_!$I6100&lt;=30,"Medium","High"))</f>
        <v>Medium</v>
      </c>
      <c r="O6100" s="6" t="str">
        <f t="shared" si="385"/>
        <v>High Satisfaction</v>
      </c>
      <c r="P6100" s="6" t="str">
        <f>IF(ev_charging_network_usage_!$H6100&lt;30,"Short Charging",IF(ev_charging_network_usage_!$H6100&lt;=60,"Medium Charging","Long Charging"))</f>
        <v>Long Charging</v>
      </c>
      <c r="Q6100" s="6">
        <f t="shared" si="384"/>
        <v>1</v>
      </c>
      <c r="R6100" s="30">
        <f t="shared" si="382"/>
        <v>0.87291666666666667</v>
      </c>
      <c r="S6100" s="28">
        <f t="shared" si="383"/>
        <v>45279</v>
      </c>
      <c r="T6100" s="28"/>
    </row>
    <row r="6101" spans="1:20" ht="13.2" x14ac:dyDescent="0.25">
      <c r="A6101" s="3" t="s">
        <v>13450</v>
      </c>
      <c r="B6101" s="3" t="s">
        <v>29</v>
      </c>
      <c r="C6101" s="3" t="s">
        <v>30</v>
      </c>
      <c r="D6101" s="3" t="s">
        <v>22</v>
      </c>
      <c r="E6101" s="3" t="s">
        <v>17</v>
      </c>
      <c r="F6101" s="4">
        <v>45386.029166666667</v>
      </c>
      <c r="G6101" s="4">
        <v>45386.056944444441</v>
      </c>
      <c r="H6101" s="3">
        <v>40</v>
      </c>
      <c r="I6101" s="3">
        <v>54.87</v>
      </c>
      <c r="J6101" s="3">
        <v>10</v>
      </c>
      <c r="K6101" s="3">
        <v>548.70000000000005</v>
      </c>
      <c r="L6101" s="3" t="s">
        <v>38</v>
      </c>
      <c r="M6101" s="5">
        <v>2</v>
      </c>
      <c r="N6101" s="6" t="str">
        <f>IF(ev_charging_network_usage_!$I6101&lt;=10,"Low",IF(ev_charging_network_usage_!$I6101&lt;=30,"Medium","High"))</f>
        <v>High</v>
      </c>
      <c r="O6101" s="6" t="str">
        <f t="shared" si="385"/>
        <v>Low Satisfaction</v>
      </c>
      <c r="P6101" s="6" t="str">
        <f>IF(ev_charging_network_usage_!$H6101&lt;30,"Short Charging",IF(ev_charging_network_usage_!$H6101&lt;=60,"Medium Charging","Long Charging"))</f>
        <v>Medium Charging</v>
      </c>
      <c r="Q6101" s="6">
        <f t="shared" si="384"/>
        <v>2</v>
      </c>
      <c r="R6101" s="30">
        <f t="shared" si="382"/>
        <v>2.9166666666666667E-2</v>
      </c>
      <c r="S6101" s="28">
        <f t="shared" si="383"/>
        <v>45386</v>
      </c>
      <c r="T6101" s="28"/>
    </row>
    <row r="6102" spans="1:20" ht="13.2" x14ac:dyDescent="0.25">
      <c r="A6102" s="7" t="s">
        <v>13451</v>
      </c>
      <c r="B6102" s="7" t="s">
        <v>43</v>
      </c>
      <c r="C6102" s="7" t="s">
        <v>21</v>
      </c>
      <c r="D6102" s="7" t="s">
        <v>31</v>
      </c>
      <c r="E6102" s="7" t="s">
        <v>35</v>
      </c>
      <c r="F6102" s="7" t="s">
        <v>13452</v>
      </c>
      <c r="G6102" s="7" t="s">
        <v>13453</v>
      </c>
      <c r="H6102" s="7">
        <v>107</v>
      </c>
      <c r="I6102" s="7">
        <v>26.32</v>
      </c>
      <c r="J6102" s="7">
        <v>10</v>
      </c>
      <c r="K6102" s="7">
        <v>263.2</v>
      </c>
      <c r="L6102" s="7" t="s">
        <v>18</v>
      </c>
      <c r="M6102" s="9">
        <v>2</v>
      </c>
      <c r="N6102" s="6" t="str">
        <f>IF(ev_charging_network_usage_!$I6102&lt;=10,"Low",IF(ev_charging_network_usage_!$I6102&lt;=30,"Medium","High"))</f>
        <v>Medium</v>
      </c>
      <c r="O6102" s="6" t="str">
        <f t="shared" si="385"/>
        <v>Low Satisfaction</v>
      </c>
      <c r="P6102" s="6" t="str">
        <f>IF(ev_charging_network_usage_!$H6102&lt;30,"Short Charging",IF(ev_charging_network_usage_!$H6102&lt;=60,"Medium Charging","Long Charging"))</f>
        <v>Long Charging</v>
      </c>
      <c r="Q6102" s="6">
        <f t="shared" si="384"/>
        <v>1</v>
      </c>
      <c r="R6102" s="30">
        <f t="shared" si="382"/>
        <v>2.7777777777777779E-3</v>
      </c>
      <c r="S6102" s="28">
        <f t="shared" si="383"/>
        <v>45555</v>
      </c>
      <c r="T6102" s="28"/>
    </row>
    <row r="6103" spans="1:20" ht="13.2" x14ac:dyDescent="0.25">
      <c r="A6103" s="3" t="s">
        <v>13454</v>
      </c>
      <c r="B6103" s="3" t="s">
        <v>78</v>
      </c>
      <c r="C6103" s="3" t="s">
        <v>30</v>
      </c>
      <c r="D6103" s="3" t="s">
        <v>16</v>
      </c>
      <c r="E6103" s="3" t="s">
        <v>17</v>
      </c>
      <c r="F6103" s="4">
        <v>45541.963888888888</v>
      </c>
      <c r="G6103" s="4">
        <v>45571.044444444444</v>
      </c>
      <c r="H6103" s="3">
        <v>116</v>
      </c>
      <c r="I6103" s="3">
        <v>53.36</v>
      </c>
      <c r="J6103" s="3">
        <v>15</v>
      </c>
      <c r="K6103" s="3">
        <v>800.4</v>
      </c>
      <c r="L6103" s="3" t="s">
        <v>23</v>
      </c>
      <c r="M6103" s="5">
        <v>4</v>
      </c>
      <c r="N6103" s="6" t="str">
        <f>IF(ev_charging_network_usage_!$I6103&lt;=10,"Low",IF(ev_charging_network_usage_!$I6103&lt;=30,"Medium","High"))</f>
        <v>High</v>
      </c>
      <c r="O6103" s="6" t="str">
        <f t="shared" si="385"/>
        <v>Medium Satisfaction</v>
      </c>
      <c r="P6103" s="6" t="str">
        <f>IF(ev_charging_network_usage_!$H6103&lt;30,"Short Charging",IF(ev_charging_network_usage_!$H6103&lt;=60,"Medium Charging","Long Charging"))</f>
        <v>Long Charging</v>
      </c>
      <c r="Q6103" s="6">
        <f t="shared" si="384"/>
        <v>2</v>
      </c>
      <c r="R6103" s="30">
        <f t="shared" si="382"/>
        <v>0.96388888888888891</v>
      </c>
      <c r="S6103" s="28">
        <f t="shared" si="383"/>
        <v>45541</v>
      </c>
      <c r="T6103" s="28"/>
    </row>
    <row r="6104" spans="1:20" ht="13.2" x14ac:dyDescent="0.25">
      <c r="A6104" s="7" t="s">
        <v>13455</v>
      </c>
      <c r="B6104" s="7" t="s">
        <v>20</v>
      </c>
      <c r="C6104" s="7" t="s">
        <v>21</v>
      </c>
      <c r="D6104" s="7" t="s">
        <v>34</v>
      </c>
      <c r="E6104" s="7" t="s">
        <v>17</v>
      </c>
      <c r="F6104" s="7" t="s">
        <v>13456</v>
      </c>
      <c r="G6104" s="7" t="s">
        <v>13457</v>
      </c>
      <c r="H6104" s="7">
        <v>34</v>
      </c>
      <c r="I6104" s="7">
        <v>2.27</v>
      </c>
      <c r="J6104" s="7">
        <v>15</v>
      </c>
      <c r="K6104" s="7">
        <v>34.049999999999997</v>
      </c>
      <c r="L6104" s="7" t="s">
        <v>18</v>
      </c>
      <c r="M6104" s="9">
        <v>1</v>
      </c>
      <c r="N6104" s="6" t="str">
        <f>IF(ev_charging_network_usage_!$I6104&lt;=10,"Low",IF(ev_charging_network_usage_!$I6104&lt;=30,"Medium","High"))</f>
        <v>Low</v>
      </c>
      <c r="O6104" s="6" t="str">
        <f t="shared" si="385"/>
        <v>Low Satisfaction</v>
      </c>
      <c r="P6104" s="6" t="str">
        <f>IF(ev_charging_network_usage_!$H6104&lt;30,"Short Charging",IF(ev_charging_network_usage_!$H6104&lt;=60,"Medium Charging","Long Charging"))</f>
        <v>Medium Charging</v>
      </c>
      <c r="Q6104" s="6">
        <f t="shared" si="384"/>
        <v>1</v>
      </c>
      <c r="R6104" s="30">
        <f t="shared" si="382"/>
        <v>0.18124999999999999</v>
      </c>
      <c r="S6104" s="28">
        <f t="shared" si="383"/>
        <v>45164</v>
      </c>
      <c r="T6104" s="28"/>
    </row>
    <row r="6105" spans="1:20" ht="13.2" x14ac:dyDescent="0.25">
      <c r="A6105" s="3" t="s">
        <v>13458</v>
      </c>
      <c r="B6105" s="3" t="s">
        <v>59</v>
      </c>
      <c r="C6105" s="3" t="s">
        <v>30</v>
      </c>
      <c r="D6105" s="3" t="s">
        <v>16</v>
      </c>
      <c r="E6105" s="3" t="s">
        <v>35</v>
      </c>
      <c r="F6105" s="3" t="s">
        <v>13459</v>
      </c>
      <c r="G6105" s="3" t="s">
        <v>13460</v>
      </c>
      <c r="H6105" s="3">
        <v>81</v>
      </c>
      <c r="I6105" s="3">
        <v>28</v>
      </c>
      <c r="J6105" s="3">
        <v>10</v>
      </c>
      <c r="K6105" s="3">
        <v>280</v>
      </c>
      <c r="L6105" s="3" t="s">
        <v>38</v>
      </c>
      <c r="M6105" s="5">
        <v>5</v>
      </c>
      <c r="N6105" s="6" t="str">
        <f>IF(ev_charging_network_usage_!$I6105&lt;=10,"Low",IF(ev_charging_network_usage_!$I6105&lt;=30,"Medium","High"))</f>
        <v>Medium</v>
      </c>
      <c r="O6105" s="6" t="str">
        <f t="shared" si="385"/>
        <v>High Satisfaction</v>
      </c>
      <c r="P6105" s="6" t="str">
        <f>IF(ev_charging_network_usage_!$H6105&lt;30,"Short Charging",IF(ev_charging_network_usage_!$H6105&lt;=60,"Medium Charging","Long Charging"))</f>
        <v>Long Charging</v>
      </c>
      <c r="Q6105" s="6">
        <f t="shared" si="384"/>
        <v>2</v>
      </c>
      <c r="R6105" s="30">
        <f t="shared" si="382"/>
        <v>0.41458333333333336</v>
      </c>
      <c r="S6105" s="28">
        <f t="shared" si="383"/>
        <v>44976</v>
      </c>
      <c r="T6105" s="28"/>
    </row>
    <row r="6106" spans="1:20" ht="13.2" x14ac:dyDescent="0.25">
      <c r="A6106" s="7" t="s">
        <v>13461</v>
      </c>
      <c r="B6106" s="7" t="s">
        <v>20</v>
      </c>
      <c r="C6106" s="7" t="s">
        <v>15</v>
      </c>
      <c r="D6106" s="7" t="s">
        <v>34</v>
      </c>
      <c r="E6106" s="7" t="s">
        <v>35</v>
      </c>
      <c r="F6106" s="8">
        <v>45574.947916666664</v>
      </c>
      <c r="G6106" s="8">
        <v>45574.99722222222</v>
      </c>
      <c r="H6106" s="7">
        <v>71</v>
      </c>
      <c r="I6106" s="7">
        <v>30.96</v>
      </c>
      <c r="J6106" s="7">
        <v>15</v>
      </c>
      <c r="K6106" s="7">
        <v>464.4</v>
      </c>
      <c r="L6106" s="7" t="s">
        <v>18</v>
      </c>
      <c r="M6106" s="9">
        <v>5</v>
      </c>
      <c r="N6106" s="6" t="str">
        <f>IF(ev_charging_network_usage_!$I6106&lt;=10,"Low",IF(ev_charging_network_usage_!$I6106&lt;=30,"Medium","High"))</f>
        <v>High</v>
      </c>
      <c r="O6106" s="6" t="str">
        <f t="shared" si="385"/>
        <v>High Satisfaction</v>
      </c>
      <c r="P6106" s="6" t="str">
        <f>IF(ev_charging_network_usage_!$H6106&lt;30,"Short Charging",IF(ev_charging_network_usage_!$H6106&lt;=60,"Medium Charging","Long Charging"))</f>
        <v>Long Charging</v>
      </c>
      <c r="Q6106" s="6">
        <f t="shared" si="384"/>
        <v>3</v>
      </c>
      <c r="R6106" s="30">
        <f t="shared" si="382"/>
        <v>0.94791666666666663</v>
      </c>
      <c r="S6106" s="28">
        <f t="shared" si="383"/>
        <v>45574</v>
      </c>
      <c r="T6106" s="28"/>
    </row>
    <row r="6107" spans="1:20" ht="13.2" x14ac:dyDescent="0.25">
      <c r="A6107" s="3" t="s">
        <v>13462</v>
      </c>
      <c r="B6107" s="3" t="s">
        <v>59</v>
      </c>
      <c r="C6107" s="3" t="s">
        <v>15</v>
      </c>
      <c r="D6107" s="3" t="s">
        <v>22</v>
      </c>
      <c r="E6107" s="3" t="s">
        <v>35</v>
      </c>
      <c r="F6107" s="3" t="s">
        <v>13463</v>
      </c>
      <c r="G6107" s="3" t="s">
        <v>13464</v>
      </c>
      <c r="H6107" s="3">
        <v>119</v>
      </c>
      <c r="I6107" s="3">
        <v>21.41</v>
      </c>
      <c r="J6107" s="3">
        <v>8</v>
      </c>
      <c r="K6107" s="3">
        <v>171.28</v>
      </c>
      <c r="L6107" s="3" t="s">
        <v>27</v>
      </c>
      <c r="M6107" s="5">
        <v>2</v>
      </c>
      <c r="N6107" s="6" t="str">
        <f>IF(ev_charging_network_usage_!$I6107&lt;=10,"Low",IF(ev_charging_network_usage_!$I6107&lt;=30,"Medium","High"))</f>
        <v>Medium</v>
      </c>
      <c r="O6107" s="6" t="str">
        <f t="shared" si="385"/>
        <v>Low Satisfaction</v>
      </c>
      <c r="P6107" s="6" t="str">
        <f>IF(ev_charging_network_usage_!$H6107&lt;30,"Short Charging",IF(ev_charging_network_usage_!$H6107&lt;=60,"Medium Charging","Long Charging"))</f>
        <v>Long Charging</v>
      </c>
      <c r="Q6107" s="6">
        <f t="shared" si="384"/>
        <v>3</v>
      </c>
      <c r="R6107" s="30">
        <f t="shared" si="382"/>
        <v>0.82916666666666672</v>
      </c>
      <c r="S6107" s="28">
        <f t="shared" si="383"/>
        <v>45135</v>
      </c>
      <c r="T6107" s="28"/>
    </row>
    <row r="6108" spans="1:20" ht="13.2" x14ac:dyDescent="0.25">
      <c r="A6108" s="7" t="s">
        <v>13465</v>
      </c>
      <c r="B6108" s="7" t="s">
        <v>48</v>
      </c>
      <c r="C6108" s="7" t="s">
        <v>21</v>
      </c>
      <c r="D6108" s="7" t="s">
        <v>31</v>
      </c>
      <c r="E6108" s="7" t="s">
        <v>35</v>
      </c>
      <c r="F6108" s="8">
        <v>45235.683333333334</v>
      </c>
      <c r="G6108" s="8">
        <v>45235.719444444447</v>
      </c>
      <c r="H6108" s="7">
        <v>52</v>
      </c>
      <c r="I6108" s="7">
        <v>59.95</v>
      </c>
      <c r="J6108" s="7">
        <v>12</v>
      </c>
      <c r="K6108" s="7">
        <v>719.4</v>
      </c>
      <c r="L6108" s="7" t="s">
        <v>38</v>
      </c>
      <c r="M6108" s="9">
        <v>2</v>
      </c>
      <c r="N6108" s="6" t="str">
        <f>IF(ev_charging_network_usage_!$I6108&lt;=10,"Low",IF(ev_charging_network_usage_!$I6108&lt;=30,"Medium","High"))</f>
        <v>High</v>
      </c>
      <c r="O6108" s="6" t="str">
        <f t="shared" si="385"/>
        <v>Low Satisfaction</v>
      </c>
      <c r="P6108" s="6" t="str">
        <f>IF(ev_charging_network_usage_!$H6108&lt;30,"Short Charging",IF(ev_charging_network_usage_!$H6108&lt;=60,"Medium Charging","Long Charging"))</f>
        <v>Medium Charging</v>
      </c>
      <c r="Q6108" s="6">
        <f t="shared" si="384"/>
        <v>1</v>
      </c>
      <c r="R6108" s="30">
        <f t="shared" si="382"/>
        <v>0.68333333333333335</v>
      </c>
      <c r="S6108" s="28">
        <f t="shared" si="383"/>
        <v>45235</v>
      </c>
      <c r="T6108" s="28"/>
    </row>
    <row r="6109" spans="1:20" ht="13.2" x14ac:dyDescent="0.25">
      <c r="A6109" s="3" t="s">
        <v>13466</v>
      </c>
      <c r="B6109" s="3" t="s">
        <v>43</v>
      </c>
      <c r="C6109" s="3" t="s">
        <v>15</v>
      </c>
      <c r="D6109" s="3" t="s">
        <v>31</v>
      </c>
      <c r="E6109" s="3" t="s">
        <v>35</v>
      </c>
      <c r="F6109" s="3" t="s">
        <v>13467</v>
      </c>
      <c r="G6109" s="3" t="s">
        <v>13468</v>
      </c>
      <c r="H6109" s="3">
        <v>19</v>
      </c>
      <c r="I6109" s="3">
        <v>28.65</v>
      </c>
      <c r="J6109" s="3">
        <v>15</v>
      </c>
      <c r="K6109" s="3">
        <v>429.75</v>
      </c>
      <c r="L6109" s="3" t="s">
        <v>38</v>
      </c>
      <c r="M6109" s="5">
        <v>3</v>
      </c>
      <c r="N6109" s="6" t="str">
        <f>IF(ev_charging_network_usage_!$I6109&lt;=10,"Low",IF(ev_charging_network_usage_!$I6109&lt;=30,"Medium","High"))</f>
        <v>Medium</v>
      </c>
      <c r="O6109" s="6" t="str">
        <f t="shared" si="385"/>
        <v>Medium Satisfaction</v>
      </c>
      <c r="P6109" s="6" t="str">
        <f>IF(ev_charging_network_usage_!$H6109&lt;30,"Short Charging",IF(ev_charging_network_usage_!$H6109&lt;=60,"Medium Charging","Long Charging"))</f>
        <v>Short Charging</v>
      </c>
      <c r="Q6109" s="6">
        <f t="shared" si="384"/>
        <v>3</v>
      </c>
      <c r="R6109" s="30">
        <f t="shared" si="382"/>
        <v>8.9583333333333334E-2</v>
      </c>
      <c r="S6109" s="28">
        <f t="shared" si="383"/>
        <v>45062</v>
      </c>
      <c r="T6109" s="28"/>
    </row>
    <row r="6110" spans="1:20" ht="13.2" x14ac:dyDescent="0.25">
      <c r="A6110" s="7" t="s">
        <v>13469</v>
      </c>
      <c r="B6110" s="7" t="s">
        <v>20</v>
      </c>
      <c r="C6110" s="7" t="s">
        <v>30</v>
      </c>
      <c r="D6110" s="7" t="s">
        <v>31</v>
      </c>
      <c r="E6110" s="7" t="s">
        <v>35</v>
      </c>
      <c r="F6110" s="8">
        <v>45389.203472222223</v>
      </c>
      <c r="G6110" s="8">
        <v>45389.267361111109</v>
      </c>
      <c r="H6110" s="7">
        <v>92</v>
      </c>
      <c r="I6110" s="7">
        <v>9.15</v>
      </c>
      <c r="J6110" s="7">
        <v>15</v>
      </c>
      <c r="K6110" s="7">
        <v>137.25</v>
      </c>
      <c r="L6110" s="7" t="s">
        <v>23</v>
      </c>
      <c r="M6110" s="9">
        <v>3</v>
      </c>
      <c r="N6110" s="6" t="str">
        <f>IF(ev_charging_network_usage_!$I6110&lt;=10,"Low",IF(ev_charging_network_usage_!$I6110&lt;=30,"Medium","High"))</f>
        <v>Low</v>
      </c>
      <c r="O6110" s="6" t="str">
        <f t="shared" si="385"/>
        <v>Medium Satisfaction</v>
      </c>
      <c r="P6110" s="6" t="str">
        <f>IF(ev_charging_network_usage_!$H6110&lt;30,"Short Charging",IF(ev_charging_network_usage_!$H6110&lt;=60,"Medium Charging","Long Charging"))</f>
        <v>Long Charging</v>
      </c>
      <c r="Q6110" s="6">
        <f t="shared" si="384"/>
        <v>2</v>
      </c>
      <c r="R6110" s="30">
        <f t="shared" si="382"/>
        <v>0.20347222222222222</v>
      </c>
      <c r="S6110" s="28">
        <f t="shared" si="383"/>
        <v>45389</v>
      </c>
      <c r="T6110" s="28"/>
    </row>
    <row r="6111" spans="1:20" ht="13.2" x14ac:dyDescent="0.25">
      <c r="A6111" s="3" t="s">
        <v>13470</v>
      </c>
      <c r="B6111" s="3" t="s">
        <v>20</v>
      </c>
      <c r="C6111" s="3" t="s">
        <v>15</v>
      </c>
      <c r="D6111" s="3" t="s">
        <v>31</v>
      </c>
      <c r="E6111" s="3" t="s">
        <v>35</v>
      </c>
      <c r="F6111" s="4">
        <v>45353.745138888888</v>
      </c>
      <c r="G6111" s="4">
        <v>45353.770833333336</v>
      </c>
      <c r="H6111" s="3">
        <v>37</v>
      </c>
      <c r="I6111" s="3">
        <v>9.75</v>
      </c>
      <c r="J6111" s="3">
        <v>15</v>
      </c>
      <c r="K6111" s="3">
        <v>146.25</v>
      </c>
      <c r="L6111" s="3" t="s">
        <v>18</v>
      </c>
      <c r="M6111" s="5">
        <v>1</v>
      </c>
      <c r="N6111" s="6" t="str">
        <f>IF(ev_charging_network_usage_!$I6111&lt;=10,"Low",IF(ev_charging_network_usage_!$I6111&lt;=30,"Medium","High"))</f>
        <v>Low</v>
      </c>
      <c r="O6111" s="6" t="str">
        <f t="shared" si="385"/>
        <v>Low Satisfaction</v>
      </c>
      <c r="P6111" s="6" t="str">
        <f>IF(ev_charging_network_usage_!$H6111&lt;30,"Short Charging",IF(ev_charging_network_usage_!$H6111&lt;=60,"Medium Charging","Long Charging"))</f>
        <v>Medium Charging</v>
      </c>
      <c r="Q6111" s="6">
        <f t="shared" si="384"/>
        <v>3</v>
      </c>
      <c r="R6111" s="30">
        <f t="shared" si="382"/>
        <v>0.74513888888888891</v>
      </c>
      <c r="S6111" s="28">
        <f t="shared" si="383"/>
        <v>45353</v>
      </c>
      <c r="T6111" s="28"/>
    </row>
    <row r="6112" spans="1:20" ht="13.2" x14ac:dyDescent="0.25">
      <c r="A6112" s="7" t="s">
        <v>13471</v>
      </c>
      <c r="B6112" s="7" t="s">
        <v>59</v>
      </c>
      <c r="C6112" s="7" t="s">
        <v>21</v>
      </c>
      <c r="D6112" s="7" t="s">
        <v>31</v>
      </c>
      <c r="E6112" s="7" t="s">
        <v>35</v>
      </c>
      <c r="F6112" s="7" t="s">
        <v>13472</v>
      </c>
      <c r="G6112" s="7" t="s">
        <v>13473</v>
      </c>
      <c r="H6112" s="7">
        <v>60</v>
      </c>
      <c r="I6112" s="7">
        <v>53.84</v>
      </c>
      <c r="J6112" s="7">
        <v>12</v>
      </c>
      <c r="K6112" s="7">
        <v>646.08000000000004</v>
      </c>
      <c r="L6112" s="7" t="s">
        <v>18</v>
      </c>
      <c r="M6112" s="9">
        <v>4</v>
      </c>
      <c r="N6112" s="6" t="str">
        <f>IF(ev_charging_network_usage_!$I6112&lt;=10,"Low",IF(ev_charging_network_usage_!$I6112&lt;=30,"Medium","High"))</f>
        <v>High</v>
      </c>
      <c r="O6112" s="6" t="str">
        <f t="shared" si="385"/>
        <v>Medium Satisfaction</v>
      </c>
      <c r="P6112" s="6" t="str">
        <f>IF(ev_charging_network_usage_!$H6112&lt;30,"Short Charging",IF(ev_charging_network_usage_!$H6112&lt;=60,"Medium Charging","Long Charging"))</f>
        <v>Medium Charging</v>
      </c>
      <c r="Q6112" s="6">
        <f t="shared" si="384"/>
        <v>1</v>
      </c>
      <c r="R6112" s="30">
        <f t="shared" si="382"/>
        <v>0.45347222222222222</v>
      </c>
      <c r="S6112" s="28">
        <f t="shared" si="383"/>
        <v>45525</v>
      </c>
      <c r="T6112" s="28"/>
    </row>
    <row r="6113" spans="1:20" ht="13.2" x14ac:dyDescent="0.25">
      <c r="A6113" s="3" t="s">
        <v>13474</v>
      </c>
      <c r="B6113" s="3" t="s">
        <v>48</v>
      </c>
      <c r="C6113" s="3" t="s">
        <v>30</v>
      </c>
      <c r="D6113" s="3" t="s">
        <v>16</v>
      </c>
      <c r="E6113" s="3" t="s">
        <v>17</v>
      </c>
      <c r="F6113" s="3" t="s">
        <v>13475</v>
      </c>
      <c r="G6113" s="3" t="s">
        <v>13476</v>
      </c>
      <c r="H6113" s="3">
        <v>20</v>
      </c>
      <c r="I6113" s="3">
        <v>59.85</v>
      </c>
      <c r="J6113" s="3">
        <v>12</v>
      </c>
      <c r="K6113" s="3">
        <v>718.2</v>
      </c>
      <c r="L6113" s="3" t="s">
        <v>27</v>
      </c>
      <c r="M6113" s="5">
        <v>4</v>
      </c>
      <c r="N6113" s="6" t="str">
        <f>IF(ev_charging_network_usage_!$I6113&lt;=10,"Low",IF(ev_charging_network_usage_!$I6113&lt;=30,"Medium","High"))</f>
        <v>High</v>
      </c>
      <c r="O6113" s="6" t="str">
        <f t="shared" si="385"/>
        <v>Medium Satisfaction</v>
      </c>
      <c r="P6113" s="6" t="str">
        <f>IF(ev_charging_network_usage_!$H6113&lt;30,"Short Charging",IF(ev_charging_network_usage_!$H6113&lt;=60,"Medium Charging","Long Charging"))</f>
        <v>Short Charging</v>
      </c>
      <c r="Q6113" s="6">
        <f t="shared" si="384"/>
        <v>2</v>
      </c>
      <c r="R6113" s="30">
        <f t="shared" si="382"/>
        <v>0.96527777777777779</v>
      </c>
      <c r="S6113" s="28">
        <f t="shared" si="383"/>
        <v>45349</v>
      </c>
      <c r="T6113" s="28"/>
    </row>
    <row r="6114" spans="1:20" ht="13.2" x14ac:dyDescent="0.25">
      <c r="A6114" s="7" t="s">
        <v>13477</v>
      </c>
      <c r="B6114" s="7" t="s">
        <v>48</v>
      </c>
      <c r="C6114" s="7" t="s">
        <v>15</v>
      </c>
      <c r="D6114" s="7" t="s">
        <v>22</v>
      </c>
      <c r="E6114" s="7" t="s">
        <v>17</v>
      </c>
      <c r="F6114" s="8">
        <v>45114.138888888891</v>
      </c>
      <c r="G6114" s="8">
        <v>45114.150694444441</v>
      </c>
      <c r="H6114" s="7">
        <v>17</v>
      </c>
      <c r="I6114" s="7">
        <v>17.809999999999999</v>
      </c>
      <c r="J6114" s="7">
        <v>12</v>
      </c>
      <c r="K6114" s="7">
        <v>213.72</v>
      </c>
      <c r="L6114" s="7" t="s">
        <v>23</v>
      </c>
      <c r="M6114" s="9">
        <v>3</v>
      </c>
      <c r="N6114" s="6" t="str">
        <f>IF(ev_charging_network_usage_!$I6114&lt;=10,"Low",IF(ev_charging_network_usage_!$I6114&lt;=30,"Medium","High"))</f>
        <v>Medium</v>
      </c>
      <c r="O6114" s="6" t="str">
        <f t="shared" si="385"/>
        <v>Medium Satisfaction</v>
      </c>
      <c r="P6114" s="6" t="str">
        <f>IF(ev_charging_network_usage_!$H6114&lt;30,"Short Charging",IF(ev_charging_network_usage_!$H6114&lt;=60,"Medium Charging","Long Charging"))</f>
        <v>Short Charging</v>
      </c>
      <c r="Q6114" s="6">
        <f t="shared" si="384"/>
        <v>3</v>
      </c>
      <c r="R6114" s="30">
        <f t="shared" si="382"/>
        <v>0.1388888888888889</v>
      </c>
      <c r="S6114" s="28">
        <f t="shared" si="383"/>
        <v>45114</v>
      </c>
      <c r="T6114" s="28"/>
    </row>
    <row r="6115" spans="1:20" ht="13.2" x14ac:dyDescent="0.25">
      <c r="A6115" s="3" t="s">
        <v>13478</v>
      </c>
      <c r="B6115" s="3" t="s">
        <v>59</v>
      </c>
      <c r="C6115" s="3" t="s">
        <v>30</v>
      </c>
      <c r="D6115" s="3" t="s">
        <v>22</v>
      </c>
      <c r="E6115" s="3" t="s">
        <v>17</v>
      </c>
      <c r="F6115" s="4">
        <v>45298.786805555559</v>
      </c>
      <c r="G6115" s="4">
        <v>45298.867361111108</v>
      </c>
      <c r="H6115" s="3">
        <v>116</v>
      </c>
      <c r="I6115" s="3">
        <v>13.78</v>
      </c>
      <c r="J6115" s="3">
        <v>15</v>
      </c>
      <c r="K6115" s="3">
        <v>206.7</v>
      </c>
      <c r="L6115" s="3" t="s">
        <v>23</v>
      </c>
      <c r="M6115" s="5">
        <v>2</v>
      </c>
      <c r="N6115" s="6" t="str">
        <f>IF(ev_charging_network_usage_!$I6115&lt;=10,"Low",IF(ev_charging_network_usage_!$I6115&lt;=30,"Medium","High"))</f>
        <v>Medium</v>
      </c>
      <c r="O6115" s="6" t="str">
        <f t="shared" si="385"/>
        <v>Low Satisfaction</v>
      </c>
      <c r="P6115" s="6" t="str">
        <f>IF(ev_charging_network_usage_!$H6115&lt;30,"Short Charging",IF(ev_charging_network_usage_!$H6115&lt;=60,"Medium Charging","Long Charging"))</f>
        <v>Long Charging</v>
      </c>
      <c r="Q6115" s="6">
        <f t="shared" si="384"/>
        <v>2</v>
      </c>
      <c r="R6115" s="30">
        <f t="shared" si="382"/>
        <v>0.78680555555555554</v>
      </c>
      <c r="S6115" s="28">
        <f t="shared" si="383"/>
        <v>45298</v>
      </c>
      <c r="T6115" s="28"/>
    </row>
    <row r="6116" spans="1:20" ht="13.2" x14ac:dyDescent="0.25">
      <c r="A6116" s="7" t="s">
        <v>13479</v>
      </c>
      <c r="B6116" s="7" t="s">
        <v>20</v>
      </c>
      <c r="C6116" s="7" t="s">
        <v>15</v>
      </c>
      <c r="D6116" s="7" t="s">
        <v>16</v>
      </c>
      <c r="E6116" s="7" t="s">
        <v>17</v>
      </c>
      <c r="F6116" s="8">
        <v>45633.988888888889</v>
      </c>
      <c r="G6116" s="7" t="s">
        <v>13480</v>
      </c>
      <c r="H6116" s="7">
        <v>72</v>
      </c>
      <c r="I6116" s="7">
        <v>53.54</v>
      </c>
      <c r="J6116" s="7">
        <v>12</v>
      </c>
      <c r="K6116" s="7">
        <v>642.48</v>
      </c>
      <c r="L6116" s="7" t="s">
        <v>38</v>
      </c>
      <c r="M6116" s="9">
        <v>1</v>
      </c>
      <c r="N6116" s="6" t="str">
        <f>IF(ev_charging_network_usage_!$I6116&lt;=10,"Low",IF(ev_charging_network_usage_!$I6116&lt;=30,"Medium","High"))</f>
        <v>High</v>
      </c>
      <c r="O6116" s="6" t="str">
        <f t="shared" si="385"/>
        <v>Low Satisfaction</v>
      </c>
      <c r="P6116" s="6" t="str">
        <f>IF(ev_charging_network_usage_!$H6116&lt;30,"Short Charging",IF(ev_charging_network_usage_!$H6116&lt;=60,"Medium Charging","Long Charging"))</f>
        <v>Long Charging</v>
      </c>
      <c r="Q6116" s="6">
        <f t="shared" si="384"/>
        <v>3</v>
      </c>
      <c r="R6116" s="30">
        <f t="shared" si="382"/>
        <v>0.98888888888888893</v>
      </c>
      <c r="S6116" s="28">
        <f t="shared" si="383"/>
        <v>45633</v>
      </c>
      <c r="T6116" s="28"/>
    </row>
    <row r="6117" spans="1:20" ht="13.2" x14ac:dyDescent="0.25">
      <c r="A6117" s="3" t="s">
        <v>13481</v>
      </c>
      <c r="B6117" s="3" t="s">
        <v>59</v>
      </c>
      <c r="C6117" s="3" t="s">
        <v>15</v>
      </c>
      <c r="D6117" s="3" t="s">
        <v>34</v>
      </c>
      <c r="E6117" s="3" t="s">
        <v>35</v>
      </c>
      <c r="F6117" s="3" t="s">
        <v>13482</v>
      </c>
      <c r="G6117" s="3" t="s">
        <v>13483</v>
      </c>
      <c r="H6117" s="3">
        <v>53</v>
      </c>
      <c r="I6117" s="3">
        <v>29.35</v>
      </c>
      <c r="J6117" s="3">
        <v>8</v>
      </c>
      <c r="K6117" s="3">
        <v>234.8</v>
      </c>
      <c r="L6117" s="3" t="s">
        <v>27</v>
      </c>
      <c r="M6117" s="5">
        <v>1</v>
      </c>
      <c r="N6117" s="6" t="str">
        <f>IF(ev_charging_network_usage_!$I6117&lt;=10,"Low",IF(ev_charging_network_usage_!$I6117&lt;=30,"Medium","High"))</f>
        <v>Medium</v>
      </c>
      <c r="O6117" s="6" t="str">
        <f t="shared" si="385"/>
        <v>Low Satisfaction</v>
      </c>
      <c r="P6117" s="6" t="str">
        <f>IF(ev_charging_network_usage_!$H6117&lt;30,"Short Charging",IF(ev_charging_network_usage_!$H6117&lt;=60,"Medium Charging","Long Charging"))</f>
        <v>Medium Charging</v>
      </c>
      <c r="Q6117" s="6">
        <f t="shared" si="384"/>
        <v>3</v>
      </c>
      <c r="R6117" s="30">
        <f t="shared" si="382"/>
        <v>0.77152777777777781</v>
      </c>
      <c r="S6117" s="28">
        <f t="shared" si="383"/>
        <v>45220</v>
      </c>
      <c r="T6117" s="28"/>
    </row>
    <row r="6118" spans="1:20" ht="13.2" x14ac:dyDescent="0.25">
      <c r="A6118" s="7" t="s">
        <v>13484</v>
      </c>
      <c r="B6118" s="7" t="s">
        <v>55</v>
      </c>
      <c r="C6118" s="7" t="s">
        <v>21</v>
      </c>
      <c r="D6118" s="7" t="s">
        <v>16</v>
      </c>
      <c r="E6118" s="7" t="s">
        <v>35</v>
      </c>
      <c r="F6118" s="7" t="s">
        <v>13485</v>
      </c>
      <c r="G6118" s="7" t="s">
        <v>13486</v>
      </c>
      <c r="H6118" s="7">
        <v>72</v>
      </c>
      <c r="I6118" s="7">
        <v>59.69</v>
      </c>
      <c r="J6118" s="7">
        <v>8</v>
      </c>
      <c r="K6118" s="7">
        <v>477.52</v>
      </c>
      <c r="L6118" s="7" t="s">
        <v>18</v>
      </c>
      <c r="M6118" s="9">
        <v>1</v>
      </c>
      <c r="N6118" s="6" t="str">
        <f>IF(ev_charging_network_usage_!$I6118&lt;=10,"Low",IF(ev_charging_network_usage_!$I6118&lt;=30,"Medium","High"))</f>
        <v>High</v>
      </c>
      <c r="O6118" s="6" t="str">
        <f t="shared" si="385"/>
        <v>Low Satisfaction</v>
      </c>
      <c r="P6118" s="6" t="str">
        <f>IF(ev_charging_network_usage_!$H6118&lt;30,"Short Charging",IF(ev_charging_network_usage_!$H6118&lt;=60,"Medium Charging","Long Charging"))</f>
        <v>Long Charging</v>
      </c>
      <c r="Q6118" s="6">
        <f t="shared" si="384"/>
        <v>1</v>
      </c>
      <c r="R6118" s="30">
        <f t="shared" si="382"/>
        <v>0.8256944444444444</v>
      </c>
      <c r="S6118" s="28">
        <f t="shared" si="383"/>
        <v>45288</v>
      </c>
      <c r="T6118" s="28"/>
    </row>
    <row r="6119" spans="1:20" ht="13.2" x14ac:dyDescent="0.25">
      <c r="A6119" s="3" t="s">
        <v>13487</v>
      </c>
      <c r="B6119" s="3" t="s">
        <v>43</v>
      </c>
      <c r="C6119" s="3" t="s">
        <v>15</v>
      </c>
      <c r="D6119" s="3" t="s">
        <v>34</v>
      </c>
      <c r="E6119" s="3" t="s">
        <v>35</v>
      </c>
      <c r="F6119" s="4">
        <v>45515.362500000003</v>
      </c>
      <c r="G6119" s="4">
        <v>45515.400694444441</v>
      </c>
      <c r="H6119" s="3">
        <v>55</v>
      </c>
      <c r="I6119" s="3">
        <v>55.02</v>
      </c>
      <c r="J6119" s="3">
        <v>15</v>
      </c>
      <c r="K6119" s="3">
        <v>825.3</v>
      </c>
      <c r="L6119" s="3" t="s">
        <v>18</v>
      </c>
      <c r="M6119" s="5">
        <v>3</v>
      </c>
      <c r="N6119" s="6" t="str">
        <f>IF(ev_charging_network_usage_!$I6119&lt;=10,"Low",IF(ev_charging_network_usage_!$I6119&lt;=30,"Medium","High"))</f>
        <v>High</v>
      </c>
      <c r="O6119" s="6" t="str">
        <f t="shared" si="385"/>
        <v>Medium Satisfaction</v>
      </c>
      <c r="P6119" s="6" t="str">
        <f>IF(ev_charging_network_usage_!$H6119&lt;30,"Short Charging",IF(ev_charging_network_usage_!$H6119&lt;=60,"Medium Charging","Long Charging"))</f>
        <v>Medium Charging</v>
      </c>
      <c r="Q6119" s="6">
        <f t="shared" si="384"/>
        <v>3</v>
      </c>
      <c r="R6119" s="30">
        <f t="shared" si="382"/>
        <v>0.36249999999999999</v>
      </c>
      <c r="S6119" s="28">
        <f t="shared" si="383"/>
        <v>45515</v>
      </c>
      <c r="T6119" s="28"/>
    </row>
    <row r="6120" spans="1:20" ht="13.2" x14ac:dyDescent="0.25">
      <c r="A6120" s="7" t="s">
        <v>13488</v>
      </c>
      <c r="B6120" s="7" t="s">
        <v>78</v>
      </c>
      <c r="C6120" s="7" t="s">
        <v>30</v>
      </c>
      <c r="D6120" s="7" t="s">
        <v>34</v>
      </c>
      <c r="E6120" s="7" t="s">
        <v>35</v>
      </c>
      <c r="F6120" s="7" t="s">
        <v>13489</v>
      </c>
      <c r="G6120" s="7" t="s">
        <v>13490</v>
      </c>
      <c r="H6120" s="7">
        <v>46</v>
      </c>
      <c r="I6120" s="7">
        <v>25.9</v>
      </c>
      <c r="J6120" s="7">
        <v>15</v>
      </c>
      <c r="K6120" s="7">
        <v>388.5</v>
      </c>
      <c r="L6120" s="7" t="s">
        <v>18</v>
      </c>
      <c r="M6120" s="9">
        <v>1</v>
      </c>
      <c r="N6120" s="6" t="str">
        <f>IF(ev_charging_network_usage_!$I6120&lt;=10,"Low",IF(ev_charging_network_usage_!$I6120&lt;=30,"Medium","High"))</f>
        <v>Medium</v>
      </c>
      <c r="O6120" s="6" t="str">
        <f t="shared" si="385"/>
        <v>Low Satisfaction</v>
      </c>
      <c r="P6120" s="6" t="str">
        <f>IF(ev_charging_network_usage_!$H6120&lt;30,"Short Charging",IF(ev_charging_network_usage_!$H6120&lt;=60,"Medium Charging","Long Charging"))</f>
        <v>Medium Charging</v>
      </c>
      <c r="Q6120" s="6">
        <f t="shared" si="384"/>
        <v>2</v>
      </c>
      <c r="R6120" s="30">
        <f t="shared" si="382"/>
        <v>0.68263888888888891</v>
      </c>
      <c r="S6120" s="28">
        <f t="shared" si="383"/>
        <v>45433</v>
      </c>
      <c r="T6120" s="28"/>
    </row>
    <row r="6121" spans="1:20" ht="13.2" x14ac:dyDescent="0.25">
      <c r="A6121" s="3" t="s">
        <v>13491</v>
      </c>
      <c r="B6121" s="3" t="s">
        <v>48</v>
      </c>
      <c r="C6121" s="3" t="s">
        <v>15</v>
      </c>
      <c r="D6121" s="3" t="s">
        <v>22</v>
      </c>
      <c r="E6121" s="3" t="s">
        <v>35</v>
      </c>
      <c r="F6121" s="3" t="s">
        <v>13492</v>
      </c>
      <c r="G6121" s="3" t="s">
        <v>13493</v>
      </c>
      <c r="H6121" s="3">
        <v>97</v>
      </c>
      <c r="I6121" s="3">
        <v>6.45</v>
      </c>
      <c r="J6121" s="3">
        <v>12</v>
      </c>
      <c r="K6121" s="3">
        <v>77.400000000000006</v>
      </c>
      <c r="L6121" s="3" t="s">
        <v>38</v>
      </c>
      <c r="M6121" s="5">
        <v>5</v>
      </c>
      <c r="N6121" s="6" t="str">
        <f>IF(ev_charging_network_usage_!$I6121&lt;=10,"Low",IF(ev_charging_network_usage_!$I6121&lt;=30,"Medium","High"))</f>
        <v>Low</v>
      </c>
      <c r="O6121" s="6" t="str">
        <f t="shared" si="385"/>
        <v>High Satisfaction</v>
      </c>
      <c r="P6121" s="6" t="str">
        <f>IF(ev_charging_network_usage_!$H6121&lt;30,"Short Charging",IF(ev_charging_network_usage_!$H6121&lt;=60,"Medium Charging","Long Charging"))</f>
        <v>Long Charging</v>
      </c>
      <c r="Q6121" s="6">
        <f t="shared" si="384"/>
        <v>3</v>
      </c>
      <c r="R6121" s="30">
        <f t="shared" si="382"/>
        <v>0.25347222222222221</v>
      </c>
      <c r="S6121" s="28">
        <f t="shared" si="383"/>
        <v>45431</v>
      </c>
      <c r="T6121" s="28"/>
    </row>
    <row r="6122" spans="1:20" ht="13.2" x14ac:dyDescent="0.25">
      <c r="A6122" s="7" t="s">
        <v>13494</v>
      </c>
      <c r="B6122" s="7" t="s">
        <v>55</v>
      </c>
      <c r="C6122" s="7" t="s">
        <v>21</v>
      </c>
      <c r="D6122" s="7" t="s">
        <v>34</v>
      </c>
      <c r="E6122" s="7" t="s">
        <v>35</v>
      </c>
      <c r="F6122" s="7" t="s">
        <v>13495</v>
      </c>
      <c r="G6122" s="7" t="s">
        <v>13496</v>
      </c>
      <c r="H6122" s="7">
        <v>84</v>
      </c>
      <c r="I6122" s="7">
        <v>5.82</v>
      </c>
      <c r="J6122" s="7">
        <v>10</v>
      </c>
      <c r="K6122" s="7">
        <v>58.2</v>
      </c>
      <c r="L6122" s="7" t="s">
        <v>38</v>
      </c>
      <c r="M6122" s="9">
        <v>3</v>
      </c>
      <c r="N6122" s="6" t="str">
        <f>IF(ev_charging_network_usage_!$I6122&lt;=10,"Low",IF(ev_charging_network_usage_!$I6122&lt;=30,"Medium","High"))</f>
        <v>Low</v>
      </c>
      <c r="O6122" s="6" t="str">
        <f t="shared" si="385"/>
        <v>Medium Satisfaction</v>
      </c>
      <c r="P6122" s="6" t="str">
        <f>IF(ev_charging_network_usage_!$H6122&lt;30,"Short Charging",IF(ev_charging_network_usage_!$H6122&lt;=60,"Medium Charging","Long Charging"))</f>
        <v>Long Charging</v>
      </c>
      <c r="Q6122" s="6">
        <f t="shared" si="384"/>
        <v>1</v>
      </c>
      <c r="R6122" s="30">
        <f t="shared" si="382"/>
        <v>0.97986111111111107</v>
      </c>
      <c r="S6122" s="28">
        <f t="shared" si="383"/>
        <v>45306</v>
      </c>
      <c r="T6122" s="28"/>
    </row>
    <row r="6123" spans="1:20" ht="13.2" x14ac:dyDescent="0.25">
      <c r="A6123" s="3" t="s">
        <v>13497</v>
      </c>
      <c r="B6123" s="3" t="s">
        <v>20</v>
      </c>
      <c r="C6123" s="3" t="s">
        <v>21</v>
      </c>
      <c r="D6123" s="3" t="s">
        <v>22</v>
      </c>
      <c r="E6123" s="3" t="s">
        <v>35</v>
      </c>
      <c r="F6123" s="4">
        <v>45181.050694444442</v>
      </c>
      <c r="G6123" s="4">
        <v>45181.069444444445</v>
      </c>
      <c r="H6123" s="3">
        <v>27</v>
      </c>
      <c r="I6123" s="3">
        <v>23.97</v>
      </c>
      <c r="J6123" s="3">
        <v>10</v>
      </c>
      <c r="K6123" s="3">
        <v>239.7</v>
      </c>
      <c r="L6123" s="3" t="s">
        <v>27</v>
      </c>
      <c r="M6123" s="5">
        <v>5</v>
      </c>
      <c r="N6123" s="6" t="str">
        <f>IF(ev_charging_network_usage_!$I6123&lt;=10,"Low",IF(ev_charging_network_usage_!$I6123&lt;=30,"Medium","High"))</f>
        <v>Medium</v>
      </c>
      <c r="O6123" s="6" t="str">
        <f t="shared" si="385"/>
        <v>High Satisfaction</v>
      </c>
      <c r="P6123" s="6" t="str">
        <f>IF(ev_charging_network_usage_!$H6123&lt;30,"Short Charging",IF(ev_charging_network_usage_!$H6123&lt;=60,"Medium Charging","Long Charging"))</f>
        <v>Short Charging</v>
      </c>
      <c r="Q6123" s="6">
        <f t="shared" si="384"/>
        <v>1</v>
      </c>
      <c r="R6123" s="30">
        <f t="shared" si="382"/>
        <v>5.0694444444444445E-2</v>
      </c>
      <c r="S6123" s="28">
        <f t="shared" si="383"/>
        <v>45181</v>
      </c>
      <c r="T6123" s="28"/>
    </row>
    <row r="6124" spans="1:20" ht="13.2" x14ac:dyDescent="0.25">
      <c r="A6124" s="7" t="s">
        <v>13498</v>
      </c>
      <c r="B6124" s="7" t="s">
        <v>59</v>
      </c>
      <c r="C6124" s="7" t="s">
        <v>15</v>
      </c>
      <c r="D6124" s="7" t="s">
        <v>16</v>
      </c>
      <c r="E6124" s="7" t="s">
        <v>35</v>
      </c>
      <c r="F6124" s="8">
        <v>45357.315972222219</v>
      </c>
      <c r="G6124" s="8">
        <v>45357.329861111109</v>
      </c>
      <c r="H6124" s="7">
        <v>20</v>
      </c>
      <c r="I6124" s="7">
        <v>10.83</v>
      </c>
      <c r="J6124" s="7">
        <v>10</v>
      </c>
      <c r="K6124" s="7">
        <v>108.3</v>
      </c>
      <c r="L6124" s="7" t="s">
        <v>23</v>
      </c>
      <c r="M6124" s="9">
        <v>3</v>
      </c>
      <c r="N6124" s="6" t="str">
        <f>IF(ev_charging_network_usage_!$I6124&lt;=10,"Low",IF(ev_charging_network_usage_!$I6124&lt;=30,"Medium","High"))</f>
        <v>Medium</v>
      </c>
      <c r="O6124" s="6" t="str">
        <f t="shared" si="385"/>
        <v>Medium Satisfaction</v>
      </c>
      <c r="P6124" s="6" t="str">
        <f>IF(ev_charging_network_usage_!$H6124&lt;30,"Short Charging",IF(ev_charging_network_usage_!$H6124&lt;=60,"Medium Charging","Long Charging"))</f>
        <v>Short Charging</v>
      </c>
      <c r="Q6124" s="6">
        <f t="shared" si="384"/>
        <v>3</v>
      </c>
      <c r="R6124" s="30">
        <f t="shared" si="382"/>
        <v>0.31597222222222221</v>
      </c>
      <c r="S6124" s="28">
        <f t="shared" si="383"/>
        <v>45357</v>
      </c>
      <c r="T6124" s="28"/>
    </row>
    <row r="6125" spans="1:20" ht="13.2" x14ac:dyDescent="0.25">
      <c r="A6125" s="3" t="s">
        <v>13499</v>
      </c>
      <c r="B6125" s="3" t="s">
        <v>55</v>
      </c>
      <c r="C6125" s="3" t="s">
        <v>21</v>
      </c>
      <c r="D6125" s="3" t="s">
        <v>31</v>
      </c>
      <c r="E6125" s="3" t="s">
        <v>17</v>
      </c>
      <c r="F6125" s="3" t="s">
        <v>13500</v>
      </c>
      <c r="G6125" s="3" t="s">
        <v>13501</v>
      </c>
      <c r="H6125" s="3">
        <v>93</v>
      </c>
      <c r="I6125" s="3">
        <v>43.22</v>
      </c>
      <c r="J6125" s="3">
        <v>15</v>
      </c>
      <c r="K6125" s="3">
        <v>648.29999999999995</v>
      </c>
      <c r="L6125" s="3" t="s">
        <v>27</v>
      </c>
      <c r="M6125" s="5">
        <v>5</v>
      </c>
      <c r="N6125" s="6" t="str">
        <f>IF(ev_charging_network_usage_!$I6125&lt;=10,"Low",IF(ev_charging_network_usage_!$I6125&lt;=30,"Medium","High"))</f>
        <v>High</v>
      </c>
      <c r="O6125" s="6" t="str">
        <f t="shared" si="385"/>
        <v>High Satisfaction</v>
      </c>
      <c r="P6125" s="6" t="str">
        <f>IF(ev_charging_network_usage_!$H6125&lt;30,"Short Charging",IF(ev_charging_network_usage_!$H6125&lt;=60,"Medium Charging","Long Charging"))</f>
        <v>Long Charging</v>
      </c>
      <c r="Q6125" s="6">
        <f t="shared" si="384"/>
        <v>1</v>
      </c>
      <c r="R6125" s="30">
        <f t="shared" si="382"/>
        <v>0.9145833333333333</v>
      </c>
      <c r="S6125" s="28">
        <f t="shared" si="383"/>
        <v>45344</v>
      </c>
      <c r="T6125" s="28"/>
    </row>
    <row r="6126" spans="1:20" ht="13.2" x14ac:dyDescent="0.25">
      <c r="A6126" s="7" t="s">
        <v>13502</v>
      </c>
      <c r="B6126" s="7" t="s">
        <v>48</v>
      </c>
      <c r="C6126" s="7" t="s">
        <v>21</v>
      </c>
      <c r="D6126" s="7" t="s">
        <v>22</v>
      </c>
      <c r="E6126" s="7" t="s">
        <v>35</v>
      </c>
      <c r="F6126" s="8">
        <v>45201.895138888889</v>
      </c>
      <c r="G6126" s="8">
        <v>45201.969444444447</v>
      </c>
      <c r="H6126" s="7">
        <v>107</v>
      </c>
      <c r="I6126" s="7">
        <v>27.78</v>
      </c>
      <c r="J6126" s="7">
        <v>12</v>
      </c>
      <c r="K6126" s="7">
        <v>333.36</v>
      </c>
      <c r="L6126" s="7" t="s">
        <v>38</v>
      </c>
      <c r="M6126" s="9">
        <v>3</v>
      </c>
      <c r="N6126" s="6" t="str">
        <f>IF(ev_charging_network_usage_!$I6126&lt;=10,"Low",IF(ev_charging_network_usage_!$I6126&lt;=30,"Medium","High"))</f>
        <v>Medium</v>
      </c>
      <c r="O6126" s="6" t="str">
        <f t="shared" si="385"/>
        <v>Medium Satisfaction</v>
      </c>
      <c r="P6126" s="6" t="str">
        <f>IF(ev_charging_network_usage_!$H6126&lt;30,"Short Charging",IF(ev_charging_network_usage_!$H6126&lt;=60,"Medium Charging","Long Charging"))</f>
        <v>Long Charging</v>
      </c>
      <c r="Q6126" s="6">
        <f t="shared" si="384"/>
        <v>1</v>
      </c>
      <c r="R6126" s="30">
        <f t="shared" si="382"/>
        <v>0.89513888888888893</v>
      </c>
      <c r="S6126" s="28">
        <f t="shared" si="383"/>
        <v>45201</v>
      </c>
      <c r="T6126" s="28"/>
    </row>
    <row r="6127" spans="1:20" ht="13.2" x14ac:dyDescent="0.25">
      <c r="A6127" s="3" t="s">
        <v>13503</v>
      </c>
      <c r="B6127" s="3" t="s">
        <v>55</v>
      </c>
      <c r="C6127" s="3" t="s">
        <v>30</v>
      </c>
      <c r="D6127" s="3" t="s">
        <v>31</v>
      </c>
      <c r="E6127" s="3" t="s">
        <v>35</v>
      </c>
      <c r="F6127" s="3" t="s">
        <v>13504</v>
      </c>
      <c r="G6127" s="3" t="s">
        <v>13505</v>
      </c>
      <c r="H6127" s="3">
        <v>21</v>
      </c>
      <c r="I6127" s="3">
        <v>7.95</v>
      </c>
      <c r="J6127" s="3">
        <v>10</v>
      </c>
      <c r="K6127" s="3">
        <v>79.5</v>
      </c>
      <c r="L6127" s="3" t="s">
        <v>18</v>
      </c>
      <c r="M6127" s="5">
        <v>5</v>
      </c>
      <c r="N6127" s="6" t="str">
        <f>IF(ev_charging_network_usage_!$I6127&lt;=10,"Low",IF(ev_charging_network_usage_!$I6127&lt;=30,"Medium","High"))</f>
        <v>Low</v>
      </c>
      <c r="O6127" s="6" t="str">
        <f t="shared" si="385"/>
        <v>High Satisfaction</v>
      </c>
      <c r="P6127" s="6" t="str">
        <f>IF(ev_charging_network_usage_!$H6127&lt;30,"Short Charging",IF(ev_charging_network_usage_!$H6127&lt;=60,"Medium Charging","Long Charging"))</f>
        <v>Short Charging</v>
      </c>
      <c r="Q6127" s="6">
        <f t="shared" si="384"/>
        <v>2</v>
      </c>
      <c r="R6127" s="30">
        <f t="shared" si="382"/>
        <v>0.43263888888888891</v>
      </c>
      <c r="S6127" s="28">
        <f t="shared" si="383"/>
        <v>45252</v>
      </c>
      <c r="T6127" s="28"/>
    </row>
    <row r="6128" spans="1:20" ht="13.2" x14ac:dyDescent="0.25">
      <c r="A6128" s="7" t="s">
        <v>13506</v>
      </c>
      <c r="B6128" s="7" t="s">
        <v>48</v>
      </c>
      <c r="C6128" s="7" t="s">
        <v>30</v>
      </c>
      <c r="D6128" s="7" t="s">
        <v>22</v>
      </c>
      <c r="E6128" s="7" t="s">
        <v>35</v>
      </c>
      <c r="F6128" s="7" t="s">
        <v>13507</v>
      </c>
      <c r="G6128" s="7" t="s">
        <v>13508</v>
      </c>
      <c r="H6128" s="7">
        <v>115</v>
      </c>
      <c r="I6128" s="7">
        <v>52.23</v>
      </c>
      <c r="J6128" s="7">
        <v>8</v>
      </c>
      <c r="K6128" s="7">
        <v>417.84</v>
      </c>
      <c r="L6128" s="7" t="s">
        <v>38</v>
      </c>
      <c r="M6128" s="9">
        <v>4</v>
      </c>
      <c r="N6128" s="6" t="str">
        <f>IF(ev_charging_network_usage_!$I6128&lt;=10,"Low",IF(ev_charging_network_usage_!$I6128&lt;=30,"Medium","High"))</f>
        <v>High</v>
      </c>
      <c r="O6128" s="6" t="str">
        <f t="shared" si="385"/>
        <v>Medium Satisfaction</v>
      </c>
      <c r="P6128" s="6" t="str">
        <f>IF(ev_charging_network_usage_!$H6128&lt;30,"Short Charging",IF(ev_charging_network_usage_!$H6128&lt;=60,"Medium Charging","Long Charging"))</f>
        <v>Long Charging</v>
      </c>
      <c r="Q6128" s="6">
        <f t="shared" si="384"/>
        <v>2</v>
      </c>
      <c r="R6128" s="30">
        <f t="shared" si="382"/>
        <v>0.94444444444444442</v>
      </c>
      <c r="S6128" s="28">
        <f t="shared" si="383"/>
        <v>45132</v>
      </c>
      <c r="T6128" s="28"/>
    </row>
    <row r="6129" spans="1:20" ht="13.2" x14ac:dyDescent="0.25">
      <c r="A6129" s="3" t="s">
        <v>13509</v>
      </c>
      <c r="B6129" s="3" t="s">
        <v>20</v>
      </c>
      <c r="C6129" s="3" t="s">
        <v>15</v>
      </c>
      <c r="D6129" s="3" t="s">
        <v>16</v>
      </c>
      <c r="E6129" s="3" t="s">
        <v>17</v>
      </c>
      <c r="F6129" s="3" t="s">
        <v>13510</v>
      </c>
      <c r="G6129" s="3" t="s">
        <v>13511</v>
      </c>
      <c r="H6129" s="3">
        <v>41</v>
      </c>
      <c r="I6129" s="3">
        <v>25.82</v>
      </c>
      <c r="J6129" s="3">
        <v>12</v>
      </c>
      <c r="K6129" s="3">
        <v>309.83999999999997</v>
      </c>
      <c r="L6129" s="3" t="s">
        <v>27</v>
      </c>
      <c r="M6129" s="5">
        <v>2</v>
      </c>
      <c r="N6129" s="6" t="str">
        <f>IF(ev_charging_network_usage_!$I6129&lt;=10,"Low",IF(ev_charging_network_usage_!$I6129&lt;=30,"Medium","High"))</f>
        <v>Medium</v>
      </c>
      <c r="O6129" s="6" t="str">
        <f t="shared" si="385"/>
        <v>Low Satisfaction</v>
      </c>
      <c r="P6129" s="6" t="str">
        <f>IF(ev_charging_network_usage_!$H6129&lt;30,"Short Charging",IF(ev_charging_network_usage_!$H6129&lt;=60,"Medium Charging","Long Charging"))</f>
        <v>Medium Charging</v>
      </c>
      <c r="Q6129" s="6">
        <f t="shared" si="384"/>
        <v>3</v>
      </c>
      <c r="R6129" s="30">
        <f t="shared" si="382"/>
        <v>0.39861111111111114</v>
      </c>
      <c r="S6129" s="28">
        <f t="shared" si="383"/>
        <v>45228</v>
      </c>
      <c r="T6129" s="28"/>
    </row>
    <row r="6130" spans="1:20" ht="13.2" x14ac:dyDescent="0.25">
      <c r="A6130" s="7" t="s">
        <v>13512</v>
      </c>
      <c r="B6130" s="7" t="s">
        <v>48</v>
      </c>
      <c r="C6130" s="7" t="s">
        <v>30</v>
      </c>
      <c r="D6130" s="7" t="s">
        <v>16</v>
      </c>
      <c r="E6130" s="7" t="s">
        <v>17</v>
      </c>
      <c r="F6130" s="7" t="s">
        <v>13513</v>
      </c>
      <c r="G6130" s="7" t="s">
        <v>13514</v>
      </c>
      <c r="H6130" s="7">
        <v>79</v>
      </c>
      <c r="I6130" s="7">
        <v>13.97</v>
      </c>
      <c r="J6130" s="7">
        <v>8</v>
      </c>
      <c r="K6130" s="7">
        <v>111.76</v>
      </c>
      <c r="L6130" s="7" t="s">
        <v>27</v>
      </c>
      <c r="M6130" s="9">
        <v>5</v>
      </c>
      <c r="N6130" s="6" t="str">
        <f>IF(ev_charging_network_usage_!$I6130&lt;=10,"Low",IF(ev_charging_network_usage_!$I6130&lt;=30,"Medium","High"))</f>
        <v>Medium</v>
      </c>
      <c r="O6130" s="6" t="str">
        <f t="shared" si="385"/>
        <v>High Satisfaction</v>
      </c>
      <c r="P6130" s="6" t="str">
        <f>IF(ev_charging_network_usage_!$H6130&lt;30,"Short Charging",IF(ev_charging_network_usage_!$H6130&lt;=60,"Medium Charging","Long Charging"))</f>
        <v>Long Charging</v>
      </c>
      <c r="Q6130" s="6">
        <f t="shared" si="384"/>
        <v>2</v>
      </c>
      <c r="R6130" s="30">
        <f t="shared" si="382"/>
        <v>0.94861111111111107</v>
      </c>
      <c r="S6130" s="28">
        <f t="shared" si="383"/>
        <v>45500</v>
      </c>
      <c r="T6130" s="28"/>
    </row>
    <row r="6131" spans="1:20" ht="13.2" x14ac:dyDescent="0.25">
      <c r="A6131" s="3" t="s">
        <v>13515</v>
      </c>
      <c r="B6131" s="3" t="s">
        <v>20</v>
      </c>
      <c r="C6131" s="3" t="s">
        <v>30</v>
      </c>
      <c r="D6131" s="3" t="s">
        <v>31</v>
      </c>
      <c r="E6131" s="3" t="s">
        <v>17</v>
      </c>
      <c r="F6131" s="3" t="s">
        <v>13516</v>
      </c>
      <c r="G6131" s="3" t="s">
        <v>13517</v>
      </c>
      <c r="H6131" s="3">
        <v>72</v>
      </c>
      <c r="I6131" s="3">
        <v>8.0399999999999991</v>
      </c>
      <c r="J6131" s="3">
        <v>10</v>
      </c>
      <c r="K6131" s="3">
        <v>80.400000000000006</v>
      </c>
      <c r="L6131" s="3" t="s">
        <v>38</v>
      </c>
      <c r="M6131" s="5">
        <v>5</v>
      </c>
      <c r="N6131" s="6" t="str">
        <f>IF(ev_charging_network_usage_!$I6131&lt;=10,"Low",IF(ev_charging_network_usage_!$I6131&lt;=30,"Medium","High"))</f>
        <v>Low</v>
      </c>
      <c r="O6131" s="6" t="str">
        <f t="shared" si="385"/>
        <v>High Satisfaction</v>
      </c>
      <c r="P6131" s="6" t="str">
        <f>IF(ev_charging_network_usage_!$H6131&lt;30,"Short Charging",IF(ev_charging_network_usage_!$H6131&lt;=60,"Medium Charging","Long Charging"))</f>
        <v>Long Charging</v>
      </c>
      <c r="Q6131" s="6">
        <f t="shared" si="384"/>
        <v>2</v>
      </c>
      <c r="R6131" s="30">
        <f t="shared" si="382"/>
        <v>0.37083333333333335</v>
      </c>
      <c r="S6131" s="28">
        <f t="shared" si="383"/>
        <v>45488</v>
      </c>
      <c r="T6131" s="28"/>
    </row>
    <row r="6132" spans="1:20" ht="13.2" x14ac:dyDescent="0.25">
      <c r="A6132" s="7" t="s">
        <v>13518</v>
      </c>
      <c r="B6132" s="7" t="s">
        <v>59</v>
      </c>
      <c r="C6132" s="7" t="s">
        <v>15</v>
      </c>
      <c r="D6132" s="7" t="s">
        <v>34</v>
      </c>
      <c r="E6132" s="7" t="s">
        <v>35</v>
      </c>
      <c r="F6132" s="8">
        <v>44968.561111111114</v>
      </c>
      <c r="G6132" s="8">
        <v>44968.581944444442</v>
      </c>
      <c r="H6132" s="7">
        <v>30</v>
      </c>
      <c r="I6132" s="7">
        <v>23.79</v>
      </c>
      <c r="J6132" s="7">
        <v>10</v>
      </c>
      <c r="K6132" s="7">
        <v>237.9</v>
      </c>
      <c r="L6132" s="7" t="s">
        <v>18</v>
      </c>
      <c r="M6132" s="9">
        <v>4</v>
      </c>
      <c r="N6132" s="6" t="str">
        <f>IF(ev_charging_network_usage_!$I6132&lt;=10,"Low",IF(ev_charging_network_usage_!$I6132&lt;=30,"Medium","High"))</f>
        <v>Medium</v>
      </c>
      <c r="O6132" s="6" t="str">
        <f t="shared" si="385"/>
        <v>Medium Satisfaction</v>
      </c>
      <c r="P6132" s="6" t="str">
        <f>IF(ev_charging_network_usage_!$H6132&lt;30,"Short Charging",IF(ev_charging_network_usage_!$H6132&lt;=60,"Medium Charging","Long Charging"))</f>
        <v>Medium Charging</v>
      </c>
      <c r="Q6132" s="6">
        <f t="shared" si="384"/>
        <v>3</v>
      </c>
      <c r="R6132" s="30">
        <f t="shared" si="382"/>
        <v>0.56111111111111112</v>
      </c>
      <c r="S6132" s="28">
        <f t="shared" si="383"/>
        <v>44968</v>
      </c>
      <c r="T6132" s="28"/>
    </row>
    <row r="6133" spans="1:20" ht="13.2" x14ac:dyDescent="0.25">
      <c r="A6133" s="3" t="s">
        <v>13519</v>
      </c>
      <c r="B6133" s="3" t="s">
        <v>48</v>
      </c>
      <c r="C6133" s="3" t="s">
        <v>15</v>
      </c>
      <c r="D6133" s="3" t="s">
        <v>34</v>
      </c>
      <c r="E6133" s="3" t="s">
        <v>35</v>
      </c>
      <c r="F6133" s="4">
        <v>45231.604166666664</v>
      </c>
      <c r="G6133" s="4">
        <v>45231.625</v>
      </c>
      <c r="H6133" s="3">
        <v>30</v>
      </c>
      <c r="I6133" s="3">
        <v>44.66</v>
      </c>
      <c r="J6133" s="3">
        <v>15</v>
      </c>
      <c r="K6133" s="3">
        <v>669.9</v>
      </c>
      <c r="L6133" s="3" t="s">
        <v>27</v>
      </c>
      <c r="M6133" s="5">
        <v>2</v>
      </c>
      <c r="N6133" s="6" t="str">
        <f>IF(ev_charging_network_usage_!$I6133&lt;=10,"Low",IF(ev_charging_network_usage_!$I6133&lt;=30,"Medium","High"))</f>
        <v>High</v>
      </c>
      <c r="O6133" s="6" t="str">
        <f t="shared" si="385"/>
        <v>Low Satisfaction</v>
      </c>
      <c r="P6133" s="6" t="str">
        <f>IF(ev_charging_network_usage_!$H6133&lt;30,"Short Charging",IF(ev_charging_network_usage_!$H6133&lt;=60,"Medium Charging","Long Charging"))</f>
        <v>Medium Charging</v>
      </c>
      <c r="Q6133" s="6">
        <f t="shared" si="384"/>
        <v>3</v>
      </c>
      <c r="R6133" s="30">
        <f t="shared" si="382"/>
        <v>0.60416666666666663</v>
      </c>
      <c r="S6133" s="28">
        <f t="shared" si="383"/>
        <v>45231</v>
      </c>
      <c r="T6133" s="28"/>
    </row>
    <row r="6134" spans="1:20" ht="13.2" x14ac:dyDescent="0.25">
      <c r="A6134" s="7" t="s">
        <v>13520</v>
      </c>
      <c r="B6134" s="7" t="s">
        <v>55</v>
      </c>
      <c r="C6134" s="7" t="s">
        <v>15</v>
      </c>
      <c r="D6134" s="7" t="s">
        <v>22</v>
      </c>
      <c r="E6134" s="7" t="s">
        <v>17</v>
      </c>
      <c r="F6134" s="7" t="s">
        <v>13521</v>
      </c>
      <c r="G6134" s="7" t="s">
        <v>13522</v>
      </c>
      <c r="H6134" s="7">
        <v>101</v>
      </c>
      <c r="I6134" s="7">
        <v>24.15</v>
      </c>
      <c r="J6134" s="7">
        <v>8</v>
      </c>
      <c r="K6134" s="7">
        <v>193.2</v>
      </c>
      <c r="L6134" s="7" t="s">
        <v>23</v>
      </c>
      <c r="M6134" s="9">
        <v>2</v>
      </c>
      <c r="N6134" s="6" t="str">
        <f>IF(ev_charging_network_usage_!$I6134&lt;=10,"Low",IF(ev_charging_network_usage_!$I6134&lt;=30,"Medium","High"))</f>
        <v>Medium</v>
      </c>
      <c r="O6134" s="6" t="str">
        <f t="shared" si="385"/>
        <v>Low Satisfaction</v>
      </c>
      <c r="P6134" s="6" t="str">
        <f>IF(ev_charging_network_usage_!$H6134&lt;30,"Short Charging",IF(ev_charging_network_usage_!$H6134&lt;=60,"Medium Charging","Long Charging"))</f>
        <v>Long Charging</v>
      </c>
      <c r="Q6134" s="6">
        <f t="shared" si="384"/>
        <v>3</v>
      </c>
      <c r="R6134" s="30">
        <f t="shared" si="382"/>
        <v>0.30208333333333331</v>
      </c>
      <c r="S6134" s="28">
        <f t="shared" si="383"/>
        <v>44955</v>
      </c>
      <c r="T6134" s="28"/>
    </row>
    <row r="6135" spans="1:20" ht="13.2" x14ac:dyDescent="0.25">
      <c r="A6135" s="3" t="s">
        <v>13523</v>
      </c>
      <c r="B6135" s="3" t="s">
        <v>48</v>
      </c>
      <c r="C6135" s="3" t="s">
        <v>15</v>
      </c>
      <c r="D6135" s="3" t="s">
        <v>22</v>
      </c>
      <c r="E6135" s="3" t="s">
        <v>35</v>
      </c>
      <c r="F6135" s="3" t="s">
        <v>13524</v>
      </c>
      <c r="G6135" s="3" t="s">
        <v>13525</v>
      </c>
      <c r="H6135" s="3">
        <v>23</v>
      </c>
      <c r="I6135" s="3">
        <v>17.09</v>
      </c>
      <c r="J6135" s="3">
        <v>15</v>
      </c>
      <c r="K6135" s="3">
        <v>256.35000000000002</v>
      </c>
      <c r="L6135" s="3" t="s">
        <v>38</v>
      </c>
      <c r="M6135" s="5">
        <v>3</v>
      </c>
      <c r="N6135" s="6" t="str">
        <f>IF(ev_charging_network_usage_!$I6135&lt;=10,"Low",IF(ev_charging_network_usage_!$I6135&lt;=30,"Medium","High"))</f>
        <v>Medium</v>
      </c>
      <c r="O6135" s="6" t="str">
        <f t="shared" si="385"/>
        <v>Medium Satisfaction</v>
      </c>
      <c r="P6135" s="6" t="str">
        <f>IF(ev_charging_network_usage_!$H6135&lt;30,"Short Charging",IF(ev_charging_network_usage_!$H6135&lt;=60,"Medium Charging","Long Charging"))</f>
        <v>Short Charging</v>
      </c>
      <c r="Q6135" s="6">
        <f t="shared" si="384"/>
        <v>3</v>
      </c>
      <c r="R6135" s="30">
        <f t="shared" si="382"/>
        <v>0.19375000000000001</v>
      </c>
      <c r="S6135" s="28">
        <f t="shared" si="383"/>
        <v>45409</v>
      </c>
      <c r="T6135" s="28"/>
    </row>
    <row r="6136" spans="1:20" ht="13.2" x14ac:dyDescent="0.25">
      <c r="A6136" s="7" t="s">
        <v>13526</v>
      </c>
      <c r="B6136" s="7" t="s">
        <v>59</v>
      </c>
      <c r="C6136" s="7" t="s">
        <v>15</v>
      </c>
      <c r="D6136" s="7" t="s">
        <v>34</v>
      </c>
      <c r="E6136" s="7" t="s">
        <v>17</v>
      </c>
      <c r="F6136" s="8">
        <v>45118.8</v>
      </c>
      <c r="G6136" s="8">
        <v>45118.867361111108</v>
      </c>
      <c r="H6136" s="7">
        <v>97</v>
      </c>
      <c r="I6136" s="7">
        <v>29.45</v>
      </c>
      <c r="J6136" s="7">
        <v>15</v>
      </c>
      <c r="K6136" s="7">
        <v>441.75</v>
      </c>
      <c r="L6136" s="7" t="s">
        <v>38</v>
      </c>
      <c r="M6136" s="9">
        <v>1</v>
      </c>
      <c r="N6136" s="6" t="str">
        <f>IF(ev_charging_network_usage_!$I6136&lt;=10,"Low",IF(ev_charging_network_usage_!$I6136&lt;=30,"Medium","High"))</f>
        <v>Medium</v>
      </c>
      <c r="O6136" s="6" t="str">
        <f t="shared" si="385"/>
        <v>Low Satisfaction</v>
      </c>
      <c r="P6136" s="6" t="str">
        <f>IF(ev_charging_network_usage_!$H6136&lt;30,"Short Charging",IF(ev_charging_network_usage_!$H6136&lt;=60,"Medium Charging","Long Charging"))</f>
        <v>Long Charging</v>
      </c>
      <c r="Q6136" s="6">
        <f t="shared" si="384"/>
        <v>3</v>
      </c>
      <c r="R6136" s="30">
        <f t="shared" si="382"/>
        <v>0.8</v>
      </c>
      <c r="S6136" s="28">
        <f t="shared" si="383"/>
        <v>45118</v>
      </c>
      <c r="T6136" s="28"/>
    </row>
    <row r="6137" spans="1:20" ht="13.2" x14ac:dyDescent="0.25">
      <c r="A6137" s="3" t="s">
        <v>13527</v>
      </c>
      <c r="B6137" s="3" t="s">
        <v>29</v>
      </c>
      <c r="C6137" s="3" t="s">
        <v>15</v>
      </c>
      <c r="D6137" s="3" t="s">
        <v>31</v>
      </c>
      <c r="E6137" s="3" t="s">
        <v>17</v>
      </c>
      <c r="F6137" s="4">
        <v>45417.495138888888</v>
      </c>
      <c r="G6137" s="4">
        <v>45417.502083333333</v>
      </c>
      <c r="H6137" s="3">
        <v>10</v>
      </c>
      <c r="I6137" s="3">
        <v>30.85</v>
      </c>
      <c r="J6137" s="3">
        <v>8</v>
      </c>
      <c r="K6137" s="3">
        <v>246.8</v>
      </c>
      <c r="L6137" s="3" t="s">
        <v>38</v>
      </c>
      <c r="M6137" s="5">
        <v>4</v>
      </c>
      <c r="N6137" s="6" t="str">
        <f>IF(ev_charging_network_usage_!$I6137&lt;=10,"Low",IF(ev_charging_network_usage_!$I6137&lt;=30,"Medium","High"))</f>
        <v>High</v>
      </c>
      <c r="O6137" s="6" t="str">
        <f t="shared" si="385"/>
        <v>Medium Satisfaction</v>
      </c>
      <c r="P6137" s="6" t="str">
        <f>IF(ev_charging_network_usage_!$H6137&lt;30,"Short Charging",IF(ev_charging_network_usage_!$H6137&lt;=60,"Medium Charging","Long Charging"))</f>
        <v>Short Charging</v>
      </c>
      <c r="Q6137" s="6">
        <f t="shared" si="384"/>
        <v>3</v>
      </c>
      <c r="R6137" s="30">
        <f t="shared" si="382"/>
        <v>0.49513888888888891</v>
      </c>
      <c r="S6137" s="28">
        <f t="shared" si="383"/>
        <v>45417</v>
      </c>
      <c r="T6137" s="28"/>
    </row>
    <row r="6138" spans="1:20" ht="13.2" x14ac:dyDescent="0.25">
      <c r="A6138" s="7" t="s">
        <v>13528</v>
      </c>
      <c r="B6138" s="7" t="s">
        <v>29</v>
      </c>
      <c r="C6138" s="7" t="s">
        <v>15</v>
      </c>
      <c r="D6138" s="7" t="s">
        <v>31</v>
      </c>
      <c r="E6138" s="7" t="s">
        <v>35</v>
      </c>
      <c r="F6138" s="7" t="s">
        <v>13529</v>
      </c>
      <c r="G6138" s="7" t="s">
        <v>13530</v>
      </c>
      <c r="H6138" s="7">
        <v>51</v>
      </c>
      <c r="I6138" s="7">
        <v>56.98</v>
      </c>
      <c r="J6138" s="7">
        <v>12</v>
      </c>
      <c r="K6138" s="7">
        <v>683.76</v>
      </c>
      <c r="L6138" s="7" t="s">
        <v>38</v>
      </c>
      <c r="M6138" s="9">
        <v>5</v>
      </c>
      <c r="N6138" s="6" t="str">
        <f>IF(ev_charging_network_usage_!$I6138&lt;=10,"Low",IF(ev_charging_network_usage_!$I6138&lt;=30,"Medium","High"))</f>
        <v>High</v>
      </c>
      <c r="O6138" s="6" t="str">
        <f t="shared" si="385"/>
        <v>High Satisfaction</v>
      </c>
      <c r="P6138" s="6" t="str">
        <f>IF(ev_charging_network_usage_!$H6138&lt;30,"Short Charging",IF(ev_charging_network_usage_!$H6138&lt;=60,"Medium Charging","Long Charging"))</f>
        <v>Medium Charging</v>
      </c>
      <c r="Q6138" s="6">
        <f t="shared" si="384"/>
        <v>3</v>
      </c>
      <c r="R6138" s="30">
        <f t="shared" si="382"/>
        <v>0.66249999999999998</v>
      </c>
      <c r="S6138" s="28">
        <f t="shared" si="383"/>
        <v>45473</v>
      </c>
      <c r="T6138" s="28"/>
    </row>
    <row r="6139" spans="1:20" ht="13.2" x14ac:dyDescent="0.25">
      <c r="A6139" s="3" t="s">
        <v>13531</v>
      </c>
      <c r="B6139" s="3" t="s">
        <v>78</v>
      </c>
      <c r="C6139" s="3" t="s">
        <v>15</v>
      </c>
      <c r="D6139" s="3" t="s">
        <v>22</v>
      </c>
      <c r="E6139" s="3" t="s">
        <v>35</v>
      </c>
      <c r="F6139" s="3" t="s">
        <v>13532</v>
      </c>
      <c r="G6139" s="3" t="s">
        <v>13533</v>
      </c>
      <c r="H6139" s="3">
        <v>99</v>
      </c>
      <c r="I6139" s="3">
        <v>46.23</v>
      </c>
      <c r="J6139" s="3">
        <v>8</v>
      </c>
      <c r="K6139" s="3">
        <v>369.84</v>
      </c>
      <c r="L6139" s="3" t="s">
        <v>27</v>
      </c>
      <c r="M6139" s="5">
        <v>4</v>
      </c>
      <c r="N6139" s="6" t="str">
        <f>IF(ev_charging_network_usage_!$I6139&lt;=10,"Low",IF(ev_charging_network_usage_!$I6139&lt;=30,"Medium","High"))</f>
        <v>High</v>
      </c>
      <c r="O6139" s="6" t="str">
        <f t="shared" si="385"/>
        <v>Medium Satisfaction</v>
      </c>
      <c r="P6139" s="6" t="str">
        <f>IF(ev_charging_network_usage_!$H6139&lt;30,"Short Charging",IF(ev_charging_network_usage_!$H6139&lt;=60,"Medium Charging","Long Charging"))</f>
        <v>Long Charging</v>
      </c>
      <c r="Q6139" s="6">
        <f t="shared" si="384"/>
        <v>3</v>
      </c>
      <c r="R6139" s="30">
        <f t="shared" si="382"/>
        <v>0.53055555555555556</v>
      </c>
      <c r="S6139" s="28">
        <f t="shared" si="383"/>
        <v>45243</v>
      </c>
      <c r="T6139" s="28"/>
    </row>
    <row r="6140" spans="1:20" ht="13.2" x14ac:dyDescent="0.25">
      <c r="A6140" s="7" t="s">
        <v>13534</v>
      </c>
      <c r="B6140" s="7" t="s">
        <v>29</v>
      </c>
      <c r="C6140" s="7" t="s">
        <v>21</v>
      </c>
      <c r="D6140" s="7" t="s">
        <v>34</v>
      </c>
      <c r="E6140" s="7" t="s">
        <v>35</v>
      </c>
      <c r="F6140" s="8">
        <v>45208.645833333336</v>
      </c>
      <c r="G6140" s="8">
        <v>45208.701388888891</v>
      </c>
      <c r="H6140" s="7">
        <v>80</v>
      </c>
      <c r="I6140" s="7">
        <v>43.65</v>
      </c>
      <c r="J6140" s="7">
        <v>10</v>
      </c>
      <c r="K6140" s="7">
        <v>436.5</v>
      </c>
      <c r="L6140" s="7" t="s">
        <v>27</v>
      </c>
      <c r="M6140" s="9">
        <v>5</v>
      </c>
      <c r="N6140" s="6" t="str">
        <f>IF(ev_charging_network_usage_!$I6140&lt;=10,"Low",IF(ev_charging_network_usage_!$I6140&lt;=30,"Medium","High"))</f>
        <v>High</v>
      </c>
      <c r="O6140" s="6" t="str">
        <f t="shared" si="385"/>
        <v>High Satisfaction</v>
      </c>
      <c r="P6140" s="6" t="str">
        <f>IF(ev_charging_network_usage_!$H6140&lt;30,"Short Charging",IF(ev_charging_network_usage_!$H6140&lt;=60,"Medium Charging","Long Charging"))</f>
        <v>Long Charging</v>
      </c>
      <c r="Q6140" s="6">
        <f t="shared" si="384"/>
        <v>1</v>
      </c>
      <c r="R6140" s="30">
        <f t="shared" si="382"/>
        <v>0.64583333333333337</v>
      </c>
      <c r="S6140" s="28">
        <f t="shared" si="383"/>
        <v>45208</v>
      </c>
      <c r="T6140" s="28"/>
    </row>
    <row r="6141" spans="1:20" ht="13.2" x14ac:dyDescent="0.25">
      <c r="A6141" s="3" t="s">
        <v>13535</v>
      </c>
      <c r="B6141" s="3" t="s">
        <v>55</v>
      </c>
      <c r="C6141" s="3" t="s">
        <v>21</v>
      </c>
      <c r="D6141" s="3" t="s">
        <v>31</v>
      </c>
      <c r="E6141" s="3" t="s">
        <v>17</v>
      </c>
      <c r="F6141" s="4">
        <v>44986.24722222222</v>
      </c>
      <c r="G6141" s="4">
        <v>44986.298611111109</v>
      </c>
      <c r="H6141" s="3">
        <v>74</v>
      </c>
      <c r="I6141" s="3">
        <v>9.3000000000000007</v>
      </c>
      <c r="J6141" s="3">
        <v>15</v>
      </c>
      <c r="K6141" s="3">
        <v>139.5</v>
      </c>
      <c r="L6141" s="3" t="s">
        <v>38</v>
      </c>
      <c r="M6141" s="5">
        <v>2</v>
      </c>
      <c r="N6141" s="6" t="str">
        <f>IF(ev_charging_network_usage_!$I6141&lt;=10,"Low",IF(ev_charging_network_usage_!$I6141&lt;=30,"Medium","High"))</f>
        <v>Low</v>
      </c>
      <c r="O6141" s="6" t="str">
        <f t="shared" si="385"/>
        <v>Low Satisfaction</v>
      </c>
      <c r="P6141" s="6" t="str">
        <f>IF(ev_charging_network_usage_!$H6141&lt;30,"Short Charging",IF(ev_charging_network_usage_!$H6141&lt;=60,"Medium Charging","Long Charging"))</f>
        <v>Long Charging</v>
      </c>
      <c r="Q6141" s="6">
        <f t="shared" si="384"/>
        <v>1</v>
      </c>
      <c r="R6141" s="30">
        <f t="shared" si="382"/>
        <v>0.24722222222222223</v>
      </c>
      <c r="S6141" s="28">
        <f t="shared" si="383"/>
        <v>44986</v>
      </c>
      <c r="T6141" s="28"/>
    </row>
    <row r="6142" spans="1:20" ht="13.2" x14ac:dyDescent="0.25">
      <c r="A6142" s="7" t="s">
        <v>13536</v>
      </c>
      <c r="B6142" s="7" t="s">
        <v>59</v>
      </c>
      <c r="C6142" s="7" t="s">
        <v>30</v>
      </c>
      <c r="D6142" s="7" t="s">
        <v>34</v>
      </c>
      <c r="E6142" s="7" t="s">
        <v>35</v>
      </c>
      <c r="F6142" s="11">
        <v>45271.820138888892</v>
      </c>
      <c r="G6142" s="11">
        <v>45271.852083333331</v>
      </c>
      <c r="H6142" s="7">
        <v>46</v>
      </c>
      <c r="I6142" s="7">
        <v>41.67</v>
      </c>
      <c r="J6142" s="7">
        <v>8</v>
      </c>
      <c r="K6142" s="7">
        <v>333.36</v>
      </c>
      <c r="L6142" s="7" t="s">
        <v>23</v>
      </c>
      <c r="M6142" s="9">
        <v>5</v>
      </c>
      <c r="N6142" s="6" t="str">
        <f>IF(ev_charging_network_usage_!$I6142&lt;=10,"Low",IF(ev_charging_network_usage_!$I6142&lt;=30,"Medium","High"))</f>
        <v>High</v>
      </c>
      <c r="O6142" s="6" t="str">
        <f t="shared" si="385"/>
        <v>High Satisfaction</v>
      </c>
      <c r="P6142" s="6" t="str">
        <f>IF(ev_charging_network_usage_!$H6142&lt;30,"Short Charging",IF(ev_charging_network_usage_!$H6142&lt;=60,"Medium Charging","Long Charging"))</f>
        <v>Medium Charging</v>
      </c>
      <c r="Q6142" s="6">
        <f t="shared" si="384"/>
        <v>2</v>
      </c>
      <c r="R6142" s="30">
        <f t="shared" si="382"/>
        <v>0.82013888888888886</v>
      </c>
      <c r="S6142" s="28">
        <f t="shared" si="383"/>
        <v>45271</v>
      </c>
      <c r="T6142" s="28"/>
    </row>
    <row r="6143" spans="1:20" ht="13.2" x14ac:dyDescent="0.25">
      <c r="A6143" s="3" t="s">
        <v>13537</v>
      </c>
      <c r="B6143" s="3" t="s">
        <v>14</v>
      </c>
      <c r="C6143" s="3" t="s">
        <v>30</v>
      </c>
      <c r="D6143" s="3" t="s">
        <v>31</v>
      </c>
      <c r="E6143" s="3" t="s">
        <v>17</v>
      </c>
      <c r="F6143" s="4">
        <v>45027.113194444442</v>
      </c>
      <c r="G6143" s="4">
        <v>45027.185416666667</v>
      </c>
      <c r="H6143" s="3">
        <v>104</v>
      </c>
      <c r="I6143" s="3">
        <v>32.72</v>
      </c>
      <c r="J6143" s="3">
        <v>15</v>
      </c>
      <c r="K6143" s="3">
        <v>490.8</v>
      </c>
      <c r="L6143" s="3" t="s">
        <v>18</v>
      </c>
      <c r="M6143" s="5">
        <v>3</v>
      </c>
      <c r="N6143" s="6" t="str">
        <f>IF(ev_charging_network_usage_!$I6143&lt;=10,"Low",IF(ev_charging_network_usage_!$I6143&lt;=30,"Medium","High"))</f>
        <v>High</v>
      </c>
      <c r="O6143" s="6" t="str">
        <f t="shared" si="385"/>
        <v>Medium Satisfaction</v>
      </c>
      <c r="P6143" s="6" t="str">
        <f>IF(ev_charging_network_usage_!$H6143&lt;30,"Short Charging",IF(ev_charging_network_usage_!$H6143&lt;=60,"Medium Charging","Long Charging"))</f>
        <v>Long Charging</v>
      </c>
      <c r="Q6143" s="6">
        <f t="shared" si="384"/>
        <v>2</v>
      </c>
      <c r="R6143" s="30">
        <f t="shared" si="382"/>
        <v>0.11319444444444444</v>
      </c>
      <c r="S6143" s="28">
        <f t="shared" si="383"/>
        <v>45027</v>
      </c>
      <c r="T6143" s="28"/>
    </row>
    <row r="6144" spans="1:20" ht="13.2" x14ac:dyDescent="0.25">
      <c r="A6144" s="7" t="s">
        <v>13538</v>
      </c>
      <c r="B6144" s="7" t="s">
        <v>20</v>
      </c>
      <c r="C6144" s="7" t="s">
        <v>30</v>
      </c>
      <c r="D6144" s="7" t="s">
        <v>16</v>
      </c>
      <c r="E6144" s="7" t="s">
        <v>17</v>
      </c>
      <c r="F6144" s="8">
        <v>45301.725694444445</v>
      </c>
      <c r="G6144" s="8">
        <v>45301.741666666669</v>
      </c>
      <c r="H6144" s="7">
        <v>23</v>
      </c>
      <c r="I6144" s="7">
        <v>56.82</v>
      </c>
      <c r="J6144" s="7">
        <v>12</v>
      </c>
      <c r="K6144" s="7">
        <v>681.84</v>
      </c>
      <c r="L6144" s="7" t="s">
        <v>23</v>
      </c>
      <c r="M6144" s="9">
        <v>1</v>
      </c>
      <c r="N6144" s="6" t="str">
        <f>IF(ev_charging_network_usage_!$I6144&lt;=10,"Low",IF(ev_charging_network_usage_!$I6144&lt;=30,"Medium","High"))</f>
        <v>High</v>
      </c>
      <c r="O6144" s="6" t="str">
        <f t="shared" si="385"/>
        <v>Low Satisfaction</v>
      </c>
      <c r="P6144" s="6" t="str">
        <f>IF(ev_charging_network_usage_!$H6144&lt;30,"Short Charging",IF(ev_charging_network_usage_!$H6144&lt;=60,"Medium Charging","Long Charging"))</f>
        <v>Short Charging</v>
      </c>
      <c r="Q6144" s="6">
        <f t="shared" si="384"/>
        <v>2</v>
      </c>
      <c r="R6144" s="30">
        <f t="shared" si="382"/>
        <v>0.72569444444444442</v>
      </c>
      <c r="S6144" s="28">
        <f t="shared" si="383"/>
        <v>45301</v>
      </c>
      <c r="T6144" s="28"/>
    </row>
    <row r="6145" spans="1:20" ht="13.2" x14ac:dyDescent="0.25">
      <c r="A6145" s="3" t="s">
        <v>13539</v>
      </c>
      <c r="B6145" s="3" t="s">
        <v>78</v>
      </c>
      <c r="C6145" s="3" t="s">
        <v>15</v>
      </c>
      <c r="D6145" s="3" t="s">
        <v>34</v>
      </c>
      <c r="E6145" s="3" t="s">
        <v>35</v>
      </c>
      <c r="F6145" s="3" t="s">
        <v>13540</v>
      </c>
      <c r="G6145" s="3" t="s">
        <v>13541</v>
      </c>
      <c r="H6145" s="3">
        <v>60</v>
      </c>
      <c r="I6145" s="3">
        <v>39.520000000000003</v>
      </c>
      <c r="J6145" s="3">
        <v>12</v>
      </c>
      <c r="K6145" s="3">
        <v>474.24</v>
      </c>
      <c r="L6145" s="3" t="s">
        <v>23</v>
      </c>
      <c r="M6145" s="5">
        <v>4</v>
      </c>
      <c r="N6145" s="6" t="str">
        <f>IF(ev_charging_network_usage_!$I6145&lt;=10,"Low",IF(ev_charging_network_usage_!$I6145&lt;=30,"Medium","High"))</f>
        <v>High</v>
      </c>
      <c r="O6145" s="6" t="str">
        <f t="shared" si="385"/>
        <v>Medium Satisfaction</v>
      </c>
      <c r="P6145" s="6" t="str">
        <f>IF(ev_charging_network_usage_!$H6145&lt;30,"Short Charging",IF(ev_charging_network_usage_!$H6145&lt;=60,"Medium Charging","Long Charging"))</f>
        <v>Medium Charging</v>
      </c>
      <c r="Q6145" s="6">
        <f t="shared" si="384"/>
        <v>3</v>
      </c>
      <c r="R6145" s="30">
        <f t="shared" si="382"/>
        <v>4.8611111111111112E-3</v>
      </c>
      <c r="S6145" s="28">
        <f t="shared" si="383"/>
        <v>45587</v>
      </c>
      <c r="T6145" s="28"/>
    </row>
    <row r="6146" spans="1:20" ht="13.2" x14ac:dyDescent="0.25">
      <c r="A6146" s="7" t="s">
        <v>13542</v>
      </c>
      <c r="B6146" s="7" t="s">
        <v>29</v>
      </c>
      <c r="C6146" s="7" t="s">
        <v>30</v>
      </c>
      <c r="D6146" s="7" t="s">
        <v>31</v>
      </c>
      <c r="E6146" s="7" t="s">
        <v>35</v>
      </c>
      <c r="F6146" s="7" t="s">
        <v>13543</v>
      </c>
      <c r="G6146" s="7" t="s">
        <v>13544</v>
      </c>
      <c r="H6146" s="7">
        <v>59</v>
      </c>
      <c r="I6146" s="7">
        <v>41.66</v>
      </c>
      <c r="J6146" s="7">
        <v>12</v>
      </c>
      <c r="K6146" s="7">
        <v>499.92</v>
      </c>
      <c r="L6146" s="7" t="s">
        <v>18</v>
      </c>
      <c r="M6146" s="9">
        <v>3</v>
      </c>
      <c r="N6146" s="6" t="str">
        <f>IF(ev_charging_network_usage_!$I6146&lt;=10,"Low",IF(ev_charging_network_usage_!$I6146&lt;=30,"Medium","High"))</f>
        <v>High</v>
      </c>
      <c r="O6146" s="6" t="str">
        <f t="shared" si="385"/>
        <v>Medium Satisfaction</v>
      </c>
      <c r="P6146" s="6" t="str">
        <f>IF(ev_charging_network_usage_!$H6146&lt;30,"Short Charging",IF(ev_charging_network_usage_!$H6146&lt;=60,"Medium Charging","Long Charging"))</f>
        <v>Medium Charging</v>
      </c>
      <c r="Q6146" s="6">
        <f t="shared" si="384"/>
        <v>2</v>
      </c>
      <c r="R6146" s="30">
        <f t="shared" ref="R6146:R6209" si="386">TIME(HOUR(F6146),MINUTE(F6146),SECOND(F6146))</f>
        <v>0.85555555555555551</v>
      </c>
      <c r="S6146" s="28">
        <f t="shared" ref="S6146:S6209" si="387">DATE(YEAR(F6146),MONTH(F6146),DAY(F6146))</f>
        <v>45467</v>
      </c>
      <c r="T6146" s="28"/>
    </row>
    <row r="6147" spans="1:20" ht="13.2" x14ac:dyDescent="0.25">
      <c r="A6147" s="3" t="s">
        <v>13545</v>
      </c>
      <c r="B6147" s="3" t="s">
        <v>43</v>
      </c>
      <c r="C6147" s="3" t="s">
        <v>30</v>
      </c>
      <c r="D6147" s="3" t="s">
        <v>34</v>
      </c>
      <c r="E6147" s="3" t="s">
        <v>17</v>
      </c>
      <c r="F6147" s="3" t="s">
        <v>13546</v>
      </c>
      <c r="G6147" s="3" t="s">
        <v>13547</v>
      </c>
      <c r="H6147" s="3">
        <v>10</v>
      </c>
      <c r="I6147" s="3">
        <v>49.03</v>
      </c>
      <c r="J6147" s="3">
        <v>15</v>
      </c>
      <c r="K6147" s="3">
        <v>735.45</v>
      </c>
      <c r="L6147" s="3" t="s">
        <v>18</v>
      </c>
      <c r="M6147" s="5">
        <v>2</v>
      </c>
      <c r="N6147" s="6" t="str">
        <f>IF(ev_charging_network_usage_!$I6147&lt;=10,"Low",IF(ev_charging_network_usage_!$I6147&lt;=30,"Medium","High"))</f>
        <v>High</v>
      </c>
      <c r="O6147" s="6" t="str">
        <f t="shared" si="385"/>
        <v>Low Satisfaction</v>
      </c>
      <c r="P6147" s="6" t="str">
        <f>IF(ev_charging_network_usage_!$H6147&lt;30,"Short Charging",IF(ev_charging_network_usage_!$H6147&lt;=60,"Medium Charging","Long Charging"))</f>
        <v>Short Charging</v>
      </c>
      <c r="Q6147" s="6">
        <f t="shared" ref="Q6147:Q6210" si="388">IF(C6147="Fast Charger",1,IF(C6147="Standard Charger",2,IF(C6147="Super Fast Charger",3,"")))</f>
        <v>2</v>
      </c>
      <c r="R6147" s="30">
        <f t="shared" si="386"/>
        <v>2.2916666666666665E-2</v>
      </c>
      <c r="S6147" s="28">
        <f t="shared" si="387"/>
        <v>45504</v>
      </c>
      <c r="T6147" s="28"/>
    </row>
    <row r="6148" spans="1:20" ht="13.2" x14ac:dyDescent="0.25">
      <c r="A6148" s="7" t="s">
        <v>13548</v>
      </c>
      <c r="B6148" s="7" t="s">
        <v>43</v>
      </c>
      <c r="C6148" s="7" t="s">
        <v>30</v>
      </c>
      <c r="D6148" s="7" t="s">
        <v>34</v>
      </c>
      <c r="E6148" s="7" t="s">
        <v>17</v>
      </c>
      <c r="F6148" s="11">
        <v>45210.556250000001</v>
      </c>
      <c r="G6148" s="11">
        <v>45210.581944444442</v>
      </c>
      <c r="H6148" s="7">
        <v>37</v>
      </c>
      <c r="I6148" s="7">
        <v>10.56</v>
      </c>
      <c r="J6148" s="7">
        <v>15</v>
      </c>
      <c r="K6148" s="7">
        <v>158.4</v>
      </c>
      <c r="L6148" s="7" t="s">
        <v>23</v>
      </c>
      <c r="M6148" s="9">
        <v>1</v>
      </c>
      <c r="N6148" s="6" t="str">
        <f>IF(ev_charging_network_usage_!$I6148&lt;=10,"Low",IF(ev_charging_network_usage_!$I6148&lt;=30,"Medium","High"))</f>
        <v>Medium</v>
      </c>
      <c r="O6148" s="6" t="str">
        <f t="shared" ref="O6148:O6211" si="389">IF(M6148&lt;=2,"Low Satisfaction",IF(M6148&lt;=4,"Medium Satisfaction","High Satisfaction"))</f>
        <v>Low Satisfaction</v>
      </c>
      <c r="P6148" s="6" t="str">
        <f>IF(ev_charging_network_usage_!$H6148&lt;30,"Short Charging",IF(ev_charging_network_usage_!$H6148&lt;=60,"Medium Charging","Long Charging"))</f>
        <v>Medium Charging</v>
      </c>
      <c r="Q6148" s="6">
        <f t="shared" si="388"/>
        <v>2</v>
      </c>
      <c r="R6148" s="30">
        <f t="shared" si="386"/>
        <v>0.55625000000000002</v>
      </c>
      <c r="S6148" s="28">
        <f t="shared" si="387"/>
        <v>45210</v>
      </c>
      <c r="T6148" s="28"/>
    </row>
    <row r="6149" spans="1:20" ht="13.2" x14ac:dyDescent="0.25">
      <c r="A6149" s="3" t="s">
        <v>13549</v>
      </c>
      <c r="B6149" s="3" t="s">
        <v>48</v>
      </c>
      <c r="C6149" s="3" t="s">
        <v>21</v>
      </c>
      <c r="D6149" s="3" t="s">
        <v>34</v>
      </c>
      <c r="E6149" s="3" t="s">
        <v>35</v>
      </c>
      <c r="F6149" s="3" t="s">
        <v>13550</v>
      </c>
      <c r="G6149" s="3" t="s">
        <v>13551</v>
      </c>
      <c r="H6149" s="3">
        <v>97</v>
      </c>
      <c r="I6149" s="3">
        <v>7.42</v>
      </c>
      <c r="J6149" s="3">
        <v>15</v>
      </c>
      <c r="K6149" s="3">
        <v>111.3</v>
      </c>
      <c r="L6149" s="3" t="s">
        <v>18</v>
      </c>
      <c r="M6149" s="5">
        <v>1</v>
      </c>
      <c r="N6149" s="6" t="str">
        <f>IF(ev_charging_network_usage_!$I6149&lt;=10,"Low",IF(ev_charging_network_usage_!$I6149&lt;=30,"Medium","High"))</f>
        <v>Low</v>
      </c>
      <c r="O6149" s="6" t="str">
        <f t="shared" si="389"/>
        <v>Low Satisfaction</v>
      </c>
      <c r="P6149" s="6" t="str">
        <f>IF(ev_charging_network_usage_!$H6149&lt;30,"Short Charging",IF(ev_charging_network_usage_!$H6149&lt;=60,"Medium Charging","Long Charging"))</f>
        <v>Long Charging</v>
      </c>
      <c r="Q6149" s="6">
        <f t="shared" si="388"/>
        <v>1</v>
      </c>
      <c r="R6149" s="30">
        <f t="shared" si="386"/>
        <v>0.68472222222222223</v>
      </c>
      <c r="S6149" s="28">
        <f t="shared" si="387"/>
        <v>45565</v>
      </c>
      <c r="T6149" s="28"/>
    </row>
    <row r="6150" spans="1:20" ht="13.2" x14ac:dyDescent="0.25">
      <c r="A6150" s="7" t="s">
        <v>13552</v>
      </c>
      <c r="B6150" s="7" t="s">
        <v>55</v>
      </c>
      <c r="C6150" s="7" t="s">
        <v>30</v>
      </c>
      <c r="D6150" s="7" t="s">
        <v>16</v>
      </c>
      <c r="E6150" s="7" t="s">
        <v>35</v>
      </c>
      <c r="F6150" s="8">
        <v>45444.279166666667</v>
      </c>
      <c r="G6150" s="8">
        <v>45444.35</v>
      </c>
      <c r="H6150" s="7">
        <v>102</v>
      </c>
      <c r="I6150" s="7">
        <v>12.43</v>
      </c>
      <c r="J6150" s="7">
        <v>8</v>
      </c>
      <c r="K6150" s="7">
        <v>99.44</v>
      </c>
      <c r="L6150" s="7" t="s">
        <v>27</v>
      </c>
      <c r="M6150" s="9">
        <v>3</v>
      </c>
      <c r="N6150" s="6" t="str">
        <f>IF(ev_charging_network_usage_!$I6150&lt;=10,"Low",IF(ev_charging_network_usage_!$I6150&lt;=30,"Medium","High"))</f>
        <v>Medium</v>
      </c>
      <c r="O6150" s="6" t="str">
        <f t="shared" si="389"/>
        <v>Medium Satisfaction</v>
      </c>
      <c r="P6150" s="6" t="str">
        <f>IF(ev_charging_network_usage_!$H6150&lt;30,"Short Charging",IF(ev_charging_network_usage_!$H6150&lt;=60,"Medium Charging","Long Charging"))</f>
        <v>Long Charging</v>
      </c>
      <c r="Q6150" s="6">
        <f t="shared" si="388"/>
        <v>2</v>
      </c>
      <c r="R6150" s="30">
        <f t="shared" si="386"/>
        <v>0.27916666666666667</v>
      </c>
      <c r="S6150" s="28">
        <f t="shared" si="387"/>
        <v>45444</v>
      </c>
      <c r="T6150" s="28"/>
    </row>
    <row r="6151" spans="1:20" ht="13.2" x14ac:dyDescent="0.25">
      <c r="A6151" s="3" t="s">
        <v>13553</v>
      </c>
      <c r="B6151" s="3" t="s">
        <v>59</v>
      </c>
      <c r="C6151" s="3" t="s">
        <v>21</v>
      </c>
      <c r="D6151" s="3" t="s">
        <v>16</v>
      </c>
      <c r="E6151" s="3" t="s">
        <v>17</v>
      </c>
      <c r="F6151" s="3" t="s">
        <v>13554</v>
      </c>
      <c r="G6151" s="3" t="s">
        <v>13555</v>
      </c>
      <c r="H6151" s="3">
        <v>53</v>
      </c>
      <c r="I6151" s="3">
        <v>23.55</v>
      </c>
      <c r="J6151" s="3">
        <v>12</v>
      </c>
      <c r="K6151" s="3">
        <v>282.60000000000002</v>
      </c>
      <c r="L6151" s="3" t="s">
        <v>38</v>
      </c>
      <c r="M6151" s="5">
        <v>1</v>
      </c>
      <c r="N6151" s="6" t="str">
        <f>IF(ev_charging_network_usage_!$I6151&lt;=10,"Low",IF(ev_charging_network_usage_!$I6151&lt;=30,"Medium","High"))</f>
        <v>Medium</v>
      </c>
      <c r="O6151" s="6" t="str">
        <f t="shared" si="389"/>
        <v>Low Satisfaction</v>
      </c>
      <c r="P6151" s="6" t="str">
        <f>IF(ev_charging_network_usage_!$H6151&lt;30,"Short Charging",IF(ev_charging_network_usage_!$H6151&lt;=60,"Medium Charging","Long Charging"))</f>
        <v>Medium Charging</v>
      </c>
      <c r="Q6151" s="6">
        <f t="shared" si="388"/>
        <v>1</v>
      </c>
      <c r="R6151" s="30">
        <f t="shared" si="386"/>
        <v>5.6250000000000001E-2</v>
      </c>
      <c r="S6151" s="28">
        <f t="shared" si="387"/>
        <v>45197</v>
      </c>
      <c r="T6151" s="28"/>
    </row>
    <row r="6152" spans="1:20" ht="13.2" x14ac:dyDescent="0.25">
      <c r="A6152" s="7" t="s">
        <v>13556</v>
      </c>
      <c r="B6152" s="7" t="s">
        <v>78</v>
      </c>
      <c r="C6152" s="7" t="s">
        <v>15</v>
      </c>
      <c r="D6152" s="7" t="s">
        <v>16</v>
      </c>
      <c r="E6152" s="7" t="s">
        <v>35</v>
      </c>
      <c r="F6152" s="8">
        <v>45018.575694444444</v>
      </c>
      <c r="G6152" s="8">
        <v>45018.629166666666</v>
      </c>
      <c r="H6152" s="7">
        <v>77</v>
      </c>
      <c r="I6152" s="7">
        <v>21.99</v>
      </c>
      <c r="J6152" s="7">
        <v>10</v>
      </c>
      <c r="K6152" s="7">
        <v>219.9</v>
      </c>
      <c r="L6152" s="7" t="s">
        <v>27</v>
      </c>
      <c r="M6152" s="9">
        <v>1</v>
      </c>
      <c r="N6152" s="6" t="str">
        <f>IF(ev_charging_network_usage_!$I6152&lt;=10,"Low",IF(ev_charging_network_usage_!$I6152&lt;=30,"Medium","High"))</f>
        <v>Medium</v>
      </c>
      <c r="O6152" s="6" t="str">
        <f t="shared" si="389"/>
        <v>Low Satisfaction</v>
      </c>
      <c r="P6152" s="6" t="str">
        <f>IF(ev_charging_network_usage_!$H6152&lt;30,"Short Charging",IF(ev_charging_network_usage_!$H6152&lt;=60,"Medium Charging","Long Charging"))</f>
        <v>Long Charging</v>
      </c>
      <c r="Q6152" s="6">
        <f t="shared" si="388"/>
        <v>3</v>
      </c>
      <c r="R6152" s="30">
        <f t="shared" si="386"/>
        <v>0.5756944444444444</v>
      </c>
      <c r="S6152" s="28">
        <f t="shared" si="387"/>
        <v>45018</v>
      </c>
      <c r="T6152" s="28"/>
    </row>
    <row r="6153" spans="1:20" ht="13.2" x14ac:dyDescent="0.25">
      <c r="A6153" s="3" t="s">
        <v>13557</v>
      </c>
      <c r="B6153" s="3" t="s">
        <v>78</v>
      </c>
      <c r="C6153" s="3" t="s">
        <v>30</v>
      </c>
      <c r="D6153" s="3" t="s">
        <v>16</v>
      </c>
      <c r="E6153" s="3" t="s">
        <v>35</v>
      </c>
      <c r="F6153" s="3" t="s">
        <v>13558</v>
      </c>
      <c r="G6153" s="3" t="s">
        <v>13559</v>
      </c>
      <c r="H6153" s="3">
        <v>97</v>
      </c>
      <c r="I6153" s="3">
        <v>56.37</v>
      </c>
      <c r="J6153" s="3">
        <v>12</v>
      </c>
      <c r="K6153" s="3">
        <v>676.44</v>
      </c>
      <c r="L6153" s="3" t="s">
        <v>18</v>
      </c>
      <c r="M6153" s="5">
        <v>3</v>
      </c>
      <c r="N6153" s="6" t="str">
        <f>IF(ev_charging_network_usage_!$I6153&lt;=10,"Low",IF(ev_charging_network_usage_!$I6153&lt;=30,"Medium","High"))</f>
        <v>High</v>
      </c>
      <c r="O6153" s="6" t="str">
        <f t="shared" si="389"/>
        <v>Medium Satisfaction</v>
      </c>
      <c r="P6153" s="6" t="str">
        <f>IF(ev_charging_network_usage_!$H6153&lt;30,"Short Charging",IF(ev_charging_network_usage_!$H6153&lt;=60,"Medium Charging","Long Charging"))</f>
        <v>Long Charging</v>
      </c>
      <c r="Q6153" s="6">
        <f t="shared" si="388"/>
        <v>2</v>
      </c>
      <c r="R6153" s="30">
        <f t="shared" si="386"/>
        <v>0.29305555555555557</v>
      </c>
      <c r="S6153" s="28">
        <f t="shared" si="387"/>
        <v>45285</v>
      </c>
      <c r="T6153" s="28"/>
    </row>
    <row r="6154" spans="1:20" ht="13.2" x14ac:dyDescent="0.25">
      <c r="A6154" s="7" t="s">
        <v>13560</v>
      </c>
      <c r="B6154" s="7" t="s">
        <v>55</v>
      </c>
      <c r="C6154" s="7" t="s">
        <v>30</v>
      </c>
      <c r="D6154" s="7" t="s">
        <v>31</v>
      </c>
      <c r="E6154" s="7" t="s">
        <v>17</v>
      </c>
      <c r="F6154" s="7" t="s">
        <v>13561</v>
      </c>
      <c r="G6154" s="7" t="s">
        <v>13562</v>
      </c>
      <c r="H6154" s="7">
        <v>95</v>
      </c>
      <c r="I6154" s="7">
        <v>7.6</v>
      </c>
      <c r="J6154" s="7">
        <v>8</v>
      </c>
      <c r="K6154" s="7">
        <v>60.8</v>
      </c>
      <c r="L6154" s="7" t="s">
        <v>27</v>
      </c>
      <c r="M6154" s="9">
        <v>4</v>
      </c>
      <c r="N6154" s="6" t="str">
        <f>IF(ev_charging_network_usage_!$I6154&lt;=10,"Low",IF(ev_charging_network_usage_!$I6154&lt;=30,"Medium","High"))</f>
        <v>Low</v>
      </c>
      <c r="O6154" s="6" t="str">
        <f t="shared" si="389"/>
        <v>Medium Satisfaction</v>
      </c>
      <c r="P6154" s="6" t="str">
        <f>IF(ev_charging_network_usage_!$H6154&lt;30,"Short Charging",IF(ev_charging_network_usage_!$H6154&lt;=60,"Medium Charging","Long Charging"))</f>
        <v>Long Charging</v>
      </c>
      <c r="Q6154" s="6">
        <f t="shared" si="388"/>
        <v>2</v>
      </c>
      <c r="R6154" s="30">
        <f t="shared" si="386"/>
        <v>0.92013888888888884</v>
      </c>
      <c r="S6154" s="28">
        <f t="shared" si="387"/>
        <v>44946</v>
      </c>
      <c r="T6154" s="28"/>
    </row>
    <row r="6155" spans="1:20" ht="13.2" x14ac:dyDescent="0.25">
      <c r="A6155" s="3" t="s">
        <v>13563</v>
      </c>
      <c r="B6155" s="3" t="s">
        <v>29</v>
      </c>
      <c r="C6155" s="3" t="s">
        <v>15</v>
      </c>
      <c r="D6155" s="3" t="s">
        <v>34</v>
      </c>
      <c r="E6155" s="3" t="s">
        <v>35</v>
      </c>
      <c r="F6155" s="4">
        <v>45175.3125</v>
      </c>
      <c r="G6155" s="4">
        <v>45175.362500000003</v>
      </c>
      <c r="H6155" s="3">
        <v>72</v>
      </c>
      <c r="I6155" s="3">
        <v>10.45</v>
      </c>
      <c r="J6155" s="3">
        <v>15</v>
      </c>
      <c r="K6155" s="3">
        <v>156.75</v>
      </c>
      <c r="L6155" s="3" t="s">
        <v>18</v>
      </c>
      <c r="M6155" s="5">
        <v>3</v>
      </c>
      <c r="N6155" s="6" t="str">
        <f>IF(ev_charging_network_usage_!$I6155&lt;=10,"Low",IF(ev_charging_network_usage_!$I6155&lt;=30,"Medium","High"))</f>
        <v>Medium</v>
      </c>
      <c r="O6155" s="6" t="str">
        <f t="shared" si="389"/>
        <v>Medium Satisfaction</v>
      </c>
      <c r="P6155" s="6" t="str">
        <f>IF(ev_charging_network_usage_!$H6155&lt;30,"Short Charging",IF(ev_charging_network_usage_!$H6155&lt;=60,"Medium Charging","Long Charging"))</f>
        <v>Long Charging</v>
      </c>
      <c r="Q6155" s="6">
        <f t="shared" si="388"/>
        <v>3</v>
      </c>
      <c r="R6155" s="30">
        <f t="shared" si="386"/>
        <v>0.3125</v>
      </c>
      <c r="S6155" s="28">
        <f t="shared" si="387"/>
        <v>45175</v>
      </c>
      <c r="T6155" s="28"/>
    </row>
    <row r="6156" spans="1:20" ht="13.2" x14ac:dyDescent="0.25">
      <c r="A6156" s="7" t="s">
        <v>13564</v>
      </c>
      <c r="B6156" s="7" t="s">
        <v>59</v>
      </c>
      <c r="C6156" s="7" t="s">
        <v>15</v>
      </c>
      <c r="D6156" s="7" t="s">
        <v>22</v>
      </c>
      <c r="E6156" s="7" t="s">
        <v>17</v>
      </c>
      <c r="F6156" s="7" t="s">
        <v>13565</v>
      </c>
      <c r="G6156" s="7" t="s">
        <v>13566</v>
      </c>
      <c r="H6156" s="7">
        <v>69</v>
      </c>
      <c r="I6156" s="7">
        <v>59.51</v>
      </c>
      <c r="J6156" s="7">
        <v>15</v>
      </c>
      <c r="K6156" s="7">
        <v>892.65</v>
      </c>
      <c r="L6156" s="7" t="s">
        <v>27</v>
      </c>
      <c r="M6156" s="9">
        <v>3</v>
      </c>
      <c r="N6156" s="6" t="str">
        <f>IF(ev_charging_network_usage_!$I6156&lt;=10,"Low",IF(ev_charging_network_usage_!$I6156&lt;=30,"Medium","High"))</f>
        <v>High</v>
      </c>
      <c r="O6156" s="6" t="str">
        <f t="shared" si="389"/>
        <v>Medium Satisfaction</v>
      </c>
      <c r="P6156" s="6" t="str">
        <f>IF(ev_charging_network_usage_!$H6156&lt;30,"Short Charging",IF(ev_charging_network_usage_!$H6156&lt;=60,"Medium Charging","Long Charging"))</f>
        <v>Long Charging</v>
      </c>
      <c r="Q6156" s="6">
        <f t="shared" si="388"/>
        <v>3</v>
      </c>
      <c r="R6156" s="30">
        <f t="shared" si="386"/>
        <v>0.1875</v>
      </c>
      <c r="S6156" s="28">
        <f t="shared" si="387"/>
        <v>45398</v>
      </c>
      <c r="T6156" s="28"/>
    </row>
    <row r="6157" spans="1:20" ht="13.2" x14ac:dyDescent="0.25">
      <c r="A6157" s="3" t="s">
        <v>13567</v>
      </c>
      <c r="B6157" s="3" t="s">
        <v>14</v>
      </c>
      <c r="C6157" s="3" t="s">
        <v>30</v>
      </c>
      <c r="D6157" s="3" t="s">
        <v>34</v>
      </c>
      <c r="E6157" s="3" t="s">
        <v>35</v>
      </c>
      <c r="F6157" s="3" t="s">
        <v>13568</v>
      </c>
      <c r="G6157" s="3" t="s">
        <v>13569</v>
      </c>
      <c r="H6157" s="3">
        <v>21</v>
      </c>
      <c r="I6157" s="3">
        <v>19.84</v>
      </c>
      <c r="J6157" s="3">
        <v>12</v>
      </c>
      <c r="K6157" s="3">
        <v>238.08</v>
      </c>
      <c r="L6157" s="3" t="s">
        <v>38</v>
      </c>
      <c r="M6157" s="5">
        <v>3</v>
      </c>
      <c r="N6157" s="6" t="str">
        <f>IF(ev_charging_network_usage_!$I6157&lt;=10,"Low",IF(ev_charging_network_usage_!$I6157&lt;=30,"Medium","High"))</f>
        <v>Medium</v>
      </c>
      <c r="O6157" s="6" t="str">
        <f t="shared" si="389"/>
        <v>Medium Satisfaction</v>
      </c>
      <c r="P6157" s="6" t="str">
        <f>IF(ev_charging_network_usage_!$H6157&lt;30,"Short Charging",IF(ev_charging_network_usage_!$H6157&lt;=60,"Medium Charging","Long Charging"))</f>
        <v>Short Charging</v>
      </c>
      <c r="Q6157" s="6">
        <f t="shared" si="388"/>
        <v>2</v>
      </c>
      <c r="R6157" s="30">
        <f t="shared" si="386"/>
        <v>0.14930555555555555</v>
      </c>
      <c r="S6157" s="28">
        <f t="shared" si="387"/>
        <v>45003</v>
      </c>
      <c r="T6157" s="28"/>
    </row>
    <row r="6158" spans="1:20" ht="13.2" x14ac:dyDescent="0.25">
      <c r="A6158" s="7" t="s">
        <v>13570</v>
      </c>
      <c r="B6158" s="7" t="s">
        <v>29</v>
      </c>
      <c r="C6158" s="7" t="s">
        <v>15</v>
      </c>
      <c r="D6158" s="7" t="s">
        <v>31</v>
      </c>
      <c r="E6158" s="7" t="s">
        <v>17</v>
      </c>
      <c r="F6158" s="7" t="s">
        <v>13571</v>
      </c>
      <c r="G6158" s="7" t="s">
        <v>13572</v>
      </c>
      <c r="H6158" s="7">
        <v>52</v>
      </c>
      <c r="I6158" s="7">
        <v>53.86</v>
      </c>
      <c r="J6158" s="7">
        <v>8</v>
      </c>
      <c r="K6158" s="7">
        <v>430.88</v>
      </c>
      <c r="L6158" s="7" t="s">
        <v>38</v>
      </c>
      <c r="M6158" s="9">
        <v>5</v>
      </c>
      <c r="N6158" s="6" t="str">
        <f>IF(ev_charging_network_usage_!$I6158&lt;=10,"Low",IF(ev_charging_network_usage_!$I6158&lt;=30,"Medium","High"))</f>
        <v>High</v>
      </c>
      <c r="O6158" s="6" t="str">
        <f t="shared" si="389"/>
        <v>High Satisfaction</v>
      </c>
      <c r="P6158" s="6" t="str">
        <f>IF(ev_charging_network_usage_!$H6158&lt;30,"Short Charging",IF(ev_charging_network_usage_!$H6158&lt;=60,"Medium Charging","Long Charging"))</f>
        <v>Medium Charging</v>
      </c>
      <c r="Q6158" s="6">
        <f t="shared" si="388"/>
        <v>3</v>
      </c>
      <c r="R6158" s="30">
        <f t="shared" si="386"/>
        <v>0.66527777777777775</v>
      </c>
      <c r="S6158" s="28">
        <f t="shared" si="387"/>
        <v>45461</v>
      </c>
      <c r="T6158" s="28"/>
    </row>
    <row r="6159" spans="1:20" ht="13.2" x14ac:dyDescent="0.25">
      <c r="A6159" s="3" t="s">
        <v>13573</v>
      </c>
      <c r="B6159" s="3" t="s">
        <v>59</v>
      </c>
      <c r="C6159" s="3" t="s">
        <v>30</v>
      </c>
      <c r="D6159" s="3" t="s">
        <v>31</v>
      </c>
      <c r="E6159" s="3" t="s">
        <v>17</v>
      </c>
      <c r="F6159" s="4">
        <v>45112.356249999997</v>
      </c>
      <c r="G6159" s="4">
        <v>45112.40625</v>
      </c>
      <c r="H6159" s="3">
        <v>72</v>
      </c>
      <c r="I6159" s="3">
        <v>19.489999999999998</v>
      </c>
      <c r="J6159" s="3">
        <v>15</v>
      </c>
      <c r="K6159" s="3">
        <v>292.35000000000002</v>
      </c>
      <c r="L6159" s="3" t="s">
        <v>27</v>
      </c>
      <c r="M6159" s="5">
        <v>3</v>
      </c>
      <c r="N6159" s="6" t="str">
        <f>IF(ev_charging_network_usage_!$I6159&lt;=10,"Low",IF(ev_charging_network_usage_!$I6159&lt;=30,"Medium","High"))</f>
        <v>Medium</v>
      </c>
      <c r="O6159" s="6" t="str">
        <f t="shared" si="389"/>
        <v>Medium Satisfaction</v>
      </c>
      <c r="P6159" s="6" t="str">
        <f>IF(ev_charging_network_usage_!$H6159&lt;30,"Short Charging",IF(ev_charging_network_usage_!$H6159&lt;=60,"Medium Charging","Long Charging"))</f>
        <v>Long Charging</v>
      </c>
      <c r="Q6159" s="6">
        <f t="shared" si="388"/>
        <v>2</v>
      </c>
      <c r="R6159" s="30">
        <f t="shared" si="386"/>
        <v>0.35625000000000001</v>
      </c>
      <c r="S6159" s="28">
        <f t="shared" si="387"/>
        <v>45112</v>
      </c>
      <c r="T6159" s="28"/>
    </row>
    <row r="6160" spans="1:20" ht="13.2" x14ac:dyDescent="0.25">
      <c r="A6160" s="7" t="s">
        <v>13574</v>
      </c>
      <c r="B6160" s="7" t="s">
        <v>29</v>
      </c>
      <c r="C6160" s="7" t="s">
        <v>30</v>
      </c>
      <c r="D6160" s="7" t="s">
        <v>16</v>
      </c>
      <c r="E6160" s="7" t="s">
        <v>35</v>
      </c>
      <c r="F6160" s="7" t="s">
        <v>13575</v>
      </c>
      <c r="G6160" s="7" t="s">
        <v>13576</v>
      </c>
      <c r="H6160" s="7">
        <v>65</v>
      </c>
      <c r="I6160" s="7">
        <v>20.059999999999999</v>
      </c>
      <c r="J6160" s="7">
        <v>15</v>
      </c>
      <c r="K6160" s="7">
        <v>300.89999999999998</v>
      </c>
      <c r="L6160" s="7" t="s">
        <v>27</v>
      </c>
      <c r="M6160" s="9">
        <v>4</v>
      </c>
      <c r="N6160" s="6" t="str">
        <f>IF(ev_charging_network_usage_!$I6160&lt;=10,"Low",IF(ev_charging_network_usage_!$I6160&lt;=30,"Medium","High"))</f>
        <v>Medium</v>
      </c>
      <c r="O6160" s="6" t="str">
        <f t="shared" si="389"/>
        <v>Medium Satisfaction</v>
      </c>
      <c r="P6160" s="6" t="str">
        <f>IF(ev_charging_network_usage_!$H6160&lt;30,"Short Charging",IF(ev_charging_network_usage_!$H6160&lt;=60,"Medium Charging","Long Charging"))</f>
        <v>Long Charging</v>
      </c>
      <c r="Q6160" s="6">
        <f t="shared" si="388"/>
        <v>2</v>
      </c>
      <c r="R6160" s="30">
        <f t="shared" si="386"/>
        <v>0.77500000000000002</v>
      </c>
      <c r="S6160" s="28">
        <f t="shared" si="387"/>
        <v>45157</v>
      </c>
      <c r="T6160" s="28"/>
    </row>
    <row r="6161" spans="1:20" ht="13.2" x14ac:dyDescent="0.25">
      <c r="A6161" s="3" t="s">
        <v>13577</v>
      </c>
      <c r="B6161" s="3" t="s">
        <v>20</v>
      </c>
      <c r="C6161" s="3" t="s">
        <v>30</v>
      </c>
      <c r="D6161" s="3" t="s">
        <v>16</v>
      </c>
      <c r="E6161" s="3" t="s">
        <v>17</v>
      </c>
      <c r="F6161" s="4">
        <v>45544.523611111108</v>
      </c>
      <c r="G6161" s="4">
        <v>45544.586805555555</v>
      </c>
      <c r="H6161" s="3">
        <v>91</v>
      </c>
      <c r="I6161" s="3">
        <v>53.37</v>
      </c>
      <c r="J6161" s="3">
        <v>15</v>
      </c>
      <c r="K6161" s="3">
        <v>800.55</v>
      </c>
      <c r="L6161" s="3" t="s">
        <v>18</v>
      </c>
      <c r="M6161" s="5">
        <v>2</v>
      </c>
      <c r="N6161" s="6" t="str">
        <f>IF(ev_charging_network_usage_!$I6161&lt;=10,"Low",IF(ev_charging_network_usage_!$I6161&lt;=30,"Medium","High"))</f>
        <v>High</v>
      </c>
      <c r="O6161" s="6" t="str">
        <f t="shared" si="389"/>
        <v>Low Satisfaction</v>
      </c>
      <c r="P6161" s="6" t="str">
        <f>IF(ev_charging_network_usage_!$H6161&lt;30,"Short Charging",IF(ev_charging_network_usage_!$H6161&lt;=60,"Medium Charging","Long Charging"))</f>
        <v>Long Charging</v>
      </c>
      <c r="Q6161" s="6">
        <f t="shared" si="388"/>
        <v>2</v>
      </c>
      <c r="R6161" s="30">
        <f t="shared" si="386"/>
        <v>0.52361111111111114</v>
      </c>
      <c r="S6161" s="28">
        <f t="shared" si="387"/>
        <v>45544</v>
      </c>
      <c r="T6161" s="28"/>
    </row>
    <row r="6162" spans="1:20" ht="13.2" x14ac:dyDescent="0.25">
      <c r="A6162" s="7" t="s">
        <v>13578</v>
      </c>
      <c r="B6162" s="7" t="s">
        <v>48</v>
      </c>
      <c r="C6162" s="7" t="s">
        <v>30</v>
      </c>
      <c r="D6162" s="7" t="s">
        <v>31</v>
      </c>
      <c r="E6162" s="7" t="s">
        <v>17</v>
      </c>
      <c r="F6162" s="7" t="s">
        <v>13579</v>
      </c>
      <c r="G6162" s="7" t="s">
        <v>13580</v>
      </c>
      <c r="H6162" s="7">
        <v>49</v>
      </c>
      <c r="I6162" s="7">
        <v>36.840000000000003</v>
      </c>
      <c r="J6162" s="7">
        <v>15</v>
      </c>
      <c r="K6162" s="7">
        <v>552.6</v>
      </c>
      <c r="L6162" s="7" t="s">
        <v>18</v>
      </c>
      <c r="M6162" s="9">
        <v>5</v>
      </c>
      <c r="N6162" s="6" t="str">
        <f>IF(ev_charging_network_usage_!$I6162&lt;=10,"Low",IF(ev_charging_network_usage_!$I6162&lt;=30,"Medium","High"))</f>
        <v>High</v>
      </c>
      <c r="O6162" s="6" t="str">
        <f t="shared" si="389"/>
        <v>High Satisfaction</v>
      </c>
      <c r="P6162" s="6" t="str">
        <f>IF(ev_charging_network_usage_!$H6162&lt;30,"Short Charging",IF(ev_charging_network_usage_!$H6162&lt;=60,"Medium Charging","Long Charging"))</f>
        <v>Medium Charging</v>
      </c>
      <c r="Q6162" s="6">
        <f t="shared" si="388"/>
        <v>2</v>
      </c>
      <c r="R6162" s="30">
        <f t="shared" si="386"/>
        <v>0.47569444444444442</v>
      </c>
      <c r="S6162" s="28">
        <f t="shared" si="387"/>
        <v>45276</v>
      </c>
      <c r="T6162" s="28"/>
    </row>
    <row r="6163" spans="1:20" ht="13.2" x14ac:dyDescent="0.25">
      <c r="A6163" s="3" t="s">
        <v>13581</v>
      </c>
      <c r="B6163" s="3" t="s">
        <v>59</v>
      </c>
      <c r="C6163" s="3" t="s">
        <v>15</v>
      </c>
      <c r="D6163" s="3" t="s">
        <v>34</v>
      </c>
      <c r="E6163" s="3" t="s">
        <v>35</v>
      </c>
      <c r="F6163" s="4">
        <v>45414.453472222223</v>
      </c>
      <c r="G6163" s="4">
        <v>45414.480555555558</v>
      </c>
      <c r="H6163" s="3">
        <v>39</v>
      </c>
      <c r="I6163" s="3">
        <v>4.7699999999999996</v>
      </c>
      <c r="J6163" s="3">
        <v>12</v>
      </c>
      <c r="K6163" s="3">
        <v>57.24</v>
      </c>
      <c r="L6163" s="3" t="s">
        <v>38</v>
      </c>
      <c r="M6163" s="5">
        <v>1</v>
      </c>
      <c r="N6163" s="6" t="str">
        <f>IF(ev_charging_network_usage_!$I6163&lt;=10,"Low",IF(ev_charging_network_usage_!$I6163&lt;=30,"Medium","High"))</f>
        <v>Low</v>
      </c>
      <c r="O6163" s="6" t="str">
        <f t="shared" si="389"/>
        <v>Low Satisfaction</v>
      </c>
      <c r="P6163" s="6" t="str">
        <f>IF(ev_charging_network_usage_!$H6163&lt;30,"Short Charging",IF(ev_charging_network_usage_!$H6163&lt;=60,"Medium Charging","Long Charging"))</f>
        <v>Medium Charging</v>
      </c>
      <c r="Q6163" s="6">
        <f t="shared" si="388"/>
        <v>3</v>
      </c>
      <c r="R6163" s="30">
        <f t="shared" si="386"/>
        <v>0.45347222222222222</v>
      </c>
      <c r="S6163" s="28">
        <f t="shared" si="387"/>
        <v>45414</v>
      </c>
      <c r="T6163" s="28"/>
    </row>
    <row r="6164" spans="1:20" ht="13.2" x14ac:dyDescent="0.25">
      <c r="A6164" s="7" t="s">
        <v>13582</v>
      </c>
      <c r="B6164" s="7" t="s">
        <v>78</v>
      </c>
      <c r="C6164" s="7" t="s">
        <v>30</v>
      </c>
      <c r="D6164" s="7" t="s">
        <v>31</v>
      </c>
      <c r="E6164" s="7" t="s">
        <v>17</v>
      </c>
      <c r="F6164" s="7" t="s">
        <v>13583</v>
      </c>
      <c r="G6164" s="7" t="s">
        <v>13584</v>
      </c>
      <c r="H6164" s="7">
        <v>20</v>
      </c>
      <c r="I6164" s="7">
        <v>13.21</v>
      </c>
      <c r="J6164" s="7">
        <v>10</v>
      </c>
      <c r="K6164" s="7">
        <v>132.1</v>
      </c>
      <c r="L6164" s="7" t="s">
        <v>18</v>
      </c>
      <c r="M6164" s="9">
        <v>1</v>
      </c>
      <c r="N6164" s="6" t="str">
        <f>IF(ev_charging_network_usage_!$I6164&lt;=10,"Low",IF(ev_charging_network_usage_!$I6164&lt;=30,"Medium","High"))</f>
        <v>Medium</v>
      </c>
      <c r="O6164" s="6" t="str">
        <f t="shared" si="389"/>
        <v>Low Satisfaction</v>
      </c>
      <c r="P6164" s="6" t="str">
        <f>IF(ev_charging_network_usage_!$H6164&lt;30,"Short Charging",IF(ev_charging_network_usage_!$H6164&lt;=60,"Medium Charging","Long Charging"))</f>
        <v>Short Charging</v>
      </c>
      <c r="Q6164" s="6">
        <f t="shared" si="388"/>
        <v>2</v>
      </c>
      <c r="R6164" s="30">
        <f t="shared" si="386"/>
        <v>0.20347222222222222</v>
      </c>
      <c r="S6164" s="28">
        <f t="shared" si="387"/>
        <v>44983</v>
      </c>
      <c r="T6164" s="28"/>
    </row>
    <row r="6165" spans="1:20" ht="13.2" x14ac:dyDescent="0.25">
      <c r="A6165" s="3" t="s">
        <v>13585</v>
      </c>
      <c r="B6165" s="3" t="s">
        <v>48</v>
      </c>
      <c r="C6165" s="3" t="s">
        <v>15</v>
      </c>
      <c r="D6165" s="3" t="s">
        <v>22</v>
      </c>
      <c r="E6165" s="3" t="s">
        <v>35</v>
      </c>
      <c r="F6165" s="4">
        <v>45239.943055555559</v>
      </c>
      <c r="G6165" s="4">
        <v>45269.021527777775</v>
      </c>
      <c r="H6165" s="3">
        <v>113</v>
      </c>
      <c r="I6165" s="3">
        <v>4.08</v>
      </c>
      <c r="J6165" s="3">
        <v>15</v>
      </c>
      <c r="K6165" s="3">
        <v>61.2</v>
      </c>
      <c r="L6165" s="3" t="s">
        <v>38</v>
      </c>
      <c r="M6165" s="5">
        <v>1</v>
      </c>
      <c r="N6165" s="6" t="str">
        <f>IF(ev_charging_network_usage_!$I6165&lt;=10,"Low",IF(ev_charging_network_usage_!$I6165&lt;=30,"Medium","High"))</f>
        <v>Low</v>
      </c>
      <c r="O6165" s="6" t="str">
        <f t="shared" si="389"/>
        <v>Low Satisfaction</v>
      </c>
      <c r="P6165" s="6" t="str">
        <f>IF(ev_charging_network_usage_!$H6165&lt;30,"Short Charging",IF(ev_charging_network_usage_!$H6165&lt;=60,"Medium Charging","Long Charging"))</f>
        <v>Long Charging</v>
      </c>
      <c r="Q6165" s="6">
        <f t="shared" si="388"/>
        <v>3</v>
      </c>
      <c r="R6165" s="30">
        <f t="shared" si="386"/>
        <v>0.94305555555555554</v>
      </c>
      <c r="S6165" s="28">
        <f t="shared" si="387"/>
        <v>45239</v>
      </c>
      <c r="T6165" s="28"/>
    </row>
    <row r="6166" spans="1:20" ht="13.2" x14ac:dyDescent="0.25">
      <c r="A6166" s="7" t="s">
        <v>13586</v>
      </c>
      <c r="B6166" s="7" t="s">
        <v>43</v>
      </c>
      <c r="C6166" s="7" t="s">
        <v>15</v>
      </c>
      <c r="D6166" s="7" t="s">
        <v>22</v>
      </c>
      <c r="E6166" s="7" t="s">
        <v>35</v>
      </c>
      <c r="F6166" s="7" t="s">
        <v>13587</v>
      </c>
      <c r="G6166" s="7" t="s">
        <v>13588</v>
      </c>
      <c r="H6166" s="7">
        <v>42</v>
      </c>
      <c r="I6166" s="7">
        <v>45.82</v>
      </c>
      <c r="J6166" s="7">
        <v>15</v>
      </c>
      <c r="K6166" s="7">
        <v>687.3</v>
      </c>
      <c r="L6166" s="7" t="s">
        <v>23</v>
      </c>
      <c r="M6166" s="9">
        <v>1</v>
      </c>
      <c r="N6166" s="6" t="str">
        <f>IF(ev_charging_network_usage_!$I6166&lt;=10,"Low",IF(ev_charging_network_usage_!$I6166&lt;=30,"Medium","High"))</f>
        <v>High</v>
      </c>
      <c r="O6166" s="6" t="str">
        <f t="shared" si="389"/>
        <v>Low Satisfaction</v>
      </c>
      <c r="P6166" s="6" t="str">
        <f>IF(ev_charging_network_usage_!$H6166&lt;30,"Short Charging",IF(ev_charging_network_usage_!$H6166&lt;=60,"Medium Charging","Long Charging"))</f>
        <v>Medium Charging</v>
      </c>
      <c r="Q6166" s="6">
        <f t="shared" si="388"/>
        <v>3</v>
      </c>
      <c r="R6166" s="30">
        <f t="shared" si="386"/>
        <v>0.27847222222222223</v>
      </c>
      <c r="S6166" s="28">
        <f t="shared" si="387"/>
        <v>45219</v>
      </c>
      <c r="T6166" s="28"/>
    </row>
    <row r="6167" spans="1:20" ht="13.2" x14ac:dyDescent="0.25">
      <c r="A6167" s="3" t="s">
        <v>13589</v>
      </c>
      <c r="B6167" s="3" t="s">
        <v>20</v>
      </c>
      <c r="C6167" s="3" t="s">
        <v>30</v>
      </c>
      <c r="D6167" s="3" t="s">
        <v>31</v>
      </c>
      <c r="E6167" s="3" t="s">
        <v>17</v>
      </c>
      <c r="F6167" s="3" t="s">
        <v>13590</v>
      </c>
      <c r="G6167" s="3" t="s">
        <v>13591</v>
      </c>
      <c r="H6167" s="3">
        <v>34</v>
      </c>
      <c r="I6167" s="3">
        <v>30.64</v>
      </c>
      <c r="J6167" s="3">
        <v>15</v>
      </c>
      <c r="K6167" s="3">
        <v>459.6</v>
      </c>
      <c r="L6167" s="3" t="s">
        <v>27</v>
      </c>
      <c r="M6167" s="5">
        <v>3</v>
      </c>
      <c r="N6167" s="6" t="str">
        <f>IF(ev_charging_network_usage_!$I6167&lt;=10,"Low",IF(ev_charging_network_usage_!$I6167&lt;=30,"Medium","High"))</f>
        <v>High</v>
      </c>
      <c r="O6167" s="6" t="str">
        <f t="shared" si="389"/>
        <v>Medium Satisfaction</v>
      </c>
      <c r="P6167" s="6" t="str">
        <f>IF(ev_charging_network_usage_!$H6167&lt;30,"Short Charging",IF(ev_charging_network_usage_!$H6167&lt;=60,"Medium Charging","Long Charging"))</f>
        <v>Medium Charging</v>
      </c>
      <c r="Q6167" s="6">
        <f t="shared" si="388"/>
        <v>2</v>
      </c>
      <c r="R6167" s="30">
        <f t="shared" si="386"/>
        <v>0.59513888888888888</v>
      </c>
      <c r="S6167" s="28">
        <f t="shared" si="387"/>
        <v>44945</v>
      </c>
      <c r="T6167" s="28"/>
    </row>
    <row r="6168" spans="1:20" ht="13.2" x14ac:dyDescent="0.25">
      <c r="A6168" s="7" t="s">
        <v>13592</v>
      </c>
      <c r="B6168" s="7" t="s">
        <v>43</v>
      </c>
      <c r="C6168" s="7" t="s">
        <v>15</v>
      </c>
      <c r="D6168" s="7" t="s">
        <v>22</v>
      </c>
      <c r="E6168" s="7" t="s">
        <v>17</v>
      </c>
      <c r="F6168" s="8">
        <v>45383.14166666667</v>
      </c>
      <c r="G6168" s="8">
        <v>45383.194444444445</v>
      </c>
      <c r="H6168" s="7">
        <v>76</v>
      </c>
      <c r="I6168" s="7">
        <v>14.91</v>
      </c>
      <c r="J6168" s="7">
        <v>15</v>
      </c>
      <c r="K6168" s="7">
        <v>223.65</v>
      </c>
      <c r="L6168" s="7" t="s">
        <v>23</v>
      </c>
      <c r="M6168" s="9">
        <v>5</v>
      </c>
      <c r="N6168" s="6" t="str">
        <f>IF(ev_charging_network_usage_!$I6168&lt;=10,"Low",IF(ev_charging_network_usage_!$I6168&lt;=30,"Medium","High"))</f>
        <v>Medium</v>
      </c>
      <c r="O6168" s="6" t="str">
        <f t="shared" si="389"/>
        <v>High Satisfaction</v>
      </c>
      <c r="P6168" s="6" t="str">
        <f>IF(ev_charging_network_usage_!$H6168&lt;30,"Short Charging",IF(ev_charging_network_usage_!$H6168&lt;=60,"Medium Charging","Long Charging"))</f>
        <v>Long Charging</v>
      </c>
      <c r="Q6168" s="6">
        <f t="shared" si="388"/>
        <v>3</v>
      </c>
      <c r="R6168" s="30">
        <f t="shared" si="386"/>
        <v>0.14166666666666666</v>
      </c>
      <c r="S6168" s="28">
        <f t="shared" si="387"/>
        <v>45383</v>
      </c>
      <c r="T6168" s="28"/>
    </row>
    <row r="6169" spans="1:20" ht="13.2" x14ac:dyDescent="0.25">
      <c r="A6169" s="3" t="s">
        <v>13593</v>
      </c>
      <c r="B6169" s="3" t="s">
        <v>59</v>
      </c>
      <c r="C6169" s="3" t="s">
        <v>15</v>
      </c>
      <c r="D6169" s="3" t="s">
        <v>22</v>
      </c>
      <c r="E6169" s="3" t="s">
        <v>17</v>
      </c>
      <c r="F6169" s="4">
        <v>45265.223611111112</v>
      </c>
      <c r="G6169" s="4">
        <v>45265.272222222222</v>
      </c>
      <c r="H6169" s="3">
        <v>70</v>
      </c>
      <c r="I6169" s="3">
        <v>50.73</v>
      </c>
      <c r="J6169" s="3">
        <v>12</v>
      </c>
      <c r="K6169" s="3">
        <v>608.76</v>
      </c>
      <c r="L6169" s="3" t="s">
        <v>27</v>
      </c>
      <c r="M6169" s="5">
        <v>4</v>
      </c>
      <c r="N6169" s="6" t="str">
        <f>IF(ev_charging_network_usage_!$I6169&lt;=10,"Low",IF(ev_charging_network_usage_!$I6169&lt;=30,"Medium","High"))</f>
        <v>High</v>
      </c>
      <c r="O6169" s="6" t="str">
        <f t="shared" si="389"/>
        <v>Medium Satisfaction</v>
      </c>
      <c r="P6169" s="6" t="str">
        <f>IF(ev_charging_network_usage_!$H6169&lt;30,"Short Charging",IF(ev_charging_network_usage_!$H6169&lt;=60,"Medium Charging","Long Charging"))</f>
        <v>Long Charging</v>
      </c>
      <c r="Q6169" s="6">
        <f t="shared" si="388"/>
        <v>3</v>
      </c>
      <c r="R6169" s="30">
        <f t="shared" si="386"/>
        <v>0.22361111111111112</v>
      </c>
      <c r="S6169" s="28">
        <f t="shared" si="387"/>
        <v>45265</v>
      </c>
      <c r="T6169" s="28"/>
    </row>
    <row r="6170" spans="1:20" ht="13.2" x14ac:dyDescent="0.25">
      <c r="A6170" s="7" t="s">
        <v>13594</v>
      </c>
      <c r="B6170" s="7" t="s">
        <v>20</v>
      </c>
      <c r="C6170" s="7" t="s">
        <v>15</v>
      </c>
      <c r="D6170" s="7" t="s">
        <v>16</v>
      </c>
      <c r="E6170" s="7" t="s">
        <v>17</v>
      </c>
      <c r="F6170" s="8">
        <v>45082.788194444445</v>
      </c>
      <c r="G6170" s="8">
        <v>45082.809027777781</v>
      </c>
      <c r="H6170" s="7">
        <v>30</v>
      </c>
      <c r="I6170" s="7">
        <v>59.14</v>
      </c>
      <c r="J6170" s="7">
        <v>15</v>
      </c>
      <c r="K6170" s="7">
        <v>887.1</v>
      </c>
      <c r="L6170" s="7" t="s">
        <v>23</v>
      </c>
      <c r="M6170" s="9">
        <v>4</v>
      </c>
      <c r="N6170" s="6" t="str">
        <f>IF(ev_charging_network_usage_!$I6170&lt;=10,"Low",IF(ev_charging_network_usage_!$I6170&lt;=30,"Medium","High"))</f>
        <v>High</v>
      </c>
      <c r="O6170" s="6" t="str">
        <f t="shared" si="389"/>
        <v>Medium Satisfaction</v>
      </c>
      <c r="P6170" s="6" t="str">
        <f>IF(ev_charging_network_usage_!$H6170&lt;30,"Short Charging",IF(ev_charging_network_usage_!$H6170&lt;=60,"Medium Charging","Long Charging"))</f>
        <v>Medium Charging</v>
      </c>
      <c r="Q6170" s="6">
        <f t="shared" si="388"/>
        <v>3</v>
      </c>
      <c r="R6170" s="30">
        <f t="shared" si="386"/>
        <v>0.78819444444444442</v>
      </c>
      <c r="S6170" s="28">
        <f t="shared" si="387"/>
        <v>45082</v>
      </c>
      <c r="T6170" s="28"/>
    </row>
    <row r="6171" spans="1:20" ht="13.2" x14ac:dyDescent="0.25">
      <c r="A6171" s="3" t="s">
        <v>13595</v>
      </c>
      <c r="B6171" s="3" t="s">
        <v>14</v>
      </c>
      <c r="C6171" s="3" t="s">
        <v>21</v>
      </c>
      <c r="D6171" s="3" t="s">
        <v>16</v>
      </c>
      <c r="E6171" s="3" t="s">
        <v>17</v>
      </c>
      <c r="F6171" s="3" t="s">
        <v>13596</v>
      </c>
      <c r="G6171" s="3" t="s">
        <v>13597</v>
      </c>
      <c r="H6171" s="3">
        <v>52</v>
      </c>
      <c r="I6171" s="3">
        <v>51.05</v>
      </c>
      <c r="J6171" s="3">
        <v>15</v>
      </c>
      <c r="K6171" s="3">
        <v>765.75</v>
      </c>
      <c r="L6171" s="3" t="s">
        <v>27</v>
      </c>
      <c r="M6171" s="5">
        <v>3</v>
      </c>
      <c r="N6171" s="6" t="str">
        <f>IF(ev_charging_network_usage_!$I6171&lt;=10,"Low",IF(ev_charging_network_usage_!$I6171&lt;=30,"Medium","High"))</f>
        <v>High</v>
      </c>
      <c r="O6171" s="6" t="str">
        <f t="shared" si="389"/>
        <v>Medium Satisfaction</v>
      </c>
      <c r="P6171" s="6" t="str">
        <f>IF(ev_charging_network_usage_!$H6171&lt;30,"Short Charging",IF(ev_charging_network_usage_!$H6171&lt;=60,"Medium Charging","Long Charging"))</f>
        <v>Medium Charging</v>
      </c>
      <c r="Q6171" s="6">
        <f t="shared" si="388"/>
        <v>1</v>
      </c>
      <c r="R6171" s="30">
        <f t="shared" si="386"/>
        <v>0.97638888888888886</v>
      </c>
      <c r="S6171" s="28">
        <f t="shared" si="387"/>
        <v>45281</v>
      </c>
      <c r="T6171" s="28"/>
    </row>
    <row r="6172" spans="1:20" ht="13.2" x14ac:dyDescent="0.25">
      <c r="A6172" s="7" t="s">
        <v>13598</v>
      </c>
      <c r="B6172" s="7" t="s">
        <v>55</v>
      </c>
      <c r="C6172" s="7" t="s">
        <v>21</v>
      </c>
      <c r="D6172" s="7" t="s">
        <v>34</v>
      </c>
      <c r="E6172" s="7" t="s">
        <v>17</v>
      </c>
      <c r="F6172" s="7" t="s">
        <v>13599</v>
      </c>
      <c r="G6172" s="7" t="s">
        <v>13600</v>
      </c>
      <c r="H6172" s="7">
        <v>68</v>
      </c>
      <c r="I6172" s="7">
        <v>10.28</v>
      </c>
      <c r="J6172" s="7">
        <v>12</v>
      </c>
      <c r="K6172" s="7">
        <v>123.36</v>
      </c>
      <c r="L6172" s="7" t="s">
        <v>38</v>
      </c>
      <c r="M6172" s="9">
        <v>5</v>
      </c>
      <c r="N6172" s="6" t="str">
        <f>IF(ev_charging_network_usage_!$I6172&lt;=10,"Low",IF(ev_charging_network_usage_!$I6172&lt;=30,"Medium","High"))</f>
        <v>Medium</v>
      </c>
      <c r="O6172" s="6" t="str">
        <f t="shared" si="389"/>
        <v>High Satisfaction</v>
      </c>
      <c r="P6172" s="6" t="str">
        <f>IF(ev_charging_network_usage_!$H6172&lt;30,"Short Charging",IF(ev_charging_network_usage_!$H6172&lt;=60,"Medium Charging","Long Charging"))</f>
        <v>Long Charging</v>
      </c>
      <c r="Q6172" s="6">
        <f t="shared" si="388"/>
        <v>1</v>
      </c>
      <c r="R6172" s="30">
        <f t="shared" si="386"/>
        <v>0.96250000000000002</v>
      </c>
      <c r="S6172" s="28">
        <f t="shared" si="387"/>
        <v>45582</v>
      </c>
      <c r="T6172" s="28"/>
    </row>
    <row r="6173" spans="1:20" ht="13.2" x14ac:dyDescent="0.25">
      <c r="A6173" s="3" t="s">
        <v>13601</v>
      </c>
      <c r="B6173" s="3" t="s">
        <v>29</v>
      </c>
      <c r="C6173" s="3" t="s">
        <v>15</v>
      </c>
      <c r="D6173" s="3" t="s">
        <v>34</v>
      </c>
      <c r="E6173" s="3" t="s">
        <v>17</v>
      </c>
      <c r="F6173" s="3" t="s">
        <v>13602</v>
      </c>
      <c r="G6173" s="3" t="s">
        <v>13603</v>
      </c>
      <c r="H6173" s="3">
        <v>37</v>
      </c>
      <c r="I6173" s="3">
        <v>43.63</v>
      </c>
      <c r="J6173" s="3">
        <v>12</v>
      </c>
      <c r="K6173" s="3">
        <v>523.55999999999995</v>
      </c>
      <c r="L6173" s="3" t="s">
        <v>23</v>
      </c>
      <c r="M6173" s="5">
        <v>5</v>
      </c>
      <c r="N6173" s="6" t="str">
        <f>IF(ev_charging_network_usage_!$I6173&lt;=10,"Low",IF(ev_charging_network_usage_!$I6173&lt;=30,"Medium","High"))</f>
        <v>High</v>
      </c>
      <c r="O6173" s="6" t="str">
        <f t="shared" si="389"/>
        <v>High Satisfaction</v>
      </c>
      <c r="P6173" s="6" t="str">
        <f>IF(ev_charging_network_usage_!$H6173&lt;30,"Short Charging",IF(ev_charging_network_usage_!$H6173&lt;=60,"Medium Charging","Long Charging"))</f>
        <v>Medium Charging</v>
      </c>
      <c r="Q6173" s="6">
        <f t="shared" si="388"/>
        <v>3</v>
      </c>
      <c r="R6173" s="30">
        <f t="shared" si="386"/>
        <v>0.95625000000000004</v>
      </c>
      <c r="S6173" s="28">
        <f t="shared" si="387"/>
        <v>45462</v>
      </c>
      <c r="T6173" s="28"/>
    </row>
    <row r="6174" spans="1:20" ht="13.2" x14ac:dyDescent="0.25">
      <c r="A6174" s="7" t="s">
        <v>13604</v>
      </c>
      <c r="B6174" s="7" t="s">
        <v>59</v>
      </c>
      <c r="C6174" s="7" t="s">
        <v>15</v>
      </c>
      <c r="D6174" s="7" t="s">
        <v>31</v>
      </c>
      <c r="E6174" s="7" t="s">
        <v>35</v>
      </c>
      <c r="F6174" s="11">
        <v>45576.894444444442</v>
      </c>
      <c r="G6174" s="11">
        <v>45576.947916666664</v>
      </c>
      <c r="H6174" s="7">
        <v>77</v>
      </c>
      <c r="I6174" s="7">
        <v>33.39</v>
      </c>
      <c r="J6174" s="7">
        <v>12</v>
      </c>
      <c r="K6174" s="7">
        <v>400.68</v>
      </c>
      <c r="L6174" s="7" t="s">
        <v>38</v>
      </c>
      <c r="M6174" s="9">
        <v>3</v>
      </c>
      <c r="N6174" s="6" t="str">
        <f>IF(ev_charging_network_usage_!$I6174&lt;=10,"Low",IF(ev_charging_network_usage_!$I6174&lt;=30,"Medium","High"))</f>
        <v>High</v>
      </c>
      <c r="O6174" s="6" t="str">
        <f t="shared" si="389"/>
        <v>Medium Satisfaction</v>
      </c>
      <c r="P6174" s="6" t="str">
        <f>IF(ev_charging_network_usage_!$H6174&lt;30,"Short Charging",IF(ev_charging_network_usage_!$H6174&lt;=60,"Medium Charging","Long Charging"))</f>
        <v>Long Charging</v>
      </c>
      <c r="Q6174" s="6">
        <f t="shared" si="388"/>
        <v>3</v>
      </c>
      <c r="R6174" s="30">
        <f t="shared" si="386"/>
        <v>0.89444444444444449</v>
      </c>
      <c r="S6174" s="28">
        <f t="shared" si="387"/>
        <v>45576</v>
      </c>
      <c r="T6174" s="28"/>
    </row>
    <row r="6175" spans="1:20" ht="13.2" x14ac:dyDescent="0.25">
      <c r="A6175" s="3" t="s">
        <v>13605</v>
      </c>
      <c r="B6175" s="3" t="s">
        <v>78</v>
      </c>
      <c r="C6175" s="3" t="s">
        <v>21</v>
      </c>
      <c r="D6175" s="3" t="s">
        <v>16</v>
      </c>
      <c r="E6175" s="3" t="s">
        <v>35</v>
      </c>
      <c r="F6175" s="3" t="s">
        <v>13606</v>
      </c>
      <c r="G6175" s="3" t="s">
        <v>13607</v>
      </c>
      <c r="H6175" s="3">
        <v>24</v>
      </c>
      <c r="I6175" s="3">
        <v>56.72</v>
      </c>
      <c r="J6175" s="3">
        <v>8</v>
      </c>
      <c r="K6175" s="3">
        <v>453.76</v>
      </c>
      <c r="L6175" s="3" t="s">
        <v>18</v>
      </c>
      <c r="M6175" s="5">
        <v>1</v>
      </c>
      <c r="N6175" s="6" t="str">
        <f>IF(ev_charging_network_usage_!$I6175&lt;=10,"Low",IF(ev_charging_network_usage_!$I6175&lt;=30,"Medium","High"))</f>
        <v>High</v>
      </c>
      <c r="O6175" s="6" t="str">
        <f t="shared" si="389"/>
        <v>Low Satisfaction</v>
      </c>
      <c r="P6175" s="6" t="str">
        <f>IF(ev_charging_network_usage_!$H6175&lt;30,"Short Charging",IF(ev_charging_network_usage_!$H6175&lt;=60,"Medium Charging","Long Charging"))</f>
        <v>Short Charging</v>
      </c>
      <c r="Q6175" s="6">
        <f t="shared" si="388"/>
        <v>1</v>
      </c>
      <c r="R6175" s="30">
        <f t="shared" si="386"/>
        <v>0.44166666666666665</v>
      </c>
      <c r="S6175" s="28">
        <f t="shared" si="387"/>
        <v>45379</v>
      </c>
      <c r="T6175" s="28"/>
    </row>
    <row r="6176" spans="1:20" ht="13.2" x14ac:dyDescent="0.25">
      <c r="A6176" s="7" t="s">
        <v>13608</v>
      </c>
      <c r="B6176" s="7" t="s">
        <v>43</v>
      </c>
      <c r="C6176" s="7" t="s">
        <v>30</v>
      </c>
      <c r="D6176" s="7" t="s">
        <v>22</v>
      </c>
      <c r="E6176" s="7" t="s">
        <v>35</v>
      </c>
      <c r="F6176" s="8">
        <v>44930.144444444442</v>
      </c>
      <c r="G6176" s="8">
        <v>44930.219444444447</v>
      </c>
      <c r="H6176" s="7">
        <v>108</v>
      </c>
      <c r="I6176" s="7">
        <v>48.4</v>
      </c>
      <c r="J6176" s="7">
        <v>12</v>
      </c>
      <c r="K6176" s="7">
        <v>580.79999999999995</v>
      </c>
      <c r="L6176" s="7" t="s">
        <v>38</v>
      </c>
      <c r="M6176" s="9">
        <v>1</v>
      </c>
      <c r="N6176" s="6" t="str">
        <f>IF(ev_charging_network_usage_!$I6176&lt;=10,"Low",IF(ev_charging_network_usage_!$I6176&lt;=30,"Medium","High"))</f>
        <v>High</v>
      </c>
      <c r="O6176" s="6" t="str">
        <f t="shared" si="389"/>
        <v>Low Satisfaction</v>
      </c>
      <c r="P6176" s="6" t="str">
        <f>IF(ev_charging_network_usage_!$H6176&lt;30,"Short Charging",IF(ev_charging_network_usage_!$H6176&lt;=60,"Medium Charging","Long Charging"))</f>
        <v>Long Charging</v>
      </c>
      <c r="Q6176" s="6">
        <f t="shared" si="388"/>
        <v>2</v>
      </c>
      <c r="R6176" s="30">
        <f t="shared" si="386"/>
        <v>0.14444444444444443</v>
      </c>
      <c r="S6176" s="28">
        <f t="shared" si="387"/>
        <v>44930</v>
      </c>
      <c r="T6176" s="28"/>
    </row>
    <row r="6177" spans="1:20" ht="13.2" x14ac:dyDescent="0.25">
      <c r="A6177" s="3" t="s">
        <v>13609</v>
      </c>
      <c r="B6177" s="3" t="s">
        <v>14</v>
      </c>
      <c r="C6177" s="3" t="s">
        <v>21</v>
      </c>
      <c r="D6177" s="3" t="s">
        <v>22</v>
      </c>
      <c r="E6177" s="3" t="s">
        <v>17</v>
      </c>
      <c r="F6177" s="10">
        <v>45606.576388888891</v>
      </c>
      <c r="G6177" s="10">
        <v>45606.604166666664</v>
      </c>
      <c r="H6177" s="3">
        <v>40</v>
      </c>
      <c r="I6177" s="3">
        <v>16.46</v>
      </c>
      <c r="J6177" s="3">
        <v>10</v>
      </c>
      <c r="K6177" s="3">
        <v>164.6</v>
      </c>
      <c r="L6177" s="3" t="s">
        <v>23</v>
      </c>
      <c r="M6177" s="5">
        <v>4</v>
      </c>
      <c r="N6177" s="6" t="str">
        <f>IF(ev_charging_network_usage_!$I6177&lt;=10,"Low",IF(ev_charging_network_usage_!$I6177&lt;=30,"Medium","High"))</f>
        <v>Medium</v>
      </c>
      <c r="O6177" s="6" t="str">
        <f t="shared" si="389"/>
        <v>Medium Satisfaction</v>
      </c>
      <c r="P6177" s="6" t="str">
        <f>IF(ev_charging_network_usage_!$H6177&lt;30,"Short Charging",IF(ev_charging_network_usage_!$H6177&lt;=60,"Medium Charging","Long Charging"))</f>
        <v>Medium Charging</v>
      </c>
      <c r="Q6177" s="6">
        <f t="shared" si="388"/>
        <v>1</v>
      </c>
      <c r="R6177" s="30">
        <f t="shared" si="386"/>
        <v>0.57638888888888884</v>
      </c>
      <c r="S6177" s="28">
        <f t="shared" si="387"/>
        <v>45606</v>
      </c>
      <c r="T6177" s="28"/>
    </row>
    <row r="6178" spans="1:20" ht="13.2" x14ac:dyDescent="0.25">
      <c r="A6178" s="7" t="s">
        <v>13610</v>
      </c>
      <c r="B6178" s="7" t="s">
        <v>20</v>
      </c>
      <c r="C6178" s="7" t="s">
        <v>15</v>
      </c>
      <c r="D6178" s="7" t="s">
        <v>22</v>
      </c>
      <c r="E6178" s="7" t="s">
        <v>35</v>
      </c>
      <c r="F6178" s="8">
        <v>45239.430555555555</v>
      </c>
      <c r="G6178" s="8">
        <v>45239.48333333333</v>
      </c>
      <c r="H6178" s="7">
        <v>76</v>
      </c>
      <c r="I6178" s="7">
        <v>45.5</v>
      </c>
      <c r="J6178" s="7">
        <v>8</v>
      </c>
      <c r="K6178" s="7">
        <v>364</v>
      </c>
      <c r="L6178" s="7" t="s">
        <v>18</v>
      </c>
      <c r="M6178" s="9">
        <v>2</v>
      </c>
      <c r="N6178" s="6" t="str">
        <f>IF(ev_charging_network_usage_!$I6178&lt;=10,"Low",IF(ev_charging_network_usage_!$I6178&lt;=30,"Medium","High"))</f>
        <v>High</v>
      </c>
      <c r="O6178" s="6" t="str">
        <f t="shared" si="389"/>
        <v>Low Satisfaction</v>
      </c>
      <c r="P6178" s="6" t="str">
        <f>IF(ev_charging_network_usage_!$H6178&lt;30,"Short Charging",IF(ev_charging_network_usage_!$H6178&lt;=60,"Medium Charging","Long Charging"))</f>
        <v>Long Charging</v>
      </c>
      <c r="Q6178" s="6">
        <f t="shared" si="388"/>
        <v>3</v>
      </c>
      <c r="R6178" s="30">
        <f t="shared" si="386"/>
        <v>0.43055555555555558</v>
      </c>
      <c r="S6178" s="28">
        <f t="shared" si="387"/>
        <v>45239</v>
      </c>
      <c r="T6178" s="28"/>
    </row>
    <row r="6179" spans="1:20" ht="13.2" x14ac:dyDescent="0.25">
      <c r="A6179" s="3" t="s">
        <v>13611</v>
      </c>
      <c r="B6179" s="3" t="s">
        <v>29</v>
      </c>
      <c r="C6179" s="3" t="s">
        <v>15</v>
      </c>
      <c r="D6179" s="3" t="s">
        <v>31</v>
      </c>
      <c r="E6179" s="3" t="s">
        <v>35</v>
      </c>
      <c r="F6179" s="4">
        <v>45327.306944444441</v>
      </c>
      <c r="G6179" s="4">
        <v>45327.338194444441</v>
      </c>
      <c r="H6179" s="3">
        <v>45</v>
      </c>
      <c r="I6179" s="3">
        <v>54.2</v>
      </c>
      <c r="J6179" s="3">
        <v>12</v>
      </c>
      <c r="K6179" s="3">
        <v>650.4</v>
      </c>
      <c r="L6179" s="3" t="s">
        <v>27</v>
      </c>
      <c r="M6179" s="5">
        <v>5</v>
      </c>
      <c r="N6179" s="6" t="str">
        <f>IF(ev_charging_network_usage_!$I6179&lt;=10,"Low",IF(ev_charging_network_usage_!$I6179&lt;=30,"Medium","High"))</f>
        <v>High</v>
      </c>
      <c r="O6179" s="6" t="str">
        <f t="shared" si="389"/>
        <v>High Satisfaction</v>
      </c>
      <c r="P6179" s="6" t="str">
        <f>IF(ev_charging_network_usage_!$H6179&lt;30,"Short Charging",IF(ev_charging_network_usage_!$H6179&lt;=60,"Medium Charging","Long Charging"))</f>
        <v>Medium Charging</v>
      </c>
      <c r="Q6179" s="6">
        <f t="shared" si="388"/>
        <v>3</v>
      </c>
      <c r="R6179" s="30">
        <f t="shared" si="386"/>
        <v>0.30694444444444446</v>
      </c>
      <c r="S6179" s="28">
        <f t="shared" si="387"/>
        <v>45327</v>
      </c>
      <c r="T6179" s="28"/>
    </row>
    <row r="6180" spans="1:20" ht="13.2" x14ac:dyDescent="0.25">
      <c r="A6180" s="7" t="s">
        <v>13612</v>
      </c>
      <c r="B6180" s="7" t="s">
        <v>14</v>
      </c>
      <c r="C6180" s="7" t="s">
        <v>21</v>
      </c>
      <c r="D6180" s="7" t="s">
        <v>16</v>
      </c>
      <c r="E6180" s="7" t="s">
        <v>35</v>
      </c>
      <c r="F6180" s="8">
        <v>45174.10833333333</v>
      </c>
      <c r="G6180" s="8">
        <v>45174.18472222222</v>
      </c>
      <c r="H6180" s="7">
        <v>110</v>
      </c>
      <c r="I6180" s="7">
        <v>15.12</v>
      </c>
      <c r="J6180" s="7">
        <v>8</v>
      </c>
      <c r="K6180" s="7">
        <v>120.96</v>
      </c>
      <c r="L6180" s="7" t="s">
        <v>27</v>
      </c>
      <c r="M6180" s="9">
        <v>4</v>
      </c>
      <c r="N6180" s="6" t="str">
        <f>IF(ev_charging_network_usage_!$I6180&lt;=10,"Low",IF(ev_charging_network_usage_!$I6180&lt;=30,"Medium","High"))</f>
        <v>Medium</v>
      </c>
      <c r="O6180" s="6" t="str">
        <f t="shared" si="389"/>
        <v>Medium Satisfaction</v>
      </c>
      <c r="P6180" s="6" t="str">
        <f>IF(ev_charging_network_usage_!$H6180&lt;30,"Short Charging",IF(ev_charging_network_usage_!$H6180&lt;=60,"Medium Charging","Long Charging"))</f>
        <v>Long Charging</v>
      </c>
      <c r="Q6180" s="6">
        <f t="shared" si="388"/>
        <v>1</v>
      </c>
      <c r="R6180" s="30">
        <f t="shared" si="386"/>
        <v>0.10833333333333334</v>
      </c>
      <c r="S6180" s="28">
        <f t="shared" si="387"/>
        <v>45174</v>
      </c>
      <c r="T6180" s="28"/>
    </row>
    <row r="6181" spans="1:20" ht="13.2" x14ac:dyDescent="0.25">
      <c r="A6181" s="3" t="s">
        <v>13613</v>
      </c>
      <c r="B6181" s="3" t="s">
        <v>20</v>
      </c>
      <c r="C6181" s="3" t="s">
        <v>21</v>
      </c>
      <c r="D6181" s="3" t="s">
        <v>34</v>
      </c>
      <c r="E6181" s="3" t="s">
        <v>35</v>
      </c>
      <c r="F6181" s="3" t="s">
        <v>13614</v>
      </c>
      <c r="G6181" s="3" t="s">
        <v>13615</v>
      </c>
      <c r="H6181" s="3">
        <v>64</v>
      </c>
      <c r="I6181" s="3">
        <v>45.52</v>
      </c>
      <c r="J6181" s="3">
        <v>8</v>
      </c>
      <c r="K6181" s="3">
        <v>364.16</v>
      </c>
      <c r="L6181" s="3" t="s">
        <v>18</v>
      </c>
      <c r="M6181" s="5">
        <v>1</v>
      </c>
      <c r="N6181" s="6" t="str">
        <f>IF(ev_charging_network_usage_!$I6181&lt;=10,"Low",IF(ev_charging_network_usage_!$I6181&lt;=30,"Medium","High"))</f>
        <v>High</v>
      </c>
      <c r="O6181" s="6" t="str">
        <f t="shared" si="389"/>
        <v>Low Satisfaction</v>
      </c>
      <c r="P6181" s="6" t="str">
        <f>IF(ev_charging_network_usage_!$H6181&lt;30,"Short Charging",IF(ev_charging_network_usage_!$H6181&lt;=60,"Medium Charging","Long Charging"))</f>
        <v>Long Charging</v>
      </c>
      <c r="Q6181" s="6">
        <f t="shared" si="388"/>
        <v>1</v>
      </c>
      <c r="R6181" s="30">
        <f t="shared" si="386"/>
        <v>0.69305555555555554</v>
      </c>
      <c r="S6181" s="28">
        <f t="shared" si="387"/>
        <v>45376</v>
      </c>
      <c r="T6181" s="28"/>
    </row>
    <row r="6182" spans="1:20" ht="13.2" x14ac:dyDescent="0.25">
      <c r="A6182" s="7" t="s">
        <v>13616</v>
      </c>
      <c r="B6182" s="7" t="s">
        <v>78</v>
      </c>
      <c r="C6182" s="7" t="s">
        <v>21</v>
      </c>
      <c r="D6182" s="7" t="s">
        <v>34</v>
      </c>
      <c r="E6182" s="7" t="s">
        <v>35</v>
      </c>
      <c r="F6182" s="7" t="s">
        <v>13617</v>
      </c>
      <c r="G6182" s="7" t="s">
        <v>13618</v>
      </c>
      <c r="H6182" s="7">
        <v>70</v>
      </c>
      <c r="I6182" s="7">
        <v>25.68</v>
      </c>
      <c r="J6182" s="7">
        <v>12</v>
      </c>
      <c r="K6182" s="7">
        <v>308.16000000000003</v>
      </c>
      <c r="L6182" s="7" t="s">
        <v>27</v>
      </c>
      <c r="M6182" s="9">
        <v>2</v>
      </c>
      <c r="N6182" s="6" t="str">
        <f>IF(ev_charging_network_usage_!$I6182&lt;=10,"Low",IF(ev_charging_network_usage_!$I6182&lt;=30,"Medium","High"))</f>
        <v>Medium</v>
      </c>
      <c r="O6182" s="6" t="str">
        <f t="shared" si="389"/>
        <v>Low Satisfaction</v>
      </c>
      <c r="P6182" s="6" t="str">
        <f>IF(ev_charging_network_usage_!$H6182&lt;30,"Short Charging",IF(ev_charging_network_usage_!$H6182&lt;=60,"Medium Charging","Long Charging"))</f>
        <v>Long Charging</v>
      </c>
      <c r="Q6182" s="6">
        <f t="shared" si="388"/>
        <v>1</v>
      </c>
      <c r="R6182" s="30">
        <f t="shared" si="386"/>
        <v>0.89444444444444449</v>
      </c>
      <c r="S6182" s="28">
        <f t="shared" si="387"/>
        <v>45460</v>
      </c>
      <c r="T6182" s="28"/>
    </row>
    <row r="6183" spans="1:20" ht="13.2" x14ac:dyDescent="0.25">
      <c r="A6183" s="3" t="s">
        <v>13619</v>
      </c>
      <c r="B6183" s="3" t="s">
        <v>43</v>
      </c>
      <c r="C6183" s="3" t="s">
        <v>21</v>
      </c>
      <c r="D6183" s="3" t="s">
        <v>34</v>
      </c>
      <c r="E6183" s="3" t="s">
        <v>17</v>
      </c>
      <c r="F6183" s="3" t="s">
        <v>13620</v>
      </c>
      <c r="G6183" s="3" t="s">
        <v>13621</v>
      </c>
      <c r="H6183" s="3">
        <v>49</v>
      </c>
      <c r="I6183" s="3">
        <v>30.16</v>
      </c>
      <c r="J6183" s="3">
        <v>8</v>
      </c>
      <c r="K6183" s="3">
        <v>241.28</v>
      </c>
      <c r="L6183" s="3" t="s">
        <v>23</v>
      </c>
      <c r="M6183" s="5">
        <v>1</v>
      </c>
      <c r="N6183" s="6" t="str">
        <f>IF(ev_charging_network_usage_!$I6183&lt;=10,"Low",IF(ev_charging_network_usage_!$I6183&lt;=30,"Medium","High"))</f>
        <v>High</v>
      </c>
      <c r="O6183" s="6" t="str">
        <f t="shared" si="389"/>
        <v>Low Satisfaction</v>
      </c>
      <c r="P6183" s="6" t="str">
        <f>IF(ev_charging_network_usage_!$H6183&lt;30,"Short Charging",IF(ev_charging_network_usage_!$H6183&lt;=60,"Medium Charging","Long Charging"))</f>
        <v>Medium Charging</v>
      </c>
      <c r="Q6183" s="6">
        <f t="shared" si="388"/>
        <v>1</v>
      </c>
      <c r="R6183" s="30">
        <f t="shared" si="386"/>
        <v>0.90902777777777777</v>
      </c>
      <c r="S6183" s="28">
        <f t="shared" si="387"/>
        <v>45497</v>
      </c>
      <c r="T6183" s="28"/>
    </row>
    <row r="6184" spans="1:20" ht="13.2" x14ac:dyDescent="0.25">
      <c r="A6184" s="7" t="s">
        <v>13622</v>
      </c>
      <c r="B6184" s="7" t="s">
        <v>59</v>
      </c>
      <c r="C6184" s="7" t="s">
        <v>30</v>
      </c>
      <c r="D6184" s="7" t="s">
        <v>22</v>
      </c>
      <c r="E6184" s="7" t="s">
        <v>35</v>
      </c>
      <c r="F6184" s="7" t="s">
        <v>13623</v>
      </c>
      <c r="G6184" s="7" t="s">
        <v>13624</v>
      </c>
      <c r="H6184" s="7">
        <v>58</v>
      </c>
      <c r="I6184" s="7">
        <v>47.47</v>
      </c>
      <c r="J6184" s="7">
        <v>10</v>
      </c>
      <c r="K6184" s="7">
        <v>474.7</v>
      </c>
      <c r="L6184" s="7" t="s">
        <v>38</v>
      </c>
      <c r="M6184" s="9">
        <v>4</v>
      </c>
      <c r="N6184" s="6" t="str">
        <f>IF(ev_charging_network_usage_!$I6184&lt;=10,"Low",IF(ev_charging_network_usage_!$I6184&lt;=30,"Medium","High"))</f>
        <v>High</v>
      </c>
      <c r="O6184" s="6" t="str">
        <f t="shared" si="389"/>
        <v>Medium Satisfaction</v>
      </c>
      <c r="P6184" s="6" t="str">
        <f>IF(ev_charging_network_usage_!$H6184&lt;30,"Short Charging",IF(ev_charging_network_usage_!$H6184&lt;=60,"Medium Charging","Long Charging"))</f>
        <v>Medium Charging</v>
      </c>
      <c r="Q6184" s="6">
        <f t="shared" si="388"/>
        <v>2</v>
      </c>
      <c r="R6184" s="30">
        <f t="shared" si="386"/>
        <v>0.64375000000000004</v>
      </c>
      <c r="S6184" s="28">
        <f t="shared" si="387"/>
        <v>45378</v>
      </c>
      <c r="T6184" s="28"/>
    </row>
    <row r="6185" spans="1:20" ht="13.2" x14ac:dyDescent="0.25">
      <c r="A6185" s="3" t="s">
        <v>13625</v>
      </c>
      <c r="B6185" s="3" t="s">
        <v>29</v>
      </c>
      <c r="C6185" s="3" t="s">
        <v>15</v>
      </c>
      <c r="D6185" s="3" t="s">
        <v>16</v>
      </c>
      <c r="E6185" s="3" t="s">
        <v>35</v>
      </c>
      <c r="F6185" s="4">
        <v>45445.17083333333</v>
      </c>
      <c r="G6185" s="4">
        <v>45445.253472222219</v>
      </c>
      <c r="H6185" s="3">
        <v>119</v>
      </c>
      <c r="I6185" s="3">
        <v>36.6</v>
      </c>
      <c r="J6185" s="3">
        <v>10</v>
      </c>
      <c r="K6185" s="3">
        <v>366</v>
      </c>
      <c r="L6185" s="3" t="s">
        <v>23</v>
      </c>
      <c r="M6185" s="5">
        <v>1</v>
      </c>
      <c r="N6185" s="6" t="str">
        <f>IF(ev_charging_network_usage_!$I6185&lt;=10,"Low",IF(ev_charging_network_usage_!$I6185&lt;=30,"Medium","High"))</f>
        <v>High</v>
      </c>
      <c r="O6185" s="6" t="str">
        <f t="shared" si="389"/>
        <v>Low Satisfaction</v>
      </c>
      <c r="P6185" s="6" t="str">
        <f>IF(ev_charging_network_usage_!$H6185&lt;30,"Short Charging",IF(ev_charging_network_usage_!$H6185&lt;=60,"Medium Charging","Long Charging"))</f>
        <v>Long Charging</v>
      </c>
      <c r="Q6185" s="6">
        <f t="shared" si="388"/>
        <v>3</v>
      </c>
      <c r="R6185" s="30">
        <f t="shared" si="386"/>
        <v>0.17083333333333334</v>
      </c>
      <c r="S6185" s="28">
        <f t="shared" si="387"/>
        <v>45445</v>
      </c>
      <c r="T6185" s="28"/>
    </row>
    <row r="6186" spans="1:20" ht="13.2" x14ac:dyDescent="0.25">
      <c r="A6186" s="7" t="s">
        <v>13626</v>
      </c>
      <c r="B6186" s="7" t="s">
        <v>43</v>
      </c>
      <c r="C6186" s="7" t="s">
        <v>15</v>
      </c>
      <c r="D6186" s="7" t="s">
        <v>31</v>
      </c>
      <c r="E6186" s="7" t="s">
        <v>17</v>
      </c>
      <c r="F6186" s="7" t="s">
        <v>13627</v>
      </c>
      <c r="G6186" s="7" t="s">
        <v>13628</v>
      </c>
      <c r="H6186" s="7">
        <v>15</v>
      </c>
      <c r="I6186" s="7">
        <v>49.64</v>
      </c>
      <c r="J6186" s="7">
        <v>10</v>
      </c>
      <c r="K6186" s="7">
        <v>496.4</v>
      </c>
      <c r="L6186" s="7" t="s">
        <v>38</v>
      </c>
      <c r="M6186" s="9">
        <v>4</v>
      </c>
      <c r="N6186" s="6" t="str">
        <f>IF(ev_charging_network_usage_!$I6186&lt;=10,"Low",IF(ev_charging_network_usage_!$I6186&lt;=30,"Medium","High"))</f>
        <v>High</v>
      </c>
      <c r="O6186" s="6" t="str">
        <f t="shared" si="389"/>
        <v>Medium Satisfaction</v>
      </c>
      <c r="P6186" s="6" t="str">
        <f>IF(ev_charging_network_usage_!$H6186&lt;30,"Short Charging",IF(ev_charging_network_usage_!$H6186&lt;=60,"Medium Charging","Long Charging"))</f>
        <v>Short Charging</v>
      </c>
      <c r="Q6186" s="6">
        <f t="shared" si="388"/>
        <v>3</v>
      </c>
      <c r="R6186" s="30">
        <f t="shared" si="386"/>
        <v>0.85833333333333328</v>
      </c>
      <c r="S6186" s="28">
        <f t="shared" si="387"/>
        <v>45189</v>
      </c>
      <c r="T6186" s="28"/>
    </row>
    <row r="6187" spans="1:20" ht="13.2" x14ac:dyDescent="0.25">
      <c r="A6187" s="3" t="s">
        <v>13629</v>
      </c>
      <c r="B6187" s="3" t="s">
        <v>48</v>
      </c>
      <c r="C6187" s="3" t="s">
        <v>21</v>
      </c>
      <c r="D6187" s="3" t="s">
        <v>31</v>
      </c>
      <c r="E6187" s="3" t="s">
        <v>35</v>
      </c>
      <c r="F6187" s="3" t="s">
        <v>13630</v>
      </c>
      <c r="G6187" s="3" t="s">
        <v>13631</v>
      </c>
      <c r="H6187" s="3">
        <v>55</v>
      </c>
      <c r="I6187" s="3">
        <v>14.36</v>
      </c>
      <c r="J6187" s="3">
        <v>8</v>
      </c>
      <c r="K6187" s="3">
        <v>114.88</v>
      </c>
      <c r="L6187" s="3" t="s">
        <v>38</v>
      </c>
      <c r="M6187" s="5">
        <v>4</v>
      </c>
      <c r="N6187" s="6" t="str">
        <f>IF(ev_charging_network_usage_!$I6187&lt;=10,"Low",IF(ev_charging_network_usage_!$I6187&lt;=30,"Medium","High"))</f>
        <v>Medium</v>
      </c>
      <c r="O6187" s="6" t="str">
        <f t="shared" si="389"/>
        <v>Medium Satisfaction</v>
      </c>
      <c r="P6187" s="6" t="str">
        <f>IF(ev_charging_network_usage_!$H6187&lt;30,"Short Charging",IF(ev_charging_network_usage_!$H6187&lt;=60,"Medium Charging","Long Charging"))</f>
        <v>Medium Charging</v>
      </c>
      <c r="Q6187" s="6">
        <f t="shared" si="388"/>
        <v>1</v>
      </c>
      <c r="R6187" s="30">
        <f t="shared" si="386"/>
        <v>0.28680555555555554</v>
      </c>
      <c r="S6187" s="28">
        <f t="shared" si="387"/>
        <v>45096</v>
      </c>
      <c r="T6187" s="28"/>
    </row>
    <row r="6188" spans="1:20" ht="13.2" x14ac:dyDescent="0.25">
      <c r="A6188" s="7" t="s">
        <v>13632</v>
      </c>
      <c r="B6188" s="7" t="s">
        <v>59</v>
      </c>
      <c r="C6188" s="7" t="s">
        <v>15</v>
      </c>
      <c r="D6188" s="7" t="s">
        <v>16</v>
      </c>
      <c r="E6188" s="7" t="s">
        <v>35</v>
      </c>
      <c r="F6188" s="7" t="s">
        <v>13633</v>
      </c>
      <c r="G6188" s="7" t="s">
        <v>13634</v>
      </c>
      <c r="H6188" s="7">
        <v>104</v>
      </c>
      <c r="I6188" s="7">
        <v>36.56</v>
      </c>
      <c r="J6188" s="7">
        <v>15</v>
      </c>
      <c r="K6188" s="7">
        <v>548.4</v>
      </c>
      <c r="L6188" s="7" t="s">
        <v>38</v>
      </c>
      <c r="M6188" s="9">
        <v>3</v>
      </c>
      <c r="N6188" s="6" t="str">
        <f>IF(ev_charging_network_usage_!$I6188&lt;=10,"Low",IF(ev_charging_network_usage_!$I6188&lt;=30,"Medium","High"))</f>
        <v>High</v>
      </c>
      <c r="O6188" s="6" t="str">
        <f t="shared" si="389"/>
        <v>Medium Satisfaction</v>
      </c>
      <c r="P6188" s="6" t="str">
        <f>IF(ev_charging_network_usage_!$H6188&lt;30,"Short Charging",IF(ev_charging_network_usage_!$H6188&lt;=60,"Medium Charging","Long Charging"))</f>
        <v>Long Charging</v>
      </c>
      <c r="Q6188" s="6">
        <f t="shared" si="388"/>
        <v>3</v>
      </c>
      <c r="R6188" s="30">
        <f t="shared" si="386"/>
        <v>0.35416666666666669</v>
      </c>
      <c r="S6188" s="28">
        <f t="shared" si="387"/>
        <v>45066</v>
      </c>
      <c r="T6188" s="28"/>
    </row>
    <row r="6189" spans="1:20" ht="13.2" x14ac:dyDescent="0.25">
      <c r="A6189" s="3" t="s">
        <v>13635</v>
      </c>
      <c r="B6189" s="3" t="s">
        <v>78</v>
      </c>
      <c r="C6189" s="3" t="s">
        <v>15</v>
      </c>
      <c r="D6189" s="3" t="s">
        <v>31</v>
      </c>
      <c r="E6189" s="3" t="s">
        <v>17</v>
      </c>
      <c r="F6189" s="3" t="s">
        <v>13636</v>
      </c>
      <c r="G6189" s="3" t="s">
        <v>13637</v>
      </c>
      <c r="H6189" s="3">
        <v>86</v>
      </c>
      <c r="I6189" s="3">
        <v>57</v>
      </c>
      <c r="J6189" s="3">
        <v>15</v>
      </c>
      <c r="K6189" s="3">
        <v>855</v>
      </c>
      <c r="L6189" s="3" t="s">
        <v>27</v>
      </c>
      <c r="M6189" s="5">
        <v>3</v>
      </c>
      <c r="N6189" s="6" t="str">
        <f>IF(ev_charging_network_usage_!$I6189&lt;=10,"Low",IF(ev_charging_network_usage_!$I6189&lt;=30,"Medium","High"))</f>
        <v>High</v>
      </c>
      <c r="O6189" s="6" t="str">
        <f t="shared" si="389"/>
        <v>Medium Satisfaction</v>
      </c>
      <c r="P6189" s="6" t="str">
        <f>IF(ev_charging_network_usage_!$H6189&lt;30,"Short Charging",IF(ev_charging_network_usage_!$H6189&lt;=60,"Medium Charging","Long Charging"))</f>
        <v>Long Charging</v>
      </c>
      <c r="Q6189" s="6">
        <f t="shared" si="388"/>
        <v>3</v>
      </c>
      <c r="R6189" s="30">
        <f t="shared" si="386"/>
        <v>0.43402777777777779</v>
      </c>
      <c r="S6189" s="28">
        <f t="shared" si="387"/>
        <v>45072</v>
      </c>
      <c r="T6189" s="28"/>
    </row>
    <row r="6190" spans="1:20" ht="13.2" x14ac:dyDescent="0.25">
      <c r="A6190" s="7" t="s">
        <v>13638</v>
      </c>
      <c r="B6190" s="7" t="s">
        <v>55</v>
      </c>
      <c r="C6190" s="7" t="s">
        <v>30</v>
      </c>
      <c r="D6190" s="7" t="s">
        <v>16</v>
      </c>
      <c r="E6190" s="7" t="s">
        <v>17</v>
      </c>
      <c r="F6190" s="7" t="s">
        <v>13639</v>
      </c>
      <c r="G6190" s="7" t="s">
        <v>13640</v>
      </c>
      <c r="H6190" s="7">
        <v>99</v>
      </c>
      <c r="I6190" s="7">
        <v>15.83</v>
      </c>
      <c r="J6190" s="7">
        <v>10</v>
      </c>
      <c r="K6190" s="7">
        <v>158.30000000000001</v>
      </c>
      <c r="L6190" s="7" t="s">
        <v>38</v>
      </c>
      <c r="M6190" s="9">
        <v>1</v>
      </c>
      <c r="N6190" s="6" t="str">
        <f>IF(ev_charging_network_usage_!$I6190&lt;=10,"Low",IF(ev_charging_network_usage_!$I6190&lt;=30,"Medium","High"))</f>
        <v>Medium</v>
      </c>
      <c r="O6190" s="6" t="str">
        <f t="shared" si="389"/>
        <v>Low Satisfaction</v>
      </c>
      <c r="P6190" s="6" t="str">
        <f>IF(ev_charging_network_usage_!$H6190&lt;30,"Short Charging",IF(ev_charging_network_usage_!$H6190&lt;=60,"Medium Charging","Long Charging"))</f>
        <v>Long Charging</v>
      </c>
      <c r="Q6190" s="6">
        <f t="shared" si="388"/>
        <v>2</v>
      </c>
      <c r="R6190" s="30">
        <f t="shared" si="386"/>
        <v>0.38541666666666669</v>
      </c>
      <c r="S6190" s="28">
        <f t="shared" si="387"/>
        <v>45226</v>
      </c>
      <c r="T6190" s="28"/>
    </row>
    <row r="6191" spans="1:20" ht="13.2" x14ac:dyDescent="0.25">
      <c r="A6191" s="3" t="s">
        <v>13641</v>
      </c>
      <c r="B6191" s="3" t="s">
        <v>14</v>
      </c>
      <c r="C6191" s="3" t="s">
        <v>21</v>
      </c>
      <c r="D6191" s="3" t="s">
        <v>31</v>
      </c>
      <c r="E6191" s="3" t="s">
        <v>17</v>
      </c>
      <c r="F6191" s="4">
        <v>44965.393055555556</v>
      </c>
      <c r="G6191" s="4">
        <v>44965.421527777777</v>
      </c>
      <c r="H6191" s="3">
        <v>41</v>
      </c>
      <c r="I6191" s="3">
        <v>4.0999999999999996</v>
      </c>
      <c r="J6191" s="3">
        <v>8</v>
      </c>
      <c r="K6191" s="3">
        <v>32.799999999999997</v>
      </c>
      <c r="L6191" s="3" t="s">
        <v>23</v>
      </c>
      <c r="M6191" s="5">
        <v>1</v>
      </c>
      <c r="N6191" s="6" t="str">
        <f>IF(ev_charging_network_usage_!$I6191&lt;=10,"Low",IF(ev_charging_network_usage_!$I6191&lt;=30,"Medium","High"))</f>
        <v>Low</v>
      </c>
      <c r="O6191" s="6" t="str">
        <f t="shared" si="389"/>
        <v>Low Satisfaction</v>
      </c>
      <c r="P6191" s="6" t="str">
        <f>IF(ev_charging_network_usage_!$H6191&lt;30,"Short Charging",IF(ev_charging_network_usage_!$H6191&lt;=60,"Medium Charging","Long Charging"))</f>
        <v>Medium Charging</v>
      </c>
      <c r="Q6191" s="6">
        <f t="shared" si="388"/>
        <v>1</v>
      </c>
      <c r="R6191" s="30">
        <f t="shared" si="386"/>
        <v>0.39305555555555555</v>
      </c>
      <c r="S6191" s="28">
        <f t="shared" si="387"/>
        <v>44965</v>
      </c>
      <c r="T6191" s="28"/>
    </row>
    <row r="6192" spans="1:20" ht="13.2" x14ac:dyDescent="0.25">
      <c r="A6192" s="7" t="s">
        <v>13642</v>
      </c>
      <c r="B6192" s="7" t="s">
        <v>20</v>
      </c>
      <c r="C6192" s="7" t="s">
        <v>21</v>
      </c>
      <c r="D6192" s="7" t="s">
        <v>34</v>
      </c>
      <c r="E6192" s="7" t="s">
        <v>35</v>
      </c>
      <c r="F6192" s="7" t="s">
        <v>13643</v>
      </c>
      <c r="G6192" s="7" t="s">
        <v>13644</v>
      </c>
      <c r="H6192" s="7">
        <v>49</v>
      </c>
      <c r="I6192" s="7">
        <v>46.87</v>
      </c>
      <c r="J6192" s="7">
        <v>10</v>
      </c>
      <c r="K6192" s="7">
        <v>468.7</v>
      </c>
      <c r="L6192" s="7" t="s">
        <v>23</v>
      </c>
      <c r="M6192" s="9">
        <v>4</v>
      </c>
      <c r="N6192" s="6" t="str">
        <f>IF(ev_charging_network_usage_!$I6192&lt;=10,"Low",IF(ev_charging_network_usage_!$I6192&lt;=30,"Medium","High"))</f>
        <v>High</v>
      </c>
      <c r="O6192" s="6" t="str">
        <f t="shared" si="389"/>
        <v>Medium Satisfaction</v>
      </c>
      <c r="P6192" s="6" t="str">
        <f>IF(ev_charging_network_usage_!$H6192&lt;30,"Short Charging",IF(ev_charging_network_usage_!$H6192&lt;=60,"Medium Charging","Long Charging"))</f>
        <v>Medium Charging</v>
      </c>
      <c r="Q6192" s="6">
        <f t="shared" si="388"/>
        <v>1</v>
      </c>
      <c r="R6192" s="30">
        <f t="shared" si="386"/>
        <v>0.97569444444444442</v>
      </c>
      <c r="S6192" s="28">
        <f t="shared" si="387"/>
        <v>45315</v>
      </c>
      <c r="T6192" s="28"/>
    </row>
    <row r="6193" spans="1:20" ht="13.2" x14ac:dyDescent="0.25">
      <c r="A6193" s="3" t="s">
        <v>13645</v>
      </c>
      <c r="B6193" s="3" t="s">
        <v>14</v>
      </c>
      <c r="C6193" s="3" t="s">
        <v>15</v>
      </c>
      <c r="D6193" s="3" t="s">
        <v>31</v>
      </c>
      <c r="E6193" s="3" t="s">
        <v>17</v>
      </c>
      <c r="F6193" s="3" t="s">
        <v>13646</v>
      </c>
      <c r="G6193" s="3" t="s">
        <v>13647</v>
      </c>
      <c r="H6193" s="3">
        <v>42</v>
      </c>
      <c r="I6193" s="3">
        <v>45.99</v>
      </c>
      <c r="J6193" s="3">
        <v>12</v>
      </c>
      <c r="K6193" s="3">
        <v>551.88</v>
      </c>
      <c r="L6193" s="3" t="s">
        <v>18</v>
      </c>
      <c r="M6193" s="5">
        <v>2</v>
      </c>
      <c r="N6193" s="6" t="str">
        <f>IF(ev_charging_network_usage_!$I6193&lt;=10,"Low",IF(ev_charging_network_usage_!$I6193&lt;=30,"Medium","High"))</f>
        <v>High</v>
      </c>
      <c r="O6193" s="6" t="str">
        <f t="shared" si="389"/>
        <v>Low Satisfaction</v>
      </c>
      <c r="P6193" s="6" t="str">
        <f>IF(ev_charging_network_usage_!$H6193&lt;30,"Short Charging",IF(ev_charging_network_usage_!$H6193&lt;=60,"Medium Charging","Long Charging"))</f>
        <v>Medium Charging</v>
      </c>
      <c r="Q6193" s="6">
        <f t="shared" si="388"/>
        <v>3</v>
      </c>
      <c r="R6193" s="30">
        <f t="shared" si="386"/>
        <v>0.37083333333333335</v>
      </c>
      <c r="S6193" s="28">
        <f t="shared" si="387"/>
        <v>45497</v>
      </c>
      <c r="T6193" s="28"/>
    </row>
    <row r="6194" spans="1:20" ht="13.2" x14ac:dyDescent="0.25">
      <c r="A6194" s="7" t="s">
        <v>13648</v>
      </c>
      <c r="B6194" s="7" t="s">
        <v>43</v>
      </c>
      <c r="C6194" s="7" t="s">
        <v>30</v>
      </c>
      <c r="D6194" s="7" t="s">
        <v>31</v>
      </c>
      <c r="E6194" s="7" t="s">
        <v>35</v>
      </c>
      <c r="F6194" s="8">
        <v>45630.737500000003</v>
      </c>
      <c r="G6194" s="8">
        <v>45630.8</v>
      </c>
      <c r="H6194" s="7">
        <v>90</v>
      </c>
      <c r="I6194" s="7">
        <v>18.670000000000002</v>
      </c>
      <c r="J6194" s="7">
        <v>12</v>
      </c>
      <c r="K6194" s="7">
        <v>224.04</v>
      </c>
      <c r="L6194" s="7" t="s">
        <v>23</v>
      </c>
      <c r="M6194" s="9">
        <v>3</v>
      </c>
      <c r="N6194" s="6" t="str">
        <f>IF(ev_charging_network_usage_!$I6194&lt;=10,"Low",IF(ev_charging_network_usage_!$I6194&lt;=30,"Medium","High"))</f>
        <v>Medium</v>
      </c>
      <c r="O6194" s="6" t="str">
        <f t="shared" si="389"/>
        <v>Medium Satisfaction</v>
      </c>
      <c r="P6194" s="6" t="str">
        <f>IF(ev_charging_network_usage_!$H6194&lt;30,"Short Charging",IF(ev_charging_network_usage_!$H6194&lt;=60,"Medium Charging","Long Charging"))</f>
        <v>Long Charging</v>
      </c>
      <c r="Q6194" s="6">
        <f t="shared" si="388"/>
        <v>2</v>
      </c>
      <c r="R6194" s="30">
        <f t="shared" si="386"/>
        <v>0.73750000000000004</v>
      </c>
      <c r="S6194" s="28">
        <f t="shared" si="387"/>
        <v>45630</v>
      </c>
      <c r="T6194" s="28"/>
    </row>
    <row r="6195" spans="1:20" ht="13.2" x14ac:dyDescent="0.25">
      <c r="A6195" s="3" t="s">
        <v>13649</v>
      </c>
      <c r="B6195" s="3" t="s">
        <v>43</v>
      </c>
      <c r="C6195" s="3" t="s">
        <v>15</v>
      </c>
      <c r="D6195" s="3" t="s">
        <v>31</v>
      </c>
      <c r="E6195" s="3" t="s">
        <v>35</v>
      </c>
      <c r="F6195" s="4">
        <v>45605.486111111109</v>
      </c>
      <c r="G6195" s="4">
        <v>45605.561805555553</v>
      </c>
      <c r="H6195" s="3">
        <v>109</v>
      </c>
      <c r="I6195" s="3">
        <v>13.33</v>
      </c>
      <c r="J6195" s="3">
        <v>15</v>
      </c>
      <c r="K6195" s="3">
        <v>199.95</v>
      </c>
      <c r="L6195" s="3" t="s">
        <v>38</v>
      </c>
      <c r="M6195" s="5">
        <v>2</v>
      </c>
      <c r="N6195" s="6" t="str">
        <f>IF(ev_charging_network_usage_!$I6195&lt;=10,"Low",IF(ev_charging_network_usage_!$I6195&lt;=30,"Medium","High"))</f>
        <v>Medium</v>
      </c>
      <c r="O6195" s="6" t="str">
        <f t="shared" si="389"/>
        <v>Low Satisfaction</v>
      </c>
      <c r="P6195" s="6" t="str">
        <f>IF(ev_charging_network_usage_!$H6195&lt;30,"Short Charging",IF(ev_charging_network_usage_!$H6195&lt;=60,"Medium Charging","Long Charging"))</f>
        <v>Long Charging</v>
      </c>
      <c r="Q6195" s="6">
        <f t="shared" si="388"/>
        <v>3</v>
      </c>
      <c r="R6195" s="30">
        <f t="shared" si="386"/>
        <v>0.4861111111111111</v>
      </c>
      <c r="S6195" s="28">
        <f t="shared" si="387"/>
        <v>45605</v>
      </c>
      <c r="T6195" s="28"/>
    </row>
    <row r="6196" spans="1:20" ht="13.2" x14ac:dyDescent="0.25">
      <c r="A6196" s="7" t="s">
        <v>13650</v>
      </c>
      <c r="B6196" s="7" t="s">
        <v>78</v>
      </c>
      <c r="C6196" s="7" t="s">
        <v>30</v>
      </c>
      <c r="D6196" s="7" t="s">
        <v>22</v>
      </c>
      <c r="E6196" s="7" t="s">
        <v>17</v>
      </c>
      <c r="F6196" s="7" t="s">
        <v>13651</v>
      </c>
      <c r="G6196" s="7" t="s">
        <v>13652</v>
      </c>
      <c r="H6196" s="7">
        <v>103</v>
      </c>
      <c r="I6196" s="7">
        <v>31.41</v>
      </c>
      <c r="J6196" s="7">
        <v>15</v>
      </c>
      <c r="K6196" s="7">
        <v>471.15</v>
      </c>
      <c r="L6196" s="7" t="s">
        <v>23</v>
      </c>
      <c r="M6196" s="9">
        <v>5</v>
      </c>
      <c r="N6196" s="6" t="str">
        <f>IF(ev_charging_network_usage_!$I6196&lt;=10,"Low",IF(ev_charging_network_usage_!$I6196&lt;=30,"Medium","High"))</f>
        <v>High</v>
      </c>
      <c r="O6196" s="6" t="str">
        <f t="shared" si="389"/>
        <v>High Satisfaction</v>
      </c>
      <c r="P6196" s="6" t="str">
        <f>IF(ev_charging_network_usage_!$H6196&lt;30,"Short Charging",IF(ev_charging_network_usage_!$H6196&lt;=60,"Medium Charging","Long Charging"))</f>
        <v>Long Charging</v>
      </c>
      <c r="Q6196" s="6">
        <f t="shared" si="388"/>
        <v>2</v>
      </c>
      <c r="R6196" s="30">
        <f t="shared" si="386"/>
        <v>0.15625</v>
      </c>
      <c r="S6196" s="28">
        <f t="shared" si="387"/>
        <v>45107</v>
      </c>
      <c r="T6196" s="28"/>
    </row>
    <row r="6197" spans="1:20" ht="13.2" x14ac:dyDescent="0.25">
      <c r="A6197" s="3" t="s">
        <v>13653</v>
      </c>
      <c r="B6197" s="3" t="s">
        <v>78</v>
      </c>
      <c r="C6197" s="3" t="s">
        <v>15</v>
      </c>
      <c r="D6197" s="3" t="s">
        <v>16</v>
      </c>
      <c r="E6197" s="3" t="s">
        <v>17</v>
      </c>
      <c r="F6197" s="3" t="s">
        <v>13654</v>
      </c>
      <c r="G6197" s="3" t="s">
        <v>13655</v>
      </c>
      <c r="H6197" s="3">
        <v>100</v>
      </c>
      <c r="I6197" s="3">
        <v>57.11</v>
      </c>
      <c r="J6197" s="3">
        <v>15</v>
      </c>
      <c r="K6197" s="3">
        <v>856.65</v>
      </c>
      <c r="L6197" s="3" t="s">
        <v>18</v>
      </c>
      <c r="M6197" s="5">
        <v>2</v>
      </c>
      <c r="N6197" s="6" t="str">
        <f>IF(ev_charging_network_usage_!$I6197&lt;=10,"Low",IF(ev_charging_network_usage_!$I6197&lt;=30,"Medium","High"))</f>
        <v>High</v>
      </c>
      <c r="O6197" s="6" t="str">
        <f t="shared" si="389"/>
        <v>Low Satisfaction</v>
      </c>
      <c r="P6197" s="6" t="str">
        <f>IF(ev_charging_network_usage_!$H6197&lt;30,"Short Charging",IF(ev_charging_network_usage_!$H6197&lt;=60,"Medium Charging","Long Charging"))</f>
        <v>Long Charging</v>
      </c>
      <c r="Q6197" s="6">
        <f t="shared" si="388"/>
        <v>3</v>
      </c>
      <c r="R6197" s="30">
        <f t="shared" si="386"/>
        <v>0.91597222222222219</v>
      </c>
      <c r="S6197" s="28">
        <f t="shared" si="387"/>
        <v>45198</v>
      </c>
      <c r="T6197" s="28"/>
    </row>
    <row r="6198" spans="1:20" ht="13.2" x14ac:dyDescent="0.25">
      <c r="A6198" s="7" t="s">
        <v>13656</v>
      </c>
      <c r="B6198" s="7" t="s">
        <v>59</v>
      </c>
      <c r="C6198" s="7" t="s">
        <v>21</v>
      </c>
      <c r="D6198" s="7" t="s">
        <v>31</v>
      </c>
      <c r="E6198" s="7" t="s">
        <v>17</v>
      </c>
      <c r="F6198" s="8">
        <v>45205.775694444441</v>
      </c>
      <c r="G6198" s="8">
        <v>45205.856944444444</v>
      </c>
      <c r="H6198" s="7">
        <v>117</v>
      </c>
      <c r="I6198" s="7">
        <v>9.93</v>
      </c>
      <c r="J6198" s="7">
        <v>12</v>
      </c>
      <c r="K6198" s="7">
        <v>119.16</v>
      </c>
      <c r="L6198" s="7" t="s">
        <v>27</v>
      </c>
      <c r="M6198" s="9">
        <v>4</v>
      </c>
      <c r="N6198" s="6" t="str">
        <f>IF(ev_charging_network_usage_!$I6198&lt;=10,"Low",IF(ev_charging_network_usage_!$I6198&lt;=30,"Medium","High"))</f>
        <v>Low</v>
      </c>
      <c r="O6198" s="6" t="str">
        <f t="shared" si="389"/>
        <v>Medium Satisfaction</v>
      </c>
      <c r="P6198" s="6" t="str">
        <f>IF(ev_charging_network_usage_!$H6198&lt;30,"Short Charging",IF(ev_charging_network_usage_!$H6198&lt;=60,"Medium Charging","Long Charging"))</f>
        <v>Long Charging</v>
      </c>
      <c r="Q6198" s="6">
        <f t="shared" si="388"/>
        <v>1</v>
      </c>
      <c r="R6198" s="30">
        <f t="shared" si="386"/>
        <v>0.77569444444444446</v>
      </c>
      <c r="S6198" s="28">
        <f t="shared" si="387"/>
        <v>45205</v>
      </c>
      <c r="T6198" s="28"/>
    </row>
    <row r="6199" spans="1:20" ht="13.2" x14ac:dyDescent="0.25">
      <c r="A6199" s="3" t="s">
        <v>13657</v>
      </c>
      <c r="B6199" s="3" t="s">
        <v>78</v>
      </c>
      <c r="C6199" s="3" t="s">
        <v>21</v>
      </c>
      <c r="D6199" s="3" t="s">
        <v>22</v>
      </c>
      <c r="E6199" s="3" t="s">
        <v>17</v>
      </c>
      <c r="F6199" s="3" t="s">
        <v>13658</v>
      </c>
      <c r="G6199" s="3" t="s">
        <v>13659</v>
      </c>
      <c r="H6199" s="3">
        <v>29</v>
      </c>
      <c r="I6199" s="3">
        <v>40.119999999999997</v>
      </c>
      <c r="J6199" s="3">
        <v>10</v>
      </c>
      <c r="K6199" s="3">
        <v>401.2</v>
      </c>
      <c r="L6199" s="3" t="s">
        <v>27</v>
      </c>
      <c r="M6199" s="5">
        <v>2</v>
      </c>
      <c r="N6199" s="6" t="str">
        <f>IF(ev_charging_network_usage_!$I6199&lt;=10,"Low",IF(ev_charging_network_usage_!$I6199&lt;=30,"Medium","High"))</f>
        <v>High</v>
      </c>
      <c r="O6199" s="6" t="str">
        <f t="shared" si="389"/>
        <v>Low Satisfaction</v>
      </c>
      <c r="P6199" s="6" t="str">
        <f>IF(ev_charging_network_usage_!$H6199&lt;30,"Short Charging",IF(ev_charging_network_usage_!$H6199&lt;=60,"Medium Charging","Long Charging"))</f>
        <v>Short Charging</v>
      </c>
      <c r="Q6199" s="6">
        <f t="shared" si="388"/>
        <v>1</v>
      </c>
      <c r="R6199" s="30">
        <f t="shared" si="386"/>
        <v>5.5555555555555558E-3</v>
      </c>
      <c r="S6199" s="28">
        <f t="shared" si="387"/>
        <v>45254</v>
      </c>
      <c r="T6199" s="28"/>
    </row>
    <row r="6200" spans="1:20" ht="13.2" x14ac:dyDescent="0.25">
      <c r="A6200" s="7" t="s">
        <v>13660</v>
      </c>
      <c r="B6200" s="7" t="s">
        <v>59</v>
      </c>
      <c r="C6200" s="7" t="s">
        <v>30</v>
      </c>
      <c r="D6200" s="7" t="s">
        <v>31</v>
      </c>
      <c r="E6200" s="7" t="s">
        <v>17</v>
      </c>
      <c r="F6200" s="7" t="s">
        <v>13661</v>
      </c>
      <c r="G6200" s="7" t="s">
        <v>13662</v>
      </c>
      <c r="H6200" s="7">
        <v>77</v>
      </c>
      <c r="I6200" s="7">
        <v>38.1</v>
      </c>
      <c r="J6200" s="7">
        <v>15</v>
      </c>
      <c r="K6200" s="7">
        <v>571.5</v>
      </c>
      <c r="L6200" s="7" t="s">
        <v>18</v>
      </c>
      <c r="M6200" s="9">
        <v>3</v>
      </c>
      <c r="N6200" s="6" t="str">
        <f>IF(ev_charging_network_usage_!$I6200&lt;=10,"Low",IF(ev_charging_network_usage_!$I6200&lt;=30,"Medium","High"))</f>
        <v>High</v>
      </c>
      <c r="O6200" s="6" t="str">
        <f t="shared" si="389"/>
        <v>Medium Satisfaction</v>
      </c>
      <c r="P6200" s="6" t="str">
        <f>IF(ev_charging_network_usage_!$H6200&lt;30,"Short Charging",IF(ev_charging_network_usage_!$H6200&lt;=60,"Medium Charging","Long Charging"))</f>
        <v>Long Charging</v>
      </c>
      <c r="Q6200" s="6">
        <f t="shared" si="388"/>
        <v>2</v>
      </c>
      <c r="R6200" s="30">
        <f t="shared" si="386"/>
        <v>0.78680555555555554</v>
      </c>
      <c r="S6200" s="28">
        <f t="shared" si="387"/>
        <v>45219</v>
      </c>
      <c r="T6200" s="28"/>
    </row>
    <row r="6201" spans="1:20" ht="13.2" x14ac:dyDescent="0.25">
      <c r="A6201" s="3" t="s">
        <v>13663</v>
      </c>
      <c r="B6201" s="3" t="s">
        <v>59</v>
      </c>
      <c r="C6201" s="3" t="s">
        <v>21</v>
      </c>
      <c r="D6201" s="3" t="s">
        <v>16</v>
      </c>
      <c r="E6201" s="3" t="s">
        <v>35</v>
      </c>
      <c r="F6201" s="4">
        <v>45296.619444444441</v>
      </c>
      <c r="G6201" s="4">
        <v>45296.62777777778</v>
      </c>
      <c r="H6201" s="3">
        <v>12</v>
      </c>
      <c r="I6201" s="3">
        <v>17.170000000000002</v>
      </c>
      <c r="J6201" s="3">
        <v>8</v>
      </c>
      <c r="K6201" s="3">
        <v>137.36000000000001</v>
      </c>
      <c r="L6201" s="3" t="s">
        <v>23</v>
      </c>
      <c r="M6201" s="5">
        <v>2</v>
      </c>
      <c r="N6201" s="6" t="str">
        <f>IF(ev_charging_network_usage_!$I6201&lt;=10,"Low",IF(ev_charging_network_usage_!$I6201&lt;=30,"Medium","High"))</f>
        <v>Medium</v>
      </c>
      <c r="O6201" s="6" t="str">
        <f t="shared" si="389"/>
        <v>Low Satisfaction</v>
      </c>
      <c r="P6201" s="6" t="str">
        <f>IF(ev_charging_network_usage_!$H6201&lt;30,"Short Charging",IF(ev_charging_network_usage_!$H6201&lt;=60,"Medium Charging","Long Charging"))</f>
        <v>Short Charging</v>
      </c>
      <c r="Q6201" s="6">
        <f t="shared" si="388"/>
        <v>1</v>
      </c>
      <c r="R6201" s="30">
        <f t="shared" si="386"/>
        <v>0.61944444444444446</v>
      </c>
      <c r="S6201" s="28">
        <f t="shared" si="387"/>
        <v>45296</v>
      </c>
      <c r="T6201" s="28"/>
    </row>
    <row r="6202" spans="1:20" ht="13.2" x14ac:dyDescent="0.25">
      <c r="A6202" s="7" t="s">
        <v>13664</v>
      </c>
      <c r="B6202" s="7" t="s">
        <v>20</v>
      </c>
      <c r="C6202" s="7" t="s">
        <v>21</v>
      </c>
      <c r="D6202" s="7" t="s">
        <v>16</v>
      </c>
      <c r="E6202" s="7" t="s">
        <v>35</v>
      </c>
      <c r="F6202" s="8">
        <v>45056.479166666664</v>
      </c>
      <c r="G6202" s="8">
        <v>45056.51666666667</v>
      </c>
      <c r="H6202" s="7">
        <v>54</v>
      </c>
      <c r="I6202" s="7">
        <v>37.26</v>
      </c>
      <c r="J6202" s="7">
        <v>8</v>
      </c>
      <c r="K6202" s="7">
        <v>298.08</v>
      </c>
      <c r="L6202" s="7" t="s">
        <v>27</v>
      </c>
      <c r="M6202" s="9">
        <v>2</v>
      </c>
      <c r="N6202" s="6" t="str">
        <f>IF(ev_charging_network_usage_!$I6202&lt;=10,"Low",IF(ev_charging_network_usage_!$I6202&lt;=30,"Medium","High"))</f>
        <v>High</v>
      </c>
      <c r="O6202" s="6" t="str">
        <f t="shared" si="389"/>
        <v>Low Satisfaction</v>
      </c>
      <c r="P6202" s="6" t="str">
        <f>IF(ev_charging_network_usage_!$H6202&lt;30,"Short Charging",IF(ev_charging_network_usage_!$H6202&lt;=60,"Medium Charging","Long Charging"))</f>
        <v>Medium Charging</v>
      </c>
      <c r="Q6202" s="6">
        <f t="shared" si="388"/>
        <v>1</v>
      </c>
      <c r="R6202" s="30">
        <f t="shared" si="386"/>
        <v>0.47916666666666669</v>
      </c>
      <c r="S6202" s="28">
        <f t="shared" si="387"/>
        <v>45056</v>
      </c>
      <c r="T6202" s="28"/>
    </row>
    <row r="6203" spans="1:20" ht="13.2" x14ac:dyDescent="0.25">
      <c r="A6203" s="3" t="s">
        <v>13665</v>
      </c>
      <c r="B6203" s="3" t="s">
        <v>14</v>
      </c>
      <c r="C6203" s="3" t="s">
        <v>15</v>
      </c>
      <c r="D6203" s="3" t="s">
        <v>22</v>
      </c>
      <c r="E6203" s="3" t="s">
        <v>35</v>
      </c>
      <c r="F6203" s="3" t="s">
        <v>13666</v>
      </c>
      <c r="G6203" s="3" t="s">
        <v>13667</v>
      </c>
      <c r="H6203" s="3">
        <v>45</v>
      </c>
      <c r="I6203" s="3">
        <v>52.74</v>
      </c>
      <c r="J6203" s="3">
        <v>12</v>
      </c>
      <c r="K6203" s="3">
        <v>632.88</v>
      </c>
      <c r="L6203" s="3" t="s">
        <v>23</v>
      </c>
      <c r="M6203" s="5">
        <v>1</v>
      </c>
      <c r="N6203" s="6" t="str">
        <f>IF(ev_charging_network_usage_!$I6203&lt;=10,"Low",IF(ev_charging_network_usage_!$I6203&lt;=30,"Medium","High"))</f>
        <v>High</v>
      </c>
      <c r="O6203" s="6" t="str">
        <f t="shared" si="389"/>
        <v>Low Satisfaction</v>
      </c>
      <c r="P6203" s="6" t="str">
        <f>IF(ev_charging_network_usage_!$H6203&lt;30,"Short Charging",IF(ev_charging_network_usage_!$H6203&lt;=60,"Medium Charging","Long Charging"))</f>
        <v>Medium Charging</v>
      </c>
      <c r="Q6203" s="6">
        <f t="shared" si="388"/>
        <v>3</v>
      </c>
      <c r="R6203" s="30">
        <f t="shared" si="386"/>
        <v>0.64513888888888893</v>
      </c>
      <c r="S6203" s="28">
        <f t="shared" si="387"/>
        <v>45247</v>
      </c>
      <c r="T6203" s="28"/>
    </row>
    <row r="6204" spans="1:20" ht="13.2" x14ac:dyDescent="0.25">
      <c r="A6204" s="7" t="s">
        <v>13668</v>
      </c>
      <c r="B6204" s="7" t="s">
        <v>14</v>
      </c>
      <c r="C6204" s="7" t="s">
        <v>30</v>
      </c>
      <c r="D6204" s="7" t="s">
        <v>16</v>
      </c>
      <c r="E6204" s="7" t="s">
        <v>17</v>
      </c>
      <c r="F6204" s="7" t="s">
        <v>13669</v>
      </c>
      <c r="G6204" s="7" t="s">
        <v>13670</v>
      </c>
      <c r="H6204" s="7">
        <v>54</v>
      </c>
      <c r="I6204" s="7">
        <v>37.799999999999997</v>
      </c>
      <c r="J6204" s="7">
        <v>10</v>
      </c>
      <c r="K6204" s="7">
        <v>378</v>
      </c>
      <c r="L6204" s="7" t="s">
        <v>18</v>
      </c>
      <c r="M6204" s="9">
        <v>5</v>
      </c>
      <c r="N6204" s="6" t="str">
        <f>IF(ev_charging_network_usage_!$I6204&lt;=10,"Low",IF(ev_charging_network_usage_!$I6204&lt;=30,"Medium","High"))</f>
        <v>High</v>
      </c>
      <c r="O6204" s="6" t="str">
        <f t="shared" si="389"/>
        <v>High Satisfaction</v>
      </c>
      <c r="P6204" s="6" t="str">
        <f>IF(ev_charging_network_usage_!$H6204&lt;30,"Short Charging",IF(ev_charging_network_usage_!$H6204&lt;=60,"Medium Charging","Long Charging"))</f>
        <v>Medium Charging</v>
      </c>
      <c r="Q6204" s="6">
        <f t="shared" si="388"/>
        <v>2</v>
      </c>
      <c r="R6204" s="30">
        <f t="shared" si="386"/>
        <v>0.41736111111111113</v>
      </c>
      <c r="S6204" s="28">
        <f t="shared" si="387"/>
        <v>45529</v>
      </c>
      <c r="T6204" s="28"/>
    </row>
    <row r="6205" spans="1:20" ht="13.2" x14ac:dyDescent="0.25">
      <c r="A6205" s="3" t="s">
        <v>13671</v>
      </c>
      <c r="B6205" s="3" t="s">
        <v>20</v>
      </c>
      <c r="C6205" s="3" t="s">
        <v>30</v>
      </c>
      <c r="D6205" s="3" t="s">
        <v>22</v>
      </c>
      <c r="E6205" s="3" t="s">
        <v>17</v>
      </c>
      <c r="F6205" s="3" t="s">
        <v>13672</v>
      </c>
      <c r="G6205" s="3" t="s">
        <v>13673</v>
      </c>
      <c r="H6205" s="3">
        <v>11</v>
      </c>
      <c r="I6205" s="3">
        <v>41.04</v>
      </c>
      <c r="J6205" s="3">
        <v>12</v>
      </c>
      <c r="K6205" s="3">
        <v>492.48</v>
      </c>
      <c r="L6205" s="3" t="s">
        <v>18</v>
      </c>
      <c r="M6205" s="5">
        <v>1</v>
      </c>
      <c r="N6205" s="6" t="str">
        <f>IF(ev_charging_network_usage_!$I6205&lt;=10,"Low",IF(ev_charging_network_usage_!$I6205&lt;=30,"Medium","High"))</f>
        <v>High</v>
      </c>
      <c r="O6205" s="6" t="str">
        <f t="shared" si="389"/>
        <v>Low Satisfaction</v>
      </c>
      <c r="P6205" s="6" t="str">
        <f>IF(ev_charging_network_usage_!$H6205&lt;30,"Short Charging",IF(ev_charging_network_usage_!$H6205&lt;=60,"Medium Charging","Long Charging"))</f>
        <v>Short Charging</v>
      </c>
      <c r="Q6205" s="6">
        <f t="shared" si="388"/>
        <v>2</v>
      </c>
      <c r="R6205" s="30">
        <f t="shared" si="386"/>
        <v>0.58194444444444449</v>
      </c>
      <c r="S6205" s="28">
        <f t="shared" si="387"/>
        <v>45160</v>
      </c>
      <c r="T6205" s="28"/>
    </row>
    <row r="6206" spans="1:20" ht="13.2" x14ac:dyDescent="0.25">
      <c r="A6206" s="7" t="s">
        <v>13674</v>
      </c>
      <c r="B6206" s="7" t="s">
        <v>55</v>
      </c>
      <c r="C6206" s="7" t="s">
        <v>30</v>
      </c>
      <c r="D6206" s="7" t="s">
        <v>16</v>
      </c>
      <c r="E6206" s="7" t="s">
        <v>17</v>
      </c>
      <c r="F6206" s="7" t="s">
        <v>13675</v>
      </c>
      <c r="G6206" s="7" t="s">
        <v>13676</v>
      </c>
      <c r="H6206" s="7">
        <v>35</v>
      </c>
      <c r="I6206" s="7">
        <v>31.95</v>
      </c>
      <c r="J6206" s="7">
        <v>10</v>
      </c>
      <c r="K6206" s="7">
        <v>319.5</v>
      </c>
      <c r="L6206" s="7" t="s">
        <v>18</v>
      </c>
      <c r="M6206" s="9">
        <v>5</v>
      </c>
      <c r="N6206" s="6" t="str">
        <f>IF(ev_charging_network_usage_!$I6206&lt;=10,"Low",IF(ev_charging_network_usage_!$I6206&lt;=30,"Medium","High"))</f>
        <v>High</v>
      </c>
      <c r="O6206" s="6" t="str">
        <f t="shared" si="389"/>
        <v>High Satisfaction</v>
      </c>
      <c r="P6206" s="6" t="str">
        <f>IF(ev_charging_network_usage_!$H6206&lt;30,"Short Charging",IF(ev_charging_network_usage_!$H6206&lt;=60,"Medium Charging","Long Charging"))</f>
        <v>Medium Charging</v>
      </c>
      <c r="Q6206" s="6">
        <f t="shared" si="388"/>
        <v>2</v>
      </c>
      <c r="R6206" s="30">
        <f t="shared" si="386"/>
        <v>0.27500000000000002</v>
      </c>
      <c r="S6206" s="28">
        <f t="shared" si="387"/>
        <v>44940</v>
      </c>
      <c r="T6206" s="28"/>
    </row>
    <row r="6207" spans="1:20" ht="13.2" x14ac:dyDescent="0.25">
      <c r="A6207" s="3" t="s">
        <v>13677</v>
      </c>
      <c r="B6207" s="3" t="s">
        <v>14</v>
      </c>
      <c r="C6207" s="3" t="s">
        <v>15</v>
      </c>
      <c r="D6207" s="3" t="s">
        <v>31</v>
      </c>
      <c r="E6207" s="3" t="s">
        <v>17</v>
      </c>
      <c r="F6207" s="4">
        <v>45601.258333333331</v>
      </c>
      <c r="G6207" s="4">
        <v>45601.27847222222</v>
      </c>
      <c r="H6207" s="3">
        <v>29</v>
      </c>
      <c r="I6207" s="3">
        <v>6.67</v>
      </c>
      <c r="J6207" s="3">
        <v>8</v>
      </c>
      <c r="K6207" s="3">
        <v>53.36</v>
      </c>
      <c r="L6207" s="3" t="s">
        <v>23</v>
      </c>
      <c r="M6207" s="5">
        <v>3</v>
      </c>
      <c r="N6207" s="6" t="str">
        <f>IF(ev_charging_network_usage_!$I6207&lt;=10,"Low",IF(ev_charging_network_usage_!$I6207&lt;=30,"Medium","High"))</f>
        <v>Low</v>
      </c>
      <c r="O6207" s="6" t="str">
        <f t="shared" si="389"/>
        <v>Medium Satisfaction</v>
      </c>
      <c r="P6207" s="6" t="str">
        <f>IF(ev_charging_network_usage_!$H6207&lt;30,"Short Charging",IF(ev_charging_network_usage_!$H6207&lt;=60,"Medium Charging","Long Charging"))</f>
        <v>Short Charging</v>
      </c>
      <c r="Q6207" s="6">
        <f t="shared" si="388"/>
        <v>3</v>
      </c>
      <c r="R6207" s="30">
        <f t="shared" si="386"/>
        <v>0.25833333333333336</v>
      </c>
      <c r="S6207" s="28">
        <f t="shared" si="387"/>
        <v>45601</v>
      </c>
      <c r="T6207" s="28"/>
    </row>
    <row r="6208" spans="1:20" ht="13.2" x14ac:dyDescent="0.25">
      <c r="A6208" s="7" t="s">
        <v>13678</v>
      </c>
      <c r="B6208" s="7" t="s">
        <v>20</v>
      </c>
      <c r="C6208" s="7" t="s">
        <v>30</v>
      </c>
      <c r="D6208" s="7" t="s">
        <v>22</v>
      </c>
      <c r="E6208" s="7" t="s">
        <v>17</v>
      </c>
      <c r="F6208" s="7" t="s">
        <v>13679</v>
      </c>
      <c r="G6208" s="7" t="s">
        <v>13680</v>
      </c>
      <c r="H6208" s="7">
        <v>67</v>
      </c>
      <c r="I6208" s="7">
        <v>14.51</v>
      </c>
      <c r="J6208" s="7">
        <v>10</v>
      </c>
      <c r="K6208" s="7">
        <v>145.1</v>
      </c>
      <c r="L6208" s="7" t="s">
        <v>23</v>
      </c>
      <c r="M6208" s="9">
        <v>2</v>
      </c>
      <c r="N6208" s="6" t="str">
        <f>IF(ev_charging_network_usage_!$I6208&lt;=10,"Low",IF(ev_charging_network_usage_!$I6208&lt;=30,"Medium","High"))</f>
        <v>Medium</v>
      </c>
      <c r="O6208" s="6" t="str">
        <f t="shared" si="389"/>
        <v>Low Satisfaction</v>
      </c>
      <c r="P6208" s="6" t="str">
        <f>IF(ev_charging_network_usage_!$H6208&lt;30,"Short Charging",IF(ev_charging_network_usage_!$H6208&lt;=60,"Medium Charging","Long Charging"))</f>
        <v>Long Charging</v>
      </c>
      <c r="Q6208" s="6">
        <f t="shared" si="388"/>
        <v>2</v>
      </c>
      <c r="R6208" s="30">
        <f t="shared" si="386"/>
        <v>0.38263888888888886</v>
      </c>
      <c r="S6208" s="28">
        <f t="shared" si="387"/>
        <v>45107</v>
      </c>
      <c r="T6208" s="28"/>
    </row>
    <row r="6209" spans="1:20" ht="13.2" x14ac:dyDescent="0.25">
      <c r="A6209" s="3" t="s">
        <v>13681</v>
      </c>
      <c r="B6209" s="3" t="s">
        <v>29</v>
      </c>
      <c r="C6209" s="3" t="s">
        <v>15</v>
      </c>
      <c r="D6209" s="3" t="s">
        <v>22</v>
      </c>
      <c r="E6209" s="3" t="s">
        <v>35</v>
      </c>
      <c r="F6209" s="3" t="s">
        <v>13682</v>
      </c>
      <c r="G6209" s="3" t="s">
        <v>13683</v>
      </c>
      <c r="H6209" s="3">
        <v>61</v>
      </c>
      <c r="I6209" s="3">
        <v>37.369999999999997</v>
      </c>
      <c r="J6209" s="3">
        <v>12</v>
      </c>
      <c r="K6209" s="3">
        <v>448.44</v>
      </c>
      <c r="L6209" s="3" t="s">
        <v>27</v>
      </c>
      <c r="M6209" s="5">
        <v>2</v>
      </c>
      <c r="N6209" s="6" t="str">
        <f>IF(ev_charging_network_usage_!$I6209&lt;=10,"Low",IF(ev_charging_network_usage_!$I6209&lt;=30,"Medium","High"))</f>
        <v>High</v>
      </c>
      <c r="O6209" s="6" t="str">
        <f t="shared" si="389"/>
        <v>Low Satisfaction</v>
      </c>
      <c r="P6209" s="6" t="str">
        <f>IF(ev_charging_network_usage_!$H6209&lt;30,"Short Charging",IF(ev_charging_network_usage_!$H6209&lt;=60,"Medium Charging","Long Charging"))</f>
        <v>Long Charging</v>
      </c>
      <c r="Q6209" s="6">
        <f t="shared" si="388"/>
        <v>3</v>
      </c>
      <c r="R6209" s="30">
        <f t="shared" si="386"/>
        <v>0.70763888888888893</v>
      </c>
      <c r="S6209" s="28">
        <f t="shared" si="387"/>
        <v>45369</v>
      </c>
      <c r="T6209" s="28"/>
    </row>
    <row r="6210" spans="1:20" ht="13.2" x14ac:dyDescent="0.25">
      <c r="A6210" s="7" t="s">
        <v>13684</v>
      </c>
      <c r="B6210" s="7" t="s">
        <v>29</v>
      </c>
      <c r="C6210" s="7" t="s">
        <v>21</v>
      </c>
      <c r="D6210" s="7" t="s">
        <v>22</v>
      </c>
      <c r="E6210" s="7" t="s">
        <v>17</v>
      </c>
      <c r="F6210" s="7" t="s">
        <v>13685</v>
      </c>
      <c r="G6210" s="7" t="s">
        <v>13686</v>
      </c>
      <c r="H6210" s="7">
        <v>47</v>
      </c>
      <c r="I6210" s="7">
        <v>52.49</v>
      </c>
      <c r="J6210" s="7">
        <v>15</v>
      </c>
      <c r="K6210" s="7">
        <v>787.35</v>
      </c>
      <c r="L6210" s="7" t="s">
        <v>23</v>
      </c>
      <c r="M6210" s="9">
        <v>1</v>
      </c>
      <c r="N6210" s="6" t="str">
        <f>IF(ev_charging_network_usage_!$I6210&lt;=10,"Low",IF(ev_charging_network_usage_!$I6210&lt;=30,"Medium","High"))</f>
        <v>High</v>
      </c>
      <c r="O6210" s="6" t="str">
        <f t="shared" si="389"/>
        <v>Low Satisfaction</v>
      </c>
      <c r="P6210" s="6" t="str">
        <f>IF(ev_charging_network_usage_!$H6210&lt;30,"Short Charging",IF(ev_charging_network_usage_!$H6210&lt;=60,"Medium Charging","Long Charging"))</f>
        <v>Medium Charging</v>
      </c>
      <c r="Q6210" s="6">
        <f t="shared" si="388"/>
        <v>1</v>
      </c>
      <c r="R6210" s="30">
        <f t="shared" ref="R6210:R6273" si="390">TIME(HOUR(F6210),MINUTE(F6210),SECOND(F6210))</f>
        <v>0.77569444444444446</v>
      </c>
      <c r="S6210" s="28">
        <f t="shared" ref="S6210:S6273" si="391">DATE(YEAR(F6210),MONTH(F6210),DAY(F6210))</f>
        <v>45258</v>
      </c>
      <c r="T6210" s="28"/>
    </row>
    <row r="6211" spans="1:20" ht="13.2" x14ac:dyDescent="0.25">
      <c r="A6211" s="3" t="s">
        <v>13687</v>
      </c>
      <c r="B6211" s="3" t="s">
        <v>55</v>
      </c>
      <c r="C6211" s="3" t="s">
        <v>30</v>
      </c>
      <c r="D6211" s="3" t="s">
        <v>16</v>
      </c>
      <c r="E6211" s="3" t="s">
        <v>17</v>
      </c>
      <c r="F6211" s="3" t="s">
        <v>13688</v>
      </c>
      <c r="G6211" s="3" t="s">
        <v>13689</v>
      </c>
      <c r="H6211" s="3">
        <v>111</v>
      </c>
      <c r="I6211" s="3">
        <v>39.61</v>
      </c>
      <c r="J6211" s="3">
        <v>12</v>
      </c>
      <c r="K6211" s="3">
        <v>475.32</v>
      </c>
      <c r="L6211" s="3" t="s">
        <v>38</v>
      </c>
      <c r="M6211" s="5">
        <v>4</v>
      </c>
      <c r="N6211" s="6" t="str">
        <f>IF(ev_charging_network_usage_!$I6211&lt;=10,"Low",IF(ev_charging_network_usage_!$I6211&lt;=30,"Medium","High"))</f>
        <v>High</v>
      </c>
      <c r="O6211" s="6" t="str">
        <f t="shared" si="389"/>
        <v>Medium Satisfaction</v>
      </c>
      <c r="P6211" s="6" t="str">
        <f>IF(ev_charging_network_usage_!$H6211&lt;30,"Short Charging",IF(ev_charging_network_usage_!$H6211&lt;=60,"Medium Charging","Long Charging"))</f>
        <v>Long Charging</v>
      </c>
      <c r="Q6211" s="6">
        <f t="shared" ref="Q6211:Q6274" si="392">IF(C6211="Fast Charger",1,IF(C6211="Standard Charger",2,IF(C6211="Super Fast Charger",3,"")))</f>
        <v>2</v>
      </c>
      <c r="R6211" s="30">
        <f t="shared" si="390"/>
        <v>0.67847222222222225</v>
      </c>
      <c r="S6211" s="28">
        <f t="shared" si="391"/>
        <v>45129</v>
      </c>
      <c r="T6211" s="28"/>
    </row>
    <row r="6212" spans="1:20" ht="13.2" x14ac:dyDescent="0.25">
      <c r="A6212" s="7" t="s">
        <v>13690</v>
      </c>
      <c r="B6212" s="7" t="s">
        <v>59</v>
      </c>
      <c r="C6212" s="7" t="s">
        <v>30</v>
      </c>
      <c r="D6212" s="7" t="s">
        <v>22</v>
      </c>
      <c r="E6212" s="7" t="s">
        <v>17</v>
      </c>
      <c r="F6212" s="8">
        <v>45480.041666666664</v>
      </c>
      <c r="G6212" s="8">
        <v>45480.06527777778</v>
      </c>
      <c r="H6212" s="7">
        <v>34</v>
      </c>
      <c r="I6212" s="7">
        <v>28.88</v>
      </c>
      <c r="J6212" s="7">
        <v>8</v>
      </c>
      <c r="K6212" s="7">
        <v>231.04</v>
      </c>
      <c r="L6212" s="7" t="s">
        <v>38</v>
      </c>
      <c r="M6212" s="9">
        <v>3</v>
      </c>
      <c r="N6212" s="6" t="str">
        <f>IF(ev_charging_network_usage_!$I6212&lt;=10,"Low",IF(ev_charging_network_usage_!$I6212&lt;=30,"Medium","High"))</f>
        <v>Medium</v>
      </c>
      <c r="O6212" s="6" t="str">
        <f t="shared" ref="O6212:O6275" si="393">IF(M6212&lt;=2,"Low Satisfaction",IF(M6212&lt;=4,"Medium Satisfaction","High Satisfaction"))</f>
        <v>Medium Satisfaction</v>
      </c>
      <c r="P6212" s="6" t="str">
        <f>IF(ev_charging_network_usage_!$H6212&lt;30,"Short Charging",IF(ev_charging_network_usage_!$H6212&lt;=60,"Medium Charging","Long Charging"))</f>
        <v>Medium Charging</v>
      </c>
      <c r="Q6212" s="6">
        <f t="shared" si="392"/>
        <v>2</v>
      </c>
      <c r="R6212" s="30">
        <f t="shared" si="390"/>
        <v>4.1666666666666664E-2</v>
      </c>
      <c r="S6212" s="28">
        <f t="shared" si="391"/>
        <v>45480</v>
      </c>
      <c r="T6212" s="28"/>
    </row>
    <row r="6213" spans="1:20" ht="13.2" x14ac:dyDescent="0.25">
      <c r="A6213" s="3" t="s">
        <v>13691</v>
      </c>
      <c r="B6213" s="3" t="s">
        <v>48</v>
      </c>
      <c r="C6213" s="3" t="s">
        <v>15</v>
      </c>
      <c r="D6213" s="3" t="s">
        <v>34</v>
      </c>
      <c r="E6213" s="3" t="s">
        <v>17</v>
      </c>
      <c r="F6213" s="3" t="s">
        <v>13692</v>
      </c>
      <c r="G6213" s="3" t="s">
        <v>13693</v>
      </c>
      <c r="H6213" s="3">
        <v>11</v>
      </c>
      <c r="I6213" s="3">
        <v>33.89</v>
      </c>
      <c r="J6213" s="3">
        <v>10</v>
      </c>
      <c r="K6213" s="3">
        <v>338.9</v>
      </c>
      <c r="L6213" s="3" t="s">
        <v>27</v>
      </c>
      <c r="M6213" s="5">
        <v>3</v>
      </c>
      <c r="N6213" s="6" t="str">
        <f>IF(ev_charging_network_usage_!$I6213&lt;=10,"Low",IF(ev_charging_network_usage_!$I6213&lt;=30,"Medium","High"))</f>
        <v>High</v>
      </c>
      <c r="O6213" s="6" t="str">
        <f t="shared" si="393"/>
        <v>Medium Satisfaction</v>
      </c>
      <c r="P6213" s="6" t="str">
        <f>IF(ev_charging_network_usage_!$H6213&lt;30,"Short Charging",IF(ev_charging_network_usage_!$H6213&lt;=60,"Medium Charging","Long Charging"))</f>
        <v>Short Charging</v>
      </c>
      <c r="Q6213" s="6">
        <f t="shared" si="392"/>
        <v>3</v>
      </c>
      <c r="R6213" s="30">
        <f t="shared" si="390"/>
        <v>0.74722222222222223</v>
      </c>
      <c r="S6213" s="28">
        <f t="shared" si="391"/>
        <v>45182</v>
      </c>
      <c r="T6213" s="28"/>
    </row>
    <row r="6214" spans="1:20" ht="13.2" x14ac:dyDescent="0.25">
      <c r="A6214" s="7" t="s">
        <v>13694</v>
      </c>
      <c r="B6214" s="7" t="s">
        <v>55</v>
      </c>
      <c r="C6214" s="7" t="s">
        <v>21</v>
      </c>
      <c r="D6214" s="7" t="s">
        <v>31</v>
      </c>
      <c r="E6214" s="7" t="s">
        <v>35</v>
      </c>
      <c r="F6214" s="7" t="s">
        <v>13695</v>
      </c>
      <c r="G6214" s="7" t="s">
        <v>13696</v>
      </c>
      <c r="H6214" s="7">
        <v>97</v>
      </c>
      <c r="I6214" s="7">
        <v>16.86</v>
      </c>
      <c r="J6214" s="7">
        <v>15</v>
      </c>
      <c r="K6214" s="7">
        <v>252.9</v>
      </c>
      <c r="L6214" s="7" t="s">
        <v>38</v>
      </c>
      <c r="M6214" s="9">
        <v>1</v>
      </c>
      <c r="N6214" s="6" t="str">
        <f>IF(ev_charging_network_usage_!$I6214&lt;=10,"Low",IF(ev_charging_network_usage_!$I6214&lt;=30,"Medium","High"))</f>
        <v>Medium</v>
      </c>
      <c r="O6214" s="6" t="str">
        <f t="shared" si="393"/>
        <v>Low Satisfaction</v>
      </c>
      <c r="P6214" s="6" t="str">
        <f>IF(ev_charging_network_usage_!$H6214&lt;30,"Short Charging",IF(ev_charging_network_usage_!$H6214&lt;=60,"Medium Charging","Long Charging"))</f>
        <v>Long Charging</v>
      </c>
      <c r="Q6214" s="6">
        <f t="shared" si="392"/>
        <v>1</v>
      </c>
      <c r="R6214" s="30">
        <f t="shared" si="390"/>
        <v>0.49930555555555556</v>
      </c>
      <c r="S6214" s="28">
        <f t="shared" si="391"/>
        <v>45344</v>
      </c>
      <c r="T6214" s="28"/>
    </row>
    <row r="6215" spans="1:20" ht="13.2" x14ac:dyDescent="0.25">
      <c r="A6215" s="3" t="s">
        <v>13697</v>
      </c>
      <c r="B6215" s="3" t="s">
        <v>14</v>
      </c>
      <c r="C6215" s="3" t="s">
        <v>21</v>
      </c>
      <c r="D6215" s="3" t="s">
        <v>22</v>
      </c>
      <c r="E6215" s="3" t="s">
        <v>35</v>
      </c>
      <c r="F6215" s="4">
        <v>45422.44027777778</v>
      </c>
      <c r="G6215" s="4">
        <v>45422.447916666664</v>
      </c>
      <c r="H6215" s="3">
        <v>11</v>
      </c>
      <c r="I6215" s="3">
        <v>56.25</v>
      </c>
      <c r="J6215" s="3">
        <v>12</v>
      </c>
      <c r="K6215" s="3">
        <v>675</v>
      </c>
      <c r="L6215" s="3" t="s">
        <v>18</v>
      </c>
      <c r="M6215" s="5">
        <v>4</v>
      </c>
      <c r="N6215" s="6" t="str">
        <f>IF(ev_charging_network_usage_!$I6215&lt;=10,"Low",IF(ev_charging_network_usage_!$I6215&lt;=30,"Medium","High"))</f>
        <v>High</v>
      </c>
      <c r="O6215" s="6" t="str">
        <f t="shared" si="393"/>
        <v>Medium Satisfaction</v>
      </c>
      <c r="P6215" s="6" t="str">
        <f>IF(ev_charging_network_usage_!$H6215&lt;30,"Short Charging",IF(ev_charging_network_usage_!$H6215&lt;=60,"Medium Charging","Long Charging"))</f>
        <v>Short Charging</v>
      </c>
      <c r="Q6215" s="6">
        <f t="shared" si="392"/>
        <v>1</v>
      </c>
      <c r="R6215" s="30">
        <f t="shared" si="390"/>
        <v>0.44027777777777777</v>
      </c>
      <c r="S6215" s="28">
        <f t="shared" si="391"/>
        <v>45422</v>
      </c>
      <c r="T6215" s="28"/>
    </row>
    <row r="6216" spans="1:20" ht="13.2" x14ac:dyDescent="0.25">
      <c r="A6216" s="7" t="s">
        <v>13698</v>
      </c>
      <c r="B6216" s="7" t="s">
        <v>43</v>
      </c>
      <c r="C6216" s="7" t="s">
        <v>30</v>
      </c>
      <c r="D6216" s="7" t="s">
        <v>22</v>
      </c>
      <c r="E6216" s="7" t="s">
        <v>35</v>
      </c>
      <c r="F6216" s="7" t="s">
        <v>13699</v>
      </c>
      <c r="G6216" s="7" t="s">
        <v>13700</v>
      </c>
      <c r="H6216" s="7">
        <v>72</v>
      </c>
      <c r="I6216" s="7">
        <v>50.33</v>
      </c>
      <c r="J6216" s="7">
        <v>8</v>
      </c>
      <c r="K6216" s="7">
        <v>402.64</v>
      </c>
      <c r="L6216" s="7" t="s">
        <v>23</v>
      </c>
      <c r="M6216" s="9">
        <v>5</v>
      </c>
      <c r="N6216" s="6" t="str">
        <f>IF(ev_charging_network_usage_!$I6216&lt;=10,"Low",IF(ev_charging_network_usage_!$I6216&lt;=30,"Medium","High"))</f>
        <v>High</v>
      </c>
      <c r="O6216" s="6" t="str">
        <f t="shared" si="393"/>
        <v>High Satisfaction</v>
      </c>
      <c r="P6216" s="6" t="str">
        <f>IF(ev_charging_network_usage_!$H6216&lt;30,"Short Charging",IF(ev_charging_network_usage_!$H6216&lt;=60,"Medium Charging","Long Charging"))</f>
        <v>Long Charging</v>
      </c>
      <c r="Q6216" s="6">
        <f t="shared" si="392"/>
        <v>2</v>
      </c>
      <c r="R6216" s="30">
        <f t="shared" si="390"/>
        <v>0.22777777777777777</v>
      </c>
      <c r="S6216" s="28">
        <f t="shared" si="391"/>
        <v>45064</v>
      </c>
      <c r="T6216" s="28"/>
    </row>
    <row r="6217" spans="1:20" ht="13.2" x14ac:dyDescent="0.25">
      <c r="A6217" s="3" t="s">
        <v>13701</v>
      </c>
      <c r="B6217" s="3" t="s">
        <v>43</v>
      </c>
      <c r="C6217" s="3" t="s">
        <v>15</v>
      </c>
      <c r="D6217" s="3" t="s">
        <v>31</v>
      </c>
      <c r="E6217" s="3" t="s">
        <v>17</v>
      </c>
      <c r="F6217" s="3" t="s">
        <v>13702</v>
      </c>
      <c r="G6217" s="3" t="s">
        <v>13703</v>
      </c>
      <c r="H6217" s="3">
        <v>101</v>
      </c>
      <c r="I6217" s="3">
        <v>41.48</v>
      </c>
      <c r="J6217" s="3">
        <v>8</v>
      </c>
      <c r="K6217" s="3">
        <v>331.84</v>
      </c>
      <c r="L6217" s="3" t="s">
        <v>18</v>
      </c>
      <c r="M6217" s="5">
        <v>2</v>
      </c>
      <c r="N6217" s="6" t="str">
        <f>IF(ev_charging_network_usage_!$I6217&lt;=10,"Low",IF(ev_charging_network_usage_!$I6217&lt;=30,"Medium","High"))</f>
        <v>High</v>
      </c>
      <c r="O6217" s="6" t="str">
        <f t="shared" si="393"/>
        <v>Low Satisfaction</v>
      </c>
      <c r="P6217" s="6" t="str">
        <f>IF(ev_charging_network_usage_!$H6217&lt;30,"Short Charging",IF(ev_charging_network_usage_!$H6217&lt;=60,"Medium Charging","Long Charging"))</f>
        <v>Long Charging</v>
      </c>
      <c r="Q6217" s="6">
        <f t="shared" si="392"/>
        <v>3</v>
      </c>
      <c r="R6217" s="30">
        <f t="shared" si="390"/>
        <v>0.46666666666666667</v>
      </c>
      <c r="S6217" s="28">
        <f t="shared" si="391"/>
        <v>45401</v>
      </c>
      <c r="T6217" s="28"/>
    </row>
    <row r="6218" spans="1:20" ht="13.2" x14ac:dyDescent="0.25">
      <c r="A6218" s="7" t="s">
        <v>13704</v>
      </c>
      <c r="B6218" s="7" t="s">
        <v>48</v>
      </c>
      <c r="C6218" s="7" t="s">
        <v>15</v>
      </c>
      <c r="D6218" s="7" t="s">
        <v>22</v>
      </c>
      <c r="E6218" s="7" t="s">
        <v>17</v>
      </c>
      <c r="F6218" s="8">
        <v>45055.7</v>
      </c>
      <c r="G6218" s="8">
        <v>45055.713194444441</v>
      </c>
      <c r="H6218" s="7">
        <v>19</v>
      </c>
      <c r="I6218" s="7">
        <v>31.5</v>
      </c>
      <c r="J6218" s="7">
        <v>8</v>
      </c>
      <c r="K6218" s="7">
        <v>252</v>
      </c>
      <c r="L6218" s="7" t="s">
        <v>38</v>
      </c>
      <c r="M6218" s="9">
        <v>4</v>
      </c>
      <c r="N6218" s="6" t="str">
        <f>IF(ev_charging_network_usage_!$I6218&lt;=10,"Low",IF(ev_charging_network_usage_!$I6218&lt;=30,"Medium","High"))</f>
        <v>High</v>
      </c>
      <c r="O6218" s="6" t="str">
        <f t="shared" si="393"/>
        <v>Medium Satisfaction</v>
      </c>
      <c r="P6218" s="6" t="str">
        <f>IF(ev_charging_network_usage_!$H6218&lt;30,"Short Charging",IF(ev_charging_network_usage_!$H6218&lt;=60,"Medium Charging","Long Charging"))</f>
        <v>Short Charging</v>
      </c>
      <c r="Q6218" s="6">
        <f t="shared" si="392"/>
        <v>3</v>
      </c>
      <c r="R6218" s="30">
        <f t="shared" si="390"/>
        <v>0.7</v>
      </c>
      <c r="S6218" s="28">
        <f t="shared" si="391"/>
        <v>45055</v>
      </c>
      <c r="T6218" s="28"/>
    </row>
    <row r="6219" spans="1:20" ht="13.2" x14ac:dyDescent="0.25">
      <c r="A6219" s="3" t="s">
        <v>13705</v>
      </c>
      <c r="B6219" s="3" t="s">
        <v>29</v>
      </c>
      <c r="C6219" s="3" t="s">
        <v>30</v>
      </c>
      <c r="D6219" s="3" t="s">
        <v>34</v>
      </c>
      <c r="E6219" s="3" t="s">
        <v>17</v>
      </c>
      <c r="F6219" s="4">
        <v>45118.044444444444</v>
      </c>
      <c r="G6219" s="4">
        <v>45118.109027777777</v>
      </c>
      <c r="H6219" s="3">
        <v>93</v>
      </c>
      <c r="I6219" s="3">
        <v>52.23</v>
      </c>
      <c r="J6219" s="3">
        <v>12</v>
      </c>
      <c r="K6219" s="3">
        <v>626.76</v>
      </c>
      <c r="L6219" s="3" t="s">
        <v>27</v>
      </c>
      <c r="M6219" s="5">
        <v>2</v>
      </c>
      <c r="N6219" s="6" t="str">
        <f>IF(ev_charging_network_usage_!$I6219&lt;=10,"Low",IF(ev_charging_network_usage_!$I6219&lt;=30,"Medium","High"))</f>
        <v>High</v>
      </c>
      <c r="O6219" s="6" t="str">
        <f t="shared" si="393"/>
        <v>Low Satisfaction</v>
      </c>
      <c r="P6219" s="6" t="str">
        <f>IF(ev_charging_network_usage_!$H6219&lt;30,"Short Charging",IF(ev_charging_network_usage_!$H6219&lt;=60,"Medium Charging","Long Charging"))</f>
        <v>Long Charging</v>
      </c>
      <c r="Q6219" s="6">
        <f t="shared" si="392"/>
        <v>2</v>
      </c>
      <c r="R6219" s="30">
        <f t="shared" si="390"/>
        <v>4.4444444444444446E-2</v>
      </c>
      <c r="S6219" s="28">
        <f t="shared" si="391"/>
        <v>45118</v>
      </c>
      <c r="T6219" s="28"/>
    </row>
    <row r="6220" spans="1:20" ht="13.2" x14ac:dyDescent="0.25">
      <c r="A6220" s="7" t="s">
        <v>13706</v>
      </c>
      <c r="B6220" s="7" t="s">
        <v>20</v>
      </c>
      <c r="C6220" s="7" t="s">
        <v>21</v>
      </c>
      <c r="D6220" s="7" t="s">
        <v>22</v>
      </c>
      <c r="E6220" s="7" t="s">
        <v>17</v>
      </c>
      <c r="F6220" s="7" t="s">
        <v>13707</v>
      </c>
      <c r="G6220" s="7" t="s">
        <v>13708</v>
      </c>
      <c r="H6220" s="7">
        <v>69</v>
      </c>
      <c r="I6220" s="7">
        <v>5.62</v>
      </c>
      <c r="J6220" s="7">
        <v>12</v>
      </c>
      <c r="K6220" s="7">
        <v>67.44</v>
      </c>
      <c r="L6220" s="7" t="s">
        <v>27</v>
      </c>
      <c r="M6220" s="9">
        <v>5</v>
      </c>
      <c r="N6220" s="6" t="str">
        <f>IF(ev_charging_network_usage_!$I6220&lt;=10,"Low",IF(ev_charging_network_usage_!$I6220&lt;=30,"Medium","High"))</f>
        <v>Low</v>
      </c>
      <c r="O6220" s="6" t="str">
        <f t="shared" si="393"/>
        <v>High Satisfaction</v>
      </c>
      <c r="P6220" s="6" t="str">
        <f>IF(ev_charging_network_usage_!$H6220&lt;30,"Short Charging",IF(ev_charging_network_usage_!$H6220&lt;=60,"Medium Charging","Long Charging"))</f>
        <v>Long Charging</v>
      </c>
      <c r="Q6220" s="6">
        <f t="shared" si="392"/>
        <v>1</v>
      </c>
      <c r="R6220" s="30">
        <f t="shared" si="390"/>
        <v>0.30416666666666664</v>
      </c>
      <c r="S6220" s="28">
        <f t="shared" si="391"/>
        <v>45069</v>
      </c>
      <c r="T6220" s="28"/>
    </row>
    <row r="6221" spans="1:20" ht="13.2" x14ac:dyDescent="0.25">
      <c r="A6221" s="3" t="s">
        <v>13709</v>
      </c>
      <c r="B6221" s="3" t="s">
        <v>59</v>
      </c>
      <c r="C6221" s="3" t="s">
        <v>30</v>
      </c>
      <c r="D6221" s="3" t="s">
        <v>22</v>
      </c>
      <c r="E6221" s="3" t="s">
        <v>17</v>
      </c>
      <c r="F6221" s="3" t="s">
        <v>13710</v>
      </c>
      <c r="G6221" s="3" t="s">
        <v>13711</v>
      </c>
      <c r="H6221" s="3">
        <v>115</v>
      </c>
      <c r="I6221" s="3">
        <v>7.19</v>
      </c>
      <c r="J6221" s="3">
        <v>12</v>
      </c>
      <c r="K6221" s="3">
        <v>86.28</v>
      </c>
      <c r="L6221" s="3" t="s">
        <v>18</v>
      </c>
      <c r="M6221" s="5">
        <v>5</v>
      </c>
      <c r="N6221" s="6" t="str">
        <f>IF(ev_charging_network_usage_!$I6221&lt;=10,"Low",IF(ev_charging_network_usage_!$I6221&lt;=30,"Medium","High"))</f>
        <v>Low</v>
      </c>
      <c r="O6221" s="6" t="str">
        <f t="shared" si="393"/>
        <v>High Satisfaction</v>
      </c>
      <c r="P6221" s="6" t="str">
        <f>IF(ev_charging_network_usage_!$H6221&lt;30,"Short Charging",IF(ev_charging_network_usage_!$H6221&lt;=60,"Medium Charging","Long Charging"))</f>
        <v>Long Charging</v>
      </c>
      <c r="Q6221" s="6">
        <f t="shared" si="392"/>
        <v>2</v>
      </c>
      <c r="R6221" s="30">
        <f t="shared" si="390"/>
        <v>0.53055555555555556</v>
      </c>
      <c r="S6221" s="28">
        <f t="shared" si="391"/>
        <v>45306</v>
      </c>
      <c r="T6221" s="28"/>
    </row>
    <row r="6222" spans="1:20" ht="13.2" x14ac:dyDescent="0.25">
      <c r="A6222" s="7" t="s">
        <v>13712</v>
      </c>
      <c r="B6222" s="7" t="s">
        <v>20</v>
      </c>
      <c r="C6222" s="7" t="s">
        <v>30</v>
      </c>
      <c r="D6222" s="7" t="s">
        <v>16</v>
      </c>
      <c r="E6222" s="7" t="s">
        <v>17</v>
      </c>
      <c r="F6222" s="7" t="s">
        <v>13713</v>
      </c>
      <c r="G6222" s="7" t="s">
        <v>13714</v>
      </c>
      <c r="H6222" s="7">
        <v>107</v>
      </c>
      <c r="I6222" s="7">
        <v>51.39</v>
      </c>
      <c r="J6222" s="7">
        <v>10</v>
      </c>
      <c r="K6222" s="7">
        <v>513.9</v>
      </c>
      <c r="L6222" s="7" t="s">
        <v>27</v>
      </c>
      <c r="M6222" s="9">
        <v>2</v>
      </c>
      <c r="N6222" s="6" t="str">
        <f>IF(ev_charging_network_usage_!$I6222&lt;=10,"Low",IF(ev_charging_network_usage_!$I6222&lt;=30,"Medium","High"))</f>
        <v>High</v>
      </c>
      <c r="O6222" s="6" t="str">
        <f t="shared" si="393"/>
        <v>Low Satisfaction</v>
      </c>
      <c r="P6222" s="6" t="str">
        <f>IF(ev_charging_network_usage_!$H6222&lt;30,"Short Charging",IF(ev_charging_network_usage_!$H6222&lt;=60,"Medium Charging","Long Charging"))</f>
        <v>Long Charging</v>
      </c>
      <c r="Q6222" s="6">
        <f t="shared" si="392"/>
        <v>2</v>
      </c>
      <c r="R6222" s="30">
        <f t="shared" si="390"/>
        <v>0.98263888888888884</v>
      </c>
      <c r="S6222" s="28">
        <f t="shared" si="391"/>
        <v>45590</v>
      </c>
      <c r="T6222" s="28"/>
    </row>
    <row r="6223" spans="1:20" ht="13.2" x14ac:dyDescent="0.25">
      <c r="A6223" s="3" t="s">
        <v>13715</v>
      </c>
      <c r="B6223" s="3" t="s">
        <v>29</v>
      </c>
      <c r="C6223" s="3" t="s">
        <v>21</v>
      </c>
      <c r="D6223" s="3" t="s">
        <v>31</v>
      </c>
      <c r="E6223" s="3" t="s">
        <v>35</v>
      </c>
      <c r="F6223" s="3" t="s">
        <v>13716</v>
      </c>
      <c r="G6223" s="3" t="s">
        <v>13717</v>
      </c>
      <c r="H6223" s="3">
        <v>49</v>
      </c>
      <c r="I6223" s="3">
        <v>24.07</v>
      </c>
      <c r="J6223" s="3">
        <v>8</v>
      </c>
      <c r="K6223" s="3">
        <v>192.56</v>
      </c>
      <c r="L6223" s="3" t="s">
        <v>27</v>
      </c>
      <c r="M6223" s="5">
        <v>1</v>
      </c>
      <c r="N6223" s="6" t="str">
        <f>IF(ev_charging_network_usage_!$I6223&lt;=10,"Low",IF(ev_charging_network_usage_!$I6223&lt;=30,"Medium","High"))</f>
        <v>Medium</v>
      </c>
      <c r="O6223" s="6" t="str">
        <f t="shared" si="393"/>
        <v>Low Satisfaction</v>
      </c>
      <c r="P6223" s="6" t="str">
        <f>IF(ev_charging_network_usage_!$H6223&lt;30,"Short Charging",IF(ev_charging_network_usage_!$H6223&lt;=60,"Medium Charging","Long Charging"))</f>
        <v>Medium Charging</v>
      </c>
      <c r="Q6223" s="6">
        <f t="shared" si="392"/>
        <v>1</v>
      </c>
      <c r="R6223" s="30">
        <f t="shared" si="390"/>
        <v>0.3215277777777778</v>
      </c>
      <c r="S6223" s="28">
        <f t="shared" si="391"/>
        <v>45033</v>
      </c>
      <c r="T6223" s="28"/>
    </row>
    <row r="6224" spans="1:20" ht="13.2" x14ac:dyDescent="0.25">
      <c r="A6224" s="7" t="s">
        <v>13718</v>
      </c>
      <c r="B6224" s="7" t="s">
        <v>20</v>
      </c>
      <c r="C6224" s="7" t="s">
        <v>15</v>
      </c>
      <c r="D6224" s="7" t="s">
        <v>22</v>
      </c>
      <c r="E6224" s="7" t="s">
        <v>17</v>
      </c>
      <c r="F6224" s="7" t="s">
        <v>13719</v>
      </c>
      <c r="G6224" s="7" t="s">
        <v>13720</v>
      </c>
      <c r="H6224" s="7">
        <v>49</v>
      </c>
      <c r="I6224" s="7">
        <v>25.58</v>
      </c>
      <c r="J6224" s="7">
        <v>12</v>
      </c>
      <c r="K6224" s="7">
        <v>306.95999999999998</v>
      </c>
      <c r="L6224" s="7" t="s">
        <v>38</v>
      </c>
      <c r="M6224" s="9">
        <v>3</v>
      </c>
      <c r="N6224" s="6" t="str">
        <f>IF(ev_charging_network_usage_!$I6224&lt;=10,"Low",IF(ev_charging_network_usage_!$I6224&lt;=30,"Medium","High"))</f>
        <v>Medium</v>
      </c>
      <c r="O6224" s="6" t="str">
        <f t="shared" si="393"/>
        <v>Medium Satisfaction</v>
      </c>
      <c r="P6224" s="6" t="str">
        <f>IF(ev_charging_network_usage_!$H6224&lt;30,"Short Charging",IF(ev_charging_network_usage_!$H6224&lt;=60,"Medium Charging","Long Charging"))</f>
        <v>Medium Charging</v>
      </c>
      <c r="Q6224" s="6">
        <f t="shared" si="392"/>
        <v>3</v>
      </c>
      <c r="R6224" s="30">
        <f t="shared" si="390"/>
        <v>0.63680555555555551</v>
      </c>
      <c r="S6224" s="28">
        <f t="shared" si="391"/>
        <v>45579</v>
      </c>
      <c r="T6224" s="28"/>
    </row>
    <row r="6225" spans="1:20" ht="13.2" x14ac:dyDescent="0.25">
      <c r="A6225" s="3" t="s">
        <v>13721</v>
      </c>
      <c r="B6225" s="3" t="s">
        <v>59</v>
      </c>
      <c r="C6225" s="3" t="s">
        <v>21</v>
      </c>
      <c r="D6225" s="3" t="s">
        <v>16</v>
      </c>
      <c r="E6225" s="3" t="s">
        <v>35</v>
      </c>
      <c r="F6225" s="10">
        <v>45211.240972222222</v>
      </c>
      <c r="G6225" s="10">
        <v>45211.310416666667</v>
      </c>
      <c r="H6225" s="3">
        <v>100</v>
      </c>
      <c r="I6225" s="3">
        <v>17.579999999999998</v>
      </c>
      <c r="J6225" s="3">
        <v>15</v>
      </c>
      <c r="K6225" s="3">
        <v>263.7</v>
      </c>
      <c r="L6225" s="3" t="s">
        <v>23</v>
      </c>
      <c r="M6225" s="5">
        <v>3</v>
      </c>
      <c r="N6225" s="6" t="str">
        <f>IF(ev_charging_network_usage_!$I6225&lt;=10,"Low",IF(ev_charging_network_usage_!$I6225&lt;=30,"Medium","High"))</f>
        <v>Medium</v>
      </c>
      <c r="O6225" s="6" t="str">
        <f t="shared" si="393"/>
        <v>Medium Satisfaction</v>
      </c>
      <c r="P6225" s="6" t="str">
        <f>IF(ev_charging_network_usage_!$H6225&lt;30,"Short Charging",IF(ev_charging_network_usage_!$H6225&lt;=60,"Medium Charging","Long Charging"))</f>
        <v>Long Charging</v>
      </c>
      <c r="Q6225" s="6">
        <f t="shared" si="392"/>
        <v>1</v>
      </c>
      <c r="R6225" s="30">
        <f t="shared" si="390"/>
        <v>0.24097222222222223</v>
      </c>
      <c r="S6225" s="28">
        <f t="shared" si="391"/>
        <v>45211</v>
      </c>
      <c r="T6225" s="28"/>
    </row>
    <row r="6226" spans="1:20" ht="13.2" x14ac:dyDescent="0.25">
      <c r="A6226" s="7" t="s">
        <v>13722</v>
      </c>
      <c r="B6226" s="7" t="s">
        <v>43</v>
      </c>
      <c r="C6226" s="7" t="s">
        <v>15</v>
      </c>
      <c r="D6226" s="7" t="s">
        <v>31</v>
      </c>
      <c r="E6226" s="7" t="s">
        <v>17</v>
      </c>
      <c r="F6226" s="8">
        <v>45234.034722222219</v>
      </c>
      <c r="G6226" s="8">
        <v>45234.058333333334</v>
      </c>
      <c r="H6226" s="7">
        <v>34</v>
      </c>
      <c r="I6226" s="7">
        <v>4.37</v>
      </c>
      <c r="J6226" s="7">
        <v>12</v>
      </c>
      <c r="K6226" s="7">
        <v>52.44</v>
      </c>
      <c r="L6226" s="7" t="s">
        <v>23</v>
      </c>
      <c r="M6226" s="9">
        <v>1</v>
      </c>
      <c r="N6226" s="6" t="str">
        <f>IF(ev_charging_network_usage_!$I6226&lt;=10,"Low",IF(ev_charging_network_usage_!$I6226&lt;=30,"Medium","High"))</f>
        <v>Low</v>
      </c>
      <c r="O6226" s="6" t="str">
        <f t="shared" si="393"/>
        <v>Low Satisfaction</v>
      </c>
      <c r="P6226" s="6" t="str">
        <f>IF(ev_charging_network_usage_!$H6226&lt;30,"Short Charging",IF(ev_charging_network_usage_!$H6226&lt;=60,"Medium Charging","Long Charging"))</f>
        <v>Medium Charging</v>
      </c>
      <c r="Q6226" s="6">
        <f t="shared" si="392"/>
        <v>3</v>
      </c>
      <c r="R6226" s="30">
        <f t="shared" si="390"/>
        <v>3.4722222222222224E-2</v>
      </c>
      <c r="S6226" s="28">
        <f t="shared" si="391"/>
        <v>45234</v>
      </c>
      <c r="T6226" s="28"/>
    </row>
    <row r="6227" spans="1:20" ht="13.2" x14ac:dyDescent="0.25">
      <c r="A6227" s="3" t="s">
        <v>13723</v>
      </c>
      <c r="B6227" s="3" t="s">
        <v>55</v>
      </c>
      <c r="C6227" s="3" t="s">
        <v>21</v>
      </c>
      <c r="D6227" s="3" t="s">
        <v>22</v>
      </c>
      <c r="E6227" s="3" t="s">
        <v>17</v>
      </c>
      <c r="F6227" s="4">
        <v>45234.948611111111</v>
      </c>
      <c r="G6227" s="4">
        <v>45234.964583333334</v>
      </c>
      <c r="H6227" s="3">
        <v>23</v>
      </c>
      <c r="I6227" s="3">
        <v>13.3</v>
      </c>
      <c r="J6227" s="3">
        <v>10</v>
      </c>
      <c r="K6227" s="3">
        <v>133</v>
      </c>
      <c r="L6227" s="3" t="s">
        <v>38</v>
      </c>
      <c r="M6227" s="5">
        <v>4</v>
      </c>
      <c r="N6227" s="6" t="str">
        <f>IF(ev_charging_network_usage_!$I6227&lt;=10,"Low",IF(ev_charging_network_usage_!$I6227&lt;=30,"Medium","High"))</f>
        <v>Medium</v>
      </c>
      <c r="O6227" s="6" t="str">
        <f t="shared" si="393"/>
        <v>Medium Satisfaction</v>
      </c>
      <c r="P6227" s="6" t="str">
        <f>IF(ev_charging_network_usage_!$H6227&lt;30,"Short Charging",IF(ev_charging_network_usage_!$H6227&lt;=60,"Medium Charging","Long Charging"))</f>
        <v>Short Charging</v>
      </c>
      <c r="Q6227" s="6">
        <f t="shared" si="392"/>
        <v>1</v>
      </c>
      <c r="R6227" s="30">
        <f t="shared" si="390"/>
        <v>0.94861111111111107</v>
      </c>
      <c r="S6227" s="28">
        <f t="shared" si="391"/>
        <v>45234</v>
      </c>
      <c r="T6227" s="28"/>
    </row>
    <row r="6228" spans="1:20" ht="13.2" x14ac:dyDescent="0.25">
      <c r="A6228" s="7" t="s">
        <v>13724</v>
      </c>
      <c r="B6228" s="7" t="s">
        <v>43</v>
      </c>
      <c r="C6228" s="7" t="s">
        <v>21</v>
      </c>
      <c r="D6228" s="7" t="s">
        <v>16</v>
      </c>
      <c r="E6228" s="7" t="s">
        <v>17</v>
      </c>
      <c r="F6228" s="8">
        <v>45051.540972222225</v>
      </c>
      <c r="G6228" s="8">
        <v>45051.57916666667</v>
      </c>
      <c r="H6228" s="7">
        <v>55</v>
      </c>
      <c r="I6228" s="7">
        <v>27.1</v>
      </c>
      <c r="J6228" s="7">
        <v>10</v>
      </c>
      <c r="K6228" s="7">
        <v>271</v>
      </c>
      <c r="L6228" s="7" t="s">
        <v>23</v>
      </c>
      <c r="M6228" s="9">
        <v>5</v>
      </c>
      <c r="N6228" s="6" t="str">
        <f>IF(ev_charging_network_usage_!$I6228&lt;=10,"Low",IF(ev_charging_network_usage_!$I6228&lt;=30,"Medium","High"))</f>
        <v>Medium</v>
      </c>
      <c r="O6228" s="6" t="str">
        <f t="shared" si="393"/>
        <v>High Satisfaction</v>
      </c>
      <c r="P6228" s="6" t="str">
        <f>IF(ev_charging_network_usage_!$H6228&lt;30,"Short Charging",IF(ev_charging_network_usage_!$H6228&lt;=60,"Medium Charging","Long Charging"))</f>
        <v>Medium Charging</v>
      </c>
      <c r="Q6228" s="6">
        <f t="shared" si="392"/>
        <v>1</v>
      </c>
      <c r="R6228" s="30">
        <f t="shared" si="390"/>
        <v>0.54097222222222219</v>
      </c>
      <c r="S6228" s="28">
        <f t="shared" si="391"/>
        <v>45051</v>
      </c>
      <c r="T6228" s="28"/>
    </row>
    <row r="6229" spans="1:20" ht="13.2" x14ac:dyDescent="0.25">
      <c r="A6229" s="3" t="s">
        <v>13725</v>
      </c>
      <c r="B6229" s="3" t="s">
        <v>59</v>
      </c>
      <c r="C6229" s="3" t="s">
        <v>15</v>
      </c>
      <c r="D6229" s="3" t="s">
        <v>31</v>
      </c>
      <c r="E6229" s="3" t="s">
        <v>35</v>
      </c>
      <c r="F6229" s="4">
        <v>45200.799305555556</v>
      </c>
      <c r="G6229" s="4">
        <v>45200.836111111108</v>
      </c>
      <c r="H6229" s="3">
        <v>53</v>
      </c>
      <c r="I6229" s="3">
        <v>55.78</v>
      </c>
      <c r="J6229" s="3">
        <v>8</v>
      </c>
      <c r="K6229" s="3">
        <v>446.24</v>
      </c>
      <c r="L6229" s="3" t="s">
        <v>18</v>
      </c>
      <c r="M6229" s="5">
        <v>5</v>
      </c>
      <c r="N6229" s="6" t="str">
        <f>IF(ev_charging_network_usage_!$I6229&lt;=10,"Low",IF(ev_charging_network_usage_!$I6229&lt;=30,"Medium","High"))</f>
        <v>High</v>
      </c>
      <c r="O6229" s="6" t="str">
        <f t="shared" si="393"/>
        <v>High Satisfaction</v>
      </c>
      <c r="P6229" s="6" t="str">
        <f>IF(ev_charging_network_usage_!$H6229&lt;30,"Short Charging",IF(ev_charging_network_usage_!$H6229&lt;=60,"Medium Charging","Long Charging"))</f>
        <v>Medium Charging</v>
      </c>
      <c r="Q6229" s="6">
        <f t="shared" si="392"/>
        <v>3</v>
      </c>
      <c r="R6229" s="30">
        <f t="shared" si="390"/>
        <v>0.7993055555555556</v>
      </c>
      <c r="S6229" s="28">
        <f t="shared" si="391"/>
        <v>45200</v>
      </c>
      <c r="T6229" s="28"/>
    </row>
    <row r="6230" spans="1:20" ht="13.2" x14ac:dyDescent="0.25">
      <c r="A6230" s="7" t="s">
        <v>13726</v>
      </c>
      <c r="B6230" s="7" t="s">
        <v>29</v>
      </c>
      <c r="C6230" s="7" t="s">
        <v>15</v>
      </c>
      <c r="D6230" s="7" t="s">
        <v>16</v>
      </c>
      <c r="E6230" s="7" t="s">
        <v>35</v>
      </c>
      <c r="F6230" s="7" t="s">
        <v>13727</v>
      </c>
      <c r="G6230" s="7" t="s">
        <v>13728</v>
      </c>
      <c r="H6230" s="7">
        <v>33</v>
      </c>
      <c r="I6230" s="7">
        <v>38.31</v>
      </c>
      <c r="J6230" s="7">
        <v>8</v>
      </c>
      <c r="K6230" s="7">
        <v>306.48</v>
      </c>
      <c r="L6230" s="7" t="s">
        <v>23</v>
      </c>
      <c r="M6230" s="9">
        <v>4</v>
      </c>
      <c r="N6230" s="6" t="str">
        <f>IF(ev_charging_network_usage_!$I6230&lt;=10,"Low",IF(ev_charging_network_usage_!$I6230&lt;=30,"Medium","High"))</f>
        <v>High</v>
      </c>
      <c r="O6230" s="6" t="str">
        <f t="shared" si="393"/>
        <v>Medium Satisfaction</v>
      </c>
      <c r="P6230" s="6" t="str">
        <f>IF(ev_charging_network_usage_!$H6230&lt;30,"Short Charging",IF(ev_charging_network_usage_!$H6230&lt;=60,"Medium Charging","Long Charging"))</f>
        <v>Medium Charging</v>
      </c>
      <c r="Q6230" s="6">
        <f t="shared" si="392"/>
        <v>3</v>
      </c>
      <c r="R6230" s="30">
        <f t="shared" si="390"/>
        <v>0.80625000000000002</v>
      </c>
      <c r="S6230" s="28">
        <f t="shared" si="391"/>
        <v>45316</v>
      </c>
      <c r="T6230" s="28"/>
    </row>
    <row r="6231" spans="1:20" ht="13.2" x14ac:dyDescent="0.25">
      <c r="A6231" s="3" t="s">
        <v>13729</v>
      </c>
      <c r="B6231" s="3" t="s">
        <v>29</v>
      </c>
      <c r="C6231" s="3" t="s">
        <v>30</v>
      </c>
      <c r="D6231" s="3" t="s">
        <v>34</v>
      </c>
      <c r="E6231" s="3" t="s">
        <v>17</v>
      </c>
      <c r="F6231" s="3" t="s">
        <v>13730</v>
      </c>
      <c r="G6231" s="3" t="s">
        <v>13731</v>
      </c>
      <c r="H6231" s="3">
        <v>44</v>
      </c>
      <c r="I6231" s="3">
        <v>5.44</v>
      </c>
      <c r="J6231" s="3">
        <v>15</v>
      </c>
      <c r="K6231" s="3">
        <v>81.599999999999994</v>
      </c>
      <c r="L6231" s="3" t="s">
        <v>23</v>
      </c>
      <c r="M6231" s="5">
        <v>4</v>
      </c>
      <c r="N6231" s="6" t="str">
        <f>IF(ev_charging_network_usage_!$I6231&lt;=10,"Low",IF(ev_charging_network_usage_!$I6231&lt;=30,"Medium","High"))</f>
        <v>Low</v>
      </c>
      <c r="O6231" s="6" t="str">
        <f t="shared" si="393"/>
        <v>Medium Satisfaction</v>
      </c>
      <c r="P6231" s="6" t="str">
        <f>IF(ev_charging_network_usage_!$H6231&lt;30,"Short Charging",IF(ev_charging_network_usage_!$H6231&lt;=60,"Medium Charging","Long Charging"))</f>
        <v>Medium Charging</v>
      </c>
      <c r="Q6231" s="6">
        <f t="shared" si="392"/>
        <v>2</v>
      </c>
      <c r="R6231" s="30">
        <f t="shared" si="390"/>
        <v>0.54027777777777775</v>
      </c>
      <c r="S6231" s="28">
        <f t="shared" si="391"/>
        <v>45554</v>
      </c>
      <c r="T6231" s="28"/>
    </row>
    <row r="6232" spans="1:20" ht="13.2" x14ac:dyDescent="0.25">
      <c r="A6232" s="7" t="s">
        <v>13732</v>
      </c>
      <c r="B6232" s="7" t="s">
        <v>20</v>
      </c>
      <c r="C6232" s="7" t="s">
        <v>21</v>
      </c>
      <c r="D6232" s="7" t="s">
        <v>34</v>
      </c>
      <c r="E6232" s="7" t="s">
        <v>17</v>
      </c>
      <c r="F6232" s="8">
        <v>45542.415277777778</v>
      </c>
      <c r="G6232" s="8">
        <v>45542.478472222225</v>
      </c>
      <c r="H6232" s="7">
        <v>91</v>
      </c>
      <c r="I6232" s="7">
        <v>44.61</v>
      </c>
      <c r="J6232" s="7">
        <v>10</v>
      </c>
      <c r="K6232" s="7">
        <v>446.1</v>
      </c>
      <c r="L6232" s="7" t="s">
        <v>27</v>
      </c>
      <c r="M6232" s="9">
        <v>2</v>
      </c>
      <c r="N6232" s="6" t="str">
        <f>IF(ev_charging_network_usage_!$I6232&lt;=10,"Low",IF(ev_charging_network_usage_!$I6232&lt;=30,"Medium","High"))</f>
        <v>High</v>
      </c>
      <c r="O6232" s="6" t="str">
        <f t="shared" si="393"/>
        <v>Low Satisfaction</v>
      </c>
      <c r="P6232" s="6" t="str">
        <f>IF(ev_charging_network_usage_!$H6232&lt;30,"Short Charging",IF(ev_charging_network_usage_!$H6232&lt;=60,"Medium Charging","Long Charging"))</f>
        <v>Long Charging</v>
      </c>
      <c r="Q6232" s="6">
        <f t="shared" si="392"/>
        <v>1</v>
      </c>
      <c r="R6232" s="30">
        <f t="shared" si="390"/>
        <v>0.4152777777777778</v>
      </c>
      <c r="S6232" s="28">
        <f t="shared" si="391"/>
        <v>45542</v>
      </c>
      <c r="T6232" s="28"/>
    </row>
    <row r="6233" spans="1:20" ht="13.2" x14ac:dyDescent="0.25">
      <c r="A6233" s="3" t="s">
        <v>13733</v>
      </c>
      <c r="B6233" s="3" t="s">
        <v>78</v>
      </c>
      <c r="C6233" s="3" t="s">
        <v>21</v>
      </c>
      <c r="D6233" s="3" t="s">
        <v>34</v>
      </c>
      <c r="E6233" s="3" t="s">
        <v>17</v>
      </c>
      <c r="F6233" s="3" t="s">
        <v>13734</v>
      </c>
      <c r="G6233" s="3" t="s">
        <v>13735</v>
      </c>
      <c r="H6233" s="3">
        <v>34</v>
      </c>
      <c r="I6233" s="3">
        <v>8.16</v>
      </c>
      <c r="J6233" s="3">
        <v>10</v>
      </c>
      <c r="K6233" s="3">
        <v>81.599999999999994</v>
      </c>
      <c r="L6233" s="3" t="s">
        <v>38</v>
      </c>
      <c r="M6233" s="5">
        <v>4</v>
      </c>
      <c r="N6233" s="6" t="str">
        <f>IF(ev_charging_network_usage_!$I6233&lt;=10,"Low",IF(ev_charging_network_usage_!$I6233&lt;=30,"Medium","High"))</f>
        <v>Low</v>
      </c>
      <c r="O6233" s="6" t="str">
        <f t="shared" si="393"/>
        <v>Medium Satisfaction</v>
      </c>
      <c r="P6233" s="6" t="str">
        <f>IF(ev_charging_network_usage_!$H6233&lt;30,"Short Charging",IF(ev_charging_network_usage_!$H6233&lt;=60,"Medium Charging","Long Charging"))</f>
        <v>Medium Charging</v>
      </c>
      <c r="Q6233" s="6">
        <f t="shared" si="392"/>
        <v>1</v>
      </c>
      <c r="R6233" s="30">
        <f t="shared" si="390"/>
        <v>0.8930555555555556</v>
      </c>
      <c r="S6233" s="28">
        <f t="shared" si="391"/>
        <v>45285</v>
      </c>
      <c r="T6233" s="28"/>
    </row>
    <row r="6234" spans="1:20" ht="13.2" x14ac:dyDescent="0.25">
      <c r="A6234" s="7" t="s">
        <v>13736</v>
      </c>
      <c r="B6234" s="7" t="s">
        <v>48</v>
      </c>
      <c r="C6234" s="7" t="s">
        <v>30</v>
      </c>
      <c r="D6234" s="7" t="s">
        <v>22</v>
      </c>
      <c r="E6234" s="7" t="s">
        <v>35</v>
      </c>
      <c r="F6234" s="8">
        <v>45140.934027777781</v>
      </c>
      <c r="G6234" s="8">
        <v>45171.011805555558</v>
      </c>
      <c r="H6234" s="7">
        <v>112</v>
      </c>
      <c r="I6234" s="7">
        <v>33.520000000000003</v>
      </c>
      <c r="J6234" s="7">
        <v>15</v>
      </c>
      <c r="K6234" s="7">
        <v>502.8</v>
      </c>
      <c r="L6234" s="7" t="s">
        <v>38</v>
      </c>
      <c r="M6234" s="9">
        <v>2</v>
      </c>
      <c r="N6234" s="6" t="str">
        <f>IF(ev_charging_network_usage_!$I6234&lt;=10,"Low",IF(ev_charging_network_usage_!$I6234&lt;=30,"Medium","High"))</f>
        <v>High</v>
      </c>
      <c r="O6234" s="6" t="str">
        <f t="shared" si="393"/>
        <v>Low Satisfaction</v>
      </c>
      <c r="P6234" s="6" t="str">
        <f>IF(ev_charging_network_usage_!$H6234&lt;30,"Short Charging",IF(ev_charging_network_usage_!$H6234&lt;=60,"Medium Charging","Long Charging"))</f>
        <v>Long Charging</v>
      </c>
      <c r="Q6234" s="6">
        <f t="shared" si="392"/>
        <v>2</v>
      </c>
      <c r="R6234" s="30">
        <f t="shared" si="390"/>
        <v>0.93402777777777779</v>
      </c>
      <c r="S6234" s="28">
        <f t="shared" si="391"/>
        <v>45140</v>
      </c>
      <c r="T6234" s="28"/>
    </row>
    <row r="6235" spans="1:20" ht="13.2" x14ac:dyDescent="0.25">
      <c r="A6235" s="3" t="s">
        <v>13737</v>
      </c>
      <c r="B6235" s="3" t="s">
        <v>59</v>
      </c>
      <c r="C6235" s="3" t="s">
        <v>30</v>
      </c>
      <c r="D6235" s="3" t="s">
        <v>34</v>
      </c>
      <c r="E6235" s="3" t="s">
        <v>17</v>
      </c>
      <c r="F6235" s="4">
        <v>45545.01666666667</v>
      </c>
      <c r="G6235" s="4">
        <v>45545.099305555559</v>
      </c>
      <c r="H6235" s="3">
        <v>119</v>
      </c>
      <c r="I6235" s="3">
        <v>20.64</v>
      </c>
      <c r="J6235" s="3">
        <v>8</v>
      </c>
      <c r="K6235" s="3">
        <v>165.12</v>
      </c>
      <c r="L6235" s="3" t="s">
        <v>38</v>
      </c>
      <c r="M6235" s="5">
        <v>4</v>
      </c>
      <c r="N6235" s="6" t="str">
        <f>IF(ev_charging_network_usage_!$I6235&lt;=10,"Low",IF(ev_charging_network_usage_!$I6235&lt;=30,"Medium","High"))</f>
        <v>Medium</v>
      </c>
      <c r="O6235" s="6" t="str">
        <f t="shared" si="393"/>
        <v>Medium Satisfaction</v>
      </c>
      <c r="P6235" s="6" t="str">
        <f>IF(ev_charging_network_usage_!$H6235&lt;30,"Short Charging",IF(ev_charging_network_usage_!$H6235&lt;=60,"Medium Charging","Long Charging"))</f>
        <v>Long Charging</v>
      </c>
      <c r="Q6235" s="6">
        <f t="shared" si="392"/>
        <v>2</v>
      </c>
      <c r="R6235" s="30">
        <f t="shared" si="390"/>
        <v>1.6666666666666666E-2</v>
      </c>
      <c r="S6235" s="28">
        <f t="shared" si="391"/>
        <v>45545</v>
      </c>
      <c r="T6235" s="28"/>
    </row>
    <row r="6236" spans="1:20" ht="13.2" x14ac:dyDescent="0.25">
      <c r="A6236" s="7" t="s">
        <v>13738</v>
      </c>
      <c r="B6236" s="7" t="s">
        <v>29</v>
      </c>
      <c r="C6236" s="7" t="s">
        <v>21</v>
      </c>
      <c r="D6236" s="7" t="s">
        <v>16</v>
      </c>
      <c r="E6236" s="7" t="s">
        <v>35</v>
      </c>
      <c r="F6236" s="7" t="s">
        <v>13739</v>
      </c>
      <c r="G6236" s="7" t="s">
        <v>13740</v>
      </c>
      <c r="H6236" s="7">
        <v>34</v>
      </c>
      <c r="I6236" s="7">
        <v>22.74</v>
      </c>
      <c r="J6236" s="7">
        <v>8</v>
      </c>
      <c r="K6236" s="7">
        <v>181.92</v>
      </c>
      <c r="L6236" s="7" t="s">
        <v>23</v>
      </c>
      <c r="M6236" s="9">
        <v>5</v>
      </c>
      <c r="N6236" s="6" t="str">
        <f>IF(ev_charging_network_usage_!$I6236&lt;=10,"Low",IF(ev_charging_network_usage_!$I6236&lt;=30,"Medium","High"))</f>
        <v>Medium</v>
      </c>
      <c r="O6236" s="6" t="str">
        <f t="shared" si="393"/>
        <v>High Satisfaction</v>
      </c>
      <c r="P6236" s="6" t="str">
        <f>IF(ev_charging_network_usage_!$H6236&lt;30,"Short Charging",IF(ev_charging_network_usage_!$H6236&lt;=60,"Medium Charging","Long Charging"))</f>
        <v>Medium Charging</v>
      </c>
      <c r="Q6236" s="6">
        <f t="shared" si="392"/>
        <v>1</v>
      </c>
      <c r="R6236" s="30">
        <f t="shared" si="390"/>
        <v>0.26527777777777778</v>
      </c>
      <c r="S6236" s="28">
        <f t="shared" si="391"/>
        <v>45462</v>
      </c>
      <c r="T6236" s="28"/>
    </row>
    <row r="6237" spans="1:20" ht="13.2" x14ac:dyDescent="0.25">
      <c r="A6237" s="3" t="s">
        <v>13741</v>
      </c>
      <c r="B6237" s="3" t="s">
        <v>14</v>
      </c>
      <c r="C6237" s="3" t="s">
        <v>15</v>
      </c>
      <c r="D6237" s="3" t="s">
        <v>16</v>
      </c>
      <c r="E6237" s="3" t="s">
        <v>17</v>
      </c>
      <c r="F6237" s="4">
        <v>45571.811805555553</v>
      </c>
      <c r="G6237" s="4">
        <v>45571.886111111111</v>
      </c>
      <c r="H6237" s="3">
        <v>107</v>
      </c>
      <c r="I6237" s="3">
        <v>37.67</v>
      </c>
      <c r="J6237" s="3">
        <v>12</v>
      </c>
      <c r="K6237" s="3">
        <v>452.04</v>
      </c>
      <c r="L6237" s="3" t="s">
        <v>38</v>
      </c>
      <c r="M6237" s="5">
        <v>3</v>
      </c>
      <c r="N6237" s="6" t="str">
        <f>IF(ev_charging_network_usage_!$I6237&lt;=10,"Low",IF(ev_charging_network_usage_!$I6237&lt;=30,"Medium","High"))</f>
        <v>High</v>
      </c>
      <c r="O6237" s="6" t="str">
        <f t="shared" si="393"/>
        <v>Medium Satisfaction</v>
      </c>
      <c r="P6237" s="6" t="str">
        <f>IF(ev_charging_network_usage_!$H6237&lt;30,"Short Charging",IF(ev_charging_network_usage_!$H6237&lt;=60,"Medium Charging","Long Charging"))</f>
        <v>Long Charging</v>
      </c>
      <c r="Q6237" s="6">
        <f t="shared" si="392"/>
        <v>3</v>
      </c>
      <c r="R6237" s="30">
        <f t="shared" si="390"/>
        <v>0.81180555555555556</v>
      </c>
      <c r="S6237" s="28">
        <f t="shared" si="391"/>
        <v>45571</v>
      </c>
      <c r="T6237" s="28"/>
    </row>
    <row r="6238" spans="1:20" ht="13.2" x14ac:dyDescent="0.25">
      <c r="A6238" s="7" t="s">
        <v>13742</v>
      </c>
      <c r="B6238" s="7" t="s">
        <v>55</v>
      </c>
      <c r="C6238" s="7" t="s">
        <v>30</v>
      </c>
      <c r="D6238" s="7" t="s">
        <v>22</v>
      </c>
      <c r="E6238" s="7" t="s">
        <v>35</v>
      </c>
      <c r="F6238" s="7" t="s">
        <v>13743</v>
      </c>
      <c r="G6238" s="7" t="s">
        <v>13744</v>
      </c>
      <c r="H6238" s="7">
        <v>111</v>
      </c>
      <c r="I6238" s="7">
        <v>52.92</v>
      </c>
      <c r="J6238" s="7">
        <v>10</v>
      </c>
      <c r="K6238" s="7">
        <v>529.20000000000005</v>
      </c>
      <c r="L6238" s="7" t="s">
        <v>23</v>
      </c>
      <c r="M6238" s="9">
        <v>5</v>
      </c>
      <c r="N6238" s="6" t="str">
        <f>IF(ev_charging_network_usage_!$I6238&lt;=10,"Low",IF(ev_charging_network_usage_!$I6238&lt;=30,"Medium","High"))</f>
        <v>High</v>
      </c>
      <c r="O6238" s="6" t="str">
        <f t="shared" si="393"/>
        <v>High Satisfaction</v>
      </c>
      <c r="P6238" s="6" t="str">
        <f>IF(ev_charging_network_usage_!$H6238&lt;30,"Short Charging",IF(ev_charging_network_usage_!$H6238&lt;=60,"Medium Charging","Long Charging"))</f>
        <v>Long Charging</v>
      </c>
      <c r="Q6238" s="6">
        <f t="shared" si="392"/>
        <v>2</v>
      </c>
      <c r="R6238" s="30">
        <f t="shared" si="390"/>
        <v>0.53263888888888888</v>
      </c>
      <c r="S6238" s="28">
        <f t="shared" si="391"/>
        <v>45433</v>
      </c>
      <c r="T6238" s="28"/>
    </row>
    <row r="6239" spans="1:20" ht="13.2" x14ac:dyDescent="0.25">
      <c r="A6239" s="3" t="s">
        <v>13745</v>
      </c>
      <c r="B6239" s="3" t="s">
        <v>48</v>
      </c>
      <c r="C6239" s="3" t="s">
        <v>30</v>
      </c>
      <c r="D6239" s="3" t="s">
        <v>16</v>
      </c>
      <c r="E6239" s="3" t="s">
        <v>17</v>
      </c>
      <c r="F6239" s="4">
        <v>45116.134027777778</v>
      </c>
      <c r="G6239" s="4">
        <v>45116.177777777775</v>
      </c>
      <c r="H6239" s="3">
        <v>63</v>
      </c>
      <c r="I6239" s="3">
        <v>25.21</v>
      </c>
      <c r="J6239" s="3">
        <v>10</v>
      </c>
      <c r="K6239" s="3">
        <v>252.1</v>
      </c>
      <c r="L6239" s="3" t="s">
        <v>23</v>
      </c>
      <c r="M6239" s="5">
        <v>4</v>
      </c>
      <c r="N6239" s="6" t="str">
        <f>IF(ev_charging_network_usage_!$I6239&lt;=10,"Low",IF(ev_charging_network_usage_!$I6239&lt;=30,"Medium","High"))</f>
        <v>Medium</v>
      </c>
      <c r="O6239" s="6" t="str">
        <f t="shared" si="393"/>
        <v>Medium Satisfaction</v>
      </c>
      <c r="P6239" s="6" t="str">
        <f>IF(ev_charging_network_usage_!$H6239&lt;30,"Short Charging",IF(ev_charging_network_usage_!$H6239&lt;=60,"Medium Charging","Long Charging"))</f>
        <v>Long Charging</v>
      </c>
      <c r="Q6239" s="6">
        <f t="shared" si="392"/>
        <v>2</v>
      </c>
      <c r="R6239" s="30">
        <f t="shared" si="390"/>
        <v>0.13402777777777777</v>
      </c>
      <c r="S6239" s="28">
        <f t="shared" si="391"/>
        <v>45116</v>
      </c>
      <c r="T6239" s="28"/>
    </row>
    <row r="6240" spans="1:20" ht="13.2" x14ac:dyDescent="0.25">
      <c r="A6240" s="7" t="s">
        <v>13746</v>
      </c>
      <c r="B6240" s="7" t="s">
        <v>48</v>
      </c>
      <c r="C6240" s="7" t="s">
        <v>30</v>
      </c>
      <c r="D6240" s="7" t="s">
        <v>31</v>
      </c>
      <c r="E6240" s="7" t="s">
        <v>35</v>
      </c>
      <c r="F6240" s="7" t="s">
        <v>13747</v>
      </c>
      <c r="G6240" s="7" t="s">
        <v>13748</v>
      </c>
      <c r="H6240" s="7">
        <v>35</v>
      </c>
      <c r="I6240" s="7">
        <v>42.8</v>
      </c>
      <c r="J6240" s="7">
        <v>10</v>
      </c>
      <c r="K6240" s="7">
        <v>428</v>
      </c>
      <c r="L6240" s="7" t="s">
        <v>27</v>
      </c>
      <c r="M6240" s="9">
        <v>2</v>
      </c>
      <c r="N6240" s="6" t="str">
        <f>IF(ev_charging_network_usage_!$I6240&lt;=10,"Low",IF(ev_charging_network_usage_!$I6240&lt;=30,"Medium","High"))</f>
        <v>High</v>
      </c>
      <c r="O6240" s="6" t="str">
        <f t="shared" si="393"/>
        <v>Low Satisfaction</v>
      </c>
      <c r="P6240" s="6" t="str">
        <f>IF(ev_charging_network_usage_!$H6240&lt;30,"Short Charging",IF(ev_charging_network_usage_!$H6240&lt;=60,"Medium Charging","Long Charging"))</f>
        <v>Medium Charging</v>
      </c>
      <c r="Q6240" s="6">
        <f t="shared" si="392"/>
        <v>2</v>
      </c>
      <c r="R6240" s="30">
        <f t="shared" si="390"/>
        <v>0.22500000000000001</v>
      </c>
      <c r="S6240" s="28">
        <f t="shared" si="391"/>
        <v>45162</v>
      </c>
      <c r="T6240" s="28"/>
    </row>
    <row r="6241" spans="1:20" ht="13.2" x14ac:dyDescent="0.25">
      <c r="A6241" s="3" t="s">
        <v>13749</v>
      </c>
      <c r="B6241" s="3" t="s">
        <v>43</v>
      </c>
      <c r="C6241" s="3" t="s">
        <v>15</v>
      </c>
      <c r="D6241" s="3" t="s">
        <v>16</v>
      </c>
      <c r="E6241" s="3" t="s">
        <v>35</v>
      </c>
      <c r="F6241" s="4">
        <v>45393.402777777781</v>
      </c>
      <c r="G6241" s="4">
        <v>45393.439583333333</v>
      </c>
      <c r="H6241" s="3">
        <v>53</v>
      </c>
      <c r="I6241" s="3">
        <v>5.92</v>
      </c>
      <c r="J6241" s="3">
        <v>10</v>
      </c>
      <c r="K6241" s="3">
        <v>59.2</v>
      </c>
      <c r="L6241" s="3" t="s">
        <v>18</v>
      </c>
      <c r="M6241" s="5">
        <v>3</v>
      </c>
      <c r="N6241" s="6" t="str">
        <f>IF(ev_charging_network_usage_!$I6241&lt;=10,"Low",IF(ev_charging_network_usage_!$I6241&lt;=30,"Medium","High"))</f>
        <v>Low</v>
      </c>
      <c r="O6241" s="6" t="str">
        <f t="shared" si="393"/>
        <v>Medium Satisfaction</v>
      </c>
      <c r="P6241" s="6" t="str">
        <f>IF(ev_charging_network_usage_!$H6241&lt;30,"Short Charging",IF(ev_charging_network_usage_!$H6241&lt;=60,"Medium Charging","Long Charging"))</f>
        <v>Medium Charging</v>
      </c>
      <c r="Q6241" s="6">
        <f t="shared" si="392"/>
        <v>3</v>
      </c>
      <c r="R6241" s="30">
        <f t="shared" si="390"/>
        <v>0.40277777777777779</v>
      </c>
      <c r="S6241" s="28">
        <f t="shared" si="391"/>
        <v>45393</v>
      </c>
      <c r="T6241" s="28"/>
    </row>
    <row r="6242" spans="1:20" ht="13.2" x14ac:dyDescent="0.25">
      <c r="A6242" s="7" t="s">
        <v>13750</v>
      </c>
      <c r="B6242" s="7" t="s">
        <v>29</v>
      </c>
      <c r="C6242" s="7" t="s">
        <v>30</v>
      </c>
      <c r="D6242" s="7" t="s">
        <v>22</v>
      </c>
      <c r="E6242" s="7" t="s">
        <v>35</v>
      </c>
      <c r="F6242" s="7" t="s">
        <v>13751</v>
      </c>
      <c r="G6242" s="7" t="s">
        <v>13752</v>
      </c>
      <c r="H6242" s="7">
        <v>23</v>
      </c>
      <c r="I6242" s="7">
        <v>7.18</v>
      </c>
      <c r="J6242" s="7">
        <v>15</v>
      </c>
      <c r="K6242" s="7">
        <v>107.7</v>
      </c>
      <c r="L6242" s="7" t="s">
        <v>27</v>
      </c>
      <c r="M6242" s="9">
        <v>3</v>
      </c>
      <c r="N6242" s="6" t="str">
        <f>IF(ev_charging_network_usage_!$I6242&lt;=10,"Low",IF(ev_charging_network_usage_!$I6242&lt;=30,"Medium","High"))</f>
        <v>Low</v>
      </c>
      <c r="O6242" s="6" t="str">
        <f t="shared" si="393"/>
        <v>Medium Satisfaction</v>
      </c>
      <c r="P6242" s="6" t="str">
        <f>IF(ev_charging_network_usage_!$H6242&lt;30,"Short Charging",IF(ev_charging_network_usage_!$H6242&lt;=60,"Medium Charging","Long Charging"))</f>
        <v>Short Charging</v>
      </c>
      <c r="Q6242" s="6">
        <f t="shared" si="392"/>
        <v>2</v>
      </c>
      <c r="R6242" s="30">
        <f t="shared" si="390"/>
        <v>0.69861111111111107</v>
      </c>
      <c r="S6242" s="28">
        <f t="shared" si="391"/>
        <v>45500</v>
      </c>
      <c r="T6242" s="28"/>
    </row>
    <row r="6243" spans="1:20" ht="13.2" x14ac:dyDescent="0.25">
      <c r="A6243" s="3" t="s">
        <v>13753</v>
      </c>
      <c r="B6243" s="3" t="s">
        <v>48</v>
      </c>
      <c r="C6243" s="3" t="s">
        <v>15</v>
      </c>
      <c r="D6243" s="3" t="s">
        <v>16</v>
      </c>
      <c r="E6243" s="3" t="s">
        <v>17</v>
      </c>
      <c r="F6243" s="3" t="s">
        <v>13754</v>
      </c>
      <c r="G6243" s="3" t="s">
        <v>13755</v>
      </c>
      <c r="H6243" s="3">
        <v>107</v>
      </c>
      <c r="I6243" s="3">
        <v>8.5500000000000007</v>
      </c>
      <c r="J6243" s="3">
        <v>8</v>
      </c>
      <c r="K6243" s="3">
        <v>68.400000000000006</v>
      </c>
      <c r="L6243" s="3" t="s">
        <v>27</v>
      </c>
      <c r="M6243" s="5">
        <v>5</v>
      </c>
      <c r="N6243" s="6" t="str">
        <f>IF(ev_charging_network_usage_!$I6243&lt;=10,"Low",IF(ev_charging_network_usage_!$I6243&lt;=30,"Medium","High"))</f>
        <v>Low</v>
      </c>
      <c r="O6243" s="6" t="str">
        <f t="shared" si="393"/>
        <v>High Satisfaction</v>
      </c>
      <c r="P6243" s="6" t="str">
        <f>IF(ev_charging_network_usage_!$H6243&lt;30,"Short Charging",IF(ev_charging_network_usage_!$H6243&lt;=60,"Medium Charging","Long Charging"))</f>
        <v>Long Charging</v>
      </c>
      <c r="Q6243" s="6">
        <f t="shared" si="392"/>
        <v>3</v>
      </c>
      <c r="R6243" s="30">
        <f t="shared" si="390"/>
        <v>0.98124999999999996</v>
      </c>
      <c r="S6243" s="28">
        <f t="shared" si="391"/>
        <v>45159</v>
      </c>
      <c r="T6243" s="28"/>
    </row>
    <row r="6244" spans="1:20" ht="13.2" x14ac:dyDescent="0.25">
      <c r="A6244" s="7" t="s">
        <v>13756</v>
      </c>
      <c r="B6244" s="7" t="s">
        <v>55</v>
      </c>
      <c r="C6244" s="7" t="s">
        <v>30</v>
      </c>
      <c r="D6244" s="7" t="s">
        <v>16</v>
      </c>
      <c r="E6244" s="7" t="s">
        <v>17</v>
      </c>
      <c r="F6244" s="8">
        <v>45019.531944444447</v>
      </c>
      <c r="G6244" s="8">
        <v>45019.542361111111</v>
      </c>
      <c r="H6244" s="7">
        <v>15</v>
      </c>
      <c r="I6244" s="7">
        <v>45.58</v>
      </c>
      <c r="J6244" s="7">
        <v>8</v>
      </c>
      <c r="K6244" s="7">
        <v>364.64</v>
      </c>
      <c r="L6244" s="7" t="s">
        <v>18</v>
      </c>
      <c r="M6244" s="9">
        <v>3</v>
      </c>
      <c r="N6244" s="6" t="str">
        <f>IF(ev_charging_network_usage_!$I6244&lt;=10,"Low",IF(ev_charging_network_usage_!$I6244&lt;=30,"Medium","High"))</f>
        <v>High</v>
      </c>
      <c r="O6244" s="6" t="str">
        <f t="shared" si="393"/>
        <v>Medium Satisfaction</v>
      </c>
      <c r="P6244" s="6" t="str">
        <f>IF(ev_charging_network_usage_!$H6244&lt;30,"Short Charging",IF(ev_charging_network_usage_!$H6244&lt;=60,"Medium Charging","Long Charging"))</f>
        <v>Short Charging</v>
      </c>
      <c r="Q6244" s="6">
        <f t="shared" si="392"/>
        <v>2</v>
      </c>
      <c r="R6244" s="30">
        <f t="shared" si="390"/>
        <v>0.53194444444444444</v>
      </c>
      <c r="S6244" s="28">
        <f t="shared" si="391"/>
        <v>45019</v>
      </c>
      <c r="T6244" s="28"/>
    </row>
    <row r="6245" spans="1:20" ht="13.2" x14ac:dyDescent="0.25">
      <c r="A6245" s="3" t="s">
        <v>13757</v>
      </c>
      <c r="B6245" s="3" t="s">
        <v>55</v>
      </c>
      <c r="C6245" s="3" t="s">
        <v>15</v>
      </c>
      <c r="D6245" s="3" t="s">
        <v>31</v>
      </c>
      <c r="E6245" s="3" t="s">
        <v>17</v>
      </c>
      <c r="F6245" s="3" t="s">
        <v>13758</v>
      </c>
      <c r="G6245" s="3" t="s">
        <v>13759</v>
      </c>
      <c r="H6245" s="3">
        <v>57</v>
      </c>
      <c r="I6245" s="3">
        <v>34.68</v>
      </c>
      <c r="J6245" s="3">
        <v>8</v>
      </c>
      <c r="K6245" s="3">
        <v>277.44</v>
      </c>
      <c r="L6245" s="3" t="s">
        <v>27</v>
      </c>
      <c r="M6245" s="5">
        <v>1</v>
      </c>
      <c r="N6245" s="6" t="str">
        <f>IF(ev_charging_network_usage_!$I6245&lt;=10,"Low",IF(ev_charging_network_usage_!$I6245&lt;=30,"Medium","High"))</f>
        <v>High</v>
      </c>
      <c r="O6245" s="6" t="str">
        <f t="shared" si="393"/>
        <v>Low Satisfaction</v>
      </c>
      <c r="P6245" s="6" t="str">
        <f>IF(ev_charging_network_usage_!$H6245&lt;30,"Short Charging",IF(ev_charging_network_usage_!$H6245&lt;=60,"Medium Charging","Long Charging"))</f>
        <v>Medium Charging</v>
      </c>
      <c r="Q6245" s="6">
        <f t="shared" si="392"/>
        <v>3</v>
      </c>
      <c r="R6245" s="30">
        <f t="shared" si="390"/>
        <v>0.68194444444444446</v>
      </c>
      <c r="S6245" s="28">
        <f t="shared" si="391"/>
        <v>45310</v>
      </c>
      <c r="T6245" s="28"/>
    </row>
    <row r="6246" spans="1:20" ht="13.2" x14ac:dyDescent="0.25">
      <c r="A6246" s="7" t="s">
        <v>13760</v>
      </c>
      <c r="B6246" s="7" t="s">
        <v>20</v>
      </c>
      <c r="C6246" s="7" t="s">
        <v>30</v>
      </c>
      <c r="D6246" s="7" t="s">
        <v>22</v>
      </c>
      <c r="E6246" s="7" t="s">
        <v>35</v>
      </c>
      <c r="F6246" s="8">
        <v>45450.8</v>
      </c>
      <c r="G6246" s="8">
        <v>45450.829861111109</v>
      </c>
      <c r="H6246" s="7">
        <v>43</v>
      </c>
      <c r="I6246" s="7">
        <v>28.95</v>
      </c>
      <c r="J6246" s="7">
        <v>8</v>
      </c>
      <c r="K6246" s="7">
        <v>231.6</v>
      </c>
      <c r="L6246" s="7" t="s">
        <v>23</v>
      </c>
      <c r="M6246" s="9">
        <v>5</v>
      </c>
      <c r="N6246" s="6" t="str">
        <f>IF(ev_charging_network_usage_!$I6246&lt;=10,"Low",IF(ev_charging_network_usage_!$I6246&lt;=30,"Medium","High"))</f>
        <v>Medium</v>
      </c>
      <c r="O6246" s="6" t="str">
        <f t="shared" si="393"/>
        <v>High Satisfaction</v>
      </c>
      <c r="P6246" s="6" t="str">
        <f>IF(ev_charging_network_usage_!$H6246&lt;30,"Short Charging",IF(ev_charging_network_usage_!$H6246&lt;=60,"Medium Charging","Long Charging"))</f>
        <v>Medium Charging</v>
      </c>
      <c r="Q6246" s="6">
        <f t="shared" si="392"/>
        <v>2</v>
      </c>
      <c r="R6246" s="30">
        <f t="shared" si="390"/>
        <v>0.8</v>
      </c>
      <c r="S6246" s="28">
        <f t="shared" si="391"/>
        <v>45450</v>
      </c>
      <c r="T6246" s="28"/>
    </row>
    <row r="6247" spans="1:20" ht="13.2" x14ac:dyDescent="0.25">
      <c r="A6247" s="3" t="s">
        <v>13761</v>
      </c>
      <c r="B6247" s="3" t="s">
        <v>43</v>
      </c>
      <c r="C6247" s="3" t="s">
        <v>15</v>
      </c>
      <c r="D6247" s="3" t="s">
        <v>34</v>
      </c>
      <c r="E6247" s="3" t="s">
        <v>35</v>
      </c>
      <c r="F6247" s="3" t="s">
        <v>13762</v>
      </c>
      <c r="G6247" s="3" t="s">
        <v>13763</v>
      </c>
      <c r="H6247" s="3">
        <v>27</v>
      </c>
      <c r="I6247" s="3">
        <v>19.399999999999999</v>
      </c>
      <c r="J6247" s="3">
        <v>10</v>
      </c>
      <c r="K6247" s="3">
        <v>194</v>
      </c>
      <c r="L6247" s="3" t="s">
        <v>27</v>
      </c>
      <c r="M6247" s="5">
        <v>5</v>
      </c>
      <c r="N6247" s="6" t="str">
        <f>IF(ev_charging_network_usage_!$I6247&lt;=10,"Low",IF(ev_charging_network_usage_!$I6247&lt;=30,"Medium","High"))</f>
        <v>Medium</v>
      </c>
      <c r="O6247" s="6" t="str">
        <f t="shared" si="393"/>
        <v>High Satisfaction</v>
      </c>
      <c r="P6247" s="6" t="str">
        <f>IF(ev_charging_network_usage_!$H6247&lt;30,"Short Charging",IF(ev_charging_network_usage_!$H6247&lt;=60,"Medium Charging","Long Charging"))</f>
        <v>Short Charging</v>
      </c>
      <c r="Q6247" s="6">
        <f t="shared" si="392"/>
        <v>3</v>
      </c>
      <c r="R6247" s="30">
        <f t="shared" si="390"/>
        <v>0.33333333333333331</v>
      </c>
      <c r="S6247" s="28">
        <f t="shared" si="391"/>
        <v>45189</v>
      </c>
      <c r="T6247" s="28"/>
    </row>
    <row r="6248" spans="1:20" ht="13.2" x14ac:dyDescent="0.25">
      <c r="A6248" s="7" t="s">
        <v>13764</v>
      </c>
      <c r="B6248" s="7" t="s">
        <v>14</v>
      </c>
      <c r="C6248" s="7" t="s">
        <v>15</v>
      </c>
      <c r="D6248" s="7" t="s">
        <v>16</v>
      </c>
      <c r="E6248" s="7" t="s">
        <v>17</v>
      </c>
      <c r="F6248" s="8">
        <v>45300.574305555558</v>
      </c>
      <c r="G6248" s="8">
        <v>45300.628472222219</v>
      </c>
      <c r="H6248" s="7">
        <v>78</v>
      </c>
      <c r="I6248" s="7">
        <v>3.67</v>
      </c>
      <c r="J6248" s="7">
        <v>12</v>
      </c>
      <c r="K6248" s="7">
        <v>44.04</v>
      </c>
      <c r="L6248" s="7" t="s">
        <v>27</v>
      </c>
      <c r="M6248" s="9">
        <v>1</v>
      </c>
      <c r="N6248" s="6" t="str">
        <f>IF(ev_charging_network_usage_!$I6248&lt;=10,"Low",IF(ev_charging_network_usage_!$I6248&lt;=30,"Medium","High"))</f>
        <v>Low</v>
      </c>
      <c r="O6248" s="6" t="str">
        <f t="shared" si="393"/>
        <v>Low Satisfaction</v>
      </c>
      <c r="P6248" s="6" t="str">
        <f>IF(ev_charging_network_usage_!$H6248&lt;30,"Short Charging",IF(ev_charging_network_usage_!$H6248&lt;=60,"Medium Charging","Long Charging"))</f>
        <v>Long Charging</v>
      </c>
      <c r="Q6248" s="6">
        <f t="shared" si="392"/>
        <v>3</v>
      </c>
      <c r="R6248" s="30">
        <f t="shared" si="390"/>
        <v>0.57430555555555551</v>
      </c>
      <c r="S6248" s="28">
        <f t="shared" si="391"/>
        <v>45300</v>
      </c>
      <c r="T6248" s="28"/>
    </row>
    <row r="6249" spans="1:20" ht="13.2" x14ac:dyDescent="0.25">
      <c r="A6249" s="3" t="s">
        <v>13765</v>
      </c>
      <c r="B6249" s="3" t="s">
        <v>20</v>
      </c>
      <c r="C6249" s="3" t="s">
        <v>21</v>
      </c>
      <c r="D6249" s="3" t="s">
        <v>34</v>
      </c>
      <c r="E6249" s="3" t="s">
        <v>35</v>
      </c>
      <c r="F6249" s="4">
        <v>45323.088194444441</v>
      </c>
      <c r="G6249" s="4">
        <v>45323.143055555556</v>
      </c>
      <c r="H6249" s="3">
        <v>79</v>
      </c>
      <c r="I6249" s="3">
        <v>11.34</v>
      </c>
      <c r="J6249" s="3">
        <v>12</v>
      </c>
      <c r="K6249" s="3">
        <v>136.08000000000001</v>
      </c>
      <c r="L6249" s="3" t="s">
        <v>18</v>
      </c>
      <c r="M6249" s="5">
        <v>2</v>
      </c>
      <c r="N6249" s="6" t="str">
        <f>IF(ev_charging_network_usage_!$I6249&lt;=10,"Low",IF(ev_charging_network_usage_!$I6249&lt;=30,"Medium","High"))</f>
        <v>Medium</v>
      </c>
      <c r="O6249" s="6" t="str">
        <f t="shared" si="393"/>
        <v>Low Satisfaction</v>
      </c>
      <c r="P6249" s="6" t="str">
        <f>IF(ev_charging_network_usage_!$H6249&lt;30,"Short Charging",IF(ev_charging_network_usage_!$H6249&lt;=60,"Medium Charging","Long Charging"))</f>
        <v>Long Charging</v>
      </c>
      <c r="Q6249" s="6">
        <f t="shared" si="392"/>
        <v>1</v>
      </c>
      <c r="R6249" s="30">
        <f t="shared" si="390"/>
        <v>8.819444444444445E-2</v>
      </c>
      <c r="S6249" s="28">
        <f t="shared" si="391"/>
        <v>45323</v>
      </c>
      <c r="T6249" s="28"/>
    </row>
    <row r="6250" spans="1:20" ht="13.2" x14ac:dyDescent="0.25">
      <c r="A6250" s="7" t="s">
        <v>13766</v>
      </c>
      <c r="B6250" s="7" t="s">
        <v>55</v>
      </c>
      <c r="C6250" s="7" t="s">
        <v>30</v>
      </c>
      <c r="D6250" s="7" t="s">
        <v>16</v>
      </c>
      <c r="E6250" s="7" t="s">
        <v>17</v>
      </c>
      <c r="F6250" s="7" t="s">
        <v>13767</v>
      </c>
      <c r="G6250" s="7" t="s">
        <v>13768</v>
      </c>
      <c r="H6250" s="7">
        <v>44</v>
      </c>
      <c r="I6250" s="7">
        <v>25.55</v>
      </c>
      <c r="J6250" s="7">
        <v>8</v>
      </c>
      <c r="K6250" s="7">
        <v>204.4</v>
      </c>
      <c r="L6250" s="7" t="s">
        <v>38</v>
      </c>
      <c r="M6250" s="9">
        <v>4</v>
      </c>
      <c r="N6250" s="6" t="str">
        <f>IF(ev_charging_network_usage_!$I6250&lt;=10,"Low",IF(ev_charging_network_usage_!$I6250&lt;=30,"Medium","High"))</f>
        <v>Medium</v>
      </c>
      <c r="O6250" s="6" t="str">
        <f t="shared" si="393"/>
        <v>Medium Satisfaction</v>
      </c>
      <c r="P6250" s="6" t="str">
        <f>IF(ev_charging_network_usage_!$H6250&lt;30,"Short Charging",IF(ev_charging_network_usage_!$H6250&lt;=60,"Medium Charging","Long Charging"))</f>
        <v>Medium Charging</v>
      </c>
      <c r="Q6250" s="6">
        <f t="shared" si="392"/>
        <v>2</v>
      </c>
      <c r="R6250" s="30">
        <f t="shared" si="390"/>
        <v>0.18472222222222223</v>
      </c>
      <c r="S6250" s="28">
        <f t="shared" si="391"/>
        <v>45042</v>
      </c>
      <c r="T6250" s="28"/>
    </row>
    <row r="6251" spans="1:20" ht="13.2" x14ac:dyDescent="0.25">
      <c r="A6251" s="3" t="s">
        <v>13769</v>
      </c>
      <c r="B6251" s="3" t="s">
        <v>29</v>
      </c>
      <c r="C6251" s="3" t="s">
        <v>30</v>
      </c>
      <c r="D6251" s="3" t="s">
        <v>31</v>
      </c>
      <c r="E6251" s="3" t="s">
        <v>35</v>
      </c>
      <c r="F6251" s="3" t="s">
        <v>13770</v>
      </c>
      <c r="G6251" s="3" t="s">
        <v>13771</v>
      </c>
      <c r="H6251" s="3">
        <v>62</v>
      </c>
      <c r="I6251" s="3">
        <v>57.52</v>
      </c>
      <c r="J6251" s="3">
        <v>8</v>
      </c>
      <c r="K6251" s="3">
        <v>460.16</v>
      </c>
      <c r="L6251" s="3" t="s">
        <v>27</v>
      </c>
      <c r="M6251" s="5">
        <v>2</v>
      </c>
      <c r="N6251" s="6" t="str">
        <f>IF(ev_charging_network_usage_!$I6251&lt;=10,"Low",IF(ev_charging_network_usage_!$I6251&lt;=30,"Medium","High"))</f>
        <v>High</v>
      </c>
      <c r="O6251" s="6" t="str">
        <f t="shared" si="393"/>
        <v>Low Satisfaction</v>
      </c>
      <c r="P6251" s="6" t="str">
        <f>IF(ev_charging_network_usage_!$H6251&lt;30,"Short Charging",IF(ev_charging_network_usage_!$H6251&lt;=60,"Medium Charging","Long Charging"))</f>
        <v>Long Charging</v>
      </c>
      <c r="Q6251" s="6">
        <f t="shared" si="392"/>
        <v>2</v>
      </c>
      <c r="R6251" s="30">
        <f t="shared" si="390"/>
        <v>0.97222222222222221</v>
      </c>
      <c r="S6251" s="28">
        <f t="shared" si="391"/>
        <v>45398</v>
      </c>
      <c r="T6251" s="28"/>
    </row>
    <row r="6252" spans="1:20" ht="13.2" x14ac:dyDescent="0.25">
      <c r="A6252" s="7" t="s">
        <v>13772</v>
      </c>
      <c r="B6252" s="7" t="s">
        <v>78</v>
      </c>
      <c r="C6252" s="7" t="s">
        <v>15</v>
      </c>
      <c r="D6252" s="7" t="s">
        <v>22</v>
      </c>
      <c r="E6252" s="7" t="s">
        <v>17</v>
      </c>
      <c r="F6252" s="8">
        <v>45174.750694444447</v>
      </c>
      <c r="G6252" s="8">
        <v>45174.777083333334</v>
      </c>
      <c r="H6252" s="7">
        <v>38</v>
      </c>
      <c r="I6252" s="7">
        <v>9.69</v>
      </c>
      <c r="J6252" s="7">
        <v>12</v>
      </c>
      <c r="K6252" s="7">
        <v>116.28</v>
      </c>
      <c r="L6252" s="7" t="s">
        <v>27</v>
      </c>
      <c r="M6252" s="9">
        <v>3</v>
      </c>
      <c r="N6252" s="6" t="str">
        <f>IF(ev_charging_network_usage_!$I6252&lt;=10,"Low",IF(ev_charging_network_usage_!$I6252&lt;=30,"Medium","High"))</f>
        <v>Low</v>
      </c>
      <c r="O6252" s="6" t="str">
        <f t="shared" si="393"/>
        <v>Medium Satisfaction</v>
      </c>
      <c r="P6252" s="6" t="str">
        <f>IF(ev_charging_network_usage_!$H6252&lt;30,"Short Charging",IF(ev_charging_network_usage_!$H6252&lt;=60,"Medium Charging","Long Charging"))</f>
        <v>Medium Charging</v>
      </c>
      <c r="Q6252" s="6">
        <f t="shared" si="392"/>
        <v>3</v>
      </c>
      <c r="R6252" s="30">
        <f t="shared" si="390"/>
        <v>0.75069444444444444</v>
      </c>
      <c r="S6252" s="28">
        <f t="shared" si="391"/>
        <v>45174</v>
      </c>
      <c r="T6252" s="28"/>
    </row>
    <row r="6253" spans="1:20" ht="13.2" x14ac:dyDescent="0.25">
      <c r="A6253" s="3" t="s">
        <v>13773</v>
      </c>
      <c r="B6253" s="3" t="s">
        <v>55</v>
      </c>
      <c r="C6253" s="3" t="s">
        <v>15</v>
      </c>
      <c r="D6253" s="3" t="s">
        <v>31</v>
      </c>
      <c r="E6253" s="3" t="s">
        <v>17</v>
      </c>
      <c r="F6253" s="3" t="s">
        <v>13774</v>
      </c>
      <c r="G6253" s="3" t="s">
        <v>13775</v>
      </c>
      <c r="H6253" s="3">
        <v>37</v>
      </c>
      <c r="I6253" s="3">
        <v>59.01</v>
      </c>
      <c r="J6253" s="3">
        <v>10</v>
      </c>
      <c r="K6253" s="3">
        <v>590.1</v>
      </c>
      <c r="L6253" s="3" t="s">
        <v>23</v>
      </c>
      <c r="M6253" s="5">
        <v>2</v>
      </c>
      <c r="N6253" s="6" t="str">
        <f>IF(ev_charging_network_usage_!$I6253&lt;=10,"Low",IF(ev_charging_network_usage_!$I6253&lt;=30,"Medium","High"))</f>
        <v>High</v>
      </c>
      <c r="O6253" s="6" t="str">
        <f t="shared" si="393"/>
        <v>Low Satisfaction</v>
      </c>
      <c r="P6253" s="6" t="str">
        <f>IF(ev_charging_network_usage_!$H6253&lt;30,"Short Charging",IF(ev_charging_network_usage_!$H6253&lt;=60,"Medium Charging","Long Charging"))</f>
        <v>Medium Charging</v>
      </c>
      <c r="Q6253" s="6">
        <f t="shared" si="392"/>
        <v>3</v>
      </c>
      <c r="R6253" s="30">
        <f t="shared" si="390"/>
        <v>0.20902777777777778</v>
      </c>
      <c r="S6253" s="28">
        <f t="shared" si="391"/>
        <v>45137</v>
      </c>
      <c r="T6253" s="28"/>
    </row>
    <row r="6254" spans="1:20" ht="13.2" x14ac:dyDescent="0.25">
      <c r="A6254" s="7" t="s">
        <v>13776</v>
      </c>
      <c r="B6254" s="7" t="s">
        <v>78</v>
      </c>
      <c r="C6254" s="7" t="s">
        <v>21</v>
      </c>
      <c r="D6254" s="7" t="s">
        <v>31</v>
      </c>
      <c r="E6254" s="7" t="s">
        <v>17</v>
      </c>
      <c r="F6254" s="7" t="s">
        <v>13777</v>
      </c>
      <c r="G6254" s="7" t="s">
        <v>13778</v>
      </c>
      <c r="H6254" s="7">
        <v>33</v>
      </c>
      <c r="I6254" s="7">
        <v>6.13</v>
      </c>
      <c r="J6254" s="7">
        <v>15</v>
      </c>
      <c r="K6254" s="7">
        <v>91.95</v>
      </c>
      <c r="L6254" s="7" t="s">
        <v>18</v>
      </c>
      <c r="M6254" s="9">
        <v>4</v>
      </c>
      <c r="N6254" s="6" t="str">
        <f>IF(ev_charging_network_usage_!$I6254&lt;=10,"Low",IF(ev_charging_network_usage_!$I6254&lt;=30,"Medium","High"))</f>
        <v>Low</v>
      </c>
      <c r="O6254" s="6" t="str">
        <f t="shared" si="393"/>
        <v>Medium Satisfaction</v>
      </c>
      <c r="P6254" s="6" t="str">
        <f>IF(ev_charging_network_usage_!$H6254&lt;30,"Short Charging",IF(ev_charging_network_usage_!$H6254&lt;=60,"Medium Charging","Long Charging"))</f>
        <v>Medium Charging</v>
      </c>
      <c r="Q6254" s="6">
        <f t="shared" si="392"/>
        <v>1</v>
      </c>
      <c r="R6254" s="30">
        <f t="shared" si="390"/>
        <v>0.14791666666666667</v>
      </c>
      <c r="S6254" s="28">
        <f t="shared" si="391"/>
        <v>45002</v>
      </c>
      <c r="T6254" s="28"/>
    </row>
    <row r="6255" spans="1:20" ht="13.2" x14ac:dyDescent="0.25">
      <c r="A6255" s="3" t="s">
        <v>13779</v>
      </c>
      <c r="B6255" s="3" t="s">
        <v>48</v>
      </c>
      <c r="C6255" s="3" t="s">
        <v>30</v>
      </c>
      <c r="D6255" s="3" t="s">
        <v>31</v>
      </c>
      <c r="E6255" s="3" t="s">
        <v>35</v>
      </c>
      <c r="F6255" s="3" t="s">
        <v>13780</v>
      </c>
      <c r="G6255" s="3" t="s">
        <v>13781</v>
      </c>
      <c r="H6255" s="3">
        <v>65</v>
      </c>
      <c r="I6255" s="3">
        <v>16.53</v>
      </c>
      <c r="J6255" s="3">
        <v>10</v>
      </c>
      <c r="K6255" s="3">
        <v>165.3</v>
      </c>
      <c r="L6255" s="3" t="s">
        <v>23</v>
      </c>
      <c r="M6255" s="5">
        <v>1</v>
      </c>
      <c r="N6255" s="6" t="str">
        <f>IF(ev_charging_network_usage_!$I6255&lt;=10,"Low",IF(ev_charging_network_usage_!$I6255&lt;=30,"Medium","High"))</f>
        <v>Medium</v>
      </c>
      <c r="O6255" s="6" t="str">
        <f t="shared" si="393"/>
        <v>Low Satisfaction</v>
      </c>
      <c r="P6255" s="6" t="str">
        <f>IF(ev_charging_network_usage_!$H6255&lt;30,"Short Charging",IF(ev_charging_network_usage_!$H6255&lt;=60,"Medium Charging","Long Charging"))</f>
        <v>Long Charging</v>
      </c>
      <c r="Q6255" s="6">
        <f t="shared" si="392"/>
        <v>2</v>
      </c>
      <c r="R6255" s="30">
        <f t="shared" si="390"/>
        <v>0.95486111111111116</v>
      </c>
      <c r="S6255" s="28">
        <f t="shared" si="391"/>
        <v>45612</v>
      </c>
      <c r="T6255" s="28"/>
    </row>
    <row r="6256" spans="1:20" ht="13.2" x14ac:dyDescent="0.25">
      <c r="A6256" s="7" t="s">
        <v>13782</v>
      </c>
      <c r="B6256" s="7" t="s">
        <v>14</v>
      </c>
      <c r="C6256" s="7" t="s">
        <v>15</v>
      </c>
      <c r="D6256" s="7" t="s">
        <v>16</v>
      </c>
      <c r="E6256" s="7" t="s">
        <v>35</v>
      </c>
      <c r="F6256" s="7" t="s">
        <v>13783</v>
      </c>
      <c r="G6256" s="7" t="s">
        <v>13784</v>
      </c>
      <c r="H6256" s="7">
        <v>90</v>
      </c>
      <c r="I6256" s="7">
        <v>46.52</v>
      </c>
      <c r="J6256" s="7">
        <v>10</v>
      </c>
      <c r="K6256" s="7">
        <v>465.2</v>
      </c>
      <c r="L6256" s="7" t="s">
        <v>18</v>
      </c>
      <c r="M6256" s="9">
        <v>4</v>
      </c>
      <c r="N6256" s="6" t="str">
        <f>IF(ev_charging_network_usage_!$I6256&lt;=10,"Low",IF(ev_charging_network_usage_!$I6256&lt;=30,"Medium","High"))</f>
        <v>High</v>
      </c>
      <c r="O6256" s="6" t="str">
        <f t="shared" si="393"/>
        <v>Medium Satisfaction</v>
      </c>
      <c r="P6256" s="6" t="str">
        <f>IF(ev_charging_network_usage_!$H6256&lt;30,"Short Charging",IF(ev_charging_network_usage_!$H6256&lt;=60,"Medium Charging","Long Charging"))</f>
        <v>Long Charging</v>
      </c>
      <c r="Q6256" s="6">
        <f t="shared" si="392"/>
        <v>3</v>
      </c>
      <c r="R6256" s="30">
        <f t="shared" si="390"/>
        <v>0.59097222222222223</v>
      </c>
      <c r="S6256" s="28">
        <f t="shared" si="391"/>
        <v>45122</v>
      </c>
      <c r="T6256" s="28"/>
    </row>
    <row r="6257" spans="1:20" ht="13.2" x14ac:dyDescent="0.25">
      <c r="A6257" s="3" t="s">
        <v>13785</v>
      </c>
      <c r="B6257" s="3" t="s">
        <v>43</v>
      </c>
      <c r="C6257" s="3" t="s">
        <v>15</v>
      </c>
      <c r="D6257" s="3" t="s">
        <v>31</v>
      </c>
      <c r="E6257" s="3" t="s">
        <v>17</v>
      </c>
      <c r="F6257" s="4">
        <v>45295.39166666667</v>
      </c>
      <c r="G6257" s="4">
        <v>45295.43472222222</v>
      </c>
      <c r="H6257" s="3">
        <v>62</v>
      </c>
      <c r="I6257" s="3">
        <v>28.79</v>
      </c>
      <c r="J6257" s="3">
        <v>8</v>
      </c>
      <c r="K6257" s="3">
        <v>230.32</v>
      </c>
      <c r="L6257" s="3" t="s">
        <v>23</v>
      </c>
      <c r="M6257" s="5">
        <v>4</v>
      </c>
      <c r="N6257" s="6" t="str">
        <f>IF(ev_charging_network_usage_!$I6257&lt;=10,"Low",IF(ev_charging_network_usage_!$I6257&lt;=30,"Medium","High"))</f>
        <v>Medium</v>
      </c>
      <c r="O6257" s="6" t="str">
        <f t="shared" si="393"/>
        <v>Medium Satisfaction</v>
      </c>
      <c r="P6257" s="6" t="str">
        <f>IF(ev_charging_network_usage_!$H6257&lt;30,"Short Charging",IF(ev_charging_network_usage_!$H6257&lt;=60,"Medium Charging","Long Charging"))</f>
        <v>Long Charging</v>
      </c>
      <c r="Q6257" s="6">
        <f t="shared" si="392"/>
        <v>3</v>
      </c>
      <c r="R6257" s="30">
        <f t="shared" si="390"/>
        <v>0.39166666666666666</v>
      </c>
      <c r="S6257" s="28">
        <f t="shared" si="391"/>
        <v>45295</v>
      </c>
      <c r="T6257" s="28"/>
    </row>
    <row r="6258" spans="1:20" ht="13.2" x14ac:dyDescent="0.25">
      <c r="A6258" s="7" t="s">
        <v>13786</v>
      </c>
      <c r="B6258" s="7" t="s">
        <v>14</v>
      </c>
      <c r="C6258" s="7" t="s">
        <v>30</v>
      </c>
      <c r="D6258" s="7" t="s">
        <v>22</v>
      </c>
      <c r="E6258" s="7" t="s">
        <v>35</v>
      </c>
      <c r="F6258" s="8">
        <v>45171.32916666667</v>
      </c>
      <c r="G6258" s="8">
        <v>45171.405555555553</v>
      </c>
      <c r="H6258" s="7">
        <v>110</v>
      </c>
      <c r="I6258" s="7">
        <v>28.35</v>
      </c>
      <c r="J6258" s="7">
        <v>8</v>
      </c>
      <c r="K6258" s="7">
        <v>226.8</v>
      </c>
      <c r="L6258" s="7" t="s">
        <v>27</v>
      </c>
      <c r="M6258" s="9">
        <v>1</v>
      </c>
      <c r="N6258" s="6" t="str">
        <f>IF(ev_charging_network_usage_!$I6258&lt;=10,"Low",IF(ev_charging_network_usage_!$I6258&lt;=30,"Medium","High"))</f>
        <v>Medium</v>
      </c>
      <c r="O6258" s="6" t="str">
        <f t="shared" si="393"/>
        <v>Low Satisfaction</v>
      </c>
      <c r="P6258" s="6" t="str">
        <f>IF(ev_charging_network_usage_!$H6258&lt;30,"Short Charging",IF(ev_charging_network_usage_!$H6258&lt;=60,"Medium Charging","Long Charging"))</f>
        <v>Long Charging</v>
      </c>
      <c r="Q6258" s="6">
        <f t="shared" si="392"/>
        <v>2</v>
      </c>
      <c r="R6258" s="30">
        <f t="shared" si="390"/>
        <v>0.32916666666666666</v>
      </c>
      <c r="S6258" s="28">
        <f t="shared" si="391"/>
        <v>45171</v>
      </c>
      <c r="T6258" s="28"/>
    </row>
    <row r="6259" spans="1:20" ht="13.2" x14ac:dyDescent="0.25">
      <c r="A6259" s="3" t="s">
        <v>13787</v>
      </c>
      <c r="B6259" s="3" t="s">
        <v>59</v>
      </c>
      <c r="C6259" s="3" t="s">
        <v>30</v>
      </c>
      <c r="D6259" s="3" t="s">
        <v>31</v>
      </c>
      <c r="E6259" s="3" t="s">
        <v>17</v>
      </c>
      <c r="F6259" s="4">
        <v>45084.968055555553</v>
      </c>
      <c r="G6259" s="4">
        <v>45084.981944444444</v>
      </c>
      <c r="H6259" s="3">
        <v>20</v>
      </c>
      <c r="I6259" s="3">
        <v>43.45</v>
      </c>
      <c r="J6259" s="3">
        <v>12</v>
      </c>
      <c r="K6259" s="3">
        <v>521.4</v>
      </c>
      <c r="L6259" s="3" t="s">
        <v>23</v>
      </c>
      <c r="M6259" s="5">
        <v>4</v>
      </c>
      <c r="N6259" s="6" t="str">
        <f>IF(ev_charging_network_usage_!$I6259&lt;=10,"Low",IF(ev_charging_network_usage_!$I6259&lt;=30,"Medium","High"))</f>
        <v>High</v>
      </c>
      <c r="O6259" s="6" t="str">
        <f t="shared" si="393"/>
        <v>Medium Satisfaction</v>
      </c>
      <c r="P6259" s="6" t="str">
        <f>IF(ev_charging_network_usage_!$H6259&lt;30,"Short Charging",IF(ev_charging_network_usage_!$H6259&lt;=60,"Medium Charging","Long Charging"))</f>
        <v>Short Charging</v>
      </c>
      <c r="Q6259" s="6">
        <f t="shared" si="392"/>
        <v>2</v>
      </c>
      <c r="R6259" s="30">
        <f t="shared" si="390"/>
        <v>0.96805555555555556</v>
      </c>
      <c r="S6259" s="28">
        <f t="shared" si="391"/>
        <v>45084</v>
      </c>
      <c r="T6259" s="28"/>
    </row>
    <row r="6260" spans="1:20" ht="13.2" x14ac:dyDescent="0.25">
      <c r="A6260" s="7" t="s">
        <v>13788</v>
      </c>
      <c r="B6260" s="7" t="s">
        <v>78</v>
      </c>
      <c r="C6260" s="7" t="s">
        <v>15</v>
      </c>
      <c r="D6260" s="7" t="s">
        <v>34</v>
      </c>
      <c r="E6260" s="7" t="s">
        <v>17</v>
      </c>
      <c r="F6260" s="7" t="s">
        <v>13789</v>
      </c>
      <c r="G6260" s="7" t="s">
        <v>13790</v>
      </c>
      <c r="H6260" s="7">
        <v>116</v>
      </c>
      <c r="I6260" s="7">
        <v>26.77</v>
      </c>
      <c r="J6260" s="7">
        <v>12</v>
      </c>
      <c r="K6260" s="7">
        <v>321.24</v>
      </c>
      <c r="L6260" s="7" t="s">
        <v>38</v>
      </c>
      <c r="M6260" s="9">
        <v>2</v>
      </c>
      <c r="N6260" s="6" t="str">
        <f>IF(ev_charging_network_usage_!$I6260&lt;=10,"Low",IF(ev_charging_network_usage_!$I6260&lt;=30,"Medium","High"))</f>
        <v>Medium</v>
      </c>
      <c r="O6260" s="6" t="str">
        <f t="shared" si="393"/>
        <v>Low Satisfaction</v>
      </c>
      <c r="P6260" s="6" t="str">
        <f>IF(ev_charging_network_usage_!$H6260&lt;30,"Short Charging",IF(ev_charging_network_usage_!$H6260&lt;=60,"Medium Charging","Long Charging"))</f>
        <v>Long Charging</v>
      </c>
      <c r="Q6260" s="6">
        <f t="shared" si="392"/>
        <v>3</v>
      </c>
      <c r="R6260" s="30">
        <f t="shared" si="390"/>
        <v>0.14444444444444443</v>
      </c>
      <c r="S6260" s="28">
        <f t="shared" si="391"/>
        <v>45530</v>
      </c>
      <c r="T6260" s="28"/>
    </row>
    <row r="6261" spans="1:20" ht="13.2" x14ac:dyDescent="0.25">
      <c r="A6261" s="3" t="s">
        <v>13791</v>
      </c>
      <c r="B6261" s="3" t="s">
        <v>59</v>
      </c>
      <c r="C6261" s="3" t="s">
        <v>30</v>
      </c>
      <c r="D6261" s="3" t="s">
        <v>34</v>
      </c>
      <c r="E6261" s="3" t="s">
        <v>17</v>
      </c>
      <c r="F6261" s="3" t="s">
        <v>13792</v>
      </c>
      <c r="G6261" s="3" t="s">
        <v>13793</v>
      </c>
      <c r="H6261" s="3">
        <v>70</v>
      </c>
      <c r="I6261" s="3">
        <v>26.52</v>
      </c>
      <c r="J6261" s="3">
        <v>15</v>
      </c>
      <c r="K6261" s="3">
        <v>397.8</v>
      </c>
      <c r="L6261" s="3" t="s">
        <v>27</v>
      </c>
      <c r="M6261" s="5">
        <v>2</v>
      </c>
      <c r="N6261" s="6" t="str">
        <f>IF(ev_charging_network_usage_!$I6261&lt;=10,"Low",IF(ev_charging_network_usage_!$I6261&lt;=30,"Medium","High"))</f>
        <v>Medium</v>
      </c>
      <c r="O6261" s="6" t="str">
        <f t="shared" si="393"/>
        <v>Low Satisfaction</v>
      </c>
      <c r="P6261" s="6" t="str">
        <f>IF(ev_charging_network_usage_!$H6261&lt;30,"Short Charging",IF(ev_charging_network_usage_!$H6261&lt;=60,"Medium Charging","Long Charging"))</f>
        <v>Long Charging</v>
      </c>
      <c r="Q6261" s="6">
        <f t="shared" si="392"/>
        <v>2</v>
      </c>
      <c r="R6261" s="30">
        <f t="shared" si="390"/>
        <v>0.4548611111111111</v>
      </c>
      <c r="S6261" s="28">
        <f t="shared" si="391"/>
        <v>45133</v>
      </c>
      <c r="T6261" s="28"/>
    </row>
    <row r="6262" spans="1:20" ht="13.2" x14ac:dyDescent="0.25">
      <c r="A6262" s="7" t="s">
        <v>13794</v>
      </c>
      <c r="B6262" s="7" t="s">
        <v>48</v>
      </c>
      <c r="C6262" s="7" t="s">
        <v>15</v>
      </c>
      <c r="D6262" s="7" t="s">
        <v>22</v>
      </c>
      <c r="E6262" s="7" t="s">
        <v>35</v>
      </c>
      <c r="F6262" s="8">
        <v>45266.383333333331</v>
      </c>
      <c r="G6262" s="8">
        <v>45266.423611111109</v>
      </c>
      <c r="H6262" s="7">
        <v>58</v>
      </c>
      <c r="I6262" s="7">
        <v>21.19</v>
      </c>
      <c r="J6262" s="7">
        <v>10</v>
      </c>
      <c r="K6262" s="7">
        <v>211.9</v>
      </c>
      <c r="L6262" s="7" t="s">
        <v>23</v>
      </c>
      <c r="M6262" s="9">
        <v>2</v>
      </c>
      <c r="N6262" s="6" t="str">
        <f>IF(ev_charging_network_usage_!$I6262&lt;=10,"Low",IF(ev_charging_network_usage_!$I6262&lt;=30,"Medium","High"))</f>
        <v>Medium</v>
      </c>
      <c r="O6262" s="6" t="str">
        <f t="shared" si="393"/>
        <v>Low Satisfaction</v>
      </c>
      <c r="P6262" s="6" t="str">
        <f>IF(ev_charging_network_usage_!$H6262&lt;30,"Short Charging",IF(ev_charging_network_usage_!$H6262&lt;=60,"Medium Charging","Long Charging"))</f>
        <v>Medium Charging</v>
      </c>
      <c r="Q6262" s="6">
        <f t="shared" si="392"/>
        <v>3</v>
      </c>
      <c r="R6262" s="30">
        <f t="shared" si="390"/>
        <v>0.38333333333333336</v>
      </c>
      <c r="S6262" s="28">
        <f t="shared" si="391"/>
        <v>45266</v>
      </c>
      <c r="T6262" s="28"/>
    </row>
    <row r="6263" spans="1:20" ht="13.2" x14ac:dyDescent="0.25">
      <c r="A6263" s="3" t="s">
        <v>13795</v>
      </c>
      <c r="B6263" s="3" t="s">
        <v>29</v>
      </c>
      <c r="C6263" s="3" t="s">
        <v>30</v>
      </c>
      <c r="D6263" s="3" t="s">
        <v>22</v>
      </c>
      <c r="E6263" s="3" t="s">
        <v>17</v>
      </c>
      <c r="F6263" s="4">
        <v>45476.356944444444</v>
      </c>
      <c r="G6263" s="4">
        <v>45476.413194444445</v>
      </c>
      <c r="H6263" s="3">
        <v>81</v>
      </c>
      <c r="I6263" s="3">
        <v>37.79</v>
      </c>
      <c r="J6263" s="3">
        <v>8</v>
      </c>
      <c r="K6263" s="3">
        <v>302.32</v>
      </c>
      <c r="L6263" s="3" t="s">
        <v>23</v>
      </c>
      <c r="M6263" s="5">
        <v>2</v>
      </c>
      <c r="N6263" s="6" t="str">
        <f>IF(ev_charging_network_usage_!$I6263&lt;=10,"Low",IF(ev_charging_network_usage_!$I6263&lt;=30,"Medium","High"))</f>
        <v>High</v>
      </c>
      <c r="O6263" s="6" t="str">
        <f t="shared" si="393"/>
        <v>Low Satisfaction</v>
      </c>
      <c r="P6263" s="6" t="str">
        <f>IF(ev_charging_network_usage_!$H6263&lt;30,"Short Charging",IF(ev_charging_network_usage_!$H6263&lt;=60,"Medium Charging","Long Charging"))</f>
        <v>Long Charging</v>
      </c>
      <c r="Q6263" s="6">
        <f t="shared" si="392"/>
        <v>2</v>
      </c>
      <c r="R6263" s="30">
        <f t="shared" si="390"/>
        <v>0.35694444444444445</v>
      </c>
      <c r="S6263" s="28">
        <f t="shared" si="391"/>
        <v>45476</v>
      </c>
      <c r="T6263" s="28"/>
    </row>
    <row r="6264" spans="1:20" ht="13.2" x14ac:dyDescent="0.25">
      <c r="A6264" s="7" t="s">
        <v>13796</v>
      </c>
      <c r="B6264" s="7" t="s">
        <v>20</v>
      </c>
      <c r="C6264" s="7" t="s">
        <v>30</v>
      </c>
      <c r="D6264" s="7" t="s">
        <v>31</v>
      </c>
      <c r="E6264" s="7" t="s">
        <v>17</v>
      </c>
      <c r="F6264" s="7" t="s">
        <v>13797</v>
      </c>
      <c r="G6264" s="7" t="s">
        <v>13798</v>
      </c>
      <c r="H6264" s="7">
        <v>86</v>
      </c>
      <c r="I6264" s="7">
        <v>21.73</v>
      </c>
      <c r="J6264" s="7">
        <v>12</v>
      </c>
      <c r="K6264" s="7">
        <v>260.76</v>
      </c>
      <c r="L6264" s="7" t="s">
        <v>27</v>
      </c>
      <c r="M6264" s="9">
        <v>1</v>
      </c>
      <c r="N6264" s="6" t="str">
        <f>IF(ev_charging_network_usage_!$I6264&lt;=10,"Low",IF(ev_charging_network_usage_!$I6264&lt;=30,"Medium","High"))</f>
        <v>Medium</v>
      </c>
      <c r="O6264" s="6" t="str">
        <f t="shared" si="393"/>
        <v>Low Satisfaction</v>
      </c>
      <c r="P6264" s="6" t="str">
        <f>IF(ev_charging_network_usage_!$H6264&lt;30,"Short Charging",IF(ev_charging_network_usage_!$H6264&lt;=60,"Medium Charging","Long Charging"))</f>
        <v>Long Charging</v>
      </c>
      <c r="Q6264" s="6">
        <f t="shared" si="392"/>
        <v>2</v>
      </c>
      <c r="R6264" s="30">
        <f t="shared" si="390"/>
        <v>0.34791666666666665</v>
      </c>
      <c r="S6264" s="28">
        <f t="shared" si="391"/>
        <v>45190</v>
      </c>
      <c r="T6264" s="28"/>
    </row>
    <row r="6265" spans="1:20" ht="13.2" x14ac:dyDescent="0.25">
      <c r="A6265" s="3" t="s">
        <v>13799</v>
      </c>
      <c r="B6265" s="3" t="s">
        <v>43</v>
      </c>
      <c r="C6265" s="3" t="s">
        <v>15</v>
      </c>
      <c r="D6265" s="3" t="s">
        <v>16</v>
      </c>
      <c r="E6265" s="3" t="s">
        <v>17</v>
      </c>
      <c r="F6265" s="4">
        <v>45359.149305555555</v>
      </c>
      <c r="G6265" s="4">
        <v>45359.177777777775</v>
      </c>
      <c r="H6265" s="3">
        <v>41</v>
      </c>
      <c r="I6265" s="3">
        <v>30.39</v>
      </c>
      <c r="J6265" s="3">
        <v>10</v>
      </c>
      <c r="K6265" s="3">
        <v>303.89999999999998</v>
      </c>
      <c r="L6265" s="3" t="s">
        <v>27</v>
      </c>
      <c r="M6265" s="5">
        <v>2</v>
      </c>
      <c r="N6265" s="6" t="str">
        <f>IF(ev_charging_network_usage_!$I6265&lt;=10,"Low",IF(ev_charging_network_usage_!$I6265&lt;=30,"Medium","High"))</f>
        <v>High</v>
      </c>
      <c r="O6265" s="6" t="str">
        <f t="shared" si="393"/>
        <v>Low Satisfaction</v>
      </c>
      <c r="P6265" s="6" t="str">
        <f>IF(ev_charging_network_usage_!$H6265&lt;30,"Short Charging",IF(ev_charging_network_usage_!$H6265&lt;=60,"Medium Charging","Long Charging"))</f>
        <v>Medium Charging</v>
      </c>
      <c r="Q6265" s="6">
        <f t="shared" si="392"/>
        <v>3</v>
      </c>
      <c r="R6265" s="30">
        <f t="shared" si="390"/>
        <v>0.14930555555555555</v>
      </c>
      <c r="S6265" s="28">
        <f t="shared" si="391"/>
        <v>45359</v>
      </c>
      <c r="T6265" s="28"/>
    </row>
    <row r="6266" spans="1:20" ht="13.2" x14ac:dyDescent="0.25">
      <c r="A6266" s="7" t="s">
        <v>13800</v>
      </c>
      <c r="B6266" s="7" t="s">
        <v>14</v>
      </c>
      <c r="C6266" s="7" t="s">
        <v>30</v>
      </c>
      <c r="D6266" s="7" t="s">
        <v>31</v>
      </c>
      <c r="E6266" s="7" t="s">
        <v>17</v>
      </c>
      <c r="F6266" s="7" t="s">
        <v>13801</v>
      </c>
      <c r="G6266" s="7" t="s">
        <v>13802</v>
      </c>
      <c r="H6266" s="7">
        <v>18</v>
      </c>
      <c r="I6266" s="7">
        <v>26.98</v>
      </c>
      <c r="J6266" s="7">
        <v>8</v>
      </c>
      <c r="K6266" s="7">
        <v>215.84</v>
      </c>
      <c r="L6266" s="7" t="s">
        <v>27</v>
      </c>
      <c r="M6266" s="9">
        <v>3</v>
      </c>
      <c r="N6266" s="6" t="str">
        <f>IF(ev_charging_network_usage_!$I6266&lt;=10,"Low",IF(ev_charging_network_usage_!$I6266&lt;=30,"Medium","High"))</f>
        <v>Medium</v>
      </c>
      <c r="O6266" s="6" t="str">
        <f t="shared" si="393"/>
        <v>Medium Satisfaction</v>
      </c>
      <c r="P6266" s="6" t="str">
        <f>IF(ev_charging_network_usage_!$H6266&lt;30,"Short Charging",IF(ev_charging_network_usage_!$H6266&lt;=60,"Medium Charging","Long Charging"))</f>
        <v>Short Charging</v>
      </c>
      <c r="Q6266" s="6">
        <f t="shared" si="392"/>
        <v>2</v>
      </c>
      <c r="R6266" s="30">
        <f t="shared" si="390"/>
        <v>0.33611111111111114</v>
      </c>
      <c r="S6266" s="28">
        <f t="shared" si="391"/>
        <v>45304</v>
      </c>
      <c r="T6266" s="28"/>
    </row>
    <row r="6267" spans="1:20" ht="13.2" x14ac:dyDescent="0.25">
      <c r="A6267" s="3" t="s">
        <v>13803</v>
      </c>
      <c r="B6267" s="3" t="s">
        <v>43</v>
      </c>
      <c r="C6267" s="3" t="s">
        <v>15</v>
      </c>
      <c r="D6267" s="3" t="s">
        <v>31</v>
      </c>
      <c r="E6267" s="3" t="s">
        <v>35</v>
      </c>
      <c r="F6267" s="4">
        <v>45631.042361111111</v>
      </c>
      <c r="G6267" s="4">
        <v>45631.066666666666</v>
      </c>
      <c r="H6267" s="3">
        <v>35</v>
      </c>
      <c r="I6267" s="3">
        <v>26.96</v>
      </c>
      <c r="J6267" s="3">
        <v>8</v>
      </c>
      <c r="K6267" s="3">
        <v>215.68</v>
      </c>
      <c r="L6267" s="3" t="s">
        <v>38</v>
      </c>
      <c r="M6267" s="5">
        <v>4</v>
      </c>
      <c r="N6267" s="6" t="str">
        <f>IF(ev_charging_network_usage_!$I6267&lt;=10,"Low",IF(ev_charging_network_usage_!$I6267&lt;=30,"Medium","High"))</f>
        <v>Medium</v>
      </c>
      <c r="O6267" s="6" t="str">
        <f t="shared" si="393"/>
        <v>Medium Satisfaction</v>
      </c>
      <c r="P6267" s="6" t="str">
        <f>IF(ev_charging_network_usage_!$H6267&lt;30,"Short Charging",IF(ev_charging_network_usage_!$H6267&lt;=60,"Medium Charging","Long Charging"))</f>
        <v>Medium Charging</v>
      </c>
      <c r="Q6267" s="6">
        <f t="shared" si="392"/>
        <v>3</v>
      </c>
      <c r="R6267" s="30">
        <f t="shared" si="390"/>
        <v>4.2361111111111113E-2</v>
      </c>
      <c r="S6267" s="28">
        <f t="shared" si="391"/>
        <v>45631</v>
      </c>
      <c r="T6267" s="28"/>
    </row>
    <row r="6268" spans="1:20" ht="13.2" x14ac:dyDescent="0.25">
      <c r="A6268" s="7" t="s">
        <v>13804</v>
      </c>
      <c r="B6268" s="7" t="s">
        <v>59</v>
      </c>
      <c r="C6268" s="7" t="s">
        <v>15</v>
      </c>
      <c r="D6268" s="7" t="s">
        <v>34</v>
      </c>
      <c r="E6268" s="7" t="s">
        <v>17</v>
      </c>
      <c r="F6268" s="11">
        <v>45637.238888888889</v>
      </c>
      <c r="G6268" s="11">
        <v>45637.256944444445</v>
      </c>
      <c r="H6268" s="7">
        <v>26</v>
      </c>
      <c r="I6268" s="7">
        <v>30.85</v>
      </c>
      <c r="J6268" s="7">
        <v>8</v>
      </c>
      <c r="K6268" s="7">
        <v>246.8</v>
      </c>
      <c r="L6268" s="7" t="s">
        <v>18</v>
      </c>
      <c r="M6268" s="9">
        <v>2</v>
      </c>
      <c r="N6268" s="6" t="str">
        <f>IF(ev_charging_network_usage_!$I6268&lt;=10,"Low",IF(ev_charging_network_usage_!$I6268&lt;=30,"Medium","High"))</f>
        <v>High</v>
      </c>
      <c r="O6268" s="6" t="str">
        <f t="shared" si="393"/>
        <v>Low Satisfaction</v>
      </c>
      <c r="P6268" s="6" t="str">
        <f>IF(ev_charging_network_usage_!$H6268&lt;30,"Short Charging",IF(ev_charging_network_usage_!$H6268&lt;=60,"Medium Charging","Long Charging"))</f>
        <v>Short Charging</v>
      </c>
      <c r="Q6268" s="6">
        <f t="shared" si="392"/>
        <v>3</v>
      </c>
      <c r="R6268" s="30">
        <f t="shared" si="390"/>
        <v>0.2388888888888889</v>
      </c>
      <c r="S6268" s="28">
        <f t="shared" si="391"/>
        <v>45637</v>
      </c>
      <c r="T6268" s="28"/>
    </row>
    <row r="6269" spans="1:20" ht="13.2" x14ac:dyDescent="0.25">
      <c r="A6269" s="3" t="s">
        <v>13805</v>
      </c>
      <c r="B6269" s="3" t="s">
        <v>20</v>
      </c>
      <c r="C6269" s="3" t="s">
        <v>30</v>
      </c>
      <c r="D6269" s="3" t="s">
        <v>22</v>
      </c>
      <c r="E6269" s="3" t="s">
        <v>35</v>
      </c>
      <c r="F6269" s="4">
        <v>45627.261805555558</v>
      </c>
      <c r="G6269" s="4">
        <v>45627.277083333334</v>
      </c>
      <c r="H6269" s="3">
        <v>22</v>
      </c>
      <c r="I6269" s="3">
        <v>36.799999999999997</v>
      </c>
      <c r="J6269" s="3">
        <v>10</v>
      </c>
      <c r="K6269" s="3">
        <v>368</v>
      </c>
      <c r="L6269" s="3" t="s">
        <v>23</v>
      </c>
      <c r="M6269" s="5">
        <v>4</v>
      </c>
      <c r="N6269" s="6" t="str">
        <f>IF(ev_charging_network_usage_!$I6269&lt;=10,"Low",IF(ev_charging_network_usage_!$I6269&lt;=30,"Medium","High"))</f>
        <v>High</v>
      </c>
      <c r="O6269" s="6" t="str">
        <f t="shared" si="393"/>
        <v>Medium Satisfaction</v>
      </c>
      <c r="P6269" s="6" t="str">
        <f>IF(ev_charging_network_usage_!$H6269&lt;30,"Short Charging",IF(ev_charging_network_usage_!$H6269&lt;=60,"Medium Charging","Long Charging"))</f>
        <v>Short Charging</v>
      </c>
      <c r="Q6269" s="6">
        <f t="shared" si="392"/>
        <v>2</v>
      </c>
      <c r="R6269" s="30">
        <f t="shared" si="390"/>
        <v>0.26180555555555557</v>
      </c>
      <c r="S6269" s="28">
        <f t="shared" si="391"/>
        <v>45627</v>
      </c>
      <c r="T6269" s="28"/>
    </row>
    <row r="6270" spans="1:20" ht="13.2" x14ac:dyDescent="0.25">
      <c r="A6270" s="7" t="s">
        <v>13806</v>
      </c>
      <c r="B6270" s="7" t="s">
        <v>29</v>
      </c>
      <c r="C6270" s="7" t="s">
        <v>21</v>
      </c>
      <c r="D6270" s="7" t="s">
        <v>22</v>
      </c>
      <c r="E6270" s="7" t="s">
        <v>35</v>
      </c>
      <c r="F6270" s="7" t="s">
        <v>13807</v>
      </c>
      <c r="G6270" s="7" t="s">
        <v>13808</v>
      </c>
      <c r="H6270" s="7">
        <v>56</v>
      </c>
      <c r="I6270" s="7">
        <v>39.92</v>
      </c>
      <c r="J6270" s="7">
        <v>12</v>
      </c>
      <c r="K6270" s="7">
        <v>479.04</v>
      </c>
      <c r="L6270" s="7" t="s">
        <v>27</v>
      </c>
      <c r="M6270" s="9">
        <v>5</v>
      </c>
      <c r="N6270" s="6" t="str">
        <f>IF(ev_charging_network_usage_!$I6270&lt;=10,"Low",IF(ev_charging_network_usage_!$I6270&lt;=30,"Medium","High"))</f>
        <v>High</v>
      </c>
      <c r="O6270" s="6" t="str">
        <f t="shared" si="393"/>
        <v>High Satisfaction</v>
      </c>
      <c r="P6270" s="6" t="str">
        <f>IF(ev_charging_network_usage_!$H6270&lt;30,"Short Charging",IF(ev_charging_network_usage_!$H6270&lt;=60,"Medium Charging","Long Charging"))</f>
        <v>Medium Charging</v>
      </c>
      <c r="Q6270" s="6">
        <f t="shared" si="392"/>
        <v>1</v>
      </c>
      <c r="R6270" s="30">
        <f t="shared" si="390"/>
        <v>0.88611111111111107</v>
      </c>
      <c r="S6270" s="28">
        <f t="shared" si="391"/>
        <v>45011</v>
      </c>
      <c r="T6270" s="28"/>
    </row>
    <row r="6271" spans="1:20" ht="13.2" x14ac:dyDescent="0.25">
      <c r="A6271" s="3" t="s">
        <v>13809</v>
      </c>
      <c r="B6271" s="3" t="s">
        <v>20</v>
      </c>
      <c r="C6271" s="3" t="s">
        <v>21</v>
      </c>
      <c r="D6271" s="3" t="s">
        <v>31</v>
      </c>
      <c r="E6271" s="3" t="s">
        <v>35</v>
      </c>
      <c r="F6271" s="4">
        <v>45139.798611111109</v>
      </c>
      <c r="G6271" s="4">
        <v>45139.854166666664</v>
      </c>
      <c r="H6271" s="3">
        <v>80</v>
      </c>
      <c r="I6271" s="3">
        <v>40.840000000000003</v>
      </c>
      <c r="J6271" s="3">
        <v>10</v>
      </c>
      <c r="K6271" s="3">
        <v>408.4</v>
      </c>
      <c r="L6271" s="3" t="s">
        <v>18</v>
      </c>
      <c r="M6271" s="5">
        <v>5</v>
      </c>
      <c r="N6271" s="6" t="str">
        <f>IF(ev_charging_network_usage_!$I6271&lt;=10,"Low",IF(ev_charging_network_usage_!$I6271&lt;=30,"Medium","High"))</f>
        <v>High</v>
      </c>
      <c r="O6271" s="6" t="str">
        <f t="shared" si="393"/>
        <v>High Satisfaction</v>
      </c>
      <c r="P6271" s="6" t="str">
        <f>IF(ev_charging_network_usage_!$H6271&lt;30,"Short Charging",IF(ev_charging_network_usage_!$H6271&lt;=60,"Medium Charging","Long Charging"))</f>
        <v>Long Charging</v>
      </c>
      <c r="Q6271" s="6">
        <f t="shared" si="392"/>
        <v>1</v>
      </c>
      <c r="R6271" s="30">
        <f t="shared" si="390"/>
        <v>0.79861111111111116</v>
      </c>
      <c r="S6271" s="28">
        <f t="shared" si="391"/>
        <v>45139</v>
      </c>
      <c r="T6271" s="28"/>
    </row>
    <row r="6272" spans="1:20" ht="13.2" x14ac:dyDescent="0.25">
      <c r="A6272" s="7" t="s">
        <v>13810</v>
      </c>
      <c r="B6272" s="7" t="s">
        <v>20</v>
      </c>
      <c r="C6272" s="7" t="s">
        <v>21</v>
      </c>
      <c r="D6272" s="7" t="s">
        <v>34</v>
      </c>
      <c r="E6272" s="7" t="s">
        <v>17</v>
      </c>
      <c r="F6272" s="7" t="s">
        <v>13811</v>
      </c>
      <c r="G6272" s="7" t="s">
        <v>13812</v>
      </c>
      <c r="H6272" s="7">
        <v>91</v>
      </c>
      <c r="I6272" s="7">
        <v>35.340000000000003</v>
      </c>
      <c r="J6272" s="7">
        <v>8</v>
      </c>
      <c r="K6272" s="7">
        <v>282.72000000000003</v>
      </c>
      <c r="L6272" s="7" t="s">
        <v>27</v>
      </c>
      <c r="M6272" s="9">
        <v>5</v>
      </c>
      <c r="N6272" s="6" t="str">
        <f>IF(ev_charging_network_usage_!$I6272&lt;=10,"Low",IF(ev_charging_network_usage_!$I6272&lt;=30,"Medium","High"))</f>
        <v>High</v>
      </c>
      <c r="O6272" s="6" t="str">
        <f t="shared" si="393"/>
        <v>High Satisfaction</v>
      </c>
      <c r="P6272" s="6" t="str">
        <f>IF(ev_charging_network_usage_!$H6272&lt;30,"Short Charging",IF(ev_charging_network_usage_!$H6272&lt;=60,"Medium Charging","Long Charging"))</f>
        <v>Long Charging</v>
      </c>
      <c r="Q6272" s="6">
        <f t="shared" si="392"/>
        <v>1</v>
      </c>
      <c r="R6272" s="30">
        <f t="shared" si="390"/>
        <v>0.69930555555555551</v>
      </c>
      <c r="S6272" s="28">
        <f t="shared" si="391"/>
        <v>45196</v>
      </c>
      <c r="T6272" s="28"/>
    </row>
    <row r="6273" spans="1:20" ht="13.2" x14ac:dyDescent="0.25">
      <c r="A6273" s="3" t="s">
        <v>13813</v>
      </c>
      <c r="B6273" s="3" t="s">
        <v>43</v>
      </c>
      <c r="C6273" s="3" t="s">
        <v>21</v>
      </c>
      <c r="D6273" s="3" t="s">
        <v>34</v>
      </c>
      <c r="E6273" s="3" t="s">
        <v>35</v>
      </c>
      <c r="F6273" s="4">
        <v>45474.515277777777</v>
      </c>
      <c r="G6273" s="4">
        <v>45474.591666666667</v>
      </c>
      <c r="H6273" s="3">
        <v>110</v>
      </c>
      <c r="I6273" s="3">
        <v>13.85</v>
      </c>
      <c r="J6273" s="3">
        <v>12</v>
      </c>
      <c r="K6273" s="3">
        <v>166.2</v>
      </c>
      <c r="L6273" s="3" t="s">
        <v>18</v>
      </c>
      <c r="M6273" s="5">
        <v>3</v>
      </c>
      <c r="N6273" s="6" t="str">
        <f>IF(ev_charging_network_usage_!$I6273&lt;=10,"Low",IF(ev_charging_network_usage_!$I6273&lt;=30,"Medium","High"))</f>
        <v>Medium</v>
      </c>
      <c r="O6273" s="6" t="str">
        <f t="shared" si="393"/>
        <v>Medium Satisfaction</v>
      </c>
      <c r="P6273" s="6" t="str">
        <f>IF(ev_charging_network_usage_!$H6273&lt;30,"Short Charging",IF(ev_charging_network_usage_!$H6273&lt;=60,"Medium Charging","Long Charging"))</f>
        <v>Long Charging</v>
      </c>
      <c r="Q6273" s="6">
        <f t="shared" si="392"/>
        <v>1</v>
      </c>
      <c r="R6273" s="30">
        <f t="shared" si="390"/>
        <v>0.51527777777777772</v>
      </c>
      <c r="S6273" s="28">
        <f t="shared" si="391"/>
        <v>45474</v>
      </c>
      <c r="T6273" s="28"/>
    </row>
    <row r="6274" spans="1:20" ht="13.2" x14ac:dyDescent="0.25">
      <c r="A6274" s="7" t="s">
        <v>13814</v>
      </c>
      <c r="B6274" s="7" t="s">
        <v>43</v>
      </c>
      <c r="C6274" s="7" t="s">
        <v>15</v>
      </c>
      <c r="D6274" s="7" t="s">
        <v>16</v>
      </c>
      <c r="E6274" s="7" t="s">
        <v>35</v>
      </c>
      <c r="F6274" s="7" t="s">
        <v>13815</v>
      </c>
      <c r="G6274" s="7" t="s">
        <v>13816</v>
      </c>
      <c r="H6274" s="7">
        <v>44</v>
      </c>
      <c r="I6274" s="7">
        <v>20.8</v>
      </c>
      <c r="J6274" s="7">
        <v>12</v>
      </c>
      <c r="K6274" s="7">
        <v>249.6</v>
      </c>
      <c r="L6274" s="7" t="s">
        <v>38</v>
      </c>
      <c r="M6274" s="9">
        <v>4</v>
      </c>
      <c r="N6274" s="6" t="str">
        <f>IF(ev_charging_network_usage_!$I6274&lt;=10,"Low",IF(ev_charging_network_usage_!$I6274&lt;=30,"Medium","High"))</f>
        <v>Medium</v>
      </c>
      <c r="O6274" s="6" t="str">
        <f t="shared" si="393"/>
        <v>Medium Satisfaction</v>
      </c>
      <c r="P6274" s="6" t="str">
        <f>IF(ev_charging_network_usage_!$H6274&lt;30,"Short Charging",IF(ev_charging_network_usage_!$H6274&lt;=60,"Medium Charging","Long Charging"))</f>
        <v>Medium Charging</v>
      </c>
      <c r="Q6274" s="6">
        <f t="shared" si="392"/>
        <v>3</v>
      </c>
      <c r="R6274" s="30">
        <f t="shared" ref="R6274:R6337" si="394">TIME(HOUR(F6274),MINUTE(F6274),SECOND(F6274))</f>
        <v>0.43541666666666667</v>
      </c>
      <c r="S6274" s="28">
        <f t="shared" ref="S6274:S6337" si="395">DATE(YEAR(F6274),MONTH(F6274),DAY(F6274))</f>
        <v>45341</v>
      </c>
      <c r="T6274" s="28"/>
    </row>
    <row r="6275" spans="1:20" ht="13.2" x14ac:dyDescent="0.25">
      <c r="A6275" s="3" t="s">
        <v>13817</v>
      </c>
      <c r="B6275" s="3" t="s">
        <v>59</v>
      </c>
      <c r="C6275" s="3" t="s">
        <v>15</v>
      </c>
      <c r="D6275" s="3" t="s">
        <v>34</v>
      </c>
      <c r="E6275" s="3" t="s">
        <v>17</v>
      </c>
      <c r="F6275" s="3" t="s">
        <v>13818</v>
      </c>
      <c r="G6275" s="3" t="s">
        <v>13819</v>
      </c>
      <c r="H6275" s="3">
        <v>107</v>
      </c>
      <c r="I6275" s="3">
        <v>56.79</v>
      </c>
      <c r="J6275" s="3">
        <v>15</v>
      </c>
      <c r="K6275" s="3">
        <v>851.85</v>
      </c>
      <c r="L6275" s="3" t="s">
        <v>27</v>
      </c>
      <c r="M6275" s="5">
        <v>5</v>
      </c>
      <c r="N6275" s="6" t="str">
        <f>IF(ev_charging_network_usage_!$I6275&lt;=10,"Low",IF(ev_charging_network_usage_!$I6275&lt;=30,"Medium","High"))</f>
        <v>High</v>
      </c>
      <c r="O6275" s="6" t="str">
        <f t="shared" si="393"/>
        <v>High Satisfaction</v>
      </c>
      <c r="P6275" s="6" t="str">
        <f>IF(ev_charging_network_usage_!$H6275&lt;30,"Short Charging",IF(ev_charging_network_usage_!$H6275&lt;=60,"Medium Charging","Long Charging"))</f>
        <v>Long Charging</v>
      </c>
      <c r="Q6275" s="6">
        <f t="shared" ref="Q6275:Q6338" si="396">IF(C6275="Fast Charger",1,IF(C6275="Standard Charger",2,IF(C6275="Super Fast Charger",3,"")))</f>
        <v>3</v>
      </c>
      <c r="R6275" s="30">
        <f t="shared" si="394"/>
        <v>0.29791666666666666</v>
      </c>
      <c r="S6275" s="28">
        <f t="shared" si="395"/>
        <v>45311</v>
      </c>
      <c r="T6275" s="28"/>
    </row>
    <row r="6276" spans="1:20" ht="13.2" x14ac:dyDescent="0.25">
      <c r="A6276" s="7" t="s">
        <v>13820</v>
      </c>
      <c r="B6276" s="7" t="s">
        <v>78</v>
      </c>
      <c r="C6276" s="7" t="s">
        <v>21</v>
      </c>
      <c r="D6276" s="7" t="s">
        <v>22</v>
      </c>
      <c r="E6276" s="7" t="s">
        <v>35</v>
      </c>
      <c r="F6276" s="7" t="s">
        <v>13821</v>
      </c>
      <c r="G6276" s="7" t="s">
        <v>13822</v>
      </c>
      <c r="H6276" s="7">
        <v>78</v>
      </c>
      <c r="I6276" s="7">
        <v>10.199999999999999</v>
      </c>
      <c r="J6276" s="7">
        <v>8</v>
      </c>
      <c r="K6276" s="7">
        <v>81.599999999999994</v>
      </c>
      <c r="L6276" s="7" t="s">
        <v>18</v>
      </c>
      <c r="M6276" s="9">
        <v>3</v>
      </c>
      <c r="N6276" s="6" t="str">
        <f>IF(ev_charging_network_usage_!$I6276&lt;=10,"Low",IF(ev_charging_network_usage_!$I6276&lt;=30,"Medium","High"))</f>
        <v>Medium</v>
      </c>
      <c r="O6276" s="6" t="str">
        <f t="shared" ref="O6276:O6339" si="397">IF(M6276&lt;=2,"Low Satisfaction",IF(M6276&lt;=4,"Medium Satisfaction","High Satisfaction"))</f>
        <v>Medium Satisfaction</v>
      </c>
      <c r="P6276" s="6" t="str">
        <f>IF(ev_charging_network_usage_!$H6276&lt;30,"Short Charging",IF(ev_charging_network_usage_!$H6276&lt;=60,"Medium Charging","Long Charging"))</f>
        <v>Long Charging</v>
      </c>
      <c r="Q6276" s="6">
        <f t="shared" si="396"/>
        <v>1</v>
      </c>
      <c r="R6276" s="30">
        <f t="shared" si="394"/>
        <v>6.458333333333334E-2</v>
      </c>
      <c r="S6276" s="28">
        <f t="shared" si="395"/>
        <v>45583</v>
      </c>
      <c r="T6276" s="28"/>
    </row>
    <row r="6277" spans="1:20" ht="13.2" x14ac:dyDescent="0.25">
      <c r="A6277" s="3" t="s">
        <v>13823</v>
      </c>
      <c r="B6277" s="3" t="s">
        <v>78</v>
      </c>
      <c r="C6277" s="3" t="s">
        <v>30</v>
      </c>
      <c r="D6277" s="3" t="s">
        <v>34</v>
      </c>
      <c r="E6277" s="3" t="s">
        <v>35</v>
      </c>
      <c r="F6277" s="4">
        <v>45512.651388888888</v>
      </c>
      <c r="G6277" s="4">
        <v>45512.688888888886</v>
      </c>
      <c r="H6277" s="3">
        <v>54</v>
      </c>
      <c r="I6277" s="3">
        <v>45.63</v>
      </c>
      <c r="J6277" s="3">
        <v>15</v>
      </c>
      <c r="K6277" s="3">
        <v>684.45</v>
      </c>
      <c r="L6277" s="3" t="s">
        <v>38</v>
      </c>
      <c r="M6277" s="5">
        <v>1</v>
      </c>
      <c r="N6277" s="6" t="str">
        <f>IF(ev_charging_network_usage_!$I6277&lt;=10,"Low",IF(ev_charging_network_usage_!$I6277&lt;=30,"Medium","High"))</f>
        <v>High</v>
      </c>
      <c r="O6277" s="6" t="str">
        <f t="shared" si="397"/>
        <v>Low Satisfaction</v>
      </c>
      <c r="P6277" s="6" t="str">
        <f>IF(ev_charging_network_usage_!$H6277&lt;30,"Short Charging",IF(ev_charging_network_usage_!$H6277&lt;=60,"Medium Charging","Long Charging"))</f>
        <v>Medium Charging</v>
      </c>
      <c r="Q6277" s="6">
        <f t="shared" si="396"/>
        <v>2</v>
      </c>
      <c r="R6277" s="30">
        <f t="shared" si="394"/>
        <v>0.65138888888888891</v>
      </c>
      <c r="S6277" s="28">
        <f t="shared" si="395"/>
        <v>45512</v>
      </c>
      <c r="T6277" s="28"/>
    </row>
    <row r="6278" spans="1:20" ht="13.2" x14ac:dyDescent="0.25">
      <c r="A6278" s="7" t="s">
        <v>13824</v>
      </c>
      <c r="B6278" s="7" t="s">
        <v>29</v>
      </c>
      <c r="C6278" s="7" t="s">
        <v>15</v>
      </c>
      <c r="D6278" s="7" t="s">
        <v>22</v>
      </c>
      <c r="E6278" s="7" t="s">
        <v>17</v>
      </c>
      <c r="F6278" s="7" t="s">
        <v>13825</v>
      </c>
      <c r="G6278" s="7" t="s">
        <v>13826</v>
      </c>
      <c r="H6278" s="7">
        <v>30</v>
      </c>
      <c r="I6278" s="7">
        <v>14.5</v>
      </c>
      <c r="J6278" s="7">
        <v>10</v>
      </c>
      <c r="K6278" s="7">
        <v>145</v>
      </c>
      <c r="L6278" s="7" t="s">
        <v>23</v>
      </c>
      <c r="M6278" s="9">
        <v>3</v>
      </c>
      <c r="N6278" s="6" t="str">
        <f>IF(ev_charging_network_usage_!$I6278&lt;=10,"Low",IF(ev_charging_network_usage_!$I6278&lt;=30,"Medium","High"))</f>
        <v>Medium</v>
      </c>
      <c r="O6278" s="6" t="str">
        <f t="shared" si="397"/>
        <v>Medium Satisfaction</v>
      </c>
      <c r="P6278" s="6" t="str">
        <f>IF(ev_charging_network_usage_!$H6278&lt;30,"Short Charging",IF(ev_charging_network_usage_!$H6278&lt;=60,"Medium Charging","Long Charging"))</f>
        <v>Medium Charging</v>
      </c>
      <c r="Q6278" s="6">
        <f t="shared" si="396"/>
        <v>3</v>
      </c>
      <c r="R6278" s="30">
        <f t="shared" si="394"/>
        <v>5.5555555555555558E-3</v>
      </c>
      <c r="S6278" s="28">
        <f t="shared" si="395"/>
        <v>45618</v>
      </c>
      <c r="T6278" s="28"/>
    </row>
    <row r="6279" spans="1:20" ht="13.2" x14ac:dyDescent="0.25">
      <c r="A6279" s="3" t="s">
        <v>13827</v>
      </c>
      <c r="B6279" s="3" t="s">
        <v>14</v>
      </c>
      <c r="C6279" s="3" t="s">
        <v>30</v>
      </c>
      <c r="D6279" s="3" t="s">
        <v>22</v>
      </c>
      <c r="E6279" s="3" t="s">
        <v>17</v>
      </c>
      <c r="F6279" s="10">
        <v>45241.149305555555</v>
      </c>
      <c r="G6279" s="10">
        <v>45241.21875</v>
      </c>
      <c r="H6279" s="3">
        <v>100</v>
      </c>
      <c r="I6279" s="3">
        <v>38.54</v>
      </c>
      <c r="J6279" s="3">
        <v>12</v>
      </c>
      <c r="K6279" s="3">
        <v>462.48</v>
      </c>
      <c r="L6279" s="3" t="s">
        <v>27</v>
      </c>
      <c r="M6279" s="5">
        <v>2</v>
      </c>
      <c r="N6279" s="6" t="str">
        <f>IF(ev_charging_network_usage_!$I6279&lt;=10,"Low",IF(ev_charging_network_usage_!$I6279&lt;=30,"Medium","High"))</f>
        <v>High</v>
      </c>
      <c r="O6279" s="6" t="str">
        <f t="shared" si="397"/>
        <v>Low Satisfaction</v>
      </c>
      <c r="P6279" s="6" t="str">
        <f>IF(ev_charging_network_usage_!$H6279&lt;30,"Short Charging",IF(ev_charging_network_usage_!$H6279&lt;=60,"Medium Charging","Long Charging"))</f>
        <v>Long Charging</v>
      </c>
      <c r="Q6279" s="6">
        <f t="shared" si="396"/>
        <v>2</v>
      </c>
      <c r="R6279" s="30">
        <f t="shared" si="394"/>
        <v>0.14930555555555555</v>
      </c>
      <c r="S6279" s="28">
        <f t="shared" si="395"/>
        <v>45241</v>
      </c>
      <c r="T6279" s="28"/>
    </row>
    <row r="6280" spans="1:20" ht="13.2" x14ac:dyDescent="0.25">
      <c r="A6280" s="7" t="s">
        <v>13828</v>
      </c>
      <c r="B6280" s="7" t="s">
        <v>55</v>
      </c>
      <c r="C6280" s="7" t="s">
        <v>15</v>
      </c>
      <c r="D6280" s="7" t="s">
        <v>31</v>
      </c>
      <c r="E6280" s="7" t="s">
        <v>17</v>
      </c>
      <c r="F6280" s="11">
        <v>45637.531944444447</v>
      </c>
      <c r="G6280" s="11">
        <v>45637.54791666667</v>
      </c>
      <c r="H6280" s="7">
        <v>23</v>
      </c>
      <c r="I6280" s="7">
        <v>23.18</v>
      </c>
      <c r="J6280" s="7">
        <v>12</v>
      </c>
      <c r="K6280" s="7">
        <v>278.16000000000003</v>
      </c>
      <c r="L6280" s="7" t="s">
        <v>27</v>
      </c>
      <c r="M6280" s="9">
        <v>1</v>
      </c>
      <c r="N6280" s="6" t="str">
        <f>IF(ev_charging_network_usage_!$I6280&lt;=10,"Low",IF(ev_charging_network_usage_!$I6280&lt;=30,"Medium","High"))</f>
        <v>Medium</v>
      </c>
      <c r="O6280" s="6" t="str">
        <f t="shared" si="397"/>
        <v>Low Satisfaction</v>
      </c>
      <c r="P6280" s="6" t="str">
        <f>IF(ev_charging_network_usage_!$H6280&lt;30,"Short Charging",IF(ev_charging_network_usage_!$H6280&lt;=60,"Medium Charging","Long Charging"))</f>
        <v>Short Charging</v>
      </c>
      <c r="Q6280" s="6">
        <f t="shared" si="396"/>
        <v>3</v>
      </c>
      <c r="R6280" s="30">
        <f t="shared" si="394"/>
        <v>0.53194444444444444</v>
      </c>
      <c r="S6280" s="28">
        <f t="shared" si="395"/>
        <v>45637</v>
      </c>
      <c r="T6280" s="28"/>
    </row>
    <row r="6281" spans="1:20" ht="13.2" x14ac:dyDescent="0.25">
      <c r="A6281" s="3" t="s">
        <v>13829</v>
      </c>
      <c r="B6281" s="3" t="s">
        <v>48</v>
      </c>
      <c r="C6281" s="3" t="s">
        <v>15</v>
      </c>
      <c r="D6281" s="3" t="s">
        <v>34</v>
      </c>
      <c r="E6281" s="3" t="s">
        <v>35</v>
      </c>
      <c r="F6281" s="4">
        <v>45117.395138888889</v>
      </c>
      <c r="G6281" s="4">
        <v>45117.423611111109</v>
      </c>
      <c r="H6281" s="3">
        <v>41</v>
      </c>
      <c r="I6281" s="3">
        <v>4.5599999999999996</v>
      </c>
      <c r="J6281" s="3">
        <v>8</v>
      </c>
      <c r="K6281" s="3">
        <v>36.479999999999997</v>
      </c>
      <c r="L6281" s="3" t="s">
        <v>27</v>
      </c>
      <c r="M6281" s="5">
        <v>4</v>
      </c>
      <c r="N6281" s="6" t="str">
        <f>IF(ev_charging_network_usage_!$I6281&lt;=10,"Low",IF(ev_charging_network_usage_!$I6281&lt;=30,"Medium","High"))</f>
        <v>Low</v>
      </c>
      <c r="O6281" s="6" t="str">
        <f t="shared" si="397"/>
        <v>Medium Satisfaction</v>
      </c>
      <c r="P6281" s="6" t="str">
        <f>IF(ev_charging_network_usage_!$H6281&lt;30,"Short Charging",IF(ev_charging_network_usage_!$H6281&lt;=60,"Medium Charging","Long Charging"))</f>
        <v>Medium Charging</v>
      </c>
      <c r="Q6281" s="6">
        <f t="shared" si="396"/>
        <v>3</v>
      </c>
      <c r="R6281" s="30">
        <f t="shared" si="394"/>
        <v>0.39513888888888887</v>
      </c>
      <c r="S6281" s="28">
        <f t="shared" si="395"/>
        <v>45117</v>
      </c>
      <c r="T6281" s="28"/>
    </row>
    <row r="6282" spans="1:20" ht="13.2" x14ac:dyDescent="0.25">
      <c r="A6282" s="7" t="s">
        <v>13830</v>
      </c>
      <c r="B6282" s="7" t="s">
        <v>55</v>
      </c>
      <c r="C6282" s="7" t="s">
        <v>21</v>
      </c>
      <c r="D6282" s="7" t="s">
        <v>34</v>
      </c>
      <c r="E6282" s="7" t="s">
        <v>17</v>
      </c>
      <c r="F6282" s="8">
        <v>45445.056250000001</v>
      </c>
      <c r="G6282" s="8">
        <v>45445.129861111112</v>
      </c>
      <c r="H6282" s="7">
        <v>106</v>
      </c>
      <c r="I6282" s="7">
        <v>38.799999999999997</v>
      </c>
      <c r="J6282" s="7">
        <v>15</v>
      </c>
      <c r="K6282" s="7">
        <v>582</v>
      </c>
      <c r="L6282" s="7" t="s">
        <v>27</v>
      </c>
      <c r="M6282" s="9">
        <v>1</v>
      </c>
      <c r="N6282" s="6" t="str">
        <f>IF(ev_charging_network_usage_!$I6282&lt;=10,"Low",IF(ev_charging_network_usage_!$I6282&lt;=30,"Medium","High"))</f>
        <v>High</v>
      </c>
      <c r="O6282" s="6" t="str">
        <f t="shared" si="397"/>
        <v>Low Satisfaction</v>
      </c>
      <c r="P6282" s="6" t="str">
        <f>IF(ev_charging_network_usage_!$H6282&lt;30,"Short Charging",IF(ev_charging_network_usage_!$H6282&lt;=60,"Medium Charging","Long Charging"))</f>
        <v>Long Charging</v>
      </c>
      <c r="Q6282" s="6">
        <f t="shared" si="396"/>
        <v>1</v>
      </c>
      <c r="R6282" s="30">
        <f t="shared" si="394"/>
        <v>5.6250000000000001E-2</v>
      </c>
      <c r="S6282" s="28">
        <f t="shared" si="395"/>
        <v>45445</v>
      </c>
      <c r="T6282" s="28"/>
    </row>
    <row r="6283" spans="1:20" ht="13.2" x14ac:dyDescent="0.25">
      <c r="A6283" s="3" t="s">
        <v>13831</v>
      </c>
      <c r="B6283" s="3" t="s">
        <v>59</v>
      </c>
      <c r="C6283" s="3" t="s">
        <v>30</v>
      </c>
      <c r="D6283" s="3" t="s">
        <v>31</v>
      </c>
      <c r="E6283" s="3" t="s">
        <v>35</v>
      </c>
      <c r="F6283" s="4">
        <v>45388.802777777775</v>
      </c>
      <c r="G6283" s="4">
        <v>45388.876388888886</v>
      </c>
      <c r="H6283" s="3">
        <v>106</v>
      </c>
      <c r="I6283" s="3">
        <v>49.2</v>
      </c>
      <c r="J6283" s="3">
        <v>8</v>
      </c>
      <c r="K6283" s="3">
        <v>393.6</v>
      </c>
      <c r="L6283" s="3" t="s">
        <v>38</v>
      </c>
      <c r="M6283" s="5">
        <v>5</v>
      </c>
      <c r="N6283" s="6" t="str">
        <f>IF(ev_charging_network_usage_!$I6283&lt;=10,"Low",IF(ev_charging_network_usage_!$I6283&lt;=30,"Medium","High"))</f>
        <v>High</v>
      </c>
      <c r="O6283" s="6" t="str">
        <f t="shared" si="397"/>
        <v>High Satisfaction</v>
      </c>
      <c r="P6283" s="6" t="str">
        <f>IF(ev_charging_network_usage_!$H6283&lt;30,"Short Charging",IF(ev_charging_network_usage_!$H6283&lt;=60,"Medium Charging","Long Charging"))</f>
        <v>Long Charging</v>
      </c>
      <c r="Q6283" s="6">
        <f t="shared" si="396"/>
        <v>2</v>
      </c>
      <c r="R6283" s="30">
        <f t="shared" si="394"/>
        <v>0.80277777777777781</v>
      </c>
      <c r="S6283" s="28">
        <f t="shared" si="395"/>
        <v>45388</v>
      </c>
      <c r="T6283" s="28"/>
    </row>
    <row r="6284" spans="1:20" ht="13.2" x14ac:dyDescent="0.25">
      <c r="A6284" s="7" t="s">
        <v>13832</v>
      </c>
      <c r="B6284" s="7" t="s">
        <v>48</v>
      </c>
      <c r="C6284" s="7" t="s">
        <v>30</v>
      </c>
      <c r="D6284" s="7" t="s">
        <v>22</v>
      </c>
      <c r="E6284" s="7" t="s">
        <v>17</v>
      </c>
      <c r="F6284" s="8">
        <v>45111.337500000001</v>
      </c>
      <c r="G6284" s="8">
        <v>45111.378472222219</v>
      </c>
      <c r="H6284" s="7">
        <v>59</v>
      </c>
      <c r="I6284" s="7">
        <v>22.01</v>
      </c>
      <c r="J6284" s="7">
        <v>8</v>
      </c>
      <c r="K6284" s="7">
        <v>176.08</v>
      </c>
      <c r="L6284" s="7" t="s">
        <v>18</v>
      </c>
      <c r="M6284" s="9">
        <v>5</v>
      </c>
      <c r="N6284" s="6" t="str">
        <f>IF(ev_charging_network_usage_!$I6284&lt;=10,"Low",IF(ev_charging_network_usage_!$I6284&lt;=30,"Medium","High"))</f>
        <v>Medium</v>
      </c>
      <c r="O6284" s="6" t="str">
        <f t="shared" si="397"/>
        <v>High Satisfaction</v>
      </c>
      <c r="P6284" s="6" t="str">
        <f>IF(ev_charging_network_usage_!$H6284&lt;30,"Short Charging",IF(ev_charging_network_usage_!$H6284&lt;=60,"Medium Charging","Long Charging"))</f>
        <v>Medium Charging</v>
      </c>
      <c r="Q6284" s="6">
        <f t="shared" si="396"/>
        <v>2</v>
      </c>
      <c r="R6284" s="30">
        <f t="shared" si="394"/>
        <v>0.33750000000000002</v>
      </c>
      <c r="S6284" s="28">
        <f t="shared" si="395"/>
        <v>45111</v>
      </c>
      <c r="T6284" s="28"/>
    </row>
    <row r="6285" spans="1:20" ht="13.2" x14ac:dyDescent="0.25">
      <c r="A6285" s="3" t="s">
        <v>13833</v>
      </c>
      <c r="B6285" s="3" t="s">
        <v>43</v>
      </c>
      <c r="C6285" s="3" t="s">
        <v>15</v>
      </c>
      <c r="D6285" s="3" t="s">
        <v>16</v>
      </c>
      <c r="E6285" s="3" t="s">
        <v>35</v>
      </c>
      <c r="F6285" s="3" t="s">
        <v>13834</v>
      </c>
      <c r="G6285" s="3" t="s">
        <v>13835</v>
      </c>
      <c r="H6285" s="3">
        <v>24</v>
      </c>
      <c r="I6285" s="3">
        <v>58.83</v>
      </c>
      <c r="J6285" s="3">
        <v>15</v>
      </c>
      <c r="K6285" s="3">
        <v>882.45</v>
      </c>
      <c r="L6285" s="3" t="s">
        <v>23</v>
      </c>
      <c r="M6285" s="5">
        <v>2</v>
      </c>
      <c r="N6285" s="6" t="str">
        <f>IF(ev_charging_network_usage_!$I6285&lt;=10,"Low",IF(ev_charging_network_usage_!$I6285&lt;=30,"Medium","High"))</f>
        <v>High</v>
      </c>
      <c r="O6285" s="6" t="str">
        <f t="shared" si="397"/>
        <v>Low Satisfaction</v>
      </c>
      <c r="P6285" s="6" t="str">
        <f>IF(ev_charging_network_usage_!$H6285&lt;30,"Short Charging",IF(ev_charging_network_usage_!$H6285&lt;=60,"Medium Charging","Long Charging"))</f>
        <v>Short Charging</v>
      </c>
      <c r="Q6285" s="6">
        <f t="shared" si="396"/>
        <v>3</v>
      </c>
      <c r="R6285" s="30">
        <f t="shared" si="394"/>
        <v>0.72222222222222221</v>
      </c>
      <c r="S6285" s="28">
        <f t="shared" si="395"/>
        <v>45096</v>
      </c>
      <c r="T6285" s="28"/>
    </row>
    <row r="6286" spans="1:20" ht="13.2" x14ac:dyDescent="0.25">
      <c r="A6286" s="7" t="s">
        <v>13836</v>
      </c>
      <c r="B6286" s="7" t="s">
        <v>29</v>
      </c>
      <c r="C6286" s="7" t="s">
        <v>30</v>
      </c>
      <c r="D6286" s="7" t="s">
        <v>16</v>
      </c>
      <c r="E6286" s="7" t="s">
        <v>35</v>
      </c>
      <c r="F6286" s="7" t="s">
        <v>13837</v>
      </c>
      <c r="G6286" s="7" t="s">
        <v>13838</v>
      </c>
      <c r="H6286" s="7">
        <v>42</v>
      </c>
      <c r="I6286" s="7">
        <v>6.75</v>
      </c>
      <c r="J6286" s="7">
        <v>8</v>
      </c>
      <c r="K6286" s="7">
        <v>54</v>
      </c>
      <c r="L6286" s="7" t="s">
        <v>38</v>
      </c>
      <c r="M6286" s="9">
        <v>5</v>
      </c>
      <c r="N6286" s="6" t="str">
        <f>IF(ev_charging_network_usage_!$I6286&lt;=10,"Low",IF(ev_charging_network_usage_!$I6286&lt;=30,"Medium","High"))</f>
        <v>Low</v>
      </c>
      <c r="O6286" s="6" t="str">
        <f t="shared" si="397"/>
        <v>High Satisfaction</v>
      </c>
      <c r="P6286" s="6" t="str">
        <f>IF(ev_charging_network_usage_!$H6286&lt;30,"Short Charging",IF(ev_charging_network_usage_!$H6286&lt;=60,"Medium Charging","Long Charging"))</f>
        <v>Medium Charging</v>
      </c>
      <c r="Q6286" s="6">
        <f t="shared" si="396"/>
        <v>2</v>
      </c>
      <c r="R6286" s="30">
        <f t="shared" si="394"/>
        <v>0.72847222222222219</v>
      </c>
      <c r="S6286" s="28">
        <f t="shared" si="395"/>
        <v>45067</v>
      </c>
      <c r="T6286" s="28"/>
    </row>
    <row r="6287" spans="1:20" ht="13.2" x14ac:dyDescent="0.25">
      <c r="A6287" s="3" t="s">
        <v>13839</v>
      </c>
      <c r="B6287" s="3" t="s">
        <v>20</v>
      </c>
      <c r="C6287" s="3" t="s">
        <v>21</v>
      </c>
      <c r="D6287" s="3" t="s">
        <v>16</v>
      </c>
      <c r="E6287" s="3" t="s">
        <v>35</v>
      </c>
      <c r="F6287" s="10">
        <v>45637.121527777781</v>
      </c>
      <c r="G6287" s="10">
        <v>45637.196527777778</v>
      </c>
      <c r="H6287" s="3">
        <v>108</v>
      </c>
      <c r="I6287" s="3">
        <v>31.27</v>
      </c>
      <c r="J6287" s="3">
        <v>12</v>
      </c>
      <c r="K6287" s="3">
        <v>375.24</v>
      </c>
      <c r="L6287" s="3" t="s">
        <v>18</v>
      </c>
      <c r="M6287" s="5">
        <v>3</v>
      </c>
      <c r="N6287" s="6" t="str">
        <f>IF(ev_charging_network_usage_!$I6287&lt;=10,"Low",IF(ev_charging_network_usage_!$I6287&lt;=30,"Medium","High"))</f>
        <v>High</v>
      </c>
      <c r="O6287" s="6" t="str">
        <f t="shared" si="397"/>
        <v>Medium Satisfaction</v>
      </c>
      <c r="P6287" s="6" t="str">
        <f>IF(ev_charging_network_usage_!$H6287&lt;30,"Short Charging",IF(ev_charging_network_usage_!$H6287&lt;=60,"Medium Charging","Long Charging"))</f>
        <v>Long Charging</v>
      </c>
      <c r="Q6287" s="6">
        <f t="shared" si="396"/>
        <v>1</v>
      </c>
      <c r="R6287" s="30">
        <f t="shared" si="394"/>
        <v>0.12152777777777778</v>
      </c>
      <c r="S6287" s="28">
        <f t="shared" si="395"/>
        <v>45637</v>
      </c>
      <c r="T6287" s="28"/>
    </row>
    <row r="6288" spans="1:20" ht="13.2" x14ac:dyDescent="0.25">
      <c r="A6288" s="7" t="s">
        <v>13840</v>
      </c>
      <c r="B6288" s="7" t="s">
        <v>20</v>
      </c>
      <c r="C6288" s="7" t="s">
        <v>30</v>
      </c>
      <c r="D6288" s="7" t="s">
        <v>16</v>
      </c>
      <c r="E6288" s="7" t="s">
        <v>17</v>
      </c>
      <c r="F6288" s="7" t="s">
        <v>13841</v>
      </c>
      <c r="G6288" s="7" t="s">
        <v>13842</v>
      </c>
      <c r="H6288" s="7">
        <v>60</v>
      </c>
      <c r="I6288" s="7">
        <v>16.2</v>
      </c>
      <c r="J6288" s="7">
        <v>10</v>
      </c>
      <c r="K6288" s="7">
        <v>162</v>
      </c>
      <c r="L6288" s="7" t="s">
        <v>18</v>
      </c>
      <c r="M6288" s="9">
        <v>4</v>
      </c>
      <c r="N6288" s="6" t="str">
        <f>IF(ev_charging_network_usage_!$I6288&lt;=10,"Low",IF(ev_charging_network_usage_!$I6288&lt;=30,"Medium","High"))</f>
        <v>Medium</v>
      </c>
      <c r="O6288" s="6" t="str">
        <f t="shared" si="397"/>
        <v>Medium Satisfaction</v>
      </c>
      <c r="P6288" s="6" t="str">
        <f>IF(ev_charging_network_usage_!$H6288&lt;30,"Short Charging",IF(ev_charging_network_usage_!$H6288&lt;=60,"Medium Charging","Long Charging"))</f>
        <v>Medium Charging</v>
      </c>
      <c r="Q6288" s="6">
        <f t="shared" si="396"/>
        <v>2</v>
      </c>
      <c r="R6288" s="30">
        <f t="shared" si="394"/>
        <v>2.361111111111111E-2</v>
      </c>
      <c r="S6288" s="28">
        <f t="shared" si="395"/>
        <v>45288</v>
      </c>
      <c r="T6288" s="28"/>
    </row>
    <row r="6289" spans="1:20" ht="13.2" x14ac:dyDescent="0.25">
      <c r="A6289" s="3" t="s">
        <v>13843</v>
      </c>
      <c r="B6289" s="3" t="s">
        <v>43</v>
      </c>
      <c r="C6289" s="3" t="s">
        <v>21</v>
      </c>
      <c r="D6289" s="3" t="s">
        <v>31</v>
      </c>
      <c r="E6289" s="3" t="s">
        <v>35</v>
      </c>
      <c r="F6289" s="4">
        <v>45326.26458333333</v>
      </c>
      <c r="G6289" s="4">
        <v>45326.316666666666</v>
      </c>
      <c r="H6289" s="3">
        <v>75</v>
      </c>
      <c r="I6289" s="3">
        <v>25.21</v>
      </c>
      <c r="J6289" s="3">
        <v>12</v>
      </c>
      <c r="K6289" s="3">
        <v>302.52</v>
      </c>
      <c r="L6289" s="3" t="s">
        <v>38</v>
      </c>
      <c r="M6289" s="5">
        <v>1</v>
      </c>
      <c r="N6289" s="6" t="str">
        <f>IF(ev_charging_network_usage_!$I6289&lt;=10,"Low",IF(ev_charging_network_usage_!$I6289&lt;=30,"Medium","High"))</f>
        <v>Medium</v>
      </c>
      <c r="O6289" s="6" t="str">
        <f t="shared" si="397"/>
        <v>Low Satisfaction</v>
      </c>
      <c r="P6289" s="6" t="str">
        <f>IF(ev_charging_network_usage_!$H6289&lt;30,"Short Charging",IF(ev_charging_network_usage_!$H6289&lt;=60,"Medium Charging","Long Charging"))</f>
        <v>Long Charging</v>
      </c>
      <c r="Q6289" s="6">
        <f t="shared" si="396"/>
        <v>1</v>
      </c>
      <c r="R6289" s="30">
        <f t="shared" si="394"/>
        <v>0.26458333333333334</v>
      </c>
      <c r="S6289" s="28">
        <f t="shared" si="395"/>
        <v>45326</v>
      </c>
      <c r="T6289" s="28"/>
    </row>
    <row r="6290" spans="1:20" ht="13.2" x14ac:dyDescent="0.25">
      <c r="A6290" s="7" t="s">
        <v>13844</v>
      </c>
      <c r="B6290" s="7" t="s">
        <v>48</v>
      </c>
      <c r="C6290" s="7" t="s">
        <v>30</v>
      </c>
      <c r="D6290" s="7" t="s">
        <v>34</v>
      </c>
      <c r="E6290" s="7" t="s">
        <v>35</v>
      </c>
      <c r="F6290" s="7" t="s">
        <v>13845</v>
      </c>
      <c r="G6290" s="7" t="s">
        <v>13846</v>
      </c>
      <c r="H6290" s="7">
        <v>99</v>
      </c>
      <c r="I6290" s="7">
        <v>40.130000000000003</v>
      </c>
      <c r="J6290" s="7">
        <v>15</v>
      </c>
      <c r="K6290" s="7">
        <v>601.95000000000005</v>
      </c>
      <c r="L6290" s="7" t="s">
        <v>18</v>
      </c>
      <c r="M6290" s="9">
        <v>3</v>
      </c>
      <c r="N6290" s="6" t="str">
        <f>IF(ev_charging_network_usage_!$I6290&lt;=10,"Low",IF(ev_charging_network_usage_!$I6290&lt;=30,"Medium","High"))</f>
        <v>High</v>
      </c>
      <c r="O6290" s="6" t="str">
        <f t="shared" si="397"/>
        <v>Medium Satisfaction</v>
      </c>
      <c r="P6290" s="6" t="str">
        <f>IF(ev_charging_network_usage_!$H6290&lt;30,"Short Charging",IF(ev_charging_network_usage_!$H6290&lt;=60,"Medium Charging","Long Charging"))</f>
        <v>Long Charging</v>
      </c>
      <c r="Q6290" s="6">
        <f t="shared" si="396"/>
        <v>2</v>
      </c>
      <c r="R6290" s="30">
        <f t="shared" si="394"/>
        <v>0.1451388888888889</v>
      </c>
      <c r="S6290" s="28">
        <f t="shared" si="395"/>
        <v>45132</v>
      </c>
      <c r="T6290" s="28"/>
    </row>
    <row r="6291" spans="1:20" ht="13.2" x14ac:dyDescent="0.25">
      <c r="A6291" s="3" t="s">
        <v>13847</v>
      </c>
      <c r="B6291" s="3" t="s">
        <v>43</v>
      </c>
      <c r="C6291" s="3" t="s">
        <v>21</v>
      </c>
      <c r="D6291" s="3" t="s">
        <v>22</v>
      </c>
      <c r="E6291" s="3" t="s">
        <v>17</v>
      </c>
      <c r="F6291" s="3" t="s">
        <v>13848</v>
      </c>
      <c r="G6291" s="3" t="s">
        <v>13849</v>
      </c>
      <c r="H6291" s="3">
        <v>72</v>
      </c>
      <c r="I6291" s="3">
        <v>8.41</v>
      </c>
      <c r="J6291" s="3">
        <v>10</v>
      </c>
      <c r="K6291" s="3">
        <v>84.1</v>
      </c>
      <c r="L6291" s="3" t="s">
        <v>23</v>
      </c>
      <c r="M6291" s="5">
        <v>5</v>
      </c>
      <c r="N6291" s="6" t="str">
        <f>IF(ev_charging_network_usage_!$I6291&lt;=10,"Low",IF(ev_charging_network_usage_!$I6291&lt;=30,"Medium","High"))</f>
        <v>Low</v>
      </c>
      <c r="O6291" s="6" t="str">
        <f t="shared" si="397"/>
        <v>High Satisfaction</v>
      </c>
      <c r="P6291" s="6" t="str">
        <f>IF(ev_charging_network_usage_!$H6291&lt;30,"Short Charging",IF(ev_charging_network_usage_!$H6291&lt;=60,"Medium Charging","Long Charging"))</f>
        <v>Long Charging</v>
      </c>
      <c r="Q6291" s="6">
        <f t="shared" si="396"/>
        <v>1</v>
      </c>
      <c r="R6291" s="30">
        <f t="shared" si="394"/>
        <v>0.67222222222222228</v>
      </c>
      <c r="S6291" s="28">
        <f t="shared" si="395"/>
        <v>45214</v>
      </c>
      <c r="T6291" s="28"/>
    </row>
    <row r="6292" spans="1:20" ht="13.2" x14ac:dyDescent="0.25">
      <c r="A6292" s="7" t="s">
        <v>13850</v>
      </c>
      <c r="B6292" s="7" t="s">
        <v>29</v>
      </c>
      <c r="C6292" s="7" t="s">
        <v>15</v>
      </c>
      <c r="D6292" s="7" t="s">
        <v>31</v>
      </c>
      <c r="E6292" s="7" t="s">
        <v>35</v>
      </c>
      <c r="F6292" s="8">
        <v>45449.745833333334</v>
      </c>
      <c r="G6292" s="8">
        <v>45449.772222222222</v>
      </c>
      <c r="H6292" s="7">
        <v>38</v>
      </c>
      <c r="I6292" s="7">
        <v>23.72</v>
      </c>
      <c r="J6292" s="7">
        <v>12</v>
      </c>
      <c r="K6292" s="7">
        <v>284.64</v>
      </c>
      <c r="L6292" s="7" t="s">
        <v>38</v>
      </c>
      <c r="M6292" s="9">
        <v>3</v>
      </c>
      <c r="N6292" s="6" t="str">
        <f>IF(ev_charging_network_usage_!$I6292&lt;=10,"Low",IF(ev_charging_network_usage_!$I6292&lt;=30,"Medium","High"))</f>
        <v>Medium</v>
      </c>
      <c r="O6292" s="6" t="str">
        <f t="shared" si="397"/>
        <v>Medium Satisfaction</v>
      </c>
      <c r="P6292" s="6" t="str">
        <f>IF(ev_charging_network_usage_!$H6292&lt;30,"Short Charging",IF(ev_charging_network_usage_!$H6292&lt;=60,"Medium Charging","Long Charging"))</f>
        <v>Medium Charging</v>
      </c>
      <c r="Q6292" s="6">
        <f t="shared" si="396"/>
        <v>3</v>
      </c>
      <c r="R6292" s="30">
        <f t="shared" si="394"/>
        <v>0.74583333333333335</v>
      </c>
      <c r="S6292" s="28">
        <f t="shared" si="395"/>
        <v>45449</v>
      </c>
      <c r="T6292" s="28"/>
    </row>
    <row r="6293" spans="1:20" ht="13.2" x14ac:dyDescent="0.25">
      <c r="A6293" s="3" t="s">
        <v>13851</v>
      </c>
      <c r="B6293" s="3" t="s">
        <v>59</v>
      </c>
      <c r="C6293" s="3" t="s">
        <v>30</v>
      </c>
      <c r="D6293" s="3" t="s">
        <v>16</v>
      </c>
      <c r="E6293" s="3" t="s">
        <v>17</v>
      </c>
      <c r="F6293" s="3" t="s">
        <v>13852</v>
      </c>
      <c r="G6293" s="3" t="s">
        <v>13853</v>
      </c>
      <c r="H6293" s="3">
        <v>117</v>
      </c>
      <c r="I6293" s="3">
        <v>6.96</v>
      </c>
      <c r="J6293" s="3">
        <v>12</v>
      </c>
      <c r="K6293" s="3">
        <v>83.52</v>
      </c>
      <c r="L6293" s="3" t="s">
        <v>18</v>
      </c>
      <c r="M6293" s="5">
        <v>4</v>
      </c>
      <c r="N6293" s="6" t="str">
        <f>IF(ev_charging_network_usage_!$I6293&lt;=10,"Low",IF(ev_charging_network_usage_!$I6293&lt;=30,"Medium","High"))</f>
        <v>Low</v>
      </c>
      <c r="O6293" s="6" t="str">
        <f t="shared" si="397"/>
        <v>Medium Satisfaction</v>
      </c>
      <c r="P6293" s="6" t="str">
        <f>IF(ev_charging_network_usage_!$H6293&lt;30,"Short Charging",IF(ev_charging_network_usage_!$H6293&lt;=60,"Medium Charging","Long Charging"))</f>
        <v>Long Charging</v>
      </c>
      <c r="Q6293" s="6">
        <f t="shared" si="396"/>
        <v>2</v>
      </c>
      <c r="R6293" s="30">
        <f t="shared" si="394"/>
        <v>0.27083333333333331</v>
      </c>
      <c r="S6293" s="28">
        <f t="shared" si="395"/>
        <v>45159</v>
      </c>
      <c r="T6293" s="28"/>
    </row>
    <row r="6294" spans="1:20" ht="13.2" x14ac:dyDescent="0.25">
      <c r="A6294" s="7" t="s">
        <v>13854</v>
      </c>
      <c r="B6294" s="7" t="s">
        <v>20</v>
      </c>
      <c r="C6294" s="7" t="s">
        <v>21</v>
      </c>
      <c r="D6294" s="7" t="s">
        <v>31</v>
      </c>
      <c r="E6294" s="7" t="s">
        <v>17</v>
      </c>
      <c r="F6294" s="8">
        <v>45056.129861111112</v>
      </c>
      <c r="G6294" s="8">
        <v>45056.168749999997</v>
      </c>
      <c r="H6294" s="7">
        <v>56</v>
      </c>
      <c r="I6294" s="7">
        <v>25.91</v>
      </c>
      <c r="J6294" s="7">
        <v>10</v>
      </c>
      <c r="K6294" s="7">
        <v>259.10000000000002</v>
      </c>
      <c r="L6294" s="7" t="s">
        <v>38</v>
      </c>
      <c r="M6294" s="9">
        <v>1</v>
      </c>
      <c r="N6294" s="6" t="str">
        <f>IF(ev_charging_network_usage_!$I6294&lt;=10,"Low",IF(ev_charging_network_usage_!$I6294&lt;=30,"Medium","High"))</f>
        <v>Medium</v>
      </c>
      <c r="O6294" s="6" t="str">
        <f t="shared" si="397"/>
        <v>Low Satisfaction</v>
      </c>
      <c r="P6294" s="6" t="str">
        <f>IF(ev_charging_network_usage_!$H6294&lt;30,"Short Charging",IF(ev_charging_network_usage_!$H6294&lt;=60,"Medium Charging","Long Charging"))</f>
        <v>Medium Charging</v>
      </c>
      <c r="Q6294" s="6">
        <f t="shared" si="396"/>
        <v>1</v>
      </c>
      <c r="R6294" s="30">
        <f t="shared" si="394"/>
        <v>0.12986111111111112</v>
      </c>
      <c r="S6294" s="28">
        <f t="shared" si="395"/>
        <v>45056</v>
      </c>
      <c r="T6294" s="28"/>
    </row>
    <row r="6295" spans="1:20" ht="13.2" x14ac:dyDescent="0.25">
      <c r="A6295" s="3" t="s">
        <v>13855</v>
      </c>
      <c r="B6295" s="3" t="s">
        <v>48</v>
      </c>
      <c r="C6295" s="3" t="s">
        <v>21</v>
      </c>
      <c r="D6295" s="3" t="s">
        <v>31</v>
      </c>
      <c r="E6295" s="3" t="s">
        <v>35</v>
      </c>
      <c r="F6295" s="4">
        <v>45506.228472222225</v>
      </c>
      <c r="G6295" s="4">
        <v>45506.297222222223</v>
      </c>
      <c r="H6295" s="3">
        <v>99</v>
      </c>
      <c r="I6295" s="3">
        <v>24.62</v>
      </c>
      <c r="J6295" s="3">
        <v>12</v>
      </c>
      <c r="K6295" s="3">
        <v>295.44</v>
      </c>
      <c r="L6295" s="3" t="s">
        <v>23</v>
      </c>
      <c r="M6295" s="5">
        <v>2</v>
      </c>
      <c r="N6295" s="6" t="str">
        <f>IF(ev_charging_network_usage_!$I6295&lt;=10,"Low",IF(ev_charging_network_usage_!$I6295&lt;=30,"Medium","High"))</f>
        <v>Medium</v>
      </c>
      <c r="O6295" s="6" t="str">
        <f t="shared" si="397"/>
        <v>Low Satisfaction</v>
      </c>
      <c r="P6295" s="6" t="str">
        <f>IF(ev_charging_network_usage_!$H6295&lt;30,"Short Charging",IF(ev_charging_network_usage_!$H6295&lt;=60,"Medium Charging","Long Charging"))</f>
        <v>Long Charging</v>
      </c>
      <c r="Q6295" s="6">
        <f t="shared" si="396"/>
        <v>1</v>
      </c>
      <c r="R6295" s="30">
        <f t="shared" si="394"/>
        <v>0.22847222222222222</v>
      </c>
      <c r="S6295" s="28">
        <f t="shared" si="395"/>
        <v>45506</v>
      </c>
      <c r="T6295" s="28"/>
    </row>
    <row r="6296" spans="1:20" ht="13.2" x14ac:dyDescent="0.25">
      <c r="A6296" s="7" t="s">
        <v>13856</v>
      </c>
      <c r="B6296" s="7" t="s">
        <v>59</v>
      </c>
      <c r="C6296" s="7" t="s">
        <v>15</v>
      </c>
      <c r="D6296" s="7" t="s">
        <v>31</v>
      </c>
      <c r="E6296" s="7" t="s">
        <v>17</v>
      </c>
      <c r="F6296" s="7" t="s">
        <v>13857</v>
      </c>
      <c r="G6296" s="7" t="s">
        <v>13858</v>
      </c>
      <c r="H6296" s="7">
        <v>40</v>
      </c>
      <c r="I6296" s="7">
        <v>35.82</v>
      </c>
      <c r="J6296" s="7">
        <v>12</v>
      </c>
      <c r="K6296" s="7">
        <v>429.84</v>
      </c>
      <c r="L6296" s="7" t="s">
        <v>23</v>
      </c>
      <c r="M6296" s="9">
        <v>4</v>
      </c>
      <c r="N6296" s="6" t="str">
        <f>IF(ev_charging_network_usage_!$I6296&lt;=10,"Low",IF(ev_charging_network_usage_!$I6296&lt;=30,"Medium","High"))</f>
        <v>High</v>
      </c>
      <c r="O6296" s="6" t="str">
        <f t="shared" si="397"/>
        <v>Medium Satisfaction</v>
      </c>
      <c r="P6296" s="6" t="str">
        <f>IF(ev_charging_network_usage_!$H6296&lt;30,"Short Charging",IF(ev_charging_network_usage_!$H6296&lt;=60,"Medium Charging","Long Charging"))</f>
        <v>Medium Charging</v>
      </c>
      <c r="Q6296" s="6">
        <f t="shared" si="396"/>
        <v>3</v>
      </c>
      <c r="R6296" s="30">
        <f t="shared" si="394"/>
        <v>0.60902777777777772</v>
      </c>
      <c r="S6296" s="28">
        <f t="shared" si="395"/>
        <v>45034</v>
      </c>
      <c r="T6296" s="28"/>
    </row>
    <row r="6297" spans="1:20" ht="13.2" x14ac:dyDescent="0.25">
      <c r="A6297" s="3" t="s">
        <v>13859</v>
      </c>
      <c r="B6297" s="3" t="s">
        <v>55</v>
      </c>
      <c r="C6297" s="3" t="s">
        <v>15</v>
      </c>
      <c r="D6297" s="3" t="s">
        <v>22</v>
      </c>
      <c r="E6297" s="3" t="s">
        <v>35</v>
      </c>
      <c r="F6297" s="3" t="s">
        <v>13860</v>
      </c>
      <c r="G6297" s="3" t="s">
        <v>13861</v>
      </c>
      <c r="H6297" s="3">
        <v>107</v>
      </c>
      <c r="I6297" s="3">
        <v>22.91</v>
      </c>
      <c r="J6297" s="3">
        <v>10</v>
      </c>
      <c r="K6297" s="3">
        <v>229.1</v>
      </c>
      <c r="L6297" s="3" t="s">
        <v>23</v>
      </c>
      <c r="M6297" s="5">
        <v>1</v>
      </c>
      <c r="N6297" s="6" t="str">
        <f>IF(ev_charging_network_usage_!$I6297&lt;=10,"Low",IF(ev_charging_network_usage_!$I6297&lt;=30,"Medium","High"))</f>
        <v>Medium</v>
      </c>
      <c r="O6297" s="6" t="str">
        <f t="shared" si="397"/>
        <v>Low Satisfaction</v>
      </c>
      <c r="P6297" s="6" t="str">
        <f>IF(ev_charging_network_usage_!$H6297&lt;30,"Short Charging",IF(ev_charging_network_usage_!$H6297&lt;=60,"Medium Charging","Long Charging"))</f>
        <v>Long Charging</v>
      </c>
      <c r="Q6297" s="6">
        <f t="shared" si="396"/>
        <v>3</v>
      </c>
      <c r="R6297" s="30">
        <f t="shared" si="394"/>
        <v>0.19097222222222221</v>
      </c>
      <c r="S6297" s="28">
        <f t="shared" si="395"/>
        <v>45153</v>
      </c>
      <c r="T6297" s="28"/>
    </row>
    <row r="6298" spans="1:20" ht="13.2" x14ac:dyDescent="0.25">
      <c r="A6298" s="7" t="s">
        <v>13862</v>
      </c>
      <c r="B6298" s="7" t="s">
        <v>78</v>
      </c>
      <c r="C6298" s="7" t="s">
        <v>15</v>
      </c>
      <c r="D6298" s="7" t="s">
        <v>22</v>
      </c>
      <c r="E6298" s="7" t="s">
        <v>35</v>
      </c>
      <c r="F6298" s="7" t="s">
        <v>13863</v>
      </c>
      <c r="G6298" s="7" t="s">
        <v>13864</v>
      </c>
      <c r="H6298" s="7">
        <v>17</v>
      </c>
      <c r="I6298" s="7">
        <v>58.44</v>
      </c>
      <c r="J6298" s="7">
        <v>10</v>
      </c>
      <c r="K6298" s="7">
        <v>584.4</v>
      </c>
      <c r="L6298" s="7" t="s">
        <v>27</v>
      </c>
      <c r="M6298" s="9">
        <v>2</v>
      </c>
      <c r="N6298" s="6" t="str">
        <f>IF(ev_charging_network_usage_!$I6298&lt;=10,"Low",IF(ev_charging_network_usage_!$I6298&lt;=30,"Medium","High"))</f>
        <v>High</v>
      </c>
      <c r="O6298" s="6" t="str">
        <f t="shared" si="397"/>
        <v>Low Satisfaction</v>
      </c>
      <c r="P6298" s="6" t="str">
        <f>IF(ev_charging_network_usage_!$H6298&lt;30,"Short Charging",IF(ev_charging_network_usage_!$H6298&lt;=60,"Medium Charging","Long Charging"))</f>
        <v>Short Charging</v>
      </c>
      <c r="Q6298" s="6">
        <f t="shared" si="396"/>
        <v>3</v>
      </c>
      <c r="R6298" s="30">
        <f t="shared" si="394"/>
        <v>0.23958333333333334</v>
      </c>
      <c r="S6298" s="28">
        <f t="shared" si="395"/>
        <v>45626</v>
      </c>
      <c r="T6298" s="28"/>
    </row>
    <row r="6299" spans="1:20" ht="13.2" x14ac:dyDescent="0.25">
      <c r="A6299" s="3" t="s">
        <v>13865</v>
      </c>
      <c r="B6299" s="3" t="s">
        <v>78</v>
      </c>
      <c r="C6299" s="3" t="s">
        <v>30</v>
      </c>
      <c r="D6299" s="3" t="s">
        <v>22</v>
      </c>
      <c r="E6299" s="3" t="s">
        <v>35</v>
      </c>
      <c r="F6299" s="3" t="s">
        <v>13866</v>
      </c>
      <c r="G6299" s="3" t="s">
        <v>13867</v>
      </c>
      <c r="H6299" s="3">
        <v>48</v>
      </c>
      <c r="I6299" s="3">
        <v>36.840000000000003</v>
      </c>
      <c r="J6299" s="3">
        <v>15</v>
      </c>
      <c r="K6299" s="3">
        <v>552.6</v>
      </c>
      <c r="L6299" s="3" t="s">
        <v>38</v>
      </c>
      <c r="M6299" s="5">
        <v>3</v>
      </c>
      <c r="N6299" s="6" t="str">
        <f>IF(ev_charging_network_usage_!$I6299&lt;=10,"Low",IF(ev_charging_network_usage_!$I6299&lt;=30,"Medium","High"))</f>
        <v>High</v>
      </c>
      <c r="O6299" s="6" t="str">
        <f t="shared" si="397"/>
        <v>Medium Satisfaction</v>
      </c>
      <c r="P6299" s="6" t="str">
        <f>IF(ev_charging_network_usage_!$H6299&lt;30,"Short Charging",IF(ev_charging_network_usage_!$H6299&lt;=60,"Medium Charging","Long Charging"))</f>
        <v>Medium Charging</v>
      </c>
      <c r="Q6299" s="6">
        <f t="shared" si="396"/>
        <v>2</v>
      </c>
      <c r="R6299" s="30">
        <f t="shared" si="394"/>
        <v>0.70486111111111116</v>
      </c>
      <c r="S6299" s="28">
        <f t="shared" si="395"/>
        <v>45219</v>
      </c>
      <c r="T6299" s="28"/>
    </row>
    <row r="6300" spans="1:20" ht="13.2" x14ac:dyDescent="0.25">
      <c r="A6300" s="7" t="s">
        <v>13868</v>
      </c>
      <c r="B6300" s="7" t="s">
        <v>78</v>
      </c>
      <c r="C6300" s="7" t="s">
        <v>15</v>
      </c>
      <c r="D6300" s="7" t="s">
        <v>31</v>
      </c>
      <c r="E6300" s="7" t="s">
        <v>17</v>
      </c>
      <c r="F6300" s="8">
        <v>45236.428472222222</v>
      </c>
      <c r="G6300" s="8">
        <v>45236.474305555559</v>
      </c>
      <c r="H6300" s="7">
        <v>66</v>
      </c>
      <c r="I6300" s="7">
        <v>10.4</v>
      </c>
      <c r="J6300" s="7">
        <v>10</v>
      </c>
      <c r="K6300" s="7">
        <v>104</v>
      </c>
      <c r="L6300" s="7" t="s">
        <v>18</v>
      </c>
      <c r="M6300" s="9">
        <v>4</v>
      </c>
      <c r="N6300" s="6" t="str">
        <f>IF(ev_charging_network_usage_!$I6300&lt;=10,"Low",IF(ev_charging_network_usage_!$I6300&lt;=30,"Medium","High"))</f>
        <v>Medium</v>
      </c>
      <c r="O6300" s="6" t="str">
        <f t="shared" si="397"/>
        <v>Medium Satisfaction</v>
      </c>
      <c r="P6300" s="6" t="str">
        <f>IF(ev_charging_network_usage_!$H6300&lt;30,"Short Charging",IF(ev_charging_network_usage_!$H6300&lt;=60,"Medium Charging","Long Charging"))</f>
        <v>Long Charging</v>
      </c>
      <c r="Q6300" s="6">
        <f t="shared" si="396"/>
        <v>3</v>
      </c>
      <c r="R6300" s="30">
        <f t="shared" si="394"/>
        <v>0.4284722222222222</v>
      </c>
      <c r="S6300" s="28">
        <f t="shared" si="395"/>
        <v>45236</v>
      </c>
      <c r="T6300" s="28"/>
    </row>
    <row r="6301" spans="1:20" ht="13.2" x14ac:dyDescent="0.25">
      <c r="A6301" s="3" t="s">
        <v>13869</v>
      </c>
      <c r="B6301" s="3" t="s">
        <v>59</v>
      </c>
      <c r="C6301" s="3" t="s">
        <v>15</v>
      </c>
      <c r="D6301" s="3" t="s">
        <v>34</v>
      </c>
      <c r="E6301" s="3" t="s">
        <v>17</v>
      </c>
      <c r="F6301" s="3" t="s">
        <v>13870</v>
      </c>
      <c r="G6301" s="3" t="s">
        <v>13871</v>
      </c>
      <c r="H6301" s="3">
        <v>27</v>
      </c>
      <c r="I6301" s="3">
        <v>52.52</v>
      </c>
      <c r="J6301" s="3">
        <v>15</v>
      </c>
      <c r="K6301" s="3">
        <v>787.8</v>
      </c>
      <c r="L6301" s="3" t="s">
        <v>23</v>
      </c>
      <c r="M6301" s="5">
        <v>5</v>
      </c>
      <c r="N6301" s="6" t="str">
        <f>IF(ev_charging_network_usage_!$I6301&lt;=10,"Low",IF(ev_charging_network_usage_!$I6301&lt;=30,"Medium","High"))</f>
        <v>High</v>
      </c>
      <c r="O6301" s="6" t="str">
        <f t="shared" si="397"/>
        <v>High Satisfaction</v>
      </c>
      <c r="P6301" s="6" t="str">
        <f>IF(ev_charging_network_usage_!$H6301&lt;30,"Short Charging",IF(ev_charging_network_usage_!$H6301&lt;=60,"Medium Charging","Long Charging"))</f>
        <v>Short Charging</v>
      </c>
      <c r="Q6301" s="6">
        <f t="shared" si="396"/>
        <v>3</v>
      </c>
      <c r="R6301" s="30">
        <f t="shared" si="394"/>
        <v>0.7319444444444444</v>
      </c>
      <c r="S6301" s="28">
        <f t="shared" si="395"/>
        <v>45188</v>
      </c>
      <c r="T6301" s="28"/>
    </row>
    <row r="6302" spans="1:20" ht="13.2" x14ac:dyDescent="0.25">
      <c r="A6302" s="7" t="s">
        <v>13872</v>
      </c>
      <c r="B6302" s="7" t="s">
        <v>29</v>
      </c>
      <c r="C6302" s="7" t="s">
        <v>30</v>
      </c>
      <c r="D6302" s="7" t="s">
        <v>16</v>
      </c>
      <c r="E6302" s="7" t="s">
        <v>35</v>
      </c>
      <c r="F6302" s="7" t="s">
        <v>13873</v>
      </c>
      <c r="G6302" s="7" t="s">
        <v>13874</v>
      </c>
      <c r="H6302" s="7">
        <v>73</v>
      </c>
      <c r="I6302" s="7">
        <v>35.93</v>
      </c>
      <c r="J6302" s="7">
        <v>15</v>
      </c>
      <c r="K6302" s="7">
        <v>538.95000000000005</v>
      </c>
      <c r="L6302" s="7" t="s">
        <v>18</v>
      </c>
      <c r="M6302" s="9">
        <v>2</v>
      </c>
      <c r="N6302" s="6" t="str">
        <f>IF(ev_charging_network_usage_!$I6302&lt;=10,"Low",IF(ev_charging_network_usage_!$I6302&lt;=30,"Medium","High"))</f>
        <v>High</v>
      </c>
      <c r="O6302" s="6" t="str">
        <f t="shared" si="397"/>
        <v>Low Satisfaction</v>
      </c>
      <c r="P6302" s="6" t="str">
        <f>IF(ev_charging_network_usage_!$H6302&lt;30,"Short Charging",IF(ev_charging_network_usage_!$H6302&lt;=60,"Medium Charging","Long Charging"))</f>
        <v>Long Charging</v>
      </c>
      <c r="Q6302" s="6">
        <f t="shared" si="396"/>
        <v>2</v>
      </c>
      <c r="R6302" s="30">
        <f t="shared" si="394"/>
        <v>0.13750000000000001</v>
      </c>
      <c r="S6302" s="28">
        <f t="shared" si="395"/>
        <v>44977</v>
      </c>
      <c r="T6302" s="28"/>
    </row>
    <row r="6303" spans="1:20" ht="13.2" x14ac:dyDescent="0.25">
      <c r="A6303" s="3" t="s">
        <v>13875</v>
      </c>
      <c r="B6303" s="3" t="s">
        <v>29</v>
      </c>
      <c r="C6303" s="3" t="s">
        <v>21</v>
      </c>
      <c r="D6303" s="3" t="s">
        <v>16</v>
      </c>
      <c r="E6303" s="3" t="s">
        <v>17</v>
      </c>
      <c r="F6303" s="3" t="s">
        <v>13876</v>
      </c>
      <c r="G6303" s="3" t="s">
        <v>13877</v>
      </c>
      <c r="H6303" s="3">
        <v>59</v>
      </c>
      <c r="I6303" s="3">
        <v>23.21</v>
      </c>
      <c r="J6303" s="3">
        <v>12</v>
      </c>
      <c r="K6303" s="3">
        <v>278.52</v>
      </c>
      <c r="L6303" s="3" t="s">
        <v>27</v>
      </c>
      <c r="M6303" s="5">
        <v>3</v>
      </c>
      <c r="N6303" s="6" t="str">
        <f>IF(ev_charging_network_usage_!$I6303&lt;=10,"Low",IF(ev_charging_network_usage_!$I6303&lt;=30,"Medium","High"))</f>
        <v>Medium</v>
      </c>
      <c r="O6303" s="6" t="str">
        <f t="shared" si="397"/>
        <v>Medium Satisfaction</v>
      </c>
      <c r="P6303" s="6" t="str">
        <f>IF(ev_charging_network_usage_!$H6303&lt;30,"Short Charging",IF(ev_charging_network_usage_!$H6303&lt;=60,"Medium Charging","Long Charging"))</f>
        <v>Medium Charging</v>
      </c>
      <c r="Q6303" s="6">
        <f t="shared" si="396"/>
        <v>1</v>
      </c>
      <c r="R6303" s="30">
        <f t="shared" si="394"/>
        <v>0.86736111111111114</v>
      </c>
      <c r="S6303" s="28">
        <f t="shared" si="395"/>
        <v>45381</v>
      </c>
      <c r="T6303" s="28"/>
    </row>
    <row r="6304" spans="1:20" ht="13.2" x14ac:dyDescent="0.25">
      <c r="A6304" s="7" t="s">
        <v>13878</v>
      </c>
      <c r="B6304" s="7" t="s">
        <v>55</v>
      </c>
      <c r="C6304" s="7" t="s">
        <v>30</v>
      </c>
      <c r="D6304" s="7" t="s">
        <v>22</v>
      </c>
      <c r="E6304" s="7" t="s">
        <v>35</v>
      </c>
      <c r="F6304" s="7" t="s">
        <v>13879</v>
      </c>
      <c r="G6304" s="7" t="s">
        <v>13880</v>
      </c>
      <c r="H6304" s="7">
        <v>109</v>
      </c>
      <c r="I6304" s="7">
        <v>30.91</v>
      </c>
      <c r="J6304" s="7">
        <v>8</v>
      </c>
      <c r="K6304" s="7">
        <v>247.28</v>
      </c>
      <c r="L6304" s="7" t="s">
        <v>38</v>
      </c>
      <c r="M6304" s="9">
        <v>4</v>
      </c>
      <c r="N6304" s="6" t="str">
        <f>IF(ev_charging_network_usage_!$I6304&lt;=10,"Low",IF(ev_charging_network_usage_!$I6304&lt;=30,"Medium","High"))</f>
        <v>High</v>
      </c>
      <c r="O6304" s="6" t="str">
        <f t="shared" si="397"/>
        <v>Medium Satisfaction</v>
      </c>
      <c r="P6304" s="6" t="str">
        <f>IF(ev_charging_network_usage_!$H6304&lt;30,"Short Charging",IF(ev_charging_network_usage_!$H6304&lt;=60,"Medium Charging","Long Charging"))</f>
        <v>Long Charging</v>
      </c>
      <c r="Q6304" s="6">
        <f t="shared" si="396"/>
        <v>2</v>
      </c>
      <c r="R6304" s="30">
        <f t="shared" si="394"/>
        <v>0.91597222222222219</v>
      </c>
      <c r="S6304" s="28">
        <f t="shared" si="395"/>
        <v>45186</v>
      </c>
      <c r="T6304" s="28"/>
    </row>
    <row r="6305" spans="1:20" ht="13.2" x14ac:dyDescent="0.25">
      <c r="A6305" s="3" t="s">
        <v>13881</v>
      </c>
      <c r="B6305" s="3" t="s">
        <v>55</v>
      </c>
      <c r="C6305" s="3" t="s">
        <v>21</v>
      </c>
      <c r="D6305" s="3" t="s">
        <v>16</v>
      </c>
      <c r="E6305" s="3" t="s">
        <v>35</v>
      </c>
      <c r="F6305" s="3" t="s">
        <v>13882</v>
      </c>
      <c r="G6305" s="3" t="s">
        <v>13883</v>
      </c>
      <c r="H6305" s="3">
        <v>97</v>
      </c>
      <c r="I6305" s="3">
        <v>59.04</v>
      </c>
      <c r="J6305" s="3">
        <v>10</v>
      </c>
      <c r="K6305" s="3">
        <v>590.4</v>
      </c>
      <c r="L6305" s="3" t="s">
        <v>27</v>
      </c>
      <c r="M6305" s="5">
        <v>3</v>
      </c>
      <c r="N6305" s="6" t="str">
        <f>IF(ev_charging_network_usage_!$I6305&lt;=10,"Low",IF(ev_charging_network_usage_!$I6305&lt;=30,"Medium","High"))</f>
        <v>High</v>
      </c>
      <c r="O6305" s="6" t="str">
        <f t="shared" si="397"/>
        <v>Medium Satisfaction</v>
      </c>
      <c r="P6305" s="6" t="str">
        <f>IF(ev_charging_network_usage_!$H6305&lt;30,"Short Charging",IF(ev_charging_network_usage_!$H6305&lt;=60,"Medium Charging","Long Charging"))</f>
        <v>Long Charging</v>
      </c>
      <c r="Q6305" s="6">
        <f t="shared" si="396"/>
        <v>1</v>
      </c>
      <c r="R6305" s="30">
        <f t="shared" si="394"/>
        <v>1.7361111111111112E-2</v>
      </c>
      <c r="S6305" s="28">
        <f t="shared" si="395"/>
        <v>45094</v>
      </c>
      <c r="T6305" s="28"/>
    </row>
    <row r="6306" spans="1:20" ht="13.2" x14ac:dyDescent="0.25">
      <c r="A6306" s="7" t="s">
        <v>13884</v>
      </c>
      <c r="B6306" s="7" t="s">
        <v>43</v>
      </c>
      <c r="C6306" s="7" t="s">
        <v>15</v>
      </c>
      <c r="D6306" s="7" t="s">
        <v>22</v>
      </c>
      <c r="E6306" s="7" t="s">
        <v>17</v>
      </c>
      <c r="F6306" s="7" t="s">
        <v>13885</v>
      </c>
      <c r="G6306" s="7" t="s">
        <v>13886</v>
      </c>
      <c r="H6306" s="7">
        <v>57</v>
      </c>
      <c r="I6306" s="7">
        <v>13.71</v>
      </c>
      <c r="J6306" s="7">
        <v>8</v>
      </c>
      <c r="K6306" s="7">
        <v>109.68</v>
      </c>
      <c r="L6306" s="7" t="s">
        <v>18</v>
      </c>
      <c r="M6306" s="9">
        <v>5</v>
      </c>
      <c r="N6306" s="6" t="str">
        <f>IF(ev_charging_network_usage_!$I6306&lt;=10,"Low",IF(ev_charging_network_usage_!$I6306&lt;=30,"Medium","High"))</f>
        <v>Medium</v>
      </c>
      <c r="O6306" s="6" t="str">
        <f t="shared" si="397"/>
        <v>High Satisfaction</v>
      </c>
      <c r="P6306" s="6" t="str">
        <f>IF(ev_charging_network_usage_!$H6306&lt;30,"Short Charging",IF(ev_charging_network_usage_!$H6306&lt;=60,"Medium Charging","Long Charging"))</f>
        <v>Medium Charging</v>
      </c>
      <c r="Q6306" s="6">
        <f t="shared" si="396"/>
        <v>3</v>
      </c>
      <c r="R6306" s="30">
        <f t="shared" si="394"/>
        <v>0.64722222222222225</v>
      </c>
      <c r="S6306" s="28">
        <f t="shared" si="395"/>
        <v>45428</v>
      </c>
      <c r="T6306" s="28"/>
    </row>
    <row r="6307" spans="1:20" ht="13.2" x14ac:dyDescent="0.25">
      <c r="A6307" s="3" t="s">
        <v>13887</v>
      </c>
      <c r="B6307" s="3" t="s">
        <v>55</v>
      </c>
      <c r="C6307" s="3" t="s">
        <v>15</v>
      </c>
      <c r="D6307" s="3" t="s">
        <v>22</v>
      </c>
      <c r="E6307" s="3" t="s">
        <v>35</v>
      </c>
      <c r="F6307" s="4">
        <v>45539.765277777777</v>
      </c>
      <c r="G6307" s="4">
        <v>45539.808333333334</v>
      </c>
      <c r="H6307" s="3">
        <v>62</v>
      </c>
      <c r="I6307" s="3">
        <v>44.71</v>
      </c>
      <c r="J6307" s="3">
        <v>12</v>
      </c>
      <c r="K6307" s="3">
        <v>536.52</v>
      </c>
      <c r="L6307" s="3" t="s">
        <v>27</v>
      </c>
      <c r="M6307" s="5">
        <v>3</v>
      </c>
      <c r="N6307" s="6" t="str">
        <f>IF(ev_charging_network_usage_!$I6307&lt;=10,"Low",IF(ev_charging_network_usage_!$I6307&lt;=30,"Medium","High"))</f>
        <v>High</v>
      </c>
      <c r="O6307" s="6" t="str">
        <f t="shared" si="397"/>
        <v>Medium Satisfaction</v>
      </c>
      <c r="P6307" s="6" t="str">
        <f>IF(ev_charging_network_usage_!$H6307&lt;30,"Short Charging",IF(ev_charging_network_usage_!$H6307&lt;=60,"Medium Charging","Long Charging"))</f>
        <v>Long Charging</v>
      </c>
      <c r="Q6307" s="6">
        <f t="shared" si="396"/>
        <v>3</v>
      </c>
      <c r="R6307" s="30">
        <f t="shared" si="394"/>
        <v>0.76527777777777772</v>
      </c>
      <c r="S6307" s="28">
        <f t="shared" si="395"/>
        <v>45539</v>
      </c>
      <c r="T6307" s="28"/>
    </row>
    <row r="6308" spans="1:20" ht="13.2" x14ac:dyDescent="0.25">
      <c r="A6308" s="7" t="s">
        <v>13888</v>
      </c>
      <c r="B6308" s="7" t="s">
        <v>55</v>
      </c>
      <c r="C6308" s="7" t="s">
        <v>15</v>
      </c>
      <c r="D6308" s="7" t="s">
        <v>34</v>
      </c>
      <c r="E6308" s="7" t="s">
        <v>17</v>
      </c>
      <c r="F6308" s="8">
        <v>45415.809027777781</v>
      </c>
      <c r="G6308" s="8">
        <v>45415.879166666666</v>
      </c>
      <c r="H6308" s="7">
        <v>101</v>
      </c>
      <c r="I6308" s="7">
        <v>27</v>
      </c>
      <c r="J6308" s="7">
        <v>10</v>
      </c>
      <c r="K6308" s="7">
        <v>270</v>
      </c>
      <c r="L6308" s="7" t="s">
        <v>23</v>
      </c>
      <c r="M6308" s="9">
        <v>5</v>
      </c>
      <c r="N6308" s="6" t="str">
        <f>IF(ev_charging_network_usage_!$I6308&lt;=10,"Low",IF(ev_charging_network_usage_!$I6308&lt;=30,"Medium","High"))</f>
        <v>Medium</v>
      </c>
      <c r="O6308" s="6" t="str">
        <f t="shared" si="397"/>
        <v>High Satisfaction</v>
      </c>
      <c r="P6308" s="6" t="str">
        <f>IF(ev_charging_network_usage_!$H6308&lt;30,"Short Charging",IF(ev_charging_network_usage_!$H6308&lt;=60,"Medium Charging","Long Charging"))</f>
        <v>Long Charging</v>
      </c>
      <c r="Q6308" s="6">
        <f t="shared" si="396"/>
        <v>3</v>
      </c>
      <c r="R6308" s="30">
        <f t="shared" si="394"/>
        <v>0.80902777777777779</v>
      </c>
      <c r="S6308" s="28">
        <f t="shared" si="395"/>
        <v>45415</v>
      </c>
      <c r="T6308" s="28"/>
    </row>
    <row r="6309" spans="1:20" ht="13.2" x14ac:dyDescent="0.25">
      <c r="A6309" s="3" t="s">
        <v>13889</v>
      </c>
      <c r="B6309" s="3" t="s">
        <v>59</v>
      </c>
      <c r="C6309" s="3" t="s">
        <v>21</v>
      </c>
      <c r="D6309" s="3" t="s">
        <v>34</v>
      </c>
      <c r="E6309" s="3" t="s">
        <v>35</v>
      </c>
      <c r="F6309" s="3" t="s">
        <v>13890</v>
      </c>
      <c r="G6309" s="3" t="s">
        <v>13891</v>
      </c>
      <c r="H6309" s="3">
        <v>48</v>
      </c>
      <c r="I6309" s="3">
        <v>27.39</v>
      </c>
      <c r="J6309" s="3">
        <v>12</v>
      </c>
      <c r="K6309" s="3">
        <v>328.68</v>
      </c>
      <c r="L6309" s="3" t="s">
        <v>27</v>
      </c>
      <c r="M6309" s="5">
        <v>3</v>
      </c>
      <c r="N6309" s="6" t="str">
        <f>IF(ev_charging_network_usage_!$I6309&lt;=10,"Low",IF(ev_charging_network_usage_!$I6309&lt;=30,"Medium","High"))</f>
        <v>Medium</v>
      </c>
      <c r="O6309" s="6" t="str">
        <f t="shared" si="397"/>
        <v>Medium Satisfaction</v>
      </c>
      <c r="P6309" s="6" t="str">
        <f>IF(ev_charging_network_usage_!$H6309&lt;30,"Short Charging",IF(ev_charging_network_usage_!$H6309&lt;=60,"Medium Charging","Long Charging"))</f>
        <v>Medium Charging</v>
      </c>
      <c r="Q6309" s="6">
        <f t="shared" si="396"/>
        <v>1</v>
      </c>
      <c r="R6309" s="30">
        <f t="shared" si="394"/>
        <v>0.71944444444444444</v>
      </c>
      <c r="S6309" s="28">
        <f t="shared" si="395"/>
        <v>45186</v>
      </c>
      <c r="T6309" s="28"/>
    </row>
    <row r="6310" spans="1:20" ht="13.2" x14ac:dyDescent="0.25">
      <c r="A6310" s="7" t="s">
        <v>13892</v>
      </c>
      <c r="B6310" s="7" t="s">
        <v>43</v>
      </c>
      <c r="C6310" s="7" t="s">
        <v>30</v>
      </c>
      <c r="D6310" s="7" t="s">
        <v>31</v>
      </c>
      <c r="E6310" s="7" t="s">
        <v>17</v>
      </c>
      <c r="F6310" s="7" t="s">
        <v>13893</v>
      </c>
      <c r="G6310" s="7" t="s">
        <v>13894</v>
      </c>
      <c r="H6310" s="7">
        <v>20</v>
      </c>
      <c r="I6310" s="7">
        <v>25.55</v>
      </c>
      <c r="J6310" s="7">
        <v>12</v>
      </c>
      <c r="K6310" s="7">
        <v>306.60000000000002</v>
      </c>
      <c r="L6310" s="7" t="s">
        <v>27</v>
      </c>
      <c r="M6310" s="9">
        <v>3</v>
      </c>
      <c r="N6310" s="6" t="str">
        <f>IF(ev_charging_network_usage_!$I6310&lt;=10,"Low",IF(ev_charging_network_usage_!$I6310&lt;=30,"Medium","High"))</f>
        <v>Medium</v>
      </c>
      <c r="O6310" s="6" t="str">
        <f t="shared" si="397"/>
        <v>Medium Satisfaction</v>
      </c>
      <c r="P6310" s="6" t="str">
        <f>IF(ev_charging_network_usage_!$H6310&lt;30,"Short Charging",IF(ev_charging_network_usage_!$H6310&lt;=60,"Medium Charging","Long Charging"))</f>
        <v>Short Charging</v>
      </c>
      <c r="Q6310" s="6">
        <f t="shared" si="396"/>
        <v>2</v>
      </c>
      <c r="R6310" s="30">
        <f t="shared" si="394"/>
        <v>0.55069444444444449</v>
      </c>
      <c r="S6310" s="28">
        <f t="shared" si="395"/>
        <v>45398</v>
      </c>
      <c r="T6310" s="28"/>
    </row>
    <row r="6311" spans="1:20" ht="13.2" x14ac:dyDescent="0.25">
      <c r="A6311" s="3" t="s">
        <v>13895</v>
      </c>
      <c r="B6311" s="3" t="s">
        <v>55</v>
      </c>
      <c r="C6311" s="3" t="s">
        <v>30</v>
      </c>
      <c r="D6311" s="3" t="s">
        <v>34</v>
      </c>
      <c r="E6311" s="3" t="s">
        <v>17</v>
      </c>
      <c r="F6311" s="3" t="s">
        <v>13896</v>
      </c>
      <c r="G6311" s="3" t="s">
        <v>13897</v>
      </c>
      <c r="H6311" s="3">
        <v>100</v>
      </c>
      <c r="I6311" s="3">
        <v>26.2</v>
      </c>
      <c r="J6311" s="3">
        <v>15</v>
      </c>
      <c r="K6311" s="3">
        <v>393</v>
      </c>
      <c r="L6311" s="3" t="s">
        <v>27</v>
      </c>
      <c r="M6311" s="5">
        <v>2</v>
      </c>
      <c r="N6311" s="6" t="str">
        <f>IF(ev_charging_network_usage_!$I6311&lt;=10,"Low",IF(ev_charging_network_usage_!$I6311&lt;=30,"Medium","High"))</f>
        <v>Medium</v>
      </c>
      <c r="O6311" s="6" t="str">
        <f t="shared" si="397"/>
        <v>Low Satisfaction</v>
      </c>
      <c r="P6311" s="6" t="str">
        <f>IF(ev_charging_network_usage_!$H6311&lt;30,"Short Charging",IF(ev_charging_network_usage_!$H6311&lt;=60,"Medium Charging","Long Charging"))</f>
        <v>Long Charging</v>
      </c>
      <c r="Q6311" s="6">
        <f t="shared" si="396"/>
        <v>2</v>
      </c>
      <c r="R6311" s="30">
        <f t="shared" si="394"/>
        <v>0.18541666666666667</v>
      </c>
      <c r="S6311" s="28">
        <f t="shared" si="395"/>
        <v>45623</v>
      </c>
      <c r="T6311" s="28"/>
    </row>
    <row r="6312" spans="1:20" ht="13.2" x14ac:dyDescent="0.25">
      <c r="A6312" s="7" t="s">
        <v>13898</v>
      </c>
      <c r="B6312" s="7" t="s">
        <v>29</v>
      </c>
      <c r="C6312" s="7" t="s">
        <v>30</v>
      </c>
      <c r="D6312" s="7" t="s">
        <v>22</v>
      </c>
      <c r="E6312" s="7" t="s">
        <v>17</v>
      </c>
      <c r="F6312" s="7" t="s">
        <v>13899</v>
      </c>
      <c r="G6312" s="7" t="s">
        <v>13900</v>
      </c>
      <c r="H6312" s="7">
        <v>64</v>
      </c>
      <c r="I6312" s="7">
        <v>10.31</v>
      </c>
      <c r="J6312" s="7">
        <v>15</v>
      </c>
      <c r="K6312" s="7">
        <v>154.65</v>
      </c>
      <c r="L6312" s="7" t="s">
        <v>23</v>
      </c>
      <c r="M6312" s="9">
        <v>4</v>
      </c>
      <c r="N6312" s="6" t="str">
        <f>IF(ev_charging_network_usage_!$I6312&lt;=10,"Low",IF(ev_charging_network_usage_!$I6312&lt;=30,"Medium","High"))</f>
        <v>Medium</v>
      </c>
      <c r="O6312" s="6" t="str">
        <f t="shared" si="397"/>
        <v>Medium Satisfaction</v>
      </c>
      <c r="P6312" s="6" t="str">
        <f>IF(ev_charging_network_usage_!$H6312&lt;30,"Short Charging",IF(ev_charging_network_usage_!$H6312&lt;=60,"Medium Charging","Long Charging"))</f>
        <v>Long Charging</v>
      </c>
      <c r="Q6312" s="6">
        <f t="shared" si="396"/>
        <v>2</v>
      </c>
      <c r="R6312" s="30">
        <f t="shared" si="394"/>
        <v>0.95347222222222228</v>
      </c>
      <c r="S6312" s="28">
        <f t="shared" si="395"/>
        <v>45250</v>
      </c>
      <c r="T6312" s="28"/>
    </row>
    <row r="6313" spans="1:20" ht="13.2" x14ac:dyDescent="0.25">
      <c r="A6313" s="3" t="s">
        <v>13901</v>
      </c>
      <c r="B6313" s="3" t="s">
        <v>59</v>
      </c>
      <c r="C6313" s="3" t="s">
        <v>30</v>
      </c>
      <c r="D6313" s="3" t="s">
        <v>16</v>
      </c>
      <c r="E6313" s="3" t="s">
        <v>35</v>
      </c>
      <c r="F6313" s="10">
        <v>45271.46875</v>
      </c>
      <c r="G6313" s="10">
        <v>45271.536805555559</v>
      </c>
      <c r="H6313" s="3">
        <v>98</v>
      </c>
      <c r="I6313" s="3">
        <v>34.94</v>
      </c>
      <c r="J6313" s="3">
        <v>12</v>
      </c>
      <c r="K6313" s="3">
        <v>419.28</v>
      </c>
      <c r="L6313" s="3" t="s">
        <v>18</v>
      </c>
      <c r="M6313" s="5">
        <v>5</v>
      </c>
      <c r="N6313" s="6" t="str">
        <f>IF(ev_charging_network_usage_!$I6313&lt;=10,"Low",IF(ev_charging_network_usage_!$I6313&lt;=30,"Medium","High"))</f>
        <v>High</v>
      </c>
      <c r="O6313" s="6" t="str">
        <f t="shared" si="397"/>
        <v>High Satisfaction</v>
      </c>
      <c r="P6313" s="6" t="str">
        <f>IF(ev_charging_network_usage_!$H6313&lt;30,"Short Charging",IF(ev_charging_network_usage_!$H6313&lt;=60,"Medium Charging","Long Charging"))</f>
        <v>Long Charging</v>
      </c>
      <c r="Q6313" s="6">
        <f t="shared" si="396"/>
        <v>2</v>
      </c>
      <c r="R6313" s="30">
        <f t="shared" si="394"/>
        <v>0.46875</v>
      </c>
      <c r="S6313" s="28">
        <f t="shared" si="395"/>
        <v>45271</v>
      </c>
      <c r="T6313" s="28"/>
    </row>
    <row r="6314" spans="1:20" ht="13.2" x14ac:dyDescent="0.25">
      <c r="A6314" s="7" t="s">
        <v>13902</v>
      </c>
      <c r="B6314" s="7" t="s">
        <v>59</v>
      </c>
      <c r="C6314" s="7" t="s">
        <v>30</v>
      </c>
      <c r="D6314" s="7" t="s">
        <v>16</v>
      </c>
      <c r="E6314" s="7" t="s">
        <v>35</v>
      </c>
      <c r="F6314" s="11">
        <v>45607.228472222225</v>
      </c>
      <c r="G6314" s="11">
        <v>45607.256944444445</v>
      </c>
      <c r="H6314" s="7">
        <v>41</v>
      </c>
      <c r="I6314" s="7">
        <v>23.3</v>
      </c>
      <c r="J6314" s="7">
        <v>8</v>
      </c>
      <c r="K6314" s="7">
        <v>186.4</v>
      </c>
      <c r="L6314" s="7" t="s">
        <v>38</v>
      </c>
      <c r="M6314" s="9">
        <v>3</v>
      </c>
      <c r="N6314" s="6" t="str">
        <f>IF(ev_charging_network_usage_!$I6314&lt;=10,"Low",IF(ev_charging_network_usage_!$I6314&lt;=30,"Medium","High"))</f>
        <v>Medium</v>
      </c>
      <c r="O6314" s="6" t="str">
        <f t="shared" si="397"/>
        <v>Medium Satisfaction</v>
      </c>
      <c r="P6314" s="6" t="str">
        <f>IF(ev_charging_network_usage_!$H6314&lt;30,"Short Charging",IF(ev_charging_network_usage_!$H6314&lt;=60,"Medium Charging","Long Charging"))</f>
        <v>Medium Charging</v>
      </c>
      <c r="Q6314" s="6">
        <f t="shared" si="396"/>
        <v>2</v>
      </c>
      <c r="R6314" s="30">
        <f t="shared" si="394"/>
        <v>0.22847222222222222</v>
      </c>
      <c r="S6314" s="28">
        <f t="shared" si="395"/>
        <v>45607</v>
      </c>
      <c r="T6314" s="28"/>
    </row>
    <row r="6315" spans="1:20" ht="13.2" x14ac:dyDescent="0.25">
      <c r="A6315" s="3" t="s">
        <v>13903</v>
      </c>
      <c r="B6315" s="3" t="s">
        <v>78</v>
      </c>
      <c r="C6315" s="3" t="s">
        <v>15</v>
      </c>
      <c r="D6315" s="3" t="s">
        <v>16</v>
      </c>
      <c r="E6315" s="3" t="s">
        <v>35</v>
      </c>
      <c r="F6315" s="3" t="s">
        <v>13904</v>
      </c>
      <c r="G6315" s="3" t="s">
        <v>13905</v>
      </c>
      <c r="H6315" s="3">
        <v>86</v>
      </c>
      <c r="I6315" s="3">
        <v>12.84</v>
      </c>
      <c r="J6315" s="3">
        <v>15</v>
      </c>
      <c r="K6315" s="3">
        <v>192.6</v>
      </c>
      <c r="L6315" s="3" t="s">
        <v>23</v>
      </c>
      <c r="M6315" s="5">
        <v>4</v>
      </c>
      <c r="N6315" s="6" t="str">
        <f>IF(ev_charging_network_usage_!$I6315&lt;=10,"Low",IF(ev_charging_network_usage_!$I6315&lt;=30,"Medium","High"))</f>
        <v>Medium</v>
      </c>
      <c r="O6315" s="6" t="str">
        <f t="shared" si="397"/>
        <v>Medium Satisfaction</v>
      </c>
      <c r="P6315" s="6" t="str">
        <f>IF(ev_charging_network_usage_!$H6315&lt;30,"Short Charging",IF(ev_charging_network_usage_!$H6315&lt;=60,"Medium Charging","Long Charging"))</f>
        <v>Long Charging</v>
      </c>
      <c r="Q6315" s="6">
        <f t="shared" si="396"/>
        <v>3</v>
      </c>
      <c r="R6315" s="30">
        <f t="shared" si="394"/>
        <v>0.71111111111111114</v>
      </c>
      <c r="S6315" s="28">
        <f t="shared" si="395"/>
        <v>44971</v>
      </c>
      <c r="T6315" s="28"/>
    </row>
    <row r="6316" spans="1:20" ht="13.2" x14ac:dyDescent="0.25">
      <c r="A6316" s="7" t="s">
        <v>13906</v>
      </c>
      <c r="B6316" s="7" t="s">
        <v>43</v>
      </c>
      <c r="C6316" s="7" t="s">
        <v>21</v>
      </c>
      <c r="D6316" s="7" t="s">
        <v>31</v>
      </c>
      <c r="E6316" s="7" t="s">
        <v>35</v>
      </c>
      <c r="F6316" s="7" t="s">
        <v>13907</v>
      </c>
      <c r="G6316" s="7" t="s">
        <v>13908</v>
      </c>
      <c r="H6316" s="7">
        <v>49</v>
      </c>
      <c r="I6316" s="7">
        <v>22.95</v>
      </c>
      <c r="J6316" s="7">
        <v>15</v>
      </c>
      <c r="K6316" s="7">
        <v>344.25</v>
      </c>
      <c r="L6316" s="7" t="s">
        <v>38</v>
      </c>
      <c r="M6316" s="9">
        <v>5</v>
      </c>
      <c r="N6316" s="6" t="str">
        <f>IF(ev_charging_network_usage_!$I6316&lt;=10,"Low",IF(ev_charging_network_usage_!$I6316&lt;=30,"Medium","High"))</f>
        <v>Medium</v>
      </c>
      <c r="O6316" s="6" t="str">
        <f t="shared" si="397"/>
        <v>High Satisfaction</v>
      </c>
      <c r="P6316" s="6" t="str">
        <f>IF(ev_charging_network_usage_!$H6316&lt;30,"Short Charging",IF(ev_charging_network_usage_!$H6316&lt;=60,"Medium Charging","Long Charging"))</f>
        <v>Medium Charging</v>
      </c>
      <c r="Q6316" s="6">
        <f t="shared" si="396"/>
        <v>1</v>
      </c>
      <c r="R6316" s="30">
        <f t="shared" si="394"/>
        <v>0.34166666666666667</v>
      </c>
      <c r="S6316" s="28">
        <f t="shared" si="395"/>
        <v>45426</v>
      </c>
      <c r="T6316" s="28"/>
    </row>
    <row r="6317" spans="1:20" ht="13.2" x14ac:dyDescent="0.25">
      <c r="A6317" s="3" t="s">
        <v>13909</v>
      </c>
      <c r="B6317" s="3" t="s">
        <v>29</v>
      </c>
      <c r="C6317" s="3" t="s">
        <v>15</v>
      </c>
      <c r="D6317" s="3" t="s">
        <v>31</v>
      </c>
      <c r="E6317" s="3" t="s">
        <v>35</v>
      </c>
      <c r="F6317" s="4">
        <v>45293.458333333336</v>
      </c>
      <c r="G6317" s="4">
        <v>45293.522916666669</v>
      </c>
      <c r="H6317" s="3">
        <v>93</v>
      </c>
      <c r="I6317" s="3">
        <v>53.83</v>
      </c>
      <c r="J6317" s="3">
        <v>10</v>
      </c>
      <c r="K6317" s="3">
        <v>538.29999999999995</v>
      </c>
      <c r="L6317" s="3" t="s">
        <v>23</v>
      </c>
      <c r="M6317" s="5">
        <v>1</v>
      </c>
      <c r="N6317" s="6" t="str">
        <f>IF(ev_charging_network_usage_!$I6317&lt;=10,"Low",IF(ev_charging_network_usage_!$I6317&lt;=30,"Medium","High"))</f>
        <v>High</v>
      </c>
      <c r="O6317" s="6" t="str">
        <f t="shared" si="397"/>
        <v>Low Satisfaction</v>
      </c>
      <c r="P6317" s="6" t="str">
        <f>IF(ev_charging_network_usage_!$H6317&lt;30,"Short Charging",IF(ev_charging_network_usage_!$H6317&lt;=60,"Medium Charging","Long Charging"))</f>
        <v>Long Charging</v>
      </c>
      <c r="Q6317" s="6">
        <f t="shared" si="396"/>
        <v>3</v>
      </c>
      <c r="R6317" s="30">
        <f t="shared" si="394"/>
        <v>0.45833333333333331</v>
      </c>
      <c r="S6317" s="28">
        <f t="shared" si="395"/>
        <v>45293</v>
      </c>
      <c r="T6317" s="28"/>
    </row>
    <row r="6318" spans="1:20" ht="13.2" x14ac:dyDescent="0.25">
      <c r="A6318" s="7" t="s">
        <v>13910</v>
      </c>
      <c r="B6318" s="7" t="s">
        <v>20</v>
      </c>
      <c r="C6318" s="7" t="s">
        <v>21</v>
      </c>
      <c r="D6318" s="7" t="s">
        <v>31</v>
      </c>
      <c r="E6318" s="7" t="s">
        <v>17</v>
      </c>
      <c r="F6318" s="8">
        <v>45416.432638888888</v>
      </c>
      <c r="G6318" s="8">
        <v>45416.51458333333</v>
      </c>
      <c r="H6318" s="7">
        <v>118</v>
      </c>
      <c r="I6318" s="7">
        <v>51.59</v>
      </c>
      <c r="J6318" s="7">
        <v>15</v>
      </c>
      <c r="K6318" s="7">
        <v>773.85</v>
      </c>
      <c r="L6318" s="7" t="s">
        <v>23</v>
      </c>
      <c r="M6318" s="9">
        <v>3</v>
      </c>
      <c r="N6318" s="6" t="str">
        <f>IF(ev_charging_network_usage_!$I6318&lt;=10,"Low",IF(ev_charging_network_usage_!$I6318&lt;=30,"Medium","High"))</f>
        <v>High</v>
      </c>
      <c r="O6318" s="6" t="str">
        <f t="shared" si="397"/>
        <v>Medium Satisfaction</v>
      </c>
      <c r="P6318" s="6" t="str">
        <f>IF(ev_charging_network_usage_!$H6318&lt;30,"Short Charging",IF(ev_charging_network_usage_!$H6318&lt;=60,"Medium Charging","Long Charging"))</f>
        <v>Long Charging</v>
      </c>
      <c r="Q6318" s="6">
        <f t="shared" si="396"/>
        <v>1</v>
      </c>
      <c r="R6318" s="30">
        <f t="shared" si="394"/>
        <v>0.43263888888888891</v>
      </c>
      <c r="S6318" s="28">
        <f t="shared" si="395"/>
        <v>45416</v>
      </c>
      <c r="T6318" s="28"/>
    </row>
    <row r="6319" spans="1:20" ht="13.2" x14ac:dyDescent="0.25">
      <c r="A6319" s="3" t="s">
        <v>13911</v>
      </c>
      <c r="B6319" s="3" t="s">
        <v>14</v>
      </c>
      <c r="C6319" s="3" t="s">
        <v>15</v>
      </c>
      <c r="D6319" s="3" t="s">
        <v>34</v>
      </c>
      <c r="E6319" s="3" t="s">
        <v>17</v>
      </c>
      <c r="F6319" s="3" t="s">
        <v>13912</v>
      </c>
      <c r="G6319" s="3" t="s">
        <v>13913</v>
      </c>
      <c r="H6319" s="3">
        <v>106</v>
      </c>
      <c r="I6319" s="3">
        <v>7.67</v>
      </c>
      <c r="J6319" s="3">
        <v>10</v>
      </c>
      <c r="K6319" s="3">
        <v>76.7</v>
      </c>
      <c r="L6319" s="3" t="s">
        <v>23</v>
      </c>
      <c r="M6319" s="5">
        <v>2</v>
      </c>
      <c r="N6319" s="6" t="str">
        <f>IF(ev_charging_network_usage_!$I6319&lt;=10,"Low",IF(ev_charging_network_usage_!$I6319&lt;=30,"Medium","High"))</f>
        <v>Low</v>
      </c>
      <c r="O6319" s="6" t="str">
        <f t="shared" si="397"/>
        <v>Low Satisfaction</v>
      </c>
      <c r="P6319" s="6" t="str">
        <f>IF(ev_charging_network_usage_!$H6319&lt;30,"Short Charging",IF(ev_charging_network_usage_!$H6319&lt;=60,"Medium Charging","Long Charging"))</f>
        <v>Long Charging</v>
      </c>
      <c r="Q6319" s="6">
        <f t="shared" si="396"/>
        <v>3</v>
      </c>
      <c r="R6319" s="30">
        <f t="shared" si="394"/>
        <v>7.9861111111111105E-2</v>
      </c>
      <c r="S6319" s="28">
        <f t="shared" si="395"/>
        <v>45377</v>
      </c>
      <c r="T6319" s="28"/>
    </row>
    <row r="6320" spans="1:20" ht="13.2" x14ac:dyDescent="0.25">
      <c r="A6320" s="7" t="s">
        <v>13914</v>
      </c>
      <c r="B6320" s="7" t="s">
        <v>29</v>
      </c>
      <c r="C6320" s="7" t="s">
        <v>21</v>
      </c>
      <c r="D6320" s="7" t="s">
        <v>16</v>
      </c>
      <c r="E6320" s="7" t="s">
        <v>17</v>
      </c>
      <c r="F6320" s="8">
        <v>45513.599999999999</v>
      </c>
      <c r="G6320" s="8">
        <v>45513.656944444447</v>
      </c>
      <c r="H6320" s="7">
        <v>82</v>
      </c>
      <c r="I6320" s="7">
        <v>38.03</v>
      </c>
      <c r="J6320" s="7">
        <v>15</v>
      </c>
      <c r="K6320" s="7">
        <v>570.45000000000005</v>
      </c>
      <c r="L6320" s="7" t="s">
        <v>27</v>
      </c>
      <c r="M6320" s="9">
        <v>1</v>
      </c>
      <c r="N6320" s="6" t="str">
        <f>IF(ev_charging_network_usage_!$I6320&lt;=10,"Low",IF(ev_charging_network_usage_!$I6320&lt;=30,"Medium","High"))</f>
        <v>High</v>
      </c>
      <c r="O6320" s="6" t="str">
        <f t="shared" si="397"/>
        <v>Low Satisfaction</v>
      </c>
      <c r="P6320" s="6" t="str">
        <f>IF(ev_charging_network_usage_!$H6320&lt;30,"Short Charging",IF(ev_charging_network_usage_!$H6320&lt;=60,"Medium Charging","Long Charging"))</f>
        <v>Long Charging</v>
      </c>
      <c r="Q6320" s="6">
        <f t="shared" si="396"/>
        <v>1</v>
      </c>
      <c r="R6320" s="30">
        <f t="shared" si="394"/>
        <v>0.6</v>
      </c>
      <c r="S6320" s="28">
        <f t="shared" si="395"/>
        <v>45513</v>
      </c>
      <c r="T6320" s="28"/>
    </row>
    <row r="6321" spans="1:20" ht="13.2" x14ac:dyDescent="0.25">
      <c r="A6321" s="3" t="s">
        <v>13915</v>
      </c>
      <c r="B6321" s="3" t="s">
        <v>59</v>
      </c>
      <c r="C6321" s="3" t="s">
        <v>21</v>
      </c>
      <c r="D6321" s="3" t="s">
        <v>16</v>
      </c>
      <c r="E6321" s="3" t="s">
        <v>17</v>
      </c>
      <c r="F6321" s="3" t="s">
        <v>13916</v>
      </c>
      <c r="G6321" s="3" t="s">
        <v>13917</v>
      </c>
      <c r="H6321" s="3">
        <v>51</v>
      </c>
      <c r="I6321" s="3">
        <v>30.91</v>
      </c>
      <c r="J6321" s="3">
        <v>8</v>
      </c>
      <c r="K6321" s="3">
        <v>247.28</v>
      </c>
      <c r="L6321" s="3" t="s">
        <v>18</v>
      </c>
      <c r="M6321" s="5">
        <v>2</v>
      </c>
      <c r="N6321" s="6" t="str">
        <f>IF(ev_charging_network_usage_!$I6321&lt;=10,"Low",IF(ev_charging_network_usage_!$I6321&lt;=30,"Medium","High"))</f>
        <v>High</v>
      </c>
      <c r="O6321" s="6" t="str">
        <f t="shared" si="397"/>
        <v>Low Satisfaction</v>
      </c>
      <c r="P6321" s="6" t="str">
        <f>IF(ev_charging_network_usage_!$H6321&lt;30,"Short Charging",IF(ev_charging_network_usage_!$H6321&lt;=60,"Medium Charging","Long Charging"))</f>
        <v>Medium Charging</v>
      </c>
      <c r="Q6321" s="6">
        <f t="shared" si="396"/>
        <v>1</v>
      </c>
      <c r="R6321" s="30">
        <f t="shared" si="394"/>
        <v>0.14444444444444443</v>
      </c>
      <c r="S6321" s="28">
        <f t="shared" si="395"/>
        <v>45100</v>
      </c>
      <c r="T6321" s="28"/>
    </row>
    <row r="6322" spans="1:20" ht="13.2" x14ac:dyDescent="0.25">
      <c r="A6322" s="7" t="s">
        <v>13918</v>
      </c>
      <c r="B6322" s="7" t="s">
        <v>14</v>
      </c>
      <c r="C6322" s="7" t="s">
        <v>30</v>
      </c>
      <c r="D6322" s="7" t="s">
        <v>34</v>
      </c>
      <c r="E6322" s="7" t="s">
        <v>17</v>
      </c>
      <c r="F6322" s="7" t="s">
        <v>13919</v>
      </c>
      <c r="G6322" s="7" t="s">
        <v>13920</v>
      </c>
      <c r="H6322" s="7">
        <v>79</v>
      </c>
      <c r="I6322" s="7">
        <v>19.25</v>
      </c>
      <c r="J6322" s="7">
        <v>10</v>
      </c>
      <c r="K6322" s="7">
        <v>192.5</v>
      </c>
      <c r="L6322" s="7" t="s">
        <v>23</v>
      </c>
      <c r="M6322" s="9">
        <v>2</v>
      </c>
      <c r="N6322" s="6" t="str">
        <f>IF(ev_charging_network_usage_!$I6322&lt;=10,"Low",IF(ev_charging_network_usage_!$I6322&lt;=30,"Medium","High"))</f>
        <v>Medium</v>
      </c>
      <c r="O6322" s="6" t="str">
        <f t="shared" si="397"/>
        <v>Low Satisfaction</v>
      </c>
      <c r="P6322" s="6" t="str">
        <f>IF(ev_charging_network_usage_!$H6322&lt;30,"Short Charging",IF(ev_charging_network_usage_!$H6322&lt;=60,"Medium Charging","Long Charging"))</f>
        <v>Long Charging</v>
      </c>
      <c r="Q6322" s="6">
        <f t="shared" si="396"/>
        <v>2</v>
      </c>
      <c r="R6322" s="30">
        <f t="shared" si="394"/>
        <v>0.95625000000000004</v>
      </c>
      <c r="S6322" s="28">
        <f t="shared" si="395"/>
        <v>44980</v>
      </c>
      <c r="T6322" s="28"/>
    </row>
    <row r="6323" spans="1:20" ht="13.2" x14ac:dyDescent="0.25">
      <c r="A6323" s="3" t="s">
        <v>13921</v>
      </c>
      <c r="B6323" s="3" t="s">
        <v>48</v>
      </c>
      <c r="C6323" s="3" t="s">
        <v>30</v>
      </c>
      <c r="D6323" s="3" t="s">
        <v>31</v>
      </c>
      <c r="E6323" s="3" t="s">
        <v>35</v>
      </c>
      <c r="F6323" s="4">
        <v>45601.102083333331</v>
      </c>
      <c r="G6323" s="4">
        <v>45601.125</v>
      </c>
      <c r="H6323" s="3">
        <v>33</v>
      </c>
      <c r="I6323" s="3">
        <v>12.01</v>
      </c>
      <c r="J6323" s="3">
        <v>12</v>
      </c>
      <c r="K6323" s="3">
        <v>144.12</v>
      </c>
      <c r="L6323" s="3" t="s">
        <v>18</v>
      </c>
      <c r="M6323" s="5">
        <v>3</v>
      </c>
      <c r="N6323" s="6" t="str">
        <f>IF(ev_charging_network_usage_!$I6323&lt;=10,"Low",IF(ev_charging_network_usage_!$I6323&lt;=30,"Medium","High"))</f>
        <v>Medium</v>
      </c>
      <c r="O6323" s="6" t="str">
        <f t="shared" si="397"/>
        <v>Medium Satisfaction</v>
      </c>
      <c r="P6323" s="6" t="str">
        <f>IF(ev_charging_network_usage_!$H6323&lt;30,"Short Charging",IF(ev_charging_network_usage_!$H6323&lt;=60,"Medium Charging","Long Charging"))</f>
        <v>Medium Charging</v>
      </c>
      <c r="Q6323" s="6">
        <f t="shared" si="396"/>
        <v>2</v>
      </c>
      <c r="R6323" s="30">
        <f t="shared" si="394"/>
        <v>0.10208333333333333</v>
      </c>
      <c r="S6323" s="28">
        <f t="shared" si="395"/>
        <v>45601</v>
      </c>
      <c r="T6323" s="28"/>
    </row>
    <row r="6324" spans="1:20" ht="13.2" x14ac:dyDescent="0.25">
      <c r="A6324" s="7" t="s">
        <v>13922</v>
      </c>
      <c r="B6324" s="7" t="s">
        <v>14</v>
      </c>
      <c r="C6324" s="7" t="s">
        <v>21</v>
      </c>
      <c r="D6324" s="7" t="s">
        <v>34</v>
      </c>
      <c r="E6324" s="7" t="s">
        <v>35</v>
      </c>
      <c r="F6324" s="8">
        <v>44967.170138888891</v>
      </c>
      <c r="G6324" s="8">
        <v>44967.196527777778</v>
      </c>
      <c r="H6324" s="7">
        <v>38</v>
      </c>
      <c r="I6324" s="7">
        <v>51.53</v>
      </c>
      <c r="J6324" s="7">
        <v>12</v>
      </c>
      <c r="K6324" s="7">
        <v>618.36</v>
      </c>
      <c r="L6324" s="7" t="s">
        <v>38</v>
      </c>
      <c r="M6324" s="9">
        <v>5</v>
      </c>
      <c r="N6324" s="6" t="str">
        <f>IF(ev_charging_network_usage_!$I6324&lt;=10,"Low",IF(ev_charging_network_usage_!$I6324&lt;=30,"Medium","High"))</f>
        <v>High</v>
      </c>
      <c r="O6324" s="6" t="str">
        <f t="shared" si="397"/>
        <v>High Satisfaction</v>
      </c>
      <c r="P6324" s="6" t="str">
        <f>IF(ev_charging_network_usage_!$H6324&lt;30,"Short Charging",IF(ev_charging_network_usage_!$H6324&lt;=60,"Medium Charging","Long Charging"))</f>
        <v>Medium Charging</v>
      </c>
      <c r="Q6324" s="6">
        <f t="shared" si="396"/>
        <v>1</v>
      </c>
      <c r="R6324" s="30">
        <f t="shared" si="394"/>
        <v>0.1701388888888889</v>
      </c>
      <c r="S6324" s="28">
        <f t="shared" si="395"/>
        <v>44967</v>
      </c>
      <c r="T6324" s="28"/>
    </row>
    <row r="6325" spans="1:20" ht="13.2" x14ac:dyDescent="0.25">
      <c r="A6325" s="3" t="s">
        <v>13923</v>
      </c>
      <c r="B6325" s="3" t="s">
        <v>29</v>
      </c>
      <c r="C6325" s="3" t="s">
        <v>30</v>
      </c>
      <c r="D6325" s="3" t="s">
        <v>16</v>
      </c>
      <c r="E6325" s="3" t="s">
        <v>17</v>
      </c>
      <c r="F6325" s="3" t="s">
        <v>13924</v>
      </c>
      <c r="G6325" s="3" t="s">
        <v>13925</v>
      </c>
      <c r="H6325" s="3">
        <v>61</v>
      </c>
      <c r="I6325" s="3">
        <v>59.29</v>
      </c>
      <c r="J6325" s="3">
        <v>8</v>
      </c>
      <c r="K6325" s="3">
        <v>474.32</v>
      </c>
      <c r="L6325" s="3" t="s">
        <v>38</v>
      </c>
      <c r="M6325" s="5">
        <v>4</v>
      </c>
      <c r="N6325" s="6" t="str">
        <f>IF(ev_charging_network_usage_!$I6325&lt;=10,"Low",IF(ev_charging_network_usage_!$I6325&lt;=30,"Medium","High"))</f>
        <v>High</v>
      </c>
      <c r="O6325" s="6" t="str">
        <f t="shared" si="397"/>
        <v>Medium Satisfaction</v>
      </c>
      <c r="P6325" s="6" t="str">
        <f>IF(ev_charging_network_usage_!$H6325&lt;30,"Short Charging",IF(ev_charging_network_usage_!$H6325&lt;=60,"Medium Charging","Long Charging"))</f>
        <v>Long Charging</v>
      </c>
      <c r="Q6325" s="6">
        <f t="shared" si="396"/>
        <v>2</v>
      </c>
      <c r="R6325" s="30">
        <f t="shared" si="394"/>
        <v>0.78194444444444444</v>
      </c>
      <c r="S6325" s="28">
        <f t="shared" si="395"/>
        <v>45411</v>
      </c>
      <c r="T6325" s="28"/>
    </row>
    <row r="6326" spans="1:20" ht="13.2" x14ac:dyDescent="0.25">
      <c r="A6326" s="7" t="s">
        <v>13926</v>
      </c>
      <c r="B6326" s="7" t="s">
        <v>55</v>
      </c>
      <c r="C6326" s="7" t="s">
        <v>30</v>
      </c>
      <c r="D6326" s="7" t="s">
        <v>16</v>
      </c>
      <c r="E6326" s="7" t="s">
        <v>35</v>
      </c>
      <c r="F6326" s="8">
        <v>45331.675694444442</v>
      </c>
      <c r="G6326" s="8">
        <v>45331.74722222222</v>
      </c>
      <c r="H6326" s="7">
        <v>103</v>
      </c>
      <c r="I6326" s="7">
        <v>49.19</v>
      </c>
      <c r="J6326" s="7">
        <v>8</v>
      </c>
      <c r="K6326" s="7">
        <v>393.52</v>
      </c>
      <c r="L6326" s="7" t="s">
        <v>27</v>
      </c>
      <c r="M6326" s="9">
        <v>5</v>
      </c>
      <c r="N6326" s="6" t="str">
        <f>IF(ev_charging_network_usage_!$I6326&lt;=10,"Low",IF(ev_charging_network_usage_!$I6326&lt;=30,"Medium","High"))</f>
        <v>High</v>
      </c>
      <c r="O6326" s="6" t="str">
        <f t="shared" si="397"/>
        <v>High Satisfaction</v>
      </c>
      <c r="P6326" s="6" t="str">
        <f>IF(ev_charging_network_usage_!$H6326&lt;30,"Short Charging",IF(ev_charging_network_usage_!$H6326&lt;=60,"Medium Charging","Long Charging"))</f>
        <v>Long Charging</v>
      </c>
      <c r="Q6326" s="6">
        <f t="shared" si="396"/>
        <v>2</v>
      </c>
      <c r="R6326" s="30">
        <f t="shared" si="394"/>
        <v>0.67569444444444449</v>
      </c>
      <c r="S6326" s="28">
        <f t="shared" si="395"/>
        <v>45331</v>
      </c>
      <c r="T6326" s="28"/>
    </row>
    <row r="6327" spans="1:20" ht="13.2" x14ac:dyDescent="0.25">
      <c r="A6327" s="3" t="s">
        <v>13927</v>
      </c>
      <c r="B6327" s="3" t="s">
        <v>78</v>
      </c>
      <c r="C6327" s="3" t="s">
        <v>21</v>
      </c>
      <c r="D6327" s="3" t="s">
        <v>34</v>
      </c>
      <c r="E6327" s="3" t="s">
        <v>35</v>
      </c>
      <c r="F6327" s="3" t="s">
        <v>13928</v>
      </c>
      <c r="G6327" s="3" t="s">
        <v>13929</v>
      </c>
      <c r="H6327" s="3">
        <v>74</v>
      </c>
      <c r="I6327" s="3">
        <v>32.03</v>
      </c>
      <c r="J6327" s="3">
        <v>15</v>
      </c>
      <c r="K6327" s="3">
        <v>480.45</v>
      </c>
      <c r="L6327" s="3" t="s">
        <v>27</v>
      </c>
      <c r="M6327" s="5">
        <v>5</v>
      </c>
      <c r="N6327" s="6" t="str">
        <f>IF(ev_charging_network_usage_!$I6327&lt;=10,"Low",IF(ev_charging_network_usage_!$I6327&lt;=30,"Medium","High"))</f>
        <v>High</v>
      </c>
      <c r="O6327" s="6" t="str">
        <f t="shared" si="397"/>
        <v>High Satisfaction</v>
      </c>
      <c r="P6327" s="6" t="str">
        <f>IF(ev_charging_network_usage_!$H6327&lt;30,"Short Charging",IF(ev_charging_network_usage_!$H6327&lt;=60,"Medium Charging","Long Charging"))</f>
        <v>Long Charging</v>
      </c>
      <c r="Q6327" s="6">
        <f t="shared" si="396"/>
        <v>1</v>
      </c>
      <c r="R6327" s="30">
        <f t="shared" si="394"/>
        <v>0.60138888888888886</v>
      </c>
      <c r="S6327" s="28">
        <f t="shared" si="395"/>
        <v>45098</v>
      </c>
      <c r="T6327" s="28"/>
    </row>
    <row r="6328" spans="1:20" ht="13.2" x14ac:dyDescent="0.25">
      <c r="A6328" s="7" t="s">
        <v>13930</v>
      </c>
      <c r="B6328" s="7" t="s">
        <v>78</v>
      </c>
      <c r="C6328" s="7" t="s">
        <v>30</v>
      </c>
      <c r="D6328" s="7" t="s">
        <v>16</v>
      </c>
      <c r="E6328" s="7" t="s">
        <v>17</v>
      </c>
      <c r="F6328" s="7" t="s">
        <v>13931</v>
      </c>
      <c r="G6328" s="7" t="s">
        <v>13932</v>
      </c>
      <c r="H6328" s="7">
        <v>75</v>
      </c>
      <c r="I6328" s="7">
        <v>33</v>
      </c>
      <c r="J6328" s="7">
        <v>12</v>
      </c>
      <c r="K6328" s="7">
        <v>396</v>
      </c>
      <c r="L6328" s="7" t="s">
        <v>23</v>
      </c>
      <c r="M6328" s="9">
        <v>1</v>
      </c>
      <c r="N6328" s="6" t="str">
        <f>IF(ev_charging_network_usage_!$I6328&lt;=10,"Low",IF(ev_charging_network_usage_!$I6328&lt;=30,"Medium","High"))</f>
        <v>High</v>
      </c>
      <c r="O6328" s="6" t="str">
        <f t="shared" si="397"/>
        <v>Low Satisfaction</v>
      </c>
      <c r="P6328" s="6" t="str">
        <f>IF(ev_charging_network_usage_!$H6328&lt;30,"Short Charging",IF(ev_charging_network_usage_!$H6328&lt;=60,"Medium Charging","Long Charging"))</f>
        <v>Long Charging</v>
      </c>
      <c r="Q6328" s="6">
        <f t="shared" si="396"/>
        <v>2</v>
      </c>
      <c r="R6328" s="30">
        <f t="shared" si="394"/>
        <v>0.27152777777777776</v>
      </c>
      <c r="S6328" s="28">
        <f t="shared" si="395"/>
        <v>45275</v>
      </c>
      <c r="T6328" s="28"/>
    </row>
    <row r="6329" spans="1:20" ht="13.2" x14ac:dyDescent="0.25">
      <c r="A6329" s="3" t="s">
        <v>13933</v>
      </c>
      <c r="B6329" s="3" t="s">
        <v>59</v>
      </c>
      <c r="C6329" s="3" t="s">
        <v>15</v>
      </c>
      <c r="D6329" s="3" t="s">
        <v>31</v>
      </c>
      <c r="E6329" s="3" t="s">
        <v>17</v>
      </c>
      <c r="F6329" s="3" t="s">
        <v>13934</v>
      </c>
      <c r="G6329" s="3" t="s">
        <v>13935</v>
      </c>
      <c r="H6329" s="3">
        <v>76</v>
      </c>
      <c r="I6329" s="3">
        <v>35.229999999999997</v>
      </c>
      <c r="J6329" s="3">
        <v>12</v>
      </c>
      <c r="K6329" s="3">
        <v>422.76</v>
      </c>
      <c r="L6329" s="3" t="s">
        <v>23</v>
      </c>
      <c r="M6329" s="5">
        <v>5</v>
      </c>
      <c r="N6329" s="6" t="str">
        <f>IF(ev_charging_network_usage_!$I6329&lt;=10,"Low",IF(ev_charging_network_usage_!$I6329&lt;=30,"Medium","High"))</f>
        <v>High</v>
      </c>
      <c r="O6329" s="6" t="str">
        <f t="shared" si="397"/>
        <v>High Satisfaction</v>
      </c>
      <c r="P6329" s="6" t="str">
        <f>IF(ev_charging_network_usage_!$H6329&lt;30,"Short Charging",IF(ev_charging_network_usage_!$H6329&lt;=60,"Medium Charging","Long Charging"))</f>
        <v>Long Charging</v>
      </c>
      <c r="Q6329" s="6">
        <f t="shared" si="396"/>
        <v>3</v>
      </c>
      <c r="R6329" s="30">
        <f t="shared" si="394"/>
        <v>0.2326388888888889</v>
      </c>
      <c r="S6329" s="28">
        <f t="shared" si="395"/>
        <v>45214</v>
      </c>
      <c r="T6329" s="28"/>
    </row>
    <row r="6330" spans="1:20" ht="13.2" x14ac:dyDescent="0.25">
      <c r="A6330" s="7" t="s">
        <v>13936</v>
      </c>
      <c r="B6330" s="7" t="s">
        <v>48</v>
      </c>
      <c r="C6330" s="7" t="s">
        <v>21</v>
      </c>
      <c r="D6330" s="7" t="s">
        <v>22</v>
      </c>
      <c r="E6330" s="7" t="s">
        <v>35</v>
      </c>
      <c r="F6330" s="8">
        <v>45297.753472222219</v>
      </c>
      <c r="G6330" s="8">
        <v>45297.788194444445</v>
      </c>
      <c r="H6330" s="7">
        <v>50</v>
      </c>
      <c r="I6330" s="7">
        <v>32.729999999999997</v>
      </c>
      <c r="J6330" s="7">
        <v>8</v>
      </c>
      <c r="K6330" s="7">
        <v>261.83999999999997</v>
      </c>
      <c r="L6330" s="7" t="s">
        <v>23</v>
      </c>
      <c r="M6330" s="9">
        <v>5</v>
      </c>
      <c r="N6330" s="6" t="str">
        <f>IF(ev_charging_network_usage_!$I6330&lt;=10,"Low",IF(ev_charging_network_usage_!$I6330&lt;=30,"Medium","High"))</f>
        <v>High</v>
      </c>
      <c r="O6330" s="6" t="str">
        <f t="shared" si="397"/>
        <v>High Satisfaction</v>
      </c>
      <c r="P6330" s="6" t="str">
        <f>IF(ev_charging_network_usage_!$H6330&lt;30,"Short Charging",IF(ev_charging_network_usage_!$H6330&lt;=60,"Medium Charging","Long Charging"))</f>
        <v>Medium Charging</v>
      </c>
      <c r="Q6330" s="6">
        <f t="shared" si="396"/>
        <v>1</v>
      </c>
      <c r="R6330" s="30">
        <f t="shared" si="394"/>
        <v>0.75347222222222221</v>
      </c>
      <c r="S6330" s="28">
        <f t="shared" si="395"/>
        <v>45297</v>
      </c>
      <c r="T6330" s="28"/>
    </row>
    <row r="6331" spans="1:20" ht="13.2" x14ac:dyDescent="0.25">
      <c r="A6331" s="3" t="s">
        <v>13937</v>
      </c>
      <c r="B6331" s="3" t="s">
        <v>20</v>
      </c>
      <c r="C6331" s="3" t="s">
        <v>15</v>
      </c>
      <c r="D6331" s="3" t="s">
        <v>22</v>
      </c>
      <c r="E6331" s="3" t="s">
        <v>17</v>
      </c>
      <c r="F6331" s="10">
        <v>45240.886111111111</v>
      </c>
      <c r="G6331" s="10">
        <v>45240.955555555556</v>
      </c>
      <c r="H6331" s="3">
        <v>100</v>
      </c>
      <c r="I6331" s="3">
        <v>28.49</v>
      </c>
      <c r="J6331" s="3">
        <v>15</v>
      </c>
      <c r="K6331" s="3">
        <v>427.35</v>
      </c>
      <c r="L6331" s="3" t="s">
        <v>18</v>
      </c>
      <c r="M6331" s="5">
        <v>3</v>
      </c>
      <c r="N6331" s="6" t="str">
        <f>IF(ev_charging_network_usage_!$I6331&lt;=10,"Low",IF(ev_charging_network_usage_!$I6331&lt;=30,"Medium","High"))</f>
        <v>Medium</v>
      </c>
      <c r="O6331" s="6" t="str">
        <f t="shared" si="397"/>
        <v>Medium Satisfaction</v>
      </c>
      <c r="P6331" s="6" t="str">
        <f>IF(ev_charging_network_usage_!$H6331&lt;30,"Short Charging",IF(ev_charging_network_usage_!$H6331&lt;=60,"Medium Charging","Long Charging"))</f>
        <v>Long Charging</v>
      </c>
      <c r="Q6331" s="6">
        <f t="shared" si="396"/>
        <v>3</v>
      </c>
      <c r="R6331" s="30">
        <f t="shared" si="394"/>
        <v>0.88611111111111107</v>
      </c>
      <c r="S6331" s="28">
        <f t="shared" si="395"/>
        <v>45240</v>
      </c>
      <c r="T6331" s="28"/>
    </row>
    <row r="6332" spans="1:20" ht="13.2" x14ac:dyDescent="0.25">
      <c r="A6332" s="7" t="s">
        <v>13938</v>
      </c>
      <c r="B6332" s="7" t="s">
        <v>55</v>
      </c>
      <c r="C6332" s="7" t="s">
        <v>15</v>
      </c>
      <c r="D6332" s="7" t="s">
        <v>34</v>
      </c>
      <c r="E6332" s="7" t="s">
        <v>35</v>
      </c>
      <c r="F6332" s="7" t="s">
        <v>13939</v>
      </c>
      <c r="G6332" s="7" t="s">
        <v>13940</v>
      </c>
      <c r="H6332" s="7">
        <v>24</v>
      </c>
      <c r="I6332" s="7">
        <v>2.69</v>
      </c>
      <c r="J6332" s="7">
        <v>15</v>
      </c>
      <c r="K6332" s="7">
        <v>40.35</v>
      </c>
      <c r="L6332" s="7" t="s">
        <v>27</v>
      </c>
      <c r="M6332" s="9">
        <v>5</v>
      </c>
      <c r="N6332" s="6" t="str">
        <f>IF(ev_charging_network_usage_!$I6332&lt;=10,"Low",IF(ev_charging_network_usage_!$I6332&lt;=30,"Medium","High"))</f>
        <v>Low</v>
      </c>
      <c r="O6332" s="6" t="str">
        <f t="shared" si="397"/>
        <v>High Satisfaction</v>
      </c>
      <c r="P6332" s="6" t="str">
        <f>IF(ev_charging_network_usage_!$H6332&lt;30,"Short Charging",IF(ev_charging_network_usage_!$H6332&lt;=60,"Medium Charging","Long Charging"))</f>
        <v>Short Charging</v>
      </c>
      <c r="Q6332" s="6">
        <f t="shared" si="396"/>
        <v>3</v>
      </c>
      <c r="R6332" s="30">
        <f t="shared" si="394"/>
        <v>0.40833333333333333</v>
      </c>
      <c r="S6332" s="28">
        <f t="shared" si="395"/>
        <v>44981</v>
      </c>
      <c r="T6332" s="28"/>
    </row>
    <row r="6333" spans="1:20" ht="13.2" x14ac:dyDescent="0.25">
      <c r="A6333" s="3" t="s">
        <v>13941</v>
      </c>
      <c r="B6333" s="3" t="s">
        <v>20</v>
      </c>
      <c r="C6333" s="3" t="s">
        <v>30</v>
      </c>
      <c r="D6333" s="3" t="s">
        <v>34</v>
      </c>
      <c r="E6333" s="3" t="s">
        <v>35</v>
      </c>
      <c r="F6333" s="4">
        <v>45267.939583333333</v>
      </c>
      <c r="G6333" s="4">
        <v>45267.955555555556</v>
      </c>
      <c r="H6333" s="3">
        <v>23</v>
      </c>
      <c r="I6333" s="3">
        <v>56.15</v>
      </c>
      <c r="J6333" s="3">
        <v>10</v>
      </c>
      <c r="K6333" s="3">
        <v>561.5</v>
      </c>
      <c r="L6333" s="3" t="s">
        <v>38</v>
      </c>
      <c r="M6333" s="5">
        <v>1</v>
      </c>
      <c r="N6333" s="6" t="str">
        <f>IF(ev_charging_network_usage_!$I6333&lt;=10,"Low",IF(ev_charging_network_usage_!$I6333&lt;=30,"Medium","High"))</f>
        <v>High</v>
      </c>
      <c r="O6333" s="6" t="str">
        <f t="shared" si="397"/>
        <v>Low Satisfaction</v>
      </c>
      <c r="P6333" s="6" t="str">
        <f>IF(ev_charging_network_usage_!$H6333&lt;30,"Short Charging",IF(ev_charging_network_usage_!$H6333&lt;=60,"Medium Charging","Long Charging"))</f>
        <v>Short Charging</v>
      </c>
      <c r="Q6333" s="6">
        <f t="shared" si="396"/>
        <v>2</v>
      </c>
      <c r="R6333" s="30">
        <f t="shared" si="394"/>
        <v>0.93958333333333333</v>
      </c>
      <c r="S6333" s="28">
        <f t="shared" si="395"/>
        <v>45267</v>
      </c>
      <c r="T6333" s="28"/>
    </row>
    <row r="6334" spans="1:20" ht="13.2" x14ac:dyDescent="0.25">
      <c r="A6334" s="7" t="s">
        <v>13942</v>
      </c>
      <c r="B6334" s="7" t="s">
        <v>43</v>
      </c>
      <c r="C6334" s="7" t="s">
        <v>21</v>
      </c>
      <c r="D6334" s="7" t="s">
        <v>34</v>
      </c>
      <c r="E6334" s="7" t="s">
        <v>35</v>
      </c>
      <c r="F6334" s="8">
        <v>45484.15347222222</v>
      </c>
      <c r="G6334" s="8">
        <v>45484.214583333334</v>
      </c>
      <c r="H6334" s="7">
        <v>88</v>
      </c>
      <c r="I6334" s="7">
        <v>39.96</v>
      </c>
      <c r="J6334" s="7">
        <v>10</v>
      </c>
      <c r="K6334" s="7">
        <v>399.6</v>
      </c>
      <c r="L6334" s="7" t="s">
        <v>38</v>
      </c>
      <c r="M6334" s="9">
        <v>5</v>
      </c>
      <c r="N6334" s="6" t="str">
        <f>IF(ev_charging_network_usage_!$I6334&lt;=10,"Low",IF(ev_charging_network_usage_!$I6334&lt;=30,"Medium","High"))</f>
        <v>High</v>
      </c>
      <c r="O6334" s="6" t="str">
        <f t="shared" si="397"/>
        <v>High Satisfaction</v>
      </c>
      <c r="P6334" s="6" t="str">
        <f>IF(ev_charging_network_usage_!$H6334&lt;30,"Short Charging",IF(ev_charging_network_usage_!$H6334&lt;=60,"Medium Charging","Long Charging"))</f>
        <v>Long Charging</v>
      </c>
      <c r="Q6334" s="6">
        <f t="shared" si="396"/>
        <v>1</v>
      </c>
      <c r="R6334" s="30">
        <f t="shared" si="394"/>
        <v>0.15347222222222223</v>
      </c>
      <c r="S6334" s="28">
        <f t="shared" si="395"/>
        <v>45484</v>
      </c>
      <c r="T6334" s="28"/>
    </row>
    <row r="6335" spans="1:20" ht="13.2" x14ac:dyDescent="0.25">
      <c r="A6335" s="3" t="s">
        <v>13943</v>
      </c>
      <c r="B6335" s="3" t="s">
        <v>59</v>
      </c>
      <c r="C6335" s="3" t="s">
        <v>15</v>
      </c>
      <c r="D6335" s="3" t="s">
        <v>34</v>
      </c>
      <c r="E6335" s="3" t="s">
        <v>35</v>
      </c>
      <c r="F6335" s="3" t="s">
        <v>13944</v>
      </c>
      <c r="G6335" s="3" t="s">
        <v>13945</v>
      </c>
      <c r="H6335" s="3">
        <v>21</v>
      </c>
      <c r="I6335" s="3">
        <v>9.18</v>
      </c>
      <c r="J6335" s="3">
        <v>8</v>
      </c>
      <c r="K6335" s="3">
        <v>73.44</v>
      </c>
      <c r="L6335" s="3" t="s">
        <v>18</v>
      </c>
      <c r="M6335" s="5">
        <v>5</v>
      </c>
      <c r="N6335" s="6" t="str">
        <f>IF(ev_charging_network_usage_!$I6335&lt;=10,"Low",IF(ev_charging_network_usage_!$I6335&lt;=30,"Medium","High"))</f>
        <v>Low</v>
      </c>
      <c r="O6335" s="6" t="str">
        <f t="shared" si="397"/>
        <v>High Satisfaction</v>
      </c>
      <c r="P6335" s="6" t="str">
        <f>IF(ev_charging_network_usage_!$H6335&lt;30,"Short Charging",IF(ev_charging_network_usage_!$H6335&lt;=60,"Medium Charging","Long Charging"))</f>
        <v>Short Charging</v>
      </c>
      <c r="Q6335" s="6">
        <f t="shared" si="396"/>
        <v>3</v>
      </c>
      <c r="R6335" s="30">
        <f t="shared" si="394"/>
        <v>0.95138888888888884</v>
      </c>
      <c r="S6335" s="28">
        <f t="shared" si="395"/>
        <v>45243</v>
      </c>
      <c r="T6335" s="28"/>
    </row>
    <row r="6336" spans="1:20" ht="13.2" x14ac:dyDescent="0.25">
      <c r="A6336" s="7" t="s">
        <v>13946</v>
      </c>
      <c r="B6336" s="7" t="s">
        <v>43</v>
      </c>
      <c r="C6336" s="7" t="s">
        <v>15</v>
      </c>
      <c r="D6336" s="7" t="s">
        <v>22</v>
      </c>
      <c r="E6336" s="7" t="s">
        <v>17</v>
      </c>
      <c r="F6336" s="7" t="s">
        <v>13947</v>
      </c>
      <c r="G6336" s="7" t="s">
        <v>13948</v>
      </c>
      <c r="H6336" s="7">
        <v>19</v>
      </c>
      <c r="I6336" s="7">
        <v>48.72</v>
      </c>
      <c r="J6336" s="7">
        <v>10</v>
      </c>
      <c r="K6336" s="7">
        <v>487.2</v>
      </c>
      <c r="L6336" s="7" t="s">
        <v>38</v>
      </c>
      <c r="M6336" s="9">
        <v>1</v>
      </c>
      <c r="N6336" s="6" t="str">
        <f>IF(ev_charging_network_usage_!$I6336&lt;=10,"Low",IF(ev_charging_network_usage_!$I6336&lt;=30,"Medium","High"))</f>
        <v>High</v>
      </c>
      <c r="O6336" s="6" t="str">
        <f t="shared" si="397"/>
        <v>Low Satisfaction</v>
      </c>
      <c r="P6336" s="6" t="str">
        <f>IF(ev_charging_network_usage_!$H6336&lt;30,"Short Charging",IF(ev_charging_network_usage_!$H6336&lt;=60,"Medium Charging","Long Charging"))</f>
        <v>Short Charging</v>
      </c>
      <c r="Q6336" s="6">
        <f t="shared" si="396"/>
        <v>3</v>
      </c>
      <c r="R6336" s="30">
        <f t="shared" si="394"/>
        <v>0.31180555555555556</v>
      </c>
      <c r="S6336" s="28">
        <f t="shared" si="395"/>
        <v>45409</v>
      </c>
      <c r="T6336" s="28"/>
    </row>
    <row r="6337" spans="1:20" ht="13.2" x14ac:dyDescent="0.25">
      <c r="A6337" s="3" t="s">
        <v>13949</v>
      </c>
      <c r="B6337" s="3" t="s">
        <v>43</v>
      </c>
      <c r="C6337" s="3" t="s">
        <v>30</v>
      </c>
      <c r="D6337" s="3" t="s">
        <v>22</v>
      </c>
      <c r="E6337" s="3" t="s">
        <v>35</v>
      </c>
      <c r="F6337" s="4">
        <v>45078.214583333334</v>
      </c>
      <c r="G6337" s="4">
        <v>45078.268750000003</v>
      </c>
      <c r="H6337" s="3">
        <v>78</v>
      </c>
      <c r="I6337" s="3">
        <v>11.66</v>
      </c>
      <c r="J6337" s="3">
        <v>8</v>
      </c>
      <c r="K6337" s="3">
        <v>93.28</v>
      </c>
      <c r="L6337" s="3" t="s">
        <v>18</v>
      </c>
      <c r="M6337" s="5">
        <v>5</v>
      </c>
      <c r="N6337" s="6" t="str">
        <f>IF(ev_charging_network_usage_!$I6337&lt;=10,"Low",IF(ev_charging_network_usage_!$I6337&lt;=30,"Medium","High"))</f>
        <v>Medium</v>
      </c>
      <c r="O6337" s="6" t="str">
        <f t="shared" si="397"/>
        <v>High Satisfaction</v>
      </c>
      <c r="P6337" s="6" t="str">
        <f>IF(ev_charging_network_usage_!$H6337&lt;30,"Short Charging",IF(ev_charging_network_usage_!$H6337&lt;=60,"Medium Charging","Long Charging"))</f>
        <v>Long Charging</v>
      </c>
      <c r="Q6337" s="6">
        <f t="shared" si="396"/>
        <v>2</v>
      </c>
      <c r="R6337" s="30">
        <f t="shared" si="394"/>
        <v>0.21458333333333332</v>
      </c>
      <c r="S6337" s="28">
        <f t="shared" si="395"/>
        <v>45078</v>
      </c>
      <c r="T6337" s="28"/>
    </row>
    <row r="6338" spans="1:20" ht="13.2" x14ac:dyDescent="0.25">
      <c r="A6338" s="7" t="s">
        <v>13950</v>
      </c>
      <c r="B6338" s="7" t="s">
        <v>43</v>
      </c>
      <c r="C6338" s="7" t="s">
        <v>21</v>
      </c>
      <c r="D6338" s="7" t="s">
        <v>34</v>
      </c>
      <c r="E6338" s="7" t="s">
        <v>17</v>
      </c>
      <c r="F6338" s="7" t="s">
        <v>13951</v>
      </c>
      <c r="G6338" s="7" t="s">
        <v>13952</v>
      </c>
      <c r="H6338" s="7">
        <v>23</v>
      </c>
      <c r="I6338" s="7">
        <v>31.61</v>
      </c>
      <c r="J6338" s="7">
        <v>12</v>
      </c>
      <c r="K6338" s="7">
        <v>379.32</v>
      </c>
      <c r="L6338" s="7" t="s">
        <v>27</v>
      </c>
      <c r="M6338" s="9">
        <v>5</v>
      </c>
      <c r="N6338" s="6" t="str">
        <f>IF(ev_charging_network_usage_!$I6338&lt;=10,"Low",IF(ev_charging_network_usage_!$I6338&lt;=30,"Medium","High"))</f>
        <v>High</v>
      </c>
      <c r="O6338" s="6" t="str">
        <f t="shared" si="397"/>
        <v>High Satisfaction</v>
      </c>
      <c r="P6338" s="6" t="str">
        <f>IF(ev_charging_network_usage_!$H6338&lt;30,"Short Charging",IF(ev_charging_network_usage_!$H6338&lt;=60,"Medium Charging","Long Charging"))</f>
        <v>Short Charging</v>
      </c>
      <c r="Q6338" s="6">
        <f t="shared" si="396"/>
        <v>1</v>
      </c>
      <c r="R6338" s="30">
        <f t="shared" ref="R6338:R6401" si="398">TIME(HOUR(F6338),MINUTE(F6338),SECOND(F6338))</f>
        <v>0.81666666666666665</v>
      </c>
      <c r="S6338" s="28">
        <f t="shared" ref="S6338:S6401" si="399">DATE(YEAR(F6338),MONTH(F6338),DAY(F6338))</f>
        <v>45011</v>
      </c>
      <c r="T6338" s="28"/>
    </row>
    <row r="6339" spans="1:20" ht="13.2" x14ac:dyDescent="0.25">
      <c r="A6339" s="3" t="s">
        <v>13953</v>
      </c>
      <c r="B6339" s="3" t="s">
        <v>55</v>
      </c>
      <c r="C6339" s="3" t="s">
        <v>15</v>
      </c>
      <c r="D6339" s="3" t="s">
        <v>16</v>
      </c>
      <c r="E6339" s="3" t="s">
        <v>35</v>
      </c>
      <c r="F6339" s="3" t="s">
        <v>13954</v>
      </c>
      <c r="G6339" s="3" t="s">
        <v>11718</v>
      </c>
      <c r="H6339" s="3">
        <v>81</v>
      </c>
      <c r="I6339" s="3">
        <v>27.92</v>
      </c>
      <c r="J6339" s="3">
        <v>15</v>
      </c>
      <c r="K6339" s="3">
        <v>418.8</v>
      </c>
      <c r="L6339" s="3" t="s">
        <v>38</v>
      </c>
      <c r="M6339" s="5">
        <v>2</v>
      </c>
      <c r="N6339" s="6" t="str">
        <f>IF(ev_charging_network_usage_!$I6339&lt;=10,"Low",IF(ev_charging_network_usage_!$I6339&lt;=30,"Medium","High"))</f>
        <v>Medium</v>
      </c>
      <c r="O6339" s="6" t="str">
        <f t="shared" si="397"/>
        <v>Low Satisfaction</v>
      </c>
      <c r="P6339" s="6" t="str">
        <f>IF(ev_charging_network_usage_!$H6339&lt;30,"Short Charging",IF(ev_charging_network_usage_!$H6339&lt;=60,"Medium Charging","Long Charging"))</f>
        <v>Long Charging</v>
      </c>
      <c r="Q6339" s="6">
        <f t="shared" ref="Q6339:Q6402" si="400">IF(C6339="Fast Charger",1,IF(C6339="Standard Charger",2,IF(C6339="Super Fast Charger",3,"")))</f>
        <v>3</v>
      </c>
      <c r="R6339" s="30">
        <f t="shared" si="398"/>
        <v>0.23749999999999999</v>
      </c>
      <c r="S6339" s="28">
        <f t="shared" si="399"/>
        <v>45317</v>
      </c>
      <c r="T6339" s="28"/>
    </row>
    <row r="6340" spans="1:20" ht="13.2" x14ac:dyDescent="0.25">
      <c r="A6340" s="7" t="s">
        <v>13955</v>
      </c>
      <c r="B6340" s="7" t="s">
        <v>43</v>
      </c>
      <c r="C6340" s="7" t="s">
        <v>21</v>
      </c>
      <c r="D6340" s="7" t="s">
        <v>16</v>
      </c>
      <c r="E6340" s="7" t="s">
        <v>17</v>
      </c>
      <c r="F6340" s="7" t="s">
        <v>13956</v>
      </c>
      <c r="G6340" s="7" t="s">
        <v>13957</v>
      </c>
      <c r="H6340" s="7">
        <v>84</v>
      </c>
      <c r="I6340" s="7">
        <v>6.61</v>
      </c>
      <c r="J6340" s="7">
        <v>12</v>
      </c>
      <c r="K6340" s="7">
        <v>79.319999999999993</v>
      </c>
      <c r="L6340" s="7" t="s">
        <v>23</v>
      </c>
      <c r="M6340" s="9">
        <v>2</v>
      </c>
      <c r="N6340" s="6" t="str">
        <f>IF(ev_charging_network_usage_!$I6340&lt;=10,"Low",IF(ev_charging_network_usage_!$I6340&lt;=30,"Medium","High"))</f>
        <v>Low</v>
      </c>
      <c r="O6340" s="6" t="str">
        <f t="shared" ref="O6340:O6403" si="401">IF(M6340&lt;=2,"Low Satisfaction",IF(M6340&lt;=4,"Medium Satisfaction","High Satisfaction"))</f>
        <v>Low Satisfaction</v>
      </c>
      <c r="P6340" s="6" t="str">
        <f>IF(ev_charging_network_usage_!$H6340&lt;30,"Short Charging",IF(ev_charging_network_usage_!$H6340&lt;=60,"Medium Charging","Long Charging"))</f>
        <v>Long Charging</v>
      </c>
      <c r="Q6340" s="6">
        <f t="shared" si="400"/>
        <v>1</v>
      </c>
      <c r="R6340" s="30">
        <f t="shared" si="398"/>
        <v>0.81597222222222221</v>
      </c>
      <c r="S6340" s="28">
        <f t="shared" si="399"/>
        <v>45351</v>
      </c>
      <c r="T6340" s="28"/>
    </row>
    <row r="6341" spans="1:20" ht="13.2" x14ac:dyDescent="0.25">
      <c r="A6341" s="3" t="s">
        <v>13958</v>
      </c>
      <c r="B6341" s="3" t="s">
        <v>29</v>
      </c>
      <c r="C6341" s="3" t="s">
        <v>21</v>
      </c>
      <c r="D6341" s="3" t="s">
        <v>34</v>
      </c>
      <c r="E6341" s="3" t="s">
        <v>35</v>
      </c>
      <c r="F6341" s="4">
        <v>45389.493750000001</v>
      </c>
      <c r="G6341" s="4">
        <v>45389.503472222219</v>
      </c>
      <c r="H6341" s="3">
        <v>14</v>
      </c>
      <c r="I6341" s="3">
        <v>51.78</v>
      </c>
      <c r="J6341" s="3">
        <v>10</v>
      </c>
      <c r="K6341" s="3">
        <v>517.79999999999995</v>
      </c>
      <c r="L6341" s="3" t="s">
        <v>23</v>
      </c>
      <c r="M6341" s="5">
        <v>1</v>
      </c>
      <c r="N6341" s="6" t="str">
        <f>IF(ev_charging_network_usage_!$I6341&lt;=10,"Low",IF(ev_charging_network_usage_!$I6341&lt;=30,"Medium","High"))</f>
        <v>High</v>
      </c>
      <c r="O6341" s="6" t="str">
        <f t="shared" si="401"/>
        <v>Low Satisfaction</v>
      </c>
      <c r="P6341" s="6" t="str">
        <f>IF(ev_charging_network_usage_!$H6341&lt;30,"Short Charging",IF(ev_charging_network_usage_!$H6341&lt;=60,"Medium Charging","Long Charging"))</f>
        <v>Short Charging</v>
      </c>
      <c r="Q6341" s="6">
        <f t="shared" si="400"/>
        <v>1</v>
      </c>
      <c r="R6341" s="30">
        <f t="shared" si="398"/>
        <v>0.49375000000000002</v>
      </c>
      <c r="S6341" s="28">
        <f t="shared" si="399"/>
        <v>45389</v>
      </c>
      <c r="T6341" s="28"/>
    </row>
    <row r="6342" spans="1:20" ht="13.2" x14ac:dyDescent="0.25">
      <c r="A6342" s="7" t="s">
        <v>13959</v>
      </c>
      <c r="B6342" s="7" t="s">
        <v>20</v>
      </c>
      <c r="C6342" s="7" t="s">
        <v>15</v>
      </c>
      <c r="D6342" s="7" t="s">
        <v>34</v>
      </c>
      <c r="E6342" s="7" t="s">
        <v>35</v>
      </c>
      <c r="F6342" s="8">
        <v>45201.64166666667</v>
      </c>
      <c r="G6342" s="8">
        <v>45201.722222222219</v>
      </c>
      <c r="H6342" s="7">
        <v>116</v>
      </c>
      <c r="I6342" s="7">
        <v>46.01</v>
      </c>
      <c r="J6342" s="7">
        <v>8</v>
      </c>
      <c r="K6342" s="7">
        <v>368.08</v>
      </c>
      <c r="L6342" s="7" t="s">
        <v>18</v>
      </c>
      <c r="M6342" s="9">
        <v>1</v>
      </c>
      <c r="N6342" s="6" t="str">
        <f>IF(ev_charging_network_usage_!$I6342&lt;=10,"Low",IF(ev_charging_network_usage_!$I6342&lt;=30,"Medium","High"))</f>
        <v>High</v>
      </c>
      <c r="O6342" s="6" t="str">
        <f t="shared" si="401"/>
        <v>Low Satisfaction</v>
      </c>
      <c r="P6342" s="6" t="str">
        <f>IF(ev_charging_network_usage_!$H6342&lt;30,"Short Charging",IF(ev_charging_network_usage_!$H6342&lt;=60,"Medium Charging","Long Charging"))</f>
        <v>Long Charging</v>
      </c>
      <c r="Q6342" s="6">
        <f t="shared" si="400"/>
        <v>3</v>
      </c>
      <c r="R6342" s="30">
        <f t="shared" si="398"/>
        <v>0.64166666666666672</v>
      </c>
      <c r="S6342" s="28">
        <f t="shared" si="399"/>
        <v>45201</v>
      </c>
      <c r="T6342" s="28"/>
    </row>
    <row r="6343" spans="1:20" ht="13.2" x14ac:dyDescent="0.25">
      <c r="A6343" s="3" t="s">
        <v>13960</v>
      </c>
      <c r="B6343" s="3" t="s">
        <v>48</v>
      </c>
      <c r="C6343" s="3" t="s">
        <v>21</v>
      </c>
      <c r="D6343" s="3" t="s">
        <v>22</v>
      </c>
      <c r="E6343" s="3" t="s">
        <v>35</v>
      </c>
      <c r="F6343" s="3" t="s">
        <v>13961</v>
      </c>
      <c r="G6343" s="3" t="s">
        <v>13962</v>
      </c>
      <c r="H6343" s="3">
        <v>92</v>
      </c>
      <c r="I6343" s="3">
        <v>47.14</v>
      </c>
      <c r="J6343" s="3">
        <v>12</v>
      </c>
      <c r="K6343" s="3">
        <v>565.67999999999995</v>
      </c>
      <c r="L6343" s="3" t="s">
        <v>18</v>
      </c>
      <c r="M6343" s="5">
        <v>4</v>
      </c>
      <c r="N6343" s="6" t="str">
        <f>IF(ev_charging_network_usage_!$I6343&lt;=10,"Low",IF(ev_charging_network_usage_!$I6343&lt;=30,"Medium","High"))</f>
        <v>High</v>
      </c>
      <c r="O6343" s="6" t="str">
        <f t="shared" si="401"/>
        <v>Medium Satisfaction</v>
      </c>
      <c r="P6343" s="6" t="str">
        <f>IF(ev_charging_network_usage_!$H6343&lt;30,"Short Charging",IF(ev_charging_network_usage_!$H6343&lt;=60,"Medium Charging","Long Charging"))</f>
        <v>Long Charging</v>
      </c>
      <c r="Q6343" s="6">
        <f t="shared" si="400"/>
        <v>1</v>
      </c>
      <c r="R6343" s="30">
        <f t="shared" si="398"/>
        <v>0.79305555555555551</v>
      </c>
      <c r="S6343" s="28">
        <f t="shared" si="399"/>
        <v>45194</v>
      </c>
      <c r="T6343" s="28"/>
    </row>
    <row r="6344" spans="1:20" ht="13.2" x14ac:dyDescent="0.25">
      <c r="A6344" s="7" t="s">
        <v>13963</v>
      </c>
      <c r="B6344" s="7" t="s">
        <v>78</v>
      </c>
      <c r="C6344" s="7" t="s">
        <v>30</v>
      </c>
      <c r="D6344" s="7" t="s">
        <v>16</v>
      </c>
      <c r="E6344" s="7" t="s">
        <v>35</v>
      </c>
      <c r="F6344" s="7" t="s">
        <v>13964</v>
      </c>
      <c r="G6344" s="7" t="s">
        <v>13965</v>
      </c>
      <c r="H6344" s="7">
        <v>104</v>
      </c>
      <c r="I6344" s="7">
        <v>12.91</v>
      </c>
      <c r="J6344" s="7">
        <v>10</v>
      </c>
      <c r="K6344" s="7">
        <v>129.1</v>
      </c>
      <c r="L6344" s="7" t="s">
        <v>27</v>
      </c>
      <c r="M6344" s="9">
        <v>4</v>
      </c>
      <c r="N6344" s="6" t="str">
        <f>IF(ev_charging_network_usage_!$I6344&lt;=10,"Low",IF(ev_charging_network_usage_!$I6344&lt;=30,"Medium","High"))</f>
        <v>Medium</v>
      </c>
      <c r="O6344" s="6" t="str">
        <f t="shared" si="401"/>
        <v>Medium Satisfaction</v>
      </c>
      <c r="P6344" s="6" t="str">
        <f>IF(ev_charging_network_usage_!$H6344&lt;30,"Short Charging",IF(ev_charging_network_usage_!$H6344&lt;=60,"Medium Charging","Long Charging"))</f>
        <v>Long Charging</v>
      </c>
      <c r="Q6344" s="6">
        <f t="shared" si="400"/>
        <v>2</v>
      </c>
      <c r="R6344" s="30">
        <f t="shared" si="398"/>
        <v>0.25416666666666665</v>
      </c>
      <c r="S6344" s="28">
        <f t="shared" si="399"/>
        <v>45006</v>
      </c>
      <c r="T6344" s="28"/>
    </row>
    <row r="6345" spans="1:20" ht="13.2" x14ac:dyDescent="0.25">
      <c r="A6345" s="3" t="s">
        <v>13966</v>
      </c>
      <c r="B6345" s="3" t="s">
        <v>48</v>
      </c>
      <c r="C6345" s="3" t="s">
        <v>30</v>
      </c>
      <c r="D6345" s="3" t="s">
        <v>16</v>
      </c>
      <c r="E6345" s="3" t="s">
        <v>35</v>
      </c>
      <c r="F6345" s="3" t="s">
        <v>13967</v>
      </c>
      <c r="G6345" s="3" t="s">
        <v>13968</v>
      </c>
      <c r="H6345" s="3">
        <v>83</v>
      </c>
      <c r="I6345" s="3">
        <v>53.02</v>
      </c>
      <c r="J6345" s="3">
        <v>15</v>
      </c>
      <c r="K6345" s="3">
        <v>795.3</v>
      </c>
      <c r="L6345" s="3" t="s">
        <v>18</v>
      </c>
      <c r="M6345" s="5">
        <v>2</v>
      </c>
      <c r="N6345" s="6" t="str">
        <f>IF(ev_charging_network_usage_!$I6345&lt;=10,"Low",IF(ev_charging_network_usage_!$I6345&lt;=30,"Medium","High"))</f>
        <v>High</v>
      </c>
      <c r="O6345" s="6" t="str">
        <f t="shared" si="401"/>
        <v>Low Satisfaction</v>
      </c>
      <c r="P6345" s="6" t="str">
        <f>IF(ev_charging_network_usage_!$H6345&lt;30,"Short Charging",IF(ev_charging_network_usage_!$H6345&lt;=60,"Medium Charging","Long Charging"))</f>
        <v>Long Charging</v>
      </c>
      <c r="Q6345" s="6">
        <f t="shared" si="400"/>
        <v>2</v>
      </c>
      <c r="R6345" s="30">
        <f t="shared" si="398"/>
        <v>0.9555555555555556</v>
      </c>
      <c r="S6345" s="28">
        <f t="shared" si="399"/>
        <v>44943</v>
      </c>
      <c r="T6345" s="28"/>
    </row>
    <row r="6346" spans="1:20" ht="13.2" x14ac:dyDescent="0.25">
      <c r="A6346" s="7" t="s">
        <v>13969</v>
      </c>
      <c r="B6346" s="7" t="s">
        <v>43</v>
      </c>
      <c r="C6346" s="7" t="s">
        <v>21</v>
      </c>
      <c r="D6346" s="7" t="s">
        <v>34</v>
      </c>
      <c r="E6346" s="7" t="s">
        <v>17</v>
      </c>
      <c r="F6346" s="7" t="s">
        <v>13970</v>
      </c>
      <c r="G6346" s="7" t="s">
        <v>13971</v>
      </c>
      <c r="H6346" s="7">
        <v>70</v>
      </c>
      <c r="I6346" s="7">
        <v>8.5500000000000007</v>
      </c>
      <c r="J6346" s="7">
        <v>15</v>
      </c>
      <c r="K6346" s="7">
        <v>128.25</v>
      </c>
      <c r="L6346" s="7" t="s">
        <v>18</v>
      </c>
      <c r="M6346" s="9">
        <v>2</v>
      </c>
      <c r="N6346" s="6" t="str">
        <f>IF(ev_charging_network_usage_!$I6346&lt;=10,"Low",IF(ev_charging_network_usage_!$I6346&lt;=30,"Medium","High"))</f>
        <v>Low</v>
      </c>
      <c r="O6346" s="6" t="str">
        <f t="shared" si="401"/>
        <v>Low Satisfaction</v>
      </c>
      <c r="P6346" s="6" t="str">
        <f>IF(ev_charging_network_usage_!$H6346&lt;30,"Short Charging",IF(ev_charging_network_usage_!$H6346&lt;=60,"Medium Charging","Long Charging"))</f>
        <v>Long Charging</v>
      </c>
      <c r="Q6346" s="6">
        <f t="shared" si="400"/>
        <v>1</v>
      </c>
      <c r="R6346" s="30">
        <f t="shared" si="398"/>
        <v>6.9444444444444447E-4</v>
      </c>
      <c r="S6346" s="28">
        <f t="shared" si="399"/>
        <v>45043</v>
      </c>
      <c r="T6346" s="28"/>
    </row>
    <row r="6347" spans="1:20" ht="13.2" x14ac:dyDescent="0.25">
      <c r="A6347" s="3" t="s">
        <v>13972</v>
      </c>
      <c r="B6347" s="3" t="s">
        <v>43</v>
      </c>
      <c r="C6347" s="3" t="s">
        <v>21</v>
      </c>
      <c r="D6347" s="3" t="s">
        <v>16</v>
      </c>
      <c r="E6347" s="3" t="s">
        <v>35</v>
      </c>
      <c r="F6347" s="3" t="s">
        <v>13973</v>
      </c>
      <c r="G6347" s="3" t="s">
        <v>13974</v>
      </c>
      <c r="H6347" s="3">
        <v>76</v>
      </c>
      <c r="I6347" s="3">
        <v>56.67</v>
      </c>
      <c r="J6347" s="3">
        <v>8</v>
      </c>
      <c r="K6347" s="3">
        <v>453.36</v>
      </c>
      <c r="L6347" s="3" t="s">
        <v>27</v>
      </c>
      <c r="M6347" s="5">
        <v>2</v>
      </c>
      <c r="N6347" s="6" t="str">
        <f>IF(ev_charging_network_usage_!$I6347&lt;=10,"Low",IF(ev_charging_network_usage_!$I6347&lt;=30,"Medium","High"))</f>
        <v>High</v>
      </c>
      <c r="O6347" s="6" t="str">
        <f t="shared" si="401"/>
        <v>Low Satisfaction</v>
      </c>
      <c r="P6347" s="6" t="str">
        <f>IF(ev_charging_network_usage_!$H6347&lt;30,"Short Charging",IF(ev_charging_network_usage_!$H6347&lt;=60,"Medium Charging","Long Charging"))</f>
        <v>Long Charging</v>
      </c>
      <c r="Q6347" s="6">
        <f t="shared" si="400"/>
        <v>1</v>
      </c>
      <c r="R6347" s="30">
        <f t="shared" si="398"/>
        <v>0.13055555555555556</v>
      </c>
      <c r="S6347" s="28">
        <f t="shared" si="399"/>
        <v>45531</v>
      </c>
      <c r="T6347" s="28"/>
    </row>
    <row r="6348" spans="1:20" ht="13.2" x14ac:dyDescent="0.25">
      <c r="A6348" s="7" t="s">
        <v>13975</v>
      </c>
      <c r="B6348" s="7" t="s">
        <v>59</v>
      </c>
      <c r="C6348" s="7" t="s">
        <v>15</v>
      </c>
      <c r="D6348" s="7" t="s">
        <v>22</v>
      </c>
      <c r="E6348" s="7" t="s">
        <v>17</v>
      </c>
      <c r="F6348" s="8">
        <v>45111.896527777775</v>
      </c>
      <c r="G6348" s="8">
        <v>45111.912499999999</v>
      </c>
      <c r="H6348" s="7">
        <v>23</v>
      </c>
      <c r="I6348" s="7">
        <v>19.39</v>
      </c>
      <c r="J6348" s="7">
        <v>8</v>
      </c>
      <c r="K6348" s="7">
        <v>155.12</v>
      </c>
      <c r="L6348" s="7" t="s">
        <v>18</v>
      </c>
      <c r="M6348" s="9">
        <v>3</v>
      </c>
      <c r="N6348" s="6" t="str">
        <f>IF(ev_charging_network_usage_!$I6348&lt;=10,"Low",IF(ev_charging_network_usage_!$I6348&lt;=30,"Medium","High"))</f>
        <v>Medium</v>
      </c>
      <c r="O6348" s="6" t="str">
        <f t="shared" si="401"/>
        <v>Medium Satisfaction</v>
      </c>
      <c r="P6348" s="6" t="str">
        <f>IF(ev_charging_network_usage_!$H6348&lt;30,"Short Charging",IF(ev_charging_network_usage_!$H6348&lt;=60,"Medium Charging","Long Charging"))</f>
        <v>Short Charging</v>
      </c>
      <c r="Q6348" s="6">
        <f t="shared" si="400"/>
        <v>3</v>
      </c>
      <c r="R6348" s="30">
        <f t="shared" si="398"/>
        <v>0.89652777777777781</v>
      </c>
      <c r="S6348" s="28">
        <f t="shared" si="399"/>
        <v>45111</v>
      </c>
      <c r="T6348" s="28"/>
    </row>
    <row r="6349" spans="1:20" ht="13.2" x14ac:dyDescent="0.25">
      <c r="A6349" s="3" t="s">
        <v>13976</v>
      </c>
      <c r="B6349" s="3" t="s">
        <v>14</v>
      </c>
      <c r="C6349" s="3" t="s">
        <v>15</v>
      </c>
      <c r="D6349" s="3" t="s">
        <v>34</v>
      </c>
      <c r="E6349" s="3" t="s">
        <v>17</v>
      </c>
      <c r="F6349" s="3" t="s">
        <v>13977</v>
      </c>
      <c r="G6349" s="3" t="s">
        <v>13978</v>
      </c>
      <c r="H6349" s="3">
        <v>35</v>
      </c>
      <c r="I6349" s="3">
        <v>7.48</v>
      </c>
      <c r="J6349" s="3">
        <v>12</v>
      </c>
      <c r="K6349" s="3">
        <v>89.76</v>
      </c>
      <c r="L6349" s="3" t="s">
        <v>27</v>
      </c>
      <c r="M6349" s="5">
        <v>3</v>
      </c>
      <c r="N6349" s="6" t="str">
        <f>IF(ev_charging_network_usage_!$I6349&lt;=10,"Low",IF(ev_charging_network_usage_!$I6349&lt;=30,"Medium","High"))</f>
        <v>Low</v>
      </c>
      <c r="O6349" s="6" t="str">
        <f t="shared" si="401"/>
        <v>Medium Satisfaction</v>
      </c>
      <c r="P6349" s="6" t="str">
        <f>IF(ev_charging_network_usage_!$H6349&lt;30,"Short Charging",IF(ev_charging_network_usage_!$H6349&lt;=60,"Medium Charging","Long Charging"))</f>
        <v>Medium Charging</v>
      </c>
      <c r="Q6349" s="6">
        <f t="shared" si="400"/>
        <v>3</v>
      </c>
      <c r="R6349" s="30">
        <f t="shared" si="398"/>
        <v>0.51527777777777772</v>
      </c>
      <c r="S6349" s="28">
        <f t="shared" si="399"/>
        <v>45038</v>
      </c>
      <c r="T6349" s="28"/>
    </row>
    <row r="6350" spans="1:20" ht="13.2" x14ac:dyDescent="0.25">
      <c r="A6350" s="7" t="s">
        <v>13979</v>
      </c>
      <c r="B6350" s="7" t="s">
        <v>29</v>
      </c>
      <c r="C6350" s="7" t="s">
        <v>15</v>
      </c>
      <c r="D6350" s="7" t="s">
        <v>31</v>
      </c>
      <c r="E6350" s="7" t="s">
        <v>35</v>
      </c>
      <c r="F6350" s="8">
        <v>45088.986805555556</v>
      </c>
      <c r="G6350" s="8">
        <v>45118.052777777775</v>
      </c>
      <c r="H6350" s="7">
        <v>95</v>
      </c>
      <c r="I6350" s="7">
        <v>11.65</v>
      </c>
      <c r="J6350" s="7">
        <v>12</v>
      </c>
      <c r="K6350" s="7">
        <v>139.80000000000001</v>
      </c>
      <c r="L6350" s="7" t="s">
        <v>27</v>
      </c>
      <c r="M6350" s="9">
        <v>2</v>
      </c>
      <c r="N6350" s="6" t="str">
        <f>IF(ev_charging_network_usage_!$I6350&lt;=10,"Low",IF(ev_charging_network_usage_!$I6350&lt;=30,"Medium","High"))</f>
        <v>Medium</v>
      </c>
      <c r="O6350" s="6" t="str">
        <f t="shared" si="401"/>
        <v>Low Satisfaction</v>
      </c>
      <c r="P6350" s="6" t="str">
        <f>IF(ev_charging_network_usage_!$H6350&lt;30,"Short Charging",IF(ev_charging_network_usage_!$H6350&lt;=60,"Medium Charging","Long Charging"))</f>
        <v>Long Charging</v>
      </c>
      <c r="Q6350" s="6">
        <f t="shared" si="400"/>
        <v>3</v>
      </c>
      <c r="R6350" s="30">
        <f t="shared" si="398"/>
        <v>0.9868055555555556</v>
      </c>
      <c r="S6350" s="28">
        <f t="shared" si="399"/>
        <v>45088</v>
      </c>
      <c r="T6350" s="28"/>
    </row>
    <row r="6351" spans="1:20" ht="13.2" x14ac:dyDescent="0.25">
      <c r="A6351" s="3" t="s">
        <v>13980</v>
      </c>
      <c r="B6351" s="3" t="s">
        <v>48</v>
      </c>
      <c r="C6351" s="3" t="s">
        <v>21</v>
      </c>
      <c r="D6351" s="3" t="s">
        <v>22</v>
      </c>
      <c r="E6351" s="3" t="s">
        <v>35</v>
      </c>
      <c r="F6351" s="4">
        <v>45175.922222222223</v>
      </c>
      <c r="G6351" s="4">
        <v>45175.965277777781</v>
      </c>
      <c r="H6351" s="3">
        <v>62</v>
      </c>
      <c r="I6351" s="3">
        <v>22.54</v>
      </c>
      <c r="J6351" s="3">
        <v>8</v>
      </c>
      <c r="K6351" s="3">
        <v>180.32</v>
      </c>
      <c r="L6351" s="3" t="s">
        <v>27</v>
      </c>
      <c r="M6351" s="5">
        <v>5</v>
      </c>
      <c r="N6351" s="6" t="str">
        <f>IF(ev_charging_network_usage_!$I6351&lt;=10,"Low",IF(ev_charging_network_usage_!$I6351&lt;=30,"Medium","High"))</f>
        <v>Medium</v>
      </c>
      <c r="O6351" s="6" t="str">
        <f t="shared" si="401"/>
        <v>High Satisfaction</v>
      </c>
      <c r="P6351" s="6" t="str">
        <f>IF(ev_charging_network_usage_!$H6351&lt;30,"Short Charging",IF(ev_charging_network_usage_!$H6351&lt;=60,"Medium Charging","Long Charging"))</f>
        <v>Long Charging</v>
      </c>
      <c r="Q6351" s="6">
        <f t="shared" si="400"/>
        <v>1</v>
      </c>
      <c r="R6351" s="30">
        <f t="shared" si="398"/>
        <v>0.92222222222222228</v>
      </c>
      <c r="S6351" s="28">
        <f t="shared" si="399"/>
        <v>45175</v>
      </c>
      <c r="T6351" s="28"/>
    </row>
    <row r="6352" spans="1:20" ht="13.2" x14ac:dyDescent="0.25">
      <c r="A6352" s="7" t="s">
        <v>13981</v>
      </c>
      <c r="B6352" s="7" t="s">
        <v>43</v>
      </c>
      <c r="C6352" s="7" t="s">
        <v>15</v>
      </c>
      <c r="D6352" s="7" t="s">
        <v>34</v>
      </c>
      <c r="E6352" s="7" t="s">
        <v>35</v>
      </c>
      <c r="F6352" s="7" t="s">
        <v>13982</v>
      </c>
      <c r="G6352" s="7" t="s">
        <v>13983</v>
      </c>
      <c r="H6352" s="7">
        <v>67</v>
      </c>
      <c r="I6352" s="7">
        <v>31.11</v>
      </c>
      <c r="J6352" s="7">
        <v>15</v>
      </c>
      <c r="K6352" s="7">
        <v>466.65</v>
      </c>
      <c r="L6352" s="7" t="s">
        <v>23</v>
      </c>
      <c r="M6352" s="9">
        <v>5</v>
      </c>
      <c r="N6352" s="6" t="str">
        <f>IF(ev_charging_network_usage_!$I6352&lt;=10,"Low",IF(ev_charging_network_usage_!$I6352&lt;=30,"Medium","High"))</f>
        <v>High</v>
      </c>
      <c r="O6352" s="6" t="str">
        <f t="shared" si="401"/>
        <v>High Satisfaction</v>
      </c>
      <c r="P6352" s="6" t="str">
        <f>IF(ev_charging_network_usage_!$H6352&lt;30,"Short Charging",IF(ev_charging_network_usage_!$H6352&lt;=60,"Medium Charging","Long Charging"))</f>
        <v>Long Charging</v>
      </c>
      <c r="Q6352" s="6">
        <f t="shared" si="400"/>
        <v>3</v>
      </c>
      <c r="R6352" s="30">
        <f t="shared" si="398"/>
        <v>0.5</v>
      </c>
      <c r="S6352" s="28">
        <f t="shared" si="399"/>
        <v>45002</v>
      </c>
      <c r="T6352" s="28"/>
    </row>
    <row r="6353" spans="1:20" ht="13.2" x14ac:dyDescent="0.25">
      <c r="A6353" s="3" t="s">
        <v>13984</v>
      </c>
      <c r="B6353" s="3" t="s">
        <v>78</v>
      </c>
      <c r="C6353" s="3" t="s">
        <v>15</v>
      </c>
      <c r="D6353" s="3" t="s">
        <v>16</v>
      </c>
      <c r="E6353" s="3" t="s">
        <v>35</v>
      </c>
      <c r="F6353" s="3" t="s">
        <v>13985</v>
      </c>
      <c r="G6353" s="3" t="s">
        <v>13986</v>
      </c>
      <c r="H6353" s="3">
        <v>57</v>
      </c>
      <c r="I6353" s="3">
        <v>17.03</v>
      </c>
      <c r="J6353" s="3">
        <v>10</v>
      </c>
      <c r="K6353" s="3">
        <v>170.3</v>
      </c>
      <c r="L6353" s="3" t="s">
        <v>18</v>
      </c>
      <c r="M6353" s="5">
        <v>1</v>
      </c>
      <c r="N6353" s="6" t="str">
        <f>IF(ev_charging_network_usage_!$I6353&lt;=10,"Low",IF(ev_charging_network_usage_!$I6353&lt;=30,"Medium","High"))</f>
        <v>Medium</v>
      </c>
      <c r="O6353" s="6" t="str">
        <f t="shared" si="401"/>
        <v>Low Satisfaction</v>
      </c>
      <c r="P6353" s="6" t="str">
        <f>IF(ev_charging_network_usage_!$H6353&lt;30,"Short Charging",IF(ev_charging_network_usage_!$H6353&lt;=60,"Medium Charging","Long Charging"))</f>
        <v>Medium Charging</v>
      </c>
      <c r="Q6353" s="6">
        <f t="shared" si="400"/>
        <v>3</v>
      </c>
      <c r="R6353" s="30">
        <f t="shared" si="398"/>
        <v>0.84305555555555556</v>
      </c>
      <c r="S6353" s="28">
        <f t="shared" si="399"/>
        <v>45580</v>
      </c>
      <c r="T6353" s="28"/>
    </row>
    <row r="6354" spans="1:20" ht="13.2" x14ac:dyDescent="0.25">
      <c r="A6354" s="7" t="s">
        <v>13987</v>
      </c>
      <c r="B6354" s="7" t="s">
        <v>43</v>
      </c>
      <c r="C6354" s="7" t="s">
        <v>21</v>
      </c>
      <c r="D6354" s="7" t="s">
        <v>16</v>
      </c>
      <c r="E6354" s="7" t="s">
        <v>35</v>
      </c>
      <c r="F6354" s="8">
        <v>45389.4375</v>
      </c>
      <c r="G6354" s="8">
        <v>45389.491666666669</v>
      </c>
      <c r="H6354" s="7">
        <v>78</v>
      </c>
      <c r="I6354" s="7">
        <v>56.91</v>
      </c>
      <c r="J6354" s="7">
        <v>8</v>
      </c>
      <c r="K6354" s="7">
        <v>455.28</v>
      </c>
      <c r="L6354" s="7" t="s">
        <v>18</v>
      </c>
      <c r="M6354" s="9">
        <v>2</v>
      </c>
      <c r="N6354" s="6" t="str">
        <f>IF(ev_charging_network_usage_!$I6354&lt;=10,"Low",IF(ev_charging_network_usage_!$I6354&lt;=30,"Medium","High"))</f>
        <v>High</v>
      </c>
      <c r="O6354" s="6" t="str">
        <f t="shared" si="401"/>
        <v>Low Satisfaction</v>
      </c>
      <c r="P6354" s="6" t="str">
        <f>IF(ev_charging_network_usage_!$H6354&lt;30,"Short Charging",IF(ev_charging_network_usage_!$H6354&lt;=60,"Medium Charging","Long Charging"))</f>
        <v>Long Charging</v>
      </c>
      <c r="Q6354" s="6">
        <f t="shared" si="400"/>
        <v>1</v>
      </c>
      <c r="R6354" s="30">
        <f t="shared" si="398"/>
        <v>0.4375</v>
      </c>
      <c r="S6354" s="28">
        <f t="shared" si="399"/>
        <v>45389</v>
      </c>
      <c r="T6354" s="28"/>
    </row>
    <row r="6355" spans="1:20" ht="13.2" x14ac:dyDescent="0.25">
      <c r="A6355" s="3" t="s">
        <v>13988</v>
      </c>
      <c r="B6355" s="3" t="s">
        <v>55</v>
      </c>
      <c r="C6355" s="3" t="s">
        <v>21</v>
      </c>
      <c r="D6355" s="3" t="s">
        <v>34</v>
      </c>
      <c r="E6355" s="3" t="s">
        <v>17</v>
      </c>
      <c r="F6355" s="4">
        <v>45445.46597222222</v>
      </c>
      <c r="G6355" s="4">
        <v>45445.535416666666</v>
      </c>
      <c r="H6355" s="3">
        <v>100</v>
      </c>
      <c r="I6355" s="3">
        <v>52.58</v>
      </c>
      <c r="J6355" s="3">
        <v>15</v>
      </c>
      <c r="K6355" s="3">
        <v>788.7</v>
      </c>
      <c r="L6355" s="3" t="s">
        <v>38</v>
      </c>
      <c r="M6355" s="5">
        <v>1</v>
      </c>
      <c r="N6355" s="6" t="str">
        <f>IF(ev_charging_network_usage_!$I6355&lt;=10,"Low",IF(ev_charging_network_usage_!$I6355&lt;=30,"Medium","High"))</f>
        <v>High</v>
      </c>
      <c r="O6355" s="6" t="str">
        <f t="shared" si="401"/>
        <v>Low Satisfaction</v>
      </c>
      <c r="P6355" s="6" t="str">
        <f>IF(ev_charging_network_usage_!$H6355&lt;30,"Short Charging",IF(ev_charging_network_usage_!$H6355&lt;=60,"Medium Charging","Long Charging"))</f>
        <v>Long Charging</v>
      </c>
      <c r="Q6355" s="6">
        <f t="shared" si="400"/>
        <v>1</v>
      </c>
      <c r="R6355" s="30">
        <f t="shared" si="398"/>
        <v>0.46597222222222223</v>
      </c>
      <c r="S6355" s="28">
        <f t="shared" si="399"/>
        <v>45445</v>
      </c>
      <c r="T6355" s="28"/>
    </row>
    <row r="6356" spans="1:20" ht="13.2" x14ac:dyDescent="0.25">
      <c r="A6356" s="7" t="s">
        <v>13989</v>
      </c>
      <c r="B6356" s="7" t="s">
        <v>29</v>
      </c>
      <c r="C6356" s="7" t="s">
        <v>21</v>
      </c>
      <c r="D6356" s="7" t="s">
        <v>34</v>
      </c>
      <c r="E6356" s="7" t="s">
        <v>17</v>
      </c>
      <c r="F6356" s="7" t="s">
        <v>13990</v>
      </c>
      <c r="G6356" s="7" t="s">
        <v>13991</v>
      </c>
      <c r="H6356" s="7">
        <v>29</v>
      </c>
      <c r="I6356" s="7">
        <v>6.31</v>
      </c>
      <c r="J6356" s="7">
        <v>12</v>
      </c>
      <c r="K6356" s="7">
        <v>75.72</v>
      </c>
      <c r="L6356" s="7" t="s">
        <v>38</v>
      </c>
      <c r="M6356" s="9">
        <v>5</v>
      </c>
      <c r="N6356" s="6" t="str">
        <f>IF(ev_charging_network_usage_!$I6356&lt;=10,"Low",IF(ev_charging_network_usage_!$I6356&lt;=30,"Medium","High"))</f>
        <v>Low</v>
      </c>
      <c r="O6356" s="6" t="str">
        <f t="shared" si="401"/>
        <v>High Satisfaction</v>
      </c>
      <c r="P6356" s="6" t="str">
        <f>IF(ev_charging_network_usage_!$H6356&lt;30,"Short Charging",IF(ev_charging_network_usage_!$H6356&lt;=60,"Medium Charging","Long Charging"))</f>
        <v>Short Charging</v>
      </c>
      <c r="Q6356" s="6">
        <f t="shared" si="400"/>
        <v>1</v>
      </c>
      <c r="R6356" s="30">
        <f t="shared" si="398"/>
        <v>0.27013888888888887</v>
      </c>
      <c r="S6356" s="28">
        <f t="shared" si="399"/>
        <v>45398</v>
      </c>
      <c r="T6356" s="28"/>
    </row>
    <row r="6357" spans="1:20" ht="13.2" x14ac:dyDescent="0.25">
      <c r="A6357" s="3" t="s">
        <v>13992</v>
      </c>
      <c r="B6357" s="3" t="s">
        <v>48</v>
      </c>
      <c r="C6357" s="3" t="s">
        <v>21</v>
      </c>
      <c r="D6357" s="3" t="s">
        <v>16</v>
      </c>
      <c r="E6357" s="3" t="s">
        <v>35</v>
      </c>
      <c r="F6357" s="4">
        <v>45542.091666666667</v>
      </c>
      <c r="G6357" s="4">
        <v>45542.109027777777</v>
      </c>
      <c r="H6357" s="3">
        <v>25</v>
      </c>
      <c r="I6357" s="3">
        <v>44.6</v>
      </c>
      <c r="J6357" s="3">
        <v>12</v>
      </c>
      <c r="K6357" s="3">
        <v>535.20000000000005</v>
      </c>
      <c r="L6357" s="3" t="s">
        <v>38</v>
      </c>
      <c r="M6357" s="5">
        <v>5</v>
      </c>
      <c r="N6357" s="6" t="str">
        <f>IF(ev_charging_network_usage_!$I6357&lt;=10,"Low",IF(ev_charging_network_usage_!$I6357&lt;=30,"Medium","High"))</f>
        <v>High</v>
      </c>
      <c r="O6357" s="6" t="str">
        <f t="shared" si="401"/>
        <v>High Satisfaction</v>
      </c>
      <c r="P6357" s="6" t="str">
        <f>IF(ev_charging_network_usage_!$H6357&lt;30,"Short Charging",IF(ev_charging_network_usage_!$H6357&lt;=60,"Medium Charging","Long Charging"))</f>
        <v>Short Charging</v>
      </c>
      <c r="Q6357" s="6">
        <f t="shared" si="400"/>
        <v>1</v>
      </c>
      <c r="R6357" s="30">
        <f t="shared" si="398"/>
        <v>9.166666666666666E-2</v>
      </c>
      <c r="S6357" s="28">
        <f t="shared" si="399"/>
        <v>45542</v>
      </c>
      <c r="T6357" s="28"/>
    </row>
    <row r="6358" spans="1:20" ht="13.2" x14ac:dyDescent="0.25">
      <c r="A6358" s="7" t="s">
        <v>13993</v>
      </c>
      <c r="B6358" s="7" t="s">
        <v>29</v>
      </c>
      <c r="C6358" s="7" t="s">
        <v>21</v>
      </c>
      <c r="D6358" s="7" t="s">
        <v>34</v>
      </c>
      <c r="E6358" s="7" t="s">
        <v>35</v>
      </c>
      <c r="F6358" s="7" t="s">
        <v>13994</v>
      </c>
      <c r="G6358" s="7" t="s">
        <v>13995</v>
      </c>
      <c r="H6358" s="7">
        <v>96</v>
      </c>
      <c r="I6358" s="7">
        <v>9.26</v>
      </c>
      <c r="J6358" s="7">
        <v>15</v>
      </c>
      <c r="K6358" s="7">
        <v>138.9</v>
      </c>
      <c r="L6358" s="7" t="s">
        <v>27</v>
      </c>
      <c r="M6358" s="9">
        <v>5</v>
      </c>
      <c r="N6358" s="6" t="str">
        <f>IF(ev_charging_network_usage_!$I6358&lt;=10,"Low",IF(ev_charging_network_usage_!$I6358&lt;=30,"Medium","High"))</f>
        <v>Low</v>
      </c>
      <c r="O6358" s="6" t="str">
        <f t="shared" si="401"/>
        <v>High Satisfaction</v>
      </c>
      <c r="P6358" s="6" t="str">
        <f>IF(ev_charging_network_usage_!$H6358&lt;30,"Short Charging",IF(ev_charging_network_usage_!$H6358&lt;=60,"Medium Charging","Long Charging"))</f>
        <v>Long Charging</v>
      </c>
      <c r="Q6358" s="6">
        <f t="shared" si="400"/>
        <v>1</v>
      </c>
      <c r="R6358" s="30">
        <f t="shared" si="398"/>
        <v>0.67777777777777781</v>
      </c>
      <c r="S6358" s="28">
        <f t="shared" si="399"/>
        <v>45382</v>
      </c>
      <c r="T6358" s="28"/>
    </row>
    <row r="6359" spans="1:20" ht="13.2" x14ac:dyDescent="0.25">
      <c r="A6359" s="3" t="s">
        <v>13996</v>
      </c>
      <c r="B6359" s="3" t="s">
        <v>43</v>
      </c>
      <c r="C6359" s="3" t="s">
        <v>15</v>
      </c>
      <c r="D6359" s="3" t="s">
        <v>34</v>
      </c>
      <c r="E6359" s="3" t="s">
        <v>17</v>
      </c>
      <c r="F6359" s="3" t="s">
        <v>13997</v>
      </c>
      <c r="G6359" s="3" t="s">
        <v>13998</v>
      </c>
      <c r="H6359" s="3">
        <v>49</v>
      </c>
      <c r="I6359" s="3">
        <v>3.07</v>
      </c>
      <c r="J6359" s="3">
        <v>15</v>
      </c>
      <c r="K6359" s="3">
        <v>46.05</v>
      </c>
      <c r="L6359" s="3" t="s">
        <v>38</v>
      </c>
      <c r="M6359" s="5">
        <v>4</v>
      </c>
      <c r="N6359" s="6" t="str">
        <f>IF(ev_charging_network_usage_!$I6359&lt;=10,"Low",IF(ev_charging_network_usage_!$I6359&lt;=30,"Medium","High"))</f>
        <v>Low</v>
      </c>
      <c r="O6359" s="6" t="str">
        <f t="shared" si="401"/>
        <v>Medium Satisfaction</v>
      </c>
      <c r="P6359" s="6" t="str">
        <f>IF(ev_charging_network_usage_!$H6359&lt;30,"Short Charging",IF(ev_charging_network_usage_!$H6359&lt;=60,"Medium Charging","Long Charging"))</f>
        <v>Medium Charging</v>
      </c>
      <c r="Q6359" s="6">
        <f t="shared" si="400"/>
        <v>3</v>
      </c>
      <c r="R6359" s="30">
        <f t="shared" si="398"/>
        <v>0.11041666666666666</v>
      </c>
      <c r="S6359" s="28">
        <f t="shared" si="399"/>
        <v>45580</v>
      </c>
      <c r="T6359" s="28"/>
    </row>
    <row r="6360" spans="1:20" ht="13.2" x14ac:dyDescent="0.25">
      <c r="A6360" s="7" t="s">
        <v>13999</v>
      </c>
      <c r="B6360" s="7" t="s">
        <v>59</v>
      </c>
      <c r="C6360" s="7" t="s">
        <v>21</v>
      </c>
      <c r="D6360" s="7" t="s">
        <v>34</v>
      </c>
      <c r="E6360" s="7" t="s">
        <v>17</v>
      </c>
      <c r="F6360" s="7" t="s">
        <v>14000</v>
      </c>
      <c r="G6360" s="7" t="s">
        <v>14001</v>
      </c>
      <c r="H6360" s="7">
        <v>89</v>
      </c>
      <c r="I6360" s="7">
        <v>15.25</v>
      </c>
      <c r="J6360" s="7">
        <v>8</v>
      </c>
      <c r="K6360" s="7">
        <v>122</v>
      </c>
      <c r="L6360" s="7" t="s">
        <v>18</v>
      </c>
      <c r="M6360" s="9">
        <v>3</v>
      </c>
      <c r="N6360" s="6" t="str">
        <f>IF(ev_charging_network_usage_!$I6360&lt;=10,"Low",IF(ev_charging_network_usage_!$I6360&lt;=30,"Medium","High"))</f>
        <v>Medium</v>
      </c>
      <c r="O6360" s="6" t="str">
        <f t="shared" si="401"/>
        <v>Medium Satisfaction</v>
      </c>
      <c r="P6360" s="6" t="str">
        <f>IF(ev_charging_network_usage_!$H6360&lt;30,"Short Charging",IF(ev_charging_network_usage_!$H6360&lt;=60,"Medium Charging","Long Charging"))</f>
        <v>Long Charging</v>
      </c>
      <c r="Q6360" s="6">
        <f t="shared" si="400"/>
        <v>1</v>
      </c>
      <c r="R6360" s="30">
        <f t="shared" si="398"/>
        <v>0.9291666666666667</v>
      </c>
      <c r="S6360" s="28">
        <f t="shared" si="399"/>
        <v>45316</v>
      </c>
      <c r="T6360" s="28"/>
    </row>
    <row r="6361" spans="1:20" ht="13.2" x14ac:dyDescent="0.25">
      <c r="A6361" s="3" t="s">
        <v>14002</v>
      </c>
      <c r="B6361" s="3" t="s">
        <v>55</v>
      </c>
      <c r="C6361" s="3" t="s">
        <v>15</v>
      </c>
      <c r="D6361" s="3" t="s">
        <v>22</v>
      </c>
      <c r="E6361" s="3" t="s">
        <v>17</v>
      </c>
      <c r="F6361" s="3" t="s">
        <v>14003</v>
      </c>
      <c r="G6361" s="3" t="s">
        <v>14004</v>
      </c>
      <c r="H6361" s="3">
        <v>41</v>
      </c>
      <c r="I6361" s="3">
        <v>42.02</v>
      </c>
      <c r="J6361" s="3">
        <v>12</v>
      </c>
      <c r="K6361" s="3">
        <v>504.24</v>
      </c>
      <c r="L6361" s="3" t="s">
        <v>18</v>
      </c>
      <c r="M6361" s="5">
        <v>1</v>
      </c>
      <c r="N6361" s="6" t="str">
        <f>IF(ev_charging_network_usage_!$I6361&lt;=10,"Low",IF(ev_charging_network_usage_!$I6361&lt;=30,"Medium","High"))</f>
        <v>High</v>
      </c>
      <c r="O6361" s="6" t="str">
        <f t="shared" si="401"/>
        <v>Low Satisfaction</v>
      </c>
      <c r="P6361" s="6" t="str">
        <f>IF(ev_charging_network_usage_!$H6361&lt;30,"Short Charging",IF(ev_charging_network_usage_!$H6361&lt;=60,"Medium Charging","Long Charging"))</f>
        <v>Medium Charging</v>
      </c>
      <c r="Q6361" s="6">
        <f t="shared" si="400"/>
        <v>3</v>
      </c>
      <c r="R6361" s="30">
        <f t="shared" si="398"/>
        <v>0.17569444444444443</v>
      </c>
      <c r="S6361" s="28">
        <f t="shared" si="399"/>
        <v>45518</v>
      </c>
      <c r="T6361" s="28"/>
    </row>
    <row r="6362" spans="1:20" ht="13.2" x14ac:dyDescent="0.25">
      <c r="A6362" s="7" t="s">
        <v>14005</v>
      </c>
      <c r="B6362" s="7" t="s">
        <v>78</v>
      </c>
      <c r="C6362" s="7" t="s">
        <v>21</v>
      </c>
      <c r="D6362" s="7" t="s">
        <v>22</v>
      </c>
      <c r="E6362" s="7" t="s">
        <v>17</v>
      </c>
      <c r="F6362" s="7" t="s">
        <v>14006</v>
      </c>
      <c r="G6362" s="7" t="s">
        <v>14007</v>
      </c>
      <c r="H6362" s="7">
        <v>113</v>
      </c>
      <c r="I6362" s="7">
        <v>33.880000000000003</v>
      </c>
      <c r="J6362" s="7">
        <v>15</v>
      </c>
      <c r="K6362" s="7">
        <v>508.2</v>
      </c>
      <c r="L6362" s="7" t="s">
        <v>23</v>
      </c>
      <c r="M6362" s="9">
        <v>5</v>
      </c>
      <c r="N6362" s="6" t="str">
        <f>IF(ev_charging_network_usage_!$I6362&lt;=10,"Low",IF(ev_charging_network_usage_!$I6362&lt;=30,"Medium","High"))</f>
        <v>High</v>
      </c>
      <c r="O6362" s="6" t="str">
        <f t="shared" si="401"/>
        <v>High Satisfaction</v>
      </c>
      <c r="P6362" s="6" t="str">
        <f>IF(ev_charging_network_usage_!$H6362&lt;30,"Short Charging",IF(ev_charging_network_usage_!$H6362&lt;=60,"Medium Charging","Long Charging"))</f>
        <v>Long Charging</v>
      </c>
      <c r="Q6362" s="6">
        <f t="shared" si="400"/>
        <v>1</v>
      </c>
      <c r="R6362" s="30">
        <f t="shared" si="398"/>
        <v>0.82847222222222228</v>
      </c>
      <c r="S6362" s="28">
        <f t="shared" si="399"/>
        <v>45344</v>
      </c>
      <c r="T6362" s="28"/>
    </row>
    <row r="6363" spans="1:20" ht="13.2" x14ac:dyDescent="0.25">
      <c r="A6363" s="3" t="s">
        <v>14008</v>
      </c>
      <c r="B6363" s="3" t="s">
        <v>29</v>
      </c>
      <c r="C6363" s="3" t="s">
        <v>21</v>
      </c>
      <c r="D6363" s="3" t="s">
        <v>22</v>
      </c>
      <c r="E6363" s="3" t="s">
        <v>17</v>
      </c>
      <c r="F6363" s="3" t="s">
        <v>14009</v>
      </c>
      <c r="G6363" s="3" t="s">
        <v>14010</v>
      </c>
      <c r="H6363" s="3">
        <v>90</v>
      </c>
      <c r="I6363" s="3">
        <v>17.440000000000001</v>
      </c>
      <c r="J6363" s="3">
        <v>12</v>
      </c>
      <c r="K6363" s="3">
        <v>209.28</v>
      </c>
      <c r="L6363" s="3" t="s">
        <v>18</v>
      </c>
      <c r="M6363" s="5">
        <v>5</v>
      </c>
      <c r="N6363" s="6" t="str">
        <f>IF(ev_charging_network_usage_!$I6363&lt;=10,"Low",IF(ev_charging_network_usage_!$I6363&lt;=30,"Medium","High"))</f>
        <v>Medium</v>
      </c>
      <c r="O6363" s="6" t="str">
        <f t="shared" si="401"/>
        <v>High Satisfaction</v>
      </c>
      <c r="P6363" s="6" t="str">
        <f>IF(ev_charging_network_usage_!$H6363&lt;30,"Short Charging",IF(ev_charging_network_usage_!$H6363&lt;=60,"Medium Charging","Long Charging"))</f>
        <v>Long Charging</v>
      </c>
      <c r="Q6363" s="6">
        <f t="shared" si="400"/>
        <v>1</v>
      </c>
      <c r="R6363" s="30">
        <f t="shared" si="398"/>
        <v>0.90208333333333335</v>
      </c>
      <c r="S6363" s="28">
        <f t="shared" si="399"/>
        <v>45165</v>
      </c>
      <c r="T6363" s="28"/>
    </row>
    <row r="6364" spans="1:20" ht="13.2" x14ac:dyDescent="0.25">
      <c r="A6364" s="7" t="s">
        <v>14011</v>
      </c>
      <c r="B6364" s="7" t="s">
        <v>48</v>
      </c>
      <c r="C6364" s="7" t="s">
        <v>15</v>
      </c>
      <c r="D6364" s="7" t="s">
        <v>22</v>
      </c>
      <c r="E6364" s="7" t="s">
        <v>17</v>
      </c>
      <c r="F6364" s="8">
        <v>45507.456944444442</v>
      </c>
      <c r="G6364" s="8">
        <v>45507.518055555556</v>
      </c>
      <c r="H6364" s="7">
        <v>88</v>
      </c>
      <c r="I6364" s="7">
        <v>45.96</v>
      </c>
      <c r="J6364" s="7">
        <v>12</v>
      </c>
      <c r="K6364" s="7">
        <v>551.52</v>
      </c>
      <c r="L6364" s="7" t="s">
        <v>38</v>
      </c>
      <c r="M6364" s="9">
        <v>3</v>
      </c>
      <c r="N6364" s="6" t="str">
        <f>IF(ev_charging_network_usage_!$I6364&lt;=10,"Low",IF(ev_charging_network_usage_!$I6364&lt;=30,"Medium","High"))</f>
        <v>High</v>
      </c>
      <c r="O6364" s="6" t="str">
        <f t="shared" si="401"/>
        <v>Medium Satisfaction</v>
      </c>
      <c r="P6364" s="6" t="str">
        <f>IF(ev_charging_network_usage_!$H6364&lt;30,"Short Charging",IF(ev_charging_network_usage_!$H6364&lt;=60,"Medium Charging","Long Charging"))</f>
        <v>Long Charging</v>
      </c>
      <c r="Q6364" s="6">
        <f t="shared" si="400"/>
        <v>3</v>
      </c>
      <c r="R6364" s="30">
        <f t="shared" si="398"/>
        <v>0.45694444444444443</v>
      </c>
      <c r="S6364" s="28">
        <f t="shared" si="399"/>
        <v>45507</v>
      </c>
      <c r="T6364" s="28"/>
    </row>
    <row r="6365" spans="1:20" ht="13.2" x14ac:dyDescent="0.25">
      <c r="A6365" s="3" t="s">
        <v>14012</v>
      </c>
      <c r="B6365" s="3" t="s">
        <v>29</v>
      </c>
      <c r="C6365" s="3" t="s">
        <v>30</v>
      </c>
      <c r="D6365" s="3" t="s">
        <v>31</v>
      </c>
      <c r="E6365" s="3" t="s">
        <v>17</v>
      </c>
      <c r="F6365" s="3" t="s">
        <v>14013</v>
      </c>
      <c r="G6365" s="3" t="s">
        <v>14014</v>
      </c>
      <c r="H6365" s="3">
        <v>100</v>
      </c>
      <c r="I6365" s="3">
        <v>10.94</v>
      </c>
      <c r="J6365" s="3">
        <v>8</v>
      </c>
      <c r="K6365" s="3">
        <v>87.52</v>
      </c>
      <c r="L6365" s="3" t="s">
        <v>23</v>
      </c>
      <c r="M6365" s="5">
        <v>1</v>
      </c>
      <c r="N6365" s="6" t="str">
        <f>IF(ev_charging_network_usage_!$I6365&lt;=10,"Low",IF(ev_charging_network_usage_!$I6365&lt;=30,"Medium","High"))</f>
        <v>Medium</v>
      </c>
      <c r="O6365" s="6" t="str">
        <f t="shared" si="401"/>
        <v>Low Satisfaction</v>
      </c>
      <c r="P6365" s="6" t="str">
        <f>IF(ev_charging_network_usage_!$H6365&lt;30,"Short Charging",IF(ev_charging_network_usage_!$H6365&lt;=60,"Medium Charging","Long Charging"))</f>
        <v>Long Charging</v>
      </c>
      <c r="Q6365" s="6">
        <f t="shared" si="400"/>
        <v>2</v>
      </c>
      <c r="R6365" s="30">
        <f t="shared" si="398"/>
        <v>0.61319444444444449</v>
      </c>
      <c r="S6365" s="28">
        <f t="shared" si="399"/>
        <v>44979</v>
      </c>
      <c r="T6365" s="28"/>
    </row>
    <row r="6366" spans="1:20" ht="13.2" x14ac:dyDescent="0.25">
      <c r="A6366" s="7" t="s">
        <v>14015</v>
      </c>
      <c r="B6366" s="7" t="s">
        <v>55</v>
      </c>
      <c r="C6366" s="7" t="s">
        <v>30</v>
      </c>
      <c r="D6366" s="7" t="s">
        <v>16</v>
      </c>
      <c r="E6366" s="7" t="s">
        <v>17</v>
      </c>
      <c r="F6366" s="8">
        <v>44989.746527777781</v>
      </c>
      <c r="G6366" s="8">
        <v>44989.800694444442</v>
      </c>
      <c r="H6366" s="7">
        <v>78</v>
      </c>
      <c r="I6366" s="7">
        <v>57.18</v>
      </c>
      <c r="J6366" s="7">
        <v>12</v>
      </c>
      <c r="K6366" s="7">
        <v>686.16</v>
      </c>
      <c r="L6366" s="7" t="s">
        <v>38</v>
      </c>
      <c r="M6366" s="9">
        <v>3</v>
      </c>
      <c r="N6366" s="6" t="str">
        <f>IF(ev_charging_network_usage_!$I6366&lt;=10,"Low",IF(ev_charging_network_usage_!$I6366&lt;=30,"Medium","High"))</f>
        <v>High</v>
      </c>
      <c r="O6366" s="6" t="str">
        <f t="shared" si="401"/>
        <v>Medium Satisfaction</v>
      </c>
      <c r="P6366" s="6" t="str">
        <f>IF(ev_charging_network_usage_!$H6366&lt;30,"Short Charging",IF(ev_charging_network_usage_!$H6366&lt;=60,"Medium Charging","Long Charging"))</f>
        <v>Long Charging</v>
      </c>
      <c r="Q6366" s="6">
        <f t="shared" si="400"/>
        <v>2</v>
      </c>
      <c r="R6366" s="30">
        <f t="shared" si="398"/>
        <v>0.74652777777777779</v>
      </c>
      <c r="S6366" s="28">
        <f t="shared" si="399"/>
        <v>44989</v>
      </c>
      <c r="T6366" s="28"/>
    </row>
    <row r="6367" spans="1:20" ht="13.2" x14ac:dyDescent="0.25">
      <c r="A6367" s="3" t="s">
        <v>14016</v>
      </c>
      <c r="B6367" s="3" t="s">
        <v>43</v>
      </c>
      <c r="C6367" s="3" t="s">
        <v>21</v>
      </c>
      <c r="D6367" s="3" t="s">
        <v>31</v>
      </c>
      <c r="E6367" s="3" t="s">
        <v>17</v>
      </c>
      <c r="F6367" s="3" t="s">
        <v>240</v>
      </c>
      <c r="G6367" s="4">
        <v>45300.046527777777</v>
      </c>
      <c r="H6367" s="3">
        <v>81</v>
      </c>
      <c r="I6367" s="3">
        <v>42.86</v>
      </c>
      <c r="J6367" s="3">
        <v>12</v>
      </c>
      <c r="K6367" s="3">
        <v>514.32000000000005</v>
      </c>
      <c r="L6367" s="3" t="s">
        <v>38</v>
      </c>
      <c r="M6367" s="5">
        <v>1</v>
      </c>
      <c r="N6367" s="6" t="str">
        <f>IF(ev_charging_network_usage_!$I6367&lt;=10,"Low",IF(ev_charging_network_usage_!$I6367&lt;=30,"Medium","High"))</f>
        <v>High</v>
      </c>
      <c r="O6367" s="6" t="str">
        <f t="shared" si="401"/>
        <v>Low Satisfaction</v>
      </c>
      <c r="P6367" s="6" t="str">
        <f>IF(ev_charging_network_usage_!$H6367&lt;30,"Short Charging",IF(ev_charging_network_usage_!$H6367&lt;=60,"Medium Charging","Long Charging"))</f>
        <v>Long Charging</v>
      </c>
      <c r="Q6367" s="6">
        <f t="shared" si="400"/>
        <v>1</v>
      </c>
      <c r="R6367" s="30">
        <f t="shared" si="398"/>
        <v>0.99027777777777781</v>
      </c>
      <c r="S6367" s="28">
        <f t="shared" si="399"/>
        <v>45535</v>
      </c>
      <c r="T6367" s="28"/>
    </row>
    <row r="6368" spans="1:20" ht="13.2" x14ac:dyDescent="0.25">
      <c r="A6368" s="7" t="s">
        <v>14017</v>
      </c>
      <c r="B6368" s="7" t="s">
        <v>43</v>
      </c>
      <c r="C6368" s="7" t="s">
        <v>15</v>
      </c>
      <c r="D6368" s="7" t="s">
        <v>16</v>
      </c>
      <c r="E6368" s="7" t="s">
        <v>17</v>
      </c>
      <c r="F6368" s="8">
        <v>44958.008333333331</v>
      </c>
      <c r="G6368" s="8">
        <v>44958.025000000001</v>
      </c>
      <c r="H6368" s="7">
        <v>24</v>
      </c>
      <c r="I6368" s="7">
        <v>57.14</v>
      </c>
      <c r="J6368" s="7">
        <v>8</v>
      </c>
      <c r="K6368" s="7">
        <v>457.12</v>
      </c>
      <c r="L6368" s="7" t="s">
        <v>38</v>
      </c>
      <c r="M6368" s="9">
        <v>4</v>
      </c>
      <c r="N6368" s="6" t="str">
        <f>IF(ev_charging_network_usage_!$I6368&lt;=10,"Low",IF(ev_charging_network_usage_!$I6368&lt;=30,"Medium","High"))</f>
        <v>High</v>
      </c>
      <c r="O6368" s="6" t="str">
        <f t="shared" si="401"/>
        <v>Medium Satisfaction</v>
      </c>
      <c r="P6368" s="6" t="str">
        <f>IF(ev_charging_network_usage_!$H6368&lt;30,"Short Charging",IF(ev_charging_network_usage_!$H6368&lt;=60,"Medium Charging","Long Charging"))</f>
        <v>Short Charging</v>
      </c>
      <c r="Q6368" s="6">
        <f t="shared" si="400"/>
        <v>3</v>
      </c>
      <c r="R6368" s="30">
        <f t="shared" si="398"/>
        <v>8.3333333333333332E-3</v>
      </c>
      <c r="S6368" s="28">
        <f t="shared" si="399"/>
        <v>44958</v>
      </c>
      <c r="T6368" s="28"/>
    </row>
    <row r="6369" spans="1:20" ht="13.2" x14ac:dyDescent="0.25">
      <c r="A6369" s="3" t="s">
        <v>14018</v>
      </c>
      <c r="B6369" s="3" t="s">
        <v>78</v>
      </c>
      <c r="C6369" s="3" t="s">
        <v>30</v>
      </c>
      <c r="D6369" s="3" t="s">
        <v>31</v>
      </c>
      <c r="E6369" s="3" t="s">
        <v>17</v>
      </c>
      <c r="F6369" s="4">
        <v>44986.580555555556</v>
      </c>
      <c r="G6369" s="4">
        <v>44986.63958333333</v>
      </c>
      <c r="H6369" s="3">
        <v>85</v>
      </c>
      <c r="I6369" s="3">
        <v>32.700000000000003</v>
      </c>
      <c r="J6369" s="3">
        <v>15</v>
      </c>
      <c r="K6369" s="3">
        <v>490.5</v>
      </c>
      <c r="L6369" s="3" t="s">
        <v>27</v>
      </c>
      <c r="M6369" s="5">
        <v>5</v>
      </c>
      <c r="N6369" s="6" t="str">
        <f>IF(ev_charging_network_usage_!$I6369&lt;=10,"Low",IF(ev_charging_network_usage_!$I6369&lt;=30,"Medium","High"))</f>
        <v>High</v>
      </c>
      <c r="O6369" s="6" t="str">
        <f t="shared" si="401"/>
        <v>High Satisfaction</v>
      </c>
      <c r="P6369" s="6" t="str">
        <f>IF(ev_charging_network_usage_!$H6369&lt;30,"Short Charging",IF(ev_charging_network_usage_!$H6369&lt;=60,"Medium Charging","Long Charging"))</f>
        <v>Long Charging</v>
      </c>
      <c r="Q6369" s="6">
        <f t="shared" si="400"/>
        <v>2</v>
      </c>
      <c r="R6369" s="30">
        <f t="shared" si="398"/>
        <v>0.5805555555555556</v>
      </c>
      <c r="S6369" s="28">
        <f t="shared" si="399"/>
        <v>44986</v>
      </c>
      <c r="T6369" s="28"/>
    </row>
    <row r="6370" spans="1:20" ht="13.2" x14ac:dyDescent="0.25">
      <c r="A6370" s="7" t="s">
        <v>14019</v>
      </c>
      <c r="B6370" s="7" t="s">
        <v>29</v>
      </c>
      <c r="C6370" s="7" t="s">
        <v>30</v>
      </c>
      <c r="D6370" s="7" t="s">
        <v>34</v>
      </c>
      <c r="E6370" s="7" t="s">
        <v>35</v>
      </c>
      <c r="F6370" s="8">
        <v>45298.740277777775</v>
      </c>
      <c r="G6370" s="8">
        <v>45298.805555555555</v>
      </c>
      <c r="H6370" s="7">
        <v>94</v>
      </c>
      <c r="I6370" s="7">
        <v>47.16</v>
      </c>
      <c r="J6370" s="7">
        <v>12</v>
      </c>
      <c r="K6370" s="7">
        <v>565.91999999999996</v>
      </c>
      <c r="L6370" s="7" t="s">
        <v>18</v>
      </c>
      <c r="M6370" s="9">
        <v>3</v>
      </c>
      <c r="N6370" s="6" t="str">
        <f>IF(ev_charging_network_usage_!$I6370&lt;=10,"Low",IF(ev_charging_network_usage_!$I6370&lt;=30,"Medium","High"))</f>
        <v>High</v>
      </c>
      <c r="O6370" s="6" t="str">
        <f t="shared" si="401"/>
        <v>Medium Satisfaction</v>
      </c>
      <c r="P6370" s="6" t="str">
        <f>IF(ev_charging_network_usage_!$H6370&lt;30,"Short Charging",IF(ev_charging_network_usage_!$H6370&lt;=60,"Medium Charging","Long Charging"))</f>
        <v>Long Charging</v>
      </c>
      <c r="Q6370" s="6">
        <f t="shared" si="400"/>
        <v>2</v>
      </c>
      <c r="R6370" s="30">
        <f t="shared" si="398"/>
        <v>0.74027777777777781</v>
      </c>
      <c r="S6370" s="28">
        <f t="shared" si="399"/>
        <v>45298</v>
      </c>
      <c r="T6370" s="28"/>
    </row>
    <row r="6371" spans="1:20" ht="13.2" x14ac:dyDescent="0.25">
      <c r="A6371" s="3" t="s">
        <v>14020</v>
      </c>
      <c r="B6371" s="3" t="s">
        <v>55</v>
      </c>
      <c r="C6371" s="3" t="s">
        <v>30</v>
      </c>
      <c r="D6371" s="3" t="s">
        <v>34</v>
      </c>
      <c r="E6371" s="3" t="s">
        <v>17</v>
      </c>
      <c r="F6371" s="4">
        <v>45361.754166666666</v>
      </c>
      <c r="G6371" s="4">
        <v>45361.777777777781</v>
      </c>
      <c r="H6371" s="3">
        <v>34</v>
      </c>
      <c r="I6371" s="3">
        <v>20.59</v>
      </c>
      <c r="J6371" s="3">
        <v>8</v>
      </c>
      <c r="K6371" s="3">
        <v>164.72</v>
      </c>
      <c r="L6371" s="3" t="s">
        <v>27</v>
      </c>
      <c r="M6371" s="5">
        <v>3</v>
      </c>
      <c r="N6371" s="6" t="str">
        <f>IF(ev_charging_network_usage_!$I6371&lt;=10,"Low",IF(ev_charging_network_usage_!$I6371&lt;=30,"Medium","High"))</f>
        <v>Medium</v>
      </c>
      <c r="O6371" s="6" t="str">
        <f t="shared" si="401"/>
        <v>Medium Satisfaction</v>
      </c>
      <c r="P6371" s="6" t="str">
        <f>IF(ev_charging_network_usage_!$H6371&lt;30,"Short Charging",IF(ev_charging_network_usage_!$H6371&lt;=60,"Medium Charging","Long Charging"))</f>
        <v>Medium Charging</v>
      </c>
      <c r="Q6371" s="6">
        <f t="shared" si="400"/>
        <v>2</v>
      </c>
      <c r="R6371" s="30">
        <f t="shared" si="398"/>
        <v>0.75416666666666665</v>
      </c>
      <c r="S6371" s="28">
        <f t="shared" si="399"/>
        <v>45361</v>
      </c>
      <c r="T6371" s="28"/>
    </row>
    <row r="6372" spans="1:20" ht="13.2" x14ac:dyDescent="0.25">
      <c r="A6372" s="7" t="s">
        <v>14021</v>
      </c>
      <c r="B6372" s="7" t="s">
        <v>29</v>
      </c>
      <c r="C6372" s="7" t="s">
        <v>30</v>
      </c>
      <c r="D6372" s="7" t="s">
        <v>22</v>
      </c>
      <c r="E6372" s="7" t="s">
        <v>17</v>
      </c>
      <c r="F6372" s="8">
        <v>45028.123611111114</v>
      </c>
      <c r="G6372" s="8">
        <v>45028.186805555553</v>
      </c>
      <c r="H6372" s="7">
        <v>91</v>
      </c>
      <c r="I6372" s="7">
        <v>43.81</v>
      </c>
      <c r="J6372" s="7">
        <v>10</v>
      </c>
      <c r="K6372" s="7">
        <v>438.1</v>
      </c>
      <c r="L6372" s="7" t="s">
        <v>38</v>
      </c>
      <c r="M6372" s="9">
        <v>5</v>
      </c>
      <c r="N6372" s="6" t="str">
        <f>IF(ev_charging_network_usage_!$I6372&lt;=10,"Low",IF(ev_charging_network_usage_!$I6372&lt;=30,"Medium","High"))</f>
        <v>High</v>
      </c>
      <c r="O6372" s="6" t="str">
        <f t="shared" si="401"/>
        <v>High Satisfaction</v>
      </c>
      <c r="P6372" s="6" t="str">
        <f>IF(ev_charging_network_usage_!$H6372&lt;30,"Short Charging",IF(ev_charging_network_usage_!$H6372&lt;=60,"Medium Charging","Long Charging"))</f>
        <v>Long Charging</v>
      </c>
      <c r="Q6372" s="6">
        <f t="shared" si="400"/>
        <v>2</v>
      </c>
      <c r="R6372" s="30">
        <f t="shared" si="398"/>
        <v>0.12361111111111112</v>
      </c>
      <c r="S6372" s="28">
        <f t="shared" si="399"/>
        <v>45028</v>
      </c>
      <c r="T6372" s="28"/>
    </row>
    <row r="6373" spans="1:20" ht="13.2" x14ac:dyDescent="0.25">
      <c r="A6373" s="3" t="s">
        <v>14022</v>
      </c>
      <c r="B6373" s="3" t="s">
        <v>59</v>
      </c>
      <c r="C6373" s="3" t="s">
        <v>21</v>
      </c>
      <c r="D6373" s="3" t="s">
        <v>31</v>
      </c>
      <c r="E6373" s="3" t="s">
        <v>35</v>
      </c>
      <c r="F6373" s="3" t="s">
        <v>14023</v>
      </c>
      <c r="G6373" s="3" t="s">
        <v>14024</v>
      </c>
      <c r="H6373" s="3">
        <v>49</v>
      </c>
      <c r="I6373" s="3">
        <v>7.27</v>
      </c>
      <c r="J6373" s="3">
        <v>15</v>
      </c>
      <c r="K6373" s="3">
        <v>109.05</v>
      </c>
      <c r="L6373" s="3" t="s">
        <v>38</v>
      </c>
      <c r="M6373" s="5">
        <v>2</v>
      </c>
      <c r="N6373" s="6" t="str">
        <f>IF(ev_charging_network_usage_!$I6373&lt;=10,"Low",IF(ev_charging_network_usage_!$I6373&lt;=30,"Medium","High"))</f>
        <v>Low</v>
      </c>
      <c r="O6373" s="6" t="str">
        <f t="shared" si="401"/>
        <v>Low Satisfaction</v>
      </c>
      <c r="P6373" s="6" t="str">
        <f>IF(ev_charging_network_usage_!$H6373&lt;30,"Short Charging",IF(ev_charging_network_usage_!$H6373&lt;=60,"Medium Charging","Long Charging"))</f>
        <v>Medium Charging</v>
      </c>
      <c r="Q6373" s="6">
        <f t="shared" si="400"/>
        <v>1</v>
      </c>
      <c r="R6373" s="30">
        <f t="shared" si="398"/>
        <v>0.63611111111111107</v>
      </c>
      <c r="S6373" s="28">
        <f t="shared" si="399"/>
        <v>45339</v>
      </c>
      <c r="T6373" s="28"/>
    </row>
    <row r="6374" spans="1:20" ht="13.2" x14ac:dyDescent="0.25">
      <c r="A6374" s="7" t="s">
        <v>14025</v>
      </c>
      <c r="B6374" s="7" t="s">
        <v>29</v>
      </c>
      <c r="C6374" s="7" t="s">
        <v>30</v>
      </c>
      <c r="D6374" s="7" t="s">
        <v>16</v>
      </c>
      <c r="E6374" s="7" t="s">
        <v>35</v>
      </c>
      <c r="F6374" s="8">
        <v>45629.063888888886</v>
      </c>
      <c r="G6374" s="8">
        <v>45629.101388888892</v>
      </c>
      <c r="H6374" s="7">
        <v>54</v>
      </c>
      <c r="I6374" s="7">
        <v>37.01</v>
      </c>
      <c r="J6374" s="7">
        <v>15</v>
      </c>
      <c r="K6374" s="7">
        <v>555.15</v>
      </c>
      <c r="L6374" s="7" t="s">
        <v>38</v>
      </c>
      <c r="M6374" s="9">
        <v>2</v>
      </c>
      <c r="N6374" s="6" t="str">
        <f>IF(ev_charging_network_usage_!$I6374&lt;=10,"Low",IF(ev_charging_network_usage_!$I6374&lt;=30,"Medium","High"))</f>
        <v>High</v>
      </c>
      <c r="O6374" s="6" t="str">
        <f t="shared" si="401"/>
        <v>Low Satisfaction</v>
      </c>
      <c r="P6374" s="6" t="str">
        <f>IF(ev_charging_network_usage_!$H6374&lt;30,"Short Charging",IF(ev_charging_network_usage_!$H6374&lt;=60,"Medium Charging","Long Charging"))</f>
        <v>Medium Charging</v>
      </c>
      <c r="Q6374" s="6">
        <f t="shared" si="400"/>
        <v>2</v>
      </c>
      <c r="R6374" s="30">
        <f t="shared" si="398"/>
        <v>6.3888888888888884E-2</v>
      </c>
      <c r="S6374" s="28">
        <f t="shared" si="399"/>
        <v>45629</v>
      </c>
      <c r="T6374" s="28"/>
    </row>
    <row r="6375" spans="1:20" ht="13.2" x14ac:dyDescent="0.25">
      <c r="A6375" s="3" t="s">
        <v>14026</v>
      </c>
      <c r="B6375" s="3" t="s">
        <v>43</v>
      </c>
      <c r="C6375" s="3" t="s">
        <v>15</v>
      </c>
      <c r="D6375" s="3" t="s">
        <v>16</v>
      </c>
      <c r="E6375" s="3" t="s">
        <v>17</v>
      </c>
      <c r="F6375" s="4">
        <v>45353.00277777778</v>
      </c>
      <c r="G6375" s="4">
        <v>45353.056250000001</v>
      </c>
      <c r="H6375" s="3">
        <v>77</v>
      </c>
      <c r="I6375" s="3">
        <v>11.67</v>
      </c>
      <c r="J6375" s="3">
        <v>10</v>
      </c>
      <c r="K6375" s="3">
        <v>116.7</v>
      </c>
      <c r="L6375" s="3" t="s">
        <v>18</v>
      </c>
      <c r="M6375" s="5">
        <v>5</v>
      </c>
      <c r="N6375" s="6" t="str">
        <f>IF(ev_charging_network_usage_!$I6375&lt;=10,"Low",IF(ev_charging_network_usage_!$I6375&lt;=30,"Medium","High"))</f>
        <v>Medium</v>
      </c>
      <c r="O6375" s="6" t="str">
        <f t="shared" si="401"/>
        <v>High Satisfaction</v>
      </c>
      <c r="P6375" s="6" t="str">
        <f>IF(ev_charging_network_usage_!$H6375&lt;30,"Short Charging",IF(ev_charging_network_usage_!$H6375&lt;=60,"Medium Charging","Long Charging"))</f>
        <v>Long Charging</v>
      </c>
      <c r="Q6375" s="6">
        <f t="shared" si="400"/>
        <v>3</v>
      </c>
      <c r="R6375" s="30">
        <f t="shared" si="398"/>
        <v>2.7777777777777779E-3</v>
      </c>
      <c r="S6375" s="28">
        <f t="shared" si="399"/>
        <v>45353</v>
      </c>
      <c r="T6375" s="28"/>
    </row>
    <row r="6376" spans="1:20" ht="13.2" x14ac:dyDescent="0.25">
      <c r="A6376" s="7" t="s">
        <v>14027</v>
      </c>
      <c r="B6376" s="7" t="s">
        <v>14</v>
      </c>
      <c r="C6376" s="7" t="s">
        <v>21</v>
      </c>
      <c r="D6376" s="7" t="s">
        <v>22</v>
      </c>
      <c r="E6376" s="7" t="s">
        <v>35</v>
      </c>
      <c r="F6376" s="7" t="s">
        <v>14028</v>
      </c>
      <c r="G6376" s="7" t="s">
        <v>14029</v>
      </c>
      <c r="H6376" s="7">
        <v>84</v>
      </c>
      <c r="I6376" s="7">
        <v>34.58</v>
      </c>
      <c r="J6376" s="7">
        <v>10</v>
      </c>
      <c r="K6376" s="7">
        <v>345.8</v>
      </c>
      <c r="L6376" s="7" t="s">
        <v>23</v>
      </c>
      <c r="M6376" s="9">
        <v>5</v>
      </c>
      <c r="N6376" s="6" t="str">
        <f>IF(ev_charging_network_usage_!$I6376&lt;=10,"Low",IF(ev_charging_network_usage_!$I6376&lt;=30,"Medium","High"))</f>
        <v>High</v>
      </c>
      <c r="O6376" s="6" t="str">
        <f t="shared" si="401"/>
        <v>High Satisfaction</v>
      </c>
      <c r="P6376" s="6" t="str">
        <f>IF(ev_charging_network_usage_!$H6376&lt;30,"Short Charging",IF(ev_charging_network_usage_!$H6376&lt;=60,"Medium Charging","Long Charging"))</f>
        <v>Long Charging</v>
      </c>
      <c r="Q6376" s="6">
        <f t="shared" si="400"/>
        <v>1</v>
      </c>
      <c r="R6376" s="30">
        <f t="shared" si="398"/>
        <v>0.99930555555555556</v>
      </c>
      <c r="S6376" s="28">
        <f t="shared" si="399"/>
        <v>45129</v>
      </c>
      <c r="T6376" s="28"/>
    </row>
    <row r="6377" spans="1:20" ht="13.2" x14ac:dyDescent="0.25">
      <c r="A6377" s="3" t="s">
        <v>14030</v>
      </c>
      <c r="B6377" s="3" t="s">
        <v>14</v>
      </c>
      <c r="C6377" s="3" t="s">
        <v>15</v>
      </c>
      <c r="D6377" s="3" t="s">
        <v>31</v>
      </c>
      <c r="E6377" s="3" t="s">
        <v>17</v>
      </c>
      <c r="F6377" s="4">
        <v>45630.691666666666</v>
      </c>
      <c r="G6377" s="4">
        <v>45630.74722222222</v>
      </c>
      <c r="H6377" s="3">
        <v>80</v>
      </c>
      <c r="I6377" s="3">
        <v>18.850000000000001</v>
      </c>
      <c r="J6377" s="3">
        <v>15</v>
      </c>
      <c r="K6377" s="3">
        <v>282.75</v>
      </c>
      <c r="L6377" s="3" t="s">
        <v>18</v>
      </c>
      <c r="M6377" s="5">
        <v>5</v>
      </c>
      <c r="N6377" s="6" t="str">
        <f>IF(ev_charging_network_usage_!$I6377&lt;=10,"Low",IF(ev_charging_network_usage_!$I6377&lt;=30,"Medium","High"))</f>
        <v>Medium</v>
      </c>
      <c r="O6377" s="6" t="str">
        <f t="shared" si="401"/>
        <v>High Satisfaction</v>
      </c>
      <c r="P6377" s="6" t="str">
        <f>IF(ev_charging_network_usage_!$H6377&lt;30,"Short Charging",IF(ev_charging_network_usage_!$H6377&lt;=60,"Medium Charging","Long Charging"))</f>
        <v>Long Charging</v>
      </c>
      <c r="Q6377" s="6">
        <f t="shared" si="400"/>
        <v>3</v>
      </c>
      <c r="R6377" s="30">
        <f t="shared" si="398"/>
        <v>0.69166666666666665</v>
      </c>
      <c r="S6377" s="28">
        <f t="shared" si="399"/>
        <v>45630</v>
      </c>
      <c r="T6377" s="28"/>
    </row>
    <row r="6378" spans="1:20" ht="13.2" x14ac:dyDescent="0.25">
      <c r="A6378" s="7" t="s">
        <v>14031</v>
      </c>
      <c r="B6378" s="7" t="s">
        <v>29</v>
      </c>
      <c r="C6378" s="7" t="s">
        <v>15</v>
      </c>
      <c r="D6378" s="7" t="s">
        <v>16</v>
      </c>
      <c r="E6378" s="7" t="s">
        <v>17</v>
      </c>
      <c r="F6378" s="7" t="s">
        <v>14032</v>
      </c>
      <c r="G6378" s="7" t="s">
        <v>14033</v>
      </c>
      <c r="H6378" s="7">
        <v>45</v>
      </c>
      <c r="I6378" s="7">
        <v>13.91</v>
      </c>
      <c r="J6378" s="7">
        <v>12</v>
      </c>
      <c r="K6378" s="7">
        <v>166.92</v>
      </c>
      <c r="L6378" s="7" t="s">
        <v>27</v>
      </c>
      <c r="M6378" s="9">
        <v>2</v>
      </c>
      <c r="N6378" s="6" t="str">
        <f>IF(ev_charging_network_usage_!$I6378&lt;=10,"Low",IF(ev_charging_network_usage_!$I6378&lt;=30,"Medium","High"))</f>
        <v>Medium</v>
      </c>
      <c r="O6378" s="6" t="str">
        <f t="shared" si="401"/>
        <v>Low Satisfaction</v>
      </c>
      <c r="P6378" s="6" t="str">
        <f>IF(ev_charging_network_usage_!$H6378&lt;30,"Short Charging",IF(ev_charging_network_usage_!$H6378&lt;=60,"Medium Charging","Long Charging"))</f>
        <v>Medium Charging</v>
      </c>
      <c r="Q6378" s="6">
        <f t="shared" si="400"/>
        <v>3</v>
      </c>
      <c r="R6378" s="30">
        <f t="shared" si="398"/>
        <v>0.96388888888888891</v>
      </c>
      <c r="S6378" s="28">
        <f t="shared" si="399"/>
        <v>45254</v>
      </c>
      <c r="T6378" s="28"/>
    </row>
    <row r="6379" spans="1:20" ht="13.2" x14ac:dyDescent="0.25">
      <c r="A6379" s="3" t="s">
        <v>14034</v>
      </c>
      <c r="B6379" s="3" t="s">
        <v>55</v>
      </c>
      <c r="C6379" s="3" t="s">
        <v>15</v>
      </c>
      <c r="D6379" s="3" t="s">
        <v>16</v>
      </c>
      <c r="E6379" s="3" t="s">
        <v>35</v>
      </c>
      <c r="F6379" s="3" t="s">
        <v>14035</v>
      </c>
      <c r="G6379" s="3" t="s">
        <v>14036</v>
      </c>
      <c r="H6379" s="3">
        <v>105</v>
      </c>
      <c r="I6379" s="3">
        <v>19.86</v>
      </c>
      <c r="J6379" s="3">
        <v>8</v>
      </c>
      <c r="K6379" s="3">
        <v>158.88</v>
      </c>
      <c r="L6379" s="3" t="s">
        <v>23</v>
      </c>
      <c r="M6379" s="5">
        <v>2</v>
      </c>
      <c r="N6379" s="6" t="str">
        <f>IF(ev_charging_network_usage_!$I6379&lt;=10,"Low",IF(ev_charging_network_usage_!$I6379&lt;=30,"Medium","High"))</f>
        <v>Medium</v>
      </c>
      <c r="O6379" s="6" t="str">
        <f t="shared" si="401"/>
        <v>Low Satisfaction</v>
      </c>
      <c r="P6379" s="6" t="str">
        <f>IF(ev_charging_network_usage_!$H6379&lt;30,"Short Charging",IF(ev_charging_network_usage_!$H6379&lt;=60,"Medium Charging","Long Charging"))</f>
        <v>Long Charging</v>
      </c>
      <c r="Q6379" s="6">
        <f t="shared" si="400"/>
        <v>3</v>
      </c>
      <c r="R6379" s="30">
        <f t="shared" si="398"/>
        <v>0.77916666666666667</v>
      </c>
      <c r="S6379" s="28">
        <f t="shared" si="399"/>
        <v>45250</v>
      </c>
      <c r="T6379" s="28"/>
    </row>
    <row r="6380" spans="1:20" ht="13.2" x14ac:dyDescent="0.25">
      <c r="A6380" s="7" t="s">
        <v>14037</v>
      </c>
      <c r="B6380" s="7" t="s">
        <v>78</v>
      </c>
      <c r="C6380" s="7" t="s">
        <v>30</v>
      </c>
      <c r="D6380" s="7" t="s">
        <v>31</v>
      </c>
      <c r="E6380" s="7" t="s">
        <v>17</v>
      </c>
      <c r="F6380" s="7" t="s">
        <v>14038</v>
      </c>
      <c r="G6380" s="7" t="s">
        <v>14039</v>
      </c>
      <c r="H6380" s="7">
        <v>68</v>
      </c>
      <c r="I6380" s="7">
        <v>7.08</v>
      </c>
      <c r="J6380" s="7">
        <v>10</v>
      </c>
      <c r="K6380" s="7">
        <v>70.8</v>
      </c>
      <c r="L6380" s="7" t="s">
        <v>38</v>
      </c>
      <c r="M6380" s="9">
        <v>1</v>
      </c>
      <c r="N6380" s="6" t="str">
        <f>IF(ev_charging_network_usage_!$I6380&lt;=10,"Low",IF(ev_charging_network_usage_!$I6380&lt;=30,"Medium","High"))</f>
        <v>Low</v>
      </c>
      <c r="O6380" s="6" t="str">
        <f t="shared" si="401"/>
        <v>Low Satisfaction</v>
      </c>
      <c r="P6380" s="6" t="str">
        <f>IF(ev_charging_network_usage_!$H6380&lt;30,"Short Charging",IF(ev_charging_network_usage_!$H6380&lt;=60,"Medium Charging","Long Charging"))</f>
        <v>Long Charging</v>
      </c>
      <c r="Q6380" s="6">
        <f t="shared" si="400"/>
        <v>2</v>
      </c>
      <c r="R6380" s="30">
        <f t="shared" si="398"/>
        <v>0.65972222222222221</v>
      </c>
      <c r="S6380" s="28">
        <f t="shared" si="399"/>
        <v>45347</v>
      </c>
      <c r="T6380" s="28"/>
    </row>
    <row r="6381" spans="1:20" ht="13.2" x14ac:dyDescent="0.25">
      <c r="A6381" s="3" t="s">
        <v>14040</v>
      </c>
      <c r="B6381" s="3" t="s">
        <v>48</v>
      </c>
      <c r="C6381" s="3" t="s">
        <v>15</v>
      </c>
      <c r="D6381" s="3" t="s">
        <v>31</v>
      </c>
      <c r="E6381" s="3" t="s">
        <v>17</v>
      </c>
      <c r="F6381" s="3" t="s">
        <v>14041</v>
      </c>
      <c r="G6381" s="3" t="s">
        <v>14042</v>
      </c>
      <c r="H6381" s="3">
        <v>17</v>
      </c>
      <c r="I6381" s="3">
        <v>38.840000000000003</v>
      </c>
      <c r="J6381" s="3">
        <v>12</v>
      </c>
      <c r="K6381" s="3">
        <v>466.08</v>
      </c>
      <c r="L6381" s="3" t="s">
        <v>27</v>
      </c>
      <c r="M6381" s="5">
        <v>5</v>
      </c>
      <c r="N6381" s="6" t="str">
        <f>IF(ev_charging_network_usage_!$I6381&lt;=10,"Low",IF(ev_charging_network_usage_!$I6381&lt;=30,"Medium","High"))</f>
        <v>High</v>
      </c>
      <c r="O6381" s="6" t="str">
        <f t="shared" si="401"/>
        <v>High Satisfaction</v>
      </c>
      <c r="P6381" s="6" t="str">
        <f>IF(ev_charging_network_usage_!$H6381&lt;30,"Short Charging",IF(ev_charging_network_usage_!$H6381&lt;=60,"Medium Charging","Long Charging"))</f>
        <v>Short Charging</v>
      </c>
      <c r="Q6381" s="6">
        <f t="shared" si="400"/>
        <v>3</v>
      </c>
      <c r="R6381" s="30">
        <f t="shared" si="398"/>
        <v>1.9444444444444445E-2</v>
      </c>
      <c r="S6381" s="28">
        <f t="shared" si="399"/>
        <v>45553</v>
      </c>
      <c r="T6381" s="28"/>
    </row>
    <row r="6382" spans="1:20" ht="13.2" x14ac:dyDescent="0.25">
      <c r="A6382" s="7" t="s">
        <v>14043</v>
      </c>
      <c r="B6382" s="7" t="s">
        <v>59</v>
      </c>
      <c r="C6382" s="7" t="s">
        <v>15</v>
      </c>
      <c r="D6382" s="7" t="s">
        <v>16</v>
      </c>
      <c r="E6382" s="7" t="s">
        <v>17</v>
      </c>
      <c r="F6382" s="7" t="s">
        <v>14044</v>
      </c>
      <c r="G6382" s="7" t="s">
        <v>14045</v>
      </c>
      <c r="H6382" s="7">
        <v>95</v>
      </c>
      <c r="I6382" s="7">
        <v>18.36</v>
      </c>
      <c r="J6382" s="7">
        <v>10</v>
      </c>
      <c r="K6382" s="7">
        <v>183.6</v>
      </c>
      <c r="L6382" s="7" t="s">
        <v>23</v>
      </c>
      <c r="M6382" s="9">
        <v>3</v>
      </c>
      <c r="N6382" s="6" t="str">
        <f>IF(ev_charging_network_usage_!$I6382&lt;=10,"Low",IF(ev_charging_network_usage_!$I6382&lt;=30,"Medium","High"))</f>
        <v>Medium</v>
      </c>
      <c r="O6382" s="6" t="str">
        <f t="shared" si="401"/>
        <v>Medium Satisfaction</v>
      </c>
      <c r="P6382" s="6" t="str">
        <f>IF(ev_charging_network_usage_!$H6382&lt;30,"Short Charging",IF(ev_charging_network_usage_!$H6382&lt;=60,"Medium Charging","Long Charging"))</f>
        <v>Long Charging</v>
      </c>
      <c r="Q6382" s="6">
        <f t="shared" si="400"/>
        <v>3</v>
      </c>
      <c r="R6382" s="30">
        <f t="shared" si="398"/>
        <v>0.78263888888888888</v>
      </c>
      <c r="S6382" s="28">
        <f t="shared" si="399"/>
        <v>45580</v>
      </c>
      <c r="T6382" s="28"/>
    </row>
    <row r="6383" spans="1:20" ht="13.2" x14ac:dyDescent="0.25">
      <c r="A6383" s="3" t="s">
        <v>14046</v>
      </c>
      <c r="B6383" s="3" t="s">
        <v>59</v>
      </c>
      <c r="C6383" s="3" t="s">
        <v>21</v>
      </c>
      <c r="D6383" s="3" t="s">
        <v>22</v>
      </c>
      <c r="E6383" s="3" t="s">
        <v>35</v>
      </c>
      <c r="F6383" s="3" t="s">
        <v>14047</v>
      </c>
      <c r="G6383" s="3" t="s">
        <v>14048</v>
      </c>
      <c r="H6383" s="3">
        <v>119</v>
      </c>
      <c r="I6383" s="3">
        <v>6.72</v>
      </c>
      <c r="J6383" s="3">
        <v>8</v>
      </c>
      <c r="K6383" s="3">
        <v>53.76</v>
      </c>
      <c r="L6383" s="3" t="s">
        <v>38</v>
      </c>
      <c r="M6383" s="5">
        <v>1</v>
      </c>
      <c r="N6383" s="6" t="str">
        <f>IF(ev_charging_network_usage_!$I6383&lt;=10,"Low",IF(ev_charging_network_usage_!$I6383&lt;=30,"Medium","High"))</f>
        <v>Low</v>
      </c>
      <c r="O6383" s="6" t="str">
        <f t="shared" si="401"/>
        <v>Low Satisfaction</v>
      </c>
      <c r="P6383" s="6" t="str">
        <f>IF(ev_charging_network_usage_!$H6383&lt;30,"Short Charging",IF(ev_charging_network_usage_!$H6383&lt;=60,"Medium Charging","Long Charging"))</f>
        <v>Long Charging</v>
      </c>
      <c r="Q6383" s="6">
        <f t="shared" si="400"/>
        <v>1</v>
      </c>
      <c r="R6383" s="30">
        <f t="shared" si="398"/>
        <v>0.17499999999999999</v>
      </c>
      <c r="S6383" s="28">
        <f t="shared" si="399"/>
        <v>45127</v>
      </c>
      <c r="T6383" s="28"/>
    </row>
    <row r="6384" spans="1:20" ht="13.2" x14ac:dyDescent="0.25">
      <c r="A6384" s="7" t="s">
        <v>14049</v>
      </c>
      <c r="B6384" s="7" t="s">
        <v>78</v>
      </c>
      <c r="C6384" s="7" t="s">
        <v>30</v>
      </c>
      <c r="D6384" s="7" t="s">
        <v>34</v>
      </c>
      <c r="E6384" s="7" t="s">
        <v>35</v>
      </c>
      <c r="F6384" s="8">
        <v>45628.325694444444</v>
      </c>
      <c r="G6384" s="8">
        <v>45628.337500000001</v>
      </c>
      <c r="H6384" s="7">
        <v>17</v>
      </c>
      <c r="I6384" s="7">
        <v>46.81</v>
      </c>
      <c r="J6384" s="7">
        <v>12</v>
      </c>
      <c r="K6384" s="7">
        <v>561.72</v>
      </c>
      <c r="L6384" s="7" t="s">
        <v>18</v>
      </c>
      <c r="M6384" s="9">
        <v>3</v>
      </c>
      <c r="N6384" s="6" t="str">
        <f>IF(ev_charging_network_usage_!$I6384&lt;=10,"Low",IF(ev_charging_network_usage_!$I6384&lt;=30,"Medium","High"))</f>
        <v>High</v>
      </c>
      <c r="O6384" s="6" t="str">
        <f t="shared" si="401"/>
        <v>Medium Satisfaction</v>
      </c>
      <c r="P6384" s="6" t="str">
        <f>IF(ev_charging_network_usage_!$H6384&lt;30,"Short Charging",IF(ev_charging_network_usage_!$H6384&lt;=60,"Medium Charging","Long Charging"))</f>
        <v>Short Charging</v>
      </c>
      <c r="Q6384" s="6">
        <f t="shared" si="400"/>
        <v>2</v>
      </c>
      <c r="R6384" s="30">
        <f t="shared" si="398"/>
        <v>0.32569444444444445</v>
      </c>
      <c r="S6384" s="28">
        <f t="shared" si="399"/>
        <v>45628</v>
      </c>
      <c r="T6384" s="28"/>
    </row>
    <row r="6385" spans="1:20" ht="13.2" x14ac:dyDescent="0.25">
      <c r="A6385" s="3" t="s">
        <v>14050</v>
      </c>
      <c r="B6385" s="3" t="s">
        <v>43</v>
      </c>
      <c r="C6385" s="3" t="s">
        <v>15</v>
      </c>
      <c r="D6385" s="3" t="s">
        <v>22</v>
      </c>
      <c r="E6385" s="3" t="s">
        <v>35</v>
      </c>
      <c r="F6385" s="4">
        <v>45028.19027777778</v>
      </c>
      <c r="G6385" s="4">
        <v>45028.23541666667</v>
      </c>
      <c r="H6385" s="3">
        <v>65</v>
      </c>
      <c r="I6385" s="3">
        <v>28.6</v>
      </c>
      <c r="J6385" s="3">
        <v>12</v>
      </c>
      <c r="K6385" s="3">
        <v>343.2</v>
      </c>
      <c r="L6385" s="3" t="s">
        <v>27</v>
      </c>
      <c r="M6385" s="5">
        <v>2</v>
      </c>
      <c r="N6385" s="6" t="str">
        <f>IF(ev_charging_network_usage_!$I6385&lt;=10,"Low",IF(ev_charging_network_usage_!$I6385&lt;=30,"Medium","High"))</f>
        <v>Medium</v>
      </c>
      <c r="O6385" s="6" t="str">
        <f t="shared" si="401"/>
        <v>Low Satisfaction</v>
      </c>
      <c r="P6385" s="6" t="str">
        <f>IF(ev_charging_network_usage_!$H6385&lt;30,"Short Charging",IF(ev_charging_network_usage_!$H6385&lt;=60,"Medium Charging","Long Charging"))</f>
        <v>Long Charging</v>
      </c>
      <c r="Q6385" s="6">
        <f t="shared" si="400"/>
        <v>3</v>
      </c>
      <c r="R6385" s="30">
        <f t="shared" si="398"/>
        <v>0.19027777777777777</v>
      </c>
      <c r="S6385" s="28">
        <f t="shared" si="399"/>
        <v>45028</v>
      </c>
      <c r="T6385" s="28"/>
    </row>
    <row r="6386" spans="1:20" ht="13.2" x14ac:dyDescent="0.25">
      <c r="A6386" s="7" t="s">
        <v>14051</v>
      </c>
      <c r="B6386" s="7" t="s">
        <v>55</v>
      </c>
      <c r="C6386" s="7" t="s">
        <v>30</v>
      </c>
      <c r="D6386" s="7" t="s">
        <v>16</v>
      </c>
      <c r="E6386" s="7" t="s">
        <v>35</v>
      </c>
      <c r="F6386" s="7" t="s">
        <v>14052</v>
      </c>
      <c r="G6386" s="7" t="s">
        <v>14053</v>
      </c>
      <c r="H6386" s="7">
        <v>46</v>
      </c>
      <c r="I6386" s="7">
        <v>56.92</v>
      </c>
      <c r="J6386" s="7">
        <v>12</v>
      </c>
      <c r="K6386" s="7">
        <v>683.04</v>
      </c>
      <c r="L6386" s="7" t="s">
        <v>18</v>
      </c>
      <c r="M6386" s="9">
        <v>3</v>
      </c>
      <c r="N6386" s="6" t="str">
        <f>IF(ev_charging_network_usage_!$I6386&lt;=10,"Low",IF(ev_charging_network_usage_!$I6386&lt;=30,"Medium","High"))</f>
        <v>High</v>
      </c>
      <c r="O6386" s="6" t="str">
        <f t="shared" si="401"/>
        <v>Medium Satisfaction</v>
      </c>
      <c r="P6386" s="6" t="str">
        <f>IF(ev_charging_network_usage_!$H6386&lt;30,"Short Charging",IF(ev_charging_network_usage_!$H6386&lt;=60,"Medium Charging","Long Charging"))</f>
        <v>Medium Charging</v>
      </c>
      <c r="Q6386" s="6">
        <f t="shared" si="400"/>
        <v>2</v>
      </c>
      <c r="R6386" s="30">
        <f t="shared" si="398"/>
        <v>0.17777777777777778</v>
      </c>
      <c r="S6386" s="28">
        <f t="shared" si="399"/>
        <v>45492</v>
      </c>
      <c r="T6386" s="28"/>
    </row>
    <row r="6387" spans="1:20" ht="13.2" x14ac:dyDescent="0.25">
      <c r="A6387" s="3" t="s">
        <v>14054</v>
      </c>
      <c r="B6387" s="3" t="s">
        <v>78</v>
      </c>
      <c r="C6387" s="3" t="s">
        <v>30</v>
      </c>
      <c r="D6387" s="3" t="s">
        <v>16</v>
      </c>
      <c r="E6387" s="3" t="s">
        <v>17</v>
      </c>
      <c r="F6387" s="4">
        <v>44927.872916666667</v>
      </c>
      <c r="G6387" s="4">
        <v>44927.946527777778</v>
      </c>
      <c r="H6387" s="3">
        <v>106</v>
      </c>
      <c r="I6387" s="3">
        <v>50.75</v>
      </c>
      <c r="J6387" s="3">
        <v>10</v>
      </c>
      <c r="K6387" s="3">
        <v>507.5</v>
      </c>
      <c r="L6387" s="3" t="s">
        <v>38</v>
      </c>
      <c r="M6387" s="5">
        <v>1</v>
      </c>
      <c r="N6387" s="6" t="str">
        <f>IF(ev_charging_network_usage_!$I6387&lt;=10,"Low",IF(ev_charging_network_usage_!$I6387&lt;=30,"Medium","High"))</f>
        <v>High</v>
      </c>
      <c r="O6387" s="6" t="str">
        <f t="shared" si="401"/>
        <v>Low Satisfaction</v>
      </c>
      <c r="P6387" s="6" t="str">
        <f>IF(ev_charging_network_usage_!$H6387&lt;30,"Short Charging",IF(ev_charging_network_usage_!$H6387&lt;=60,"Medium Charging","Long Charging"))</f>
        <v>Long Charging</v>
      </c>
      <c r="Q6387" s="6">
        <f t="shared" si="400"/>
        <v>2</v>
      </c>
      <c r="R6387" s="30">
        <f t="shared" si="398"/>
        <v>0.87291666666666667</v>
      </c>
      <c r="S6387" s="28">
        <f t="shared" si="399"/>
        <v>44927</v>
      </c>
      <c r="T6387" s="28"/>
    </row>
    <row r="6388" spans="1:20" ht="13.2" x14ac:dyDescent="0.25">
      <c r="A6388" s="7" t="s">
        <v>14055</v>
      </c>
      <c r="B6388" s="7" t="s">
        <v>43</v>
      </c>
      <c r="C6388" s="7" t="s">
        <v>15</v>
      </c>
      <c r="D6388" s="7" t="s">
        <v>34</v>
      </c>
      <c r="E6388" s="7" t="s">
        <v>17</v>
      </c>
      <c r="F6388" s="7" t="s">
        <v>14056</v>
      </c>
      <c r="G6388" s="7" t="s">
        <v>14057</v>
      </c>
      <c r="H6388" s="7">
        <v>86</v>
      </c>
      <c r="I6388" s="7">
        <v>56.76</v>
      </c>
      <c r="J6388" s="7">
        <v>12</v>
      </c>
      <c r="K6388" s="7">
        <v>681.12</v>
      </c>
      <c r="L6388" s="7" t="s">
        <v>18</v>
      </c>
      <c r="M6388" s="9">
        <v>4</v>
      </c>
      <c r="N6388" s="6" t="str">
        <f>IF(ev_charging_network_usage_!$I6388&lt;=10,"Low",IF(ev_charging_network_usage_!$I6388&lt;=30,"Medium","High"))</f>
        <v>High</v>
      </c>
      <c r="O6388" s="6" t="str">
        <f t="shared" si="401"/>
        <v>Medium Satisfaction</v>
      </c>
      <c r="P6388" s="6" t="str">
        <f>IF(ev_charging_network_usage_!$H6388&lt;30,"Short Charging",IF(ev_charging_network_usage_!$H6388&lt;=60,"Medium Charging","Long Charging"))</f>
        <v>Long Charging</v>
      </c>
      <c r="Q6388" s="6">
        <f t="shared" si="400"/>
        <v>3</v>
      </c>
      <c r="R6388" s="30">
        <f t="shared" si="398"/>
        <v>0.48402777777777778</v>
      </c>
      <c r="S6388" s="28">
        <f t="shared" si="399"/>
        <v>45136</v>
      </c>
      <c r="T6388" s="28"/>
    </row>
    <row r="6389" spans="1:20" ht="13.2" x14ac:dyDescent="0.25">
      <c r="A6389" s="3" t="s">
        <v>14058</v>
      </c>
      <c r="B6389" s="3" t="s">
        <v>55</v>
      </c>
      <c r="C6389" s="3" t="s">
        <v>15</v>
      </c>
      <c r="D6389" s="3" t="s">
        <v>34</v>
      </c>
      <c r="E6389" s="3" t="s">
        <v>35</v>
      </c>
      <c r="F6389" s="10">
        <v>45211.021527777775</v>
      </c>
      <c r="G6389" s="10">
        <v>45211.081944444442</v>
      </c>
      <c r="H6389" s="3">
        <v>87</v>
      </c>
      <c r="I6389" s="3">
        <v>26.28</v>
      </c>
      <c r="J6389" s="3">
        <v>12</v>
      </c>
      <c r="K6389" s="3">
        <v>315.36</v>
      </c>
      <c r="L6389" s="3" t="s">
        <v>27</v>
      </c>
      <c r="M6389" s="5">
        <v>3</v>
      </c>
      <c r="N6389" s="6" t="str">
        <f>IF(ev_charging_network_usage_!$I6389&lt;=10,"Low",IF(ev_charging_network_usage_!$I6389&lt;=30,"Medium","High"))</f>
        <v>Medium</v>
      </c>
      <c r="O6389" s="6" t="str">
        <f t="shared" si="401"/>
        <v>Medium Satisfaction</v>
      </c>
      <c r="P6389" s="6" t="str">
        <f>IF(ev_charging_network_usage_!$H6389&lt;30,"Short Charging",IF(ev_charging_network_usage_!$H6389&lt;=60,"Medium Charging","Long Charging"))</f>
        <v>Long Charging</v>
      </c>
      <c r="Q6389" s="6">
        <f t="shared" si="400"/>
        <v>3</v>
      </c>
      <c r="R6389" s="30">
        <f t="shared" si="398"/>
        <v>2.1527777777777778E-2</v>
      </c>
      <c r="S6389" s="28">
        <f t="shared" si="399"/>
        <v>45211</v>
      </c>
      <c r="T6389" s="28"/>
    </row>
    <row r="6390" spans="1:20" ht="13.2" x14ac:dyDescent="0.25">
      <c r="A6390" s="7" t="s">
        <v>14059</v>
      </c>
      <c r="B6390" s="7" t="s">
        <v>29</v>
      </c>
      <c r="C6390" s="7" t="s">
        <v>21</v>
      </c>
      <c r="D6390" s="7" t="s">
        <v>16</v>
      </c>
      <c r="E6390" s="7" t="s">
        <v>35</v>
      </c>
      <c r="F6390" s="7" t="s">
        <v>14060</v>
      </c>
      <c r="G6390" s="7" t="s">
        <v>14061</v>
      </c>
      <c r="H6390" s="7">
        <v>31</v>
      </c>
      <c r="I6390" s="7">
        <v>32.590000000000003</v>
      </c>
      <c r="J6390" s="7">
        <v>10</v>
      </c>
      <c r="K6390" s="7">
        <v>325.89999999999998</v>
      </c>
      <c r="L6390" s="7" t="s">
        <v>27</v>
      </c>
      <c r="M6390" s="9">
        <v>4</v>
      </c>
      <c r="N6390" s="6" t="str">
        <f>IF(ev_charging_network_usage_!$I6390&lt;=10,"Low",IF(ev_charging_network_usage_!$I6390&lt;=30,"Medium","High"))</f>
        <v>High</v>
      </c>
      <c r="O6390" s="6" t="str">
        <f t="shared" si="401"/>
        <v>Medium Satisfaction</v>
      </c>
      <c r="P6390" s="6" t="str">
        <f>IF(ev_charging_network_usage_!$H6390&lt;30,"Short Charging",IF(ev_charging_network_usage_!$H6390&lt;=60,"Medium Charging","Long Charging"))</f>
        <v>Medium Charging</v>
      </c>
      <c r="Q6390" s="6">
        <f t="shared" si="400"/>
        <v>1</v>
      </c>
      <c r="R6390" s="30">
        <f t="shared" si="398"/>
        <v>0.77013888888888893</v>
      </c>
      <c r="S6390" s="28">
        <f t="shared" si="399"/>
        <v>45034</v>
      </c>
      <c r="T6390" s="28"/>
    </row>
    <row r="6391" spans="1:20" ht="13.2" x14ac:dyDescent="0.25">
      <c r="A6391" s="3" t="s">
        <v>14062</v>
      </c>
      <c r="B6391" s="3" t="s">
        <v>43</v>
      </c>
      <c r="C6391" s="3" t="s">
        <v>30</v>
      </c>
      <c r="D6391" s="3" t="s">
        <v>34</v>
      </c>
      <c r="E6391" s="3" t="s">
        <v>17</v>
      </c>
      <c r="F6391" s="3" t="s">
        <v>14063</v>
      </c>
      <c r="G6391" s="3" t="s">
        <v>14064</v>
      </c>
      <c r="H6391" s="3">
        <v>26</v>
      </c>
      <c r="I6391" s="3">
        <v>4.04</v>
      </c>
      <c r="J6391" s="3">
        <v>10</v>
      </c>
      <c r="K6391" s="3">
        <v>40.4</v>
      </c>
      <c r="L6391" s="3" t="s">
        <v>23</v>
      </c>
      <c r="M6391" s="5">
        <v>1</v>
      </c>
      <c r="N6391" s="6" t="str">
        <f>IF(ev_charging_network_usage_!$I6391&lt;=10,"Low",IF(ev_charging_network_usage_!$I6391&lt;=30,"Medium","High"))</f>
        <v>Low</v>
      </c>
      <c r="O6391" s="6" t="str">
        <f t="shared" si="401"/>
        <v>Low Satisfaction</v>
      </c>
      <c r="P6391" s="6" t="str">
        <f>IF(ev_charging_network_usage_!$H6391&lt;30,"Short Charging",IF(ev_charging_network_usage_!$H6391&lt;=60,"Medium Charging","Long Charging"))</f>
        <v>Short Charging</v>
      </c>
      <c r="Q6391" s="6">
        <f t="shared" si="400"/>
        <v>2</v>
      </c>
      <c r="R6391" s="30">
        <f t="shared" si="398"/>
        <v>0.68402777777777779</v>
      </c>
      <c r="S6391" s="28">
        <f t="shared" si="399"/>
        <v>45345</v>
      </c>
      <c r="T6391" s="28"/>
    </row>
    <row r="6392" spans="1:20" ht="13.2" x14ac:dyDescent="0.25">
      <c r="A6392" s="7" t="s">
        <v>14065</v>
      </c>
      <c r="B6392" s="7" t="s">
        <v>43</v>
      </c>
      <c r="C6392" s="7" t="s">
        <v>21</v>
      </c>
      <c r="D6392" s="7" t="s">
        <v>34</v>
      </c>
      <c r="E6392" s="7" t="s">
        <v>35</v>
      </c>
      <c r="F6392" s="7" t="s">
        <v>14066</v>
      </c>
      <c r="G6392" s="7" t="s">
        <v>14067</v>
      </c>
      <c r="H6392" s="7">
        <v>38</v>
      </c>
      <c r="I6392" s="7">
        <v>45.15</v>
      </c>
      <c r="J6392" s="7">
        <v>10</v>
      </c>
      <c r="K6392" s="7">
        <v>451.5</v>
      </c>
      <c r="L6392" s="7" t="s">
        <v>38</v>
      </c>
      <c r="M6392" s="9">
        <v>1</v>
      </c>
      <c r="N6392" s="6" t="str">
        <f>IF(ev_charging_network_usage_!$I6392&lt;=10,"Low",IF(ev_charging_network_usage_!$I6392&lt;=30,"Medium","High"))</f>
        <v>High</v>
      </c>
      <c r="O6392" s="6" t="str">
        <f t="shared" si="401"/>
        <v>Low Satisfaction</v>
      </c>
      <c r="P6392" s="6" t="str">
        <f>IF(ev_charging_network_usage_!$H6392&lt;30,"Short Charging",IF(ev_charging_network_usage_!$H6392&lt;=60,"Medium Charging","Long Charging"))</f>
        <v>Medium Charging</v>
      </c>
      <c r="Q6392" s="6">
        <f t="shared" si="400"/>
        <v>1</v>
      </c>
      <c r="R6392" s="30">
        <f t="shared" si="398"/>
        <v>6.5277777777777782E-2</v>
      </c>
      <c r="S6392" s="28">
        <f t="shared" si="399"/>
        <v>45131</v>
      </c>
      <c r="T6392" s="28"/>
    </row>
    <row r="6393" spans="1:20" ht="13.2" x14ac:dyDescent="0.25">
      <c r="A6393" s="3" t="s">
        <v>14068</v>
      </c>
      <c r="B6393" s="3" t="s">
        <v>78</v>
      </c>
      <c r="C6393" s="3" t="s">
        <v>30</v>
      </c>
      <c r="D6393" s="3" t="s">
        <v>31</v>
      </c>
      <c r="E6393" s="3" t="s">
        <v>35</v>
      </c>
      <c r="F6393" s="3" t="s">
        <v>14069</v>
      </c>
      <c r="G6393" s="3" t="s">
        <v>14070</v>
      </c>
      <c r="H6393" s="3">
        <v>12</v>
      </c>
      <c r="I6393" s="3">
        <v>51.71</v>
      </c>
      <c r="J6393" s="3">
        <v>10</v>
      </c>
      <c r="K6393" s="3">
        <v>517.1</v>
      </c>
      <c r="L6393" s="3" t="s">
        <v>38</v>
      </c>
      <c r="M6393" s="5">
        <v>4</v>
      </c>
      <c r="N6393" s="6" t="str">
        <f>IF(ev_charging_network_usage_!$I6393&lt;=10,"Low",IF(ev_charging_network_usage_!$I6393&lt;=30,"Medium","High"))</f>
        <v>High</v>
      </c>
      <c r="O6393" s="6" t="str">
        <f t="shared" si="401"/>
        <v>Medium Satisfaction</v>
      </c>
      <c r="P6393" s="6" t="str">
        <f>IF(ev_charging_network_usage_!$H6393&lt;30,"Short Charging",IF(ev_charging_network_usage_!$H6393&lt;=60,"Medium Charging","Long Charging"))</f>
        <v>Short Charging</v>
      </c>
      <c r="Q6393" s="6">
        <f t="shared" si="400"/>
        <v>2</v>
      </c>
      <c r="R6393" s="30">
        <f t="shared" si="398"/>
        <v>0.12291666666666666</v>
      </c>
      <c r="S6393" s="28">
        <f t="shared" si="399"/>
        <v>45187</v>
      </c>
      <c r="T6393" s="28"/>
    </row>
    <row r="6394" spans="1:20" ht="13.2" x14ac:dyDescent="0.25">
      <c r="A6394" s="7" t="s">
        <v>14071</v>
      </c>
      <c r="B6394" s="7" t="s">
        <v>43</v>
      </c>
      <c r="C6394" s="7" t="s">
        <v>15</v>
      </c>
      <c r="D6394" s="7" t="s">
        <v>22</v>
      </c>
      <c r="E6394" s="7" t="s">
        <v>17</v>
      </c>
      <c r="F6394" s="7" t="s">
        <v>14072</v>
      </c>
      <c r="G6394" s="7" t="s">
        <v>14073</v>
      </c>
      <c r="H6394" s="7">
        <v>50</v>
      </c>
      <c r="I6394" s="7">
        <v>34.409999999999997</v>
      </c>
      <c r="J6394" s="7">
        <v>8</v>
      </c>
      <c r="K6394" s="7">
        <v>275.27999999999997</v>
      </c>
      <c r="L6394" s="7" t="s">
        <v>23</v>
      </c>
      <c r="M6394" s="9">
        <v>5</v>
      </c>
      <c r="N6394" s="6" t="str">
        <f>IF(ev_charging_network_usage_!$I6394&lt;=10,"Low",IF(ev_charging_network_usage_!$I6394&lt;=30,"Medium","High"))</f>
        <v>High</v>
      </c>
      <c r="O6394" s="6" t="str">
        <f t="shared" si="401"/>
        <v>High Satisfaction</v>
      </c>
      <c r="P6394" s="6" t="str">
        <f>IF(ev_charging_network_usage_!$H6394&lt;30,"Short Charging",IF(ev_charging_network_usage_!$H6394&lt;=60,"Medium Charging","Long Charging"))</f>
        <v>Medium Charging</v>
      </c>
      <c r="Q6394" s="6">
        <f t="shared" si="400"/>
        <v>3</v>
      </c>
      <c r="R6394" s="30">
        <f t="shared" si="398"/>
        <v>0.28888888888888886</v>
      </c>
      <c r="S6394" s="28">
        <f t="shared" si="399"/>
        <v>45185</v>
      </c>
      <c r="T6394" s="28"/>
    </row>
    <row r="6395" spans="1:20" ht="13.2" x14ac:dyDescent="0.25">
      <c r="A6395" s="3" t="s">
        <v>14074</v>
      </c>
      <c r="B6395" s="3" t="s">
        <v>59</v>
      </c>
      <c r="C6395" s="3" t="s">
        <v>30</v>
      </c>
      <c r="D6395" s="3" t="s">
        <v>34</v>
      </c>
      <c r="E6395" s="3" t="s">
        <v>35</v>
      </c>
      <c r="F6395" s="3" t="s">
        <v>14075</v>
      </c>
      <c r="G6395" s="3" t="s">
        <v>14076</v>
      </c>
      <c r="H6395" s="3">
        <v>71</v>
      </c>
      <c r="I6395" s="3">
        <v>16.739999999999998</v>
      </c>
      <c r="J6395" s="3">
        <v>12</v>
      </c>
      <c r="K6395" s="3">
        <v>200.88</v>
      </c>
      <c r="L6395" s="3" t="s">
        <v>23</v>
      </c>
      <c r="M6395" s="5">
        <v>3</v>
      </c>
      <c r="N6395" s="6" t="str">
        <f>IF(ev_charging_network_usage_!$I6395&lt;=10,"Low",IF(ev_charging_network_usage_!$I6395&lt;=30,"Medium","High"))</f>
        <v>Medium</v>
      </c>
      <c r="O6395" s="6" t="str">
        <f t="shared" si="401"/>
        <v>Medium Satisfaction</v>
      </c>
      <c r="P6395" s="6" t="str">
        <f>IF(ev_charging_network_usage_!$H6395&lt;30,"Short Charging",IF(ev_charging_network_usage_!$H6395&lt;=60,"Medium Charging","Long Charging"))</f>
        <v>Long Charging</v>
      </c>
      <c r="Q6395" s="6">
        <f t="shared" si="400"/>
        <v>2</v>
      </c>
      <c r="R6395" s="30">
        <f t="shared" si="398"/>
        <v>0.47430555555555554</v>
      </c>
      <c r="S6395" s="28">
        <f t="shared" si="399"/>
        <v>45310</v>
      </c>
      <c r="T6395" s="28"/>
    </row>
    <row r="6396" spans="1:20" ht="13.2" x14ac:dyDescent="0.25">
      <c r="A6396" s="7" t="s">
        <v>14077</v>
      </c>
      <c r="B6396" s="7" t="s">
        <v>55</v>
      </c>
      <c r="C6396" s="7" t="s">
        <v>30</v>
      </c>
      <c r="D6396" s="7" t="s">
        <v>31</v>
      </c>
      <c r="E6396" s="7" t="s">
        <v>35</v>
      </c>
      <c r="F6396" s="7" t="s">
        <v>14078</v>
      </c>
      <c r="G6396" s="7" t="s">
        <v>14079</v>
      </c>
      <c r="H6396" s="7">
        <v>98</v>
      </c>
      <c r="I6396" s="7">
        <v>38.159999999999997</v>
      </c>
      <c r="J6396" s="7">
        <v>12</v>
      </c>
      <c r="K6396" s="7">
        <v>457.92</v>
      </c>
      <c r="L6396" s="7" t="s">
        <v>27</v>
      </c>
      <c r="M6396" s="9">
        <v>3</v>
      </c>
      <c r="N6396" s="6" t="str">
        <f>IF(ev_charging_network_usage_!$I6396&lt;=10,"Low",IF(ev_charging_network_usage_!$I6396&lt;=30,"Medium","High"))</f>
        <v>High</v>
      </c>
      <c r="O6396" s="6" t="str">
        <f t="shared" si="401"/>
        <v>Medium Satisfaction</v>
      </c>
      <c r="P6396" s="6" t="str">
        <f>IF(ev_charging_network_usage_!$H6396&lt;30,"Short Charging",IF(ev_charging_network_usage_!$H6396&lt;=60,"Medium Charging","Long Charging"))</f>
        <v>Long Charging</v>
      </c>
      <c r="Q6396" s="6">
        <f t="shared" si="400"/>
        <v>2</v>
      </c>
      <c r="R6396" s="30">
        <f t="shared" si="398"/>
        <v>0.72499999999999998</v>
      </c>
      <c r="S6396" s="28">
        <f t="shared" si="399"/>
        <v>45410</v>
      </c>
      <c r="T6396" s="28"/>
    </row>
    <row r="6397" spans="1:20" ht="13.2" x14ac:dyDescent="0.25">
      <c r="A6397" s="3" t="s">
        <v>14080</v>
      </c>
      <c r="B6397" s="3" t="s">
        <v>78</v>
      </c>
      <c r="C6397" s="3" t="s">
        <v>30</v>
      </c>
      <c r="D6397" s="3" t="s">
        <v>31</v>
      </c>
      <c r="E6397" s="3" t="s">
        <v>17</v>
      </c>
      <c r="F6397" s="4">
        <v>45269.459722222222</v>
      </c>
      <c r="G6397" s="4">
        <v>45269.529166666667</v>
      </c>
      <c r="H6397" s="3">
        <v>100</v>
      </c>
      <c r="I6397" s="3">
        <v>47.42</v>
      </c>
      <c r="J6397" s="3">
        <v>8</v>
      </c>
      <c r="K6397" s="3">
        <v>379.36</v>
      </c>
      <c r="L6397" s="3" t="s">
        <v>27</v>
      </c>
      <c r="M6397" s="5">
        <v>2</v>
      </c>
      <c r="N6397" s="6" t="str">
        <f>IF(ev_charging_network_usage_!$I6397&lt;=10,"Low",IF(ev_charging_network_usage_!$I6397&lt;=30,"Medium","High"))</f>
        <v>High</v>
      </c>
      <c r="O6397" s="6" t="str">
        <f t="shared" si="401"/>
        <v>Low Satisfaction</v>
      </c>
      <c r="P6397" s="6" t="str">
        <f>IF(ev_charging_network_usage_!$H6397&lt;30,"Short Charging",IF(ev_charging_network_usage_!$H6397&lt;=60,"Medium Charging","Long Charging"))</f>
        <v>Long Charging</v>
      </c>
      <c r="Q6397" s="6">
        <f t="shared" si="400"/>
        <v>2</v>
      </c>
      <c r="R6397" s="30">
        <f t="shared" si="398"/>
        <v>0.4597222222222222</v>
      </c>
      <c r="S6397" s="28">
        <f t="shared" si="399"/>
        <v>45269</v>
      </c>
      <c r="T6397" s="28"/>
    </row>
    <row r="6398" spans="1:20" ht="13.2" x14ac:dyDescent="0.25">
      <c r="A6398" s="7" t="s">
        <v>14081</v>
      </c>
      <c r="B6398" s="7" t="s">
        <v>78</v>
      </c>
      <c r="C6398" s="7" t="s">
        <v>30</v>
      </c>
      <c r="D6398" s="7" t="s">
        <v>34</v>
      </c>
      <c r="E6398" s="7" t="s">
        <v>17</v>
      </c>
      <c r="F6398" s="7" t="s">
        <v>14082</v>
      </c>
      <c r="G6398" s="7" t="s">
        <v>14083</v>
      </c>
      <c r="H6398" s="7">
        <v>42</v>
      </c>
      <c r="I6398" s="7">
        <v>52.65</v>
      </c>
      <c r="J6398" s="7">
        <v>8</v>
      </c>
      <c r="K6398" s="7">
        <v>421.2</v>
      </c>
      <c r="L6398" s="7" t="s">
        <v>38</v>
      </c>
      <c r="M6398" s="9">
        <v>2</v>
      </c>
      <c r="N6398" s="6" t="str">
        <f>IF(ev_charging_network_usage_!$I6398&lt;=10,"Low",IF(ev_charging_network_usage_!$I6398&lt;=30,"Medium","High"))</f>
        <v>High</v>
      </c>
      <c r="O6398" s="6" t="str">
        <f t="shared" si="401"/>
        <v>Low Satisfaction</v>
      </c>
      <c r="P6398" s="6" t="str">
        <f>IF(ev_charging_network_usage_!$H6398&lt;30,"Short Charging",IF(ev_charging_network_usage_!$H6398&lt;=60,"Medium Charging","Long Charging"))</f>
        <v>Medium Charging</v>
      </c>
      <c r="Q6398" s="6">
        <f t="shared" si="400"/>
        <v>2</v>
      </c>
      <c r="R6398" s="30">
        <f t="shared" si="398"/>
        <v>0.10972222222222222</v>
      </c>
      <c r="S6398" s="28">
        <f t="shared" si="399"/>
        <v>45249</v>
      </c>
      <c r="T6398" s="28"/>
    </row>
    <row r="6399" spans="1:20" ht="13.2" x14ac:dyDescent="0.25">
      <c r="A6399" s="3" t="s">
        <v>14084</v>
      </c>
      <c r="B6399" s="3" t="s">
        <v>48</v>
      </c>
      <c r="C6399" s="3" t="s">
        <v>21</v>
      </c>
      <c r="D6399" s="3" t="s">
        <v>22</v>
      </c>
      <c r="E6399" s="3" t="s">
        <v>17</v>
      </c>
      <c r="F6399" s="4">
        <v>45392.327777777777</v>
      </c>
      <c r="G6399" s="4">
        <v>45392.342361111114</v>
      </c>
      <c r="H6399" s="3">
        <v>21</v>
      </c>
      <c r="I6399" s="3">
        <v>48.67</v>
      </c>
      <c r="J6399" s="3">
        <v>10</v>
      </c>
      <c r="K6399" s="3">
        <v>486.7</v>
      </c>
      <c r="L6399" s="3" t="s">
        <v>38</v>
      </c>
      <c r="M6399" s="5">
        <v>5</v>
      </c>
      <c r="N6399" s="6" t="str">
        <f>IF(ev_charging_network_usage_!$I6399&lt;=10,"Low",IF(ev_charging_network_usage_!$I6399&lt;=30,"Medium","High"))</f>
        <v>High</v>
      </c>
      <c r="O6399" s="6" t="str">
        <f t="shared" si="401"/>
        <v>High Satisfaction</v>
      </c>
      <c r="P6399" s="6" t="str">
        <f>IF(ev_charging_network_usage_!$H6399&lt;30,"Short Charging",IF(ev_charging_network_usage_!$H6399&lt;=60,"Medium Charging","Long Charging"))</f>
        <v>Short Charging</v>
      </c>
      <c r="Q6399" s="6">
        <f t="shared" si="400"/>
        <v>1</v>
      </c>
      <c r="R6399" s="30">
        <f t="shared" si="398"/>
        <v>0.32777777777777778</v>
      </c>
      <c r="S6399" s="28">
        <f t="shared" si="399"/>
        <v>45392</v>
      </c>
      <c r="T6399" s="28"/>
    </row>
    <row r="6400" spans="1:20" ht="13.2" x14ac:dyDescent="0.25">
      <c r="A6400" s="7" t="s">
        <v>14085</v>
      </c>
      <c r="B6400" s="7" t="s">
        <v>48</v>
      </c>
      <c r="C6400" s="7" t="s">
        <v>15</v>
      </c>
      <c r="D6400" s="7" t="s">
        <v>34</v>
      </c>
      <c r="E6400" s="7" t="s">
        <v>35</v>
      </c>
      <c r="F6400" s="8">
        <v>44988.736111111109</v>
      </c>
      <c r="G6400" s="8">
        <v>44988.749305555553</v>
      </c>
      <c r="H6400" s="7">
        <v>19</v>
      </c>
      <c r="I6400" s="7">
        <v>23.83</v>
      </c>
      <c r="J6400" s="7">
        <v>12</v>
      </c>
      <c r="K6400" s="7">
        <v>285.95999999999998</v>
      </c>
      <c r="L6400" s="7" t="s">
        <v>27</v>
      </c>
      <c r="M6400" s="9">
        <v>1</v>
      </c>
      <c r="N6400" s="6" t="str">
        <f>IF(ev_charging_network_usage_!$I6400&lt;=10,"Low",IF(ev_charging_network_usage_!$I6400&lt;=30,"Medium","High"))</f>
        <v>Medium</v>
      </c>
      <c r="O6400" s="6" t="str">
        <f t="shared" si="401"/>
        <v>Low Satisfaction</v>
      </c>
      <c r="P6400" s="6" t="str">
        <f>IF(ev_charging_network_usage_!$H6400&lt;30,"Short Charging",IF(ev_charging_network_usage_!$H6400&lt;=60,"Medium Charging","Long Charging"))</f>
        <v>Short Charging</v>
      </c>
      <c r="Q6400" s="6">
        <f t="shared" si="400"/>
        <v>3</v>
      </c>
      <c r="R6400" s="30">
        <f t="shared" si="398"/>
        <v>0.73611111111111116</v>
      </c>
      <c r="S6400" s="28">
        <f t="shared" si="399"/>
        <v>44988</v>
      </c>
      <c r="T6400" s="28"/>
    </row>
    <row r="6401" spans="1:20" ht="13.2" x14ac:dyDescent="0.25">
      <c r="A6401" s="3" t="s">
        <v>14086</v>
      </c>
      <c r="B6401" s="3" t="s">
        <v>78</v>
      </c>
      <c r="C6401" s="3" t="s">
        <v>30</v>
      </c>
      <c r="D6401" s="3" t="s">
        <v>22</v>
      </c>
      <c r="E6401" s="3" t="s">
        <v>35</v>
      </c>
      <c r="F6401" s="3" t="s">
        <v>14087</v>
      </c>
      <c r="G6401" s="3" t="s">
        <v>14088</v>
      </c>
      <c r="H6401" s="3">
        <v>15</v>
      </c>
      <c r="I6401" s="3">
        <v>49.36</v>
      </c>
      <c r="J6401" s="3">
        <v>10</v>
      </c>
      <c r="K6401" s="3">
        <v>493.6</v>
      </c>
      <c r="L6401" s="3" t="s">
        <v>23</v>
      </c>
      <c r="M6401" s="5">
        <v>5</v>
      </c>
      <c r="N6401" s="6" t="str">
        <f>IF(ev_charging_network_usage_!$I6401&lt;=10,"Low",IF(ev_charging_network_usage_!$I6401&lt;=30,"Medium","High"))</f>
        <v>High</v>
      </c>
      <c r="O6401" s="6" t="str">
        <f t="shared" si="401"/>
        <v>High Satisfaction</v>
      </c>
      <c r="P6401" s="6" t="str">
        <f>IF(ev_charging_network_usage_!$H6401&lt;30,"Short Charging",IF(ev_charging_network_usage_!$H6401&lt;=60,"Medium Charging","Long Charging"))</f>
        <v>Short Charging</v>
      </c>
      <c r="Q6401" s="6">
        <f t="shared" si="400"/>
        <v>2</v>
      </c>
      <c r="R6401" s="30">
        <f t="shared" si="398"/>
        <v>0.79513888888888884</v>
      </c>
      <c r="S6401" s="28">
        <f t="shared" si="399"/>
        <v>45529</v>
      </c>
      <c r="T6401" s="28"/>
    </row>
    <row r="6402" spans="1:20" ht="13.2" x14ac:dyDescent="0.25">
      <c r="A6402" s="7" t="s">
        <v>14089</v>
      </c>
      <c r="B6402" s="7" t="s">
        <v>78</v>
      </c>
      <c r="C6402" s="7" t="s">
        <v>21</v>
      </c>
      <c r="D6402" s="7" t="s">
        <v>22</v>
      </c>
      <c r="E6402" s="7" t="s">
        <v>35</v>
      </c>
      <c r="F6402" s="8">
        <v>44938.538194444445</v>
      </c>
      <c r="G6402" s="8">
        <v>44938.572916666664</v>
      </c>
      <c r="H6402" s="7">
        <v>50</v>
      </c>
      <c r="I6402" s="7">
        <v>59.17</v>
      </c>
      <c r="J6402" s="7">
        <v>8</v>
      </c>
      <c r="K6402" s="7">
        <v>473.36</v>
      </c>
      <c r="L6402" s="7" t="s">
        <v>23</v>
      </c>
      <c r="M6402" s="9">
        <v>5</v>
      </c>
      <c r="N6402" s="6" t="str">
        <f>IF(ev_charging_network_usage_!$I6402&lt;=10,"Low",IF(ev_charging_network_usage_!$I6402&lt;=30,"Medium","High"))</f>
        <v>High</v>
      </c>
      <c r="O6402" s="6" t="str">
        <f t="shared" si="401"/>
        <v>High Satisfaction</v>
      </c>
      <c r="P6402" s="6" t="str">
        <f>IF(ev_charging_network_usage_!$H6402&lt;30,"Short Charging",IF(ev_charging_network_usage_!$H6402&lt;=60,"Medium Charging","Long Charging"))</f>
        <v>Medium Charging</v>
      </c>
      <c r="Q6402" s="6">
        <f t="shared" si="400"/>
        <v>1</v>
      </c>
      <c r="R6402" s="30">
        <f t="shared" ref="R6402:R6465" si="402">TIME(HOUR(F6402),MINUTE(F6402),SECOND(F6402))</f>
        <v>0.53819444444444442</v>
      </c>
      <c r="S6402" s="28">
        <f t="shared" ref="S6402:S6465" si="403">DATE(YEAR(F6402),MONTH(F6402),DAY(F6402))</f>
        <v>44938</v>
      </c>
      <c r="T6402" s="28"/>
    </row>
    <row r="6403" spans="1:20" ht="13.2" x14ac:dyDescent="0.25">
      <c r="A6403" s="3" t="s">
        <v>14090</v>
      </c>
      <c r="B6403" s="3" t="s">
        <v>55</v>
      </c>
      <c r="C6403" s="3" t="s">
        <v>15</v>
      </c>
      <c r="D6403" s="3" t="s">
        <v>31</v>
      </c>
      <c r="E6403" s="3" t="s">
        <v>17</v>
      </c>
      <c r="F6403" s="3" t="s">
        <v>14091</v>
      </c>
      <c r="G6403" s="3" t="s">
        <v>14092</v>
      </c>
      <c r="H6403" s="3">
        <v>79</v>
      </c>
      <c r="I6403" s="3">
        <v>53.86</v>
      </c>
      <c r="J6403" s="3">
        <v>8</v>
      </c>
      <c r="K6403" s="3">
        <v>430.88</v>
      </c>
      <c r="L6403" s="3" t="s">
        <v>18</v>
      </c>
      <c r="M6403" s="5">
        <v>5</v>
      </c>
      <c r="N6403" s="6" t="str">
        <f>IF(ev_charging_network_usage_!$I6403&lt;=10,"Low",IF(ev_charging_network_usage_!$I6403&lt;=30,"Medium","High"))</f>
        <v>High</v>
      </c>
      <c r="O6403" s="6" t="str">
        <f t="shared" si="401"/>
        <v>High Satisfaction</v>
      </c>
      <c r="P6403" s="6" t="str">
        <f>IF(ev_charging_network_usage_!$H6403&lt;30,"Short Charging",IF(ev_charging_network_usage_!$H6403&lt;=60,"Medium Charging","Long Charging"))</f>
        <v>Long Charging</v>
      </c>
      <c r="Q6403" s="6">
        <f t="shared" ref="Q6403:Q6466" si="404">IF(C6403="Fast Charger",1,IF(C6403="Standard Charger",2,IF(C6403="Super Fast Charger",3,"")))</f>
        <v>3</v>
      </c>
      <c r="R6403" s="30">
        <f t="shared" si="402"/>
        <v>0.41944444444444445</v>
      </c>
      <c r="S6403" s="28">
        <f t="shared" si="403"/>
        <v>45095</v>
      </c>
      <c r="T6403" s="28"/>
    </row>
    <row r="6404" spans="1:20" ht="13.2" x14ac:dyDescent="0.25">
      <c r="A6404" s="7" t="s">
        <v>14093</v>
      </c>
      <c r="B6404" s="7" t="s">
        <v>59</v>
      </c>
      <c r="C6404" s="7" t="s">
        <v>30</v>
      </c>
      <c r="D6404" s="7" t="s">
        <v>16</v>
      </c>
      <c r="E6404" s="7" t="s">
        <v>35</v>
      </c>
      <c r="F6404" s="8">
        <v>44936.348611111112</v>
      </c>
      <c r="G6404" s="8">
        <v>44936.402083333334</v>
      </c>
      <c r="H6404" s="7">
        <v>77</v>
      </c>
      <c r="I6404" s="7">
        <v>23.04</v>
      </c>
      <c r="J6404" s="7">
        <v>8</v>
      </c>
      <c r="K6404" s="7">
        <v>184.32</v>
      </c>
      <c r="L6404" s="7" t="s">
        <v>38</v>
      </c>
      <c r="M6404" s="9">
        <v>1</v>
      </c>
      <c r="N6404" s="6" t="str">
        <f>IF(ev_charging_network_usage_!$I6404&lt;=10,"Low",IF(ev_charging_network_usage_!$I6404&lt;=30,"Medium","High"))</f>
        <v>Medium</v>
      </c>
      <c r="O6404" s="6" t="str">
        <f t="shared" ref="O6404:O6467" si="405">IF(M6404&lt;=2,"Low Satisfaction",IF(M6404&lt;=4,"Medium Satisfaction","High Satisfaction"))</f>
        <v>Low Satisfaction</v>
      </c>
      <c r="P6404" s="6" t="str">
        <f>IF(ev_charging_network_usage_!$H6404&lt;30,"Short Charging",IF(ev_charging_network_usage_!$H6404&lt;=60,"Medium Charging","Long Charging"))</f>
        <v>Long Charging</v>
      </c>
      <c r="Q6404" s="6">
        <f t="shared" si="404"/>
        <v>2</v>
      </c>
      <c r="R6404" s="30">
        <f t="shared" si="402"/>
        <v>0.34861111111111109</v>
      </c>
      <c r="S6404" s="28">
        <f t="shared" si="403"/>
        <v>44936</v>
      </c>
      <c r="T6404" s="28"/>
    </row>
    <row r="6405" spans="1:20" ht="13.2" x14ac:dyDescent="0.25">
      <c r="A6405" s="3" t="s">
        <v>14094</v>
      </c>
      <c r="B6405" s="3" t="s">
        <v>55</v>
      </c>
      <c r="C6405" s="3" t="s">
        <v>30</v>
      </c>
      <c r="D6405" s="3" t="s">
        <v>22</v>
      </c>
      <c r="E6405" s="3" t="s">
        <v>35</v>
      </c>
      <c r="F6405" s="3" t="s">
        <v>14095</v>
      </c>
      <c r="G6405" s="3" t="s">
        <v>14096</v>
      </c>
      <c r="H6405" s="3">
        <v>65</v>
      </c>
      <c r="I6405" s="3">
        <v>6.62</v>
      </c>
      <c r="J6405" s="3">
        <v>12</v>
      </c>
      <c r="K6405" s="3">
        <v>79.44</v>
      </c>
      <c r="L6405" s="3" t="s">
        <v>27</v>
      </c>
      <c r="M6405" s="5">
        <v>2</v>
      </c>
      <c r="N6405" s="6" t="str">
        <f>IF(ev_charging_network_usage_!$I6405&lt;=10,"Low",IF(ev_charging_network_usage_!$I6405&lt;=30,"Medium","High"))</f>
        <v>Low</v>
      </c>
      <c r="O6405" s="6" t="str">
        <f t="shared" si="405"/>
        <v>Low Satisfaction</v>
      </c>
      <c r="P6405" s="6" t="str">
        <f>IF(ev_charging_network_usage_!$H6405&lt;30,"Short Charging",IF(ev_charging_network_usage_!$H6405&lt;=60,"Medium Charging","Long Charging"))</f>
        <v>Long Charging</v>
      </c>
      <c r="Q6405" s="6">
        <f t="shared" si="404"/>
        <v>2</v>
      </c>
      <c r="R6405" s="30">
        <f t="shared" si="402"/>
        <v>5.5555555555555552E-2</v>
      </c>
      <c r="S6405" s="28">
        <f t="shared" si="403"/>
        <v>45039</v>
      </c>
      <c r="T6405" s="28"/>
    </row>
    <row r="6406" spans="1:20" ht="13.2" x14ac:dyDescent="0.25">
      <c r="A6406" s="7" t="s">
        <v>14097</v>
      </c>
      <c r="B6406" s="7" t="s">
        <v>14</v>
      </c>
      <c r="C6406" s="7" t="s">
        <v>15</v>
      </c>
      <c r="D6406" s="7" t="s">
        <v>22</v>
      </c>
      <c r="E6406" s="7" t="s">
        <v>35</v>
      </c>
      <c r="F6406" s="7" t="s">
        <v>14098</v>
      </c>
      <c r="G6406" s="7" t="s">
        <v>14099</v>
      </c>
      <c r="H6406" s="7">
        <v>92</v>
      </c>
      <c r="I6406" s="7">
        <v>18.079999999999998</v>
      </c>
      <c r="J6406" s="7">
        <v>10</v>
      </c>
      <c r="K6406" s="7">
        <v>180.8</v>
      </c>
      <c r="L6406" s="7" t="s">
        <v>18</v>
      </c>
      <c r="M6406" s="9">
        <v>2</v>
      </c>
      <c r="N6406" s="6" t="str">
        <f>IF(ev_charging_network_usage_!$I6406&lt;=10,"Low",IF(ev_charging_network_usage_!$I6406&lt;=30,"Medium","High"))</f>
        <v>Medium</v>
      </c>
      <c r="O6406" s="6" t="str">
        <f t="shared" si="405"/>
        <v>Low Satisfaction</v>
      </c>
      <c r="P6406" s="6" t="str">
        <f>IF(ev_charging_network_usage_!$H6406&lt;30,"Short Charging",IF(ev_charging_network_usage_!$H6406&lt;=60,"Medium Charging","Long Charging"))</f>
        <v>Long Charging</v>
      </c>
      <c r="Q6406" s="6">
        <f t="shared" si="404"/>
        <v>3</v>
      </c>
      <c r="R6406" s="30">
        <f t="shared" si="402"/>
        <v>0.11388888888888889</v>
      </c>
      <c r="S6406" s="28">
        <f t="shared" si="403"/>
        <v>45288</v>
      </c>
      <c r="T6406" s="28"/>
    </row>
    <row r="6407" spans="1:20" ht="13.2" x14ac:dyDescent="0.25">
      <c r="A6407" s="3" t="s">
        <v>14100</v>
      </c>
      <c r="B6407" s="3" t="s">
        <v>55</v>
      </c>
      <c r="C6407" s="3" t="s">
        <v>15</v>
      </c>
      <c r="D6407" s="3" t="s">
        <v>22</v>
      </c>
      <c r="E6407" s="3" t="s">
        <v>35</v>
      </c>
      <c r="F6407" s="3" t="s">
        <v>14101</v>
      </c>
      <c r="G6407" s="3" t="s">
        <v>14102</v>
      </c>
      <c r="H6407" s="3">
        <v>66</v>
      </c>
      <c r="I6407" s="3">
        <v>40.93</v>
      </c>
      <c r="J6407" s="3">
        <v>15</v>
      </c>
      <c r="K6407" s="3">
        <v>613.95000000000005</v>
      </c>
      <c r="L6407" s="3" t="s">
        <v>23</v>
      </c>
      <c r="M6407" s="5">
        <v>2</v>
      </c>
      <c r="N6407" s="6" t="str">
        <f>IF(ev_charging_network_usage_!$I6407&lt;=10,"Low",IF(ev_charging_network_usage_!$I6407&lt;=30,"Medium","High"))</f>
        <v>High</v>
      </c>
      <c r="O6407" s="6" t="str">
        <f t="shared" si="405"/>
        <v>Low Satisfaction</v>
      </c>
      <c r="P6407" s="6" t="str">
        <f>IF(ev_charging_network_usage_!$H6407&lt;30,"Short Charging",IF(ev_charging_network_usage_!$H6407&lt;=60,"Medium Charging","Long Charging"))</f>
        <v>Long Charging</v>
      </c>
      <c r="Q6407" s="6">
        <f t="shared" si="404"/>
        <v>3</v>
      </c>
      <c r="R6407" s="30">
        <f t="shared" si="402"/>
        <v>0.74027777777777781</v>
      </c>
      <c r="S6407" s="28">
        <f t="shared" si="403"/>
        <v>45132</v>
      </c>
      <c r="T6407" s="28"/>
    </row>
    <row r="6408" spans="1:20" ht="13.2" x14ac:dyDescent="0.25">
      <c r="A6408" s="7" t="s">
        <v>14103</v>
      </c>
      <c r="B6408" s="7" t="s">
        <v>43</v>
      </c>
      <c r="C6408" s="7" t="s">
        <v>21</v>
      </c>
      <c r="D6408" s="7" t="s">
        <v>16</v>
      </c>
      <c r="E6408" s="7" t="s">
        <v>35</v>
      </c>
      <c r="F6408" s="8">
        <v>45146.59652777778</v>
      </c>
      <c r="G6408" s="8">
        <v>45146.651388888888</v>
      </c>
      <c r="H6408" s="7">
        <v>79</v>
      </c>
      <c r="I6408" s="7">
        <v>14.24</v>
      </c>
      <c r="J6408" s="7">
        <v>15</v>
      </c>
      <c r="K6408" s="7">
        <v>213.6</v>
      </c>
      <c r="L6408" s="7" t="s">
        <v>27</v>
      </c>
      <c r="M6408" s="9">
        <v>5</v>
      </c>
      <c r="N6408" s="6" t="str">
        <f>IF(ev_charging_network_usage_!$I6408&lt;=10,"Low",IF(ev_charging_network_usage_!$I6408&lt;=30,"Medium","High"))</f>
        <v>Medium</v>
      </c>
      <c r="O6408" s="6" t="str">
        <f t="shared" si="405"/>
        <v>High Satisfaction</v>
      </c>
      <c r="P6408" s="6" t="str">
        <f>IF(ev_charging_network_usage_!$H6408&lt;30,"Short Charging",IF(ev_charging_network_usage_!$H6408&lt;=60,"Medium Charging","Long Charging"))</f>
        <v>Long Charging</v>
      </c>
      <c r="Q6408" s="6">
        <f t="shared" si="404"/>
        <v>1</v>
      </c>
      <c r="R6408" s="30">
        <f t="shared" si="402"/>
        <v>0.59652777777777777</v>
      </c>
      <c r="S6408" s="28">
        <f t="shared" si="403"/>
        <v>45146</v>
      </c>
      <c r="T6408" s="28"/>
    </row>
    <row r="6409" spans="1:20" ht="13.2" x14ac:dyDescent="0.25">
      <c r="A6409" s="3" t="s">
        <v>14104</v>
      </c>
      <c r="B6409" s="3" t="s">
        <v>78</v>
      </c>
      <c r="C6409" s="3" t="s">
        <v>15</v>
      </c>
      <c r="D6409" s="3" t="s">
        <v>16</v>
      </c>
      <c r="E6409" s="3" t="s">
        <v>17</v>
      </c>
      <c r="F6409" s="4">
        <v>45302.571527777778</v>
      </c>
      <c r="G6409" s="4">
        <v>45302.635416666664</v>
      </c>
      <c r="H6409" s="3">
        <v>92</v>
      </c>
      <c r="I6409" s="3">
        <v>39.58</v>
      </c>
      <c r="J6409" s="3">
        <v>15</v>
      </c>
      <c r="K6409" s="3">
        <v>593.70000000000005</v>
      </c>
      <c r="L6409" s="3" t="s">
        <v>38</v>
      </c>
      <c r="M6409" s="5">
        <v>5</v>
      </c>
      <c r="N6409" s="6" t="str">
        <f>IF(ev_charging_network_usage_!$I6409&lt;=10,"Low",IF(ev_charging_network_usage_!$I6409&lt;=30,"Medium","High"))</f>
        <v>High</v>
      </c>
      <c r="O6409" s="6" t="str">
        <f t="shared" si="405"/>
        <v>High Satisfaction</v>
      </c>
      <c r="P6409" s="6" t="str">
        <f>IF(ev_charging_network_usage_!$H6409&lt;30,"Short Charging",IF(ev_charging_network_usage_!$H6409&lt;=60,"Medium Charging","Long Charging"))</f>
        <v>Long Charging</v>
      </c>
      <c r="Q6409" s="6">
        <f t="shared" si="404"/>
        <v>3</v>
      </c>
      <c r="R6409" s="30">
        <f t="shared" si="402"/>
        <v>0.57152777777777775</v>
      </c>
      <c r="S6409" s="28">
        <f t="shared" si="403"/>
        <v>45302</v>
      </c>
      <c r="T6409" s="28"/>
    </row>
    <row r="6410" spans="1:20" ht="13.2" x14ac:dyDescent="0.25">
      <c r="A6410" s="7" t="s">
        <v>14105</v>
      </c>
      <c r="B6410" s="7" t="s">
        <v>48</v>
      </c>
      <c r="C6410" s="7" t="s">
        <v>30</v>
      </c>
      <c r="D6410" s="7" t="s">
        <v>22</v>
      </c>
      <c r="E6410" s="7" t="s">
        <v>35</v>
      </c>
      <c r="F6410" s="7" t="s">
        <v>14106</v>
      </c>
      <c r="G6410" s="7" t="s">
        <v>14107</v>
      </c>
      <c r="H6410" s="7">
        <v>71</v>
      </c>
      <c r="I6410" s="7">
        <v>23.89</v>
      </c>
      <c r="J6410" s="7">
        <v>8</v>
      </c>
      <c r="K6410" s="7">
        <v>191.12</v>
      </c>
      <c r="L6410" s="7" t="s">
        <v>23</v>
      </c>
      <c r="M6410" s="9">
        <v>5</v>
      </c>
      <c r="N6410" s="6" t="str">
        <f>IF(ev_charging_network_usage_!$I6410&lt;=10,"Low",IF(ev_charging_network_usage_!$I6410&lt;=30,"Medium","High"))</f>
        <v>Medium</v>
      </c>
      <c r="O6410" s="6" t="str">
        <f t="shared" si="405"/>
        <v>High Satisfaction</v>
      </c>
      <c r="P6410" s="6" t="str">
        <f>IF(ev_charging_network_usage_!$H6410&lt;30,"Short Charging",IF(ev_charging_network_usage_!$H6410&lt;=60,"Medium Charging","Long Charging"))</f>
        <v>Long Charging</v>
      </c>
      <c r="Q6410" s="6">
        <f t="shared" si="404"/>
        <v>2</v>
      </c>
      <c r="R6410" s="30">
        <f t="shared" si="402"/>
        <v>0.69444444444444442</v>
      </c>
      <c r="S6410" s="28">
        <f t="shared" si="403"/>
        <v>44973</v>
      </c>
      <c r="T6410" s="28"/>
    </row>
    <row r="6411" spans="1:20" ht="13.2" x14ac:dyDescent="0.25">
      <c r="A6411" s="3" t="s">
        <v>14108</v>
      </c>
      <c r="B6411" s="3" t="s">
        <v>48</v>
      </c>
      <c r="C6411" s="3" t="s">
        <v>30</v>
      </c>
      <c r="D6411" s="3" t="s">
        <v>31</v>
      </c>
      <c r="E6411" s="3" t="s">
        <v>17</v>
      </c>
      <c r="F6411" s="3" t="s">
        <v>14109</v>
      </c>
      <c r="G6411" s="3" t="s">
        <v>14110</v>
      </c>
      <c r="H6411" s="3">
        <v>119</v>
      </c>
      <c r="I6411" s="3">
        <v>12.38</v>
      </c>
      <c r="J6411" s="3">
        <v>15</v>
      </c>
      <c r="K6411" s="3">
        <v>185.7</v>
      </c>
      <c r="L6411" s="3" t="s">
        <v>18</v>
      </c>
      <c r="M6411" s="5">
        <v>3</v>
      </c>
      <c r="N6411" s="6" t="str">
        <f>IF(ev_charging_network_usage_!$I6411&lt;=10,"Low",IF(ev_charging_network_usage_!$I6411&lt;=30,"Medium","High"))</f>
        <v>Medium</v>
      </c>
      <c r="O6411" s="6" t="str">
        <f t="shared" si="405"/>
        <v>Medium Satisfaction</v>
      </c>
      <c r="P6411" s="6" t="str">
        <f>IF(ev_charging_network_usage_!$H6411&lt;30,"Short Charging",IF(ev_charging_network_usage_!$H6411&lt;=60,"Medium Charging","Long Charging"))</f>
        <v>Long Charging</v>
      </c>
      <c r="Q6411" s="6">
        <f t="shared" si="404"/>
        <v>2</v>
      </c>
      <c r="R6411" s="30">
        <f t="shared" si="402"/>
        <v>0.76249999999999996</v>
      </c>
      <c r="S6411" s="28">
        <f t="shared" si="403"/>
        <v>45132</v>
      </c>
      <c r="T6411" s="28"/>
    </row>
    <row r="6412" spans="1:20" ht="13.2" x14ac:dyDescent="0.25">
      <c r="A6412" s="7" t="s">
        <v>14111</v>
      </c>
      <c r="B6412" s="7" t="s">
        <v>43</v>
      </c>
      <c r="C6412" s="7" t="s">
        <v>21</v>
      </c>
      <c r="D6412" s="7" t="s">
        <v>22</v>
      </c>
      <c r="E6412" s="7" t="s">
        <v>35</v>
      </c>
      <c r="F6412" s="7" t="s">
        <v>14112</v>
      </c>
      <c r="G6412" s="7" t="s">
        <v>14113</v>
      </c>
      <c r="H6412" s="7">
        <v>55</v>
      </c>
      <c r="I6412" s="7">
        <v>56.89</v>
      </c>
      <c r="J6412" s="7">
        <v>15</v>
      </c>
      <c r="K6412" s="7">
        <v>853.35</v>
      </c>
      <c r="L6412" s="7" t="s">
        <v>38</v>
      </c>
      <c r="M6412" s="9">
        <v>3</v>
      </c>
      <c r="N6412" s="6" t="str">
        <f>IF(ev_charging_network_usage_!$I6412&lt;=10,"Low",IF(ev_charging_network_usage_!$I6412&lt;=30,"Medium","High"))</f>
        <v>High</v>
      </c>
      <c r="O6412" s="6" t="str">
        <f t="shared" si="405"/>
        <v>Medium Satisfaction</v>
      </c>
      <c r="P6412" s="6" t="str">
        <f>IF(ev_charging_network_usage_!$H6412&lt;30,"Short Charging",IF(ev_charging_network_usage_!$H6412&lt;=60,"Medium Charging","Long Charging"))</f>
        <v>Medium Charging</v>
      </c>
      <c r="Q6412" s="6">
        <f t="shared" si="404"/>
        <v>1</v>
      </c>
      <c r="R6412" s="30">
        <f t="shared" si="402"/>
        <v>0.12777777777777777</v>
      </c>
      <c r="S6412" s="28">
        <f t="shared" si="403"/>
        <v>45535</v>
      </c>
      <c r="T6412" s="28"/>
    </row>
    <row r="6413" spans="1:20" ht="13.2" x14ac:dyDescent="0.25">
      <c r="A6413" s="3" t="s">
        <v>14114</v>
      </c>
      <c r="B6413" s="3" t="s">
        <v>55</v>
      </c>
      <c r="C6413" s="3" t="s">
        <v>15</v>
      </c>
      <c r="D6413" s="3" t="s">
        <v>34</v>
      </c>
      <c r="E6413" s="3" t="s">
        <v>35</v>
      </c>
      <c r="F6413" s="3" t="s">
        <v>14115</v>
      </c>
      <c r="G6413" s="3" t="s">
        <v>14116</v>
      </c>
      <c r="H6413" s="3">
        <v>92</v>
      </c>
      <c r="I6413" s="3">
        <v>6.1</v>
      </c>
      <c r="J6413" s="3">
        <v>8</v>
      </c>
      <c r="K6413" s="3">
        <v>48.8</v>
      </c>
      <c r="L6413" s="3" t="s">
        <v>27</v>
      </c>
      <c r="M6413" s="5">
        <v>3</v>
      </c>
      <c r="N6413" s="6" t="str">
        <f>IF(ev_charging_network_usage_!$I6413&lt;=10,"Low",IF(ev_charging_network_usage_!$I6413&lt;=30,"Medium","High"))</f>
        <v>Low</v>
      </c>
      <c r="O6413" s="6" t="str">
        <f t="shared" si="405"/>
        <v>Medium Satisfaction</v>
      </c>
      <c r="P6413" s="6" t="str">
        <f>IF(ev_charging_network_usage_!$H6413&lt;30,"Short Charging",IF(ev_charging_network_usage_!$H6413&lt;=60,"Medium Charging","Long Charging"))</f>
        <v>Long Charging</v>
      </c>
      <c r="Q6413" s="6">
        <f t="shared" si="404"/>
        <v>3</v>
      </c>
      <c r="R6413" s="30">
        <f t="shared" si="402"/>
        <v>0.53611111111111109</v>
      </c>
      <c r="S6413" s="28">
        <f t="shared" si="403"/>
        <v>45156</v>
      </c>
      <c r="T6413" s="28"/>
    </row>
    <row r="6414" spans="1:20" ht="13.2" x14ac:dyDescent="0.25">
      <c r="A6414" s="7" t="s">
        <v>14117</v>
      </c>
      <c r="B6414" s="7" t="s">
        <v>78</v>
      </c>
      <c r="C6414" s="7" t="s">
        <v>15</v>
      </c>
      <c r="D6414" s="7" t="s">
        <v>34</v>
      </c>
      <c r="E6414" s="7" t="s">
        <v>35</v>
      </c>
      <c r="F6414" s="7" t="s">
        <v>14118</v>
      </c>
      <c r="G6414" s="7" t="s">
        <v>14119</v>
      </c>
      <c r="H6414" s="7">
        <v>118</v>
      </c>
      <c r="I6414" s="7">
        <v>29.97</v>
      </c>
      <c r="J6414" s="7">
        <v>15</v>
      </c>
      <c r="K6414" s="7">
        <v>449.55</v>
      </c>
      <c r="L6414" s="7" t="s">
        <v>38</v>
      </c>
      <c r="M6414" s="9">
        <v>1</v>
      </c>
      <c r="N6414" s="6" t="str">
        <f>IF(ev_charging_network_usage_!$I6414&lt;=10,"Low",IF(ev_charging_network_usage_!$I6414&lt;=30,"Medium","High"))</f>
        <v>Medium</v>
      </c>
      <c r="O6414" s="6" t="str">
        <f t="shared" si="405"/>
        <v>Low Satisfaction</v>
      </c>
      <c r="P6414" s="6" t="str">
        <f>IF(ev_charging_network_usage_!$H6414&lt;30,"Short Charging",IF(ev_charging_network_usage_!$H6414&lt;=60,"Medium Charging","Long Charging"))</f>
        <v>Long Charging</v>
      </c>
      <c r="Q6414" s="6">
        <f t="shared" si="404"/>
        <v>3</v>
      </c>
      <c r="R6414" s="30">
        <f t="shared" si="402"/>
        <v>0.88263888888888886</v>
      </c>
      <c r="S6414" s="28">
        <f t="shared" si="403"/>
        <v>45625</v>
      </c>
      <c r="T6414" s="28"/>
    </row>
    <row r="6415" spans="1:20" ht="13.2" x14ac:dyDescent="0.25">
      <c r="A6415" s="3" t="s">
        <v>14120</v>
      </c>
      <c r="B6415" s="3" t="s">
        <v>59</v>
      </c>
      <c r="C6415" s="3" t="s">
        <v>15</v>
      </c>
      <c r="D6415" s="3" t="s">
        <v>16</v>
      </c>
      <c r="E6415" s="3" t="s">
        <v>17</v>
      </c>
      <c r="F6415" s="3" t="s">
        <v>14121</v>
      </c>
      <c r="G6415" s="3" t="s">
        <v>14122</v>
      </c>
      <c r="H6415" s="3">
        <v>86</v>
      </c>
      <c r="I6415" s="3">
        <v>38.96</v>
      </c>
      <c r="J6415" s="3">
        <v>8</v>
      </c>
      <c r="K6415" s="3">
        <v>311.68</v>
      </c>
      <c r="L6415" s="3" t="s">
        <v>38</v>
      </c>
      <c r="M6415" s="5">
        <v>1</v>
      </c>
      <c r="N6415" s="6" t="str">
        <f>IF(ev_charging_network_usage_!$I6415&lt;=10,"Low",IF(ev_charging_network_usage_!$I6415&lt;=30,"Medium","High"))</f>
        <v>High</v>
      </c>
      <c r="O6415" s="6" t="str">
        <f t="shared" si="405"/>
        <v>Low Satisfaction</v>
      </c>
      <c r="P6415" s="6" t="str">
        <f>IF(ev_charging_network_usage_!$H6415&lt;30,"Short Charging",IF(ev_charging_network_usage_!$H6415&lt;=60,"Medium Charging","Long Charging"))</f>
        <v>Long Charging</v>
      </c>
      <c r="Q6415" s="6">
        <f t="shared" si="404"/>
        <v>3</v>
      </c>
      <c r="R6415" s="30">
        <f t="shared" si="402"/>
        <v>0.56666666666666665</v>
      </c>
      <c r="S6415" s="28">
        <f t="shared" si="403"/>
        <v>45410</v>
      </c>
      <c r="T6415" s="28"/>
    </row>
    <row r="6416" spans="1:20" ht="13.2" x14ac:dyDescent="0.25">
      <c r="A6416" s="7" t="s">
        <v>14123</v>
      </c>
      <c r="B6416" s="7" t="s">
        <v>43</v>
      </c>
      <c r="C6416" s="7" t="s">
        <v>30</v>
      </c>
      <c r="D6416" s="7" t="s">
        <v>34</v>
      </c>
      <c r="E6416" s="7" t="s">
        <v>17</v>
      </c>
      <c r="F6416" s="8">
        <v>45454.709722222222</v>
      </c>
      <c r="G6416" s="8">
        <v>45454.728472222225</v>
      </c>
      <c r="H6416" s="7">
        <v>27</v>
      </c>
      <c r="I6416" s="7">
        <v>2.2999999999999998</v>
      </c>
      <c r="J6416" s="7">
        <v>15</v>
      </c>
      <c r="K6416" s="7">
        <v>34.5</v>
      </c>
      <c r="L6416" s="7" t="s">
        <v>27</v>
      </c>
      <c r="M6416" s="9">
        <v>1</v>
      </c>
      <c r="N6416" s="6" t="str">
        <f>IF(ev_charging_network_usage_!$I6416&lt;=10,"Low",IF(ev_charging_network_usage_!$I6416&lt;=30,"Medium","High"))</f>
        <v>Low</v>
      </c>
      <c r="O6416" s="6" t="str">
        <f t="shared" si="405"/>
        <v>Low Satisfaction</v>
      </c>
      <c r="P6416" s="6" t="str">
        <f>IF(ev_charging_network_usage_!$H6416&lt;30,"Short Charging",IF(ev_charging_network_usage_!$H6416&lt;=60,"Medium Charging","Long Charging"))</f>
        <v>Short Charging</v>
      </c>
      <c r="Q6416" s="6">
        <f t="shared" si="404"/>
        <v>2</v>
      </c>
      <c r="R6416" s="30">
        <f t="shared" si="402"/>
        <v>0.70972222222222225</v>
      </c>
      <c r="S6416" s="28">
        <f t="shared" si="403"/>
        <v>45454</v>
      </c>
      <c r="T6416" s="28"/>
    </row>
    <row r="6417" spans="1:20" ht="13.2" x14ac:dyDescent="0.25">
      <c r="A6417" s="3" t="s">
        <v>14124</v>
      </c>
      <c r="B6417" s="3" t="s">
        <v>48</v>
      </c>
      <c r="C6417" s="3" t="s">
        <v>30</v>
      </c>
      <c r="D6417" s="3" t="s">
        <v>34</v>
      </c>
      <c r="E6417" s="3" t="s">
        <v>35</v>
      </c>
      <c r="F6417" s="3" t="s">
        <v>14125</v>
      </c>
      <c r="G6417" s="3" t="s">
        <v>14126</v>
      </c>
      <c r="H6417" s="3">
        <v>117</v>
      </c>
      <c r="I6417" s="3">
        <v>35.35</v>
      </c>
      <c r="J6417" s="3">
        <v>15</v>
      </c>
      <c r="K6417" s="3">
        <v>530.25</v>
      </c>
      <c r="L6417" s="3" t="s">
        <v>27</v>
      </c>
      <c r="M6417" s="5">
        <v>1</v>
      </c>
      <c r="N6417" s="6" t="str">
        <f>IF(ev_charging_network_usage_!$I6417&lt;=10,"Low",IF(ev_charging_network_usage_!$I6417&lt;=30,"Medium","High"))</f>
        <v>High</v>
      </c>
      <c r="O6417" s="6" t="str">
        <f t="shared" si="405"/>
        <v>Low Satisfaction</v>
      </c>
      <c r="P6417" s="6" t="str">
        <f>IF(ev_charging_network_usage_!$H6417&lt;30,"Short Charging",IF(ev_charging_network_usage_!$H6417&lt;=60,"Medium Charging","Long Charging"))</f>
        <v>Long Charging</v>
      </c>
      <c r="Q6417" s="6">
        <f t="shared" si="404"/>
        <v>2</v>
      </c>
      <c r="R6417" s="30">
        <f t="shared" si="402"/>
        <v>0.66111111111111109</v>
      </c>
      <c r="S6417" s="28">
        <f t="shared" si="403"/>
        <v>45223</v>
      </c>
      <c r="T6417" s="28"/>
    </row>
    <row r="6418" spans="1:20" ht="13.2" x14ac:dyDescent="0.25">
      <c r="A6418" s="7" t="s">
        <v>14127</v>
      </c>
      <c r="B6418" s="7" t="s">
        <v>20</v>
      </c>
      <c r="C6418" s="7" t="s">
        <v>15</v>
      </c>
      <c r="D6418" s="7" t="s">
        <v>22</v>
      </c>
      <c r="E6418" s="7" t="s">
        <v>35</v>
      </c>
      <c r="F6418" s="7" t="s">
        <v>14128</v>
      </c>
      <c r="G6418" s="7" t="s">
        <v>14129</v>
      </c>
      <c r="H6418" s="7">
        <v>74</v>
      </c>
      <c r="I6418" s="7">
        <v>7.06</v>
      </c>
      <c r="J6418" s="7">
        <v>10</v>
      </c>
      <c r="K6418" s="7">
        <v>70.599999999999994</v>
      </c>
      <c r="L6418" s="7" t="s">
        <v>27</v>
      </c>
      <c r="M6418" s="9">
        <v>5</v>
      </c>
      <c r="N6418" s="6" t="str">
        <f>IF(ev_charging_network_usage_!$I6418&lt;=10,"Low",IF(ev_charging_network_usage_!$I6418&lt;=30,"Medium","High"))</f>
        <v>Low</v>
      </c>
      <c r="O6418" s="6" t="str">
        <f t="shared" si="405"/>
        <v>High Satisfaction</v>
      </c>
      <c r="P6418" s="6" t="str">
        <f>IF(ev_charging_network_usage_!$H6418&lt;30,"Short Charging",IF(ev_charging_network_usage_!$H6418&lt;=60,"Medium Charging","Long Charging"))</f>
        <v>Long Charging</v>
      </c>
      <c r="Q6418" s="6">
        <f t="shared" si="404"/>
        <v>3</v>
      </c>
      <c r="R6418" s="30">
        <f t="shared" si="402"/>
        <v>0.63472222222222219</v>
      </c>
      <c r="S6418" s="28">
        <f t="shared" si="403"/>
        <v>45517</v>
      </c>
      <c r="T6418" s="28"/>
    </row>
    <row r="6419" spans="1:20" ht="13.2" x14ac:dyDescent="0.25">
      <c r="A6419" s="3" t="s">
        <v>14130</v>
      </c>
      <c r="B6419" s="3" t="s">
        <v>14</v>
      </c>
      <c r="C6419" s="3" t="s">
        <v>21</v>
      </c>
      <c r="D6419" s="3" t="s">
        <v>31</v>
      </c>
      <c r="E6419" s="3" t="s">
        <v>17</v>
      </c>
      <c r="F6419" s="4">
        <v>45330.558333333334</v>
      </c>
      <c r="G6419" s="4">
        <v>45330.573611111111</v>
      </c>
      <c r="H6419" s="3">
        <v>22</v>
      </c>
      <c r="I6419" s="3">
        <v>57.04</v>
      </c>
      <c r="J6419" s="3">
        <v>10</v>
      </c>
      <c r="K6419" s="3">
        <v>570.4</v>
      </c>
      <c r="L6419" s="3" t="s">
        <v>38</v>
      </c>
      <c r="M6419" s="5">
        <v>1</v>
      </c>
      <c r="N6419" s="6" t="str">
        <f>IF(ev_charging_network_usage_!$I6419&lt;=10,"Low",IF(ev_charging_network_usage_!$I6419&lt;=30,"Medium","High"))</f>
        <v>High</v>
      </c>
      <c r="O6419" s="6" t="str">
        <f t="shared" si="405"/>
        <v>Low Satisfaction</v>
      </c>
      <c r="P6419" s="6" t="str">
        <f>IF(ev_charging_network_usage_!$H6419&lt;30,"Short Charging",IF(ev_charging_network_usage_!$H6419&lt;=60,"Medium Charging","Long Charging"))</f>
        <v>Short Charging</v>
      </c>
      <c r="Q6419" s="6">
        <f t="shared" si="404"/>
        <v>1</v>
      </c>
      <c r="R6419" s="30">
        <f t="shared" si="402"/>
        <v>0.55833333333333335</v>
      </c>
      <c r="S6419" s="28">
        <f t="shared" si="403"/>
        <v>45330</v>
      </c>
      <c r="T6419" s="28"/>
    </row>
    <row r="6420" spans="1:20" ht="13.2" x14ac:dyDescent="0.25">
      <c r="A6420" s="7" t="s">
        <v>14131</v>
      </c>
      <c r="B6420" s="7" t="s">
        <v>20</v>
      </c>
      <c r="C6420" s="7" t="s">
        <v>30</v>
      </c>
      <c r="D6420" s="7" t="s">
        <v>31</v>
      </c>
      <c r="E6420" s="7" t="s">
        <v>35</v>
      </c>
      <c r="F6420" s="8">
        <v>45058.19027777778</v>
      </c>
      <c r="G6420" s="8">
        <v>45058.24722222222</v>
      </c>
      <c r="H6420" s="7">
        <v>82</v>
      </c>
      <c r="I6420" s="7">
        <v>38.700000000000003</v>
      </c>
      <c r="J6420" s="7">
        <v>15</v>
      </c>
      <c r="K6420" s="7">
        <v>580.5</v>
      </c>
      <c r="L6420" s="7" t="s">
        <v>27</v>
      </c>
      <c r="M6420" s="9">
        <v>2</v>
      </c>
      <c r="N6420" s="6" t="str">
        <f>IF(ev_charging_network_usage_!$I6420&lt;=10,"Low",IF(ev_charging_network_usage_!$I6420&lt;=30,"Medium","High"))</f>
        <v>High</v>
      </c>
      <c r="O6420" s="6" t="str">
        <f t="shared" si="405"/>
        <v>Low Satisfaction</v>
      </c>
      <c r="P6420" s="6" t="str">
        <f>IF(ev_charging_network_usage_!$H6420&lt;30,"Short Charging",IF(ev_charging_network_usage_!$H6420&lt;=60,"Medium Charging","Long Charging"))</f>
        <v>Long Charging</v>
      </c>
      <c r="Q6420" s="6">
        <f t="shared" si="404"/>
        <v>2</v>
      </c>
      <c r="R6420" s="30">
        <f t="shared" si="402"/>
        <v>0.19027777777777777</v>
      </c>
      <c r="S6420" s="28">
        <f t="shared" si="403"/>
        <v>45058</v>
      </c>
      <c r="T6420" s="28"/>
    </row>
    <row r="6421" spans="1:20" ht="13.2" x14ac:dyDescent="0.25">
      <c r="A6421" s="3" t="s">
        <v>14132</v>
      </c>
      <c r="B6421" s="3" t="s">
        <v>20</v>
      </c>
      <c r="C6421" s="3" t="s">
        <v>30</v>
      </c>
      <c r="D6421" s="3" t="s">
        <v>34</v>
      </c>
      <c r="E6421" s="3" t="s">
        <v>17</v>
      </c>
      <c r="F6421" s="4">
        <v>45264.655555555553</v>
      </c>
      <c r="G6421" s="4">
        <v>45264.701388888891</v>
      </c>
      <c r="H6421" s="3">
        <v>66</v>
      </c>
      <c r="I6421" s="3">
        <v>33.64</v>
      </c>
      <c r="J6421" s="3">
        <v>10</v>
      </c>
      <c r="K6421" s="3">
        <v>336.4</v>
      </c>
      <c r="L6421" s="3" t="s">
        <v>38</v>
      </c>
      <c r="M6421" s="5">
        <v>1</v>
      </c>
      <c r="N6421" s="6" t="str">
        <f>IF(ev_charging_network_usage_!$I6421&lt;=10,"Low",IF(ev_charging_network_usage_!$I6421&lt;=30,"Medium","High"))</f>
        <v>High</v>
      </c>
      <c r="O6421" s="6" t="str">
        <f t="shared" si="405"/>
        <v>Low Satisfaction</v>
      </c>
      <c r="P6421" s="6" t="str">
        <f>IF(ev_charging_network_usage_!$H6421&lt;30,"Short Charging",IF(ev_charging_network_usage_!$H6421&lt;=60,"Medium Charging","Long Charging"))</f>
        <v>Long Charging</v>
      </c>
      <c r="Q6421" s="6">
        <f t="shared" si="404"/>
        <v>2</v>
      </c>
      <c r="R6421" s="30">
        <f t="shared" si="402"/>
        <v>0.65555555555555556</v>
      </c>
      <c r="S6421" s="28">
        <f t="shared" si="403"/>
        <v>45264</v>
      </c>
      <c r="T6421" s="28"/>
    </row>
    <row r="6422" spans="1:20" ht="13.2" x14ac:dyDescent="0.25">
      <c r="A6422" s="7" t="s">
        <v>14133</v>
      </c>
      <c r="B6422" s="7" t="s">
        <v>59</v>
      </c>
      <c r="C6422" s="7" t="s">
        <v>30</v>
      </c>
      <c r="D6422" s="7" t="s">
        <v>34</v>
      </c>
      <c r="E6422" s="7" t="s">
        <v>17</v>
      </c>
      <c r="F6422" s="11">
        <v>45637.595833333333</v>
      </c>
      <c r="G6422" s="11">
        <v>45637.65</v>
      </c>
      <c r="H6422" s="7">
        <v>78</v>
      </c>
      <c r="I6422" s="7">
        <v>28.27</v>
      </c>
      <c r="J6422" s="7">
        <v>12</v>
      </c>
      <c r="K6422" s="7">
        <v>339.24</v>
      </c>
      <c r="L6422" s="7" t="s">
        <v>38</v>
      </c>
      <c r="M6422" s="9">
        <v>2</v>
      </c>
      <c r="N6422" s="6" t="str">
        <f>IF(ev_charging_network_usage_!$I6422&lt;=10,"Low",IF(ev_charging_network_usage_!$I6422&lt;=30,"Medium","High"))</f>
        <v>Medium</v>
      </c>
      <c r="O6422" s="6" t="str">
        <f t="shared" si="405"/>
        <v>Low Satisfaction</v>
      </c>
      <c r="P6422" s="6" t="str">
        <f>IF(ev_charging_network_usage_!$H6422&lt;30,"Short Charging",IF(ev_charging_network_usage_!$H6422&lt;=60,"Medium Charging","Long Charging"))</f>
        <v>Long Charging</v>
      </c>
      <c r="Q6422" s="6">
        <f t="shared" si="404"/>
        <v>2</v>
      </c>
      <c r="R6422" s="30">
        <f t="shared" si="402"/>
        <v>0.59583333333333333</v>
      </c>
      <c r="S6422" s="28">
        <f t="shared" si="403"/>
        <v>45637</v>
      </c>
      <c r="T6422" s="28"/>
    </row>
    <row r="6423" spans="1:20" ht="13.2" x14ac:dyDescent="0.25">
      <c r="A6423" s="3" t="s">
        <v>14134</v>
      </c>
      <c r="B6423" s="3" t="s">
        <v>20</v>
      </c>
      <c r="C6423" s="3" t="s">
        <v>21</v>
      </c>
      <c r="D6423" s="3" t="s">
        <v>22</v>
      </c>
      <c r="E6423" s="3" t="s">
        <v>17</v>
      </c>
      <c r="F6423" s="3" t="s">
        <v>14135</v>
      </c>
      <c r="G6423" s="3" t="s">
        <v>14136</v>
      </c>
      <c r="H6423" s="3">
        <v>61</v>
      </c>
      <c r="I6423" s="3">
        <v>48.85</v>
      </c>
      <c r="J6423" s="3">
        <v>8</v>
      </c>
      <c r="K6423" s="3">
        <v>390.8</v>
      </c>
      <c r="L6423" s="3" t="s">
        <v>23</v>
      </c>
      <c r="M6423" s="5">
        <v>4</v>
      </c>
      <c r="N6423" s="6" t="str">
        <f>IF(ev_charging_network_usage_!$I6423&lt;=10,"Low",IF(ev_charging_network_usage_!$I6423&lt;=30,"Medium","High"))</f>
        <v>High</v>
      </c>
      <c r="O6423" s="6" t="str">
        <f t="shared" si="405"/>
        <v>Medium Satisfaction</v>
      </c>
      <c r="P6423" s="6" t="str">
        <f>IF(ev_charging_network_usage_!$H6423&lt;30,"Short Charging",IF(ev_charging_network_usage_!$H6423&lt;=60,"Medium Charging","Long Charging"))</f>
        <v>Long Charging</v>
      </c>
      <c r="Q6423" s="6">
        <f t="shared" si="404"/>
        <v>1</v>
      </c>
      <c r="R6423" s="30">
        <f t="shared" si="402"/>
        <v>0.78541666666666665</v>
      </c>
      <c r="S6423" s="28">
        <f t="shared" si="403"/>
        <v>45500</v>
      </c>
      <c r="T6423" s="28"/>
    </row>
    <row r="6424" spans="1:20" ht="13.2" x14ac:dyDescent="0.25">
      <c r="A6424" s="7" t="s">
        <v>14137</v>
      </c>
      <c r="B6424" s="7" t="s">
        <v>48</v>
      </c>
      <c r="C6424" s="7" t="s">
        <v>15</v>
      </c>
      <c r="D6424" s="7" t="s">
        <v>31</v>
      </c>
      <c r="E6424" s="7" t="s">
        <v>17</v>
      </c>
      <c r="F6424" s="7" t="s">
        <v>14138</v>
      </c>
      <c r="G6424" s="7" t="s">
        <v>8560</v>
      </c>
      <c r="H6424" s="7">
        <v>43</v>
      </c>
      <c r="I6424" s="7">
        <v>29.85</v>
      </c>
      <c r="J6424" s="7">
        <v>10</v>
      </c>
      <c r="K6424" s="7">
        <v>298.5</v>
      </c>
      <c r="L6424" s="7" t="s">
        <v>27</v>
      </c>
      <c r="M6424" s="9">
        <v>3</v>
      </c>
      <c r="N6424" s="6" t="str">
        <f>IF(ev_charging_network_usage_!$I6424&lt;=10,"Low",IF(ev_charging_network_usage_!$I6424&lt;=30,"Medium","High"))</f>
        <v>Medium</v>
      </c>
      <c r="O6424" s="6" t="str">
        <f t="shared" si="405"/>
        <v>Medium Satisfaction</v>
      </c>
      <c r="P6424" s="6" t="str">
        <f>IF(ev_charging_network_usage_!$H6424&lt;30,"Short Charging",IF(ev_charging_network_usage_!$H6424&lt;=60,"Medium Charging","Long Charging"))</f>
        <v>Medium Charging</v>
      </c>
      <c r="Q6424" s="6">
        <f t="shared" si="404"/>
        <v>3</v>
      </c>
      <c r="R6424" s="30">
        <f t="shared" si="402"/>
        <v>0.27013888888888887</v>
      </c>
      <c r="S6424" s="28">
        <f t="shared" si="403"/>
        <v>45099</v>
      </c>
      <c r="T6424" s="28"/>
    </row>
    <row r="6425" spans="1:20" ht="13.2" x14ac:dyDescent="0.25">
      <c r="A6425" s="3" t="s">
        <v>14139</v>
      </c>
      <c r="B6425" s="3" t="s">
        <v>55</v>
      </c>
      <c r="C6425" s="3" t="s">
        <v>21</v>
      </c>
      <c r="D6425" s="3" t="s">
        <v>34</v>
      </c>
      <c r="E6425" s="3" t="s">
        <v>17</v>
      </c>
      <c r="F6425" s="3" t="s">
        <v>14140</v>
      </c>
      <c r="G6425" s="3" t="s">
        <v>14141</v>
      </c>
      <c r="H6425" s="3">
        <v>106</v>
      </c>
      <c r="I6425" s="3">
        <v>43.09</v>
      </c>
      <c r="J6425" s="3">
        <v>8</v>
      </c>
      <c r="K6425" s="3">
        <v>344.72</v>
      </c>
      <c r="L6425" s="3" t="s">
        <v>23</v>
      </c>
      <c r="M6425" s="5">
        <v>2</v>
      </c>
      <c r="N6425" s="6" t="str">
        <f>IF(ev_charging_network_usage_!$I6425&lt;=10,"Low",IF(ev_charging_network_usage_!$I6425&lt;=30,"Medium","High"))</f>
        <v>High</v>
      </c>
      <c r="O6425" s="6" t="str">
        <f t="shared" si="405"/>
        <v>Low Satisfaction</v>
      </c>
      <c r="P6425" s="6" t="str">
        <f>IF(ev_charging_network_usage_!$H6425&lt;30,"Short Charging",IF(ev_charging_network_usage_!$H6425&lt;=60,"Medium Charging","Long Charging"))</f>
        <v>Long Charging</v>
      </c>
      <c r="Q6425" s="6">
        <f t="shared" si="404"/>
        <v>1</v>
      </c>
      <c r="R6425" s="30">
        <f t="shared" si="402"/>
        <v>0.67777777777777781</v>
      </c>
      <c r="S6425" s="28">
        <f t="shared" si="403"/>
        <v>45472</v>
      </c>
      <c r="T6425" s="28"/>
    </row>
    <row r="6426" spans="1:20" ht="13.2" x14ac:dyDescent="0.25">
      <c r="A6426" s="7" t="s">
        <v>14142</v>
      </c>
      <c r="B6426" s="7" t="s">
        <v>14</v>
      </c>
      <c r="C6426" s="7" t="s">
        <v>15</v>
      </c>
      <c r="D6426" s="7" t="s">
        <v>16</v>
      </c>
      <c r="E6426" s="7" t="s">
        <v>17</v>
      </c>
      <c r="F6426" s="7" t="s">
        <v>14143</v>
      </c>
      <c r="G6426" s="7" t="s">
        <v>14144</v>
      </c>
      <c r="H6426" s="7">
        <v>114</v>
      </c>
      <c r="I6426" s="7">
        <v>35.83</v>
      </c>
      <c r="J6426" s="7">
        <v>10</v>
      </c>
      <c r="K6426" s="7">
        <v>358.3</v>
      </c>
      <c r="L6426" s="7" t="s">
        <v>38</v>
      </c>
      <c r="M6426" s="9">
        <v>2</v>
      </c>
      <c r="N6426" s="6" t="str">
        <f>IF(ev_charging_network_usage_!$I6426&lt;=10,"Low",IF(ev_charging_network_usage_!$I6426&lt;=30,"Medium","High"))</f>
        <v>High</v>
      </c>
      <c r="O6426" s="6" t="str">
        <f t="shared" si="405"/>
        <v>Low Satisfaction</v>
      </c>
      <c r="P6426" s="6" t="str">
        <f>IF(ev_charging_network_usage_!$H6426&lt;30,"Short Charging",IF(ev_charging_network_usage_!$H6426&lt;=60,"Medium Charging","Long Charging"))</f>
        <v>Long Charging</v>
      </c>
      <c r="Q6426" s="6">
        <f t="shared" si="404"/>
        <v>3</v>
      </c>
      <c r="R6426" s="30">
        <f t="shared" si="402"/>
        <v>0.44027777777777777</v>
      </c>
      <c r="S6426" s="28">
        <f t="shared" si="403"/>
        <v>44981</v>
      </c>
      <c r="T6426" s="28"/>
    </row>
    <row r="6427" spans="1:20" ht="13.2" x14ac:dyDescent="0.25">
      <c r="A6427" s="3" t="s">
        <v>14145</v>
      </c>
      <c r="B6427" s="3" t="s">
        <v>20</v>
      </c>
      <c r="C6427" s="3" t="s">
        <v>21</v>
      </c>
      <c r="D6427" s="3" t="s">
        <v>22</v>
      </c>
      <c r="E6427" s="3" t="s">
        <v>35</v>
      </c>
      <c r="F6427" s="3" t="s">
        <v>14146</v>
      </c>
      <c r="G6427" s="3" t="s">
        <v>14147</v>
      </c>
      <c r="H6427" s="3">
        <v>68</v>
      </c>
      <c r="I6427" s="3">
        <v>29.81</v>
      </c>
      <c r="J6427" s="3">
        <v>10</v>
      </c>
      <c r="K6427" s="3">
        <v>298.10000000000002</v>
      </c>
      <c r="L6427" s="3" t="s">
        <v>38</v>
      </c>
      <c r="M6427" s="5">
        <v>3</v>
      </c>
      <c r="N6427" s="6" t="str">
        <f>IF(ev_charging_network_usage_!$I6427&lt;=10,"Low",IF(ev_charging_network_usage_!$I6427&lt;=30,"Medium","High"))</f>
        <v>Medium</v>
      </c>
      <c r="O6427" s="6" t="str">
        <f t="shared" si="405"/>
        <v>Medium Satisfaction</v>
      </c>
      <c r="P6427" s="6" t="str">
        <f>IF(ev_charging_network_usage_!$H6427&lt;30,"Short Charging",IF(ev_charging_network_usage_!$H6427&lt;=60,"Medium Charging","Long Charging"))</f>
        <v>Long Charging</v>
      </c>
      <c r="Q6427" s="6">
        <f t="shared" si="404"/>
        <v>1</v>
      </c>
      <c r="R6427" s="30">
        <f t="shared" si="402"/>
        <v>0.61944444444444446</v>
      </c>
      <c r="S6427" s="28">
        <f t="shared" si="403"/>
        <v>45182</v>
      </c>
      <c r="T6427" s="28"/>
    </row>
    <row r="6428" spans="1:20" ht="13.2" x14ac:dyDescent="0.25">
      <c r="A6428" s="7" t="s">
        <v>14148</v>
      </c>
      <c r="B6428" s="7" t="s">
        <v>48</v>
      </c>
      <c r="C6428" s="7" t="s">
        <v>21</v>
      </c>
      <c r="D6428" s="7" t="s">
        <v>31</v>
      </c>
      <c r="E6428" s="7" t="s">
        <v>35</v>
      </c>
      <c r="F6428" s="7" t="s">
        <v>14149</v>
      </c>
      <c r="G6428" s="7" t="s">
        <v>14150</v>
      </c>
      <c r="H6428" s="7">
        <v>50</v>
      </c>
      <c r="I6428" s="7">
        <v>36.42</v>
      </c>
      <c r="J6428" s="7">
        <v>10</v>
      </c>
      <c r="K6428" s="7">
        <v>364.2</v>
      </c>
      <c r="L6428" s="7" t="s">
        <v>27</v>
      </c>
      <c r="M6428" s="9">
        <v>2</v>
      </c>
      <c r="N6428" s="6" t="str">
        <f>IF(ev_charging_network_usage_!$I6428&lt;=10,"Low",IF(ev_charging_network_usage_!$I6428&lt;=30,"Medium","High"))</f>
        <v>High</v>
      </c>
      <c r="O6428" s="6" t="str">
        <f t="shared" si="405"/>
        <v>Low Satisfaction</v>
      </c>
      <c r="P6428" s="6" t="str">
        <f>IF(ev_charging_network_usage_!$H6428&lt;30,"Short Charging",IF(ev_charging_network_usage_!$H6428&lt;=60,"Medium Charging","Long Charging"))</f>
        <v>Medium Charging</v>
      </c>
      <c r="Q6428" s="6">
        <f t="shared" si="404"/>
        <v>1</v>
      </c>
      <c r="R6428" s="30">
        <f t="shared" si="402"/>
        <v>0.15555555555555556</v>
      </c>
      <c r="S6428" s="28">
        <f t="shared" si="403"/>
        <v>45158</v>
      </c>
      <c r="T6428" s="28"/>
    </row>
    <row r="6429" spans="1:20" ht="13.2" x14ac:dyDescent="0.25">
      <c r="A6429" s="3" t="s">
        <v>14151</v>
      </c>
      <c r="B6429" s="3" t="s">
        <v>55</v>
      </c>
      <c r="C6429" s="3" t="s">
        <v>15</v>
      </c>
      <c r="D6429" s="3" t="s">
        <v>16</v>
      </c>
      <c r="E6429" s="3" t="s">
        <v>35</v>
      </c>
      <c r="F6429" s="3" t="s">
        <v>14152</v>
      </c>
      <c r="G6429" s="3" t="s">
        <v>14153</v>
      </c>
      <c r="H6429" s="3">
        <v>35</v>
      </c>
      <c r="I6429" s="3">
        <v>11.72</v>
      </c>
      <c r="J6429" s="3">
        <v>12</v>
      </c>
      <c r="K6429" s="3">
        <v>140.63999999999999</v>
      </c>
      <c r="L6429" s="3" t="s">
        <v>18</v>
      </c>
      <c r="M6429" s="5">
        <v>1</v>
      </c>
      <c r="N6429" s="6" t="str">
        <f>IF(ev_charging_network_usage_!$I6429&lt;=10,"Low",IF(ev_charging_network_usage_!$I6429&lt;=30,"Medium","High"))</f>
        <v>Medium</v>
      </c>
      <c r="O6429" s="6" t="str">
        <f t="shared" si="405"/>
        <v>Low Satisfaction</v>
      </c>
      <c r="P6429" s="6" t="str">
        <f>IF(ev_charging_network_usage_!$H6429&lt;30,"Short Charging",IF(ev_charging_network_usage_!$H6429&lt;=60,"Medium Charging","Long Charging"))</f>
        <v>Medium Charging</v>
      </c>
      <c r="Q6429" s="6">
        <f t="shared" si="404"/>
        <v>3</v>
      </c>
      <c r="R6429" s="30">
        <f t="shared" si="402"/>
        <v>0.8881944444444444</v>
      </c>
      <c r="S6429" s="28">
        <f t="shared" si="403"/>
        <v>45340</v>
      </c>
      <c r="T6429" s="28"/>
    </row>
    <row r="6430" spans="1:20" ht="13.2" x14ac:dyDescent="0.25">
      <c r="A6430" s="7" t="s">
        <v>14154</v>
      </c>
      <c r="B6430" s="7" t="s">
        <v>78</v>
      </c>
      <c r="C6430" s="7" t="s">
        <v>30</v>
      </c>
      <c r="D6430" s="7" t="s">
        <v>16</v>
      </c>
      <c r="E6430" s="7" t="s">
        <v>17</v>
      </c>
      <c r="F6430" s="8">
        <v>44997.175694444442</v>
      </c>
      <c r="G6430" s="8">
        <v>44997.196527777778</v>
      </c>
      <c r="H6430" s="7">
        <v>30</v>
      </c>
      <c r="I6430" s="7">
        <v>27.71</v>
      </c>
      <c r="J6430" s="7">
        <v>8</v>
      </c>
      <c r="K6430" s="7">
        <v>221.68</v>
      </c>
      <c r="L6430" s="7" t="s">
        <v>27</v>
      </c>
      <c r="M6430" s="9">
        <v>5</v>
      </c>
      <c r="N6430" s="6" t="str">
        <f>IF(ev_charging_network_usage_!$I6430&lt;=10,"Low",IF(ev_charging_network_usage_!$I6430&lt;=30,"Medium","High"))</f>
        <v>Medium</v>
      </c>
      <c r="O6430" s="6" t="str">
        <f t="shared" si="405"/>
        <v>High Satisfaction</v>
      </c>
      <c r="P6430" s="6" t="str">
        <f>IF(ev_charging_network_usage_!$H6430&lt;30,"Short Charging",IF(ev_charging_network_usage_!$H6430&lt;=60,"Medium Charging","Long Charging"))</f>
        <v>Medium Charging</v>
      </c>
      <c r="Q6430" s="6">
        <f t="shared" si="404"/>
        <v>2</v>
      </c>
      <c r="R6430" s="30">
        <f t="shared" si="402"/>
        <v>0.17569444444444443</v>
      </c>
      <c r="S6430" s="28">
        <f t="shared" si="403"/>
        <v>44997</v>
      </c>
      <c r="T6430" s="28"/>
    </row>
    <row r="6431" spans="1:20" ht="13.2" x14ac:dyDescent="0.25">
      <c r="A6431" s="3" t="s">
        <v>14155</v>
      </c>
      <c r="B6431" s="3" t="s">
        <v>48</v>
      </c>
      <c r="C6431" s="3" t="s">
        <v>21</v>
      </c>
      <c r="D6431" s="3" t="s">
        <v>16</v>
      </c>
      <c r="E6431" s="3" t="s">
        <v>35</v>
      </c>
      <c r="F6431" s="4">
        <v>45235.456944444442</v>
      </c>
      <c r="G6431" s="4">
        <v>45235.505555555559</v>
      </c>
      <c r="H6431" s="3">
        <v>70</v>
      </c>
      <c r="I6431" s="3">
        <v>14.73</v>
      </c>
      <c r="J6431" s="3">
        <v>8</v>
      </c>
      <c r="K6431" s="3">
        <v>117.84</v>
      </c>
      <c r="L6431" s="3" t="s">
        <v>18</v>
      </c>
      <c r="M6431" s="5">
        <v>2</v>
      </c>
      <c r="N6431" s="6" t="str">
        <f>IF(ev_charging_network_usage_!$I6431&lt;=10,"Low",IF(ev_charging_network_usage_!$I6431&lt;=30,"Medium","High"))</f>
        <v>Medium</v>
      </c>
      <c r="O6431" s="6" t="str">
        <f t="shared" si="405"/>
        <v>Low Satisfaction</v>
      </c>
      <c r="P6431" s="6" t="str">
        <f>IF(ev_charging_network_usage_!$H6431&lt;30,"Short Charging",IF(ev_charging_network_usage_!$H6431&lt;=60,"Medium Charging","Long Charging"))</f>
        <v>Long Charging</v>
      </c>
      <c r="Q6431" s="6">
        <f t="shared" si="404"/>
        <v>1</v>
      </c>
      <c r="R6431" s="30">
        <f t="shared" si="402"/>
        <v>0.45694444444444443</v>
      </c>
      <c r="S6431" s="28">
        <f t="shared" si="403"/>
        <v>45235</v>
      </c>
      <c r="T6431" s="28"/>
    </row>
    <row r="6432" spans="1:20" ht="13.2" x14ac:dyDescent="0.25">
      <c r="A6432" s="7" t="s">
        <v>14156</v>
      </c>
      <c r="B6432" s="7" t="s">
        <v>59</v>
      </c>
      <c r="C6432" s="7" t="s">
        <v>21</v>
      </c>
      <c r="D6432" s="7" t="s">
        <v>16</v>
      </c>
      <c r="E6432" s="7" t="s">
        <v>35</v>
      </c>
      <c r="F6432" s="7" t="s">
        <v>14157</v>
      </c>
      <c r="G6432" s="7" t="s">
        <v>14158</v>
      </c>
      <c r="H6432" s="7">
        <v>33</v>
      </c>
      <c r="I6432" s="7">
        <v>14.52</v>
      </c>
      <c r="J6432" s="7">
        <v>12</v>
      </c>
      <c r="K6432" s="7">
        <v>174.24</v>
      </c>
      <c r="L6432" s="7" t="s">
        <v>23</v>
      </c>
      <c r="M6432" s="9">
        <v>2</v>
      </c>
      <c r="N6432" s="6" t="str">
        <f>IF(ev_charging_network_usage_!$I6432&lt;=10,"Low",IF(ev_charging_network_usage_!$I6432&lt;=30,"Medium","High"))</f>
        <v>Medium</v>
      </c>
      <c r="O6432" s="6" t="str">
        <f t="shared" si="405"/>
        <v>Low Satisfaction</v>
      </c>
      <c r="P6432" s="6" t="str">
        <f>IF(ev_charging_network_usage_!$H6432&lt;30,"Short Charging",IF(ev_charging_network_usage_!$H6432&lt;=60,"Medium Charging","Long Charging"))</f>
        <v>Medium Charging</v>
      </c>
      <c r="Q6432" s="6">
        <f t="shared" si="404"/>
        <v>1</v>
      </c>
      <c r="R6432" s="30">
        <f t="shared" si="402"/>
        <v>0.34722222222222221</v>
      </c>
      <c r="S6432" s="28">
        <f t="shared" si="403"/>
        <v>45626</v>
      </c>
      <c r="T6432" s="28"/>
    </row>
    <row r="6433" spans="1:20" ht="13.2" x14ac:dyDescent="0.25">
      <c r="A6433" s="3" t="s">
        <v>14159</v>
      </c>
      <c r="B6433" s="3" t="s">
        <v>55</v>
      </c>
      <c r="C6433" s="3" t="s">
        <v>15</v>
      </c>
      <c r="D6433" s="3" t="s">
        <v>22</v>
      </c>
      <c r="E6433" s="3" t="s">
        <v>35</v>
      </c>
      <c r="F6433" s="3" t="s">
        <v>14160</v>
      </c>
      <c r="G6433" s="3" t="s">
        <v>14161</v>
      </c>
      <c r="H6433" s="3">
        <v>26</v>
      </c>
      <c r="I6433" s="3">
        <v>59.66</v>
      </c>
      <c r="J6433" s="3">
        <v>10</v>
      </c>
      <c r="K6433" s="3">
        <v>596.6</v>
      </c>
      <c r="L6433" s="3" t="s">
        <v>27</v>
      </c>
      <c r="M6433" s="5">
        <v>5</v>
      </c>
      <c r="N6433" s="6" t="str">
        <f>IF(ev_charging_network_usage_!$I6433&lt;=10,"Low",IF(ev_charging_network_usage_!$I6433&lt;=30,"Medium","High"))</f>
        <v>High</v>
      </c>
      <c r="O6433" s="6" t="str">
        <f t="shared" si="405"/>
        <v>High Satisfaction</v>
      </c>
      <c r="P6433" s="6" t="str">
        <f>IF(ev_charging_network_usage_!$H6433&lt;30,"Short Charging",IF(ev_charging_network_usage_!$H6433&lt;=60,"Medium Charging","Long Charging"))</f>
        <v>Short Charging</v>
      </c>
      <c r="Q6433" s="6">
        <f t="shared" si="404"/>
        <v>3</v>
      </c>
      <c r="R6433" s="30">
        <f t="shared" si="402"/>
        <v>0.71458333333333335</v>
      </c>
      <c r="S6433" s="28">
        <f t="shared" si="403"/>
        <v>44952</v>
      </c>
      <c r="T6433" s="28"/>
    </row>
    <row r="6434" spans="1:20" ht="13.2" x14ac:dyDescent="0.25">
      <c r="A6434" s="7" t="s">
        <v>14162</v>
      </c>
      <c r="B6434" s="7" t="s">
        <v>29</v>
      </c>
      <c r="C6434" s="7" t="s">
        <v>21</v>
      </c>
      <c r="D6434" s="7" t="s">
        <v>16</v>
      </c>
      <c r="E6434" s="7" t="s">
        <v>35</v>
      </c>
      <c r="F6434" s="7" t="s">
        <v>14163</v>
      </c>
      <c r="G6434" s="7" t="s">
        <v>14164</v>
      </c>
      <c r="H6434" s="7">
        <v>30</v>
      </c>
      <c r="I6434" s="7">
        <v>23.72</v>
      </c>
      <c r="J6434" s="7">
        <v>12</v>
      </c>
      <c r="K6434" s="7">
        <v>284.64</v>
      </c>
      <c r="L6434" s="7" t="s">
        <v>23</v>
      </c>
      <c r="M6434" s="9">
        <v>3</v>
      </c>
      <c r="N6434" s="6" t="str">
        <f>IF(ev_charging_network_usage_!$I6434&lt;=10,"Low",IF(ev_charging_network_usage_!$I6434&lt;=30,"Medium","High"))</f>
        <v>Medium</v>
      </c>
      <c r="O6434" s="6" t="str">
        <f t="shared" si="405"/>
        <v>Medium Satisfaction</v>
      </c>
      <c r="P6434" s="6" t="str">
        <f>IF(ev_charging_network_usage_!$H6434&lt;30,"Short Charging",IF(ev_charging_network_usage_!$H6434&lt;=60,"Medium Charging","Long Charging"))</f>
        <v>Medium Charging</v>
      </c>
      <c r="Q6434" s="6">
        <f t="shared" si="404"/>
        <v>1</v>
      </c>
      <c r="R6434" s="30">
        <f t="shared" si="402"/>
        <v>0.54513888888888884</v>
      </c>
      <c r="S6434" s="28">
        <f t="shared" si="403"/>
        <v>45617</v>
      </c>
      <c r="T6434" s="28"/>
    </row>
    <row r="6435" spans="1:20" ht="13.2" x14ac:dyDescent="0.25">
      <c r="A6435" s="3" t="s">
        <v>14165</v>
      </c>
      <c r="B6435" s="3" t="s">
        <v>43</v>
      </c>
      <c r="C6435" s="3" t="s">
        <v>15</v>
      </c>
      <c r="D6435" s="3" t="s">
        <v>16</v>
      </c>
      <c r="E6435" s="3" t="s">
        <v>17</v>
      </c>
      <c r="F6435" s="3" t="s">
        <v>14166</v>
      </c>
      <c r="G6435" s="3" t="s">
        <v>14167</v>
      </c>
      <c r="H6435" s="3">
        <v>20</v>
      </c>
      <c r="I6435" s="3">
        <v>21.33</v>
      </c>
      <c r="J6435" s="3">
        <v>8</v>
      </c>
      <c r="K6435" s="3">
        <v>170.64</v>
      </c>
      <c r="L6435" s="3" t="s">
        <v>38</v>
      </c>
      <c r="M6435" s="5">
        <v>5</v>
      </c>
      <c r="N6435" s="6" t="str">
        <f>IF(ev_charging_network_usage_!$I6435&lt;=10,"Low",IF(ev_charging_network_usage_!$I6435&lt;=30,"Medium","High"))</f>
        <v>Medium</v>
      </c>
      <c r="O6435" s="6" t="str">
        <f t="shared" si="405"/>
        <v>High Satisfaction</v>
      </c>
      <c r="P6435" s="6" t="str">
        <f>IF(ev_charging_network_usage_!$H6435&lt;30,"Short Charging",IF(ev_charging_network_usage_!$H6435&lt;=60,"Medium Charging","Long Charging"))</f>
        <v>Short Charging</v>
      </c>
      <c r="Q6435" s="6">
        <f t="shared" si="404"/>
        <v>3</v>
      </c>
      <c r="R6435" s="30">
        <f t="shared" si="402"/>
        <v>0.75208333333333333</v>
      </c>
      <c r="S6435" s="28">
        <f t="shared" si="403"/>
        <v>45035</v>
      </c>
      <c r="T6435" s="28"/>
    </row>
    <row r="6436" spans="1:20" ht="13.2" x14ac:dyDescent="0.25">
      <c r="A6436" s="7" t="s">
        <v>14168</v>
      </c>
      <c r="B6436" s="7" t="s">
        <v>78</v>
      </c>
      <c r="C6436" s="7" t="s">
        <v>21</v>
      </c>
      <c r="D6436" s="7" t="s">
        <v>31</v>
      </c>
      <c r="E6436" s="7" t="s">
        <v>17</v>
      </c>
      <c r="F6436" s="7" t="s">
        <v>14169</v>
      </c>
      <c r="G6436" s="7" t="s">
        <v>14170</v>
      </c>
      <c r="H6436" s="7">
        <v>10</v>
      </c>
      <c r="I6436" s="7">
        <v>23.37</v>
      </c>
      <c r="J6436" s="7">
        <v>12</v>
      </c>
      <c r="K6436" s="7">
        <v>280.44</v>
      </c>
      <c r="L6436" s="7" t="s">
        <v>23</v>
      </c>
      <c r="M6436" s="9">
        <v>3</v>
      </c>
      <c r="N6436" s="6" t="str">
        <f>IF(ev_charging_network_usage_!$I6436&lt;=10,"Low",IF(ev_charging_network_usage_!$I6436&lt;=30,"Medium","High"))</f>
        <v>Medium</v>
      </c>
      <c r="O6436" s="6" t="str">
        <f t="shared" si="405"/>
        <v>Medium Satisfaction</v>
      </c>
      <c r="P6436" s="6" t="str">
        <f>IF(ev_charging_network_usage_!$H6436&lt;30,"Short Charging",IF(ev_charging_network_usage_!$H6436&lt;=60,"Medium Charging","Long Charging"))</f>
        <v>Short Charging</v>
      </c>
      <c r="Q6436" s="6">
        <f t="shared" si="404"/>
        <v>1</v>
      </c>
      <c r="R6436" s="30">
        <f t="shared" si="402"/>
        <v>2.6388888888888889E-2</v>
      </c>
      <c r="S6436" s="28">
        <f t="shared" si="403"/>
        <v>45307</v>
      </c>
      <c r="T6436" s="28"/>
    </row>
    <row r="6437" spans="1:20" ht="13.2" x14ac:dyDescent="0.25">
      <c r="A6437" s="3" t="s">
        <v>14171</v>
      </c>
      <c r="B6437" s="3" t="s">
        <v>14</v>
      </c>
      <c r="C6437" s="3" t="s">
        <v>21</v>
      </c>
      <c r="D6437" s="3" t="s">
        <v>34</v>
      </c>
      <c r="E6437" s="3" t="s">
        <v>35</v>
      </c>
      <c r="F6437" s="3" t="s">
        <v>14172</v>
      </c>
      <c r="G6437" s="3" t="s">
        <v>14173</v>
      </c>
      <c r="H6437" s="3">
        <v>38</v>
      </c>
      <c r="I6437" s="3">
        <v>51.22</v>
      </c>
      <c r="J6437" s="3">
        <v>12</v>
      </c>
      <c r="K6437" s="3">
        <v>614.64</v>
      </c>
      <c r="L6437" s="3" t="s">
        <v>27</v>
      </c>
      <c r="M6437" s="5">
        <v>3</v>
      </c>
      <c r="N6437" s="6" t="str">
        <f>IF(ev_charging_network_usage_!$I6437&lt;=10,"Low",IF(ev_charging_network_usage_!$I6437&lt;=30,"Medium","High"))</f>
        <v>High</v>
      </c>
      <c r="O6437" s="6" t="str">
        <f t="shared" si="405"/>
        <v>Medium Satisfaction</v>
      </c>
      <c r="P6437" s="6" t="str">
        <f>IF(ev_charging_network_usage_!$H6437&lt;30,"Short Charging",IF(ev_charging_network_usage_!$H6437&lt;=60,"Medium Charging","Long Charging"))</f>
        <v>Medium Charging</v>
      </c>
      <c r="Q6437" s="6">
        <f t="shared" si="404"/>
        <v>1</v>
      </c>
      <c r="R6437" s="30">
        <f t="shared" si="402"/>
        <v>0.81180555555555556</v>
      </c>
      <c r="S6437" s="28">
        <f t="shared" si="403"/>
        <v>45548</v>
      </c>
      <c r="T6437" s="28"/>
    </row>
    <row r="6438" spans="1:20" ht="13.2" x14ac:dyDescent="0.25">
      <c r="A6438" s="7" t="s">
        <v>14174</v>
      </c>
      <c r="B6438" s="7" t="s">
        <v>48</v>
      </c>
      <c r="C6438" s="7" t="s">
        <v>15</v>
      </c>
      <c r="D6438" s="7" t="s">
        <v>22</v>
      </c>
      <c r="E6438" s="7" t="s">
        <v>35</v>
      </c>
      <c r="F6438" s="8">
        <v>45078.234027777777</v>
      </c>
      <c r="G6438" s="8">
        <v>45078.251388888886</v>
      </c>
      <c r="H6438" s="7">
        <v>25</v>
      </c>
      <c r="I6438" s="7">
        <v>54.59</v>
      </c>
      <c r="J6438" s="7">
        <v>10</v>
      </c>
      <c r="K6438" s="7">
        <v>545.9</v>
      </c>
      <c r="L6438" s="7" t="s">
        <v>18</v>
      </c>
      <c r="M6438" s="9">
        <v>4</v>
      </c>
      <c r="N6438" s="6" t="str">
        <f>IF(ev_charging_network_usage_!$I6438&lt;=10,"Low",IF(ev_charging_network_usage_!$I6438&lt;=30,"Medium","High"))</f>
        <v>High</v>
      </c>
      <c r="O6438" s="6" t="str">
        <f t="shared" si="405"/>
        <v>Medium Satisfaction</v>
      </c>
      <c r="P6438" s="6" t="str">
        <f>IF(ev_charging_network_usage_!$H6438&lt;30,"Short Charging",IF(ev_charging_network_usage_!$H6438&lt;=60,"Medium Charging","Long Charging"))</f>
        <v>Short Charging</v>
      </c>
      <c r="Q6438" s="6">
        <f t="shared" si="404"/>
        <v>3</v>
      </c>
      <c r="R6438" s="30">
        <f t="shared" si="402"/>
        <v>0.23402777777777778</v>
      </c>
      <c r="S6438" s="28">
        <f t="shared" si="403"/>
        <v>45078</v>
      </c>
      <c r="T6438" s="28"/>
    </row>
    <row r="6439" spans="1:20" ht="13.2" x14ac:dyDescent="0.25">
      <c r="A6439" s="3" t="s">
        <v>14175</v>
      </c>
      <c r="B6439" s="3" t="s">
        <v>59</v>
      </c>
      <c r="C6439" s="3" t="s">
        <v>21</v>
      </c>
      <c r="D6439" s="3" t="s">
        <v>31</v>
      </c>
      <c r="E6439" s="3" t="s">
        <v>17</v>
      </c>
      <c r="F6439" s="4">
        <v>45631.919444444444</v>
      </c>
      <c r="G6439" s="4">
        <v>45631.963194444441</v>
      </c>
      <c r="H6439" s="3">
        <v>63</v>
      </c>
      <c r="I6439" s="3">
        <v>33.08</v>
      </c>
      <c r="J6439" s="3">
        <v>15</v>
      </c>
      <c r="K6439" s="3">
        <v>496.2</v>
      </c>
      <c r="L6439" s="3" t="s">
        <v>38</v>
      </c>
      <c r="M6439" s="5">
        <v>5</v>
      </c>
      <c r="N6439" s="6" t="str">
        <f>IF(ev_charging_network_usage_!$I6439&lt;=10,"Low",IF(ev_charging_network_usage_!$I6439&lt;=30,"Medium","High"))</f>
        <v>High</v>
      </c>
      <c r="O6439" s="6" t="str">
        <f t="shared" si="405"/>
        <v>High Satisfaction</v>
      </c>
      <c r="P6439" s="6" t="str">
        <f>IF(ev_charging_network_usage_!$H6439&lt;30,"Short Charging",IF(ev_charging_network_usage_!$H6439&lt;=60,"Medium Charging","Long Charging"))</f>
        <v>Long Charging</v>
      </c>
      <c r="Q6439" s="6">
        <f t="shared" si="404"/>
        <v>1</v>
      </c>
      <c r="R6439" s="30">
        <f t="shared" si="402"/>
        <v>0.9194444444444444</v>
      </c>
      <c r="S6439" s="28">
        <f t="shared" si="403"/>
        <v>45631</v>
      </c>
      <c r="T6439" s="28"/>
    </row>
    <row r="6440" spans="1:20" ht="13.2" x14ac:dyDescent="0.25">
      <c r="A6440" s="7" t="s">
        <v>14176</v>
      </c>
      <c r="B6440" s="7" t="s">
        <v>59</v>
      </c>
      <c r="C6440" s="7" t="s">
        <v>30</v>
      </c>
      <c r="D6440" s="7" t="s">
        <v>16</v>
      </c>
      <c r="E6440" s="7" t="s">
        <v>17</v>
      </c>
      <c r="F6440" s="7" t="s">
        <v>14177</v>
      </c>
      <c r="G6440" s="7" t="s">
        <v>14178</v>
      </c>
      <c r="H6440" s="7">
        <v>82</v>
      </c>
      <c r="I6440" s="7">
        <v>41.94</v>
      </c>
      <c r="J6440" s="7">
        <v>8</v>
      </c>
      <c r="K6440" s="7">
        <v>335.52</v>
      </c>
      <c r="L6440" s="7" t="s">
        <v>38</v>
      </c>
      <c r="M6440" s="9">
        <v>1</v>
      </c>
      <c r="N6440" s="6" t="str">
        <f>IF(ev_charging_network_usage_!$I6440&lt;=10,"Low",IF(ev_charging_network_usage_!$I6440&lt;=30,"Medium","High"))</f>
        <v>High</v>
      </c>
      <c r="O6440" s="6" t="str">
        <f t="shared" si="405"/>
        <v>Low Satisfaction</v>
      </c>
      <c r="P6440" s="6" t="str">
        <f>IF(ev_charging_network_usage_!$H6440&lt;30,"Short Charging",IF(ev_charging_network_usage_!$H6440&lt;=60,"Medium Charging","Long Charging"))</f>
        <v>Long Charging</v>
      </c>
      <c r="Q6440" s="6">
        <f t="shared" si="404"/>
        <v>2</v>
      </c>
      <c r="R6440" s="30">
        <f t="shared" si="402"/>
        <v>0.11736111111111111</v>
      </c>
      <c r="S6440" s="28">
        <f t="shared" si="403"/>
        <v>44999</v>
      </c>
      <c r="T6440" s="28"/>
    </row>
    <row r="6441" spans="1:20" ht="13.2" x14ac:dyDescent="0.25">
      <c r="A6441" s="3" t="s">
        <v>14179</v>
      </c>
      <c r="B6441" s="3" t="s">
        <v>29</v>
      </c>
      <c r="C6441" s="3" t="s">
        <v>30</v>
      </c>
      <c r="D6441" s="3" t="s">
        <v>16</v>
      </c>
      <c r="E6441" s="3" t="s">
        <v>17</v>
      </c>
      <c r="F6441" s="4">
        <v>45451.840277777781</v>
      </c>
      <c r="G6441" s="4">
        <v>45451.904861111114</v>
      </c>
      <c r="H6441" s="3">
        <v>93</v>
      </c>
      <c r="I6441" s="3">
        <v>38.380000000000003</v>
      </c>
      <c r="J6441" s="3">
        <v>8</v>
      </c>
      <c r="K6441" s="3">
        <v>307.04000000000002</v>
      </c>
      <c r="L6441" s="3" t="s">
        <v>38</v>
      </c>
      <c r="M6441" s="5">
        <v>3</v>
      </c>
      <c r="N6441" s="6" t="str">
        <f>IF(ev_charging_network_usage_!$I6441&lt;=10,"Low",IF(ev_charging_network_usage_!$I6441&lt;=30,"Medium","High"))</f>
        <v>High</v>
      </c>
      <c r="O6441" s="6" t="str">
        <f t="shared" si="405"/>
        <v>Medium Satisfaction</v>
      </c>
      <c r="P6441" s="6" t="str">
        <f>IF(ev_charging_network_usage_!$H6441&lt;30,"Short Charging",IF(ev_charging_network_usage_!$H6441&lt;=60,"Medium Charging","Long Charging"))</f>
        <v>Long Charging</v>
      </c>
      <c r="Q6441" s="6">
        <f t="shared" si="404"/>
        <v>2</v>
      </c>
      <c r="R6441" s="30">
        <f t="shared" si="402"/>
        <v>0.84027777777777779</v>
      </c>
      <c r="S6441" s="28">
        <f t="shared" si="403"/>
        <v>45451</v>
      </c>
      <c r="T6441" s="28"/>
    </row>
    <row r="6442" spans="1:20" ht="13.2" x14ac:dyDescent="0.25">
      <c r="A6442" s="7" t="s">
        <v>14180</v>
      </c>
      <c r="B6442" s="7" t="s">
        <v>55</v>
      </c>
      <c r="C6442" s="7" t="s">
        <v>30</v>
      </c>
      <c r="D6442" s="7" t="s">
        <v>16</v>
      </c>
      <c r="E6442" s="7" t="s">
        <v>35</v>
      </c>
      <c r="F6442" s="8">
        <v>45417.584722222222</v>
      </c>
      <c r="G6442" s="8">
        <v>45417.597916666666</v>
      </c>
      <c r="H6442" s="7">
        <v>19</v>
      </c>
      <c r="I6442" s="7">
        <v>54.44</v>
      </c>
      <c r="J6442" s="7">
        <v>10</v>
      </c>
      <c r="K6442" s="7">
        <v>544.4</v>
      </c>
      <c r="L6442" s="7" t="s">
        <v>27</v>
      </c>
      <c r="M6442" s="9">
        <v>4</v>
      </c>
      <c r="N6442" s="6" t="str">
        <f>IF(ev_charging_network_usage_!$I6442&lt;=10,"Low",IF(ev_charging_network_usage_!$I6442&lt;=30,"Medium","High"))</f>
        <v>High</v>
      </c>
      <c r="O6442" s="6" t="str">
        <f t="shared" si="405"/>
        <v>Medium Satisfaction</v>
      </c>
      <c r="P6442" s="6" t="str">
        <f>IF(ev_charging_network_usage_!$H6442&lt;30,"Short Charging",IF(ev_charging_network_usage_!$H6442&lt;=60,"Medium Charging","Long Charging"))</f>
        <v>Short Charging</v>
      </c>
      <c r="Q6442" s="6">
        <f t="shared" si="404"/>
        <v>2</v>
      </c>
      <c r="R6442" s="30">
        <f t="shared" si="402"/>
        <v>0.58472222222222225</v>
      </c>
      <c r="S6442" s="28">
        <f t="shared" si="403"/>
        <v>45417</v>
      </c>
      <c r="T6442" s="28"/>
    </row>
    <row r="6443" spans="1:20" ht="13.2" x14ac:dyDescent="0.25">
      <c r="A6443" s="3" t="s">
        <v>14181</v>
      </c>
      <c r="B6443" s="3" t="s">
        <v>43</v>
      </c>
      <c r="C6443" s="3" t="s">
        <v>15</v>
      </c>
      <c r="D6443" s="3" t="s">
        <v>34</v>
      </c>
      <c r="E6443" s="3" t="s">
        <v>35</v>
      </c>
      <c r="F6443" s="4">
        <v>45234.229166666664</v>
      </c>
      <c r="G6443" s="4">
        <v>45234.307638888888</v>
      </c>
      <c r="H6443" s="3">
        <v>113</v>
      </c>
      <c r="I6443" s="3">
        <v>42.95</v>
      </c>
      <c r="J6443" s="3">
        <v>10</v>
      </c>
      <c r="K6443" s="3">
        <v>429.5</v>
      </c>
      <c r="L6443" s="3" t="s">
        <v>23</v>
      </c>
      <c r="M6443" s="5">
        <v>1</v>
      </c>
      <c r="N6443" s="6" t="str">
        <f>IF(ev_charging_network_usage_!$I6443&lt;=10,"Low",IF(ev_charging_network_usage_!$I6443&lt;=30,"Medium","High"))</f>
        <v>High</v>
      </c>
      <c r="O6443" s="6" t="str">
        <f t="shared" si="405"/>
        <v>Low Satisfaction</v>
      </c>
      <c r="P6443" s="6" t="str">
        <f>IF(ev_charging_network_usage_!$H6443&lt;30,"Short Charging",IF(ev_charging_network_usage_!$H6443&lt;=60,"Medium Charging","Long Charging"))</f>
        <v>Long Charging</v>
      </c>
      <c r="Q6443" s="6">
        <f t="shared" si="404"/>
        <v>3</v>
      </c>
      <c r="R6443" s="30">
        <f t="shared" si="402"/>
        <v>0.22916666666666666</v>
      </c>
      <c r="S6443" s="28">
        <f t="shared" si="403"/>
        <v>45234</v>
      </c>
      <c r="T6443" s="28"/>
    </row>
    <row r="6444" spans="1:20" ht="13.2" x14ac:dyDescent="0.25">
      <c r="A6444" s="7" t="s">
        <v>14182</v>
      </c>
      <c r="B6444" s="7" t="s">
        <v>43</v>
      </c>
      <c r="C6444" s="7" t="s">
        <v>15</v>
      </c>
      <c r="D6444" s="7" t="s">
        <v>16</v>
      </c>
      <c r="E6444" s="7" t="s">
        <v>35</v>
      </c>
      <c r="F6444" s="8">
        <v>45088.380555555559</v>
      </c>
      <c r="G6444" s="8">
        <v>45088.430555555555</v>
      </c>
      <c r="H6444" s="7">
        <v>72</v>
      </c>
      <c r="I6444" s="7">
        <v>4.8899999999999997</v>
      </c>
      <c r="J6444" s="7">
        <v>10</v>
      </c>
      <c r="K6444" s="7">
        <v>48.9</v>
      </c>
      <c r="L6444" s="7" t="s">
        <v>38</v>
      </c>
      <c r="M6444" s="9">
        <v>4</v>
      </c>
      <c r="N6444" s="6" t="str">
        <f>IF(ev_charging_network_usage_!$I6444&lt;=10,"Low",IF(ev_charging_network_usage_!$I6444&lt;=30,"Medium","High"))</f>
        <v>Low</v>
      </c>
      <c r="O6444" s="6" t="str">
        <f t="shared" si="405"/>
        <v>Medium Satisfaction</v>
      </c>
      <c r="P6444" s="6" t="str">
        <f>IF(ev_charging_network_usage_!$H6444&lt;30,"Short Charging",IF(ev_charging_network_usage_!$H6444&lt;=60,"Medium Charging","Long Charging"))</f>
        <v>Long Charging</v>
      </c>
      <c r="Q6444" s="6">
        <f t="shared" si="404"/>
        <v>3</v>
      </c>
      <c r="R6444" s="30">
        <f t="shared" si="402"/>
        <v>0.38055555555555554</v>
      </c>
      <c r="S6444" s="28">
        <f t="shared" si="403"/>
        <v>45088</v>
      </c>
      <c r="T6444" s="28"/>
    </row>
    <row r="6445" spans="1:20" ht="13.2" x14ac:dyDescent="0.25">
      <c r="A6445" s="3" t="s">
        <v>14183</v>
      </c>
      <c r="B6445" s="3" t="s">
        <v>48</v>
      </c>
      <c r="C6445" s="3" t="s">
        <v>15</v>
      </c>
      <c r="D6445" s="3" t="s">
        <v>31</v>
      </c>
      <c r="E6445" s="3" t="s">
        <v>35</v>
      </c>
      <c r="F6445" s="3" t="s">
        <v>14184</v>
      </c>
      <c r="G6445" s="3" t="s">
        <v>14185</v>
      </c>
      <c r="H6445" s="3">
        <v>75</v>
      </c>
      <c r="I6445" s="3">
        <v>20.82</v>
      </c>
      <c r="J6445" s="3">
        <v>8</v>
      </c>
      <c r="K6445" s="3">
        <v>166.56</v>
      </c>
      <c r="L6445" s="3" t="s">
        <v>38</v>
      </c>
      <c r="M6445" s="5">
        <v>4</v>
      </c>
      <c r="N6445" s="6" t="str">
        <f>IF(ev_charging_network_usage_!$I6445&lt;=10,"Low",IF(ev_charging_network_usage_!$I6445&lt;=30,"Medium","High"))</f>
        <v>Medium</v>
      </c>
      <c r="O6445" s="6" t="str">
        <f t="shared" si="405"/>
        <v>Medium Satisfaction</v>
      </c>
      <c r="P6445" s="6" t="str">
        <f>IF(ev_charging_network_usage_!$H6445&lt;30,"Short Charging",IF(ev_charging_network_usage_!$H6445&lt;=60,"Medium Charging","Long Charging"))</f>
        <v>Long Charging</v>
      </c>
      <c r="Q6445" s="6">
        <f t="shared" si="404"/>
        <v>3</v>
      </c>
      <c r="R6445" s="30">
        <f t="shared" si="402"/>
        <v>0.97638888888888886</v>
      </c>
      <c r="S6445" s="28">
        <f t="shared" si="403"/>
        <v>45406</v>
      </c>
      <c r="T6445" s="28"/>
    </row>
    <row r="6446" spans="1:20" ht="13.2" x14ac:dyDescent="0.25">
      <c r="A6446" s="7" t="s">
        <v>14186</v>
      </c>
      <c r="B6446" s="7" t="s">
        <v>78</v>
      </c>
      <c r="C6446" s="7" t="s">
        <v>15</v>
      </c>
      <c r="D6446" s="7" t="s">
        <v>34</v>
      </c>
      <c r="E6446" s="7" t="s">
        <v>17</v>
      </c>
      <c r="F6446" s="7" t="s">
        <v>14187</v>
      </c>
      <c r="G6446" s="7" t="s">
        <v>14188</v>
      </c>
      <c r="H6446" s="7">
        <v>105</v>
      </c>
      <c r="I6446" s="7">
        <v>43.44</v>
      </c>
      <c r="J6446" s="7">
        <v>8</v>
      </c>
      <c r="K6446" s="7">
        <v>347.52</v>
      </c>
      <c r="L6446" s="7" t="s">
        <v>38</v>
      </c>
      <c r="M6446" s="9">
        <v>3</v>
      </c>
      <c r="N6446" s="6" t="str">
        <f>IF(ev_charging_network_usage_!$I6446&lt;=10,"Low",IF(ev_charging_network_usage_!$I6446&lt;=30,"Medium","High"))</f>
        <v>High</v>
      </c>
      <c r="O6446" s="6" t="str">
        <f t="shared" si="405"/>
        <v>Medium Satisfaction</v>
      </c>
      <c r="P6446" s="6" t="str">
        <f>IF(ev_charging_network_usage_!$H6446&lt;30,"Short Charging",IF(ev_charging_network_usage_!$H6446&lt;=60,"Medium Charging","Long Charging"))</f>
        <v>Long Charging</v>
      </c>
      <c r="Q6446" s="6">
        <f t="shared" si="404"/>
        <v>3</v>
      </c>
      <c r="R6446" s="30">
        <f t="shared" si="402"/>
        <v>0.34722222222222221</v>
      </c>
      <c r="S6446" s="28">
        <f t="shared" si="403"/>
        <v>45107</v>
      </c>
      <c r="T6446" s="28"/>
    </row>
    <row r="6447" spans="1:20" ht="13.2" x14ac:dyDescent="0.25">
      <c r="A6447" s="3" t="s">
        <v>14189</v>
      </c>
      <c r="B6447" s="3" t="s">
        <v>29</v>
      </c>
      <c r="C6447" s="3" t="s">
        <v>30</v>
      </c>
      <c r="D6447" s="3" t="s">
        <v>34</v>
      </c>
      <c r="E6447" s="3" t="s">
        <v>35</v>
      </c>
      <c r="F6447" s="3" t="s">
        <v>14190</v>
      </c>
      <c r="G6447" s="3" t="s">
        <v>14191</v>
      </c>
      <c r="H6447" s="3">
        <v>93</v>
      </c>
      <c r="I6447" s="3">
        <v>17.760000000000002</v>
      </c>
      <c r="J6447" s="3">
        <v>12</v>
      </c>
      <c r="K6447" s="3">
        <v>213.12</v>
      </c>
      <c r="L6447" s="3" t="s">
        <v>18</v>
      </c>
      <c r="M6447" s="5">
        <v>5</v>
      </c>
      <c r="N6447" s="6" t="str">
        <f>IF(ev_charging_network_usage_!$I6447&lt;=10,"Low",IF(ev_charging_network_usage_!$I6447&lt;=30,"Medium","High"))</f>
        <v>Medium</v>
      </c>
      <c r="O6447" s="6" t="str">
        <f t="shared" si="405"/>
        <v>High Satisfaction</v>
      </c>
      <c r="P6447" s="6" t="str">
        <f>IF(ev_charging_network_usage_!$H6447&lt;30,"Short Charging",IF(ev_charging_network_usage_!$H6447&lt;=60,"Medium Charging","Long Charging"))</f>
        <v>Long Charging</v>
      </c>
      <c r="Q6447" s="6">
        <f t="shared" si="404"/>
        <v>2</v>
      </c>
      <c r="R6447" s="30">
        <f t="shared" si="402"/>
        <v>0.99375000000000002</v>
      </c>
      <c r="S6447" s="28">
        <f t="shared" si="403"/>
        <v>45464</v>
      </c>
      <c r="T6447" s="28"/>
    </row>
    <row r="6448" spans="1:20" ht="13.2" x14ac:dyDescent="0.25">
      <c r="A6448" s="7" t="s">
        <v>14192</v>
      </c>
      <c r="B6448" s="7" t="s">
        <v>78</v>
      </c>
      <c r="C6448" s="7" t="s">
        <v>30</v>
      </c>
      <c r="D6448" s="7" t="s">
        <v>16</v>
      </c>
      <c r="E6448" s="7" t="s">
        <v>17</v>
      </c>
      <c r="F6448" s="8">
        <v>45051.706944444442</v>
      </c>
      <c r="G6448" s="8">
        <v>45051.776388888888</v>
      </c>
      <c r="H6448" s="7">
        <v>100</v>
      </c>
      <c r="I6448" s="7">
        <v>44.49</v>
      </c>
      <c r="J6448" s="7">
        <v>10</v>
      </c>
      <c r="K6448" s="7">
        <v>444.9</v>
      </c>
      <c r="L6448" s="7" t="s">
        <v>27</v>
      </c>
      <c r="M6448" s="9">
        <v>2</v>
      </c>
      <c r="N6448" s="6" t="str">
        <f>IF(ev_charging_network_usage_!$I6448&lt;=10,"Low",IF(ev_charging_network_usage_!$I6448&lt;=30,"Medium","High"))</f>
        <v>High</v>
      </c>
      <c r="O6448" s="6" t="str">
        <f t="shared" si="405"/>
        <v>Low Satisfaction</v>
      </c>
      <c r="P6448" s="6" t="str">
        <f>IF(ev_charging_network_usage_!$H6448&lt;30,"Short Charging",IF(ev_charging_network_usage_!$H6448&lt;=60,"Medium Charging","Long Charging"))</f>
        <v>Long Charging</v>
      </c>
      <c r="Q6448" s="6">
        <f t="shared" si="404"/>
        <v>2</v>
      </c>
      <c r="R6448" s="30">
        <f t="shared" si="402"/>
        <v>0.70694444444444449</v>
      </c>
      <c r="S6448" s="28">
        <f t="shared" si="403"/>
        <v>45051</v>
      </c>
      <c r="T6448" s="28"/>
    </row>
    <row r="6449" spans="1:20" ht="13.2" x14ac:dyDescent="0.25">
      <c r="A6449" s="3" t="s">
        <v>14193</v>
      </c>
      <c r="B6449" s="3" t="s">
        <v>29</v>
      </c>
      <c r="C6449" s="3" t="s">
        <v>21</v>
      </c>
      <c r="D6449" s="3" t="s">
        <v>31</v>
      </c>
      <c r="E6449" s="3" t="s">
        <v>35</v>
      </c>
      <c r="F6449" s="3" t="s">
        <v>14194</v>
      </c>
      <c r="G6449" s="3" t="s">
        <v>14195</v>
      </c>
      <c r="H6449" s="3">
        <v>48</v>
      </c>
      <c r="I6449" s="3">
        <v>14.27</v>
      </c>
      <c r="J6449" s="3">
        <v>15</v>
      </c>
      <c r="K6449" s="3">
        <v>214.05</v>
      </c>
      <c r="L6449" s="3" t="s">
        <v>18</v>
      </c>
      <c r="M6449" s="5">
        <v>3</v>
      </c>
      <c r="N6449" s="6" t="str">
        <f>IF(ev_charging_network_usage_!$I6449&lt;=10,"Low",IF(ev_charging_network_usage_!$I6449&lt;=30,"Medium","High"))</f>
        <v>Medium</v>
      </c>
      <c r="O6449" s="6" t="str">
        <f t="shared" si="405"/>
        <v>Medium Satisfaction</v>
      </c>
      <c r="P6449" s="6" t="str">
        <f>IF(ev_charging_network_usage_!$H6449&lt;30,"Short Charging",IF(ev_charging_network_usage_!$H6449&lt;=60,"Medium Charging","Long Charging"))</f>
        <v>Medium Charging</v>
      </c>
      <c r="Q6449" s="6">
        <f t="shared" si="404"/>
        <v>1</v>
      </c>
      <c r="R6449" s="30">
        <f t="shared" si="402"/>
        <v>0.48125000000000001</v>
      </c>
      <c r="S6449" s="28">
        <f t="shared" si="403"/>
        <v>45407</v>
      </c>
      <c r="T6449" s="28"/>
    </row>
    <row r="6450" spans="1:20" ht="13.2" x14ac:dyDescent="0.25">
      <c r="A6450" s="7" t="s">
        <v>14196</v>
      </c>
      <c r="B6450" s="7" t="s">
        <v>14</v>
      </c>
      <c r="C6450" s="7" t="s">
        <v>30</v>
      </c>
      <c r="D6450" s="7" t="s">
        <v>22</v>
      </c>
      <c r="E6450" s="7" t="s">
        <v>17</v>
      </c>
      <c r="F6450" s="7" t="s">
        <v>14197</v>
      </c>
      <c r="G6450" s="7" t="s">
        <v>14198</v>
      </c>
      <c r="H6450" s="7">
        <v>96</v>
      </c>
      <c r="I6450" s="7">
        <v>23.53</v>
      </c>
      <c r="J6450" s="7">
        <v>12</v>
      </c>
      <c r="K6450" s="7">
        <v>282.36</v>
      </c>
      <c r="L6450" s="7" t="s">
        <v>18</v>
      </c>
      <c r="M6450" s="9">
        <v>1</v>
      </c>
      <c r="N6450" s="6" t="str">
        <f>IF(ev_charging_network_usage_!$I6450&lt;=10,"Low",IF(ev_charging_network_usage_!$I6450&lt;=30,"Medium","High"))</f>
        <v>Medium</v>
      </c>
      <c r="O6450" s="6" t="str">
        <f t="shared" si="405"/>
        <v>Low Satisfaction</v>
      </c>
      <c r="P6450" s="6" t="str">
        <f>IF(ev_charging_network_usage_!$H6450&lt;30,"Short Charging",IF(ev_charging_network_usage_!$H6450&lt;=60,"Medium Charging","Long Charging"))</f>
        <v>Long Charging</v>
      </c>
      <c r="Q6450" s="6">
        <f t="shared" si="404"/>
        <v>2</v>
      </c>
      <c r="R6450" s="30">
        <f t="shared" si="402"/>
        <v>0.70833333333333337</v>
      </c>
      <c r="S6450" s="28">
        <f t="shared" si="403"/>
        <v>45495</v>
      </c>
      <c r="T6450" s="28"/>
    </row>
    <row r="6451" spans="1:20" ht="13.2" x14ac:dyDescent="0.25">
      <c r="A6451" s="3" t="s">
        <v>14199</v>
      </c>
      <c r="B6451" s="3" t="s">
        <v>20</v>
      </c>
      <c r="C6451" s="3" t="s">
        <v>30</v>
      </c>
      <c r="D6451" s="3" t="s">
        <v>31</v>
      </c>
      <c r="E6451" s="3" t="s">
        <v>35</v>
      </c>
      <c r="F6451" s="3" t="s">
        <v>14200</v>
      </c>
      <c r="G6451" s="3" t="s">
        <v>14201</v>
      </c>
      <c r="H6451" s="3">
        <v>65</v>
      </c>
      <c r="I6451" s="3">
        <v>34.909999999999997</v>
      </c>
      <c r="J6451" s="3">
        <v>12</v>
      </c>
      <c r="K6451" s="3">
        <v>418.92</v>
      </c>
      <c r="L6451" s="3" t="s">
        <v>18</v>
      </c>
      <c r="M6451" s="5">
        <v>4</v>
      </c>
      <c r="N6451" s="6" t="str">
        <f>IF(ev_charging_network_usage_!$I6451&lt;=10,"Low",IF(ev_charging_network_usage_!$I6451&lt;=30,"Medium","High"))</f>
        <v>High</v>
      </c>
      <c r="O6451" s="6" t="str">
        <f t="shared" si="405"/>
        <v>Medium Satisfaction</v>
      </c>
      <c r="P6451" s="6" t="str">
        <f>IF(ev_charging_network_usage_!$H6451&lt;30,"Short Charging",IF(ev_charging_network_usage_!$H6451&lt;=60,"Medium Charging","Long Charging"))</f>
        <v>Long Charging</v>
      </c>
      <c r="Q6451" s="6">
        <f t="shared" si="404"/>
        <v>2</v>
      </c>
      <c r="R6451" s="30">
        <f t="shared" si="402"/>
        <v>0.30902777777777779</v>
      </c>
      <c r="S6451" s="28">
        <f t="shared" si="403"/>
        <v>45196</v>
      </c>
      <c r="T6451" s="28"/>
    </row>
    <row r="6452" spans="1:20" ht="13.2" x14ac:dyDescent="0.25">
      <c r="A6452" s="7" t="s">
        <v>14202</v>
      </c>
      <c r="B6452" s="7" t="s">
        <v>14</v>
      </c>
      <c r="C6452" s="7" t="s">
        <v>15</v>
      </c>
      <c r="D6452" s="7" t="s">
        <v>31</v>
      </c>
      <c r="E6452" s="7" t="s">
        <v>35</v>
      </c>
      <c r="F6452" s="7" t="s">
        <v>14203</v>
      </c>
      <c r="G6452" s="7" t="s">
        <v>14204</v>
      </c>
      <c r="H6452" s="7">
        <v>77</v>
      </c>
      <c r="I6452" s="7">
        <v>33.909999999999997</v>
      </c>
      <c r="J6452" s="7">
        <v>8</v>
      </c>
      <c r="K6452" s="7">
        <v>271.27999999999997</v>
      </c>
      <c r="L6452" s="7" t="s">
        <v>27</v>
      </c>
      <c r="M6452" s="9">
        <v>4</v>
      </c>
      <c r="N6452" s="6" t="str">
        <f>IF(ev_charging_network_usage_!$I6452&lt;=10,"Low",IF(ev_charging_network_usage_!$I6452&lt;=30,"Medium","High"))</f>
        <v>High</v>
      </c>
      <c r="O6452" s="6" t="str">
        <f t="shared" si="405"/>
        <v>Medium Satisfaction</v>
      </c>
      <c r="P6452" s="6" t="str">
        <f>IF(ev_charging_network_usage_!$H6452&lt;30,"Short Charging",IF(ev_charging_network_usage_!$H6452&lt;=60,"Medium Charging","Long Charging"))</f>
        <v>Long Charging</v>
      </c>
      <c r="Q6452" s="6">
        <f t="shared" si="404"/>
        <v>3</v>
      </c>
      <c r="R6452" s="30">
        <f t="shared" si="402"/>
        <v>0.28333333333333333</v>
      </c>
      <c r="S6452" s="28">
        <f t="shared" si="403"/>
        <v>45008</v>
      </c>
      <c r="T6452" s="28"/>
    </row>
    <row r="6453" spans="1:20" ht="13.2" x14ac:dyDescent="0.25">
      <c r="A6453" s="3" t="s">
        <v>14205</v>
      </c>
      <c r="B6453" s="3" t="s">
        <v>48</v>
      </c>
      <c r="C6453" s="3" t="s">
        <v>30</v>
      </c>
      <c r="D6453" s="3" t="s">
        <v>31</v>
      </c>
      <c r="E6453" s="3" t="s">
        <v>35</v>
      </c>
      <c r="F6453" s="3" t="s">
        <v>14206</v>
      </c>
      <c r="G6453" s="3" t="s">
        <v>14207</v>
      </c>
      <c r="H6453" s="3">
        <v>93</v>
      </c>
      <c r="I6453" s="3">
        <v>2.96</v>
      </c>
      <c r="J6453" s="3">
        <v>8</v>
      </c>
      <c r="K6453" s="3">
        <v>23.68</v>
      </c>
      <c r="L6453" s="3" t="s">
        <v>23</v>
      </c>
      <c r="M6453" s="5">
        <v>2</v>
      </c>
      <c r="N6453" s="6" t="str">
        <f>IF(ev_charging_network_usage_!$I6453&lt;=10,"Low",IF(ev_charging_network_usage_!$I6453&lt;=30,"Medium","High"))</f>
        <v>Low</v>
      </c>
      <c r="O6453" s="6" t="str">
        <f t="shared" si="405"/>
        <v>Low Satisfaction</v>
      </c>
      <c r="P6453" s="6" t="str">
        <f>IF(ev_charging_network_usage_!$H6453&lt;30,"Short Charging",IF(ev_charging_network_usage_!$H6453&lt;=60,"Medium Charging","Long Charging"))</f>
        <v>Long Charging</v>
      </c>
      <c r="Q6453" s="6">
        <f t="shared" si="404"/>
        <v>2</v>
      </c>
      <c r="R6453" s="30">
        <f t="shared" si="402"/>
        <v>0.38958333333333334</v>
      </c>
      <c r="S6453" s="28">
        <f t="shared" si="403"/>
        <v>45306</v>
      </c>
      <c r="T6453" s="28"/>
    </row>
    <row r="6454" spans="1:20" ht="13.2" x14ac:dyDescent="0.25">
      <c r="A6454" s="7" t="s">
        <v>14208</v>
      </c>
      <c r="B6454" s="7" t="s">
        <v>43</v>
      </c>
      <c r="C6454" s="7" t="s">
        <v>30</v>
      </c>
      <c r="D6454" s="7" t="s">
        <v>31</v>
      </c>
      <c r="E6454" s="7" t="s">
        <v>17</v>
      </c>
      <c r="F6454" s="8">
        <v>45387.602777777778</v>
      </c>
      <c r="G6454" s="8">
        <v>45387.633333333331</v>
      </c>
      <c r="H6454" s="7">
        <v>44</v>
      </c>
      <c r="I6454" s="7">
        <v>48.73</v>
      </c>
      <c r="J6454" s="7">
        <v>12</v>
      </c>
      <c r="K6454" s="7">
        <v>584.76</v>
      </c>
      <c r="L6454" s="7" t="s">
        <v>27</v>
      </c>
      <c r="M6454" s="9">
        <v>1</v>
      </c>
      <c r="N6454" s="6" t="str">
        <f>IF(ev_charging_network_usage_!$I6454&lt;=10,"Low",IF(ev_charging_network_usage_!$I6454&lt;=30,"Medium","High"))</f>
        <v>High</v>
      </c>
      <c r="O6454" s="6" t="str">
        <f t="shared" si="405"/>
        <v>Low Satisfaction</v>
      </c>
      <c r="P6454" s="6" t="str">
        <f>IF(ev_charging_network_usage_!$H6454&lt;30,"Short Charging",IF(ev_charging_network_usage_!$H6454&lt;=60,"Medium Charging","Long Charging"))</f>
        <v>Medium Charging</v>
      </c>
      <c r="Q6454" s="6">
        <f t="shared" si="404"/>
        <v>2</v>
      </c>
      <c r="R6454" s="30">
        <f t="shared" si="402"/>
        <v>0.60277777777777775</v>
      </c>
      <c r="S6454" s="28">
        <f t="shared" si="403"/>
        <v>45387</v>
      </c>
      <c r="T6454" s="28"/>
    </row>
    <row r="6455" spans="1:20" ht="13.2" x14ac:dyDescent="0.25">
      <c r="A6455" s="3" t="s">
        <v>14209</v>
      </c>
      <c r="B6455" s="3" t="s">
        <v>20</v>
      </c>
      <c r="C6455" s="3" t="s">
        <v>15</v>
      </c>
      <c r="D6455" s="3" t="s">
        <v>22</v>
      </c>
      <c r="E6455" s="3" t="s">
        <v>35</v>
      </c>
      <c r="F6455" s="3" t="s">
        <v>14210</v>
      </c>
      <c r="G6455" s="3" t="s">
        <v>14211</v>
      </c>
      <c r="H6455" s="3">
        <v>53</v>
      </c>
      <c r="I6455" s="3">
        <v>35.96</v>
      </c>
      <c r="J6455" s="3">
        <v>15</v>
      </c>
      <c r="K6455" s="3">
        <v>539.4</v>
      </c>
      <c r="L6455" s="3" t="s">
        <v>18</v>
      </c>
      <c r="M6455" s="5">
        <v>5</v>
      </c>
      <c r="N6455" s="6" t="str">
        <f>IF(ev_charging_network_usage_!$I6455&lt;=10,"Low",IF(ev_charging_network_usage_!$I6455&lt;=30,"Medium","High"))</f>
        <v>High</v>
      </c>
      <c r="O6455" s="6" t="str">
        <f t="shared" si="405"/>
        <v>High Satisfaction</v>
      </c>
      <c r="P6455" s="6" t="str">
        <f>IF(ev_charging_network_usage_!$H6455&lt;30,"Short Charging",IF(ev_charging_network_usage_!$H6455&lt;=60,"Medium Charging","Long Charging"))</f>
        <v>Medium Charging</v>
      </c>
      <c r="Q6455" s="6">
        <f t="shared" si="404"/>
        <v>3</v>
      </c>
      <c r="R6455" s="30">
        <f t="shared" si="402"/>
        <v>0.43333333333333335</v>
      </c>
      <c r="S6455" s="28">
        <f t="shared" si="403"/>
        <v>44939</v>
      </c>
      <c r="T6455" s="28"/>
    </row>
    <row r="6456" spans="1:20" ht="13.2" x14ac:dyDescent="0.25">
      <c r="A6456" s="7" t="s">
        <v>14212</v>
      </c>
      <c r="B6456" s="7" t="s">
        <v>14</v>
      </c>
      <c r="C6456" s="7" t="s">
        <v>15</v>
      </c>
      <c r="D6456" s="7" t="s">
        <v>22</v>
      </c>
      <c r="E6456" s="7" t="s">
        <v>35</v>
      </c>
      <c r="F6456" s="8">
        <v>45053.684027777781</v>
      </c>
      <c r="G6456" s="8">
        <v>45053.692361111112</v>
      </c>
      <c r="H6456" s="7">
        <v>12</v>
      </c>
      <c r="I6456" s="7">
        <v>46.82</v>
      </c>
      <c r="J6456" s="7">
        <v>12</v>
      </c>
      <c r="K6456" s="7">
        <v>561.84</v>
      </c>
      <c r="L6456" s="7" t="s">
        <v>27</v>
      </c>
      <c r="M6456" s="9">
        <v>2</v>
      </c>
      <c r="N6456" s="6" t="str">
        <f>IF(ev_charging_network_usage_!$I6456&lt;=10,"Low",IF(ev_charging_network_usage_!$I6456&lt;=30,"Medium","High"))</f>
        <v>High</v>
      </c>
      <c r="O6456" s="6" t="str">
        <f t="shared" si="405"/>
        <v>Low Satisfaction</v>
      </c>
      <c r="P6456" s="6" t="str">
        <f>IF(ev_charging_network_usage_!$H6456&lt;30,"Short Charging",IF(ev_charging_network_usage_!$H6456&lt;=60,"Medium Charging","Long Charging"))</f>
        <v>Short Charging</v>
      </c>
      <c r="Q6456" s="6">
        <f t="shared" si="404"/>
        <v>3</v>
      </c>
      <c r="R6456" s="30">
        <f t="shared" si="402"/>
        <v>0.68402777777777779</v>
      </c>
      <c r="S6456" s="28">
        <f t="shared" si="403"/>
        <v>45053</v>
      </c>
      <c r="T6456" s="28"/>
    </row>
    <row r="6457" spans="1:20" ht="13.2" x14ac:dyDescent="0.25">
      <c r="A6457" s="3" t="s">
        <v>14213</v>
      </c>
      <c r="B6457" s="3" t="s">
        <v>55</v>
      </c>
      <c r="C6457" s="3" t="s">
        <v>30</v>
      </c>
      <c r="D6457" s="3" t="s">
        <v>34</v>
      </c>
      <c r="E6457" s="3" t="s">
        <v>35</v>
      </c>
      <c r="F6457" s="4">
        <v>45203.711111111108</v>
      </c>
      <c r="G6457" s="4">
        <v>45203.752083333333</v>
      </c>
      <c r="H6457" s="3">
        <v>59</v>
      </c>
      <c r="I6457" s="3">
        <v>21.75</v>
      </c>
      <c r="J6457" s="3">
        <v>12</v>
      </c>
      <c r="K6457" s="3">
        <v>261</v>
      </c>
      <c r="L6457" s="3" t="s">
        <v>38</v>
      </c>
      <c r="M6457" s="5">
        <v>3</v>
      </c>
      <c r="N6457" s="6" t="str">
        <f>IF(ev_charging_network_usage_!$I6457&lt;=10,"Low",IF(ev_charging_network_usage_!$I6457&lt;=30,"Medium","High"))</f>
        <v>Medium</v>
      </c>
      <c r="O6457" s="6" t="str">
        <f t="shared" si="405"/>
        <v>Medium Satisfaction</v>
      </c>
      <c r="P6457" s="6" t="str">
        <f>IF(ev_charging_network_usage_!$H6457&lt;30,"Short Charging",IF(ev_charging_network_usage_!$H6457&lt;=60,"Medium Charging","Long Charging"))</f>
        <v>Medium Charging</v>
      </c>
      <c r="Q6457" s="6">
        <f t="shared" si="404"/>
        <v>2</v>
      </c>
      <c r="R6457" s="30">
        <f t="shared" si="402"/>
        <v>0.71111111111111114</v>
      </c>
      <c r="S6457" s="28">
        <f t="shared" si="403"/>
        <v>45203</v>
      </c>
      <c r="T6457" s="28"/>
    </row>
    <row r="6458" spans="1:20" ht="13.2" x14ac:dyDescent="0.25">
      <c r="A6458" s="7" t="s">
        <v>14214</v>
      </c>
      <c r="B6458" s="7" t="s">
        <v>59</v>
      </c>
      <c r="C6458" s="7" t="s">
        <v>15</v>
      </c>
      <c r="D6458" s="7" t="s">
        <v>31</v>
      </c>
      <c r="E6458" s="7" t="s">
        <v>17</v>
      </c>
      <c r="F6458" s="7" t="s">
        <v>14215</v>
      </c>
      <c r="G6458" s="7" t="s">
        <v>14216</v>
      </c>
      <c r="H6458" s="7">
        <v>36</v>
      </c>
      <c r="I6458" s="7">
        <v>24.19</v>
      </c>
      <c r="J6458" s="7">
        <v>15</v>
      </c>
      <c r="K6458" s="7">
        <v>362.85</v>
      </c>
      <c r="L6458" s="7" t="s">
        <v>27</v>
      </c>
      <c r="M6458" s="9">
        <v>3</v>
      </c>
      <c r="N6458" s="6" t="str">
        <f>IF(ev_charging_network_usage_!$I6458&lt;=10,"Low",IF(ev_charging_network_usage_!$I6458&lt;=30,"Medium","High"))</f>
        <v>Medium</v>
      </c>
      <c r="O6458" s="6" t="str">
        <f t="shared" si="405"/>
        <v>Medium Satisfaction</v>
      </c>
      <c r="P6458" s="6" t="str">
        <f>IF(ev_charging_network_usage_!$H6458&lt;30,"Short Charging",IF(ev_charging_network_usage_!$H6458&lt;=60,"Medium Charging","Long Charging"))</f>
        <v>Medium Charging</v>
      </c>
      <c r="Q6458" s="6">
        <f t="shared" si="404"/>
        <v>3</v>
      </c>
      <c r="R6458" s="30">
        <f t="shared" si="402"/>
        <v>0.27708333333333335</v>
      </c>
      <c r="S6458" s="28">
        <f t="shared" si="403"/>
        <v>45626</v>
      </c>
      <c r="T6458" s="28"/>
    </row>
    <row r="6459" spans="1:20" ht="13.2" x14ac:dyDescent="0.25">
      <c r="A6459" s="3" t="s">
        <v>14217</v>
      </c>
      <c r="B6459" s="3" t="s">
        <v>78</v>
      </c>
      <c r="C6459" s="3" t="s">
        <v>21</v>
      </c>
      <c r="D6459" s="3" t="s">
        <v>34</v>
      </c>
      <c r="E6459" s="3" t="s">
        <v>17</v>
      </c>
      <c r="F6459" s="3" t="s">
        <v>14218</v>
      </c>
      <c r="G6459" s="3" t="s">
        <v>1203</v>
      </c>
      <c r="H6459" s="3">
        <v>28</v>
      </c>
      <c r="I6459" s="3">
        <v>24.7</v>
      </c>
      <c r="J6459" s="3">
        <v>8</v>
      </c>
      <c r="K6459" s="3">
        <v>197.6</v>
      </c>
      <c r="L6459" s="3" t="s">
        <v>38</v>
      </c>
      <c r="M6459" s="5">
        <v>4</v>
      </c>
      <c r="N6459" s="6" t="str">
        <f>IF(ev_charging_network_usage_!$I6459&lt;=10,"Low",IF(ev_charging_network_usage_!$I6459&lt;=30,"Medium","High"))</f>
        <v>Medium</v>
      </c>
      <c r="O6459" s="6" t="str">
        <f t="shared" si="405"/>
        <v>Medium Satisfaction</v>
      </c>
      <c r="P6459" s="6" t="str">
        <f>IF(ev_charging_network_usage_!$H6459&lt;30,"Short Charging",IF(ev_charging_network_usage_!$H6459&lt;=60,"Medium Charging","Long Charging"))</f>
        <v>Short Charging</v>
      </c>
      <c r="Q6459" s="6">
        <f t="shared" si="404"/>
        <v>1</v>
      </c>
      <c r="R6459" s="30">
        <f t="shared" si="402"/>
        <v>0.27291666666666664</v>
      </c>
      <c r="S6459" s="28">
        <f t="shared" si="403"/>
        <v>45441</v>
      </c>
      <c r="T6459" s="28"/>
    </row>
    <row r="6460" spans="1:20" ht="13.2" x14ac:dyDescent="0.25">
      <c r="A6460" s="7" t="s">
        <v>14219</v>
      </c>
      <c r="B6460" s="7" t="s">
        <v>20</v>
      </c>
      <c r="C6460" s="7" t="s">
        <v>21</v>
      </c>
      <c r="D6460" s="7" t="s">
        <v>34</v>
      </c>
      <c r="E6460" s="7" t="s">
        <v>17</v>
      </c>
      <c r="F6460" s="7" t="s">
        <v>14220</v>
      </c>
      <c r="G6460" s="7" t="s">
        <v>14221</v>
      </c>
      <c r="H6460" s="7">
        <v>39</v>
      </c>
      <c r="I6460" s="7">
        <v>49.11</v>
      </c>
      <c r="J6460" s="7">
        <v>10</v>
      </c>
      <c r="K6460" s="7">
        <v>491.1</v>
      </c>
      <c r="L6460" s="7" t="s">
        <v>18</v>
      </c>
      <c r="M6460" s="9">
        <v>4</v>
      </c>
      <c r="N6460" s="6" t="str">
        <f>IF(ev_charging_network_usage_!$I6460&lt;=10,"Low",IF(ev_charging_network_usage_!$I6460&lt;=30,"Medium","High"))</f>
        <v>High</v>
      </c>
      <c r="O6460" s="6" t="str">
        <f t="shared" si="405"/>
        <v>Medium Satisfaction</v>
      </c>
      <c r="P6460" s="6" t="str">
        <f>IF(ev_charging_network_usage_!$H6460&lt;30,"Short Charging",IF(ev_charging_network_usage_!$H6460&lt;=60,"Medium Charging","Long Charging"))</f>
        <v>Medium Charging</v>
      </c>
      <c r="Q6460" s="6">
        <f t="shared" si="404"/>
        <v>1</v>
      </c>
      <c r="R6460" s="30">
        <f t="shared" si="402"/>
        <v>0.86111111111111116</v>
      </c>
      <c r="S6460" s="28">
        <f t="shared" si="403"/>
        <v>45407</v>
      </c>
      <c r="T6460" s="28"/>
    </row>
    <row r="6461" spans="1:20" ht="13.2" x14ac:dyDescent="0.25">
      <c r="A6461" s="3" t="s">
        <v>14222</v>
      </c>
      <c r="B6461" s="3" t="s">
        <v>55</v>
      </c>
      <c r="C6461" s="3" t="s">
        <v>21</v>
      </c>
      <c r="D6461" s="3" t="s">
        <v>34</v>
      </c>
      <c r="E6461" s="3" t="s">
        <v>17</v>
      </c>
      <c r="F6461" s="3" t="s">
        <v>14223</v>
      </c>
      <c r="G6461" s="3" t="s">
        <v>14224</v>
      </c>
      <c r="H6461" s="3">
        <v>22</v>
      </c>
      <c r="I6461" s="3">
        <v>25.98</v>
      </c>
      <c r="J6461" s="3">
        <v>10</v>
      </c>
      <c r="K6461" s="3">
        <v>259.8</v>
      </c>
      <c r="L6461" s="3" t="s">
        <v>38</v>
      </c>
      <c r="M6461" s="5">
        <v>4</v>
      </c>
      <c r="N6461" s="6" t="str">
        <f>IF(ev_charging_network_usage_!$I6461&lt;=10,"Low",IF(ev_charging_network_usage_!$I6461&lt;=30,"Medium","High"))</f>
        <v>Medium</v>
      </c>
      <c r="O6461" s="6" t="str">
        <f t="shared" si="405"/>
        <v>Medium Satisfaction</v>
      </c>
      <c r="P6461" s="6" t="str">
        <f>IF(ev_charging_network_usage_!$H6461&lt;30,"Short Charging",IF(ev_charging_network_usage_!$H6461&lt;=60,"Medium Charging","Long Charging"))</f>
        <v>Short Charging</v>
      </c>
      <c r="Q6461" s="6">
        <f t="shared" si="404"/>
        <v>1</v>
      </c>
      <c r="R6461" s="30">
        <f t="shared" si="402"/>
        <v>0.58611111111111114</v>
      </c>
      <c r="S6461" s="28">
        <f t="shared" si="403"/>
        <v>45158</v>
      </c>
      <c r="T6461" s="28"/>
    </row>
    <row r="6462" spans="1:20" ht="13.2" x14ac:dyDescent="0.25">
      <c r="A6462" s="7" t="s">
        <v>14225</v>
      </c>
      <c r="B6462" s="7" t="s">
        <v>78</v>
      </c>
      <c r="C6462" s="7" t="s">
        <v>21</v>
      </c>
      <c r="D6462" s="7" t="s">
        <v>16</v>
      </c>
      <c r="E6462" s="7" t="s">
        <v>17</v>
      </c>
      <c r="F6462" s="7" t="s">
        <v>14226</v>
      </c>
      <c r="G6462" s="7" t="s">
        <v>14227</v>
      </c>
      <c r="H6462" s="7">
        <v>44</v>
      </c>
      <c r="I6462" s="7">
        <v>55.17</v>
      </c>
      <c r="J6462" s="7">
        <v>8</v>
      </c>
      <c r="K6462" s="7">
        <v>441.36</v>
      </c>
      <c r="L6462" s="7" t="s">
        <v>18</v>
      </c>
      <c r="M6462" s="9">
        <v>5</v>
      </c>
      <c r="N6462" s="6" t="str">
        <f>IF(ev_charging_network_usage_!$I6462&lt;=10,"Low",IF(ev_charging_network_usage_!$I6462&lt;=30,"Medium","High"))</f>
        <v>High</v>
      </c>
      <c r="O6462" s="6" t="str">
        <f t="shared" si="405"/>
        <v>High Satisfaction</v>
      </c>
      <c r="P6462" s="6" t="str">
        <f>IF(ev_charging_network_usage_!$H6462&lt;30,"Short Charging",IF(ev_charging_network_usage_!$H6462&lt;=60,"Medium Charging","Long Charging"))</f>
        <v>Medium Charging</v>
      </c>
      <c r="Q6462" s="6">
        <f t="shared" si="404"/>
        <v>1</v>
      </c>
      <c r="R6462" s="30">
        <f t="shared" si="402"/>
        <v>0.32361111111111113</v>
      </c>
      <c r="S6462" s="28">
        <f t="shared" si="403"/>
        <v>45486</v>
      </c>
      <c r="T6462" s="28"/>
    </row>
    <row r="6463" spans="1:20" ht="13.2" x14ac:dyDescent="0.25">
      <c r="A6463" s="3" t="s">
        <v>14228</v>
      </c>
      <c r="B6463" s="3" t="s">
        <v>14</v>
      </c>
      <c r="C6463" s="3" t="s">
        <v>21</v>
      </c>
      <c r="D6463" s="3" t="s">
        <v>34</v>
      </c>
      <c r="E6463" s="3" t="s">
        <v>17</v>
      </c>
      <c r="F6463" s="4">
        <v>45234.242361111108</v>
      </c>
      <c r="G6463" s="4">
        <v>45234.3125</v>
      </c>
      <c r="H6463" s="3">
        <v>101</v>
      </c>
      <c r="I6463" s="3">
        <v>12.71</v>
      </c>
      <c r="J6463" s="3">
        <v>8</v>
      </c>
      <c r="K6463" s="3">
        <v>101.68</v>
      </c>
      <c r="L6463" s="3" t="s">
        <v>38</v>
      </c>
      <c r="M6463" s="5">
        <v>2</v>
      </c>
      <c r="N6463" s="6" t="str">
        <f>IF(ev_charging_network_usage_!$I6463&lt;=10,"Low",IF(ev_charging_network_usage_!$I6463&lt;=30,"Medium","High"))</f>
        <v>Medium</v>
      </c>
      <c r="O6463" s="6" t="str">
        <f t="shared" si="405"/>
        <v>Low Satisfaction</v>
      </c>
      <c r="P6463" s="6" t="str">
        <f>IF(ev_charging_network_usage_!$H6463&lt;30,"Short Charging",IF(ev_charging_network_usage_!$H6463&lt;=60,"Medium Charging","Long Charging"))</f>
        <v>Long Charging</v>
      </c>
      <c r="Q6463" s="6">
        <f t="shared" si="404"/>
        <v>1</v>
      </c>
      <c r="R6463" s="30">
        <f t="shared" si="402"/>
        <v>0.24236111111111111</v>
      </c>
      <c r="S6463" s="28">
        <f t="shared" si="403"/>
        <v>45234</v>
      </c>
      <c r="T6463" s="28"/>
    </row>
    <row r="6464" spans="1:20" ht="13.2" x14ac:dyDescent="0.25">
      <c r="A6464" s="7" t="s">
        <v>14229</v>
      </c>
      <c r="B6464" s="7" t="s">
        <v>59</v>
      </c>
      <c r="C6464" s="7" t="s">
        <v>30</v>
      </c>
      <c r="D6464" s="7" t="s">
        <v>34</v>
      </c>
      <c r="E6464" s="7" t="s">
        <v>35</v>
      </c>
      <c r="F6464" s="7" t="s">
        <v>14230</v>
      </c>
      <c r="G6464" s="7" t="s">
        <v>14231</v>
      </c>
      <c r="H6464" s="7">
        <v>87</v>
      </c>
      <c r="I6464" s="7">
        <v>27.73</v>
      </c>
      <c r="J6464" s="7">
        <v>10</v>
      </c>
      <c r="K6464" s="7">
        <v>277.3</v>
      </c>
      <c r="L6464" s="7" t="s">
        <v>23</v>
      </c>
      <c r="M6464" s="9">
        <v>2</v>
      </c>
      <c r="N6464" s="6" t="str">
        <f>IF(ev_charging_network_usage_!$I6464&lt;=10,"Low",IF(ev_charging_network_usage_!$I6464&lt;=30,"Medium","High"))</f>
        <v>Medium</v>
      </c>
      <c r="O6464" s="6" t="str">
        <f t="shared" si="405"/>
        <v>Low Satisfaction</v>
      </c>
      <c r="P6464" s="6" t="str">
        <f>IF(ev_charging_network_usage_!$H6464&lt;30,"Short Charging",IF(ev_charging_network_usage_!$H6464&lt;=60,"Medium Charging","Long Charging"))</f>
        <v>Long Charging</v>
      </c>
      <c r="Q6464" s="6">
        <f t="shared" si="404"/>
        <v>2</v>
      </c>
      <c r="R6464" s="30">
        <f t="shared" si="402"/>
        <v>0.97569444444444442</v>
      </c>
      <c r="S6464" s="28">
        <f t="shared" si="403"/>
        <v>45319</v>
      </c>
      <c r="T6464" s="28"/>
    </row>
    <row r="6465" spans="1:20" ht="13.2" x14ac:dyDescent="0.25">
      <c r="A6465" s="3" t="s">
        <v>14232</v>
      </c>
      <c r="B6465" s="3" t="s">
        <v>78</v>
      </c>
      <c r="C6465" s="3" t="s">
        <v>30</v>
      </c>
      <c r="D6465" s="3" t="s">
        <v>22</v>
      </c>
      <c r="E6465" s="3" t="s">
        <v>17</v>
      </c>
      <c r="F6465" s="3" t="s">
        <v>14233</v>
      </c>
      <c r="G6465" s="3" t="s">
        <v>14234</v>
      </c>
      <c r="H6465" s="3">
        <v>17</v>
      </c>
      <c r="I6465" s="3">
        <v>13.72</v>
      </c>
      <c r="J6465" s="3">
        <v>10</v>
      </c>
      <c r="K6465" s="3">
        <v>137.19999999999999</v>
      </c>
      <c r="L6465" s="3" t="s">
        <v>27</v>
      </c>
      <c r="M6465" s="5">
        <v>4</v>
      </c>
      <c r="N6465" s="6" t="str">
        <f>IF(ev_charging_network_usage_!$I6465&lt;=10,"Low",IF(ev_charging_network_usage_!$I6465&lt;=30,"Medium","High"))</f>
        <v>Medium</v>
      </c>
      <c r="O6465" s="6" t="str">
        <f t="shared" si="405"/>
        <v>Medium Satisfaction</v>
      </c>
      <c r="P6465" s="6" t="str">
        <f>IF(ev_charging_network_usage_!$H6465&lt;30,"Short Charging",IF(ev_charging_network_usage_!$H6465&lt;=60,"Medium Charging","Long Charging"))</f>
        <v>Short Charging</v>
      </c>
      <c r="Q6465" s="6">
        <f t="shared" si="404"/>
        <v>2</v>
      </c>
      <c r="R6465" s="30">
        <f t="shared" si="402"/>
        <v>0.65208333333333335</v>
      </c>
      <c r="S6465" s="28">
        <f t="shared" si="403"/>
        <v>45595</v>
      </c>
      <c r="T6465" s="28"/>
    </row>
    <row r="6466" spans="1:20" ht="13.2" x14ac:dyDescent="0.25">
      <c r="A6466" s="7" t="s">
        <v>14235</v>
      </c>
      <c r="B6466" s="7" t="s">
        <v>29</v>
      </c>
      <c r="C6466" s="7" t="s">
        <v>21</v>
      </c>
      <c r="D6466" s="7" t="s">
        <v>16</v>
      </c>
      <c r="E6466" s="7" t="s">
        <v>17</v>
      </c>
      <c r="F6466" s="7" t="s">
        <v>14236</v>
      </c>
      <c r="G6466" s="7" t="s">
        <v>14237</v>
      </c>
      <c r="H6466" s="7">
        <v>58</v>
      </c>
      <c r="I6466" s="7">
        <v>20.67</v>
      </c>
      <c r="J6466" s="7">
        <v>10</v>
      </c>
      <c r="K6466" s="7">
        <v>206.7</v>
      </c>
      <c r="L6466" s="7" t="s">
        <v>38</v>
      </c>
      <c r="M6466" s="9">
        <v>2</v>
      </c>
      <c r="N6466" s="6" t="str">
        <f>IF(ev_charging_network_usage_!$I6466&lt;=10,"Low",IF(ev_charging_network_usage_!$I6466&lt;=30,"Medium","High"))</f>
        <v>Medium</v>
      </c>
      <c r="O6466" s="6" t="str">
        <f t="shared" si="405"/>
        <v>Low Satisfaction</v>
      </c>
      <c r="P6466" s="6" t="str">
        <f>IF(ev_charging_network_usage_!$H6466&lt;30,"Short Charging",IF(ev_charging_network_usage_!$H6466&lt;=60,"Medium Charging","Long Charging"))</f>
        <v>Medium Charging</v>
      </c>
      <c r="Q6466" s="6">
        <f t="shared" si="404"/>
        <v>1</v>
      </c>
      <c r="R6466" s="30">
        <f t="shared" ref="R6466:R6502" si="406">TIME(HOUR(F6466),MINUTE(F6466),SECOND(F6466))</f>
        <v>0.93611111111111112</v>
      </c>
      <c r="S6466" s="28">
        <f t="shared" ref="S6466:S6502" si="407">DATE(YEAR(F6466),MONTH(F6466),DAY(F6466))</f>
        <v>45183</v>
      </c>
      <c r="T6466" s="28"/>
    </row>
    <row r="6467" spans="1:20" ht="13.2" x14ac:dyDescent="0.25">
      <c r="A6467" s="3" t="s">
        <v>14238</v>
      </c>
      <c r="B6467" s="3" t="s">
        <v>48</v>
      </c>
      <c r="C6467" s="3" t="s">
        <v>21</v>
      </c>
      <c r="D6467" s="3" t="s">
        <v>16</v>
      </c>
      <c r="E6467" s="3" t="s">
        <v>35</v>
      </c>
      <c r="F6467" s="4">
        <v>45632.256944444445</v>
      </c>
      <c r="G6467" s="4">
        <v>45632.322916666664</v>
      </c>
      <c r="H6467" s="3">
        <v>95</v>
      </c>
      <c r="I6467" s="3">
        <v>57.07</v>
      </c>
      <c r="J6467" s="3">
        <v>10</v>
      </c>
      <c r="K6467" s="3">
        <v>570.70000000000005</v>
      </c>
      <c r="L6467" s="3" t="s">
        <v>23</v>
      </c>
      <c r="M6467" s="5">
        <v>4</v>
      </c>
      <c r="N6467" s="6" t="str">
        <f>IF(ev_charging_network_usage_!$I6467&lt;=10,"Low",IF(ev_charging_network_usage_!$I6467&lt;=30,"Medium","High"))</f>
        <v>High</v>
      </c>
      <c r="O6467" s="6" t="str">
        <f t="shared" si="405"/>
        <v>Medium Satisfaction</v>
      </c>
      <c r="P6467" s="6" t="str">
        <f>IF(ev_charging_network_usage_!$H6467&lt;30,"Short Charging",IF(ev_charging_network_usage_!$H6467&lt;=60,"Medium Charging","Long Charging"))</f>
        <v>Long Charging</v>
      </c>
      <c r="Q6467" s="6">
        <f t="shared" ref="Q6467:Q6502" si="408">IF(C6467="Fast Charger",1,IF(C6467="Standard Charger",2,IF(C6467="Super Fast Charger",3,"")))</f>
        <v>1</v>
      </c>
      <c r="R6467" s="30">
        <f t="shared" si="406"/>
        <v>0.25694444444444442</v>
      </c>
      <c r="S6467" s="28">
        <f t="shared" si="407"/>
        <v>45632</v>
      </c>
      <c r="T6467" s="28"/>
    </row>
    <row r="6468" spans="1:20" ht="13.2" x14ac:dyDescent="0.25">
      <c r="A6468" s="7" t="s">
        <v>14239</v>
      </c>
      <c r="B6468" s="7" t="s">
        <v>43</v>
      </c>
      <c r="C6468" s="7" t="s">
        <v>15</v>
      </c>
      <c r="D6468" s="7" t="s">
        <v>22</v>
      </c>
      <c r="E6468" s="7" t="s">
        <v>35</v>
      </c>
      <c r="F6468" s="7" t="s">
        <v>14240</v>
      </c>
      <c r="G6468" s="7" t="s">
        <v>14241</v>
      </c>
      <c r="H6468" s="7">
        <v>24</v>
      </c>
      <c r="I6468" s="7">
        <v>10.98</v>
      </c>
      <c r="J6468" s="7">
        <v>12</v>
      </c>
      <c r="K6468" s="7">
        <v>131.76</v>
      </c>
      <c r="L6468" s="7" t="s">
        <v>18</v>
      </c>
      <c r="M6468" s="9">
        <v>1</v>
      </c>
      <c r="N6468" s="6" t="str">
        <f>IF(ev_charging_network_usage_!$I6468&lt;=10,"Low",IF(ev_charging_network_usage_!$I6468&lt;=30,"Medium","High"))</f>
        <v>Medium</v>
      </c>
      <c r="O6468" s="6" t="str">
        <f t="shared" ref="O6468:O6502" si="409">IF(M6468&lt;=2,"Low Satisfaction",IF(M6468&lt;=4,"Medium Satisfaction","High Satisfaction"))</f>
        <v>Low Satisfaction</v>
      </c>
      <c r="P6468" s="6" t="str">
        <f>IF(ev_charging_network_usage_!$H6468&lt;30,"Short Charging",IF(ev_charging_network_usage_!$H6468&lt;=60,"Medium Charging","Long Charging"))</f>
        <v>Short Charging</v>
      </c>
      <c r="Q6468" s="6">
        <f t="shared" si="408"/>
        <v>3</v>
      </c>
      <c r="R6468" s="30">
        <f t="shared" si="406"/>
        <v>0.59444444444444444</v>
      </c>
      <c r="S6468" s="28">
        <f t="shared" si="407"/>
        <v>45069</v>
      </c>
      <c r="T6468" s="28"/>
    </row>
    <row r="6469" spans="1:20" ht="13.2" x14ac:dyDescent="0.25">
      <c r="A6469" s="3" t="s">
        <v>14242</v>
      </c>
      <c r="B6469" s="3" t="s">
        <v>48</v>
      </c>
      <c r="C6469" s="3" t="s">
        <v>30</v>
      </c>
      <c r="D6469" s="3" t="s">
        <v>31</v>
      </c>
      <c r="E6469" s="3" t="s">
        <v>17</v>
      </c>
      <c r="F6469" s="3" t="s">
        <v>14243</v>
      </c>
      <c r="G6469" s="3" t="s">
        <v>14244</v>
      </c>
      <c r="H6469" s="3">
        <v>44</v>
      </c>
      <c r="I6469" s="3">
        <v>42.62</v>
      </c>
      <c r="J6469" s="3">
        <v>10</v>
      </c>
      <c r="K6469" s="3">
        <v>426.2</v>
      </c>
      <c r="L6469" s="3" t="s">
        <v>38</v>
      </c>
      <c r="M6469" s="5">
        <v>1</v>
      </c>
      <c r="N6469" s="6" t="str">
        <f>IF(ev_charging_network_usage_!$I6469&lt;=10,"Low",IF(ev_charging_network_usage_!$I6469&lt;=30,"Medium","High"))</f>
        <v>High</v>
      </c>
      <c r="O6469" s="6" t="str">
        <f t="shared" si="409"/>
        <v>Low Satisfaction</v>
      </c>
      <c r="P6469" s="6" t="str">
        <f>IF(ev_charging_network_usage_!$H6469&lt;30,"Short Charging",IF(ev_charging_network_usage_!$H6469&lt;=60,"Medium Charging","Long Charging"))</f>
        <v>Medium Charging</v>
      </c>
      <c r="Q6469" s="6">
        <f t="shared" si="408"/>
        <v>2</v>
      </c>
      <c r="R6469" s="30">
        <f t="shared" si="406"/>
        <v>0.40416666666666667</v>
      </c>
      <c r="S6469" s="28">
        <f t="shared" si="407"/>
        <v>45586</v>
      </c>
      <c r="T6469" s="28"/>
    </row>
    <row r="6470" spans="1:20" ht="13.2" x14ac:dyDescent="0.25">
      <c r="A6470" s="7" t="s">
        <v>14245</v>
      </c>
      <c r="B6470" s="7" t="s">
        <v>14</v>
      </c>
      <c r="C6470" s="7" t="s">
        <v>21</v>
      </c>
      <c r="D6470" s="7" t="s">
        <v>22</v>
      </c>
      <c r="E6470" s="7" t="s">
        <v>17</v>
      </c>
      <c r="F6470" s="7" t="s">
        <v>14246</v>
      </c>
      <c r="G6470" s="7" t="s">
        <v>14247</v>
      </c>
      <c r="H6470" s="7">
        <v>37</v>
      </c>
      <c r="I6470" s="7">
        <v>6.27</v>
      </c>
      <c r="J6470" s="7">
        <v>12</v>
      </c>
      <c r="K6470" s="7">
        <v>75.239999999999995</v>
      </c>
      <c r="L6470" s="7" t="s">
        <v>23</v>
      </c>
      <c r="M6470" s="9">
        <v>2</v>
      </c>
      <c r="N6470" s="6" t="str">
        <f>IF(ev_charging_network_usage_!$I6470&lt;=10,"Low",IF(ev_charging_network_usage_!$I6470&lt;=30,"Medium","High"))</f>
        <v>Low</v>
      </c>
      <c r="O6470" s="6" t="str">
        <f t="shared" si="409"/>
        <v>Low Satisfaction</v>
      </c>
      <c r="P6470" s="6" t="str">
        <f>IF(ev_charging_network_usage_!$H6470&lt;30,"Short Charging",IF(ev_charging_network_usage_!$H6470&lt;=60,"Medium Charging","Long Charging"))</f>
        <v>Medium Charging</v>
      </c>
      <c r="Q6470" s="6">
        <f t="shared" si="408"/>
        <v>1</v>
      </c>
      <c r="R6470" s="30">
        <f t="shared" si="406"/>
        <v>0.79652777777777772</v>
      </c>
      <c r="S6470" s="28">
        <f t="shared" si="407"/>
        <v>45097</v>
      </c>
      <c r="T6470" s="28"/>
    </row>
    <row r="6471" spans="1:20" ht="13.2" x14ac:dyDescent="0.25">
      <c r="A6471" s="3" t="s">
        <v>14248</v>
      </c>
      <c r="B6471" s="3" t="s">
        <v>59</v>
      </c>
      <c r="C6471" s="3" t="s">
        <v>21</v>
      </c>
      <c r="D6471" s="3" t="s">
        <v>22</v>
      </c>
      <c r="E6471" s="3" t="s">
        <v>35</v>
      </c>
      <c r="F6471" s="3" t="s">
        <v>14249</v>
      </c>
      <c r="G6471" s="3" t="s">
        <v>14250</v>
      </c>
      <c r="H6471" s="3">
        <v>108</v>
      </c>
      <c r="I6471" s="3">
        <v>30.32</v>
      </c>
      <c r="J6471" s="3">
        <v>15</v>
      </c>
      <c r="K6471" s="3">
        <v>454.8</v>
      </c>
      <c r="L6471" s="3" t="s">
        <v>38</v>
      </c>
      <c r="M6471" s="5">
        <v>2</v>
      </c>
      <c r="N6471" s="6" t="str">
        <f>IF(ev_charging_network_usage_!$I6471&lt;=10,"Low",IF(ev_charging_network_usage_!$I6471&lt;=30,"Medium","High"))</f>
        <v>High</v>
      </c>
      <c r="O6471" s="6" t="str">
        <f t="shared" si="409"/>
        <v>Low Satisfaction</v>
      </c>
      <c r="P6471" s="6" t="str">
        <f>IF(ev_charging_network_usage_!$H6471&lt;30,"Short Charging",IF(ev_charging_network_usage_!$H6471&lt;=60,"Medium Charging","Long Charging"))</f>
        <v>Long Charging</v>
      </c>
      <c r="Q6471" s="6">
        <f t="shared" si="408"/>
        <v>1</v>
      </c>
      <c r="R6471" s="30">
        <f t="shared" si="406"/>
        <v>0.44236111111111109</v>
      </c>
      <c r="S6471" s="28">
        <f t="shared" si="407"/>
        <v>44953</v>
      </c>
      <c r="T6471" s="28"/>
    </row>
    <row r="6472" spans="1:20" ht="13.2" x14ac:dyDescent="0.25">
      <c r="A6472" s="7" t="s">
        <v>14251</v>
      </c>
      <c r="B6472" s="7" t="s">
        <v>29</v>
      </c>
      <c r="C6472" s="7" t="s">
        <v>21</v>
      </c>
      <c r="D6472" s="7" t="s">
        <v>34</v>
      </c>
      <c r="E6472" s="7" t="s">
        <v>35</v>
      </c>
      <c r="F6472" s="7" t="s">
        <v>14252</v>
      </c>
      <c r="G6472" s="7" t="s">
        <v>14253</v>
      </c>
      <c r="H6472" s="7">
        <v>71</v>
      </c>
      <c r="I6472" s="7">
        <v>7.04</v>
      </c>
      <c r="J6472" s="7">
        <v>12</v>
      </c>
      <c r="K6472" s="7">
        <v>84.48</v>
      </c>
      <c r="L6472" s="7" t="s">
        <v>38</v>
      </c>
      <c r="M6472" s="9">
        <v>3</v>
      </c>
      <c r="N6472" s="6" t="str">
        <f>IF(ev_charging_network_usage_!$I6472&lt;=10,"Low",IF(ev_charging_network_usage_!$I6472&lt;=30,"Medium","High"))</f>
        <v>Low</v>
      </c>
      <c r="O6472" s="6" t="str">
        <f t="shared" si="409"/>
        <v>Medium Satisfaction</v>
      </c>
      <c r="P6472" s="6" t="str">
        <f>IF(ev_charging_network_usage_!$H6472&lt;30,"Short Charging",IF(ev_charging_network_usage_!$H6472&lt;=60,"Medium Charging","Long Charging"))</f>
        <v>Long Charging</v>
      </c>
      <c r="Q6472" s="6">
        <f t="shared" si="408"/>
        <v>1</v>
      </c>
      <c r="R6472" s="30">
        <f t="shared" si="406"/>
        <v>0.77013888888888893</v>
      </c>
      <c r="S6472" s="28">
        <f t="shared" si="407"/>
        <v>45106</v>
      </c>
      <c r="T6472" s="28"/>
    </row>
    <row r="6473" spans="1:20" ht="13.2" x14ac:dyDescent="0.25">
      <c r="A6473" s="3" t="s">
        <v>14254</v>
      </c>
      <c r="B6473" s="3" t="s">
        <v>29</v>
      </c>
      <c r="C6473" s="3" t="s">
        <v>15</v>
      </c>
      <c r="D6473" s="3" t="s">
        <v>16</v>
      </c>
      <c r="E6473" s="3" t="s">
        <v>35</v>
      </c>
      <c r="F6473" s="3" t="s">
        <v>14255</v>
      </c>
      <c r="G6473" s="3" t="s">
        <v>14256</v>
      </c>
      <c r="H6473" s="3">
        <v>49</v>
      </c>
      <c r="I6473" s="3">
        <v>37.57</v>
      </c>
      <c r="J6473" s="3">
        <v>8</v>
      </c>
      <c r="K6473" s="3">
        <v>300.56</v>
      </c>
      <c r="L6473" s="3" t="s">
        <v>27</v>
      </c>
      <c r="M6473" s="5">
        <v>3</v>
      </c>
      <c r="N6473" s="6" t="str">
        <f>IF(ev_charging_network_usage_!$I6473&lt;=10,"Low",IF(ev_charging_network_usage_!$I6473&lt;=30,"Medium","High"))</f>
        <v>High</v>
      </c>
      <c r="O6473" s="6" t="str">
        <f t="shared" si="409"/>
        <v>Medium Satisfaction</v>
      </c>
      <c r="P6473" s="6" t="str">
        <f>IF(ev_charging_network_usage_!$H6473&lt;30,"Short Charging",IF(ev_charging_network_usage_!$H6473&lt;=60,"Medium Charging","Long Charging"))</f>
        <v>Medium Charging</v>
      </c>
      <c r="Q6473" s="6">
        <f t="shared" si="408"/>
        <v>3</v>
      </c>
      <c r="R6473" s="30">
        <f t="shared" si="406"/>
        <v>0.16944444444444445</v>
      </c>
      <c r="S6473" s="28">
        <f t="shared" si="407"/>
        <v>45556</v>
      </c>
      <c r="T6473" s="28"/>
    </row>
    <row r="6474" spans="1:20" ht="13.2" x14ac:dyDescent="0.25">
      <c r="A6474" s="7" t="s">
        <v>14257</v>
      </c>
      <c r="B6474" s="7" t="s">
        <v>20</v>
      </c>
      <c r="C6474" s="7" t="s">
        <v>15</v>
      </c>
      <c r="D6474" s="7" t="s">
        <v>31</v>
      </c>
      <c r="E6474" s="7" t="s">
        <v>17</v>
      </c>
      <c r="F6474" s="7" t="s">
        <v>14258</v>
      </c>
      <c r="G6474" s="7" t="s">
        <v>14259</v>
      </c>
      <c r="H6474" s="7">
        <v>75</v>
      </c>
      <c r="I6474" s="7">
        <v>5.56</v>
      </c>
      <c r="J6474" s="7">
        <v>10</v>
      </c>
      <c r="K6474" s="7">
        <v>55.6</v>
      </c>
      <c r="L6474" s="7" t="s">
        <v>38</v>
      </c>
      <c r="M6474" s="9">
        <v>4</v>
      </c>
      <c r="N6474" s="6" t="str">
        <f>IF(ev_charging_network_usage_!$I6474&lt;=10,"Low",IF(ev_charging_network_usage_!$I6474&lt;=30,"Medium","High"))</f>
        <v>Low</v>
      </c>
      <c r="O6474" s="6" t="str">
        <f t="shared" si="409"/>
        <v>Medium Satisfaction</v>
      </c>
      <c r="P6474" s="6" t="str">
        <f>IF(ev_charging_network_usage_!$H6474&lt;30,"Short Charging",IF(ev_charging_network_usage_!$H6474&lt;=60,"Medium Charging","Long Charging"))</f>
        <v>Long Charging</v>
      </c>
      <c r="Q6474" s="6">
        <f t="shared" si="408"/>
        <v>3</v>
      </c>
      <c r="R6474" s="30">
        <f t="shared" si="406"/>
        <v>0.6333333333333333</v>
      </c>
      <c r="S6474" s="28">
        <f t="shared" si="407"/>
        <v>45316</v>
      </c>
      <c r="T6474" s="28"/>
    </row>
    <row r="6475" spans="1:20" ht="13.2" x14ac:dyDescent="0.25">
      <c r="A6475" s="3" t="s">
        <v>14260</v>
      </c>
      <c r="B6475" s="3" t="s">
        <v>14</v>
      </c>
      <c r="C6475" s="3" t="s">
        <v>30</v>
      </c>
      <c r="D6475" s="3" t="s">
        <v>16</v>
      </c>
      <c r="E6475" s="3" t="s">
        <v>17</v>
      </c>
      <c r="F6475" s="4">
        <v>45296.618750000001</v>
      </c>
      <c r="G6475" s="4">
        <v>45296.694444444445</v>
      </c>
      <c r="H6475" s="3">
        <v>109</v>
      </c>
      <c r="I6475" s="3">
        <v>17.48</v>
      </c>
      <c r="J6475" s="3">
        <v>12</v>
      </c>
      <c r="K6475" s="3">
        <v>209.76</v>
      </c>
      <c r="L6475" s="3" t="s">
        <v>38</v>
      </c>
      <c r="M6475" s="5">
        <v>2</v>
      </c>
      <c r="N6475" s="6" t="str">
        <f>IF(ev_charging_network_usage_!$I6475&lt;=10,"Low",IF(ev_charging_network_usage_!$I6475&lt;=30,"Medium","High"))</f>
        <v>Medium</v>
      </c>
      <c r="O6475" s="6" t="str">
        <f t="shared" si="409"/>
        <v>Low Satisfaction</v>
      </c>
      <c r="P6475" s="6" t="str">
        <f>IF(ev_charging_network_usage_!$H6475&lt;30,"Short Charging",IF(ev_charging_network_usage_!$H6475&lt;=60,"Medium Charging","Long Charging"))</f>
        <v>Long Charging</v>
      </c>
      <c r="Q6475" s="6">
        <f t="shared" si="408"/>
        <v>2</v>
      </c>
      <c r="R6475" s="30">
        <f t="shared" si="406"/>
        <v>0.61875000000000002</v>
      </c>
      <c r="S6475" s="28">
        <f t="shared" si="407"/>
        <v>45296</v>
      </c>
      <c r="T6475" s="28"/>
    </row>
    <row r="6476" spans="1:20" ht="13.2" x14ac:dyDescent="0.25">
      <c r="A6476" s="7" t="s">
        <v>14261</v>
      </c>
      <c r="B6476" s="7" t="s">
        <v>43</v>
      </c>
      <c r="C6476" s="7" t="s">
        <v>30</v>
      </c>
      <c r="D6476" s="7" t="s">
        <v>22</v>
      </c>
      <c r="E6476" s="7" t="s">
        <v>35</v>
      </c>
      <c r="F6476" s="7" t="s">
        <v>14262</v>
      </c>
      <c r="G6476" s="7" t="s">
        <v>14263</v>
      </c>
      <c r="H6476" s="7">
        <v>102</v>
      </c>
      <c r="I6476" s="7">
        <v>41.41</v>
      </c>
      <c r="J6476" s="7">
        <v>15</v>
      </c>
      <c r="K6476" s="7">
        <v>621.15</v>
      </c>
      <c r="L6476" s="7" t="s">
        <v>18</v>
      </c>
      <c r="M6476" s="9">
        <v>3</v>
      </c>
      <c r="N6476" s="6" t="str">
        <f>IF(ev_charging_network_usage_!$I6476&lt;=10,"Low",IF(ev_charging_network_usage_!$I6476&lt;=30,"Medium","High"))</f>
        <v>High</v>
      </c>
      <c r="O6476" s="6" t="str">
        <f t="shared" si="409"/>
        <v>Medium Satisfaction</v>
      </c>
      <c r="P6476" s="6" t="str">
        <f>IF(ev_charging_network_usage_!$H6476&lt;30,"Short Charging",IF(ev_charging_network_usage_!$H6476&lt;=60,"Medium Charging","Long Charging"))</f>
        <v>Long Charging</v>
      </c>
      <c r="Q6476" s="6">
        <f t="shared" si="408"/>
        <v>2</v>
      </c>
      <c r="R6476" s="30">
        <f t="shared" si="406"/>
        <v>0.65138888888888891</v>
      </c>
      <c r="S6476" s="28">
        <f t="shared" si="407"/>
        <v>45062</v>
      </c>
      <c r="T6476" s="28"/>
    </row>
    <row r="6477" spans="1:20" ht="13.2" x14ac:dyDescent="0.25">
      <c r="A6477" s="3" t="s">
        <v>14264</v>
      </c>
      <c r="B6477" s="3" t="s">
        <v>14</v>
      </c>
      <c r="C6477" s="3" t="s">
        <v>30</v>
      </c>
      <c r="D6477" s="3" t="s">
        <v>31</v>
      </c>
      <c r="E6477" s="3" t="s">
        <v>17</v>
      </c>
      <c r="F6477" s="3" t="s">
        <v>14265</v>
      </c>
      <c r="G6477" s="3" t="s">
        <v>14266</v>
      </c>
      <c r="H6477" s="3">
        <v>62</v>
      </c>
      <c r="I6477" s="3">
        <v>15.89</v>
      </c>
      <c r="J6477" s="3">
        <v>8</v>
      </c>
      <c r="K6477" s="3">
        <v>127.12</v>
      </c>
      <c r="L6477" s="3" t="s">
        <v>38</v>
      </c>
      <c r="M6477" s="5">
        <v>3</v>
      </c>
      <c r="N6477" s="6" t="str">
        <f>IF(ev_charging_network_usage_!$I6477&lt;=10,"Low",IF(ev_charging_network_usage_!$I6477&lt;=30,"Medium","High"))</f>
        <v>Medium</v>
      </c>
      <c r="O6477" s="6" t="str">
        <f t="shared" si="409"/>
        <v>Medium Satisfaction</v>
      </c>
      <c r="P6477" s="6" t="str">
        <f>IF(ev_charging_network_usage_!$H6477&lt;30,"Short Charging",IF(ev_charging_network_usage_!$H6477&lt;=60,"Medium Charging","Long Charging"))</f>
        <v>Long Charging</v>
      </c>
      <c r="Q6477" s="6">
        <f t="shared" si="408"/>
        <v>2</v>
      </c>
      <c r="R6477" s="30">
        <f t="shared" si="406"/>
        <v>5.9027777777777776E-2</v>
      </c>
      <c r="S6477" s="28">
        <f t="shared" si="407"/>
        <v>45440</v>
      </c>
      <c r="T6477" s="28"/>
    </row>
    <row r="6478" spans="1:20" ht="13.2" x14ac:dyDescent="0.25">
      <c r="A6478" s="7" t="s">
        <v>14267</v>
      </c>
      <c r="B6478" s="7" t="s">
        <v>55</v>
      </c>
      <c r="C6478" s="7" t="s">
        <v>21</v>
      </c>
      <c r="D6478" s="7" t="s">
        <v>31</v>
      </c>
      <c r="E6478" s="7" t="s">
        <v>35</v>
      </c>
      <c r="F6478" s="7" t="s">
        <v>14268</v>
      </c>
      <c r="G6478" s="7" t="s">
        <v>14269</v>
      </c>
      <c r="H6478" s="7">
        <v>84</v>
      </c>
      <c r="I6478" s="7">
        <v>5.61</v>
      </c>
      <c r="J6478" s="7">
        <v>10</v>
      </c>
      <c r="K6478" s="7">
        <v>56.1</v>
      </c>
      <c r="L6478" s="7" t="s">
        <v>23</v>
      </c>
      <c r="M6478" s="9">
        <v>1</v>
      </c>
      <c r="N6478" s="6" t="str">
        <f>IF(ev_charging_network_usage_!$I6478&lt;=10,"Low",IF(ev_charging_network_usage_!$I6478&lt;=30,"Medium","High"))</f>
        <v>Low</v>
      </c>
      <c r="O6478" s="6" t="str">
        <f t="shared" si="409"/>
        <v>Low Satisfaction</v>
      </c>
      <c r="P6478" s="6" t="str">
        <f>IF(ev_charging_network_usage_!$H6478&lt;30,"Short Charging",IF(ev_charging_network_usage_!$H6478&lt;=60,"Medium Charging","Long Charging"))</f>
        <v>Long Charging</v>
      </c>
      <c r="Q6478" s="6">
        <f t="shared" si="408"/>
        <v>1</v>
      </c>
      <c r="R6478" s="30">
        <f t="shared" si="406"/>
        <v>0.57291666666666663</v>
      </c>
      <c r="S6478" s="28">
        <f t="shared" si="407"/>
        <v>45342</v>
      </c>
      <c r="T6478" s="28"/>
    </row>
    <row r="6479" spans="1:20" ht="13.2" x14ac:dyDescent="0.25">
      <c r="A6479" s="3" t="s">
        <v>14270</v>
      </c>
      <c r="B6479" s="3" t="s">
        <v>78</v>
      </c>
      <c r="C6479" s="3" t="s">
        <v>30</v>
      </c>
      <c r="D6479" s="3" t="s">
        <v>31</v>
      </c>
      <c r="E6479" s="3" t="s">
        <v>17</v>
      </c>
      <c r="F6479" s="3" t="s">
        <v>14271</v>
      </c>
      <c r="G6479" s="3" t="s">
        <v>14272</v>
      </c>
      <c r="H6479" s="3">
        <v>79</v>
      </c>
      <c r="I6479" s="3">
        <v>53.39</v>
      </c>
      <c r="J6479" s="3">
        <v>12</v>
      </c>
      <c r="K6479" s="3">
        <v>640.67999999999995</v>
      </c>
      <c r="L6479" s="3" t="s">
        <v>23</v>
      </c>
      <c r="M6479" s="5">
        <v>3</v>
      </c>
      <c r="N6479" s="6" t="str">
        <f>IF(ev_charging_network_usage_!$I6479&lt;=10,"Low",IF(ev_charging_network_usage_!$I6479&lt;=30,"Medium","High"))</f>
        <v>High</v>
      </c>
      <c r="O6479" s="6" t="str">
        <f t="shared" si="409"/>
        <v>Medium Satisfaction</v>
      </c>
      <c r="P6479" s="6" t="str">
        <f>IF(ev_charging_network_usage_!$H6479&lt;30,"Short Charging",IF(ev_charging_network_usage_!$H6479&lt;=60,"Medium Charging","Long Charging"))</f>
        <v>Long Charging</v>
      </c>
      <c r="Q6479" s="6">
        <f t="shared" si="408"/>
        <v>2</v>
      </c>
      <c r="R6479" s="30">
        <f t="shared" si="406"/>
        <v>0.24861111111111112</v>
      </c>
      <c r="S6479" s="28">
        <f t="shared" si="407"/>
        <v>45562</v>
      </c>
      <c r="T6479" s="28"/>
    </row>
    <row r="6480" spans="1:20" ht="13.2" x14ac:dyDescent="0.25">
      <c r="A6480" s="7" t="s">
        <v>14273</v>
      </c>
      <c r="B6480" s="7" t="s">
        <v>48</v>
      </c>
      <c r="C6480" s="7" t="s">
        <v>30</v>
      </c>
      <c r="D6480" s="7" t="s">
        <v>22</v>
      </c>
      <c r="E6480" s="7" t="s">
        <v>35</v>
      </c>
      <c r="F6480" s="8">
        <v>45414.693749999999</v>
      </c>
      <c r="G6480" s="8">
        <v>45414.715277777781</v>
      </c>
      <c r="H6480" s="7">
        <v>31</v>
      </c>
      <c r="I6480" s="7">
        <v>24.63</v>
      </c>
      <c r="J6480" s="7">
        <v>12</v>
      </c>
      <c r="K6480" s="7">
        <v>295.56</v>
      </c>
      <c r="L6480" s="7" t="s">
        <v>23</v>
      </c>
      <c r="M6480" s="9">
        <v>1</v>
      </c>
      <c r="N6480" s="6" t="str">
        <f>IF(ev_charging_network_usage_!$I6480&lt;=10,"Low",IF(ev_charging_network_usage_!$I6480&lt;=30,"Medium","High"))</f>
        <v>Medium</v>
      </c>
      <c r="O6480" s="6" t="str">
        <f t="shared" si="409"/>
        <v>Low Satisfaction</v>
      </c>
      <c r="P6480" s="6" t="str">
        <f>IF(ev_charging_network_usage_!$H6480&lt;30,"Short Charging",IF(ev_charging_network_usage_!$H6480&lt;=60,"Medium Charging","Long Charging"))</f>
        <v>Medium Charging</v>
      </c>
      <c r="Q6480" s="6">
        <f t="shared" si="408"/>
        <v>2</v>
      </c>
      <c r="R6480" s="30">
        <f t="shared" si="406"/>
        <v>0.69374999999999998</v>
      </c>
      <c r="S6480" s="28">
        <f t="shared" si="407"/>
        <v>45414</v>
      </c>
      <c r="T6480" s="28"/>
    </row>
    <row r="6481" spans="1:20" ht="13.2" x14ac:dyDescent="0.25">
      <c r="A6481" s="3" t="s">
        <v>14274</v>
      </c>
      <c r="B6481" s="3" t="s">
        <v>48</v>
      </c>
      <c r="C6481" s="3" t="s">
        <v>21</v>
      </c>
      <c r="D6481" s="3" t="s">
        <v>22</v>
      </c>
      <c r="E6481" s="3" t="s">
        <v>17</v>
      </c>
      <c r="F6481" s="4">
        <v>45506.595138888886</v>
      </c>
      <c r="G6481" s="4">
        <v>45506.642361111109</v>
      </c>
      <c r="H6481" s="3">
        <v>68</v>
      </c>
      <c r="I6481" s="3">
        <v>28.45</v>
      </c>
      <c r="J6481" s="3">
        <v>15</v>
      </c>
      <c r="K6481" s="3">
        <v>426.75</v>
      </c>
      <c r="L6481" s="3" t="s">
        <v>38</v>
      </c>
      <c r="M6481" s="5">
        <v>2</v>
      </c>
      <c r="N6481" s="6" t="str">
        <f>IF(ev_charging_network_usage_!$I6481&lt;=10,"Low",IF(ev_charging_network_usage_!$I6481&lt;=30,"Medium","High"))</f>
        <v>Medium</v>
      </c>
      <c r="O6481" s="6" t="str">
        <f t="shared" si="409"/>
        <v>Low Satisfaction</v>
      </c>
      <c r="P6481" s="6" t="str">
        <f>IF(ev_charging_network_usage_!$H6481&lt;30,"Short Charging",IF(ev_charging_network_usage_!$H6481&lt;=60,"Medium Charging","Long Charging"))</f>
        <v>Long Charging</v>
      </c>
      <c r="Q6481" s="6">
        <f t="shared" si="408"/>
        <v>1</v>
      </c>
      <c r="R6481" s="30">
        <f t="shared" si="406"/>
        <v>0.59513888888888888</v>
      </c>
      <c r="S6481" s="28">
        <f t="shared" si="407"/>
        <v>45506</v>
      </c>
      <c r="T6481" s="28"/>
    </row>
    <row r="6482" spans="1:20" ht="13.2" x14ac:dyDescent="0.25">
      <c r="A6482" s="7" t="s">
        <v>14275</v>
      </c>
      <c r="B6482" s="7" t="s">
        <v>78</v>
      </c>
      <c r="C6482" s="7" t="s">
        <v>21</v>
      </c>
      <c r="D6482" s="7" t="s">
        <v>34</v>
      </c>
      <c r="E6482" s="7" t="s">
        <v>17</v>
      </c>
      <c r="F6482" s="8">
        <v>45415.361805555556</v>
      </c>
      <c r="G6482" s="8">
        <v>45415.413888888892</v>
      </c>
      <c r="H6482" s="7">
        <v>75</v>
      </c>
      <c r="I6482" s="7">
        <v>37.799999999999997</v>
      </c>
      <c r="J6482" s="7">
        <v>15</v>
      </c>
      <c r="K6482" s="7">
        <v>567</v>
      </c>
      <c r="L6482" s="7" t="s">
        <v>18</v>
      </c>
      <c r="M6482" s="9">
        <v>2</v>
      </c>
      <c r="N6482" s="6" t="str">
        <f>IF(ev_charging_network_usage_!$I6482&lt;=10,"Low",IF(ev_charging_network_usage_!$I6482&lt;=30,"Medium","High"))</f>
        <v>High</v>
      </c>
      <c r="O6482" s="6" t="str">
        <f t="shared" si="409"/>
        <v>Low Satisfaction</v>
      </c>
      <c r="P6482" s="6" t="str">
        <f>IF(ev_charging_network_usage_!$H6482&lt;30,"Short Charging",IF(ev_charging_network_usage_!$H6482&lt;=60,"Medium Charging","Long Charging"))</f>
        <v>Long Charging</v>
      </c>
      <c r="Q6482" s="6">
        <f t="shared" si="408"/>
        <v>1</v>
      </c>
      <c r="R6482" s="30">
        <f t="shared" si="406"/>
        <v>0.36180555555555555</v>
      </c>
      <c r="S6482" s="28">
        <f t="shared" si="407"/>
        <v>45415</v>
      </c>
      <c r="T6482" s="28"/>
    </row>
    <row r="6483" spans="1:20" ht="13.2" x14ac:dyDescent="0.25">
      <c r="A6483" s="3" t="s">
        <v>14276</v>
      </c>
      <c r="B6483" s="3" t="s">
        <v>20</v>
      </c>
      <c r="C6483" s="3" t="s">
        <v>30</v>
      </c>
      <c r="D6483" s="3" t="s">
        <v>16</v>
      </c>
      <c r="E6483" s="3" t="s">
        <v>35</v>
      </c>
      <c r="F6483" s="4">
        <v>45115.054166666669</v>
      </c>
      <c r="G6483" s="4">
        <v>45115.136111111111</v>
      </c>
      <c r="H6483" s="3">
        <v>118</v>
      </c>
      <c r="I6483" s="3">
        <v>26.8</v>
      </c>
      <c r="J6483" s="3">
        <v>10</v>
      </c>
      <c r="K6483" s="3">
        <v>268</v>
      </c>
      <c r="L6483" s="3" t="s">
        <v>18</v>
      </c>
      <c r="M6483" s="5">
        <v>3</v>
      </c>
      <c r="N6483" s="6" t="str">
        <f>IF(ev_charging_network_usage_!$I6483&lt;=10,"Low",IF(ev_charging_network_usage_!$I6483&lt;=30,"Medium","High"))</f>
        <v>Medium</v>
      </c>
      <c r="O6483" s="6" t="str">
        <f t="shared" si="409"/>
        <v>Medium Satisfaction</v>
      </c>
      <c r="P6483" s="6" t="str">
        <f>IF(ev_charging_network_usage_!$H6483&lt;30,"Short Charging",IF(ev_charging_network_usage_!$H6483&lt;=60,"Medium Charging","Long Charging"))</f>
        <v>Long Charging</v>
      </c>
      <c r="Q6483" s="6">
        <f t="shared" si="408"/>
        <v>2</v>
      </c>
      <c r="R6483" s="30">
        <f t="shared" si="406"/>
        <v>5.4166666666666669E-2</v>
      </c>
      <c r="S6483" s="28">
        <f t="shared" si="407"/>
        <v>45115</v>
      </c>
      <c r="T6483" s="28"/>
    </row>
    <row r="6484" spans="1:20" ht="13.2" x14ac:dyDescent="0.25">
      <c r="A6484" s="7" t="s">
        <v>14277</v>
      </c>
      <c r="B6484" s="7" t="s">
        <v>14</v>
      </c>
      <c r="C6484" s="7" t="s">
        <v>21</v>
      </c>
      <c r="D6484" s="7" t="s">
        <v>16</v>
      </c>
      <c r="E6484" s="7" t="s">
        <v>17</v>
      </c>
      <c r="F6484" s="7" t="s">
        <v>14278</v>
      </c>
      <c r="G6484" s="7" t="s">
        <v>14279</v>
      </c>
      <c r="H6484" s="7">
        <v>84</v>
      </c>
      <c r="I6484" s="7">
        <v>16.86</v>
      </c>
      <c r="J6484" s="7">
        <v>15</v>
      </c>
      <c r="K6484" s="7">
        <v>252.9</v>
      </c>
      <c r="L6484" s="7" t="s">
        <v>27</v>
      </c>
      <c r="M6484" s="9">
        <v>1</v>
      </c>
      <c r="N6484" s="6" t="str">
        <f>IF(ev_charging_network_usage_!$I6484&lt;=10,"Low",IF(ev_charging_network_usage_!$I6484&lt;=30,"Medium","High"))</f>
        <v>Medium</v>
      </c>
      <c r="O6484" s="6" t="str">
        <f t="shared" si="409"/>
        <v>Low Satisfaction</v>
      </c>
      <c r="P6484" s="6" t="str">
        <f>IF(ev_charging_network_usage_!$H6484&lt;30,"Short Charging",IF(ev_charging_network_usage_!$H6484&lt;=60,"Medium Charging","Long Charging"))</f>
        <v>Long Charging</v>
      </c>
      <c r="Q6484" s="6">
        <f t="shared" si="408"/>
        <v>1</v>
      </c>
      <c r="R6484" s="30">
        <f t="shared" si="406"/>
        <v>0.33888888888888891</v>
      </c>
      <c r="S6484" s="28">
        <f t="shared" si="407"/>
        <v>45561</v>
      </c>
      <c r="T6484" s="28"/>
    </row>
    <row r="6485" spans="1:20" ht="13.2" x14ac:dyDescent="0.25">
      <c r="A6485" s="3" t="s">
        <v>14280</v>
      </c>
      <c r="B6485" s="3" t="s">
        <v>14</v>
      </c>
      <c r="C6485" s="3" t="s">
        <v>15</v>
      </c>
      <c r="D6485" s="3" t="s">
        <v>22</v>
      </c>
      <c r="E6485" s="3" t="s">
        <v>35</v>
      </c>
      <c r="F6485" s="4">
        <v>45571.448611111111</v>
      </c>
      <c r="G6485" s="4">
        <v>45571.488888888889</v>
      </c>
      <c r="H6485" s="3">
        <v>58</v>
      </c>
      <c r="I6485" s="3">
        <v>22.5</v>
      </c>
      <c r="J6485" s="3">
        <v>15</v>
      </c>
      <c r="K6485" s="3">
        <v>337.5</v>
      </c>
      <c r="L6485" s="3" t="s">
        <v>18</v>
      </c>
      <c r="M6485" s="5">
        <v>4</v>
      </c>
      <c r="N6485" s="6" t="str">
        <f>IF(ev_charging_network_usage_!$I6485&lt;=10,"Low",IF(ev_charging_network_usage_!$I6485&lt;=30,"Medium","High"))</f>
        <v>Medium</v>
      </c>
      <c r="O6485" s="6" t="str">
        <f t="shared" si="409"/>
        <v>Medium Satisfaction</v>
      </c>
      <c r="P6485" s="6" t="str">
        <f>IF(ev_charging_network_usage_!$H6485&lt;30,"Short Charging",IF(ev_charging_network_usage_!$H6485&lt;=60,"Medium Charging","Long Charging"))</f>
        <v>Medium Charging</v>
      </c>
      <c r="Q6485" s="6">
        <f t="shared" si="408"/>
        <v>3</v>
      </c>
      <c r="R6485" s="30">
        <f t="shared" si="406"/>
        <v>0.44861111111111113</v>
      </c>
      <c r="S6485" s="28">
        <f t="shared" si="407"/>
        <v>45571</v>
      </c>
      <c r="T6485" s="28"/>
    </row>
    <row r="6486" spans="1:20" ht="13.2" x14ac:dyDescent="0.25">
      <c r="A6486" s="7" t="s">
        <v>14281</v>
      </c>
      <c r="B6486" s="7" t="s">
        <v>14</v>
      </c>
      <c r="C6486" s="7" t="s">
        <v>21</v>
      </c>
      <c r="D6486" s="7" t="s">
        <v>16</v>
      </c>
      <c r="E6486" s="7" t="s">
        <v>17</v>
      </c>
      <c r="F6486" s="7" t="s">
        <v>14282</v>
      </c>
      <c r="G6486" s="7" t="s">
        <v>14283</v>
      </c>
      <c r="H6486" s="7">
        <v>42</v>
      </c>
      <c r="I6486" s="7">
        <v>33.9</v>
      </c>
      <c r="J6486" s="7">
        <v>8</v>
      </c>
      <c r="K6486" s="7">
        <v>271.2</v>
      </c>
      <c r="L6486" s="7" t="s">
        <v>38</v>
      </c>
      <c r="M6486" s="9">
        <v>3</v>
      </c>
      <c r="N6486" s="6" t="str">
        <f>IF(ev_charging_network_usage_!$I6486&lt;=10,"Low",IF(ev_charging_network_usage_!$I6486&lt;=30,"Medium","High"))</f>
        <v>High</v>
      </c>
      <c r="O6486" s="6" t="str">
        <f t="shared" si="409"/>
        <v>Medium Satisfaction</v>
      </c>
      <c r="P6486" s="6" t="str">
        <f>IF(ev_charging_network_usage_!$H6486&lt;30,"Short Charging",IF(ev_charging_network_usage_!$H6486&lt;=60,"Medium Charging","Long Charging"))</f>
        <v>Medium Charging</v>
      </c>
      <c r="Q6486" s="6">
        <f t="shared" si="408"/>
        <v>1</v>
      </c>
      <c r="R6486" s="30">
        <f t="shared" si="406"/>
        <v>0.83750000000000002</v>
      </c>
      <c r="S6486" s="28">
        <f t="shared" si="407"/>
        <v>45551</v>
      </c>
      <c r="T6486" s="28"/>
    </row>
    <row r="6487" spans="1:20" ht="13.2" x14ac:dyDescent="0.25">
      <c r="A6487" s="3" t="s">
        <v>14284</v>
      </c>
      <c r="B6487" s="3" t="s">
        <v>48</v>
      </c>
      <c r="C6487" s="3" t="s">
        <v>30</v>
      </c>
      <c r="D6487" s="3" t="s">
        <v>16</v>
      </c>
      <c r="E6487" s="3" t="s">
        <v>17</v>
      </c>
      <c r="F6487" s="3" t="s">
        <v>14285</v>
      </c>
      <c r="G6487" s="3" t="s">
        <v>14286</v>
      </c>
      <c r="H6487" s="3">
        <v>16</v>
      </c>
      <c r="I6487" s="3">
        <v>31.04</v>
      </c>
      <c r="J6487" s="3">
        <v>10</v>
      </c>
      <c r="K6487" s="3">
        <v>310.39999999999998</v>
      </c>
      <c r="L6487" s="3" t="s">
        <v>27</v>
      </c>
      <c r="M6487" s="5">
        <v>1</v>
      </c>
      <c r="N6487" s="6" t="str">
        <f>IF(ev_charging_network_usage_!$I6487&lt;=10,"Low",IF(ev_charging_network_usage_!$I6487&lt;=30,"Medium","High"))</f>
        <v>High</v>
      </c>
      <c r="O6487" s="6" t="str">
        <f t="shared" si="409"/>
        <v>Low Satisfaction</v>
      </c>
      <c r="P6487" s="6" t="str">
        <f>IF(ev_charging_network_usage_!$H6487&lt;30,"Short Charging",IF(ev_charging_network_usage_!$H6487&lt;=60,"Medium Charging","Long Charging"))</f>
        <v>Short Charging</v>
      </c>
      <c r="Q6487" s="6">
        <f t="shared" si="408"/>
        <v>2</v>
      </c>
      <c r="R6487" s="30">
        <f t="shared" si="406"/>
        <v>0.5444444444444444</v>
      </c>
      <c r="S6487" s="28">
        <f t="shared" si="407"/>
        <v>45470</v>
      </c>
      <c r="T6487" s="28"/>
    </row>
    <row r="6488" spans="1:20" ht="13.2" x14ac:dyDescent="0.25">
      <c r="A6488" s="7" t="s">
        <v>14287</v>
      </c>
      <c r="B6488" s="7" t="s">
        <v>20</v>
      </c>
      <c r="C6488" s="7" t="s">
        <v>21</v>
      </c>
      <c r="D6488" s="7" t="s">
        <v>31</v>
      </c>
      <c r="E6488" s="7" t="s">
        <v>35</v>
      </c>
      <c r="F6488" s="7" t="s">
        <v>2520</v>
      </c>
      <c r="G6488" s="7" t="s">
        <v>14288</v>
      </c>
      <c r="H6488" s="7">
        <v>117</v>
      </c>
      <c r="I6488" s="7">
        <v>55.66</v>
      </c>
      <c r="J6488" s="7">
        <v>10</v>
      </c>
      <c r="K6488" s="7">
        <v>556.6</v>
      </c>
      <c r="L6488" s="7" t="s">
        <v>23</v>
      </c>
      <c r="M6488" s="9">
        <v>2</v>
      </c>
      <c r="N6488" s="6" t="str">
        <f>IF(ev_charging_network_usage_!$I6488&lt;=10,"Low",IF(ev_charging_network_usage_!$I6488&lt;=30,"Medium","High"))</f>
        <v>High</v>
      </c>
      <c r="O6488" s="6" t="str">
        <f t="shared" si="409"/>
        <v>Low Satisfaction</v>
      </c>
      <c r="P6488" s="6" t="str">
        <f>IF(ev_charging_network_usage_!$H6488&lt;30,"Short Charging",IF(ev_charging_network_usage_!$H6488&lt;=60,"Medium Charging","Long Charging"))</f>
        <v>Long Charging</v>
      </c>
      <c r="Q6488" s="6">
        <f t="shared" si="408"/>
        <v>1</v>
      </c>
      <c r="R6488" s="30">
        <f t="shared" si="406"/>
        <v>0.15347222222222223</v>
      </c>
      <c r="S6488" s="28">
        <f t="shared" si="407"/>
        <v>45040</v>
      </c>
      <c r="T6488" s="28"/>
    </row>
    <row r="6489" spans="1:20" ht="13.2" x14ac:dyDescent="0.25">
      <c r="A6489" s="3" t="s">
        <v>14289</v>
      </c>
      <c r="B6489" s="3" t="s">
        <v>78</v>
      </c>
      <c r="C6489" s="3" t="s">
        <v>15</v>
      </c>
      <c r="D6489" s="3" t="s">
        <v>31</v>
      </c>
      <c r="E6489" s="3" t="s">
        <v>35</v>
      </c>
      <c r="F6489" s="3" t="s">
        <v>14290</v>
      </c>
      <c r="G6489" s="3" t="s">
        <v>14291</v>
      </c>
      <c r="H6489" s="3">
        <v>103</v>
      </c>
      <c r="I6489" s="3">
        <v>59.54</v>
      </c>
      <c r="J6489" s="3">
        <v>8</v>
      </c>
      <c r="K6489" s="3">
        <v>476.32</v>
      </c>
      <c r="L6489" s="3" t="s">
        <v>27</v>
      </c>
      <c r="M6489" s="5">
        <v>3</v>
      </c>
      <c r="N6489" s="6" t="str">
        <f>IF(ev_charging_network_usage_!$I6489&lt;=10,"Low",IF(ev_charging_network_usage_!$I6489&lt;=30,"Medium","High"))</f>
        <v>High</v>
      </c>
      <c r="O6489" s="6" t="str">
        <f t="shared" si="409"/>
        <v>Medium Satisfaction</v>
      </c>
      <c r="P6489" s="6" t="str">
        <f>IF(ev_charging_network_usage_!$H6489&lt;30,"Short Charging",IF(ev_charging_network_usage_!$H6489&lt;=60,"Medium Charging","Long Charging"))</f>
        <v>Long Charging</v>
      </c>
      <c r="Q6489" s="6">
        <f t="shared" si="408"/>
        <v>3</v>
      </c>
      <c r="R6489" s="30">
        <f t="shared" si="406"/>
        <v>0.36527777777777776</v>
      </c>
      <c r="S6489" s="28">
        <f t="shared" si="407"/>
        <v>45310</v>
      </c>
      <c r="T6489" s="28"/>
    </row>
    <row r="6490" spans="1:20" ht="13.2" x14ac:dyDescent="0.25">
      <c r="A6490" s="7" t="s">
        <v>14292</v>
      </c>
      <c r="B6490" s="7" t="s">
        <v>55</v>
      </c>
      <c r="C6490" s="7" t="s">
        <v>15</v>
      </c>
      <c r="D6490" s="7" t="s">
        <v>34</v>
      </c>
      <c r="E6490" s="7" t="s">
        <v>35</v>
      </c>
      <c r="F6490" s="11">
        <v>45242.12222222222</v>
      </c>
      <c r="G6490" s="11">
        <v>45242.133333333331</v>
      </c>
      <c r="H6490" s="7">
        <v>16</v>
      </c>
      <c r="I6490" s="7">
        <v>27.6</v>
      </c>
      <c r="J6490" s="7">
        <v>10</v>
      </c>
      <c r="K6490" s="7">
        <v>276</v>
      </c>
      <c r="L6490" s="7" t="s">
        <v>38</v>
      </c>
      <c r="M6490" s="9">
        <v>2</v>
      </c>
      <c r="N6490" s="6" t="str">
        <f>IF(ev_charging_network_usage_!$I6490&lt;=10,"Low",IF(ev_charging_network_usage_!$I6490&lt;=30,"Medium","High"))</f>
        <v>Medium</v>
      </c>
      <c r="O6490" s="6" t="str">
        <f t="shared" si="409"/>
        <v>Low Satisfaction</v>
      </c>
      <c r="P6490" s="6" t="str">
        <f>IF(ev_charging_network_usage_!$H6490&lt;30,"Short Charging",IF(ev_charging_network_usage_!$H6490&lt;=60,"Medium Charging","Long Charging"))</f>
        <v>Short Charging</v>
      </c>
      <c r="Q6490" s="6">
        <f t="shared" si="408"/>
        <v>3</v>
      </c>
      <c r="R6490" s="30">
        <f t="shared" si="406"/>
        <v>0.12222222222222222</v>
      </c>
      <c r="S6490" s="28">
        <f t="shared" si="407"/>
        <v>45242</v>
      </c>
      <c r="T6490" s="28"/>
    </row>
    <row r="6491" spans="1:20" ht="13.2" x14ac:dyDescent="0.25">
      <c r="A6491" s="3" t="s">
        <v>14293</v>
      </c>
      <c r="B6491" s="3" t="s">
        <v>48</v>
      </c>
      <c r="C6491" s="3" t="s">
        <v>21</v>
      </c>
      <c r="D6491" s="3" t="s">
        <v>34</v>
      </c>
      <c r="E6491" s="3" t="s">
        <v>17</v>
      </c>
      <c r="F6491" s="3" t="s">
        <v>14294</v>
      </c>
      <c r="G6491" s="3" t="s">
        <v>14295</v>
      </c>
      <c r="H6491" s="3">
        <v>99</v>
      </c>
      <c r="I6491" s="3">
        <v>29.35</v>
      </c>
      <c r="J6491" s="3">
        <v>12</v>
      </c>
      <c r="K6491" s="3">
        <v>352.2</v>
      </c>
      <c r="L6491" s="3" t="s">
        <v>27</v>
      </c>
      <c r="M6491" s="5">
        <v>4</v>
      </c>
      <c r="N6491" s="6" t="str">
        <f>IF(ev_charging_network_usage_!$I6491&lt;=10,"Low",IF(ev_charging_network_usage_!$I6491&lt;=30,"Medium","High"))</f>
        <v>Medium</v>
      </c>
      <c r="O6491" s="6" t="str">
        <f t="shared" si="409"/>
        <v>Medium Satisfaction</v>
      </c>
      <c r="P6491" s="6" t="str">
        <f>IF(ev_charging_network_usage_!$H6491&lt;30,"Short Charging",IF(ev_charging_network_usage_!$H6491&lt;=60,"Medium Charging","Long Charging"))</f>
        <v>Long Charging</v>
      </c>
      <c r="Q6491" s="6">
        <f t="shared" si="408"/>
        <v>1</v>
      </c>
      <c r="R6491" s="30">
        <f t="shared" si="406"/>
        <v>0.31180555555555556</v>
      </c>
      <c r="S6491" s="28">
        <f t="shared" si="407"/>
        <v>45499</v>
      </c>
      <c r="T6491" s="28"/>
    </row>
    <row r="6492" spans="1:20" ht="13.2" x14ac:dyDescent="0.25">
      <c r="A6492" s="7" t="s">
        <v>14296</v>
      </c>
      <c r="B6492" s="7" t="s">
        <v>29</v>
      </c>
      <c r="C6492" s="7" t="s">
        <v>21</v>
      </c>
      <c r="D6492" s="7" t="s">
        <v>34</v>
      </c>
      <c r="E6492" s="7" t="s">
        <v>17</v>
      </c>
      <c r="F6492" s="8">
        <v>45444.795138888891</v>
      </c>
      <c r="G6492" s="8">
        <v>45444.806250000001</v>
      </c>
      <c r="H6492" s="7">
        <v>16</v>
      </c>
      <c r="I6492" s="7">
        <v>40.729999999999997</v>
      </c>
      <c r="J6492" s="7">
        <v>8</v>
      </c>
      <c r="K6492" s="7">
        <v>325.83999999999997</v>
      </c>
      <c r="L6492" s="7" t="s">
        <v>18</v>
      </c>
      <c r="M6492" s="9">
        <v>2</v>
      </c>
      <c r="N6492" s="6" t="str">
        <f>IF(ev_charging_network_usage_!$I6492&lt;=10,"Low",IF(ev_charging_network_usage_!$I6492&lt;=30,"Medium","High"))</f>
        <v>High</v>
      </c>
      <c r="O6492" s="6" t="str">
        <f t="shared" si="409"/>
        <v>Low Satisfaction</v>
      </c>
      <c r="P6492" s="6" t="str">
        <f>IF(ev_charging_network_usage_!$H6492&lt;30,"Short Charging",IF(ev_charging_network_usage_!$H6492&lt;=60,"Medium Charging","Long Charging"))</f>
        <v>Short Charging</v>
      </c>
      <c r="Q6492" s="6">
        <f t="shared" si="408"/>
        <v>1</v>
      </c>
      <c r="R6492" s="30">
        <f t="shared" si="406"/>
        <v>0.79513888888888884</v>
      </c>
      <c r="S6492" s="28">
        <f t="shared" si="407"/>
        <v>45444</v>
      </c>
      <c r="T6492" s="28"/>
    </row>
    <row r="6493" spans="1:20" ht="13.2" x14ac:dyDescent="0.25">
      <c r="A6493" s="3" t="s">
        <v>14297</v>
      </c>
      <c r="B6493" s="3" t="s">
        <v>48</v>
      </c>
      <c r="C6493" s="3" t="s">
        <v>30</v>
      </c>
      <c r="D6493" s="3" t="s">
        <v>31</v>
      </c>
      <c r="E6493" s="3" t="s">
        <v>17</v>
      </c>
      <c r="F6493" s="4">
        <v>44966.865972222222</v>
      </c>
      <c r="G6493" s="4">
        <v>44966.87777777778</v>
      </c>
      <c r="H6493" s="3">
        <v>17</v>
      </c>
      <c r="I6493" s="3">
        <v>31.42</v>
      </c>
      <c r="J6493" s="3">
        <v>15</v>
      </c>
      <c r="K6493" s="3">
        <v>471.3</v>
      </c>
      <c r="L6493" s="3" t="s">
        <v>38</v>
      </c>
      <c r="M6493" s="5">
        <v>1</v>
      </c>
      <c r="N6493" s="6" t="str">
        <f>IF(ev_charging_network_usage_!$I6493&lt;=10,"Low",IF(ev_charging_network_usage_!$I6493&lt;=30,"Medium","High"))</f>
        <v>High</v>
      </c>
      <c r="O6493" s="6" t="str">
        <f t="shared" si="409"/>
        <v>Low Satisfaction</v>
      </c>
      <c r="P6493" s="6" t="str">
        <f>IF(ev_charging_network_usage_!$H6493&lt;30,"Short Charging",IF(ev_charging_network_usage_!$H6493&lt;=60,"Medium Charging","Long Charging"))</f>
        <v>Short Charging</v>
      </c>
      <c r="Q6493" s="6">
        <f t="shared" si="408"/>
        <v>2</v>
      </c>
      <c r="R6493" s="30">
        <f t="shared" si="406"/>
        <v>0.86597222222222225</v>
      </c>
      <c r="S6493" s="28">
        <f t="shared" si="407"/>
        <v>44966</v>
      </c>
      <c r="T6493" s="28"/>
    </row>
    <row r="6494" spans="1:20" ht="13.2" x14ac:dyDescent="0.25">
      <c r="A6494" s="7" t="s">
        <v>14298</v>
      </c>
      <c r="B6494" s="7" t="s">
        <v>20</v>
      </c>
      <c r="C6494" s="7" t="s">
        <v>21</v>
      </c>
      <c r="D6494" s="7" t="s">
        <v>16</v>
      </c>
      <c r="E6494" s="7" t="s">
        <v>17</v>
      </c>
      <c r="F6494" s="7" t="s">
        <v>14299</v>
      </c>
      <c r="G6494" s="7" t="s">
        <v>14300</v>
      </c>
      <c r="H6494" s="7">
        <v>91</v>
      </c>
      <c r="I6494" s="7">
        <v>54.53</v>
      </c>
      <c r="J6494" s="7">
        <v>12</v>
      </c>
      <c r="K6494" s="7">
        <v>654.36</v>
      </c>
      <c r="L6494" s="7" t="s">
        <v>23</v>
      </c>
      <c r="M6494" s="9">
        <v>2</v>
      </c>
      <c r="N6494" s="6" t="str">
        <f>IF(ev_charging_network_usage_!$I6494&lt;=10,"Low",IF(ev_charging_network_usage_!$I6494&lt;=30,"Medium","High"))</f>
        <v>High</v>
      </c>
      <c r="O6494" s="6" t="str">
        <f t="shared" si="409"/>
        <v>Low Satisfaction</v>
      </c>
      <c r="P6494" s="6" t="str">
        <f>IF(ev_charging_network_usage_!$H6494&lt;30,"Short Charging",IF(ev_charging_network_usage_!$H6494&lt;=60,"Medium Charging","Long Charging"))</f>
        <v>Long Charging</v>
      </c>
      <c r="Q6494" s="6">
        <f t="shared" si="408"/>
        <v>1</v>
      </c>
      <c r="R6494" s="30">
        <f t="shared" si="406"/>
        <v>5.5555555555555552E-2</v>
      </c>
      <c r="S6494" s="28">
        <f t="shared" si="407"/>
        <v>45379</v>
      </c>
      <c r="T6494" s="28"/>
    </row>
    <row r="6495" spans="1:20" ht="13.2" x14ac:dyDescent="0.25">
      <c r="A6495" s="3" t="s">
        <v>14301</v>
      </c>
      <c r="B6495" s="3" t="s">
        <v>55</v>
      </c>
      <c r="C6495" s="3" t="s">
        <v>15</v>
      </c>
      <c r="D6495" s="3" t="s">
        <v>34</v>
      </c>
      <c r="E6495" s="3" t="s">
        <v>17</v>
      </c>
      <c r="F6495" s="3" t="s">
        <v>14302</v>
      </c>
      <c r="G6495" s="3" t="s">
        <v>9064</v>
      </c>
      <c r="H6495" s="3">
        <v>56</v>
      </c>
      <c r="I6495" s="3">
        <v>14.05</v>
      </c>
      <c r="J6495" s="3">
        <v>12</v>
      </c>
      <c r="K6495" s="3">
        <v>168.6</v>
      </c>
      <c r="L6495" s="3" t="s">
        <v>23</v>
      </c>
      <c r="M6495" s="5">
        <v>4</v>
      </c>
      <c r="N6495" s="6" t="str">
        <f>IF(ev_charging_network_usage_!$I6495&lt;=10,"Low",IF(ev_charging_network_usage_!$I6495&lt;=30,"Medium","High"))</f>
        <v>Medium</v>
      </c>
      <c r="O6495" s="6" t="str">
        <f t="shared" si="409"/>
        <v>Medium Satisfaction</v>
      </c>
      <c r="P6495" s="6" t="str">
        <f>IF(ev_charging_network_usage_!$H6495&lt;30,"Short Charging",IF(ev_charging_network_usage_!$H6495&lt;=60,"Medium Charging","Long Charging"))</f>
        <v>Medium Charging</v>
      </c>
      <c r="Q6495" s="6">
        <f t="shared" si="408"/>
        <v>3</v>
      </c>
      <c r="R6495" s="30">
        <f t="shared" si="406"/>
        <v>0.12152777777777778</v>
      </c>
      <c r="S6495" s="28">
        <f t="shared" si="407"/>
        <v>45486</v>
      </c>
      <c r="T6495" s="28"/>
    </row>
    <row r="6496" spans="1:20" ht="13.2" x14ac:dyDescent="0.25">
      <c r="A6496" s="7" t="s">
        <v>14303</v>
      </c>
      <c r="B6496" s="7" t="s">
        <v>14</v>
      </c>
      <c r="C6496" s="7" t="s">
        <v>21</v>
      </c>
      <c r="D6496" s="7" t="s">
        <v>34</v>
      </c>
      <c r="E6496" s="7" t="s">
        <v>17</v>
      </c>
      <c r="F6496" s="7" t="s">
        <v>14304</v>
      </c>
      <c r="G6496" s="7" t="s">
        <v>14305</v>
      </c>
      <c r="H6496" s="7">
        <v>57</v>
      </c>
      <c r="I6496" s="7">
        <v>55.41</v>
      </c>
      <c r="J6496" s="7">
        <v>8</v>
      </c>
      <c r="K6496" s="7">
        <v>443.28</v>
      </c>
      <c r="L6496" s="7" t="s">
        <v>38</v>
      </c>
      <c r="M6496" s="9">
        <v>3</v>
      </c>
      <c r="N6496" s="6" t="str">
        <f>IF(ev_charging_network_usage_!$I6496&lt;=10,"Low",IF(ev_charging_network_usage_!$I6496&lt;=30,"Medium","High"))</f>
        <v>High</v>
      </c>
      <c r="O6496" s="6" t="str">
        <f t="shared" si="409"/>
        <v>Medium Satisfaction</v>
      </c>
      <c r="P6496" s="6" t="str">
        <f>IF(ev_charging_network_usage_!$H6496&lt;30,"Short Charging",IF(ev_charging_network_usage_!$H6496&lt;=60,"Medium Charging","Long Charging"))</f>
        <v>Medium Charging</v>
      </c>
      <c r="Q6496" s="6">
        <f t="shared" si="408"/>
        <v>1</v>
      </c>
      <c r="R6496" s="30">
        <f t="shared" si="406"/>
        <v>0.37569444444444444</v>
      </c>
      <c r="S6496" s="28">
        <f t="shared" si="407"/>
        <v>45381</v>
      </c>
      <c r="T6496" s="28"/>
    </row>
    <row r="6497" spans="1:20" ht="13.2" x14ac:dyDescent="0.25">
      <c r="A6497" s="3" t="s">
        <v>14306</v>
      </c>
      <c r="B6497" s="3" t="s">
        <v>59</v>
      </c>
      <c r="C6497" s="3" t="s">
        <v>21</v>
      </c>
      <c r="D6497" s="3" t="s">
        <v>22</v>
      </c>
      <c r="E6497" s="3" t="s">
        <v>17</v>
      </c>
      <c r="F6497" s="4">
        <v>45204.395138888889</v>
      </c>
      <c r="G6497" s="4">
        <v>45204.474999999999</v>
      </c>
      <c r="H6497" s="3">
        <v>115</v>
      </c>
      <c r="I6497" s="3">
        <v>17.84</v>
      </c>
      <c r="J6497" s="3">
        <v>15</v>
      </c>
      <c r="K6497" s="3">
        <v>267.60000000000002</v>
      </c>
      <c r="L6497" s="3" t="s">
        <v>27</v>
      </c>
      <c r="M6497" s="5">
        <v>4</v>
      </c>
      <c r="N6497" s="6" t="str">
        <f>IF(ev_charging_network_usage_!$I6497&lt;=10,"Low",IF(ev_charging_network_usage_!$I6497&lt;=30,"Medium","High"))</f>
        <v>Medium</v>
      </c>
      <c r="O6497" s="6" t="str">
        <f t="shared" si="409"/>
        <v>Medium Satisfaction</v>
      </c>
      <c r="P6497" s="6" t="str">
        <f>IF(ev_charging_network_usage_!$H6497&lt;30,"Short Charging",IF(ev_charging_network_usage_!$H6497&lt;=60,"Medium Charging","Long Charging"))</f>
        <v>Long Charging</v>
      </c>
      <c r="Q6497" s="6">
        <f t="shared" si="408"/>
        <v>1</v>
      </c>
      <c r="R6497" s="30">
        <f t="shared" si="406"/>
        <v>0.39513888888888887</v>
      </c>
      <c r="S6497" s="28">
        <f t="shared" si="407"/>
        <v>45204</v>
      </c>
      <c r="T6497" s="28"/>
    </row>
    <row r="6498" spans="1:20" ht="13.2" x14ac:dyDescent="0.25">
      <c r="A6498" s="7" t="s">
        <v>14307</v>
      </c>
      <c r="B6498" s="7" t="s">
        <v>20</v>
      </c>
      <c r="C6498" s="7" t="s">
        <v>30</v>
      </c>
      <c r="D6498" s="7" t="s">
        <v>22</v>
      </c>
      <c r="E6498" s="7" t="s">
        <v>17</v>
      </c>
      <c r="F6498" s="7" t="s">
        <v>14308</v>
      </c>
      <c r="G6498" s="7" t="s">
        <v>14309</v>
      </c>
      <c r="H6498" s="7">
        <v>115</v>
      </c>
      <c r="I6498" s="7">
        <v>25.1</v>
      </c>
      <c r="J6498" s="7">
        <v>10</v>
      </c>
      <c r="K6498" s="7">
        <v>251</v>
      </c>
      <c r="L6498" s="7" t="s">
        <v>23</v>
      </c>
      <c r="M6498" s="9">
        <v>5</v>
      </c>
      <c r="N6498" s="6" t="str">
        <f>IF(ev_charging_network_usage_!$I6498&lt;=10,"Low",IF(ev_charging_network_usage_!$I6498&lt;=30,"Medium","High"))</f>
        <v>Medium</v>
      </c>
      <c r="O6498" s="6" t="str">
        <f t="shared" si="409"/>
        <v>High Satisfaction</v>
      </c>
      <c r="P6498" s="6" t="str">
        <f>IF(ev_charging_network_usage_!$H6498&lt;30,"Short Charging",IF(ev_charging_network_usage_!$H6498&lt;=60,"Medium Charging","Long Charging"))</f>
        <v>Long Charging</v>
      </c>
      <c r="Q6498" s="6">
        <f t="shared" si="408"/>
        <v>2</v>
      </c>
      <c r="R6498" s="30">
        <f t="shared" si="406"/>
        <v>0.51944444444444449</v>
      </c>
      <c r="S6498" s="28">
        <f t="shared" si="407"/>
        <v>45518</v>
      </c>
      <c r="T6498" s="28"/>
    </row>
    <row r="6499" spans="1:20" ht="13.2" x14ac:dyDescent="0.25">
      <c r="A6499" s="3" t="s">
        <v>14310</v>
      </c>
      <c r="B6499" s="3" t="s">
        <v>55</v>
      </c>
      <c r="C6499" s="3" t="s">
        <v>21</v>
      </c>
      <c r="D6499" s="3" t="s">
        <v>22</v>
      </c>
      <c r="E6499" s="3" t="s">
        <v>35</v>
      </c>
      <c r="F6499" s="3" t="s">
        <v>14311</v>
      </c>
      <c r="G6499" s="3" t="s">
        <v>14312</v>
      </c>
      <c r="H6499" s="3">
        <v>44</v>
      </c>
      <c r="I6499" s="3">
        <v>28.01</v>
      </c>
      <c r="J6499" s="3">
        <v>15</v>
      </c>
      <c r="K6499" s="3">
        <v>420.15</v>
      </c>
      <c r="L6499" s="3" t="s">
        <v>18</v>
      </c>
      <c r="M6499" s="5">
        <v>2</v>
      </c>
      <c r="N6499" s="6" t="str">
        <f>IF(ev_charging_network_usage_!$I6499&lt;=10,"Low",IF(ev_charging_network_usage_!$I6499&lt;=30,"Medium","High"))</f>
        <v>Medium</v>
      </c>
      <c r="O6499" s="6" t="str">
        <f t="shared" si="409"/>
        <v>Low Satisfaction</v>
      </c>
      <c r="P6499" s="6" t="str">
        <f>IF(ev_charging_network_usage_!$H6499&lt;30,"Short Charging",IF(ev_charging_network_usage_!$H6499&lt;=60,"Medium Charging","Long Charging"))</f>
        <v>Medium Charging</v>
      </c>
      <c r="Q6499" s="6">
        <f t="shared" si="408"/>
        <v>1</v>
      </c>
      <c r="R6499" s="30">
        <f t="shared" si="406"/>
        <v>0.74861111111111112</v>
      </c>
      <c r="S6499" s="28">
        <f t="shared" si="407"/>
        <v>44945</v>
      </c>
      <c r="T6499" s="28"/>
    </row>
    <row r="6500" spans="1:20" ht="13.2" x14ac:dyDescent="0.25">
      <c r="A6500" s="7" t="s">
        <v>14313</v>
      </c>
      <c r="B6500" s="7" t="s">
        <v>43</v>
      </c>
      <c r="C6500" s="7" t="s">
        <v>21</v>
      </c>
      <c r="D6500" s="7" t="s">
        <v>34</v>
      </c>
      <c r="E6500" s="7" t="s">
        <v>35</v>
      </c>
      <c r="F6500" s="8">
        <v>45200.761111111111</v>
      </c>
      <c r="G6500" s="8">
        <v>45200.828472222223</v>
      </c>
      <c r="H6500" s="7">
        <v>97</v>
      </c>
      <c r="I6500" s="7">
        <v>51.47</v>
      </c>
      <c r="J6500" s="7">
        <v>8</v>
      </c>
      <c r="K6500" s="7">
        <v>411.76</v>
      </c>
      <c r="L6500" s="7" t="s">
        <v>18</v>
      </c>
      <c r="M6500" s="9">
        <v>1</v>
      </c>
      <c r="N6500" s="6" t="str">
        <f>IF(ev_charging_network_usage_!$I6500&lt;=10,"Low",IF(ev_charging_network_usage_!$I6500&lt;=30,"Medium","High"))</f>
        <v>High</v>
      </c>
      <c r="O6500" s="6" t="str">
        <f t="shared" si="409"/>
        <v>Low Satisfaction</v>
      </c>
      <c r="P6500" s="6" t="str">
        <f>IF(ev_charging_network_usage_!$H6500&lt;30,"Short Charging",IF(ev_charging_network_usage_!$H6500&lt;=60,"Medium Charging","Long Charging"))</f>
        <v>Long Charging</v>
      </c>
      <c r="Q6500" s="6">
        <f t="shared" si="408"/>
        <v>1</v>
      </c>
      <c r="R6500" s="30">
        <f t="shared" si="406"/>
        <v>0.76111111111111107</v>
      </c>
      <c r="S6500" s="28">
        <f t="shared" si="407"/>
        <v>45200</v>
      </c>
      <c r="T6500" s="28"/>
    </row>
    <row r="6501" spans="1:20" ht="13.2" x14ac:dyDescent="0.25">
      <c r="A6501" s="3" t="s">
        <v>14314</v>
      </c>
      <c r="B6501" s="3" t="s">
        <v>43</v>
      </c>
      <c r="C6501" s="3" t="s">
        <v>30</v>
      </c>
      <c r="D6501" s="3" t="s">
        <v>31</v>
      </c>
      <c r="E6501" s="3" t="s">
        <v>17</v>
      </c>
      <c r="F6501" s="4">
        <v>45079.597222222219</v>
      </c>
      <c r="G6501" s="4">
        <v>45079.607638888891</v>
      </c>
      <c r="H6501" s="3">
        <v>15</v>
      </c>
      <c r="I6501" s="3">
        <v>53.42</v>
      </c>
      <c r="J6501" s="3">
        <v>15</v>
      </c>
      <c r="K6501" s="3">
        <v>801.3</v>
      </c>
      <c r="L6501" s="3" t="s">
        <v>18</v>
      </c>
      <c r="M6501" s="5">
        <v>4</v>
      </c>
      <c r="N6501" s="6" t="str">
        <f>IF(ev_charging_network_usage_!$I6501&lt;=10,"Low",IF(ev_charging_network_usage_!$I6501&lt;=30,"Medium","High"))</f>
        <v>High</v>
      </c>
      <c r="O6501" s="6" t="str">
        <f t="shared" si="409"/>
        <v>Medium Satisfaction</v>
      </c>
      <c r="P6501" s="6" t="str">
        <f>IF(ev_charging_network_usage_!$H6501&lt;30,"Short Charging",IF(ev_charging_network_usage_!$H6501&lt;=60,"Medium Charging","Long Charging"))</f>
        <v>Short Charging</v>
      </c>
      <c r="Q6501" s="6">
        <f t="shared" si="408"/>
        <v>2</v>
      </c>
      <c r="R6501" s="30">
        <f t="shared" si="406"/>
        <v>0.59722222222222221</v>
      </c>
      <c r="S6501" s="28">
        <f t="shared" si="407"/>
        <v>45079</v>
      </c>
      <c r="T6501" s="28"/>
    </row>
    <row r="6502" spans="1:20" ht="13.2" x14ac:dyDescent="0.25">
      <c r="A6502" s="12" t="s">
        <v>14315</v>
      </c>
      <c r="B6502" s="12" t="s">
        <v>48</v>
      </c>
      <c r="C6502" s="12" t="s">
        <v>21</v>
      </c>
      <c r="D6502" s="12" t="s">
        <v>31</v>
      </c>
      <c r="E6502" s="12" t="s">
        <v>35</v>
      </c>
      <c r="F6502" s="12" t="s">
        <v>14316</v>
      </c>
      <c r="G6502" s="12" t="s">
        <v>14317</v>
      </c>
      <c r="H6502" s="12">
        <v>55</v>
      </c>
      <c r="I6502" s="12">
        <v>46.64</v>
      </c>
      <c r="J6502" s="12">
        <v>15</v>
      </c>
      <c r="K6502" s="12">
        <v>699.6</v>
      </c>
      <c r="L6502" s="12" t="s">
        <v>18</v>
      </c>
      <c r="M6502" s="13">
        <v>3</v>
      </c>
      <c r="N6502" s="6" t="str">
        <f>IF(ev_charging_network_usage_!$I6502&lt;=10,"Low",IF(ev_charging_network_usage_!$I6502&lt;=30,"Medium","High"))</f>
        <v>High</v>
      </c>
      <c r="O6502" s="6" t="str">
        <f t="shared" si="409"/>
        <v>Medium Satisfaction</v>
      </c>
      <c r="P6502" s="6" t="str">
        <f>IF(ev_charging_network_usage_!$H6502&lt;30,"Short Charging",IF(ev_charging_network_usage_!$H6502&lt;=60,"Medium Charging","Long Charging"))</f>
        <v>Medium Charging</v>
      </c>
      <c r="Q6502" s="6">
        <f t="shared" si="408"/>
        <v>1</v>
      </c>
      <c r="R6502" s="30">
        <f t="shared" si="406"/>
        <v>0.50416666666666665</v>
      </c>
      <c r="S6502" s="28">
        <f t="shared" si="407"/>
        <v>45306</v>
      </c>
      <c r="T6502" s="28"/>
    </row>
  </sheetData>
  <mergeCells count="2">
    <mergeCell ref="V56:X57"/>
    <mergeCell ref="V60:X61"/>
  </mergeCells>
  <conditionalFormatting sqref="H1:H1048576">
    <cfRule type="cellIs" dxfId="2" priority="3" operator="greaterThan">
      <formula>90</formula>
    </cfRule>
  </conditionalFormatting>
  <conditionalFormatting sqref="K1:K1048576">
    <cfRule type="top10" dxfId="1" priority="4" percent="1" rank="10"/>
  </conditionalFormatting>
  <conditionalFormatting sqref="M1:M1048576">
    <cfRule type="colorScale" priority="2">
      <colorScale>
        <cfvo type="min"/>
        <cfvo type="percentile" val="50"/>
        <cfvo type="max"/>
        <color rgb="FFF8696B"/>
        <color rgb="FFFFEB84"/>
        <color rgb="FF63BE7B"/>
      </colorScale>
    </cfRule>
  </conditionalFormatting>
  <dataValidations count="1">
    <dataValidation type="whole" allowBlank="1" showInputMessage="1" showErrorMessage="1" sqref="H1:H1048576" xr:uid="{F3867A41-26D0-407C-9447-3B7C15F550AE}">
      <formula1>9</formula1>
      <formula2>120</formula2>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005E-B79F-4724-8499-EE02A8612ED3}">
  <dimension ref="A9:A20"/>
  <sheetViews>
    <sheetView tabSelected="1" topLeftCell="A7" workbookViewId="0">
      <selection activeCell="H21" sqref="H21"/>
    </sheetView>
  </sheetViews>
  <sheetFormatPr defaultRowHeight="13.2" x14ac:dyDescent="0.25"/>
  <sheetData>
    <row r="9" spans="1:1" x14ac:dyDescent="0.25">
      <c r="A9" s="27" t="s">
        <v>14373</v>
      </c>
    </row>
    <row r="10" spans="1:1" x14ac:dyDescent="0.25">
      <c r="A10">
        <f>SUM(ev_charging_network_usage_!K:K)</f>
        <v>2260491.6699999967</v>
      </c>
    </row>
    <row r="13" spans="1:1" x14ac:dyDescent="0.25">
      <c r="A13" s="27" t="s">
        <v>14374</v>
      </c>
    </row>
    <row r="14" spans="1:1" x14ac:dyDescent="0.25">
      <c r="A14">
        <f>COUNTA(ev_charging_network_usage_!A2:A6502)</f>
        <v>6500</v>
      </c>
    </row>
    <row r="16" spans="1:1" x14ac:dyDescent="0.25">
      <c r="A16" s="27" t="s">
        <v>14375</v>
      </c>
    </row>
    <row r="17" spans="1:1" x14ac:dyDescent="0.25">
      <c r="A17">
        <f>AVERAGE(ev_charging_network_usage_!I:I)</f>
        <v>30.914456923076958</v>
      </c>
    </row>
    <row r="19" spans="1:1" x14ac:dyDescent="0.25">
      <c r="A19" s="27" t="s">
        <v>14376</v>
      </c>
    </row>
    <row r="20" spans="1:1" x14ac:dyDescent="0.25">
      <c r="A20">
        <f>AVERAGE(ev_charging_network_usage_!M:M)</f>
        <v>2.9927692307692308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F622-4502-4D95-86B9-530F29754856}">
  <dimension ref="B2:L111"/>
  <sheetViews>
    <sheetView topLeftCell="A12" zoomScale="101" workbookViewId="0">
      <selection activeCell="M122" sqref="M122"/>
    </sheetView>
  </sheetViews>
  <sheetFormatPr defaultRowHeight="13.2" x14ac:dyDescent="0.25"/>
  <cols>
    <col min="1" max="1" width="17.33203125" bestFit="1" customWidth="1"/>
    <col min="2" max="2" width="13.33203125" bestFit="1" customWidth="1"/>
    <col min="3" max="3" width="15.33203125" bestFit="1" customWidth="1"/>
    <col min="4" max="5" width="11.33203125" customWidth="1"/>
    <col min="6" max="6" width="26.5546875" bestFit="1" customWidth="1"/>
    <col min="7" max="7" width="16.21875" bestFit="1" customWidth="1"/>
    <col min="8" max="11" width="2" bestFit="1" customWidth="1"/>
    <col min="12" max="13" width="12" bestFit="1" customWidth="1"/>
  </cols>
  <sheetData>
    <row r="2" spans="2:3" x14ac:dyDescent="0.25">
      <c r="C2" t="s">
        <v>14357</v>
      </c>
    </row>
    <row r="3" spans="2:3" x14ac:dyDescent="0.25">
      <c r="C3" s="36" t="s">
        <v>14360</v>
      </c>
    </row>
    <row r="4" spans="2:3" ht="13.2" customHeight="1" x14ac:dyDescent="0.25">
      <c r="B4" s="25" t="s">
        <v>14358</v>
      </c>
      <c r="C4" s="36"/>
    </row>
    <row r="6" spans="2:3" x14ac:dyDescent="0.25">
      <c r="B6" s="23" t="s">
        <v>14354</v>
      </c>
      <c r="C6" t="s">
        <v>14359</v>
      </c>
    </row>
    <row r="7" spans="2:3" x14ac:dyDescent="0.25">
      <c r="B7" s="24" t="s">
        <v>21</v>
      </c>
      <c r="C7" s="39">
        <v>2124</v>
      </c>
    </row>
    <row r="8" spans="2:3" x14ac:dyDescent="0.25">
      <c r="B8" s="24" t="s">
        <v>30</v>
      </c>
      <c r="C8" s="39">
        <v>2141</v>
      </c>
    </row>
    <row r="9" spans="2:3" x14ac:dyDescent="0.25">
      <c r="B9" s="24" t="s">
        <v>15</v>
      </c>
      <c r="C9" s="39">
        <v>2235</v>
      </c>
    </row>
    <row r="10" spans="2:3" x14ac:dyDescent="0.25">
      <c r="B10" s="24" t="s">
        <v>14355</v>
      </c>
      <c r="C10" s="39">
        <v>6500</v>
      </c>
    </row>
    <row r="16" spans="2:3" x14ac:dyDescent="0.25">
      <c r="C16" t="s">
        <v>14361</v>
      </c>
    </row>
    <row r="18" spans="2:3" x14ac:dyDescent="0.25">
      <c r="B18" s="23" t="s">
        <v>14354</v>
      </c>
      <c r="C18" t="s">
        <v>14356</v>
      </c>
    </row>
    <row r="19" spans="2:3" x14ac:dyDescent="0.25">
      <c r="B19" s="24" t="s">
        <v>21</v>
      </c>
      <c r="C19" s="39">
        <v>64.529661016949149</v>
      </c>
    </row>
    <row r="20" spans="2:3" x14ac:dyDescent="0.25">
      <c r="B20" s="24" t="s">
        <v>30</v>
      </c>
      <c r="C20" s="39">
        <v>63.352638953759929</v>
      </c>
    </row>
    <row r="21" spans="2:3" x14ac:dyDescent="0.25">
      <c r="B21" s="24" t="s">
        <v>15</v>
      </c>
      <c r="C21" s="39">
        <v>64.19597315436242</v>
      </c>
    </row>
    <row r="22" spans="2:3" x14ac:dyDescent="0.25">
      <c r="B22" s="24" t="s">
        <v>14355</v>
      </c>
      <c r="C22" s="39">
        <v>64.027230769230769</v>
      </c>
    </row>
    <row r="26" spans="2:3" x14ac:dyDescent="0.25">
      <c r="C26" t="s">
        <v>14362</v>
      </c>
    </row>
    <row r="27" spans="2:3" x14ac:dyDescent="0.25">
      <c r="C27" t="s">
        <v>14363</v>
      </c>
    </row>
    <row r="29" spans="2:3" x14ac:dyDescent="0.25">
      <c r="B29" s="23" t="s">
        <v>14354</v>
      </c>
      <c r="C29" t="s">
        <v>14377</v>
      </c>
    </row>
    <row r="30" spans="2:3" x14ac:dyDescent="0.25">
      <c r="B30" s="24" t="s">
        <v>34</v>
      </c>
      <c r="C30" s="39">
        <v>30.308163636363606</v>
      </c>
    </row>
    <row r="31" spans="2:3" x14ac:dyDescent="0.25">
      <c r="B31" s="24" t="s">
        <v>22</v>
      </c>
      <c r="C31" s="39">
        <v>31.706891891891924</v>
      </c>
    </row>
    <row r="32" spans="2:3" x14ac:dyDescent="0.25">
      <c r="B32" s="24" t="s">
        <v>16</v>
      </c>
      <c r="C32" s="39">
        <v>31.689942784488281</v>
      </c>
    </row>
    <row r="33" spans="2:3" x14ac:dyDescent="0.25">
      <c r="B33" s="24" t="s">
        <v>31</v>
      </c>
      <c r="C33" s="39">
        <v>29.9990297149787</v>
      </c>
    </row>
    <row r="34" spans="2:3" x14ac:dyDescent="0.25">
      <c r="B34" s="24" t="s">
        <v>14355</v>
      </c>
      <c r="C34" s="39">
        <v>30.914456923076887</v>
      </c>
    </row>
    <row r="42" spans="2:3" x14ac:dyDescent="0.25">
      <c r="C42" t="s">
        <v>14364</v>
      </c>
    </row>
    <row r="44" spans="2:3" x14ac:dyDescent="0.25">
      <c r="B44" s="23" t="s">
        <v>14354</v>
      </c>
      <c r="C44" t="s">
        <v>14365</v>
      </c>
    </row>
    <row r="45" spans="2:3" x14ac:dyDescent="0.25">
      <c r="B45" s="24" t="s">
        <v>34</v>
      </c>
      <c r="C45" s="39">
        <v>562522.07000000076</v>
      </c>
    </row>
    <row r="46" spans="2:3" x14ac:dyDescent="0.25">
      <c r="B46" s="24" t="s">
        <v>22</v>
      </c>
      <c r="C46" s="39">
        <v>583503.20999999961</v>
      </c>
    </row>
    <row r="47" spans="2:3" x14ac:dyDescent="0.25">
      <c r="B47" s="24" t="s">
        <v>16</v>
      </c>
      <c r="C47" s="39">
        <v>560716.01000000082</v>
      </c>
    </row>
    <row r="48" spans="2:3" x14ac:dyDescent="0.25">
      <c r="B48" s="24" t="s">
        <v>31</v>
      </c>
      <c r="C48" s="39">
        <v>553750.38</v>
      </c>
    </row>
    <row r="49" spans="2:12" x14ac:dyDescent="0.25">
      <c r="B49" s="24" t="s">
        <v>14355</v>
      </c>
      <c r="C49" s="39">
        <v>2260491.6700000009</v>
      </c>
    </row>
    <row r="53" spans="2:12" x14ac:dyDescent="0.25">
      <c r="C53" s="26" t="s">
        <v>14366</v>
      </c>
    </row>
    <row r="54" spans="2:12" x14ac:dyDescent="0.25">
      <c r="C54" s="27" t="s">
        <v>14369</v>
      </c>
    </row>
    <row r="56" spans="2:12" x14ac:dyDescent="0.25">
      <c r="B56" s="23" t="s">
        <v>14354</v>
      </c>
      <c r="C56" t="s">
        <v>14367</v>
      </c>
    </row>
    <row r="57" spans="2:12" x14ac:dyDescent="0.25">
      <c r="B57" s="24" t="s">
        <v>21</v>
      </c>
      <c r="C57" s="39">
        <v>3.0117702448210921</v>
      </c>
    </row>
    <row r="58" spans="2:12" x14ac:dyDescent="0.25">
      <c r="B58" s="24" t="s">
        <v>30</v>
      </c>
      <c r="C58" s="39">
        <v>3.0018682858477348</v>
      </c>
    </row>
    <row r="59" spans="2:12" x14ac:dyDescent="0.25">
      <c r="B59" s="24" t="s">
        <v>15</v>
      </c>
      <c r="C59" s="39">
        <v>2.9659955257270694</v>
      </c>
    </row>
    <row r="60" spans="2:12" x14ac:dyDescent="0.25">
      <c r="B60" s="24" t="s">
        <v>14355</v>
      </c>
      <c r="C60" s="39">
        <v>2.9927692307692308</v>
      </c>
    </row>
    <row r="61" spans="2:12" x14ac:dyDescent="0.25">
      <c r="F61" t="s">
        <v>14368</v>
      </c>
    </row>
    <row r="62" spans="2:12" x14ac:dyDescent="0.25">
      <c r="F62" s="23" t="s">
        <v>14367</v>
      </c>
      <c r="G62" s="23" t="s">
        <v>14370</v>
      </c>
    </row>
    <row r="63" spans="2:12" x14ac:dyDescent="0.25">
      <c r="F63" s="23" t="s">
        <v>14354</v>
      </c>
      <c r="G63">
        <v>1</v>
      </c>
      <c r="H63">
        <v>2</v>
      </c>
      <c r="I63">
        <v>3</v>
      </c>
      <c r="J63">
        <v>4</v>
      </c>
      <c r="K63">
        <v>5</v>
      </c>
      <c r="L63" t="s">
        <v>14355</v>
      </c>
    </row>
    <row r="64" spans="2:12" x14ac:dyDescent="0.25">
      <c r="F64" s="24" t="s">
        <v>35</v>
      </c>
      <c r="G64" s="39">
        <v>1</v>
      </c>
      <c r="H64" s="39">
        <v>2</v>
      </c>
      <c r="I64" s="39">
        <v>3</v>
      </c>
      <c r="J64" s="39">
        <v>4</v>
      </c>
      <c r="K64" s="39">
        <v>5</v>
      </c>
      <c r="L64" s="39">
        <v>2.9935444205348909</v>
      </c>
    </row>
    <row r="65" spans="2:12" x14ac:dyDescent="0.25">
      <c r="F65" s="24" t="s">
        <v>17</v>
      </c>
      <c r="G65" s="39">
        <v>1</v>
      </c>
      <c r="H65" s="39">
        <v>2</v>
      </c>
      <c r="I65" s="39">
        <v>3</v>
      </c>
      <c r="J65" s="39">
        <v>4</v>
      </c>
      <c r="K65" s="39">
        <v>5</v>
      </c>
      <c r="L65" s="39">
        <v>2.9919926085617492</v>
      </c>
    </row>
    <row r="66" spans="2:12" x14ac:dyDescent="0.25">
      <c r="F66" s="24" t="s">
        <v>14355</v>
      </c>
      <c r="G66" s="39">
        <v>1</v>
      </c>
      <c r="H66" s="39">
        <v>2</v>
      </c>
      <c r="I66" s="39">
        <v>3</v>
      </c>
      <c r="J66" s="39">
        <v>4</v>
      </c>
      <c r="K66" s="39">
        <v>5</v>
      </c>
      <c r="L66" s="39">
        <v>2.9927692307692308</v>
      </c>
    </row>
    <row r="71" spans="2:12" x14ac:dyDescent="0.25">
      <c r="B71" s="23" t="s">
        <v>14354</v>
      </c>
      <c r="C71" t="s">
        <v>14365</v>
      </c>
    </row>
    <row r="72" spans="2:12" x14ac:dyDescent="0.25">
      <c r="B72" s="24" t="s">
        <v>43</v>
      </c>
      <c r="C72" s="39">
        <v>279913.62000000029</v>
      </c>
    </row>
    <row r="73" spans="2:12" x14ac:dyDescent="0.25">
      <c r="B73" s="24" t="s">
        <v>55</v>
      </c>
      <c r="C73" s="39">
        <v>272049.20999999979</v>
      </c>
    </row>
    <row r="74" spans="2:12" x14ac:dyDescent="0.25">
      <c r="B74" s="24" t="s">
        <v>48</v>
      </c>
      <c r="C74" s="39">
        <v>275917.5600000007</v>
      </c>
    </row>
    <row r="75" spans="2:12" x14ac:dyDescent="0.25">
      <c r="B75" s="24" t="s">
        <v>14</v>
      </c>
      <c r="C75" s="39">
        <v>280954.51000000007</v>
      </c>
    </row>
    <row r="76" spans="2:12" x14ac:dyDescent="0.25">
      <c r="B76" s="24" t="s">
        <v>29</v>
      </c>
      <c r="C76" s="39">
        <v>294720.95000000013</v>
      </c>
    </row>
    <row r="77" spans="2:12" x14ac:dyDescent="0.25">
      <c r="B77" s="24" t="s">
        <v>20</v>
      </c>
      <c r="C77" s="39">
        <v>308122.97999999986</v>
      </c>
    </row>
    <row r="78" spans="2:12" x14ac:dyDescent="0.25">
      <c r="B78" s="24" t="s">
        <v>78</v>
      </c>
      <c r="C78" s="39">
        <v>270106.44000000024</v>
      </c>
    </row>
    <row r="79" spans="2:12" x14ac:dyDescent="0.25">
      <c r="B79" s="24" t="s">
        <v>59</v>
      </c>
      <c r="C79" s="39">
        <v>278706.39999999997</v>
      </c>
    </row>
    <row r="80" spans="2:12" x14ac:dyDescent="0.25">
      <c r="B80" s="24" t="s">
        <v>14355</v>
      </c>
      <c r="C80" s="39">
        <v>2260491.6700000013</v>
      </c>
    </row>
    <row r="91" spans="2:3" x14ac:dyDescent="0.25">
      <c r="B91" s="23" t="s">
        <v>14354</v>
      </c>
      <c r="C91" t="s">
        <v>14359</v>
      </c>
    </row>
    <row r="92" spans="2:3" x14ac:dyDescent="0.25">
      <c r="B92" s="24" t="s">
        <v>21</v>
      </c>
      <c r="C92" s="39">
        <v>2124</v>
      </c>
    </row>
    <row r="93" spans="2:3" x14ac:dyDescent="0.25">
      <c r="B93" s="24" t="s">
        <v>30</v>
      </c>
      <c r="C93" s="39">
        <v>2141</v>
      </c>
    </row>
    <row r="94" spans="2:3" x14ac:dyDescent="0.25">
      <c r="B94" s="24" t="s">
        <v>15</v>
      </c>
      <c r="C94" s="39">
        <v>2235</v>
      </c>
    </row>
    <row r="95" spans="2:3" x14ac:dyDescent="0.25">
      <c r="B95" s="24" t="s">
        <v>14355</v>
      </c>
      <c r="C95" s="39">
        <v>6500</v>
      </c>
    </row>
    <row r="108" spans="2:3" x14ac:dyDescent="0.25">
      <c r="B108" s="23" t="s">
        <v>14354</v>
      </c>
      <c r="C108" t="s">
        <v>14377</v>
      </c>
    </row>
    <row r="109" spans="2:3" x14ac:dyDescent="0.25">
      <c r="B109" s="24" t="s">
        <v>14378</v>
      </c>
      <c r="C109" s="39">
        <v>30.558155427880308</v>
      </c>
    </row>
    <row r="110" spans="2:3" x14ac:dyDescent="0.25">
      <c r="B110" s="24" t="s">
        <v>14379</v>
      </c>
      <c r="C110" s="39">
        <v>31.283479486376525</v>
      </c>
    </row>
    <row r="111" spans="2:3" x14ac:dyDescent="0.25">
      <c r="B111" s="24" t="s">
        <v>14355</v>
      </c>
      <c r="C111" s="39">
        <v>30.914456923076955</v>
      </c>
    </row>
  </sheetData>
  <mergeCells count="1">
    <mergeCell ref="C3:C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B964E-E831-4150-8602-A63D6FF49A10}">
  <dimension ref="A1:W40"/>
  <sheetViews>
    <sheetView showGridLines="0" workbookViewId="0">
      <selection activeCell="T12" sqref="T12"/>
    </sheetView>
  </sheetViews>
  <sheetFormatPr defaultRowHeight="13.2" x14ac:dyDescent="0.25"/>
  <sheetData>
    <row r="1" spans="1:23" x14ac:dyDescent="0.25">
      <c r="A1" s="31"/>
      <c r="B1" s="31"/>
      <c r="C1" s="31"/>
      <c r="D1" s="31"/>
      <c r="E1" s="31"/>
      <c r="F1" s="31"/>
      <c r="G1" s="37" t="s">
        <v>14381</v>
      </c>
      <c r="H1" s="38"/>
      <c r="I1" s="38"/>
      <c r="J1" s="38"/>
      <c r="K1" s="38"/>
      <c r="L1" s="38"/>
      <c r="M1" s="38"/>
      <c r="N1" s="38"/>
      <c r="O1" s="38"/>
      <c r="P1" s="38"/>
      <c r="Q1" s="38"/>
      <c r="R1" s="31"/>
      <c r="S1" s="31"/>
      <c r="T1" s="31"/>
      <c r="U1" s="31"/>
      <c r="V1" s="31"/>
      <c r="W1" s="31"/>
    </row>
    <row r="2" spans="1:23" x14ac:dyDescent="0.25">
      <c r="A2" s="31"/>
      <c r="B2" s="31"/>
      <c r="C2" s="31"/>
      <c r="D2" s="31"/>
      <c r="E2" s="31"/>
      <c r="F2" s="31"/>
      <c r="G2" s="38"/>
      <c r="H2" s="38"/>
      <c r="I2" s="38"/>
      <c r="J2" s="38"/>
      <c r="K2" s="38"/>
      <c r="L2" s="38"/>
      <c r="M2" s="38"/>
      <c r="N2" s="38"/>
      <c r="O2" s="38"/>
      <c r="P2" s="38"/>
      <c r="Q2" s="38"/>
      <c r="R2" s="31"/>
      <c r="S2" s="31"/>
      <c r="T2" s="31"/>
      <c r="U2" s="31"/>
      <c r="V2" s="31"/>
      <c r="W2" s="31"/>
    </row>
    <row r="3" spans="1:23" x14ac:dyDescent="0.25">
      <c r="A3" s="31"/>
      <c r="B3" s="31"/>
      <c r="C3" s="31"/>
      <c r="D3" s="31"/>
      <c r="E3" s="31"/>
      <c r="F3" s="31"/>
      <c r="G3" s="38"/>
      <c r="H3" s="38"/>
      <c r="I3" s="38"/>
      <c r="J3" s="38"/>
      <c r="K3" s="38"/>
      <c r="L3" s="38"/>
      <c r="M3" s="38"/>
      <c r="N3" s="38"/>
      <c r="O3" s="38"/>
      <c r="P3" s="38"/>
      <c r="Q3" s="38"/>
      <c r="R3" s="31"/>
      <c r="S3" s="31"/>
      <c r="T3" s="31"/>
      <c r="U3" s="31"/>
      <c r="V3" s="31"/>
      <c r="W3" s="31"/>
    </row>
    <row r="4" spans="1:23" x14ac:dyDescent="0.25">
      <c r="A4" s="31"/>
      <c r="B4" s="31"/>
      <c r="C4" s="31"/>
      <c r="D4" s="31"/>
      <c r="E4" s="31"/>
      <c r="F4" s="31"/>
      <c r="G4" s="38"/>
      <c r="H4" s="38"/>
      <c r="I4" s="38"/>
      <c r="J4" s="38"/>
      <c r="K4" s="38"/>
      <c r="L4" s="38"/>
      <c r="M4" s="38"/>
      <c r="N4" s="38"/>
      <c r="O4" s="38"/>
      <c r="P4" s="38"/>
      <c r="Q4" s="38"/>
      <c r="R4" s="31"/>
      <c r="S4" s="31"/>
      <c r="T4" s="31"/>
      <c r="U4" s="31"/>
      <c r="V4" s="31"/>
      <c r="W4" s="31"/>
    </row>
    <row r="5" spans="1:23" x14ac:dyDescent="0.25">
      <c r="A5" s="31"/>
      <c r="B5" s="31"/>
      <c r="C5" s="31"/>
      <c r="D5" s="31"/>
      <c r="E5" s="31"/>
      <c r="F5" s="31"/>
      <c r="G5" s="38"/>
      <c r="H5" s="38"/>
      <c r="I5" s="38"/>
      <c r="J5" s="38"/>
      <c r="K5" s="38"/>
      <c r="L5" s="38"/>
      <c r="M5" s="38"/>
      <c r="N5" s="38"/>
      <c r="O5" s="38"/>
      <c r="P5" s="38"/>
      <c r="Q5" s="38"/>
      <c r="R5" s="31"/>
      <c r="S5" s="31"/>
      <c r="T5" s="31"/>
      <c r="U5" s="31"/>
      <c r="V5" s="31"/>
      <c r="W5" s="31"/>
    </row>
    <row r="6" spans="1:23" x14ac:dyDescent="0.25">
      <c r="A6" s="31"/>
      <c r="B6" s="31"/>
      <c r="C6" s="31"/>
      <c r="D6" s="31"/>
      <c r="E6" s="31"/>
      <c r="F6" s="31"/>
      <c r="G6" s="38"/>
      <c r="H6" s="38"/>
      <c r="I6" s="38"/>
      <c r="J6" s="38"/>
      <c r="K6" s="38"/>
      <c r="L6" s="38"/>
      <c r="M6" s="38"/>
      <c r="N6" s="38"/>
      <c r="O6" s="38"/>
      <c r="P6" s="38"/>
      <c r="Q6" s="38"/>
      <c r="R6" s="31"/>
      <c r="S6" s="31"/>
      <c r="T6" s="31"/>
      <c r="U6" s="31"/>
      <c r="V6" s="31"/>
      <c r="W6" s="31"/>
    </row>
    <row r="7" spans="1:23" x14ac:dyDescent="0.25">
      <c r="A7" s="31"/>
      <c r="B7" s="31"/>
      <c r="C7" s="31"/>
      <c r="D7" s="31"/>
      <c r="E7" s="31"/>
      <c r="F7" s="31"/>
      <c r="G7" s="38"/>
      <c r="H7" s="38"/>
      <c r="I7" s="38"/>
      <c r="J7" s="38"/>
      <c r="K7" s="38"/>
      <c r="L7" s="38"/>
      <c r="M7" s="38"/>
      <c r="N7" s="38"/>
      <c r="O7" s="38"/>
      <c r="P7" s="38"/>
      <c r="Q7" s="38"/>
      <c r="R7" s="31"/>
      <c r="S7" s="31"/>
      <c r="T7" s="31"/>
      <c r="U7" s="31"/>
      <c r="V7" s="31"/>
      <c r="W7" s="31"/>
    </row>
    <row r="8" spans="1:23" x14ac:dyDescent="0.25">
      <c r="A8" s="31"/>
      <c r="B8" s="31"/>
      <c r="C8" s="31"/>
      <c r="D8" s="31"/>
      <c r="E8" s="31"/>
      <c r="F8" s="31"/>
      <c r="G8" s="31"/>
      <c r="H8" s="31"/>
      <c r="I8" s="31"/>
      <c r="J8" s="31"/>
      <c r="K8" s="31"/>
      <c r="L8" s="31"/>
      <c r="M8" s="31"/>
      <c r="N8" s="31"/>
      <c r="O8" s="31"/>
      <c r="P8" s="31"/>
      <c r="Q8" s="31"/>
      <c r="R8" s="31"/>
      <c r="S8" s="31"/>
      <c r="T8" s="31"/>
      <c r="U8" s="31"/>
      <c r="V8" s="31"/>
      <c r="W8" s="31"/>
    </row>
    <row r="9" spans="1:23" x14ac:dyDescent="0.25">
      <c r="A9" s="31"/>
      <c r="B9" s="31"/>
      <c r="C9" s="31"/>
      <c r="D9" s="31"/>
      <c r="E9" s="31"/>
      <c r="F9" s="31"/>
      <c r="G9" s="31"/>
      <c r="H9" s="31"/>
      <c r="I9" s="31"/>
      <c r="J9" s="31"/>
      <c r="K9" s="31"/>
      <c r="L9" s="31"/>
      <c r="M9" s="31"/>
      <c r="N9" s="31"/>
      <c r="O9" s="31"/>
      <c r="P9" s="31"/>
      <c r="Q9" s="31"/>
      <c r="R9" s="31"/>
      <c r="S9" s="31"/>
      <c r="T9" s="31"/>
      <c r="U9" s="31"/>
      <c r="V9" s="31"/>
      <c r="W9" s="31"/>
    </row>
    <row r="10" spans="1:23" x14ac:dyDescent="0.25">
      <c r="A10" s="31"/>
      <c r="B10" s="31"/>
      <c r="C10" s="31"/>
      <c r="D10" s="31"/>
      <c r="E10" s="31"/>
      <c r="F10" s="31"/>
      <c r="G10" s="31"/>
      <c r="H10" s="31"/>
      <c r="I10" s="31"/>
      <c r="J10" s="31"/>
      <c r="K10" s="31"/>
      <c r="L10" s="31"/>
      <c r="M10" s="31"/>
      <c r="N10" s="31"/>
      <c r="O10" s="31"/>
      <c r="P10" s="31"/>
      <c r="Q10" s="31"/>
      <c r="R10" s="31"/>
      <c r="S10" s="31"/>
      <c r="T10" s="31"/>
      <c r="U10" s="31"/>
      <c r="V10" s="31"/>
      <c r="W10" s="31"/>
    </row>
    <row r="11" spans="1:23" x14ac:dyDescent="0.25">
      <c r="A11" s="31"/>
      <c r="B11" s="31"/>
      <c r="C11" s="31"/>
      <c r="D11" s="31"/>
      <c r="E11" s="31"/>
      <c r="F11" s="31"/>
      <c r="G11" s="31"/>
      <c r="H11" s="31"/>
      <c r="I11" s="31"/>
      <c r="J11" s="31"/>
      <c r="K11" s="31"/>
      <c r="L11" s="31"/>
      <c r="M11" s="31"/>
      <c r="N11" s="31"/>
      <c r="O11" s="31"/>
      <c r="P11" s="31"/>
      <c r="Q11" s="31"/>
      <c r="R11" s="31"/>
      <c r="S11" s="31"/>
      <c r="T11" s="31"/>
      <c r="U11" s="31"/>
      <c r="V11" s="31"/>
      <c r="W11" s="31"/>
    </row>
    <row r="12" spans="1:23" x14ac:dyDescent="0.25">
      <c r="A12" s="31"/>
      <c r="B12" s="31"/>
      <c r="C12" s="31"/>
      <c r="D12" s="31"/>
      <c r="E12" s="31"/>
      <c r="F12" s="31"/>
      <c r="G12" s="31"/>
      <c r="H12" s="31"/>
      <c r="I12" s="31"/>
      <c r="J12" s="31"/>
      <c r="K12" s="31"/>
      <c r="L12" s="31"/>
      <c r="M12" s="31"/>
      <c r="N12" s="31"/>
      <c r="O12" s="31"/>
      <c r="P12" s="31"/>
      <c r="Q12" s="31"/>
      <c r="R12" s="31"/>
      <c r="S12" s="31"/>
      <c r="T12" s="31"/>
      <c r="U12" s="31"/>
      <c r="V12" s="31"/>
      <c r="W12" s="31"/>
    </row>
    <row r="13" spans="1:23" x14ac:dyDescent="0.25">
      <c r="A13" s="31"/>
      <c r="B13" s="31"/>
      <c r="C13" s="31"/>
      <c r="D13" s="31"/>
      <c r="E13" s="31"/>
      <c r="F13" s="31"/>
      <c r="G13" s="31"/>
      <c r="H13" s="31"/>
      <c r="I13" s="31"/>
      <c r="J13" s="31"/>
      <c r="K13" s="31"/>
      <c r="L13" s="31"/>
      <c r="M13" s="31"/>
      <c r="N13" s="31"/>
      <c r="O13" s="31"/>
      <c r="P13" s="31"/>
      <c r="Q13" s="31"/>
      <c r="R13" s="31"/>
      <c r="S13" s="31"/>
      <c r="T13" s="31"/>
      <c r="U13" s="31"/>
      <c r="V13" s="31"/>
      <c r="W13" s="31"/>
    </row>
    <row r="14" spans="1:23" x14ac:dyDescent="0.25">
      <c r="A14" s="31"/>
      <c r="B14" s="31"/>
      <c r="C14" s="31"/>
      <c r="D14" s="31"/>
      <c r="E14" s="31"/>
      <c r="F14" s="31"/>
      <c r="G14" s="31"/>
      <c r="H14" s="31"/>
      <c r="I14" s="31"/>
      <c r="J14" s="31"/>
      <c r="K14" s="31"/>
      <c r="L14" s="31"/>
      <c r="M14" s="31"/>
      <c r="N14" s="31"/>
      <c r="O14" s="31"/>
      <c r="P14" s="31"/>
      <c r="Q14" s="31"/>
      <c r="R14" s="31"/>
      <c r="S14" s="31"/>
      <c r="T14" s="31"/>
      <c r="U14" s="31"/>
      <c r="V14" s="31"/>
      <c r="W14" s="31"/>
    </row>
    <row r="15" spans="1:23" x14ac:dyDescent="0.25">
      <c r="A15" s="31"/>
      <c r="B15" s="31"/>
      <c r="C15" s="31"/>
      <c r="D15" s="31"/>
      <c r="E15" s="31"/>
      <c r="F15" s="31"/>
      <c r="G15" s="31"/>
      <c r="H15" s="31"/>
      <c r="I15" s="31"/>
      <c r="J15" s="31"/>
      <c r="K15" s="31"/>
      <c r="L15" s="31"/>
      <c r="M15" s="31"/>
      <c r="N15" s="31"/>
      <c r="O15" s="31"/>
      <c r="P15" s="31"/>
      <c r="Q15" s="31"/>
      <c r="R15" s="31"/>
      <c r="S15" s="31"/>
      <c r="T15" s="31"/>
      <c r="U15" s="31"/>
      <c r="V15" s="31"/>
      <c r="W15" s="31"/>
    </row>
    <row r="16" spans="1:23" x14ac:dyDescent="0.25">
      <c r="A16" s="31"/>
      <c r="B16" s="31"/>
      <c r="C16" s="31"/>
      <c r="D16" s="31"/>
      <c r="E16" s="31"/>
      <c r="F16" s="31"/>
      <c r="G16" s="31"/>
      <c r="H16" s="31"/>
      <c r="I16" s="31"/>
      <c r="J16" s="31"/>
      <c r="K16" s="31"/>
      <c r="L16" s="31"/>
      <c r="M16" s="31"/>
      <c r="N16" s="31"/>
      <c r="O16" s="31"/>
      <c r="P16" s="31"/>
      <c r="Q16" s="31"/>
      <c r="R16" s="31"/>
      <c r="S16" s="31"/>
      <c r="T16" s="31"/>
      <c r="U16" s="31"/>
      <c r="V16" s="31"/>
      <c r="W16" s="31"/>
    </row>
    <row r="17" spans="1:23" x14ac:dyDescent="0.25">
      <c r="A17" s="31"/>
      <c r="B17" s="31"/>
      <c r="C17" s="31"/>
      <c r="D17" s="31"/>
      <c r="E17" s="31"/>
      <c r="F17" s="31"/>
      <c r="G17" s="31"/>
      <c r="H17" s="31"/>
      <c r="I17" s="31"/>
      <c r="J17" s="31"/>
      <c r="K17" s="31"/>
      <c r="L17" s="31"/>
      <c r="M17" s="31"/>
      <c r="N17" s="31"/>
      <c r="O17" s="31"/>
      <c r="P17" s="31"/>
      <c r="Q17" s="31"/>
      <c r="R17" s="31"/>
      <c r="S17" s="31"/>
      <c r="T17" s="31"/>
      <c r="U17" s="31"/>
      <c r="V17" s="31"/>
      <c r="W17" s="31"/>
    </row>
    <row r="18" spans="1:23" x14ac:dyDescent="0.25">
      <c r="A18" s="31"/>
      <c r="B18" s="31"/>
      <c r="C18" s="31"/>
      <c r="D18" s="31"/>
      <c r="E18" s="31"/>
      <c r="F18" s="31"/>
      <c r="G18" s="31"/>
      <c r="H18" s="31"/>
      <c r="I18" s="31"/>
      <c r="J18" s="31"/>
      <c r="K18" s="31"/>
      <c r="L18" s="31"/>
      <c r="M18" s="31"/>
      <c r="N18" s="31"/>
      <c r="O18" s="31"/>
      <c r="P18" s="31"/>
      <c r="Q18" s="31"/>
      <c r="R18" s="31"/>
      <c r="S18" s="31"/>
      <c r="T18" s="31"/>
      <c r="U18" s="31"/>
      <c r="V18" s="31"/>
      <c r="W18" s="31"/>
    </row>
    <row r="19" spans="1:23" x14ac:dyDescent="0.25">
      <c r="A19" s="31"/>
      <c r="B19" s="31"/>
      <c r="C19" s="31"/>
      <c r="D19" s="31"/>
      <c r="E19" s="31"/>
      <c r="F19" s="31"/>
      <c r="G19" s="31"/>
      <c r="H19" s="31"/>
      <c r="I19" s="31"/>
      <c r="J19" s="31"/>
      <c r="K19" s="31"/>
      <c r="L19" s="31"/>
      <c r="M19" s="31"/>
      <c r="N19" s="31"/>
      <c r="O19" s="31"/>
      <c r="P19" s="31"/>
      <c r="Q19" s="31"/>
      <c r="R19" s="31"/>
      <c r="S19" s="31"/>
      <c r="T19" s="31"/>
      <c r="U19" s="31"/>
      <c r="V19" s="31"/>
      <c r="W19" s="31"/>
    </row>
    <row r="20" spans="1:23" x14ac:dyDescent="0.25">
      <c r="A20" s="31"/>
      <c r="B20" s="31"/>
      <c r="C20" s="31"/>
      <c r="D20" s="31"/>
      <c r="E20" s="31"/>
      <c r="F20" s="31"/>
      <c r="G20" s="31"/>
      <c r="H20" s="31"/>
      <c r="I20" s="31"/>
      <c r="J20" s="31"/>
      <c r="K20" s="31"/>
      <c r="L20" s="31"/>
      <c r="M20" s="31"/>
      <c r="N20" s="31"/>
      <c r="O20" s="31"/>
      <c r="P20" s="31"/>
      <c r="Q20" s="31"/>
      <c r="R20" s="31"/>
      <c r="S20" s="31"/>
      <c r="T20" s="31"/>
      <c r="U20" s="31"/>
      <c r="V20" s="31"/>
      <c r="W20" s="31"/>
    </row>
    <row r="21" spans="1:23" x14ac:dyDescent="0.25">
      <c r="A21" s="31"/>
      <c r="B21" s="31"/>
      <c r="C21" s="31"/>
      <c r="D21" s="31"/>
      <c r="E21" s="31"/>
      <c r="F21" s="31"/>
      <c r="G21" s="31"/>
      <c r="H21" s="31"/>
      <c r="I21" s="31"/>
      <c r="J21" s="31"/>
      <c r="K21" s="31"/>
      <c r="L21" s="31"/>
      <c r="M21" s="31"/>
      <c r="N21" s="31"/>
      <c r="O21" s="31"/>
      <c r="P21" s="31"/>
      <c r="Q21" s="31"/>
      <c r="R21" s="31"/>
      <c r="S21" s="31"/>
      <c r="T21" s="31"/>
      <c r="U21" s="31"/>
      <c r="V21" s="31"/>
      <c r="W21" s="31"/>
    </row>
    <row r="22" spans="1:23" x14ac:dyDescent="0.25">
      <c r="A22" s="31"/>
      <c r="B22" s="31"/>
      <c r="C22" s="31"/>
      <c r="D22" s="31"/>
      <c r="E22" s="31"/>
      <c r="F22" s="31"/>
      <c r="G22" s="31"/>
      <c r="H22" s="31"/>
      <c r="I22" s="31"/>
      <c r="J22" s="31"/>
      <c r="K22" s="31"/>
      <c r="L22" s="31"/>
      <c r="M22" s="31"/>
      <c r="N22" s="31"/>
      <c r="O22" s="31"/>
      <c r="P22" s="31"/>
      <c r="Q22" s="31"/>
      <c r="R22" s="31"/>
      <c r="S22" s="31"/>
      <c r="T22" s="31"/>
      <c r="U22" s="31"/>
      <c r="V22" s="31"/>
      <c r="W22" s="31"/>
    </row>
    <row r="23" spans="1:23" x14ac:dyDescent="0.25">
      <c r="A23" s="31"/>
      <c r="B23" s="31"/>
      <c r="C23" s="31"/>
      <c r="D23" s="31"/>
      <c r="E23" s="31"/>
      <c r="F23" s="31"/>
      <c r="G23" s="31"/>
      <c r="H23" s="31"/>
      <c r="I23" s="31"/>
      <c r="J23" s="31"/>
      <c r="K23" s="31"/>
      <c r="L23" s="31"/>
      <c r="M23" s="31"/>
      <c r="N23" s="31"/>
      <c r="O23" s="31"/>
      <c r="P23" s="31"/>
      <c r="Q23" s="31"/>
      <c r="R23" s="31"/>
      <c r="S23" s="31"/>
      <c r="T23" s="31"/>
      <c r="U23" s="31"/>
      <c r="V23" s="31"/>
      <c r="W23" s="31"/>
    </row>
    <row r="24" spans="1:23" x14ac:dyDescent="0.25">
      <c r="A24" s="31"/>
      <c r="B24" s="31"/>
      <c r="C24" s="31"/>
      <c r="D24" s="31"/>
      <c r="E24" s="31"/>
      <c r="F24" s="31"/>
      <c r="G24" s="31"/>
      <c r="H24" s="31"/>
      <c r="I24" s="31"/>
      <c r="J24" s="31"/>
      <c r="K24" s="31"/>
      <c r="L24" s="31"/>
      <c r="M24" s="31"/>
      <c r="N24" s="31"/>
      <c r="O24" s="31"/>
      <c r="P24" s="31"/>
      <c r="Q24" s="31"/>
      <c r="R24" s="31"/>
      <c r="S24" s="31"/>
      <c r="T24" s="31"/>
      <c r="U24" s="31"/>
      <c r="V24" s="31"/>
      <c r="W24" s="31"/>
    </row>
    <row r="25" spans="1:23" x14ac:dyDescent="0.25">
      <c r="A25" s="31"/>
      <c r="B25" s="31"/>
      <c r="C25" s="31"/>
      <c r="D25" s="31"/>
      <c r="E25" s="31"/>
      <c r="F25" s="31"/>
      <c r="G25" s="31"/>
      <c r="H25" s="31"/>
      <c r="I25" s="31"/>
      <c r="J25" s="31"/>
      <c r="K25" s="31"/>
      <c r="L25" s="31"/>
      <c r="M25" s="31"/>
      <c r="N25" s="31"/>
      <c r="O25" s="31"/>
      <c r="P25" s="31"/>
      <c r="Q25" s="31"/>
      <c r="R25" s="31"/>
      <c r="S25" s="31"/>
      <c r="T25" s="31"/>
      <c r="U25" s="31"/>
      <c r="V25" s="31"/>
      <c r="W25" s="31"/>
    </row>
    <row r="26" spans="1:23" x14ac:dyDescent="0.25">
      <c r="A26" s="31"/>
      <c r="B26" s="31"/>
      <c r="C26" s="31"/>
      <c r="D26" s="31"/>
      <c r="E26" s="31"/>
      <c r="F26" s="31"/>
      <c r="G26" s="31"/>
      <c r="H26" s="31"/>
      <c r="I26" s="31"/>
      <c r="J26" s="31"/>
      <c r="K26" s="31"/>
      <c r="L26" s="31"/>
      <c r="M26" s="31"/>
      <c r="N26" s="31"/>
      <c r="O26" s="31"/>
      <c r="P26" s="31"/>
      <c r="Q26" s="31"/>
      <c r="R26" s="31"/>
      <c r="S26" s="31"/>
      <c r="T26" s="31"/>
      <c r="U26" s="31"/>
      <c r="V26" s="31"/>
      <c r="W26" s="31"/>
    </row>
    <row r="27" spans="1:23" x14ac:dyDescent="0.25">
      <c r="A27" s="31"/>
      <c r="B27" s="31"/>
      <c r="C27" s="31"/>
      <c r="D27" s="31"/>
      <c r="E27" s="31"/>
      <c r="F27" s="31"/>
      <c r="G27" s="31"/>
      <c r="H27" s="31"/>
      <c r="I27" s="31"/>
      <c r="J27" s="31"/>
      <c r="K27" s="31"/>
      <c r="L27" s="31"/>
      <c r="M27" s="31"/>
      <c r="N27" s="31"/>
      <c r="O27" s="31"/>
      <c r="P27" s="31"/>
      <c r="Q27" s="31"/>
      <c r="R27" s="31"/>
      <c r="S27" s="31"/>
      <c r="T27" s="31"/>
      <c r="U27" s="31"/>
      <c r="V27" s="31"/>
      <c r="W27" s="31"/>
    </row>
    <row r="28" spans="1:23" x14ac:dyDescent="0.25">
      <c r="A28" s="31"/>
      <c r="B28" s="31"/>
      <c r="C28" s="31"/>
      <c r="D28" s="31"/>
      <c r="E28" s="31"/>
      <c r="F28" s="31"/>
      <c r="G28" s="31"/>
      <c r="H28" s="31"/>
      <c r="I28" s="31"/>
      <c r="J28" s="31"/>
      <c r="K28" s="31"/>
      <c r="L28" s="31"/>
      <c r="M28" s="31"/>
      <c r="N28" s="31"/>
      <c r="O28" s="31"/>
      <c r="P28" s="31"/>
      <c r="Q28" s="31"/>
      <c r="R28" s="31"/>
      <c r="S28" s="31"/>
      <c r="T28" s="31"/>
      <c r="U28" s="31"/>
      <c r="V28" s="31"/>
      <c r="W28" s="31"/>
    </row>
    <row r="29" spans="1:23" x14ac:dyDescent="0.25">
      <c r="A29" s="31"/>
      <c r="B29" s="31"/>
      <c r="C29" s="31"/>
      <c r="D29" s="31"/>
      <c r="E29" s="31"/>
      <c r="F29" s="31"/>
      <c r="G29" s="31"/>
      <c r="H29" s="31"/>
      <c r="I29" s="31"/>
      <c r="J29" s="31"/>
      <c r="K29" s="31"/>
      <c r="L29" s="31"/>
      <c r="M29" s="31"/>
      <c r="N29" s="31"/>
      <c r="O29" s="31"/>
      <c r="P29" s="31"/>
      <c r="Q29" s="31"/>
      <c r="R29" s="31"/>
      <c r="S29" s="31"/>
      <c r="T29" s="31"/>
      <c r="U29" s="31"/>
      <c r="V29" s="31"/>
      <c r="W29" s="31"/>
    </row>
    <row r="30" spans="1:23" x14ac:dyDescent="0.25">
      <c r="A30" s="31"/>
      <c r="B30" s="31"/>
      <c r="C30" s="31"/>
      <c r="D30" s="31"/>
      <c r="E30" s="31"/>
      <c r="F30" s="31"/>
      <c r="G30" s="31"/>
      <c r="H30" s="31"/>
      <c r="I30" s="31"/>
      <c r="J30" s="31"/>
      <c r="K30" s="31"/>
      <c r="L30" s="31"/>
      <c r="M30" s="31"/>
      <c r="N30" s="31"/>
      <c r="O30" s="31"/>
      <c r="P30" s="31"/>
      <c r="Q30" s="31"/>
      <c r="R30" s="31"/>
      <c r="S30" s="31"/>
      <c r="T30" s="31"/>
      <c r="U30" s="31"/>
      <c r="V30" s="31"/>
      <c r="W30" s="31"/>
    </row>
    <row r="31" spans="1:23" x14ac:dyDescent="0.25">
      <c r="A31" s="31"/>
      <c r="B31" s="31"/>
      <c r="C31" s="31"/>
      <c r="D31" s="31"/>
      <c r="E31" s="31"/>
      <c r="F31" s="31"/>
      <c r="G31" s="31"/>
      <c r="H31" s="31"/>
      <c r="I31" s="31"/>
      <c r="J31" s="31"/>
      <c r="K31" s="31"/>
      <c r="L31" s="31"/>
      <c r="M31" s="31"/>
      <c r="N31" s="31"/>
      <c r="O31" s="31"/>
      <c r="P31" s="31"/>
      <c r="Q31" s="31"/>
      <c r="R31" s="31"/>
      <c r="S31" s="31"/>
      <c r="T31" s="31"/>
      <c r="U31" s="31"/>
      <c r="V31" s="31"/>
      <c r="W31" s="31"/>
    </row>
    <row r="32" spans="1:23" x14ac:dyDescent="0.25">
      <c r="A32" s="31"/>
      <c r="B32" s="31"/>
      <c r="C32" s="31"/>
      <c r="D32" s="31"/>
      <c r="E32" s="31"/>
      <c r="F32" s="31"/>
      <c r="G32" s="31"/>
      <c r="H32" s="31"/>
      <c r="I32" s="31"/>
      <c r="J32" s="31"/>
      <c r="K32" s="31"/>
      <c r="L32" s="31"/>
      <c r="M32" s="31"/>
      <c r="N32" s="31"/>
      <c r="O32" s="31"/>
      <c r="P32" s="31"/>
      <c r="Q32" s="31"/>
      <c r="R32" s="31"/>
      <c r="S32" s="31"/>
      <c r="T32" s="31"/>
      <c r="U32" s="31"/>
      <c r="V32" s="31"/>
      <c r="W32" s="31"/>
    </row>
    <row r="33" spans="1:23" x14ac:dyDescent="0.25">
      <c r="A33" s="31"/>
      <c r="B33" s="31"/>
      <c r="C33" s="31"/>
      <c r="D33" s="31"/>
      <c r="E33" s="31"/>
      <c r="F33" s="31"/>
      <c r="G33" s="31"/>
      <c r="H33" s="31"/>
      <c r="I33" s="31"/>
      <c r="J33" s="31"/>
      <c r="K33" s="31"/>
      <c r="L33" s="31"/>
      <c r="M33" s="31"/>
      <c r="N33" s="31"/>
      <c r="O33" s="31"/>
      <c r="P33" s="31"/>
      <c r="Q33" s="31"/>
      <c r="R33" s="31"/>
      <c r="S33" s="31"/>
      <c r="T33" s="31"/>
      <c r="U33" s="31"/>
      <c r="V33" s="31"/>
      <c r="W33" s="31"/>
    </row>
    <row r="34" spans="1:23" x14ac:dyDescent="0.25">
      <c r="A34" s="31"/>
      <c r="B34" s="31"/>
      <c r="C34" s="31"/>
      <c r="D34" s="31"/>
      <c r="E34" s="31"/>
      <c r="F34" s="31"/>
      <c r="G34" s="31"/>
      <c r="H34" s="31"/>
      <c r="I34" s="31"/>
      <c r="J34" s="31"/>
      <c r="K34" s="31"/>
      <c r="L34" s="31"/>
      <c r="M34" s="31"/>
      <c r="N34" s="31"/>
      <c r="O34" s="31"/>
      <c r="P34" s="31"/>
      <c r="Q34" s="31"/>
      <c r="R34" s="31"/>
      <c r="S34" s="31"/>
      <c r="T34" s="31"/>
      <c r="U34" s="31"/>
      <c r="V34" s="31"/>
      <c r="W34" s="31"/>
    </row>
    <row r="35" spans="1:23" x14ac:dyDescent="0.25">
      <c r="A35" s="31"/>
      <c r="B35" s="31"/>
      <c r="C35" s="31"/>
      <c r="D35" s="31"/>
      <c r="E35" s="31"/>
      <c r="F35" s="31"/>
      <c r="G35" s="31"/>
      <c r="H35" s="31"/>
      <c r="I35" s="31"/>
      <c r="J35" s="31"/>
      <c r="K35" s="31"/>
      <c r="L35" s="31"/>
      <c r="M35" s="31"/>
      <c r="N35" s="31"/>
      <c r="O35" s="31"/>
      <c r="P35" s="31"/>
      <c r="Q35" s="31"/>
      <c r="R35" s="31"/>
      <c r="S35" s="31"/>
      <c r="T35" s="31"/>
      <c r="U35" s="31"/>
      <c r="V35" s="31"/>
      <c r="W35" s="31"/>
    </row>
    <row r="36" spans="1:23" x14ac:dyDescent="0.25">
      <c r="A36" s="31"/>
      <c r="B36" s="31"/>
      <c r="C36" s="31"/>
      <c r="D36" s="31"/>
      <c r="E36" s="31"/>
      <c r="F36" s="31"/>
      <c r="G36" s="31"/>
      <c r="H36" s="31"/>
      <c r="I36" s="31"/>
      <c r="J36" s="31"/>
      <c r="K36" s="31"/>
      <c r="L36" s="31"/>
      <c r="M36" s="31"/>
      <c r="N36" s="31"/>
      <c r="O36" s="31"/>
      <c r="P36" s="31"/>
      <c r="Q36" s="31"/>
      <c r="R36" s="31"/>
      <c r="S36" s="31"/>
      <c r="T36" s="31"/>
      <c r="U36" s="31"/>
      <c r="V36" s="31"/>
      <c r="W36" s="31"/>
    </row>
    <row r="37" spans="1:23" x14ac:dyDescent="0.25">
      <c r="A37" s="31"/>
      <c r="B37" s="31"/>
      <c r="C37" s="31"/>
      <c r="D37" s="31"/>
      <c r="E37" s="31"/>
      <c r="F37" s="31"/>
      <c r="G37" s="31"/>
      <c r="H37" s="31"/>
      <c r="I37" s="31"/>
      <c r="J37" s="31"/>
      <c r="K37" s="31"/>
      <c r="L37" s="31"/>
      <c r="M37" s="31"/>
      <c r="N37" s="31"/>
      <c r="O37" s="31"/>
      <c r="P37" s="31"/>
      <c r="Q37" s="31"/>
      <c r="R37" s="31"/>
      <c r="S37" s="31"/>
      <c r="T37" s="31"/>
      <c r="U37" s="31"/>
      <c r="V37" s="31"/>
      <c r="W37" s="31"/>
    </row>
    <row r="38" spans="1:23" x14ac:dyDescent="0.25">
      <c r="A38" s="31"/>
      <c r="B38" s="31"/>
      <c r="C38" s="31"/>
      <c r="D38" s="31"/>
      <c r="E38" s="31"/>
      <c r="F38" s="31"/>
      <c r="G38" s="31"/>
      <c r="H38" s="31"/>
      <c r="I38" s="31"/>
      <c r="J38" s="31"/>
      <c r="K38" s="31"/>
      <c r="L38" s="31"/>
      <c r="M38" s="31"/>
      <c r="N38" s="31"/>
      <c r="O38" s="31"/>
      <c r="P38" s="31"/>
      <c r="Q38" s="31"/>
      <c r="R38" s="31"/>
      <c r="S38" s="31"/>
      <c r="T38" s="31"/>
      <c r="U38" s="31"/>
      <c r="V38" s="31"/>
      <c r="W38" s="31"/>
    </row>
    <row r="39" spans="1:23" x14ac:dyDescent="0.25">
      <c r="A39" s="31"/>
      <c r="B39" s="31"/>
      <c r="C39" s="31"/>
      <c r="D39" s="31"/>
      <c r="E39" s="31"/>
      <c r="F39" s="31"/>
      <c r="G39" s="31"/>
      <c r="H39" s="31"/>
      <c r="I39" s="31"/>
      <c r="J39" s="31"/>
      <c r="K39" s="31"/>
      <c r="L39" s="31"/>
      <c r="M39" s="31"/>
      <c r="N39" s="31"/>
      <c r="O39" s="31"/>
      <c r="P39" s="31"/>
      <c r="Q39" s="31"/>
      <c r="R39" s="31"/>
      <c r="S39" s="31"/>
      <c r="T39" s="31"/>
      <c r="U39" s="31"/>
      <c r="V39" s="31"/>
      <c r="W39" s="31"/>
    </row>
    <row r="40" spans="1:23" x14ac:dyDescent="0.25">
      <c r="A40" s="31"/>
      <c r="B40" s="31"/>
      <c r="C40" s="31"/>
      <c r="D40" s="31"/>
      <c r="E40" s="31"/>
      <c r="F40" s="31"/>
      <c r="G40" s="31"/>
      <c r="H40" s="31"/>
      <c r="I40" s="31"/>
      <c r="J40" s="31"/>
      <c r="K40" s="31"/>
      <c r="L40" s="31"/>
      <c r="M40" s="31"/>
      <c r="N40" s="31"/>
      <c r="O40" s="31"/>
      <c r="P40" s="31"/>
      <c r="Q40" s="31"/>
      <c r="R40" s="31"/>
      <c r="S40" s="31"/>
      <c r="T40" s="31"/>
      <c r="U40" s="31"/>
      <c r="V40" s="31"/>
      <c r="W40" s="31"/>
    </row>
  </sheetData>
  <mergeCells count="1">
    <mergeCell ref="G1:Q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1B2A-6B64-4B32-95C0-6075C6C275CC}">
  <dimension ref="A38:X82"/>
  <sheetViews>
    <sheetView showGridLines="0" topLeftCell="A41" workbookViewId="0">
      <selection activeCell="L73" sqref="L73"/>
    </sheetView>
  </sheetViews>
  <sheetFormatPr defaultRowHeight="13.2" x14ac:dyDescent="0.25"/>
  <sheetData>
    <row r="38" spans="1:24" x14ac:dyDescent="0.25">
      <c r="A38" s="33" t="s">
        <v>14380</v>
      </c>
      <c r="B38" s="32"/>
      <c r="C38" s="32"/>
      <c r="D38" s="32"/>
      <c r="E38" s="32"/>
      <c r="F38" s="32"/>
      <c r="G38" s="32"/>
      <c r="H38" s="32"/>
      <c r="I38" s="32"/>
      <c r="J38" s="32"/>
      <c r="K38" s="32"/>
      <c r="L38" s="32"/>
      <c r="M38" s="32"/>
      <c r="N38" s="32"/>
      <c r="O38" s="32"/>
      <c r="P38" s="32"/>
      <c r="Q38" s="32"/>
      <c r="R38" s="32"/>
      <c r="S38" s="32"/>
      <c r="T38" s="32"/>
      <c r="U38" s="32"/>
      <c r="V38" s="32"/>
      <c r="W38" s="32"/>
      <c r="X38" s="32"/>
    </row>
    <row r="39" spans="1:24" x14ac:dyDescent="0.25">
      <c r="A39" s="32"/>
      <c r="B39" s="32"/>
      <c r="C39" s="32"/>
      <c r="D39" s="32"/>
      <c r="E39" s="32"/>
      <c r="F39" s="32"/>
      <c r="G39" s="32"/>
      <c r="H39" s="32"/>
      <c r="I39" s="32"/>
      <c r="J39" s="32"/>
      <c r="K39" s="32"/>
      <c r="L39" s="32"/>
      <c r="M39" s="32"/>
      <c r="N39" s="32"/>
      <c r="O39" s="32"/>
      <c r="P39" s="32"/>
      <c r="Q39" s="32"/>
      <c r="R39" s="32"/>
      <c r="S39" s="32"/>
      <c r="T39" s="32"/>
      <c r="U39" s="32"/>
      <c r="V39" s="32"/>
      <c r="W39" s="32"/>
      <c r="X39" s="32"/>
    </row>
    <row r="40" spans="1:24" x14ac:dyDescent="0.25">
      <c r="A40" s="32"/>
      <c r="B40" s="32"/>
      <c r="C40" s="32"/>
      <c r="D40" s="32"/>
      <c r="E40" s="32"/>
      <c r="F40" s="32"/>
      <c r="G40" s="32"/>
      <c r="H40" s="32"/>
      <c r="I40" s="32"/>
      <c r="J40" s="32"/>
      <c r="K40" s="32"/>
      <c r="L40" s="32"/>
      <c r="M40" s="32"/>
      <c r="N40" s="32"/>
      <c r="O40" s="32"/>
      <c r="P40" s="32"/>
      <c r="Q40" s="32"/>
      <c r="R40" s="32"/>
      <c r="S40" s="32"/>
      <c r="T40" s="32"/>
      <c r="U40" s="32"/>
      <c r="V40" s="32"/>
      <c r="W40" s="32"/>
      <c r="X40" s="32"/>
    </row>
    <row r="41" spans="1:24" x14ac:dyDescent="0.25">
      <c r="A41" s="32"/>
      <c r="B41" s="32"/>
      <c r="C41" s="32"/>
      <c r="D41" s="32"/>
      <c r="E41" s="32"/>
      <c r="F41" s="32"/>
      <c r="G41" s="32"/>
      <c r="H41" s="32"/>
      <c r="I41" s="32"/>
      <c r="J41" s="32"/>
      <c r="K41" s="32"/>
      <c r="L41" s="32"/>
      <c r="M41" s="32"/>
      <c r="N41" s="32"/>
      <c r="O41" s="32"/>
      <c r="P41" s="32"/>
      <c r="Q41" s="32"/>
      <c r="R41" s="32"/>
      <c r="S41" s="32"/>
      <c r="T41" s="32"/>
      <c r="U41" s="32"/>
      <c r="V41" s="32"/>
      <c r="W41" s="32"/>
      <c r="X41" s="32"/>
    </row>
    <row r="42" spans="1:24" x14ac:dyDescent="0.25">
      <c r="A42" s="32"/>
      <c r="B42" s="32"/>
      <c r="C42" s="32"/>
      <c r="D42" s="32"/>
      <c r="E42" s="32"/>
      <c r="F42" s="32"/>
      <c r="G42" s="32"/>
      <c r="H42" s="32"/>
      <c r="I42" s="32"/>
      <c r="J42" s="32"/>
      <c r="K42" s="32"/>
      <c r="L42" s="32"/>
      <c r="M42" s="32"/>
      <c r="N42" s="32"/>
      <c r="O42" s="32"/>
      <c r="P42" s="32"/>
      <c r="Q42" s="32"/>
      <c r="R42" s="32"/>
      <c r="S42" s="32"/>
      <c r="T42" s="32"/>
      <c r="U42" s="32"/>
      <c r="V42" s="32"/>
      <c r="W42" s="32"/>
      <c r="X42" s="32"/>
    </row>
    <row r="43" spans="1:24" x14ac:dyDescent="0.25">
      <c r="A43" s="32"/>
      <c r="B43" s="32"/>
      <c r="C43" s="32"/>
      <c r="D43" s="32"/>
      <c r="E43" s="32"/>
      <c r="F43" s="32"/>
      <c r="G43" s="32"/>
      <c r="H43" s="32"/>
      <c r="I43" s="32"/>
      <c r="J43" s="32"/>
      <c r="K43" s="32"/>
      <c r="L43" s="32"/>
      <c r="M43" s="32"/>
      <c r="N43" s="32"/>
      <c r="O43" s="32"/>
      <c r="P43" s="32"/>
      <c r="Q43" s="32"/>
      <c r="R43" s="32"/>
      <c r="S43" s="32"/>
      <c r="T43" s="32"/>
      <c r="U43" s="32"/>
      <c r="V43" s="32"/>
      <c r="W43" s="32"/>
      <c r="X43" s="32"/>
    </row>
    <row r="44" spans="1:24" x14ac:dyDescent="0.25">
      <c r="A44" s="32"/>
      <c r="B44" s="32"/>
      <c r="C44" s="32"/>
      <c r="D44" s="31"/>
      <c r="E44" s="31"/>
      <c r="F44" s="31"/>
      <c r="G44" s="31"/>
      <c r="H44" s="31"/>
      <c r="I44" s="31"/>
      <c r="J44" s="31"/>
      <c r="K44" s="31"/>
      <c r="L44" s="31"/>
      <c r="M44" s="31"/>
      <c r="N44" s="31"/>
      <c r="O44" s="31"/>
      <c r="P44" s="31"/>
      <c r="Q44" s="31"/>
      <c r="R44" s="31"/>
      <c r="S44" s="31"/>
      <c r="T44" s="31"/>
      <c r="U44" s="31"/>
      <c r="V44" s="31"/>
      <c r="W44" s="31"/>
      <c r="X44" s="31"/>
    </row>
    <row r="45" spans="1:24" x14ac:dyDescent="0.25">
      <c r="A45" s="32"/>
      <c r="B45" s="32"/>
      <c r="C45" s="32"/>
      <c r="D45" s="31"/>
      <c r="E45" s="31"/>
      <c r="F45" s="31"/>
      <c r="G45" s="31"/>
      <c r="H45" s="31"/>
      <c r="I45" s="31"/>
      <c r="J45" s="31"/>
      <c r="K45" s="31"/>
      <c r="L45" s="31"/>
      <c r="M45" s="31"/>
      <c r="N45" s="31"/>
      <c r="O45" s="31"/>
      <c r="P45" s="31"/>
      <c r="Q45" s="31"/>
      <c r="R45" s="31"/>
      <c r="S45" s="31"/>
      <c r="T45" s="31"/>
      <c r="U45" s="31"/>
      <c r="V45" s="31"/>
      <c r="W45" s="31"/>
      <c r="X45" s="31"/>
    </row>
    <row r="46" spans="1:24" x14ac:dyDescent="0.25">
      <c r="A46" s="32"/>
      <c r="B46" s="32"/>
      <c r="C46" s="32"/>
      <c r="D46" s="31"/>
      <c r="E46" s="31"/>
      <c r="F46" s="31"/>
      <c r="G46" s="31"/>
      <c r="H46" s="31"/>
      <c r="I46" s="31"/>
      <c r="J46" s="31"/>
      <c r="K46" s="31"/>
      <c r="L46" s="31"/>
      <c r="M46" s="31"/>
      <c r="N46" s="31"/>
      <c r="O46" s="31"/>
      <c r="P46" s="31"/>
      <c r="Q46" s="31"/>
      <c r="R46" s="31"/>
      <c r="S46" s="31"/>
      <c r="T46" s="31"/>
      <c r="U46" s="31"/>
      <c r="V46" s="31"/>
      <c r="W46" s="31"/>
      <c r="X46" s="31"/>
    </row>
    <row r="47" spans="1:24" x14ac:dyDescent="0.25">
      <c r="A47" s="32"/>
      <c r="B47" s="32"/>
      <c r="C47" s="32"/>
      <c r="D47" s="31"/>
      <c r="E47" s="31"/>
      <c r="F47" s="31"/>
      <c r="G47" s="31"/>
      <c r="H47" s="31"/>
      <c r="I47" s="31"/>
      <c r="J47" s="31"/>
      <c r="K47" s="31"/>
      <c r="L47" s="31"/>
      <c r="M47" s="31"/>
      <c r="N47" s="31"/>
      <c r="O47" s="31"/>
      <c r="P47" s="31"/>
      <c r="Q47" s="31"/>
      <c r="R47" s="31"/>
      <c r="S47" s="31"/>
      <c r="T47" s="31"/>
      <c r="U47" s="31"/>
      <c r="V47" s="31"/>
      <c r="W47" s="31"/>
      <c r="X47" s="31"/>
    </row>
    <row r="48" spans="1:24" x14ac:dyDescent="0.25">
      <c r="A48" s="32"/>
      <c r="B48" s="32"/>
      <c r="C48" s="32"/>
      <c r="D48" s="31"/>
      <c r="E48" s="31"/>
      <c r="F48" s="31"/>
      <c r="G48" s="31"/>
      <c r="H48" s="31"/>
      <c r="I48" s="31"/>
      <c r="J48" s="31"/>
      <c r="K48" s="31"/>
      <c r="L48" s="31"/>
      <c r="M48" s="31"/>
      <c r="N48" s="31"/>
      <c r="O48" s="31"/>
      <c r="P48" s="31"/>
      <c r="Q48" s="31"/>
      <c r="R48" s="31"/>
      <c r="S48" s="31"/>
      <c r="T48" s="31"/>
      <c r="U48" s="31"/>
      <c r="V48" s="31"/>
      <c r="W48" s="31"/>
      <c r="X48" s="31"/>
    </row>
    <row r="49" spans="1:24" x14ac:dyDescent="0.25">
      <c r="A49" s="32"/>
      <c r="B49" s="32"/>
      <c r="C49" s="32"/>
      <c r="D49" s="31"/>
      <c r="E49" s="31"/>
      <c r="F49" s="31"/>
      <c r="G49" s="31"/>
      <c r="H49" s="31"/>
      <c r="I49" s="31"/>
      <c r="J49" s="31"/>
      <c r="K49" s="31"/>
      <c r="L49" s="31"/>
      <c r="M49" s="31"/>
      <c r="N49" s="31"/>
      <c r="O49" s="31"/>
      <c r="P49" s="31"/>
      <c r="Q49" s="31"/>
      <c r="R49" s="31"/>
      <c r="S49" s="31"/>
      <c r="T49" s="31"/>
      <c r="U49" s="31"/>
      <c r="V49" s="31"/>
      <c r="W49" s="31"/>
      <c r="X49" s="31"/>
    </row>
    <row r="50" spans="1:24" ht="13.2" customHeight="1" x14ac:dyDescent="0.25">
      <c r="A50" s="32"/>
      <c r="B50" s="32"/>
      <c r="C50" s="32"/>
      <c r="D50" s="31"/>
      <c r="E50" s="34">
        <f>KPI!A10</f>
        <v>2260491.6699999967</v>
      </c>
      <c r="F50" s="34"/>
      <c r="G50" s="34"/>
      <c r="H50" s="31"/>
      <c r="I50" s="34">
        <f>KPI!A14</f>
        <v>6500</v>
      </c>
      <c r="J50" s="34"/>
      <c r="K50" s="34"/>
      <c r="L50" s="34"/>
      <c r="M50" s="31"/>
      <c r="N50" s="34">
        <f>KPI!A17</f>
        <v>30.914456923076958</v>
      </c>
      <c r="O50" s="34"/>
      <c r="P50" s="34"/>
      <c r="Q50" s="34"/>
      <c r="R50" s="31"/>
      <c r="S50" s="31"/>
      <c r="T50" s="34">
        <f>KPI!A20</f>
        <v>2.9927692307692308</v>
      </c>
      <c r="U50" s="34"/>
      <c r="V50" s="34"/>
      <c r="W50" s="31"/>
      <c r="X50" s="31"/>
    </row>
    <row r="51" spans="1:24" ht="13.2" customHeight="1" x14ac:dyDescent="0.25">
      <c r="A51" s="32"/>
      <c r="B51" s="32"/>
      <c r="C51" s="32"/>
      <c r="D51" s="31"/>
      <c r="E51" s="34"/>
      <c r="F51" s="34"/>
      <c r="G51" s="34"/>
      <c r="H51" s="31"/>
      <c r="I51" s="34"/>
      <c r="J51" s="34"/>
      <c r="K51" s="34"/>
      <c r="L51" s="34"/>
      <c r="M51" s="31"/>
      <c r="N51" s="34"/>
      <c r="O51" s="34"/>
      <c r="P51" s="34"/>
      <c r="Q51" s="34"/>
      <c r="R51" s="31"/>
      <c r="S51" s="31"/>
      <c r="T51" s="34"/>
      <c r="U51" s="34"/>
      <c r="V51" s="34"/>
      <c r="W51" s="31"/>
      <c r="X51" s="31"/>
    </row>
    <row r="52" spans="1:24" ht="13.2" customHeight="1" x14ac:dyDescent="0.25">
      <c r="A52" s="32"/>
      <c r="B52" s="32"/>
      <c r="C52" s="32"/>
      <c r="D52" s="31"/>
      <c r="E52" s="34"/>
      <c r="F52" s="34"/>
      <c r="G52" s="34"/>
      <c r="H52" s="31"/>
      <c r="I52" s="34"/>
      <c r="J52" s="34"/>
      <c r="K52" s="34"/>
      <c r="L52" s="34"/>
      <c r="M52" s="31"/>
      <c r="N52" s="34"/>
      <c r="O52" s="34"/>
      <c r="P52" s="34"/>
      <c r="Q52" s="34"/>
      <c r="R52" s="31"/>
      <c r="S52" s="31"/>
      <c r="T52" s="34"/>
      <c r="U52" s="34"/>
      <c r="V52" s="34"/>
      <c r="W52" s="31"/>
      <c r="X52" s="31"/>
    </row>
    <row r="53" spans="1:24" x14ac:dyDescent="0.25">
      <c r="A53" s="32"/>
      <c r="B53" s="32"/>
      <c r="C53" s="32"/>
      <c r="D53" s="31"/>
      <c r="E53" s="31"/>
      <c r="F53" s="31"/>
      <c r="G53" s="31"/>
      <c r="H53" s="31"/>
      <c r="I53" s="31"/>
      <c r="J53" s="31"/>
      <c r="K53" s="31"/>
      <c r="L53" s="31"/>
      <c r="M53" s="31"/>
      <c r="N53" s="31"/>
      <c r="O53" s="31"/>
      <c r="P53" s="31"/>
      <c r="Q53" s="31"/>
      <c r="R53" s="31"/>
      <c r="S53" s="31"/>
      <c r="T53" s="31"/>
      <c r="U53" s="31"/>
      <c r="V53" s="31"/>
      <c r="W53" s="31"/>
      <c r="X53" s="31"/>
    </row>
    <row r="54" spans="1:24" x14ac:dyDescent="0.25">
      <c r="A54" s="32"/>
      <c r="B54" s="32"/>
      <c r="C54" s="32"/>
      <c r="D54" s="31"/>
      <c r="E54" s="31"/>
      <c r="F54" s="31"/>
      <c r="G54" s="31"/>
      <c r="H54" s="31"/>
      <c r="I54" s="31"/>
      <c r="J54" s="31"/>
      <c r="K54" s="31"/>
      <c r="L54" s="31"/>
      <c r="M54" s="31"/>
      <c r="N54" s="31"/>
      <c r="O54" s="31"/>
      <c r="P54" s="31"/>
      <c r="Q54" s="31"/>
      <c r="R54" s="31"/>
      <c r="S54" s="31"/>
      <c r="T54" s="31"/>
      <c r="U54" s="31"/>
      <c r="V54" s="31"/>
      <c r="W54" s="31"/>
      <c r="X54" s="31"/>
    </row>
    <row r="55" spans="1:24" x14ac:dyDescent="0.25">
      <c r="A55" s="32"/>
      <c r="B55" s="32"/>
      <c r="C55" s="32"/>
      <c r="D55" s="31"/>
      <c r="E55" s="31"/>
      <c r="F55" s="31"/>
      <c r="G55" s="31"/>
      <c r="H55" s="31"/>
      <c r="I55" s="31"/>
      <c r="J55" s="31"/>
      <c r="K55" s="31"/>
      <c r="L55" s="31"/>
      <c r="M55" s="31"/>
      <c r="N55" s="31"/>
      <c r="O55" s="31"/>
      <c r="P55" s="31"/>
      <c r="Q55" s="31"/>
      <c r="R55" s="31"/>
      <c r="S55" s="31"/>
      <c r="T55" s="31"/>
      <c r="U55" s="31"/>
      <c r="V55" s="31"/>
      <c r="W55" s="31"/>
      <c r="X55" s="31"/>
    </row>
    <row r="56" spans="1:24" x14ac:dyDescent="0.25">
      <c r="A56" s="32"/>
      <c r="B56" s="32"/>
      <c r="C56" s="32"/>
      <c r="D56" s="31"/>
      <c r="E56" s="31"/>
      <c r="F56" s="31"/>
      <c r="G56" s="31"/>
      <c r="H56" s="31"/>
      <c r="I56" s="31"/>
      <c r="J56" s="31"/>
      <c r="K56" s="31"/>
      <c r="L56" s="31"/>
      <c r="M56" s="31"/>
      <c r="N56" s="31"/>
      <c r="O56" s="31"/>
      <c r="P56" s="31"/>
      <c r="Q56" s="31"/>
      <c r="R56" s="31"/>
      <c r="S56" s="31"/>
      <c r="T56" s="31"/>
      <c r="U56" s="31"/>
      <c r="V56" s="31"/>
      <c r="W56" s="31"/>
      <c r="X56" s="31"/>
    </row>
    <row r="57" spans="1:24" x14ac:dyDescent="0.25">
      <c r="A57" s="32"/>
      <c r="B57" s="32"/>
      <c r="C57" s="32"/>
      <c r="D57" s="31"/>
      <c r="E57" s="31"/>
      <c r="F57" s="31"/>
      <c r="G57" s="31"/>
      <c r="H57" s="31"/>
      <c r="I57" s="31"/>
      <c r="J57" s="31"/>
      <c r="K57" s="31"/>
      <c r="L57" s="31"/>
      <c r="M57" s="31"/>
      <c r="N57" s="31"/>
      <c r="O57" s="31"/>
      <c r="P57" s="31"/>
      <c r="Q57" s="31"/>
      <c r="R57" s="31"/>
      <c r="S57" s="31"/>
      <c r="T57" s="31"/>
      <c r="U57" s="31"/>
      <c r="V57" s="31"/>
      <c r="W57" s="31"/>
      <c r="X57" s="31"/>
    </row>
    <row r="58" spans="1:24" x14ac:dyDescent="0.25">
      <c r="A58" s="32"/>
      <c r="B58" s="32"/>
      <c r="C58" s="32"/>
      <c r="D58" s="31"/>
      <c r="E58" s="31"/>
      <c r="F58" s="31"/>
      <c r="G58" s="31"/>
      <c r="H58" s="31"/>
      <c r="I58" s="31"/>
      <c r="J58" s="31"/>
      <c r="K58" s="31"/>
      <c r="L58" s="31"/>
      <c r="M58" s="31"/>
      <c r="N58" s="31"/>
      <c r="O58" s="31"/>
      <c r="P58" s="31"/>
      <c r="Q58" s="31"/>
      <c r="R58" s="31"/>
      <c r="S58" s="31"/>
      <c r="T58" s="31"/>
      <c r="U58" s="31"/>
      <c r="V58" s="31"/>
      <c r="W58" s="31"/>
      <c r="X58" s="31"/>
    </row>
    <row r="59" spans="1:24" x14ac:dyDescent="0.25">
      <c r="A59" s="32"/>
      <c r="B59" s="32"/>
      <c r="C59" s="32"/>
      <c r="D59" s="31"/>
      <c r="E59" s="31"/>
      <c r="F59" s="31"/>
      <c r="G59" s="31"/>
      <c r="H59" s="31"/>
      <c r="I59" s="31"/>
      <c r="J59" s="31"/>
      <c r="K59" s="31"/>
      <c r="L59" s="31"/>
      <c r="M59" s="31"/>
      <c r="N59" s="31"/>
      <c r="O59" s="31"/>
      <c r="P59" s="31"/>
      <c r="Q59" s="31"/>
      <c r="R59" s="31"/>
      <c r="S59" s="31"/>
      <c r="T59" s="31"/>
      <c r="U59" s="31"/>
      <c r="V59" s="31"/>
      <c r="W59" s="31"/>
      <c r="X59" s="31"/>
    </row>
    <row r="60" spans="1:24" x14ac:dyDescent="0.25">
      <c r="A60" s="32"/>
      <c r="B60" s="32"/>
      <c r="C60" s="32"/>
      <c r="D60" s="31"/>
      <c r="E60" s="31"/>
      <c r="F60" s="31"/>
      <c r="G60" s="31"/>
      <c r="H60" s="31"/>
      <c r="I60" s="31"/>
      <c r="J60" s="31"/>
      <c r="K60" s="31"/>
      <c r="L60" s="31"/>
      <c r="M60" s="31"/>
      <c r="N60" s="31"/>
      <c r="O60" s="31"/>
      <c r="P60" s="31"/>
      <c r="Q60" s="31"/>
      <c r="R60" s="31"/>
      <c r="S60" s="31"/>
      <c r="T60" s="31"/>
      <c r="U60" s="31"/>
      <c r="V60" s="31"/>
      <c r="W60" s="31"/>
      <c r="X60" s="31"/>
    </row>
    <row r="61" spans="1:24" x14ac:dyDescent="0.25">
      <c r="A61" s="32"/>
      <c r="B61" s="32"/>
      <c r="C61" s="32"/>
      <c r="D61" s="31"/>
      <c r="E61" s="31"/>
      <c r="F61" s="31"/>
      <c r="G61" s="31"/>
      <c r="H61" s="31"/>
      <c r="I61" s="31"/>
      <c r="J61" s="31"/>
      <c r="K61" s="31"/>
      <c r="L61" s="31"/>
      <c r="M61" s="31"/>
      <c r="N61" s="31"/>
      <c r="O61" s="31"/>
      <c r="P61" s="31"/>
      <c r="Q61" s="31"/>
      <c r="R61" s="31"/>
      <c r="S61" s="31"/>
      <c r="T61" s="31"/>
      <c r="U61" s="31"/>
      <c r="V61" s="31"/>
      <c r="W61" s="31"/>
      <c r="X61" s="31"/>
    </row>
    <row r="62" spans="1:24" x14ac:dyDescent="0.25">
      <c r="A62" s="32"/>
      <c r="B62" s="32"/>
      <c r="C62" s="32"/>
      <c r="D62" s="31"/>
      <c r="E62" s="31"/>
      <c r="F62" s="31"/>
      <c r="G62" s="31"/>
      <c r="H62" s="31"/>
      <c r="I62" s="31"/>
      <c r="J62" s="31"/>
      <c r="K62" s="31"/>
      <c r="L62" s="31"/>
      <c r="M62" s="31"/>
      <c r="N62" s="31"/>
      <c r="O62" s="31"/>
      <c r="P62" s="31"/>
      <c r="Q62" s="31"/>
      <c r="R62" s="31"/>
      <c r="S62" s="31"/>
      <c r="T62" s="31"/>
      <c r="U62" s="31"/>
      <c r="V62" s="31"/>
      <c r="W62" s="31"/>
      <c r="X62" s="31"/>
    </row>
    <row r="63" spans="1:24" x14ac:dyDescent="0.25">
      <c r="A63" s="32"/>
      <c r="B63" s="32"/>
      <c r="C63" s="32"/>
      <c r="D63" s="31"/>
      <c r="E63" s="31"/>
      <c r="F63" s="31"/>
      <c r="G63" s="31"/>
      <c r="H63" s="31"/>
      <c r="I63" s="31"/>
      <c r="J63" s="31"/>
      <c r="K63" s="31"/>
      <c r="L63" s="31"/>
      <c r="M63" s="31"/>
      <c r="N63" s="31"/>
      <c r="O63" s="31"/>
      <c r="P63" s="31"/>
      <c r="Q63" s="31"/>
      <c r="R63" s="31"/>
      <c r="S63" s="31"/>
      <c r="T63" s="31"/>
      <c r="U63" s="31"/>
      <c r="V63" s="31"/>
      <c r="W63" s="31"/>
      <c r="X63" s="31"/>
    </row>
    <row r="64" spans="1:24" x14ac:dyDescent="0.25">
      <c r="A64" s="32"/>
      <c r="B64" s="32"/>
      <c r="C64" s="32"/>
      <c r="D64" s="31"/>
      <c r="E64" s="31"/>
      <c r="F64" s="31"/>
      <c r="G64" s="31"/>
      <c r="H64" s="31"/>
      <c r="I64" s="31"/>
      <c r="J64" s="31"/>
      <c r="K64" s="31"/>
      <c r="L64" s="31"/>
      <c r="M64" s="31"/>
      <c r="N64" s="31"/>
      <c r="O64" s="31"/>
      <c r="P64" s="31"/>
      <c r="Q64" s="31"/>
      <c r="R64" s="31"/>
      <c r="S64" s="31"/>
      <c r="T64" s="31"/>
      <c r="U64" s="31"/>
      <c r="V64" s="31"/>
      <c r="W64" s="31"/>
      <c r="X64" s="31"/>
    </row>
    <row r="65" spans="1:24" x14ac:dyDescent="0.25">
      <c r="A65" s="32"/>
      <c r="B65" s="32"/>
      <c r="C65" s="32"/>
      <c r="D65" s="31"/>
      <c r="E65" s="31"/>
      <c r="F65" s="31"/>
      <c r="G65" s="31"/>
      <c r="H65" s="31"/>
      <c r="I65" s="31"/>
      <c r="J65" s="31"/>
      <c r="K65" s="31"/>
      <c r="L65" s="31"/>
      <c r="M65" s="31"/>
      <c r="N65" s="31"/>
      <c r="O65" s="31"/>
      <c r="P65" s="31"/>
      <c r="Q65" s="31"/>
      <c r="R65" s="31"/>
      <c r="S65" s="31"/>
      <c r="T65" s="31"/>
      <c r="U65" s="31"/>
      <c r="V65" s="31"/>
      <c r="W65" s="31"/>
      <c r="X65" s="31"/>
    </row>
    <row r="66" spans="1:24" x14ac:dyDescent="0.25">
      <c r="A66" s="32"/>
      <c r="B66" s="32"/>
      <c r="C66" s="32"/>
      <c r="D66" s="31"/>
      <c r="E66" s="31"/>
      <c r="F66" s="31"/>
      <c r="G66" s="31"/>
      <c r="H66" s="31"/>
      <c r="I66" s="31"/>
      <c r="J66" s="31"/>
      <c r="K66" s="31"/>
      <c r="L66" s="31"/>
      <c r="M66" s="31"/>
      <c r="N66" s="31"/>
      <c r="O66" s="31"/>
      <c r="P66" s="31"/>
      <c r="Q66" s="31"/>
      <c r="R66" s="31"/>
      <c r="S66" s="31"/>
      <c r="T66" s="31"/>
      <c r="U66" s="31"/>
      <c r="V66" s="31"/>
      <c r="W66" s="31"/>
      <c r="X66" s="31"/>
    </row>
    <row r="67" spans="1:24" x14ac:dyDescent="0.25">
      <c r="A67" s="32"/>
      <c r="B67" s="32"/>
      <c r="C67" s="32"/>
      <c r="D67" s="31"/>
      <c r="E67" s="31"/>
      <c r="F67" s="31"/>
      <c r="G67" s="31"/>
      <c r="H67" s="31"/>
      <c r="I67" s="31"/>
      <c r="J67" s="31"/>
      <c r="K67" s="31"/>
      <c r="L67" s="31"/>
      <c r="M67" s="31"/>
      <c r="N67" s="31"/>
      <c r="O67" s="31"/>
      <c r="P67" s="31"/>
      <c r="Q67" s="31"/>
      <c r="R67" s="31"/>
      <c r="S67" s="31"/>
      <c r="T67" s="31"/>
      <c r="U67" s="31"/>
      <c r="V67" s="31"/>
      <c r="W67" s="31"/>
      <c r="X67" s="31"/>
    </row>
    <row r="68" spans="1:24" x14ac:dyDescent="0.25">
      <c r="A68" s="32"/>
      <c r="B68" s="32"/>
      <c r="C68" s="32"/>
      <c r="D68" s="31"/>
      <c r="E68" s="31"/>
      <c r="F68" s="31"/>
      <c r="G68" s="31"/>
      <c r="H68" s="31"/>
      <c r="I68" s="31"/>
      <c r="J68" s="31"/>
      <c r="K68" s="31"/>
      <c r="L68" s="31"/>
      <c r="M68" s="31"/>
      <c r="N68" s="31"/>
      <c r="O68" s="31"/>
      <c r="P68" s="31"/>
      <c r="Q68" s="31"/>
      <c r="R68" s="31"/>
      <c r="S68" s="31"/>
      <c r="T68" s="31"/>
      <c r="U68" s="31"/>
      <c r="V68" s="31"/>
      <c r="W68" s="31"/>
      <c r="X68" s="31"/>
    </row>
    <row r="69" spans="1:24" x14ac:dyDescent="0.25">
      <c r="A69" s="32"/>
      <c r="B69" s="32"/>
      <c r="C69" s="32"/>
      <c r="D69" s="31"/>
      <c r="E69" s="31"/>
      <c r="F69" s="31"/>
      <c r="G69" s="31"/>
      <c r="H69" s="31"/>
      <c r="I69" s="31"/>
      <c r="J69" s="31"/>
      <c r="K69" s="31"/>
      <c r="L69" s="31"/>
      <c r="M69" s="31"/>
      <c r="N69" s="31"/>
      <c r="O69" s="31"/>
      <c r="P69" s="31"/>
      <c r="Q69" s="31"/>
      <c r="R69" s="31"/>
      <c r="S69" s="31"/>
      <c r="T69" s="31"/>
      <c r="U69" s="31"/>
      <c r="V69" s="31"/>
      <c r="W69" s="31"/>
      <c r="X69" s="31"/>
    </row>
    <row r="70" spans="1:24" x14ac:dyDescent="0.25">
      <c r="A70" s="32"/>
      <c r="B70" s="32"/>
      <c r="C70" s="32"/>
      <c r="D70" s="31"/>
      <c r="E70" s="31"/>
      <c r="F70" s="31"/>
      <c r="G70" s="31"/>
      <c r="H70" s="31"/>
      <c r="I70" s="31"/>
      <c r="J70" s="31"/>
      <c r="K70" s="31"/>
      <c r="L70" s="31"/>
      <c r="M70" s="31"/>
      <c r="N70" s="31"/>
      <c r="O70" s="31"/>
      <c r="P70" s="31"/>
      <c r="Q70" s="31"/>
      <c r="R70" s="31"/>
      <c r="S70" s="31"/>
      <c r="T70" s="31"/>
      <c r="U70" s="31"/>
      <c r="V70" s="31"/>
      <c r="W70" s="31"/>
      <c r="X70" s="31"/>
    </row>
    <row r="71" spans="1:24" x14ac:dyDescent="0.25">
      <c r="A71" s="32"/>
      <c r="B71" s="32"/>
      <c r="C71" s="32"/>
      <c r="D71" s="31"/>
      <c r="E71" s="31"/>
      <c r="F71" s="31"/>
      <c r="G71" s="31"/>
      <c r="H71" s="31"/>
      <c r="I71" s="31"/>
      <c r="J71" s="31"/>
      <c r="K71" s="31"/>
      <c r="L71" s="31"/>
      <c r="M71" s="31"/>
      <c r="N71" s="31"/>
      <c r="O71" s="31"/>
      <c r="P71" s="31"/>
      <c r="Q71" s="31"/>
      <c r="R71" s="31"/>
      <c r="S71" s="31"/>
      <c r="T71" s="31"/>
      <c r="U71" s="31"/>
      <c r="V71" s="31"/>
      <c r="W71" s="31"/>
      <c r="X71" s="31"/>
    </row>
    <row r="72" spans="1:24" x14ac:dyDescent="0.25">
      <c r="A72" s="32"/>
      <c r="B72" s="32"/>
      <c r="C72" s="32"/>
      <c r="D72" s="31"/>
      <c r="E72" s="31"/>
      <c r="F72" s="31"/>
      <c r="G72" s="31"/>
      <c r="H72" s="31"/>
      <c r="I72" s="31"/>
      <c r="J72" s="31"/>
      <c r="K72" s="31"/>
      <c r="L72" s="31"/>
      <c r="M72" s="31"/>
      <c r="N72" s="31"/>
      <c r="O72" s="31"/>
      <c r="P72" s="31"/>
      <c r="Q72" s="31"/>
      <c r="R72" s="31"/>
      <c r="S72" s="31"/>
      <c r="T72" s="31"/>
      <c r="U72" s="31"/>
      <c r="V72" s="31"/>
      <c r="W72" s="31"/>
      <c r="X72" s="31"/>
    </row>
    <row r="73" spans="1:24" x14ac:dyDescent="0.25">
      <c r="A73" s="32"/>
      <c r="B73" s="32"/>
      <c r="C73" s="32"/>
      <c r="D73" s="31"/>
      <c r="E73" s="31"/>
      <c r="F73" s="31"/>
      <c r="G73" s="31"/>
      <c r="H73" s="31"/>
      <c r="I73" s="31"/>
      <c r="J73" s="31"/>
      <c r="K73" s="31"/>
      <c r="L73" s="31"/>
      <c r="M73" s="31"/>
      <c r="N73" s="31"/>
      <c r="O73" s="31"/>
      <c r="P73" s="31"/>
      <c r="Q73" s="31"/>
      <c r="R73" s="31"/>
      <c r="S73" s="31"/>
      <c r="T73" s="31"/>
      <c r="U73" s="31"/>
      <c r="V73" s="31"/>
      <c r="W73" s="31"/>
      <c r="X73" s="31"/>
    </row>
    <row r="74" spans="1:24" x14ac:dyDescent="0.25">
      <c r="A74" s="32"/>
      <c r="B74" s="32"/>
      <c r="C74" s="32"/>
      <c r="D74" s="31"/>
      <c r="E74" s="31"/>
      <c r="F74" s="31"/>
      <c r="G74" s="31"/>
      <c r="H74" s="31"/>
      <c r="I74" s="31"/>
      <c r="J74" s="31"/>
      <c r="K74" s="31"/>
      <c r="L74" s="31"/>
      <c r="M74" s="31"/>
      <c r="N74" s="31"/>
      <c r="O74" s="31"/>
      <c r="P74" s="31"/>
      <c r="Q74" s="31"/>
      <c r="R74" s="31"/>
      <c r="S74" s="31"/>
      <c r="T74" s="31"/>
      <c r="U74" s="31"/>
      <c r="V74" s="31"/>
      <c r="W74" s="31"/>
      <c r="X74" s="31"/>
    </row>
    <row r="75" spans="1:24" x14ac:dyDescent="0.25">
      <c r="A75" s="32"/>
      <c r="B75" s="32"/>
      <c r="C75" s="32"/>
      <c r="D75" s="31"/>
      <c r="E75" s="31"/>
      <c r="F75" s="31"/>
      <c r="G75" s="31"/>
      <c r="H75" s="31"/>
      <c r="I75" s="31"/>
      <c r="J75" s="31"/>
      <c r="K75" s="31"/>
      <c r="L75" s="31"/>
      <c r="M75" s="31"/>
      <c r="N75" s="31"/>
      <c r="O75" s="31"/>
      <c r="P75" s="31"/>
      <c r="Q75" s="31"/>
      <c r="R75" s="31"/>
      <c r="S75" s="31"/>
      <c r="T75" s="31"/>
      <c r="U75" s="31"/>
      <c r="V75" s="31"/>
      <c r="W75" s="31"/>
      <c r="X75" s="31"/>
    </row>
    <row r="76" spans="1:24" x14ac:dyDescent="0.25">
      <c r="A76" s="32"/>
      <c r="B76" s="32"/>
      <c r="C76" s="32"/>
      <c r="D76" s="31"/>
      <c r="E76" s="31"/>
      <c r="F76" s="31"/>
      <c r="G76" s="31"/>
      <c r="H76" s="31"/>
      <c r="I76" s="31"/>
      <c r="J76" s="31"/>
      <c r="K76" s="31"/>
      <c r="L76" s="31"/>
      <c r="M76" s="31"/>
      <c r="N76" s="31"/>
      <c r="O76" s="31"/>
      <c r="P76" s="31"/>
      <c r="Q76" s="31"/>
      <c r="R76" s="31"/>
      <c r="S76" s="31"/>
      <c r="T76" s="31"/>
      <c r="U76" s="31"/>
      <c r="V76" s="31"/>
      <c r="W76" s="31"/>
      <c r="X76" s="31"/>
    </row>
    <row r="77" spans="1:24" x14ac:dyDescent="0.25">
      <c r="A77" s="32"/>
      <c r="B77" s="32"/>
      <c r="C77" s="32"/>
      <c r="D77" s="31"/>
      <c r="E77" s="31"/>
      <c r="F77" s="31"/>
      <c r="G77" s="31"/>
      <c r="H77" s="31"/>
      <c r="I77" s="31"/>
      <c r="J77" s="31"/>
      <c r="K77" s="31"/>
      <c r="L77" s="31"/>
      <c r="M77" s="31"/>
      <c r="N77" s="31"/>
      <c r="O77" s="31"/>
      <c r="P77" s="31"/>
      <c r="Q77" s="31"/>
      <c r="R77" s="31"/>
      <c r="S77" s="31"/>
      <c r="T77" s="31"/>
      <c r="U77" s="31"/>
      <c r="V77" s="31"/>
      <c r="W77" s="31"/>
      <c r="X77" s="31"/>
    </row>
    <row r="78" spans="1:24" x14ac:dyDescent="0.25">
      <c r="A78" s="32"/>
      <c r="B78" s="32"/>
      <c r="C78" s="32"/>
      <c r="D78" s="31"/>
      <c r="E78" s="31"/>
      <c r="F78" s="31"/>
      <c r="G78" s="31"/>
      <c r="H78" s="31"/>
      <c r="I78" s="31"/>
      <c r="J78" s="31"/>
      <c r="K78" s="31"/>
      <c r="L78" s="31"/>
      <c r="M78" s="31"/>
      <c r="N78" s="31"/>
      <c r="O78" s="31"/>
      <c r="P78" s="31"/>
      <c r="Q78" s="31"/>
      <c r="R78" s="31"/>
      <c r="S78" s="31"/>
      <c r="T78" s="31"/>
      <c r="U78" s="31"/>
      <c r="V78" s="31"/>
      <c r="W78" s="31"/>
      <c r="X78" s="31"/>
    </row>
    <row r="79" spans="1:24" x14ac:dyDescent="0.25">
      <c r="A79" s="32"/>
      <c r="B79" s="32"/>
      <c r="C79" s="32"/>
      <c r="D79" s="31"/>
      <c r="E79" s="31"/>
      <c r="F79" s="31"/>
      <c r="G79" s="31"/>
      <c r="H79" s="31"/>
      <c r="I79" s="31"/>
      <c r="J79" s="31"/>
      <c r="K79" s="31"/>
      <c r="L79" s="31"/>
      <c r="M79" s="31"/>
      <c r="N79" s="31"/>
      <c r="O79" s="31"/>
      <c r="P79" s="31"/>
      <c r="Q79" s="31"/>
      <c r="R79" s="31"/>
      <c r="S79" s="31"/>
      <c r="T79" s="31"/>
      <c r="U79" s="31"/>
      <c r="V79" s="31"/>
      <c r="W79" s="31"/>
      <c r="X79" s="31"/>
    </row>
    <row r="80" spans="1:24" x14ac:dyDescent="0.25">
      <c r="A80" s="32"/>
      <c r="B80" s="32"/>
      <c r="C80" s="32"/>
      <c r="D80" s="31"/>
      <c r="E80" s="31"/>
      <c r="F80" s="31"/>
      <c r="G80" s="31"/>
      <c r="H80" s="31"/>
      <c r="I80" s="31"/>
      <c r="J80" s="31"/>
      <c r="K80" s="31"/>
      <c r="L80" s="31"/>
      <c r="M80" s="31"/>
      <c r="N80" s="31"/>
      <c r="O80" s="31"/>
      <c r="P80" s="31"/>
      <c r="Q80" s="31"/>
      <c r="R80" s="31"/>
      <c r="S80" s="31"/>
      <c r="T80" s="31"/>
      <c r="U80" s="31"/>
      <c r="V80" s="31"/>
      <c r="W80" s="31"/>
      <c r="X80" s="31"/>
    </row>
    <row r="81" spans="1:24" x14ac:dyDescent="0.25">
      <c r="A81" s="32"/>
      <c r="B81" s="32"/>
      <c r="C81" s="32"/>
      <c r="D81" s="31"/>
      <c r="E81" s="31"/>
      <c r="F81" s="31"/>
      <c r="G81" s="31"/>
      <c r="H81" s="31"/>
      <c r="I81" s="31"/>
      <c r="J81" s="31"/>
      <c r="K81" s="31"/>
      <c r="L81" s="31"/>
      <c r="M81" s="31"/>
      <c r="N81" s="31"/>
      <c r="O81" s="31"/>
      <c r="P81" s="31"/>
      <c r="Q81" s="31"/>
      <c r="R81" s="31"/>
      <c r="S81" s="31"/>
      <c r="T81" s="31"/>
      <c r="U81" s="31"/>
      <c r="V81" s="31"/>
      <c r="W81" s="31"/>
      <c r="X81" s="31"/>
    </row>
    <row r="82" spans="1:24" x14ac:dyDescent="0.25">
      <c r="A82" s="32"/>
      <c r="B82" s="32"/>
      <c r="C82" s="32"/>
      <c r="D82" s="31"/>
      <c r="E82" s="31"/>
      <c r="F82" s="31"/>
      <c r="G82" s="31"/>
      <c r="H82" s="31"/>
      <c r="I82" s="31"/>
      <c r="J82" s="31"/>
      <c r="K82" s="31"/>
      <c r="L82" s="31"/>
      <c r="M82" s="31"/>
      <c r="N82" s="31"/>
      <c r="O82" s="31"/>
      <c r="P82" s="31"/>
      <c r="Q82" s="31"/>
      <c r="R82" s="31"/>
      <c r="S82" s="31"/>
      <c r="T82" s="31"/>
      <c r="U82" s="31"/>
      <c r="V82" s="31"/>
      <c r="W82" s="31"/>
      <c r="X82" s="31"/>
    </row>
  </sheetData>
  <mergeCells count="7">
    <mergeCell ref="A76:C82"/>
    <mergeCell ref="A38:X43"/>
    <mergeCell ref="A44:C75"/>
    <mergeCell ref="E50:G52"/>
    <mergeCell ref="I50:L52"/>
    <mergeCell ref="N50:Q52"/>
    <mergeCell ref="T50:V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D3A1-F1E2-4F99-8A6D-DC8768D240E0}">
  <dimension ref="A1:B6502"/>
  <sheetViews>
    <sheetView workbookViewId="0">
      <selection activeCell="AB44" sqref="AB44"/>
    </sheetView>
  </sheetViews>
  <sheetFormatPr defaultRowHeight="13.2" x14ac:dyDescent="0.25"/>
  <cols>
    <col min="1" max="1" width="27.21875" customWidth="1"/>
    <col min="2" max="2" width="24.44140625" customWidth="1"/>
  </cols>
  <sheetData>
    <row r="1" spans="1:2" x14ac:dyDescent="0.25">
      <c r="A1" s="1" t="s">
        <v>7</v>
      </c>
      <c r="B1" s="1" t="s">
        <v>8</v>
      </c>
    </row>
    <row r="2" spans="1:2" x14ac:dyDescent="0.25">
      <c r="A2" s="3">
        <v>82</v>
      </c>
      <c r="B2" s="3">
        <v>2.0099999999999998</v>
      </c>
    </row>
    <row r="3" spans="1:2" x14ac:dyDescent="0.25">
      <c r="A3" s="7">
        <v>26</v>
      </c>
      <c r="B3" s="7">
        <v>25</v>
      </c>
    </row>
    <row r="4" spans="1:2" x14ac:dyDescent="0.25">
      <c r="A4" s="3">
        <v>111</v>
      </c>
      <c r="B4" s="3">
        <v>41.74</v>
      </c>
    </row>
    <row r="5" spans="1:2" x14ac:dyDescent="0.25">
      <c r="A5" s="7">
        <v>39</v>
      </c>
      <c r="B5" s="7">
        <v>33</v>
      </c>
    </row>
    <row r="6" spans="1:2" x14ac:dyDescent="0.25">
      <c r="A6" s="3">
        <v>104</v>
      </c>
      <c r="B6" s="3">
        <v>13.49</v>
      </c>
    </row>
    <row r="7" spans="1:2" x14ac:dyDescent="0.25">
      <c r="A7" s="7">
        <v>67</v>
      </c>
      <c r="B7" s="7">
        <v>52.83</v>
      </c>
    </row>
    <row r="8" spans="1:2" x14ac:dyDescent="0.25">
      <c r="A8" s="3">
        <v>23</v>
      </c>
      <c r="B8" s="3">
        <v>17.84</v>
      </c>
    </row>
    <row r="9" spans="1:2" x14ac:dyDescent="0.25">
      <c r="A9" s="7">
        <v>81</v>
      </c>
      <c r="B9" s="7">
        <v>26.42</v>
      </c>
    </row>
    <row r="10" spans="1:2" x14ac:dyDescent="0.25">
      <c r="A10" s="3">
        <v>34</v>
      </c>
      <c r="B10" s="3">
        <v>20.3</v>
      </c>
    </row>
    <row r="11" spans="1:2" x14ac:dyDescent="0.25">
      <c r="A11" s="7">
        <v>119</v>
      </c>
      <c r="B11" s="7">
        <v>3.98</v>
      </c>
    </row>
    <row r="12" spans="1:2" x14ac:dyDescent="0.25">
      <c r="A12" s="3">
        <v>35</v>
      </c>
      <c r="B12" s="3">
        <v>18.27</v>
      </c>
    </row>
    <row r="13" spans="1:2" x14ac:dyDescent="0.25">
      <c r="A13" s="7">
        <v>19</v>
      </c>
      <c r="B13" s="7">
        <v>7.58</v>
      </c>
    </row>
    <row r="14" spans="1:2" x14ac:dyDescent="0.25">
      <c r="A14" s="3">
        <v>93</v>
      </c>
      <c r="B14" s="3">
        <v>55.18</v>
      </c>
    </row>
    <row r="15" spans="1:2" x14ac:dyDescent="0.25">
      <c r="A15" s="7">
        <v>25</v>
      </c>
      <c r="B15" s="7">
        <v>5.0999999999999996</v>
      </c>
    </row>
    <row r="16" spans="1:2" x14ac:dyDescent="0.25">
      <c r="A16" s="3">
        <v>42</v>
      </c>
      <c r="B16" s="3">
        <v>7.94</v>
      </c>
    </row>
    <row r="17" spans="1:2" x14ac:dyDescent="0.25">
      <c r="A17" s="7">
        <v>10</v>
      </c>
      <c r="B17" s="7">
        <v>4.9000000000000004</v>
      </c>
    </row>
    <row r="18" spans="1:2" x14ac:dyDescent="0.25">
      <c r="A18" s="3">
        <v>86</v>
      </c>
      <c r="B18" s="3">
        <v>3.73</v>
      </c>
    </row>
    <row r="19" spans="1:2" x14ac:dyDescent="0.25">
      <c r="A19" s="7">
        <v>85</v>
      </c>
      <c r="B19" s="7">
        <v>10.08</v>
      </c>
    </row>
    <row r="20" spans="1:2" x14ac:dyDescent="0.25">
      <c r="A20" s="3">
        <v>17</v>
      </c>
      <c r="B20" s="3">
        <v>39.83</v>
      </c>
    </row>
    <row r="21" spans="1:2" x14ac:dyDescent="0.25">
      <c r="A21" s="7">
        <v>23</v>
      </c>
      <c r="B21" s="7">
        <v>9.33</v>
      </c>
    </row>
    <row r="22" spans="1:2" x14ac:dyDescent="0.25">
      <c r="A22" s="3">
        <v>30</v>
      </c>
      <c r="B22" s="3">
        <v>22.68</v>
      </c>
    </row>
    <row r="23" spans="1:2" x14ac:dyDescent="0.25">
      <c r="A23" s="7">
        <v>92</v>
      </c>
      <c r="B23" s="7">
        <v>30.89</v>
      </c>
    </row>
    <row r="24" spans="1:2" x14ac:dyDescent="0.25">
      <c r="A24" s="3">
        <v>20</v>
      </c>
      <c r="B24" s="3">
        <v>22.61</v>
      </c>
    </row>
    <row r="25" spans="1:2" x14ac:dyDescent="0.25">
      <c r="A25" s="7">
        <v>81</v>
      </c>
      <c r="B25" s="7">
        <v>46.75</v>
      </c>
    </row>
    <row r="26" spans="1:2" x14ac:dyDescent="0.25">
      <c r="A26" s="3">
        <v>58</v>
      </c>
      <c r="B26" s="3">
        <v>2.52</v>
      </c>
    </row>
    <row r="27" spans="1:2" x14ac:dyDescent="0.25">
      <c r="A27" s="7">
        <v>94</v>
      </c>
      <c r="B27" s="7">
        <v>29.11</v>
      </c>
    </row>
    <row r="28" spans="1:2" x14ac:dyDescent="0.25">
      <c r="A28" s="3">
        <v>93</v>
      </c>
      <c r="B28" s="3">
        <v>9.9499999999999993</v>
      </c>
    </row>
    <row r="29" spans="1:2" x14ac:dyDescent="0.25">
      <c r="A29" s="7">
        <v>87</v>
      </c>
      <c r="B29" s="7">
        <v>31.48</v>
      </c>
    </row>
    <row r="30" spans="1:2" x14ac:dyDescent="0.25">
      <c r="A30" s="3">
        <v>63</v>
      </c>
      <c r="B30" s="3">
        <v>3.15</v>
      </c>
    </row>
    <row r="31" spans="1:2" x14ac:dyDescent="0.25">
      <c r="A31" s="7">
        <v>101</v>
      </c>
      <c r="B31" s="7">
        <v>51.88</v>
      </c>
    </row>
    <row r="32" spans="1:2" x14ac:dyDescent="0.25">
      <c r="A32" s="3">
        <v>26</v>
      </c>
      <c r="B32" s="3">
        <v>15.55</v>
      </c>
    </row>
    <row r="33" spans="1:2" x14ac:dyDescent="0.25">
      <c r="A33" s="7">
        <v>10</v>
      </c>
      <c r="B33" s="7">
        <v>3.08</v>
      </c>
    </row>
    <row r="34" spans="1:2" x14ac:dyDescent="0.25">
      <c r="A34" s="3">
        <v>43</v>
      </c>
      <c r="B34" s="3">
        <v>37.549999999999997</v>
      </c>
    </row>
    <row r="35" spans="1:2" x14ac:dyDescent="0.25">
      <c r="A35" s="7">
        <v>38</v>
      </c>
      <c r="B35" s="7">
        <v>26.85</v>
      </c>
    </row>
    <row r="36" spans="1:2" x14ac:dyDescent="0.25">
      <c r="A36" s="3">
        <v>119</v>
      </c>
      <c r="B36" s="3">
        <v>55.15</v>
      </c>
    </row>
    <row r="37" spans="1:2" x14ac:dyDescent="0.25">
      <c r="A37" s="7">
        <v>89</v>
      </c>
      <c r="B37" s="7">
        <v>34.46</v>
      </c>
    </row>
    <row r="38" spans="1:2" x14ac:dyDescent="0.25">
      <c r="A38" s="3">
        <v>30</v>
      </c>
      <c r="B38" s="3">
        <v>34.950000000000003</v>
      </c>
    </row>
    <row r="39" spans="1:2" x14ac:dyDescent="0.25">
      <c r="A39" s="7">
        <v>36</v>
      </c>
      <c r="B39" s="7">
        <v>56.45</v>
      </c>
    </row>
    <row r="40" spans="1:2" x14ac:dyDescent="0.25">
      <c r="A40" s="3">
        <v>70</v>
      </c>
      <c r="B40" s="3">
        <v>19.32</v>
      </c>
    </row>
    <row r="41" spans="1:2" x14ac:dyDescent="0.25">
      <c r="A41" s="7">
        <v>104</v>
      </c>
      <c r="B41" s="7">
        <v>6.06</v>
      </c>
    </row>
    <row r="42" spans="1:2" x14ac:dyDescent="0.25">
      <c r="A42" s="3">
        <v>84</v>
      </c>
      <c r="B42" s="3">
        <v>8.34</v>
      </c>
    </row>
    <row r="43" spans="1:2" x14ac:dyDescent="0.25">
      <c r="A43" s="7">
        <v>74</v>
      </c>
      <c r="B43" s="7">
        <v>45.23</v>
      </c>
    </row>
    <row r="44" spans="1:2" x14ac:dyDescent="0.25">
      <c r="A44" s="3">
        <v>38</v>
      </c>
      <c r="B44" s="3">
        <v>23.46</v>
      </c>
    </row>
    <row r="45" spans="1:2" x14ac:dyDescent="0.25">
      <c r="A45" s="7">
        <v>35</v>
      </c>
      <c r="B45" s="7">
        <v>11.41</v>
      </c>
    </row>
    <row r="46" spans="1:2" x14ac:dyDescent="0.25">
      <c r="A46" s="3">
        <v>64</v>
      </c>
      <c r="B46" s="3">
        <v>56</v>
      </c>
    </row>
    <row r="47" spans="1:2" x14ac:dyDescent="0.25">
      <c r="A47" s="3"/>
      <c r="B47" s="3"/>
    </row>
    <row r="48" spans="1:2" x14ac:dyDescent="0.25">
      <c r="A48" s="7">
        <v>102</v>
      </c>
      <c r="B48" s="7">
        <v>20.82</v>
      </c>
    </row>
    <row r="49" spans="1:2" x14ac:dyDescent="0.25">
      <c r="A49" s="3">
        <v>24</v>
      </c>
      <c r="B49" s="3">
        <v>54.65</v>
      </c>
    </row>
    <row r="50" spans="1:2" x14ac:dyDescent="0.25">
      <c r="A50" s="7">
        <v>64</v>
      </c>
      <c r="B50" s="7">
        <v>57.04</v>
      </c>
    </row>
    <row r="51" spans="1:2" x14ac:dyDescent="0.25">
      <c r="A51" s="3">
        <v>35</v>
      </c>
      <c r="B51" s="3">
        <v>2.46</v>
      </c>
    </row>
    <row r="52" spans="1:2" x14ac:dyDescent="0.25">
      <c r="A52" s="7">
        <v>54</v>
      </c>
      <c r="B52" s="7">
        <v>33.869999999999997</v>
      </c>
    </row>
    <row r="53" spans="1:2" x14ac:dyDescent="0.25">
      <c r="A53" s="3">
        <v>69</v>
      </c>
      <c r="B53" s="3">
        <v>57.87</v>
      </c>
    </row>
    <row r="54" spans="1:2" x14ac:dyDescent="0.25">
      <c r="A54" s="7">
        <v>101</v>
      </c>
      <c r="B54" s="7">
        <v>28.65</v>
      </c>
    </row>
    <row r="55" spans="1:2" x14ac:dyDescent="0.25">
      <c r="A55" s="3">
        <v>66</v>
      </c>
      <c r="B55" s="3">
        <v>8.11</v>
      </c>
    </row>
    <row r="56" spans="1:2" x14ac:dyDescent="0.25">
      <c r="A56" s="7">
        <v>92</v>
      </c>
      <c r="B56" s="7">
        <v>18.329999999999998</v>
      </c>
    </row>
    <row r="57" spans="1:2" x14ac:dyDescent="0.25">
      <c r="A57" s="3">
        <v>113</v>
      </c>
      <c r="B57" s="3">
        <v>50.99</v>
      </c>
    </row>
    <row r="58" spans="1:2" x14ac:dyDescent="0.25">
      <c r="A58" s="7">
        <v>49</v>
      </c>
      <c r="B58" s="7">
        <v>48.32</v>
      </c>
    </row>
    <row r="59" spans="1:2" x14ac:dyDescent="0.25">
      <c r="A59" s="3">
        <v>46</v>
      </c>
      <c r="B59" s="3">
        <v>2.9</v>
      </c>
    </row>
    <row r="60" spans="1:2" x14ac:dyDescent="0.25">
      <c r="A60" s="7">
        <v>63</v>
      </c>
      <c r="B60" s="7">
        <v>15.65</v>
      </c>
    </row>
    <row r="61" spans="1:2" x14ac:dyDescent="0.25">
      <c r="A61" s="3">
        <v>86</v>
      </c>
      <c r="B61" s="3">
        <v>37.5</v>
      </c>
    </row>
    <row r="62" spans="1:2" x14ac:dyDescent="0.25">
      <c r="A62" s="7">
        <v>26</v>
      </c>
      <c r="B62" s="7">
        <v>25.17</v>
      </c>
    </row>
    <row r="63" spans="1:2" x14ac:dyDescent="0.25">
      <c r="A63" s="3">
        <v>91</v>
      </c>
      <c r="B63" s="3">
        <v>16.77</v>
      </c>
    </row>
    <row r="64" spans="1:2" x14ac:dyDescent="0.25">
      <c r="A64" s="7">
        <v>37</v>
      </c>
      <c r="B64" s="7">
        <v>26.21</v>
      </c>
    </row>
    <row r="65" spans="1:2" x14ac:dyDescent="0.25">
      <c r="A65" s="3">
        <v>46</v>
      </c>
      <c r="B65" s="3">
        <v>6.33</v>
      </c>
    </row>
    <row r="66" spans="1:2" x14ac:dyDescent="0.25">
      <c r="A66" s="7">
        <v>56</v>
      </c>
      <c r="B66" s="7">
        <v>2.27</v>
      </c>
    </row>
    <row r="67" spans="1:2" x14ac:dyDescent="0.25">
      <c r="A67" s="3">
        <v>108</v>
      </c>
      <c r="B67" s="3">
        <v>15.93</v>
      </c>
    </row>
    <row r="68" spans="1:2" x14ac:dyDescent="0.25">
      <c r="A68" s="7">
        <v>114</v>
      </c>
      <c r="B68" s="7">
        <v>38.07</v>
      </c>
    </row>
    <row r="69" spans="1:2" x14ac:dyDescent="0.25">
      <c r="A69" s="3">
        <v>114</v>
      </c>
      <c r="B69" s="3">
        <v>17.89</v>
      </c>
    </row>
    <row r="70" spans="1:2" x14ac:dyDescent="0.25">
      <c r="A70" s="7">
        <v>85</v>
      </c>
      <c r="B70" s="7">
        <v>54.42</v>
      </c>
    </row>
    <row r="71" spans="1:2" x14ac:dyDescent="0.25">
      <c r="A71" s="3">
        <v>59</v>
      </c>
      <c r="B71" s="3">
        <v>19.329999999999998</v>
      </c>
    </row>
    <row r="72" spans="1:2" x14ac:dyDescent="0.25">
      <c r="A72" s="7">
        <v>46</v>
      </c>
      <c r="B72" s="7">
        <v>35.200000000000003</v>
      </c>
    </row>
    <row r="73" spans="1:2" x14ac:dyDescent="0.25">
      <c r="A73" s="3">
        <v>104</v>
      </c>
      <c r="B73" s="3">
        <v>34.99</v>
      </c>
    </row>
    <row r="74" spans="1:2" x14ac:dyDescent="0.25">
      <c r="A74" s="7">
        <v>24</v>
      </c>
      <c r="B74" s="7">
        <v>4.58</v>
      </c>
    </row>
    <row r="75" spans="1:2" x14ac:dyDescent="0.25">
      <c r="A75" s="3">
        <v>33</v>
      </c>
      <c r="B75" s="3">
        <v>41.93</v>
      </c>
    </row>
    <row r="76" spans="1:2" x14ac:dyDescent="0.25">
      <c r="A76" s="7">
        <v>43</v>
      </c>
      <c r="B76" s="7">
        <v>22.02</v>
      </c>
    </row>
    <row r="77" spans="1:2" x14ac:dyDescent="0.25">
      <c r="A77" s="3">
        <v>62</v>
      </c>
      <c r="B77" s="3">
        <v>29.09</v>
      </c>
    </row>
    <row r="78" spans="1:2" x14ac:dyDescent="0.25">
      <c r="A78" s="7">
        <v>82</v>
      </c>
      <c r="B78" s="7">
        <v>44.26</v>
      </c>
    </row>
    <row r="79" spans="1:2" x14ac:dyDescent="0.25">
      <c r="A79" s="3">
        <v>14</v>
      </c>
      <c r="B79" s="3">
        <v>26.12</v>
      </c>
    </row>
    <row r="80" spans="1:2" x14ac:dyDescent="0.25">
      <c r="A80" s="7">
        <v>86</v>
      </c>
      <c r="B80" s="7">
        <v>29.67</v>
      </c>
    </row>
    <row r="81" spans="1:2" x14ac:dyDescent="0.25">
      <c r="A81" s="3">
        <v>28</v>
      </c>
      <c r="B81" s="3">
        <v>31.6</v>
      </c>
    </row>
    <row r="82" spans="1:2" x14ac:dyDescent="0.25">
      <c r="A82" s="7">
        <v>41</v>
      </c>
      <c r="B82" s="7">
        <v>43.49</v>
      </c>
    </row>
    <row r="83" spans="1:2" x14ac:dyDescent="0.25">
      <c r="A83" s="3">
        <v>43</v>
      </c>
      <c r="B83" s="3">
        <v>2.06</v>
      </c>
    </row>
    <row r="84" spans="1:2" x14ac:dyDescent="0.25">
      <c r="A84" s="7">
        <v>52</v>
      </c>
      <c r="B84" s="7">
        <v>51.54</v>
      </c>
    </row>
    <row r="85" spans="1:2" x14ac:dyDescent="0.25">
      <c r="A85" s="3">
        <v>112</v>
      </c>
      <c r="B85" s="3">
        <v>4.01</v>
      </c>
    </row>
    <row r="86" spans="1:2" x14ac:dyDescent="0.25">
      <c r="A86" s="7">
        <v>17</v>
      </c>
      <c r="B86" s="7">
        <v>20.2</v>
      </c>
    </row>
    <row r="87" spans="1:2" x14ac:dyDescent="0.25">
      <c r="A87" s="3">
        <v>61</v>
      </c>
      <c r="B87" s="3">
        <v>48.2</v>
      </c>
    </row>
    <row r="88" spans="1:2" x14ac:dyDescent="0.25">
      <c r="A88" s="7">
        <v>13</v>
      </c>
      <c r="B88" s="7">
        <v>27.87</v>
      </c>
    </row>
    <row r="89" spans="1:2" x14ac:dyDescent="0.25">
      <c r="A89" s="3">
        <v>47</v>
      </c>
      <c r="B89" s="3">
        <v>25.86</v>
      </c>
    </row>
    <row r="90" spans="1:2" x14ac:dyDescent="0.25">
      <c r="A90" s="7">
        <v>102</v>
      </c>
      <c r="B90" s="7">
        <v>40.229999999999997</v>
      </c>
    </row>
    <row r="91" spans="1:2" x14ac:dyDescent="0.25">
      <c r="A91" s="3">
        <v>39</v>
      </c>
      <c r="B91" s="3">
        <v>35.479999999999997</v>
      </c>
    </row>
    <row r="92" spans="1:2" x14ac:dyDescent="0.25">
      <c r="A92" s="7">
        <v>100</v>
      </c>
      <c r="B92" s="7">
        <v>48.7</v>
      </c>
    </row>
    <row r="93" spans="1:2" x14ac:dyDescent="0.25">
      <c r="A93" s="3">
        <v>101</v>
      </c>
      <c r="B93" s="3">
        <v>27.63</v>
      </c>
    </row>
    <row r="94" spans="1:2" x14ac:dyDescent="0.25">
      <c r="A94" s="7">
        <v>86</v>
      </c>
      <c r="B94" s="7">
        <v>18</v>
      </c>
    </row>
    <row r="95" spans="1:2" x14ac:dyDescent="0.25">
      <c r="A95" s="3">
        <v>101</v>
      </c>
      <c r="B95" s="3">
        <v>13.63</v>
      </c>
    </row>
    <row r="96" spans="1:2" x14ac:dyDescent="0.25">
      <c r="A96" s="7">
        <v>112</v>
      </c>
      <c r="B96" s="7">
        <v>19.57</v>
      </c>
    </row>
    <row r="97" spans="1:2" x14ac:dyDescent="0.25">
      <c r="A97" s="3">
        <v>93</v>
      </c>
      <c r="B97" s="3">
        <v>31.17</v>
      </c>
    </row>
    <row r="98" spans="1:2" x14ac:dyDescent="0.25">
      <c r="A98" s="7">
        <v>58</v>
      </c>
      <c r="B98" s="7">
        <v>48.63</v>
      </c>
    </row>
    <row r="99" spans="1:2" x14ac:dyDescent="0.25">
      <c r="A99" s="3">
        <v>98</v>
      </c>
      <c r="B99" s="3">
        <v>6.81</v>
      </c>
    </row>
    <row r="100" spans="1:2" x14ac:dyDescent="0.25">
      <c r="A100" s="7">
        <v>25</v>
      </c>
      <c r="B100" s="7">
        <v>26.86</v>
      </c>
    </row>
    <row r="101" spans="1:2" x14ac:dyDescent="0.25">
      <c r="A101" s="3">
        <v>119</v>
      </c>
      <c r="B101" s="3">
        <v>28.59</v>
      </c>
    </row>
    <row r="102" spans="1:2" x14ac:dyDescent="0.25">
      <c r="A102" s="7">
        <v>117</v>
      </c>
      <c r="B102" s="7">
        <v>26.87</v>
      </c>
    </row>
    <row r="103" spans="1:2" x14ac:dyDescent="0.25">
      <c r="A103" s="3">
        <v>81</v>
      </c>
      <c r="B103" s="3">
        <v>6.55</v>
      </c>
    </row>
    <row r="104" spans="1:2" x14ac:dyDescent="0.25">
      <c r="A104" s="7">
        <v>58</v>
      </c>
      <c r="B104" s="7">
        <v>35.26</v>
      </c>
    </row>
    <row r="105" spans="1:2" x14ac:dyDescent="0.25">
      <c r="A105" s="3">
        <v>58</v>
      </c>
      <c r="B105" s="3">
        <v>45.32</v>
      </c>
    </row>
    <row r="106" spans="1:2" x14ac:dyDescent="0.25">
      <c r="A106" s="7">
        <v>62</v>
      </c>
      <c r="B106" s="7">
        <v>40.909999999999997</v>
      </c>
    </row>
    <row r="107" spans="1:2" x14ac:dyDescent="0.25">
      <c r="A107" s="3">
        <v>17</v>
      </c>
      <c r="B107" s="3">
        <v>59.67</v>
      </c>
    </row>
    <row r="108" spans="1:2" x14ac:dyDescent="0.25">
      <c r="A108" s="7">
        <v>15</v>
      </c>
      <c r="B108" s="7">
        <v>37.869999999999997</v>
      </c>
    </row>
    <row r="109" spans="1:2" x14ac:dyDescent="0.25">
      <c r="A109" s="3">
        <v>31</v>
      </c>
      <c r="B109" s="3">
        <v>47.02</v>
      </c>
    </row>
    <row r="110" spans="1:2" x14ac:dyDescent="0.25">
      <c r="A110" s="7">
        <v>115</v>
      </c>
      <c r="B110" s="7">
        <v>6.51</v>
      </c>
    </row>
    <row r="111" spans="1:2" x14ac:dyDescent="0.25">
      <c r="A111" s="3">
        <v>95</v>
      </c>
      <c r="B111" s="3">
        <v>54.54</v>
      </c>
    </row>
    <row r="112" spans="1:2" x14ac:dyDescent="0.25">
      <c r="A112" s="7">
        <v>48</v>
      </c>
      <c r="B112" s="7">
        <v>35.28</v>
      </c>
    </row>
    <row r="113" spans="1:2" x14ac:dyDescent="0.25">
      <c r="A113" s="3">
        <v>77</v>
      </c>
      <c r="B113" s="3">
        <v>52.72</v>
      </c>
    </row>
    <row r="114" spans="1:2" x14ac:dyDescent="0.25">
      <c r="A114" s="7">
        <v>82</v>
      </c>
      <c r="B114" s="7">
        <v>58.98</v>
      </c>
    </row>
    <row r="115" spans="1:2" x14ac:dyDescent="0.25">
      <c r="A115" s="3">
        <v>51</v>
      </c>
      <c r="B115" s="3">
        <v>54.82</v>
      </c>
    </row>
    <row r="116" spans="1:2" x14ac:dyDescent="0.25">
      <c r="A116" s="7">
        <v>72</v>
      </c>
      <c r="B116" s="7">
        <v>50.86</v>
      </c>
    </row>
    <row r="117" spans="1:2" x14ac:dyDescent="0.25">
      <c r="A117" s="3">
        <v>52</v>
      </c>
      <c r="B117" s="3">
        <v>10.35</v>
      </c>
    </row>
    <row r="118" spans="1:2" x14ac:dyDescent="0.25">
      <c r="A118" s="7">
        <v>16</v>
      </c>
      <c r="B118" s="7">
        <v>34.39</v>
      </c>
    </row>
    <row r="119" spans="1:2" x14ac:dyDescent="0.25">
      <c r="A119" s="3">
        <v>25</v>
      </c>
      <c r="B119" s="3">
        <v>2.54</v>
      </c>
    </row>
    <row r="120" spans="1:2" x14ac:dyDescent="0.25">
      <c r="A120" s="7">
        <v>44</v>
      </c>
      <c r="B120" s="7">
        <v>11.39</v>
      </c>
    </row>
    <row r="121" spans="1:2" x14ac:dyDescent="0.25">
      <c r="A121" s="3">
        <v>51</v>
      </c>
      <c r="B121" s="3">
        <v>35.31</v>
      </c>
    </row>
    <row r="122" spans="1:2" x14ac:dyDescent="0.25">
      <c r="A122" s="7">
        <v>14</v>
      </c>
      <c r="B122" s="7">
        <v>22.67</v>
      </c>
    </row>
    <row r="123" spans="1:2" x14ac:dyDescent="0.25">
      <c r="A123" s="3">
        <v>84</v>
      </c>
      <c r="B123" s="3">
        <v>25.99</v>
      </c>
    </row>
    <row r="124" spans="1:2" x14ac:dyDescent="0.25">
      <c r="A124" s="7">
        <v>113</v>
      </c>
      <c r="B124" s="7">
        <v>15.94</v>
      </c>
    </row>
    <row r="125" spans="1:2" x14ac:dyDescent="0.25">
      <c r="A125" s="3">
        <v>33</v>
      </c>
      <c r="B125" s="3">
        <v>17.98</v>
      </c>
    </row>
    <row r="126" spans="1:2" x14ac:dyDescent="0.25">
      <c r="A126" s="7">
        <v>94</v>
      </c>
      <c r="B126" s="7">
        <v>59.81</v>
      </c>
    </row>
    <row r="127" spans="1:2" x14ac:dyDescent="0.25">
      <c r="A127" s="3">
        <v>69</v>
      </c>
      <c r="B127" s="3">
        <v>54.29</v>
      </c>
    </row>
    <row r="128" spans="1:2" x14ac:dyDescent="0.25">
      <c r="A128" s="7">
        <v>59</v>
      </c>
      <c r="B128" s="7">
        <v>13.22</v>
      </c>
    </row>
    <row r="129" spans="1:2" x14ac:dyDescent="0.25">
      <c r="A129" s="3">
        <v>49</v>
      </c>
      <c r="B129" s="3">
        <v>37.06</v>
      </c>
    </row>
    <row r="130" spans="1:2" x14ac:dyDescent="0.25">
      <c r="A130" s="7">
        <v>53</v>
      </c>
      <c r="B130" s="7">
        <v>38.69</v>
      </c>
    </row>
    <row r="131" spans="1:2" x14ac:dyDescent="0.25">
      <c r="A131" s="3">
        <v>36</v>
      </c>
      <c r="B131" s="3">
        <v>22.47</v>
      </c>
    </row>
    <row r="132" spans="1:2" x14ac:dyDescent="0.25">
      <c r="A132" s="7">
        <v>109</v>
      </c>
      <c r="B132" s="7">
        <v>28.53</v>
      </c>
    </row>
    <row r="133" spans="1:2" x14ac:dyDescent="0.25">
      <c r="A133" s="3">
        <v>65</v>
      </c>
      <c r="B133" s="3">
        <v>20.149999999999999</v>
      </c>
    </row>
    <row r="134" spans="1:2" x14ac:dyDescent="0.25">
      <c r="A134" s="7">
        <v>60</v>
      </c>
      <c r="B134" s="7">
        <v>32.39</v>
      </c>
    </row>
    <row r="135" spans="1:2" x14ac:dyDescent="0.25">
      <c r="A135" s="3">
        <v>90</v>
      </c>
      <c r="B135" s="3">
        <v>10.1</v>
      </c>
    </row>
    <row r="136" spans="1:2" x14ac:dyDescent="0.25">
      <c r="A136" s="7">
        <v>31</v>
      </c>
      <c r="B136" s="7">
        <v>25.01</v>
      </c>
    </row>
    <row r="137" spans="1:2" x14ac:dyDescent="0.25">
      <c r="A137" s="3">
        <v>28</v>
      </c>
      <c r="B137" s="3">
        <v>58.55</v>
      </c>
    </row>
    <row r="138" spans="1:2" x14ac:dyDescent="0.25">
      <c r="A138" s="7">
        <v>108</v>
      </c>
      <c r="B138" s="7">
        <v>9.81</v>
      </c>
    </row>
    <row r="139" spans="1:2" x14ac:dyDescent="0.25">
      <c r="A139" s="3">
        <v>11</v>
      </c>
      <c r="B139" s="3">
        <v>39.65</v>
      </c>
    </row>
    <row r="140" spans="1:2" x14ac:dyDescent="0.25">
      <c r="A140" s="7">
        <v>42</v>
      </c>
      <c r="B140" s="7">
        <v>48.73</v>
      </c>
    </row>
    <row r="141" spans="1:2" x14ac:dyDescent="0.25">
      <c r="A141" s="3">
        <v>40</v>
      </c>
      <c r="B141" s="3">
        <v>16.32</v>
      </c>
    </row>
    <row r="142" spans="1:2" x14ac:dyDescent="0.25">
      <c r="A142" s="7">
        <v>56</v>
      </c>
      <c r="B142" s="7">
        <v>24.05</v>
      </c>
    </row>
    <row r="143" spans="1:2" x14ac:dyDescent="0.25">
      <c r="A143" s="3">
        <v>105</v>
      </c>
      <c r="B143" s="3">
        <v>44.53</v>
      </c>
    </row>
    <row r="144" spans="1:2" x14ac:dyDescent="0.25">
      <c r="A144" s="7">
        <v>88</v>
      </c>
      <c r="B144" s="7">
        <v>10.27</v>
      </c>
    </row>
    <row r="145" spans="1:2" x14ac:dyDescent="0.25">
      <c r="A145" s="3">
        <v>119</v>
      </c>
      <c r="B145" s="3">
        <v>6.67</v>
      </c>
    </row>
    <row r="146" spans="1:2" x14ac:dyDescent="0.25">
      <c r="A146" s="7">
        <v>33</v>
      </c>
      <c r="B146" s="7">
        <v>43.26</v>
      </c>
    </row>
    <row r="147" spans="1:2" x14ac:dyDescent="0.25">
      <c r="A147" s="3">
        <v>52</v>
      </c>
      <c r="B147" s="3">
        <v>30.12</v>
      </c>
    </row>
    <row r="148" spans="1:2" x14ac:dyDescent="0.25">
      <c r="A148" s="7">
        <v>23</v>
      </c>
      <c r="B148" s="7">
        <v>29.73</v>
      </c>
    </row>
    <row r="149" spans="1:2" x14ac:dyDescent="0.25">
      <c r="A149" s="3">
        <v>71</v>
      </c>
      <c r="B149" s="3">
        <v>25.44</v>
      </c>
    </row>
    <row r="150" spans="1:2" x14ac:dyDescent="0.25">
      <c r="A150" s="7">
        <v>11</v>
      </c>
      <c r="B150" s="7">
        <v>39.35</v>
      </c>
    </row>
    <row r="151" spans="1:2" x14ac:dyDescent="0.25">
      <c r="A151" s="3">
        <v>52</v>
      </c>
      <c r="B151" s="3">
        <v>39.020000000000003</v>
      </c>
    </row>
    <row r="152" spans="1:2" x14ac:dyDescent="0.25">
      <c r="A152" s="7">
        <v>108</v>
      </c>
      <c r="B152" s="7">
        <v>56.83</v>
      </c>
    </row>
    <row r="153" spans="1:2" x14ac:dyDescent="0.25">
      <c r="A153" s="3">
        <v>101</v>
      </c>
      <c r="B153" s="3">
        <v>47.88</v>
      </c>
    </row>
    <row r="154" spans="1:2" x14ac:dyDescent="0.25">
      <c r="A154" s="7">
        <v>64</v>
      </c>
      <c r="B154" s="7">
        <v>19.399999999999999</v>
      </c>
    </row>
    <row r="155" spans="1:2" x14ac:dyDescent="0.25">
      <c r="A155" s="3">
        <v>48</v>
      </c>
      <c r="B155" s="3">
        <v>32.78</v>
      </c>
    </row>
    <row r="156" spans="1:2" x14ac:dyDescent="0.25">
      <c r="A156" s="7">
        <v>69</v>
      </c>
      <c r="B156" s="7">
        <v>6.42</v>
      </c>
    </row>
    <row r="157" spans="1:2" x14ac:dyDescent="0.25">
      <c r="A157" s="3">
        <v>85</v>
      </c>
      <c r="B157" s="3">
        <v>8.27</v>
      </c>
    </row>
    <row r="158" spans="1:2" x14ac:dyDescent="0.25">
      <c r="A158" s="7">
        <v>100</v>
      </c>
      <c r="B158" s="7">
        <v>47.72</v>
      </c>
    </row>
    <row r="159" spans="1:2" x14ac:dyDescent="0.25">
      <c r="A159" s="3">
        <v>99</v>
      </c>
      <c r="B159" s="3">
        <v>47.65</v>
      </c>
    </row>
    <row r="160" spans="1:2" x14ac:dyDescent="0.25">
      <c r="A160" s="7">
        <v>39</v>
      </c>
      <c r="B160" s="7">
        <v>33.96</v>
      </c>
    </row>
    <row r="161" spans="1:2" x14ac:dyDescent="0.25">
      <c r="A161" s="3">
        <v>39</v>
      </c>
      <c r="B161" s="3">
        <v>58.96</v>
      </c>
    </row>
    <row r="162" spans="1:2" x14ac:dyDescent="0.25">
      <c r="A162" s="7">
        <v>65</v>
      </c>
      <c r="B162" s="7">
        <v>25.39</v>
      </c>
    </row>
    <row r="163" spans="1:2" x14ac:dyDescent="0.25">
      <c r="A163" s="3">
        <v>44</v>
      </c>
      <c r="B163" s="3">
        <v>18.13</v>
      </c>
    </row>
    <row r="164" spans="1:2" x14ac:dyDescent="0.25">
      <c r="A164" s="7">
        <v>39</v>
      </c>
      <c r="B164" s="7">
        <v>31.97</v>
      </c>
    </row>
    <row r="165" spans="1:2" x14ac:dyDescent="0.25">
      <c r="A165" s="3">
        <v>52</v>
      </c>
      <c r="B165" s="3">
        <v>26.56</v>
      </c>
    </row>
    <row r="166" spans="1:2" x14ac:dyDescent="0.25">
      <c r="A166" s="7">
        <v>114</v>
      </c>
      <c r="B166" s="7">
        <v>42.44</v>
      </c>
    </row>
    <row r="167" spans="1:2" x14ac:dyDescent="0.25">
      <c r="A167" s="3">
        <v>68</v>
      </c>
      <c r="B167" s="3">
        <v>15.88</v>
      </c>
    </row>
    <row r="168" spans="1:2" x14ac:dyDescent="0.25">
      <c r="A168" s="7">
        <v>19</v>
      </c>
      <c r="B168" s="7">
        <v>12.36</v>
      </c>
    </row>
    <row r="169" spans="1:2" x14ac:dyDescent="0.25">
      <c r="A169" s="3">
        <v>84</v>
      </c>
      <c r="B169" s="3">
        <v>38.520000000000003</v>
      </c>
    </row>
    <row r="170" spans="1:2" x14ac:dyDescent="0.25">
      <c r="A170" s="7">
        <v>97</v>
      </c>
      <c r="B170" s="7">
        <v>36.44</v>
      </c>
    </row>
    <row r="171" spans="1:2" x14ac:dyDescent="0.25">
      <c r="A171" s="3">
        <v>24</v>
      </c>
      <c r="B171" s="3">
        <v>54.48</v>
      </c>
    </row>
    <row r="172" spans="1:2" x14ac:dyDescent="0.25">
      <c r="A172" s="7">
        <v>30</v>
      </c>
      <c r="B172" s="7">
        <v>28.11</v>
      </c>
    </row>
    <row r="173" spans="1:2" x14ac:dyDescent="0.25">
      <c r="A173" s="3">
        <v>85</v>
      </c>
      <c r="B173" s="3">
        <v>9.65</v>
      </c>
    </row>
    <row r="174" spans="1:2" x14ac:dyDescent="0.25">
      <c r="A174" s="7">
        <v>92</v>
      </c>
      <c r="B174" s="7">
        <v>59.25</v>
      </c>
    </row>
    <row r="175" spans="1:2" x14ac:dyDescent="0.25">
      <c r="A175" s="3">
        <v>21</v>
      </c>
      <c r="B175" s="3">
        <v>40.85</v>
      </c>
    </row>
    <row r="176" spans="1:2" x14ac:dyDescent="0.25">
      <c r="A176" s="7">
        <v>79</v>
      </c>
      <c r="B176" s="7">
        <v>44.66</v>
      </c>
    </row>
    <row r="177" spans="1:2" x14ac:dyDescent="0.25">
      <c r="A177" s="3">
        <v>70</v>
      </c>
      <c r="B177" s="3">
        <v>42.8</v>
      </c>
    </row>
    <row r="178" spans="1:2" x14ac:dyDescent="0.25">
      <c r="A178" s="7">
        <v>19</v>
      </c>
      <c r="B178" s="7">
        <v>51.88</v>
      </c>
    </row>
    <row r="179" spans="1:2" x14ac:dyDescent="0.25">
      <c r="A179" s="3">
        <v>38</v>
      </c>
      <c r="B179" s="3">
        <v>36.07</v>
      </c>
    </row>
    <row r="180" spans="1:2" x14ac:dyDescent="0.25">
      <c r="A180" s="7">
        <v>41</v>
      </c>
      <c r="B180" s="7">
        <v>55.82</v>
      </c>
    </row>
    <row r="181" spans="1:2" x14ac:dyDescent="0.25">
      <c r="A181" s="3">
        <v>90</v>
      </c>
      <c r="B181" s="3">
        <v>39.96</v>
      </c>
    </row>
    <row r="182" spans="1:2" x14ac:dyDescent="0.25">
      <c r="A182" s="7">
        <v>40</v>
      </c>
      <c r="B182" s="7">
        <v>33.11</v>
      </c>
    </row>
    <row r="183" spans="1:2" x14ac:dyDescent="0.25">
      <c r="A183" s="3">
        <v>67</v>
      </c>
      <c r="B183" s="3">
        <v>10.37</v>
      </c>
    </row>
    <row r="184" spans="1:2" x14ac:dyDescent="0.25">
      <c r="A184" s="7">
        <v>74</v>
      </c>
      <c r="B184" s="7">
        <v>2.15</v>
      </c>
    </row>
    <row r="185" spans="1:2" x14ac:dyDescent="0.25">
      <c r="A185" s="3">
        <v>10</v>
      </c>
      <c r="B185" s="3">
        <v>42.35</v>
      </c>
    </row>
    <row r="186" spans="1:2" x14ac:dyDescent="0.25">
      <c r="A186" s="7">
        <v>87</v>
      </c>
      <c r="B186" s="7">
        <v>10.33</v>
      </c>
    </row>
    <row r="187" spans="1:2" x14ac:dyDescent="0.25">
      <c r="A187" s="3">
        <v>69</v>
      </c>
      <c r="B187" s="3">
        <v>16</v>
      </c>
    </row>
    <row r="188" spans="1:2" x14ac:dyDescent="0.25">
      <c r="A188" s="7">
        <v>79</v>
      </c>
      <c r="B188" s="7">
        <v>26.08</v>
      </c>
    </row>
    <row r="189" spans="1:2" x14ac:dyDescent="0.25">
      <c r="A189" s="3">
        <v>87</v>
      </c>
      <c r="B189" s="3">
        <v>16.62</v>
      </c>
    </row>
    <row r="190" spans="1:2" x14ac:dyDescent="0.25">
      <c r="A190" s="7">
        <v>18</v>
      </c>
      <c r="B190" s="7">
        <v>37.6</v>
      </c>
    </row>
    <row r="191" spans="1:2" x14ac:dyDescent="0.25">
      <c r="A191" s="3">
        <v>95</v>
      </c>
      <c r="B191" s="3">
        <v>36.33</v>
      </c>
    </row>
    <row r="192" spans="1:2" x14ac:dyDescent="0.25">
      <c r="A192" s="7">
        <v>100</v>
      </c>
      <c r="B192" s="7">
        <v>53.53</v>
      </c>
    </row>
    <row r="193" spans="1:2" x14ac:dyDescent="0.25">
      <c r="A193" s="3">
        <v>78</v>
      </c>
      <c r="B193" s="3">
        <v>55.47</v>
      </c>
    </row>
    <row r="194" spans="1:2" x14ac:dyDescent="0.25">
      <c r="A194" s="7">
        <v>77</v>
      </c>
      <c r="B194" s="7">
        <v>24.62</v>
      </c>
    </row>
    <row r="195" spans="1:2" x14ac:dyDescent="0.25">
      <c r="A195" s="3">
        <v>92</v>
      </c>
      <c r="B195" s="3">
        <v>56.43</v>
      </c>
    </row>
    <row r="196" spans="1:2" x14ac:dyDescent="0.25">
      <c r="A196" s="7">
        <v>33</v>
      </c>
      <c r="B196" s="7">
        <v>10.39</v>
      </c>
    </row>
    <row r="197" spans="1:2" x14ac:dyDescent="0.25">
      <c r="A197" s="3">
        <v>102</v>
      </c>
      <c r="B197" s="3">
        <v>29.96</v>
      </c>
    </row>
    <row r="198" spans="1:2" x14ac:dyDescent="0.25">
      <c r="A198" s="7">
        <v>61</v>
      </c>
      <c r="B198" s="7">
        <v>15.7</v>
      </c>
    </row>
    <row r="199" spans="1:2" x14ac:dyDescent="0.25">
      <c r="A199" s="3">
        <v>51</v>
      </c>
      <c r="B199" s="3">
        <v>11.86</v>
      </c>
    </row>
    <row r="200" spans="1:2" x14ac:dyDescent="0.25">
      <c r="A200" s="7">
        <v>104</v>
      </c>
      <c r="B200" s="7">
        <v>12.67</v>
      </c>
    </row>
    <row r="201" spans="1:2" x14ac:dyDescent="0.25">
      <c r="A201" s="3">
        <v>10</v>
      </c>
      <c r="B201" s="3">
        <v>40.409999999999997</v>
      </c>
    </row>
    <row r="202" spans="1:2" x14ac:dyDescent="0.25">
      <c r="A202" s="7">
        <v>116</v>
      </c>
      <c r="B202" s="7">
        <v>41.05</v>
      </c>
    </row>
    <row r="203" spans="1:2" x14ac:dyDescent="0.25">
      <c r="A203" s="3">
        <v>66</v>
      </c>
      <c r="B203" s="3">
        <v>51.94</v>
      </c>
    </row>
    <row r="204" spans="1:2" x14ac:dyDescent="0.25">
      <c r="A204" s="7">
        <v>17</v>
      </c>
      <c r="B204" s="7">
        <v>2.62</v>
      </c>
    </row>
    <row r="205" spans="1:2" x14ac:dyDescent="0.25">
      <c r="A205" s="3">
        <v>116</v>
      </c>
      <c r="B205" s="3">
        <v>34.56</v>
      </c>
    </row>
    <row r="206" spans="1:2" x14ac:dyDescent="0.25">
      <c r="A206" s="7">
        <v>36</v>
      </c>
      <c r="B206" s="7">
        <v>45.57</v>
      </c>
    </row>
    <row r="207" spans="1:2" x14ac:dyDescent="0.25">
      <c r="A207" s="3">
        <v>97</v>
      </c>
      <c r="B207" s="3">
        <v>5.07</v>
      </c>
    </row>
    <row r="208" spans="1:2" x14ac:dyDescent="0.25">
      <c r="A208" s="7">
        <v>62</v>
      </c>
      <c r="B208" s="7">
        <v>35.93</v>
      </c>
    </row>
    <row r="209" spans="1:2" x14ac:dyDescent="0.25">
      <c r="A209" s="3">
        <v>76</v>
      </c>
      <c r="B209" s="3">
        <v>42.8</v>
      </c>
    </row>
    <row r="210" spans="1:2" x14ac:dyDescent="0.25">
      <c r="A210" s="7">
        <v>87</v>
      </c>
      <c r="B210" s="7">
        <v>2.2200000000000002</v>
      </c>
    </row>
    <row r="211" spans="1:2" x14ac:dyDescent="0.25">
      <c r="A211" s="3">
        <v>115</v>
      </c>
      <c r="B211" s="3">
        <v>33.65</v>
      </c>
    </row>
    <row r="212" spans="1:2" x14ac:dyDescent="0.25">
      <c r="A212" s="7">
        <v>89</v>
      </c>
      <c r="B212" s="7">
        <v>15.29</v>
      </c>
    </row>
    <row r="213" spans="1:2" x14ac:dyDescent="0.25">
      <c r="A213" s="3">
        <v>117</v>
      </c>
      <c r="B213" s="3">
        <v>23.13</v>
      </c>
    </row>
    <row r="214" spans="1:2" x14ac:dyDescent="0.25">
      <c r="A214" s="7">
        <v>89</v>
      </c>
      <c r="B214" s="7">
        <v>41.1</v>
      </c>
    </row>
    <row r="215" spans="1:2" x14ac:dyDescent="0.25">
      <c r="A215" s="3">
        <v>69</v>
      </c>
      <c r="B215" s="3">
        <v>57.14</v>
      </c>
    </row>
    <row r="216" spans="1:2" x14ac:dyDescent="0.25">
      <c r="A216" s="7">
        <v>46</v>
      </c>
      <c r="B216" s="7">
        <v>56.84</v>
      </c>
    </row>
    <row r="217" spans="1:2" x14ac:dyDescent="0.25">
      <c r="A217" s="3">
        <v>98</v>
      </c>
      <c r="B217" s="3">
        <v>35.130000000000003</v>
      </c>
    </row>
    <row r="218" spans="1:2" x14ac:dyDescent="0.25">
      <c r="A218" s="7">
        <v>79</v>
      </c>
      <c r="B218" s="7">
        <v>49.87</v>
      </c>
    </row>
    <row r="219" spans="1:2" x14ac:dyDescent="0.25">
      <c r="A219" s="3">
        <v>34</v>
      </c>
      <c r="B219" s="3">
        <v>10.75</v>
      </c>
    </row>
    <row r="220" spans="1:2" x14ac:dyDescent="0.25">
      <c r="A220" s="7">
        <v>27</v>
      </c>
      <c r="B220" s="7">
        <v>21.44</v>
      </c>
    </row>
    <row r="221" spans="1:2" x14ac:dyDescent="0.25">
      <c r="A221" s="3">
        <v>100</v>
      </c>
      <c r="B221" s="3">
        <v>2.3199999999999998</v>
      </c>
    </row>
    <row r="222" spans="1:2" x14ac:dyDescent="0.25">
      <c r="A222" s="7">
        <v>17</v>
      </c>
      <c r="B222" s="7">
        <v>3.49</v>
      </c>
    </row>
    <row r="223" spans="1:2" x14ac:dyDescent="0.25">
      <c r="A223" s="3">
        <v>80</v>
      </c>
      <c r="B223" s="3">
        <v>15.05</v>
      </c>
    </row>
    <row r="224" spans="1:2" x14ac:dyDescent="0.25">
      <c r="A224" s="7">
        <v>84</v>
      </c>
      <c r="B224" s="7">
        <v>10.33</v>
      </c>
    </row>
    <row r="225" spans="1:2" x14ac:dyDescent="0.25">
      <c r="A225" s="3">
        <v>85</v>
      </c>
      <c r="B225" s="3">
        <v>13.12</v>
      </c>
    </row>
    <row r="226" spans="1:2" x14ac:dyDescent="0.25">
      <c r="A226" s="7">
        <v>62</v>
      </c>
      <c r="B226" s="7">
        <v>2.97</v>
      </c>
    </row>
    <row r="227" spans="1:2" x14ac:dyDescent="0.25">
      <c r="A227" s="3">
        <v>69</v>
      </c>
      <c r="B227" s="3">
        <v>6.11</v>
      </c>
    </row>
    <row r="228" spans="1:2" x14ac:dyDescent="0.25">
      <c r="A228" s="7">
        <v>74</v>
      </c>
      <c r="B228" s="7">
        <v>39.799999999999997</v>
      </c>
    </row>
    <row r="229" spans="1:2" x14ac:dyDescent="0.25">
      <c r="A229" s="3">
        <v>88</v>
      </c>
      <c r="B229" s="3">
        <v>50.4</v>
      </c>
    </row>
    <row r="230" spans="1:2" x14ac:dyDescent="0.25">
      <c r="A230" s="7">
        <v>100</v>
      </c>
      <c r="B230" s="7">
        <v>6.08</v>
      </c>
    </row>
    <row r="231" spans="1:2" x14ac:dyDescent="0.25">
      <c r="A231" s="3">
        <v>98</v>
      </c>
      <c r="B231" s="3">
        <v>21.85</v>
      </c>
    </row>
    <row r="232" spans="1:2" x14ac:dyDescent="0.25">
      <c r="A232" s="7">
        <v>27</v>
      </c>
      <c r="B232" s="7">
        <v>27.9</v>
      </c>
    </row>
    <row r="233" spans="1:2" x14ac:dyDescent="0.25">
      <c r="A233" s="3">
        <v>12</v>
      </c>
      <c r="B233" s="3">
        <v>24.99</v>
      </c>
    </row>
    <row r="234" spans="1:2" x14ac:dyDescent="0.25">
      <c r="A234" s="7">
        <v>40</v>
      </c>
      <c r="B234" s="7">
        <v>40.94</v>
      </c>
    </row>
    <row r="235" spans="1:2" x14ac:dyDescent="0.25">
      <c r="A235" s="3">
        <v>41</v>
      </c>
      <c r="B235" s="3">
        <v>15.74</v>
      </c>
    </row>
    <row r="236" spans="1:2" x14ac:dyDescent="0.25">
      <c r="A236" s="7">
        <v>10</v>
      </c>
      <c r="B236" s="7">
        <v>6.41</v>
      </c>
    </row>
    <row r="237" spans="1:2" x14ac:dyDescent="0.25">
      <c r="A237" s="3">
        <v>53</v>
      </c>
      <c r="B237" s="3">
        <v>30.35</v>
      </c>
    </row>
    <row r="238" spans="1:2" x14ac:dyDescent="0.25">
      <c r="A238" s="7">
        <v>34</v>
      </c>
      <c r="B238" s="7">
        <v>20.079999999999998</v>
      </c>
    </row>
    <row r="239" spans="1:2" x14ac:dyDescent="0.25">
      <c r="A239" s="3">
        <v>20</v>
      </c>
      <c r="B239" s="3">
        <v>20.9</v>
      </c>
    </row>
    <row r="240" spans="1:2" x14ac:dyDescent="0.25">
      <c r="A240" s="7">
        <v>25</v>
      </c>
      <c r="B240" s="7">
        <v>40.54</v>
      </c>
    </row>
    <row r="241" spans="1:2" x14ac:dyDescent="0.25">
      <c r="A241" s="3">
        <v>71</v>
      </c>
      <c r="B241" s="3">
        <v>26.97</v>
      </c>
    </row>
    <row r="242" spans="1:2" x14ac:dyDescent="0.25">
      <c r="A242" s="7">
        <v>119</v>
      </c>
      <c r="B242" s="7">
        <v>9.82</v>
      </c>
    </row>
    <row r="243" spans="1:2" x14ac:dyDescent="0.25">
      <c r="A243" s="3">
        <v>34</v>
      </c>
      <c r="B243" s="3">
        <v>49.32</v>
      </c>
    </row>
    <row r="244" spans="1:2" x14ac:dyDescent="0.25">
      <c r="A244" s="7">
        <v>80</v>
      </c>
      <c r="B244" s="7">
        <v>27.08</v>
      </c>
    </row>
    <row r="245" spans="1:2" x14ac:dyDescent="0.25">
      <c r="A245" s="3">
        <v>103</v>
      </c>
      <c r="B245" s="3">
        <v>16.670000000000002</v>
      </c>
    </row>
    <row r="246" spans="1:2" x14ac:dyDescent="0.25">
      <c r="A246" s="7">
        <v>45</v>
      </c>
      <c r="B246" s="7">
        <v>5.74</v>
      </c>
    </row>
    <row r="247" spans="1:2" x14ac:dyDescent="0.25">
      <c r="A247" s="3">
        <v>109</v>
      </c>
      <c r="B247" s="3">
        <v>25.55</v>
      </c>
    </row>
    <row r="248" spans="1:2" x14ac:dyDescent="0.25">
      <c r="A248" s="7">
        <v>67</v>
      </c>
      <c r="B248" s="7">
        <v>30.21</v>
      </c>
    </row>
    <row r="249" spans="1:2" x14ac:dyDescent="0.25">
      <c r="A249" s="3">
        <v>94</v>
      </c>
      <c r="B249" s="3">
        <v>56.64</v>
      </c>
    </row>
    <row r="250" spans="1:2" x14ac:dyDescent="0.25">
      <c r="A250" s="7">
        <v>72</v>
      </c>
      <c r="B250" s="7">
        <v>27.21</v>
      </c>
    </row>
    <row r="251" spans="1:2" x14ac:dyDescent="0.25">
      <c r="A251" s="3">
        <v>103</v>
      </c>
      <c r="B251" s="3">
        <v>5.76</v>
      </c>
    </row>
    <row r="252" spans="1:2" x14ac:dyDescent="0.25">
      <c r="A252" s="7">
        <v>89</v>
      </c>
      <c r="B252" s="7">
        <v>44.48</v>
      </c>
    </row>
    <row r="253" spans="1:2" x14ac:dyDescent="0.25">
      <c r="A253" s="3">
        <v>114</v>
      </c>
      <c r="B253" s="3">
        <v>42.26</v>
      </c>
    </row>
    <row r="254" spans="1:2" x14ac:dyDescent="0.25">
      <c r="A254" s="7">
        <v>39</v>
      </c>
      <c r="B254" s="7">
        <v>37.86</v>
      </c>
    </row>
    <row r="255" spans="1:2" x14ac:dyDescent="0.25">
      <c r="A255" s="3">
        <v>78</v>
      </c>
      <c r="B255" s="3">
        <v>20.13</v>
      </c>
    </row>
    <row r="256" spans="1:2" x14ac:dyDescent="0.25">
      <c r="A256" s="7">
        <v>60</v>
      </c>
      <c r="B256" s="7">
        <v>13.8</v>
      </c>
    </row>
    <row r="257" spans="1:2" x14ac:dyDescent="0.25">
      <c r="A257" s="3">
        <v>45</v>
      </c>
      <c r="B257" s="3">
        <v>36.71</v>
      </c>
    </row>
    <row r="258" spans="1:2" x14ac:dyDescent="0.25">
      <c r="A258" s="7">
        <v>84</v>
      </c>
      <c r="B258" s="7">
        <v>20.34</v>
      </c>
    </row>
    <row r="259" spans="1:2" x14ac:dyDescent="0.25">
      <c r="A259" s="3">
        <v>50</v>
      </c>
      <c r="B259" s="3">
        <v>53.94</v>
      </c>
    </row>
    <row r="260" spans="1:2" x14ac:dyDescent="0.25">
      <c r="A260" s="7">
        <v>40</v>
      </c>
      <c r="B260" s="7">
        <v>57.89</v>
      </c>
    </row>
    <row r="261" spans="1:2" x14ac:dyDescent="0.25">
      <c r="A261" s="3">
        <v>73</v>
      </c>
      <c r="B261" s="3">
        <v>37.71</v>
      </c>
    </row>
    <row r="262" spans="1:2" x14ac:dyDescent="0.25">
      <c r="A262" s="7">
        <v>16</v>
      </c>
      <c r="B262" s="7">
        <v>33.01</v>
      </c>
    </row>
    <row r="263" spans="1:2" x14ac:dyDescent="0.25">
      <c r="A263" s="3">
        <v>90</v>
      </c>
      <c r="B263" s="3">
        <v>21.04</v>
      </c>
    </row>
    <row r="264" spans="1:2" x14ac:dyDescent="0.25">
      <c r="A264" s="7">
        <v>86</v>
      </c>
      <c r="B264" s="7">
        <v>37.07</v>
      </c>
    </row>
    <row r="265" spans="1:2" x14ac:dyDescent="0.25">
      <c r="A265" s="3">
        <v>43</v>
      </c>
      <c r="B265" s="3">
        <v>9.1300000000000008</v>
      </c>
    </row>
    <row r="266" spans="1:2" x14ac:dyDescent="0.25">
      <c r="A266" s="7">
        <v>80</v>
      </c>
      <c r="B266" s="7">
        <v>36.21</v>
      </c>
    </row>
    <row r="267" spans="1:2" x14ac:dyDescent="0.25">
      <c r="A267" s="3">
        <v>75</v>
      </c>
      <c r="B267" s="3">
        <v>2.7</v>
      </c>
    </row>
    <row r="268" spans="1:2" x14ac:dyDescent="0.25">
      <c r="A268" s="7">
        <v>54</v>
      </c>
      <c r="B268" s="7">
        <v>5.0599999999999996</v>
      </c>
    </row>
    <row r="269" spans="1:2" x14ac:dyDescent="0.25">
      <c r="A269" s="3">
        <v>104</v>
      </c>
      <c r="B269" s="3">
        <v>17.32</v>
      </c>
    </row>
    <row r="270" spans="1:2" x14ac:dyDescent="0.25">
      <c r="A270" s="7">
        <v>69</v>
      </c>
      <c r="B270" s="7">
        <v>42.36</v>
      </c>
    </row>
    <row r="271" spans="1:2" x14ac:dyDescent="0.25">
      <c r="A271" s="3">
        <v>23</v>
      </c>
      <c r="B271" s="3">
        <v>28.35</v>
      </c>
    </row>
    <row r="272" spans="1:2" x14ac:dyDescent="0.25">
      <c r="A272" s="7">
        <v>13</v>
      </c>
      <c r="B272" s="7">
        <v>29.94</v>
      </c>
    </row>
    <row r="273" spans="1:2" x14ac:dyDescent="0.25">
      <c r="A273" s="3">
        <v>40</v>
      </c>
      <c r="B273" s="3">
        <v>9.6</v>
      </c>
    </row>
    <row r="274" spans="1:2" x14ac:dyDescent="0.25">
      <c r="A274" s="7">
        <v>83</v>
      </c>
      <c r="B274" s="7">
        <v>59.57</v>
      </c>
    </row>
    <row r="275" spans="1:2" x14ac:dyDescent="0.25">
      <c r="A275" s="3">
        <v>109</v>
      </c>
      <c r="B275" s="3">
        <v>37.6</v>
      </c>
    </row>
    <row r="276" spans="1:2" x14ac:dyDescent="0.25">
      <c r="A276" s="7">
        <v>96</v>
      </c>
      <c r="B276" s="7">
        <v>37.58</v>
      </c>
    </row>
    <row r="277" spans="1:2" x14ac:dyDescent="0.25">
      <c r="A277" s="3">
        <v>103</v>
      </c>
      <c r="B277" s="3">
        <v>26.68</v>
      </c>
    </row>
    <row r="278" spans="1:2" x14ac:dyDescent="0.25">
      <c r="A278" s="7">
        <v>13</v>
      </c>
      <c r="B278" s="7">
        <v>49.6</v>
      </c>
    </row>
    <row r="279" spans="1:2" x14ac:dyDescent="0.25">
      <c r="A279" s="3">
        <v>96</v>
      </c>
      <c r="B279" s="3">
        <v>15.63</v>
      </c>
    </row>
    <row r="280" spans="1:2" x14ac:dyDescent="0.25">
      <c r="A280" s="7">
        <v>79</v>
      </c>
      <c r="B280" s="7">
        <v>30.09</v>
      </c>
    </row>
    <row r="281" spans="1:2" x14ac:dyDescent="0.25">
      <c r="A281" s="3">
        <v>52</v>
      </c>
      <c r="B281" s="3">
        <v>50.92</v>
      </c>
    </row>
    <row r="282" spans="1:2" x14ac:dyDescent="0.25">
      <c r="A282" s="7">
        <v>15</v>
      </c>
      <c r="B282" s="7">
        <v>13.64</v>
      </c>
    </row>
    <row r="283" spans="1:2" x14ac:dyDescent="0.25">
      <c r="A283" s="3">
        <v>50</v>
      </c>
      <c r="B283" s="3">
        <v>52.51</v>
      </c>
    </row>
    <row r="284" spans="1:2" x14ac:dyDescent="0.25">
      <c r="A284" s="7">
        <v>56</v>
      </c>
      <c r="B284" s="7">
        <v>31.27</v>
      </c>
    </row>
    <row r="285" spans="1:2" x14ac:dyDescent="0.25">
      <c r="A285" s="3">
        <v>61</v>
      </c>
      <c r="B285" s="3">
        <v>51.29</v>
      </c>
    </row>
    <row r="286" spans="1:2" x14ac:dyDescent="0.25">
      <c r="A286" s="7">
        <v>69</v>
      </c>
      <c r="B286" s="7">
        <v>38.85</v>
      </c>
    </row>
    <row r="287" spans="1:2" x14ac:dyDescent="0.25">
      <c r="A287" s="3">
        <v>23</v>
      </c>
      <c r="B287" s="3">
        <v>57.47</v>
      </c>
    </row>
    <row r="288" spans="1:2" x14ac:dyDescent="0.25">
      <c r="A288" s="7">
        <v>91</v>
      </c>
      <c r="B288" s="7">
        <v>10.71</v>
      </c>
    </row>
    <row r="289" spans="1:2" x14ac:dyDescent="0.25">
      <c r="A289" s="3">
        <v>70</v>
      </c>
      <c r="B289" s="3">
        <v>32.090000000000003</v>
      </c>
    </row>
    <row r="290" spans="1:2" x14ac:dyDescent="0.25">
      <c r="A290" s="7">
        <v>85</v>
      </c>
      <c r="B290" s="7">
        <v>9.16</v>
      </c>
    </row>
    <row r="291" spans="1:2" x14ac:dyDescent="0.25">
      <c r="A291" s="3">
        <v>102</v>
      </c>
      <c r="B291" s="3">
        <v>55.94</v>
      </c>
    </row>
    <row r="292" spans="1:2" x14ac:dyDescent="0.25">
      <c r="A292" s="7">
        <v>27</v>
      </c>
      <c r="B292" s="7">
        <v>7.58</v>
      </c>
    </row>
    <row r="293" spans="1:2" x14ac:dyDescent="0.25">
      <c r="A293" s="3">
        <v>37</v>
      </c>
      <c r="B293" s="3">
        <v>20.88</v>
      </c>
    </row>
    <row r="294" spans="1:2" x14ac:dyDescent="0.25">
      <c r="A294" s="7">
        <v>36</v>
      </c>
      <c r="B294" s="7">
        <v>25.38</v>
      </c>
    </row>
    <row r="295" spans="1:2" x14ac:dyDescent="0.25">
      <c r="A295" s="3">
        <v>29</v>
      </c>
      <c r="B295" s="3">
        <v>18.03</v>
      </c>
    </row>
    <row r="296" spans="1:2" x14ac:dyDescent="0.25">
      <c r="A296" s="7">
        <v>78</v>
      </c>
      <c r="B296" s="7">
        <v>6.77</v>
      </c>
    </row>
    <row r="297" spans="1:2" x14ac:dyDescent="0.25">
      <c r="A297" s="3">
        <v>49</v>
      </c>
      <c r="B297" s="3">
        <v>9.5</v>
      </c>
    </row>
    <row r="298" spans="1:2" x14ac:dyDescent="0.25">
      <c r="A298" s="7">
        <v>18</v>
      </c>
      <c r="B298" s="7">
        <v>30.95</v>
      </c>
    </row>
    <row r="299" spans="1:2" x14ac:dyDescent="0.25">
      <c r="A299" s="3">
        <v>108</v>
      </c>
      <c r="B299" s="3">
        <v>47.38</v>
      </c>
    </row>
    <row r="300" spans="1:2" x14ac:dyDescent="0.25">
      <c r="A300" s="7">
        <v>71</v>
      </c>
      <c r="B300" s="7">
        <v>28.1</v>
      </c>
    </row>
    <row r="301" spans="1:2" x14ac:dyDescent="0.25">
      <c r="A301" s="3">
        <v>74</v>
      </c>
      <c r="B301" s="3">
        <v>16.07</v>
      </c>
    </row>
    <row r="302" spans="1:2" x14ac:dyDescent="0.25">
      <c r="A302" s="7">
        <v>105</v>
      </c>
      <c r="B302" s="7">
        <v>33.96</v>
      </c>
    </row>
    <row r="303" spans="1:2" x14ac:dyDescent="0.25">
      <c r="A303" s="3">
        <v>10</v>
      </c>
      <c r="B303" s="3">
        <v>42.6</v>
      </c>
    </row>
    <row r="304" spans="1:2" x14ac:dyDescent="0.25">
      <c r="A304" s="7">
        <v>13</v>
      </c>
      <c r="B304" s="7">
        <v>8.4</v>
      </c>
    </row>
    <row r="305" spans="1:2" x14ac:dyDescent="0.25">
      <c r="A305" s="3">
        <v>56</v>
      </c>
      <c r="B305" s="3">
        <v>34.78</v>
      </c>
    </row>
    <row r="306" spans="1:2" x14ac:dyDescent="0.25">
      <c r="A306" s="7">
        <v>62</v>
      </c>
      <c r="B306" s="7">
        <v>53.47</v>
      </c>
    </row>
    <row r="307" spans="1:2" x14ac:dyDescent="0.25">
      <c r="A307" s="3">
        <v>70</v>
      </c>
      <c r="B307" s="3">
        <v>22.59</v>
      </c>
    </row>
    <row r="308" spans="1:2" x14ac:dyDescent="0.25">
      <c r="A308" s="7">
        <v>60</v>
      </c>
      <c r="B308" s="7">
        <v>37.909999999999997</v>
      </c>
    </row>
    <row r="309" spans="1:2" x14ac:dyDescent="0.25">
      <c r="A309" s="3">
        <v>21</v>
      </c>
      <c r="B309" s="3">
        <v>7.81</v>
      </c>
    </row>
    <row r="310" spans="1:2" x14ac:dyDescent="0.25">
      <c r="A310" s="7">
        <v>79</v>
      </c>
      <c r="B310" s="7">
        <v>57.61</v>
      </c>
    </row>
    <row r="311" spans="1:2" x14ac:dyDescent="0.25">
      <c r="A311" s="3">
        <v>22</v>
      </c>
      <c r="B311" s="3">
        <v>57.24</v>
      </c>
    </row>
    <row r="312" spans="1:2" x14ac:dyDescent="0.25">
      <c r="A312" s="7">
        <v>56</v>
      </c>
      <c r="B312" s="7">
        <v>9.89</v>
      </c>
    </row>
    <row r="313" spans="1:2" x14ac:dyDescent="0.25">
      <c r="A313" s="3">
        <v>97</v>
      </c>
      <c r="B313" s="3">
        <v>31.89</v>
      </c>
    </row>
    <row r="314" spans="1:2" x14ac:dyDescent="0.25">
      <c r="A314" s="7">
        <v>53</v>
      </c>
      <c r="B314" s="7">
        <v>42.63</v>
      </c>
    </row>
    <row r="315" spans="1:2" x14ac:dyDescent="0.25">
      <c r="A315" s="3">
        <v>55</v>
      </c>
      <c r="B315" s="3">
        <v>56.47</v>
      </c>
    </row>
    <row r="316" spans="1:2" x14ac:dyDescent="0.25">
      <c r="A316" s="7">
        <v>81</v>
      </c>
      <c r="B316" s="7">
        <v>28.29</v>
      </c>
    </row>
    <row r="317" spans="1:2" x14ac:dyDescent="0.25">
      <c r="A317" s="3">
        <v>42</v>
      </c>
      <c r="B317" s="3">
        <v>8.09</v>
      </c>
    </row>
    <row r="318" spans="1:2" x14ac:dyDescent="0.25">
      <c r="A318" s="7">
        <v>39</v>
      </c>
      <c r="B318" s="7">
        <v>34.24</v>
      </c>
    </row>
    <row r="319" spans="1:2" x14ac:dyDescent="0.25">
      <c r="A319" s="3">
        <v>59</v>
      </c>
      <c r="B319" s="3">
        <v>28.88</v>
      </c>
    </row>
    <row r="320" spans="1:2" x14ac:dyDescent="0.25">
      <c r="A320" s="7">
        <v>35</v>
      </c>
      <c r="B320" s="7">
        <v>40.380000000000003</v>
      </c>
    </row>
    <row r="321" spans="1:2" x14ac:dyDescent="0.25">
      <c r="A321" s="3">
        <v>80</v>
      </c>
      <c r="B321" s="3">
        <v>38.21</v>
      </c>
    </row>
    <row r="322" spans="1:2" x14ac:dyDescent="0.25">
      <c r="A322" s="7">
        <v>32</v>
      </c>
      <c r="B322" s="7">
        <v>2.31</v>
      </c>
    </row>
    <row r="323" spans="1:2" x14ac:dyDescent="0.25">
      <c r="A323" s="3">
        <v>74</v>
      </c>
      <c r="B323" s="3">
        <v>33.85</v>
      </c>
    </row>
    <row r="324" spans="1:2" x14ac:dyDescent="0.25">
      <c r="A324" s="7">
        <v>79</v>
      </c>
      <c r="B324" s="7">
        <v>8.07</v>
      </c>
    </row>
    <row r="325" spans="1:2" x14ac:dyDescent="0.25">
      <c r="A325" s="3">
        <v>63</v>
      </c>
      <c r="B325" s="3">
        <v>46.37</v>
      </c>
    </row>
    <row r="326" spans="1:2" x14ac:dyDescent="0.25">
      <c r="A326" s="7">
        <v>61</v>
      </c>
      <c r="B326" s="7">
        <v>38.450000000000003</v>
      </c>
    </row>
    <row r="327" spans="1:2" x14ac:dyDescent="0.25">
      <c r="A327" s="3">
        <v>95</v>
      </c>
      <c r="B327" s="3">
        <v>6.09</v>
      </c>
    </row>
    <row r="328" spans="1:2" x14ac:dyDescent="0.25">
      <c r="A328" s="7">
        <v>39</v>
      </c>
      <c r="B328" s="7">
        <v>7.5</v>
      </c>
    </row>
    <row r="329" spans="1:2" x14ac:dyDescent="0.25">
      <c r="A329" s="3">
        <v>54</v>
      </c>
      <c r="B329" s="3">
        <v>22.51</v>
      </c>
    </row>
    <row r="330" spans="1:2" x14ac:dyDescent="0.25">
      <c r="A330" s="7">
        <v>69</v>
      </c>
      <c r="B330" s="7">
        <v>2.2400000000000002</v>
      </c>
    </row>
    <row r="331" spans="1:2" x14ac:dyDescent="0.25">
      <c r="A331" s="3">
        <v>40</v>
      </c>
      <c r="B331" s="3">
        <v>46.72</v>
      </c>
    </row>
    <row r="332" spans="1:2" x14ac:dyDescent="0.25">
      <c r="A332" s="7">
        <v>46</v>
      </c>
      <c r="B332" s="7">
        <v>58.66</v>
      </c>
    </row>
    <row r="333" spans="1:2" x14ac:dyDescent="0.25">
      <c r="A333" s="3">
        <v>108</v>
      </c>
      <c r="B333" s="3">
        <v>53.43</v>
      </c>
    </row>
    <row r="334" spans="1:2" x14ac:dyDescent="0.25">
      <c r="A334" s="7">
        <v>52</v>
      </c>
      <c r="B334" s="7">
        <v>15.55</v>
      </c>
    </row>
    <row r="335" spans="1:2" x14ac:dyDescent="0.25">
      <c r="A335" s="3">
        <v>73</v>
      </c>
      <c r="B335" s="3">
        <v>21.39</v>
      </c>
    </row>
    <row r="336" spans="1:2" x14ac:dyDescent="0.25">
      <c r="A336" s="7">
        <v>62</v>
      </c>
      <c r="B336" s="7">
        <v>46.93</v>
      </c>
    </row>
    <row r="337" spans="1:2" x14ac:dyDescent="0.25">
      <c r="A337" s="3">
        <v>101</v>
      </c>
      <c r="B337" s="3">
        <v>12.32</v>
      </c>
    </row>
    <row r="338" spans="1:2" x14ac:dyDescent="0.25">
      <c r="A338" s="7">
        <v>32</v>
      </c>
      <c r="B338" s="7">
        <v>56.18</v>
      </c>
    </row>
    <row r="339" spans="1:2" x14ac:dyDescent="0.25">
      <c r="A339" s="3">
        <v>11</v>
      </c>
      <c r="B339" s="3">
        <v>57.31</v>
      </c>
    </row>
    <row r="340" spans="1:2" x14ac:dyDescent="0.25">
      <c r="A340" s="7">
        <v>85</v>
      </c>
      <c r="B340" s="7">
        <v>28.21</v>
      </c>
    </row>
    <row r="341" spans="1:2" x14ac:dyDescent="0.25">
      <c r="A341" s="3">
        <v>46</v>
      </c>
      <c r="B341" s="3">
        <v>51.41</v>
      </c>
    </row>
    <row r="342" spans="1:2" x14ac:dyDescent="0.25">
      <c r="A342" s="7">
        <v>10</v>
      </c>
      <c r="B342" s="7">
        <v>27.74</v>
      </c>
    </row>
    <row r="343" spans="1:2" x14ac:dyDescent="0.25">
      <c r="A343" s="3">
        <v>78</v>
      </c>
      <c r="B343" s="3">
        <v>33.65</v>
      </c>
    </row>
    <row r="344" spans="1:2" x14ac:dyDescent="0.25">
      <c r="A344" s="7">
        <v>78</v>
      </c>
      <c r="B344" s="7">
        <v>53.02</v>
      </c>
    </row>
    <row r="345" spans="1:2" x14ac:dyDescent="0.25">
      <c r="A345" s="3">
        <v>44</v>
      </c>
      <c r="B345" s="3">
        <v>58.75</v>
      </c>
    </row>
    <row r="346" spans="1:2" x14ac:dyDescent="0.25">
      <c r="A346" s="7">
        <v>47</v>
      </c>
      <c r="B346" s="7">
        <v>13.44</v>
      </c>
    </row>
    <row r="347" spans="1:2" x14ac:dyDescent="0.25">
      <c r="A347" s="3">
        <v>109</v>
      </c>
      <c r="B347" s="3">
        <v>16.190000000000001</v>
      </c>
    </row>
    <row r="348" spans="1:2" x14ac:dyDescent="0.25">
      <c r="A348" s="7">
        <v>38</v>
      </c>
      <c r="B348" s="7">
        <v>39.29</v>
      </c>
    </row>
    <row r="349" spans="1:2" x14ac:dyDescent="0.25">
      <c r="A349" s="3">
        <v>101</v>
      </c>
      <c r="B349" s="3">
        <v>14.98</v>
      </c>
    </row>
    <row r="350" spans="1:2" x14ac:dyDescent="0.25">
      <c r="A350" s="7">
        <v>56</v>
      </c>
      <c r="B350" s="7">
        <v>6.97</v>
      </c>
    </row>
    <row r="351" spans="1:2" x14ac:dyDescent="0.25">
      <c r="A351" s="3">
        <v>62</v>
      </c>
      <c r="B351" s="3">
        <v>24.07</v>
      </c>
    </row>
    <row r="352" spans="1:2" x14ac:dyDescent="0.25">
      <c r="A352" s="7">
        <v>95</v>
      </c>
      <c r="B352" s="7">
        <v>21.87</v>
      </c>
    </row>
    <row r="353" spans="1:2" x14ac:dyDescent="0.25">
      <c r="A353" s="3">
        <v>87</v>
      </c>
      <c r="B353" s="3">
        <v>48.68</v>
      </c>
    </row>
    <row r="354" spans="1:2" x14ac:dyDescent="0.25">
      <c r="A354" s="7">
        <v>98</v>
      </c>
      <c r="B354" s="7">
        <v>56.27</v>
      </c>
    </row>
    <row r="355" spans="1:2" x14ac:dyDescent="0.25">
      <c r="A355" s="3">
        <v>16</v>
      </c>
      <c r="B355" s="3">
        <v>44.39</v>
      </c>
    </row>
    <row r="356" spans="1:2" x14ac:dyDescent="0.25">
      <c r="A356" s="7">
        <v>31</v>
      </c>
      <c r="B356" s="7">
        <v>57.91</v>
      </c>
    </row>
    <row r="357" spans="1:2" x14ac:dyDescent="0.25">
      <c r="A357" s="3">
        <v>118</v>
      </c>
      <c r="B357" s="3">
        <v>10.31</v>
      </c>
    </row>
    <row r="358" spans="1:2" x14ac:dyDescent="0.25">
      <c r="A358" s="7">
        <v>50</v>
      </c>
      <c r="B358" s="7">
        <v>5.44</v>
      </c>
    </row>
    <row r="359" spans="1:2" x14ac:dyDescent="0.25">
      <c r="A359" s="3">
        <v>38</v>
      </c>
      <c r="B359" s="3">
        <v>2.78</v>
      </c>
    </row>
    <row r="360" spans="1:2" x14ac:dyDescent="0.25">
      <c r="A360" s="7">
        <v>78</v>
      </c>
      <c r="B360" s="7">
        <v>59.41</v>
      </c>
    </row>
    <row r="361" spans="1:2" x14ac:dyDescent="0.25">
      <c r="A361" s="3">
        <v>101</v>
      </c>
      <c r="B361" s="3">
        <v>5.36</v>
      </c>
    </row>
    <row r="362" spans="1:2" x14ac:dyDescent="0.25">
      <c r="A362" s="7">
        <v>82</v>
      </c>
      <c r="B362" s="7">
        <v>31.22</v>
      </c>
    </row>
    <row r="363" spans="1:2" x14ac:dyDescent="0.25">
      <c r="A363" s="3">
        <v>111</v>
      </c>
      <c r="B363" s="3">
        <v>38.53</v>
      </c>
    </row>
    <row r="364" spans="1:2" x14ac:dyDescent="0.25">
      <c r="A364" s="7">
        <v>67</v>
      </c>
      <c r="B364" s="7">
        <v>13.1</v>
      </c>
    </row>
    <row r="365" spans="1:2" x14ac:dyDescent="0.25">
      <c r="A365" s="3">
        <v>70</v>
      </c>
      <c r="B365" s="3">
        <v>22.48</v>
      </c>
    </row>
    <row r="366" spans="1:2" x14ac:dyDescent="0.25">
      <c r="A366" s="7">
        <v>85</v>
      </c>
      <c r="B366" s="7">
        <v>21.66</v>
      </c>
    </row>
    <row r="367" spans="1:2" x14ac:dyDescent="0.25">
      <c r="A367" s="3">
        <v>13</v>
      </c>
      <c r="B367" s="3">
        <v>10.18</v>
      </c>
    </row>
    <row r="368" spans="1:2" x14ac:dyDescent="0.25">
      <c r="A368" s="7">
        <v>62</v>
      </c>
      <c r="B368" s="7">
        <v>51.91</v>
      </c>
    </row>
    <row r="369" spans="1:2" x14ac:dyDescent="0.25">
      <c r="A369" s="3">
        <v>45</v>
      </c>
      <c r="B369" s="3">
        <v>48.75</v>
      </c>
    </row>
    <row r="370" spans="1:2" x14ac:dyDescent="0.25">
      <c r="A370" s="7">
        <v>116</v>
      </c>
      <c r="B370" s="7">
        <v>38.33</v>
      </c>
    </row>
    <row r="371" spans="1:2" x14ac:dyDescent="0.25">
      <c r="A371" s="3">
        <v>35</v>
      </c>
      <c r="B371" s="3">
        <v>14.11</v>
      </c>
    </row>
    <row r="372" spans="1:2" x14ac:dyDescent="0.25">
      <c r="A372" s="7">
        <v>109</v>
      </c>
      <c r="B372" s="7">
        <v>23.96</v>
      </c>
    </row>
    <row r="373" spans="1:2" x14ac:dyDescent="0.25">
      <c r="A373" s="3">
        <v>24</v>
      </c>
      <c r="B373" s="3">
        <v>17.07</v>
      </c>
    </row>
    <row r="374" spans="1:2" x14ac:dyDescent="0.25">
      <c r="A374" s="7">
        <v>82</v>
      </c>
      <c r="B374" s="7">
        <v>3.95</v>
      </c>
    </row>
    <row r="375" spans="1:2" x14ac:dyDescent="0.25">
      <c r="A375" s="3">
        <v>47</v>
      </c>
      <c r="B375" s="3">
        <v>34.950000000000003</v>
      </c>
    </row>
    <row r="376" spans="1:2" x14ac:dyDescent="0.25">
      <c r="A376" s="7">
        <v>62</v>
      </c>
      <c r="B376" s="7">
        <v>31.75</v>
      </c>
    </row>
    <row r="377" spans="1:2" x14ac:dyDescent="0.25">
      <c r="A377" s="3">
        <v>12</v>
      </c>
      <c r="B377" s="3">
        <v>17.34</v>
      </c>
    </row>
    <row r="378" spans="1:2" x14ac:dyDescent="0.25">
      <c r="A378" s="7">
        <v>83</v>
      </c>
      <c r="B378" s="7">
        <v>18.7</v>
      </c>
    </row>
    <row r="379" spans="1:2" x14ac:dyDescent="0.25">
      <c r="A379" s="3">
        <v>94</v>
      </c>
      <c r="B379" s="3">
        <v>52.96</v>
      </c>
    </row>
    <row r="380" spans="1:2" x14ac:dyDescent="0.25">
      <c r="A380" s="7">
        <v>79</v>
      </c>
      <c r="B380" s="7">
        <v>42.04</v>
      </c>
    </row>
    <row r="381" spans="1:2" x14ac:dyDescent="0.25">
      <c r="A381" s="3">
        <v>38</v>
      </c>
      <c r="B381" s="3">
        <v>50.91</v>
      </c>
    </row>
    <row r="382" spans="1:2" x14ac:dyDescent="0.25">
      <c r="A382" s="7">
        <v>71</v>
      </c>
      <c r="B382" s="7">
        <v>53.75</v>
      </c>
    </row>
    <row r="383" spans="1:2" x14ac:dyDescent="0.25">
      <c r="A383" s="3">
        <v>115</v>
      </c>
      <c r="B383" s="3">
        <v>41.96</v>
      </c>
    </row>
    <row r="384" spans="1:2" x14ac:dyDescent="0.25">
      <c r="A384" s="7">
        <v>50</v>
      </c>
      <c r="B384" s="7">
        <v>40.729999999999997</v>
      </c>
    </row>
    <row r="385" spans="1:2" x14ac:dyDescent="0.25">
      <c r="A385" s="3">
        <v>31</v>
      </c>
      <c r="B385" s="3">
        <v>39.75</v>
      </c>
    </row>
    <row r="386" spans="1:2" x14ac:dyDescent="0.25">
      <c r="A386" s="7">
        <v>117</v>
      </c>
      <c r="B386" s="7">
        <v>39.119999999999997</v>
      </c>
    </row>
    <row r="387" spans="1:2" x14ac:dyDescent="0.25">
      <c r="A387" s="3">
        <v>11</v>
      </c>
      <c r="B387" s="3">
        <v>10.94</v>
      </c>
    </row>
    <row r="388" spans="1:2" x14ac:dyDescent="0.25">
      <c r="A388" s="7">
        <v>95</v>
      </c>
      <c r="B388" s="7">
        <v>41.56</v>
      </c>
    </row>
    <row r="389" spans="1:2" x14ac:dyDescent="0.25">
      <c r="A389" s="3">
        <v>85</v>
      </c>
      <c r="B389" s="3">
        <v>17.440000000000001</v>
      </c>
    </row>
    <row r="390" spans="1:2" x14ac:dyDescent="0.25">
      <c r="A390" s="7">
        <v>67</v>
      </c>
      <c r="B390" s="7">
        <v>4.21</v>
      </c>
    </row>
    <row r="391" spans="1:2" x14ac:dyDescent="0.25">
      <c r="A391" s="3">
        <v>119</v>
      </c>
      <c r="B391" s="3">
        <v>19.41</v>
      </c>
    </row>
    <row r="392" spans="1:2" x14ac:dyDescent="0.25">
      <c r="A392" s="7">
        <v>118</v>
      </c>
      <c r="B392" s="7">
        <v>38.97</v>
      </c>
    </row>
    <row r="393" spans="1:2" x14ac:dyDescent="0.25">
      <c r="A393" s="3">
        <v>106</v>
      </c>
      <c r="B393" s="3">
        <v>51.05</v>
      </c>
    </row>
    <row r="394" spans="1:2" x14ac:dyDescent="0.25">
      <c r="A394" s="7">
        <v>77</v>
      </c>
      <c r="B394" s="7">
        <v>21.15</v>
      </c>
    </row>
    <row r="395" spans="1:2" x14ac:dyDescent="0.25">
      <c r="A395" s="3">
        <v>54</v>
      </c>
      <c r="B395" s="3">
        <v>23.53</v>
      </c>
    </row>
    <row r="396" spans="1:2" x14ac:dyDescent="0.25">
      <c r="A396" s="7">
        <v>82</v>
      </c>
      <c r="B396" s="7">
        <v>35.6</v>
      </c>
    </row>
    <row r="397" spans="1:2" x14ac:dyDescent="0.25">
      <c r="A397" s="3">
        <v>114</v>
      </c>
      <c r="B397" s="3">
        <v>28.84</v>
      </c>
    </row>
    <row r="398" spans="1:2" x14ac:dyDescent="0.25">
      <c r="A398" s="7">
        <v>101</v>
      </c>
      <c r="B398" s="7">
        <v>45.06</v>
      </c>
    </row>
    <row r="399" spans="1:2" x14ac:dyDescent="0.25">
      <c r="A399" s="3">
        <v>61</v>
      </c>
      <c r="B399" s="3">
        <v>20.12</v>
      </c>
    </row>
    <row r="400" spans="1:2" x14ac:dyDescent="0.25">
      <c r="A400" s="7">
        <v>107</v>
      </c>
      <c r="B400" s="7">
        <v>9.33</v>
      </c>
    </row>
    <row r="401" spans="1:2" x14ac:dyDescent="0.25">
      <c r="A401" s="3">
        <v>37</v>
      </c>
      <c r="B401" s="3">
        <v>52.99</v>
      </c>
    </row>
    <row r="402" spans="1:2" x14ac:dyDescent="0.25">
      <c r="A402" s="7">
        <v>102</v>
      </c>
      <c r="B402" s="7">
        <v>20.059999999999999</v>
      </c>
    </row>
    <row r="403" spans="1:2" x14ac:dyDescent="0.25">
      <c r="A403" s="3">
        <v>53</v>
      </c>
      <c r="B403" s="3">
        <v>4.62</v>
      </c>
    </row>
    <row r="404" spans="1:2" x14ac:dyDescent="0.25">
      <c r="A404" s="7">
        <v>97</v>
      </c>
      <c r="B404" s="7">
        <v>33.04</v>
      </c>
    </row>
    <row r="405" spans="1:2" x14ac:dyDescent="0.25">
      <c r="A405" s="3">
        <v>68</v>
      </c>
      <c r="B405" s="3">
        <v>34.799999999999997</v>
      </c>
    </row>
    <row r="406" spans="1:2" x14ac:dyDescent="0.25">
      <c r="A406" s="7">
        <v>51</v>
      </c>
      <c r="B406" s="7">
        <v>16.47</v>
      </c>
    </row>
    <row r="407" spans="1:2" x14ac:dyDescent="0.25">
      <c r="A407" s="3">
        <v>23</v>
      </c>
      <c r="B407" s="3">
        <v>16.510000000000002</v>
      </c>
    </row>
    <row r="408" spans="1:2" x14ac:dyDescent="0.25">
      <c r="A408" s="7">
        <v>70</v>
      </c>
      <c r="B408" s="7">
        <v>15.93</v>
      </c>
    </row>
    <row r="409" spans="1:2" x14ac:dyDescent="0.25">
      <c r="A409" s="3">
        <v>92</v>
      </c>
      <c r="B409" s="3">
        <v>52.47</v>
      </c>
    </row>
    <row r="410" spans="1:2" x14ac:dyDescent="0.25">
      <c r="A410" s="7">
        <v>18</v>
      </c>
      <c r="B410" s="7">
        <v>48.59</v>
      </c>
    </row>
    <row r="411" spans="1:2" x14ac:dyDescent="0.25">
      <c r="A411" s="3">
        <v>71</v>
      </c>
      <c r="B411" s="3">
        <v>54.37</v>
      </c>
    </row>
    <row r="412" spans="1:2" x14ac:dyDescent="0.25">
      <c r="A412" s="7">
        <v>88</v>
      </c>
      <c r="B412" s="7">
        <v>27.15</v>
      </c>
    </row>
    <row r="413" spans="1:2" x14ac:dyDescent="0.25">
      <c r="A413" s="3">
        <v>48</v>
      </c>
      <c r="B413" s="3">
        <v>36.58</v>
      </c>
    </row>
    <row r="414" spans="1:2" x14ac:dyDescent="0.25">
      <c r="A414" s="7">
        <v>87</v>
      </c>
      <c r="B414" s="7">
        <v>30.05</v>
      </c>
    </row>
    <row r="415" spans="1:2" x14ac:dyDescent="0.25">
      <c r="A415" s="3">
        <v>33</v>
      </c>
      <c r="B415" s="3">
        <v>14.59</v>
      </c>
    </row>
    <row r="416" spans="1:2" x14ac:dyDescent="0.25">
      <c r="A416" s="7">
        <v>56</v>
      </c>
      <c r="B416" s="7">
        <v>6.05</v>
      </c>
    </row>
    <row r="417" spans="1:2" x14ac:dyDescent="0.25">
      <c r="A417" s="3">
        <v>16</v>
      </c>
      <c r="B417" s="3">
        <v>6.27</v>
      </c>
    </row>
    <row r="418" spans="1:2" x14ac:dyDescent="0.25">
      <c r="A418" s="7">
        <v>77</v>
      </c>
      <c r="B418" s="7">
        <v>39.56</v>
      </c>
    </row>
    <row r="419" spans="1:2" x14ac:dyDescent="0.25">
      <c r="A419" s="3">
        <v>96</v>
      </c>
      <c r="B419" s="3">
        <v>16.54</v>
      </c>
    </row>
    <row r="420" spans="1:2" x14ac:dyDescent="0.25">
      <c r="A420" s="7">
        <v>104</v>
      </c>
      <c r="B420" s="7">
        <v>27.74</v>
      </c>
    </row>
    <row r="421" spans="1:2" x14ac:dyDescent="0.25">
      <c r="A421" s="3">
        <v>105</v>
      </c>
      <c r="B421" s="3">
        <v>41.42</v>
      </c>
    </row>
    <row r="422" spans="1:2" x14ac:dyDescent="0.25">
      <c r="A422" s="7">
        <v>30</v>
      </c>
      <c r="B422" s="7">
        <v>29.96</v>
      </c>
    </row>
    <row r="423" spans="1:2" x14ac:dyDescent="0.25">
      <c r="A423" s="3">
        <v>19</v>
      </c>
      <c r="B423" s="3">
        <v>58.43</v>
      </c>
    </row>
    <row r="424" spans="1:2" x14ac:dyDescent="0.25">
      <c r="A424" s="7">
        <v>23</v>
      </c>
      <c r="B424" s="7">
        <v>44.01</v>
      </c>
    </row>
    <row r="425" spans="1:2" x14ac:dyDescent="0.25">
      <c r="A425" s="3">
        <v>103</v>
      </c>
      <c r="B425" s="3">
        <v>8.2100000000000009</v>
      </c>
    </row>
    <row r="426" spans="1:2" x14ac:dyDescent="0.25">
      <c r="A426" s="7">
        <v>78</v>
      </c>
      <c r="B426" s="7">
        <v>54.25</v>
      </c>
    </row>
    <row r="427" spans="1:2" x14ac:dyDescent="0.25">
      <c r="A427" s="3">
        <v>109</v>
      </c>
      <c r="B427" s="3">
        <v>21.26</v>
      </c>
    </row>
    <row r="428" spans="1:2" x14ac:dyDescent="0.25">
      <c r="A428" s="7">
        <v>84</v>
      </c>
      <c r="B428" s="7">
        <v>54.22</v>
      </c>
    </row>
    <row r="429" spans="1:2" x14ac:dyDescent="0.25">
      <c r="A429" s="3">
        <v>63</v>
      </c>
      <c r="B429" s="3">
        <v>54.8</v>
      </c>
    </row>
    <row r="430" spans="1:2" x14ac:dyDescent="0.25">
      <c r="A430" s="7">
        <v>95</v>
      </c>
      <c r="B430" s="7">
        <v>28.78</v>
      </c>
    </row>
    <row r="431" spans="1:2" x14ac:dyDescent="0.25">
      <c r="A431" s="3">
        <v>71</v>
      </c>
      <c r="B431" s="3">
        <v>30.61</v>
      </c>
    </row>
    <row r="432" spans="1:2" x14ac:dyDescent="0.25">
      <c r="A432" s="7">
        <v>12</v>
      </c>
      <c r="B432" s="7">
        <v>16.57</v>
      </c>
    </row>
    <row r="433" spans="1:2" x14ac:dyDescent="0.25">
      <c r="A433" s="3">
        <v>39</v>
      </c>
      <c r="B433" s="3">
        <v>8.32</v>
      </c>
    </row>
    <row r="434" spans="1:2" x14ac:dyDescent="0.25">
      <c r="A434" s="7">
        <v>115</v>
      </c>
      <c r="B434" s="7">
        <v>16.22</v>
      </c>
    </row>
    <row r="435" spans="1:2" x14ac:dyDescent="0.25">
      <c r="A435" s="3">
        <v>10</v>
      </c>
      <c r="B435" s="3">
        <v>29.8</v>
      </c>
    </row>
    <row r="436" spans="1:2" x14ac:dyDescent="0.25">
      <c r="A436" s="7">
        <v>40</v>
      </c>
      <c r="B436" s="7">
        <v>43.52</v>
      </c>
    </row>
    <row r="437" spans="1:2" x14ac:dyDescent="0.25">
      <c r="A437" s="3">
        <v>34</v>
      </c>
      <c r="B437" s="3">
        <v>8.7200000000000006</v>
      </c>
    </row>
    <row r="438" spans="1:2" x14ac:dyDescent="0.25">
      <c r="A438" s="7">
        <v>62</v>
      </c>
      <c r="B438" s="7">
        <v>25.66</v>
      </c>
    </row>
    <row r="439" spans="1:2" x14ac:dyDescent="0.25">
      <c r="A439" s="3">
        <v>25</v>
      </c>
      <c r="B439" s="3">
        <v>34.81</v>
      </c>
    </row>
    <row r="440" spans="1:2" x14ac:dyDescent="0.25">
      <c r="A440" s="7">
        <v>92</v>
      </c>
      <c r="B440" s="7">
        <v>30.96</v>
      </c>
    </row>
    <row r="441" spans="1:2" x14ac:dyDescent="0.25">
      <c r="A441" s="3">
        <v>13</v>
      </c>
      <c r="B441" s="3">
        <v>25.41</v>
      </c>
    </row>
    <row r="442" spans="1:2" x14ac:dyDescent="0.25">
      <c r="A442" s="7">
        <v>53</v>
      </c>
      <c r="B442" s="7">
        <v>25.39</v>
      </c>
    </row>
    <row r="443" spans="1:2" x14ac:dyDescent="0.25">
      <c r="A443" s="3">
        <v>78</v>
      </c>
      <c r="B443" s="3">
        <v>30.48</v>
      </c>
    </row>
    <row r="444" spans="1:2" x14ac:dyDescent="0.25">
      <c r="A444" s="7">
        <v>61</v>
      </c>
      <c r="B444" s="7">
        <v>40.68</v>
      </c>
    </row>
    <row r="445" spans="1:2" x14ac:dyDescent="0.25">
      <c r="A445" s="3">
        <v>69</v>
      </c>
      <c r="B445" s="3">
        <v>12.51</v>
      </c>
    </row>
    <row r="446" spans="1:2" x14ac:dyDescent="0.25">
      <c r="A446" s="7">
        <v>24</v>
      </c>
      <c r="B446" s="7">
        <v>32.56</v>
      </c>
    </row>
    <row r="447" spans="1:2" x14ac:dyDescent="0.25">
      <c r="A447" s="3">
        <v>54</v>
      </c>
      <c r="B447" s="3">
        <v>36.880000000000003</v>
      </c>
    </row>
    <row r="448" spans="1:2" x14ac:dyDescent="0.25">
      <c r="A448" s="7">
        <v>32</v>
      </c>
      <c r="B448" s="7">
        <v>40.81</v>
      </c>
    </row>
    <row r="449" spans="1:2" x14ac:dyDescent="0.25">
      <c r="A449" s="3">
        <v>90</v>
      </c>
      <c r="B449" s="3">
        <v>6.47</v>
      </c>
    </row>
    <row r="450" spans="1:2" x14ac:dyDescent="0.25">
      <c r="A450" s="7">
        <v>35</v>
      </c>
      <c r="B450" s="7">
        <v>6.71</v>
      </c>
    </row>
    <row r="451" spans="1:2" x14ac:dyDescent="0.25">
      <c r="A451" s="3">
        <v>32</v>
      </c>
      <c r="B451" s="3">
        <v>12.94</v>
      </c>
    </row>
    <row r="452" spans="1:2" x14ac:dyDescent="0.25">
      <c r="A452" s="7">
        <v>29</v>
      </c>
      <c r="B452" s="7">
        <v>17.63</v>
      </c>
    </row>
    <row r="453" spans="1:2" x14ac:dyDescent="0.25">
      <c r="A453" s="3">
        <v>108</v>
      </c>
      <c r="B453" s="3">
        <v>8.61</v>
      </c>
    </row>
    <row r="454" spans="1:2" x14ac:dyDescent="0.25">
      <c r="A454" s="7">
        <v>91</v>
      </c>
      <c r="B454" s="7">
        <v>35.65</v>
      </c>
    </row>
    <row r="455" spans="1:2" x14ac:dyDescent="0.25">
      <c r="A455" s="3">
        <v>43</v>
      </c>
      <c r="B455" s="3">
        <v>36.92</v>
      </c>
    </row>
    <row r="456" spans="1:2" x14ac:dyDescent="0.25">
      <c r="A456" s="7">
        <v>45</v>
      </c>
      <c r="B456" s="7">
        <v>52.45</v>
      </c>
    </row>
    <row r="457" spans="1:2" x14ac:dyDescent="0.25">
      <c r="A457" s="3">
        <v>117</v>
      </c>
      <c r="B457" s="3">
        <v>2.78</v>
      </c>
    </row>
    <row r="458" spans="1:2" x14ac:dyDescent="0.25">
      <c r="A458" s="7">
        <v>119</v>
      </c>
      <c r="B458" s="7">
        <v>48.81</v>
      </c>
    </row>
    <row r="459" spans="1:2" x14ac:dyDescent="0.25">
      <c r="A459" s="3">
        <v>55</v>
      </c>
      <c r="B459" s="3">
        <v>53.69</v>
      </c>
    </row>
    <row r="460" spans="1:2" x14ac:dyDescent="0.25">
      <c r="A460" s="7">
        <v>91</v>
      </c>
      <c r="B460" s="7">
        <v>56.25</v>
      </c>
    </row>
    <row r="461" spans="1:2" x14ac:dyDescent="0.25">
      <c r="A461" s="3">
        <v>24</v>
      </c>
      <c r="B461" s="3">
        <v>31.66</v>
      </c>
    </row>
    <row r="462" spans="1:2" x14ac:dyDescent="0.25">
      <c r="A462" s="7">
        <v>113</v>
      </c>
      <c r="B462" s="7">
        <v>21.42</v>
      </c>
    </row>
    <row r="463" spans="1:2" x14ac:dyDescent="0.25">
      <c r="A463" s="3">
        <v>10</v>
      </c>
      <c r="B463" s="3">
        <v>40.76</v>
      </c>
    </row>
    <row r="464" spans="1:2" x14ac:dyDescent="0.25">
      <c r="A464" s="7">
        <v>10</v>
      </c>
      <c r="B464" s="7">
        <v>49.95</v>
      </c>
    </row>
    <row r="465" spans="1:2" x14ac:dyDescent="0.25">
      <c r="A465" s="3">
        <v>14</v>
      </c>
      <c r="B465" s="3">
        <v>33.42</v>
      </c>
    </row>
    <row r="466" spans="1:2" x14ac:dyDescent="0.25">
      <c r="A466" s="7">
        <v>89</v>
      </c>
      <c r="B466" s="7">
        <v>36.74</v>
      </c>
    </row>
    <row r="467" spans="1:2" x14ac:dyDescent="0.25">
      <c r="A467" s="3">
        <v>101</v>
      </c>
      <c r="B467" s="3">
        <v>57.91</v>
      </c>
    </row>
    <row r="468" spans="1:2" x14ac:dyDescent="0.25">
      <c r="A468" s="7">
        <v>37</v>
      </c>
      <c r="B468" s="7">
        <v>41.51</v>
      </c>
    </row>
    <row r="469" spans="1:2" x14ac:dyDescent="0.25">
      <c r="A469" s="3">
        <v>100</v>
      </c>
      <c r="B469" s="3">
        <v>40</v>
      </c>
    </row>
    <row r="470" spans="1:2" x14ac:dyDescent="0.25">
      <c r="A470" s="7">
        <v>93</v>
      </c>
      <c r="B470" s="7">
        <v>46.68</v>
      </c>
    </row>
    <row r="471" spans="1:2" x14ac:dyDescent="0.25">
      <c r="A471" s="3">
        <v>83</v>
      </c>
      <c r="B471" s="3">
        <v>56.72</v>
      </c>
    </row>
    <row r="472" spans="1:2" x14ac:dyDescent="0.25">
      <c r="A472" s="7">
        <v>100</v>
      </c>
      <c r="B472" s="7">
        <v>46.18</v>
      </c>
    </row>
    <row r="473" spans="1:2" x14ac:dyDescent="0.25">
      <c r="A473" s="3">
        <v>58</v>
      </c>
      <c r="B473" s="3">
        <v>5.7</v>
      </c>
    </row>
    <row r="474" spans="1:2" x14ac:dyDescent="0.25">
      <c r="A474" s="7">
        <v>96</v>
      </c>
      <c r="B474" s="7">
        <v>9.17</v>
      </c>
    </row>
    <row r="475" spans="1:2" x14ac:dyDescent="0.25">
      <c r="A475" s="3">
        <v>48</v>
      </c>
      <c r="B475" s="3">
        <v>24.05</v>
      </c>
    </row>
    <row r="476" spans="1:2" x14ac:dyDescent="0.25">
      <c r="A476" s="7">
        <v>61</v>
      </c>
      <c r="B476" s="7">
        <v>32.42</v>
      </c>
    </row>
    <row r="477" spans="1:2" x14ac:dyDescent="0.25">
      <c r="A477" s="3">
        <v>98</v>
      </c>
      <c r="B477" s="3">
        <v>31.57</v>
      </c>
    </row>
    <row r="478" spans="1:2" x14ac:dyDescent="0.25">
      <c r="A478" s="7">
        <v>81</v>
      </c>
      <c r="B478" s="7">
        <v>56.41</v>
      </c>
    </row>
    <row r="479" spans="1:2" x14ac:dyDescent="0.25">
      <c r="A479" s="3">
        <v>110</v>
      </c>
      <c r="B479" s="3">
        <v>22.79</v>
      </c>
    </row>
    <row r="480" spans="1:2" x14ac:dyDescent="0.25">
      <c r="A480" s="7">
        <v>68</v>
      </c>
      <c r="B480" s="7">
        <v>58.91</v>
      </c>
    </row>
    <row r="481" spans="1:2" x14ac:dyDescent="0.25">
      <c r="A481" s="3">
        <v>30</v>
      </c>
      <c r="B481" s="3">
        <v>24.39</v>
      </c>
    </row>
    <row r="482" spans="1:2" x14ac:dyDescent="0.25">
      <c r="A482" s="7">
        <v>46</v>
      </c>
      <c r="B482" s="7">
        <v>46.59</v>
      </c>
    </row>
    <row r="483" spans="1:2" x14ac:dyDescent="0.25">
      <c r="A483" s="3">
        <v>59</v>
      </c>
      <c r="B483" s="3">
        <v>15.46</v>
      </c>
    </row>
    <row r="484" spans="1:2" x14ac:dyDescent="0.25">
      <c r="A484" s="7">
        <v>57</v>
      </c>
      <c r="B484" s="7">
        <v>5.29</v>
      </c>
    </row>
    <row r="485" spans="1:2" x14ac:dyDescent="0.25">
      <c r="A485" s="3">
        <v>50</v>
      </c>
      <c r="B485" s="3">
        <v>26.3</v>
      </c>
    </row>
    <row r="486" spans="1:2" x14ac:dyDescent="0.25">
      <c r="A486" s="7">
        <v>95</v>
      </c>
      <c r="B486" s="7">
        <v>49.82</v>
      </c>
    </row>
    <row r="487" spans="1:2" x14ac:dyDescent="0.25">
      <c r="A487" s="3">
        <v>119</v>
      </c>
      <c r="B487" s="3">
        <v>12.82</v>
      </c>
    </row>
    <row r="488" spans="1:2" x14ac:dyDescent="0.25">
      <c r="A488" s="7">
        <v>39</v>
      </c>
      <c r="B488" s="7">
        <v>53.17</v>
      </c>
    </row>
    <row r="489" spans="1:2" x14ac:dyDescent="0.25">
      <c r="A489" s="3">
        <v>98</v>
      </c>
      <c r="B489" s="3">
        <v>10.56</v>
      </c>
    </row>
    <row r="490" spans="1:2" x14ac:dyDescent="0.25">
      <c r="A490" s="7">
        <v>74</v>
      </c>
      <c r="B490" s="7">
        <v>41.23</v>
      </c>
    </row>
    <row r="491" spans="1:2" x14ac:dyDescent="0.25">
      <c r="A491" s="3">
        <v>100</v>
      </c>
      <c r="B491" s="3">
        <v>43.92</v>
      </c>
    </row>
    <row r="492" spans="1:2" x14ac:dyDescent="0.25">
      <c r="A492" s="7">
        <v>62</v>
      </c>
      <c r="B492" s="7">
        <v>7.96</v>
      </c>
    </row>
    <row r="493" spans="1:2" x14ac:dyDescent="0.25">
      <c r="A493" s="3">
        <v>79</v>
      </c>
      <c r="B493" s="3">
        <v>30.4</v>
      </c>
    </row>
    <row r="494" spans="1:2" x14ac:dyDescent="0.25">
      <c r="A494" s="7">
        <v>65</v>
      </c>
      <c r="B494" s="7">
        <v>29.21</v>
      </c>
    </row>
    <row r="495" spans="1:2" x14ac:dyDescent="0.25">
      <c r="A495" s="3">
        <v>41</v>
      </c>
      <c r="B495" s="3">
        <v>32.520000000000003</v>
      </c>
    </row>
    <row r="496" spans="1:2" x14ac:dyDescent="0.25">
      <c r="A496" s="7">
        <v>35</v>
      </c>
      <c r="B496" s="7">
        <v>29.37</v>
      </c>
    </row>
    <row r="497" spans="1:2" x14ac:dyDescent="0.25">
      <c r="A497" s="3">
        <v>38</v>
      </c>
      <c r="B497" s="3">
        <v>56.81</v>
      </c>
    </row>
    <row r="498" spans="1:2" x14ac:dyDescent="0.25">
      <c r="A498" s="7">
        <v>68</v>
      </c>
      <c r="B498" s="7">
        <v>42.4</v>
      </c>
    </row>
    <row r="499" spans="1:2" x14ac:dyDescent="0.25">
      <c r="A499" s="3">
        <v>97</v>
      </c>
      <c r="B499" s="3">
        <v>15.74</v>
      </c>
    </row>
    <row r="500" spans="1:2" x14ac:dyDescent="0.25">
      <c r="A500" s="7">
        <v>116</v>
      </c>
      <c r="B500" s="7">
        <v>56.07</v>
      </c>
    </row>
    <row r="501" spans="1:2" x14ac:dyDescent="0.25">
      <c r="A501" s="3">
        <v>117</v>
      </c>
      <c r="B501" s="3">
        <v>18.11</v>
      </c>
    </row>
    <row r="502" spans="1:2" x14ac:dyDescent="0.25">
      <c r="A502" s="7">
        <v>44</v>
      </c>
      <c r="B502" s="7">
        <v>29.92</v>
      </c>
    </row>
    <row r="503" spans="1:2" x14ac:dyDescent="0.25">
      <c r="A503" s="3">
        <v>95</v>
      </c>
      <c r="B503" s="3">
        <v>8.43</v>
      </c>
    </row>
    <row r="504" spans="1:2" x14ac:dyDescent="0.25">
      <c r="A504" s="7">
        <v>79</v>
      </c>
      <c r="B504" s="7">
        <v>49.41</v>
      </c>
    </row>
    <row r="505" spans="1:2" x14ac:dyDescent="0.25">
      <c r="A505" s="3">
        <v>69</v>
      </c>
      <c r="B505" s="3">
        <v>34.56</v>
      </c>
    </row>
    <row r="506" spans="1:2" x14ac:dyDescent="0.25">
      <c r="A506" s="7">
        <v>83</v>
      </c>
      <c r="B506" s="7">
        <v>18.22</v>
      </c>
    </row>
    <row r="507" spans="1:2" x14ac:dyDescent="0.25">
      <c r="A507" s="3">
        <v>68</v>
      </c>
      <c r="B507" s="3">
        <v>30.78</v>
      </c>
    </row>
    <row r="508" spans="1:2" x14ac:dyDescent="0.25">
      <c r="A508" s="7">
        <v>102</v>
      </c>
      <c r="B508" s="7">
        <v>13.28</v>
      </c>
    </row>
    <row r="509" spans="1:2" x14ac:dyDescent="0.25">
      <c r="A509" s="3">
        <v>102</v>
      </c>
      <c r="B509" s="3">
        <v>26.97</v>
      </c>
    </row>
    <row r="510" spans="1:2" x14ac:dyDescent="0.25">
      <c r="A510" s="7">
        <v>95</v>
      </c>
      <c r="B510" s="7">
        <v>44.63</v>
      </c>
    </row>
    <row r="511" spans="1:2" x14ac:dyDescent="0.25">
      <c r="A511" s="3">
        <v>51</v>
      </c>
      <c r="B511" s="3">
        <v>58.25</v>
      </c>
    </row>
    <row r="512" spans="1:2" x14ac:dyDescent="0.25">
      <c r="A512" s="7">
        <v>96</v>
      </c>
      <c r="B512" s="7">
        <v>13.36</v>
      </c>
    </row>
    <row r="513" spans="1:2" x14ac:dyDescent="0.25">
      <c r="A513" s="3">
        <v>52</v>
      </c>
      <c r="B513" s="3">
        <v>25.64</v>
      </c>
    </row>
    <row r="514" spans="1:2" x14ac:dyDescent="0.25">
      <c r="A514" s="7">
        <v>62</v>
      </c>
      <c r="B514" s="7">
        <v>11.99</v>
      </c>
    </row>
    <row r="515" spans="1:2" x14ac:dyDescent="0.25">
      <c r="A515" s="3">
        <v>111</v>
      </c>
      <c r="B515" s="3">
        <v>39.020000000000003</v>
      </c>
    </row>
    <row r="516" spans="1:2" x14ac:dyDescent="0.25">
      <c r="A516" s="7">
        <v>24</v>
      </c>
      <c r="B516" s="7">
        <v>59.39</v>
      </c>
    </row>
    <row r="517" spans="1:2" x14ac:dyDescent="0.25">
      <c r="A517" s="3">
        <v>52</v>
      </c>
      <c r="B517" s="3">
        <v>35.520000000000003</v>
      </c>
    </row>
    <row r="518" spans="1:2" x14ac:dyDescent="0.25">
      <c r="A518" s="7">
        <v>38</v>
      </c>
      <c r="B518" s="7">
        <v>24.83</v>
      </c>
    </row>
    <row r="519" spans="1:2" x14ac:dyDescent="0.25">
      <c r="A519" s="3">
        <v>48</v>
      </c>
      <c r="B519" s="3">
        <v>32.549999999999997</v>
      </c>
    </row>
    <row r="520" spans="1:2" x14ac:dyDescent="0.25">
      <c r="A520" s="7">
        <v>74</v>
      </c>
      <c r="B520" s="7">
        <v>16.47</v>
      </c>
    </row>
    <row r="521" spans="1:2" x14ac:dyDescent="0.25">
      <c r="A521" s="3">
        <v>40</v>
      </c>
      <c r="B521" s="3">
        <v>40.46</v>
      </c>
    </row>
    <row r="522" spans="1:2" x14ac:dyDescent="0.25">
      <c r="A522" s="7">
        <v>25</v>
      </c>
      <c r="B522" s="7">
        <v>56.57</v>
      </c>
    </row>
    <row r="523" spans="1:2" x14ac:dyDescent="0.25">
      <c r="A523" s="3">
        <v>53</v>
      </c>
      <c r="B523" s="3">
        <v>43.56</v>
      </c>
    </row>
    <row r="524" spans="1:2" x14ac:dyDescent="0.25">
      <c r="A524" s="7">
        <v>33</v>
      </c>
      <c r="B524" s="7">
        <v>31.3</v>
      </c>
    </row>
    <row r="525" spans="1:2" x14ac:dyDescent="0.25">
      <c r="A525" s="3">
        <v>57</v>
      </c>
      <c r="B525" s="3">
        <v>29.1</v>
      </c>
    </row>
    <row r="526" spans="1:2" x14ac:dyDescent="0.25">
      <c r="A526" s="7">
        <v>15</v>
      </c>
      <c r="B526" s="7">
        <v>56.06</v>
      </c>
    </row>
    <row r="527" spans="1:2" x14ac:dyDescent="0.25">
      <c r="A527" s="3">
        <v>47</v>
      </c>
      <c r="B527" s="3">
        <v>2.2799999999999998</v>
      </c>
    </row>
    <row r="528" spans="1:2" x14ac:dyDescent="0.25">
      <c r="A528" s="7">
        <v>10</v>
      </c>
      <c r="B528" s="7">
        <v>24.58</v>
      </c>
    </row>
    <row r="529" spans="1:2" x14ac:dyDescent="0.25">
      <c r="A529" s="3">
        <v>28</v>
      </c>
      <c r="B529" s="3">
        <v>48.93</v>
      </c>
    </row>
    <row r="530" spans="1:2" x14ac:dyDescent="0.25">
      <c r="A530" s="7">
        <v>84</v>
      </c>
      <c r="B530" s="7">
        <v>19.989999999999998</v>
      </c>
    </row>
    <row r="531" spans="1:2" x14ac:dyDescent="0.25">
      <c r="A531" s="3">
        <v>58</v>
      </c>
      <c r="B531" s="3">
        <v>2.15</v>
      </c>
    </row>
    <row r="532" spans="1:2" x14ac:dyDescent="0.25">
      <c r="A532" s="7">
        <v>20</v>
      </c>
      <c r="B532" s="7">
        <v>54.35</v>
      </c>
    </row>
    <row r="533" spans="1:2" x14ac:dyDescent="0.25">
      <c r="A533" s="3">
        <v>48</v>
      </c>
      <c r="B533" s="3">
        <v>23.38</v>
      </c>
    </row>
    <row r="534" spans="1:2" x14ac:dyDescent="0.25">
      <c r="A534" s="7">
        <v>59</v>
      </c>
      <c r="B534" s="7">
        <v>5.03</v>
      </c>
    </row>
    <row r="535" spans="1:2" x14ac:dyDescent="0.25">
      <c r="A535" s="3">
        <v>88</v>
      </c>
      <c r="B535" s="3">
        <v>55.54</v>
      </c>
    </row>
    <row r="536" spans="1:2" x14ac:dyDescent="0.25">
      <c r="A536" s="7">
        <v>20</v>
      </c>
      <c r="B536" s="7">
        <v>19.62</v>
      </c>
    </row>
    <row r="537" spans="1:2" x14ac:dyDescent="0.25">
      <c r="A537" s="3">
        <v>93</v>
      </c>
      <c r="B537" s="3">
        <v>2.73</v>
      </c>
    </row>
    <row r="538" spans="1:2" x14ac:dyDescent="0.25">
      <c r="A538" s="7">
        <v>87</v>
      </c>
      <c r="B538" s="7">
        <v>50.82</v>
      </c>
    </row>
    <row r="539" spans="1:2" x14ac:dyDescent="0.25">
      <c r="A539" s="3">
        <v>114</v>
      </c>
      <c r="B539" s="3">
        <v>56.96</v>
      </c>
    </row>
    <row r="540" spans="1:2" x14ac:dyDescent="0.25">
      <c r="A540" s="7">
        <v>115</v>
      </c>
      <c r="B540" s="7">
        <v>44.17</v>
      </c>
    </row>
    <row r="541" spans="1:2" x14ac:dyDescent="0.25">
      <c r="A541" s="3">
        <v>72</v>
      </c>
      <c r="B541" s="3">
        <v>24.95</v>
      </c>
    </row>
    <row r="542" spans="1:2" x14ac:dyDescent="0.25">
      <c r="A542" s="7">
        <v>77</v>
      </c>
      <c r="B542" s="7">
        <v>6.08</v>
      </c>
    </row>
    <row r="543" spans="1:2" x14ac:dyDescent="0.25">
      <c r="A543" s="3">
        <v>102</v>
      </c>
      <c r="B543" s="3">
        <v>41.88</v>
      </c>
    </row>
    <row r="544" spans="1:2" x14ac:dyDescent="0.25">
      <c r="A544" s="7">
        <v>104</v>
      </c>
      <c r="B544" s="7">
        <v>26.62</v>
      </c>
    </row>
    <row r="545" spans="1:2" x14ac:dyDescent="0.25">
      <c r="A545" s="3">
        <v>88</v>
      </c>
      <c r="B545" s="3">
        <v>58.38</v>
      </c>
    </row>
    <row r="546" spans="1:2" x14ac:dyDescent="0.25">
      <c r="A546" s="7">
        <v>100</v>
      </c>
      <c r="B546" s="7">
        <v>24.13</v>
      </c>
    </row>
    <row r="547" spans="1:2" x14ac:dyDescent="0.25">
      <c r="A547" s="3">
        <v>90</v>
      </c>
      <c r="B547" s="3">
        <v>8.27</v>
      </c>
    </row>
    <row r="548" spans="1:2" x14ac:dyDescent="0.25">
      <c r="A548" s="7">
        <v>35</v>
      </c>
      <c r="B548" s="7">
        <v>58.57</v>
      </c>
    </row>
    <row r="549" spans="1:2" x14ac:dyDescent="0.25">
      <c r="A549" s="3">
        <v>97</v>
      </c>
      <c r="B549" s="3">
        <v>45.01</v>
      </c>
    </row>
    <row r="550" spans="1:2" x14ac:dyDescent="0.25">
      <c r="A550" s="7">
        <v>70</v>
      </c>
      <c r="B550" s="7">
        <v>40.61</v>
      </c>
    </row>
    <row r="551" spans="1:2" x14ac:dyDescent="0.25">
      <c r="A551" s="3">
        <v>57</v>
      </c>
      <c r="B551" s="3">
        <v>57.48</v>
      </c>
    </row>
    <row r="552" spans="1:2" x14ac:dyDescent="0.25">
      <c r="A552" s="7">
        <v>51</v>
      </c>
      <c r="B552" s="7">
        <v>51.35</v>
      </c>
    </row>
    <row r="553" spans="1:2" x14ac:dyDescent="0.25">
      <c r="A553" s="3">
        <v>81</v>
      </c>
      <c r="B553" s="3">
        <v>38.979999999999997</v>
      </c>
    </row>
    <row r="554" spans="1:2" x14ac:dyDescent="0.25">
      <c r="A554" s="7">
        <v>100</v>
      </c>
      <c r="B554" s="7">
        <v>17.600000000000001</v>
      </c>
    </row>
    <row r="555" spans="1:2" x14ac:dyDescent="0.25">
      <c r="A555" s="3">
        <v>19</v>
      </c>
      <c r="B555" s="3">
        <v>50.37</v>
      </c>
    </row>
    <row r="556" spans="1:2" x14ac:dyDescent="0.25">
      <c r="A556" s="7">
        <v>49</v>
      </c>
      <c r="B556" s="7">
        <v>12.02</v>
      </c>
    </row>
    <row r="557" spans="1:2" x14ac:dyDescent="0.25">
      <c r="A557" s="3">
        <v>77</v>
      </c>
      <c r="B557" s="3">
        <v>4.76</v>
      </c>
    </row>
    <row r="558" spans="1:2" x14ac:dyDescent="0.25">
      <c r="A558" s="7">
        <v>83</v>
      </c>
      <c r="B558" s="7">
        <v>22.15</v>
      </c>
    </row>
    <row r="559" spans="1:2" x14ac:dyDescent="0.25">
      <c r="A559" s="3">
        <v>92</v>
      </c>
      <c r="B559" s="3">
        <v>32.369999999999997</v>
      </c>
    </row>
    <row r="560" spans="1:2" x14ac:dyDescent="0.25">
      <c r="A560" s="7">
        <v>106</v>
      </c>
      <c r="B560" s="7">
        <v>39.979999999999997</v>
      </c>
    </row>
    <row r="561" spans="1:2" x14ac:dyDescent="0.25">
      <c r="A561" s="3">
        <v>44</v>
      </c>
      <c r="B561" s="3">
        <v>44.54</v>
      </c>
    </row>
    <row r="562" spans="1:2" x14ac:dyDescent="0.25">
      <c r="A562" s="7">
        <v>73</v>
      </c>
      <c r="B562" s="7">
        <v>17.690000000000001</v>
      </c>
    </row>
    <row r="563" spans="1:2" x14ac:dyDescent="0.25">
      <c r="A563" s="3">
        <v>25</v>
      </c>
      <c r="B563" s="3">
        <v>38.46</v>
      </c>
    </row>
    <row r="564" spans="1:2" x14ac:dyDescent="0.25">
      <c r="A564" s="7">
        <v>42</v>
      </c>
      <c r="B564" s="7">
        <v>12.59</v>
      </c>
    </row>
    <row r="565" spans="1:2" x14ac:dyDescent="0.25">
      <c r="A565" s="3">
        <v>56</v>
      </c>
      <c r="B565" s="3">
        <v>28.76</v>
      </c>
    </row>
    <row r="566" spans="1:2" x14ac:dyDescent="0.25">
      <c r="A566" s="7">
        <v>66</v>
      </c>
      <c r="B566" s="7">
        <v>2.41</v>
      </c>
    </row>
    <row r="567" spans="1:2" x14ac:dyDescent="0.25">
      <c r="A567" s="3">
        <v>82</v>
      </c>
      <c r="B567" s="3">
        <v>41.02</v>
      </c>
    </row>
    <row r="568" spans="1:2" x14ac:dyDescent="0.25">
      <c r="A568" s="7">
        <v>40</v>
      </c>
      <c r="B568" s="7">
        <v>31.13</v>
      </c>
    </row>
    <row r="569" spans="1:2" x14ac:dyDescent="0.25">
      <c r="A569" s="3">
        <v>68</v>
      </c>
      <c r="B569" s="3">
        <v>21.53</v>
      </c>
    </row>
    <row r="570" spans="1:2" x14ac:dyDescent="0.25">
      <c r="A570" s="7">
        <v>59</v>
      </c>
      <c r="B570" s="7">
        <v>3.55</v>
      </c>
    </row>
    <row r="571" spans="1:2" x14ac:dyDescent="0.25">
      <c r="A571" s="3">
        <v>21</v>
      </c>
      <c r="B571" s="3">
        <v>2.88</v>
      </c>
    </row>
    <row r="572" spans="1:2" x14ac:dyDescent="0.25">
      <c r="A572" s="7">
        <v>69</v>
      </c>
      <c r="B572" s="7">
        <v>4.09</v>
      </c>
    </row>
    <row r="573" spans="1:2" x14ac:dyDescent="0.25">
      <c r="A573" s="3">
        <v>110</v>
      </c>
      <c r="B573" s="3">
        <v>51.75</v>
      </c>
    </row>
    <row r="574" spans="1:2" x14ac:dyDescent="0.25">
      <c r="A574" s="7">
        <v>46</v>
      </c>
      <c r="B574" s="7">
        <v>30.1</v>
      </c>
    </row>
    <row r="575" spans="1:2" x14ac:dyDescent="0.25">
      <c r="A575" s="3">
        <v>118</v>
      </c>
      <c r="B575" s="3">
        <v>4.09</v>
      </c>
    </row>
    <row r="576" spans="1:2" x14ac:dyDescent="0.25">
      <c r="A576" s="7">
        <v>34</v>
      </c>
      <c r="B576" s="7">
        <v>28.8</v>
      </c>
    </row>
    <row r="577" spans="1:2" x14ac:dyDescent="0.25">
      <c r="A577" s="3">
        <v>28</v>
      </c>
      <c r="B577" s="3">
        <v>44.94</v>
      </c>
    </row>
    <row r="578" spans="1:2" x14ac:dyDescent="0.25">
      <c r="A578" s="7">
        <v>53</v>
      </c>
      <c r="B578" s="7">
        <v>26.1</v>
      </c>
    </row>
    <row r="579" spans="1:2" x14ac:dyDescent="0.25">
      <c r="A579" s="3">
        <v>72</v>
      </c>
      <c r="B579" s="3">
        <v>56.4</v>
      </c>
    </row>
    <row r="580" spans="1:2" x14ac:dyDescent="0.25">
      <c r="A580" s="7">
        <v>72</v>
      </c>
      <c r="B580" s="7">
        <v>2.9</v>
      </c>
    </row>
    <row r="581" spans="1:2" x14ac:dyDescent="0.25">
      <c r="A581" s="3">
        <v>41</v>
      </c>
      <c r="B581" s="3">
        <v>43.31</v>
      </c>
    </row>
    <row r="582" spans="1:2" x14ac:dyDescent="0.25">
      <c r="A582" s="7">
        <v>112</v>
      </c>
      <c r="B582" s="7">
        <v>38.950000000000003</v>
      </c>
    </row>
    <row r="583" spans="1:2" x14ac:dyDescent="0.25">
      <c r="A583" s="3">
        <v>20</v>
      </c>
      <c r="B583" s="3">
        <v>48.25</v>
      </c>
    </row>
    <row r="584" spans="1:2" x14ac:dyDescent="0.25">
      <c r="A584" s="7">
        <v>17</v>
      </c>
      <c r="B584" s="7">
        <v>28.59</v>
      </c>
    </row>
    <row r="585" spans="1:2" x14ac:dyDescent="0.25">
      <c r="A585" s="3">
        <v>13</v>
      </c>
      <c r="B585" s="3">
        <v>13.69</v>
      </c>
    </row>
    <row r="586" spans="1:2" x14ac:dyDescent="0.25">
      <c r="A586" s="7">
        <v>109</v>
      </c>
      <c r="B586" s="7">
        <v>12.46</v>
      </c>
    </row>
    <row r="587" spans="1:2" x14ac:dyDescent="0.25">
      <c r="A587" s="3">
        <v>77</v>
      </c>
      <c r="B587" s="3">
        <v>15.39</v>
      </c>
    </row>
    <row r="588" spans="1:2" x14ac:dyDescent="0.25">
      <c r="A588" s="7">
        <v>91</v>
      </c>
      <c r="B588" s="7">
        <v>10.73</v>
      </c>
    </row>
    <row r="589" spans="1:2" x14ac:dyDescent="0.25">
      <c r="A589" s="3">
        <v>68</v>
      </c>
      <c r="B589" s="3">
        <v>57.63</v>
      </c>
    </row>
    <row r="590" spans="1:2" x14ac:dyDescent="0.25">
      <c r="A590" s="7">
        <v>108</v>
      </c>
      <c r="B590" s="7">
        <v>29.12</v>
      </c>
    </row>
    <row r="591" spans="1:2" x14ac:dyDescent="0.25">
      <c r="A591" s="3">
        <v>40</v>
      </c>
      <c r="B591" s="3">
        <v>30.77</v>
      </c>
    </row>
    <row r="592" spans="1:2" x14ac:dyDescent="0.25">
      <c r="A592" s="7">
        <v>10</v>
      </c>
      <c r="B592" s="7">
        <v>21.81</v>
      </c>
    </row>
    <row r="593" spans="1:2" x14ac:dyDescent="0.25">
      <c r="A593" s="3">
        <v>52</v>
      </c>
      <c r="B593" s="3">
        <v>12.48</v>
      </c>
    </row>
    <row r="594" spans="1:2" x14ac:dyDescent="0.25">
      <c r="A594" s="7">
        <v>71</v>
      </c>
      <c r="B594" s="7">
        <v>16.850000000000001</v>
      </c>
    </row>
    <row r="595" spans="1:2" x14ac:dyDescent="0.25">
      <c r="A595" s="3">
        <v>96</v>
      </c>
      <c r="B595" s="3">
        <v>34.729999999999997</v>
      </c>
    </row>
    <row r="596" spans="1:2" x14ac:dyDescent="0.25">
      <c r="A596" s="7">
        <v>31</v>
      </c>
      <c r="B596" s="7">
        <v>18.86</v>
      </c>
    </row>
    <row r="597" spans="1:2" x14ac:dyDescent="0.25">
      <c r="A597" s="3">
        <v>95</v>
      </c>
      <c r="B597" s="3">
        <v>54.26</v>
      </c>
    </row>
    <row r="598" spans="1:2" x14ac:dyDescent="0.25">
      <c r="A598" s="7">
        <v>71</v>
      </c>
      <c r="B598" s="7">
        <v>27.59</v>
      </c>
    </row>
    <row r="599" spans="1:2" x14ac:dyDescent="0.25">
      <c r="A599" s="3">
        <v>14</v>
      </c>
      <c r="B599" s="3">
        <v>22.34</v>
      </c>
    </row>
    <row r="600" spans="1:2" x14ac:dyDescent="0.25">
      <c r="A600" s="7">
        <v>82</v>
      </c>
      <c r="B600" s="7">
        <v>34.200000000000003</v>
      </c>
    </row>
    <row r="601" spans="1:2" x14ac:dyDescent="0.25">
      <c r="A601" s="3">
        <v>96</v>
      </c>
      <c r="B601" s="3">
        <v>8.1</v>
      </c>
    </row>
    <row r="602" spans="1:2" x14ac:dyDescent="0.25">
      <c r="A602" s="7">
        <v>88</v>
      </c>
      <c r="B602" s="7">
        <v>41.86</v>
      </c>
    </row>
    <row r="603" spans="1:2" x14ac:dyDescent="0.25">
      <c r="A603" s="3">
        <v>52</v>
      </c>
      <c r="B603" s="3">
        <v>41.3</v>
      </c>
    </row>
    <row r="604" spans="1:2" x14ac:dyDescent="0.25">
      <c r="A604" s="7">
        <v>23</v>
      </c>
      <c r="B604" s="7">
        <v>26.4</v>
      </c>
    </row>
    <row r="605" spans="1:2" x14ac:dyDescent="0.25">
      <c r="A605" s="3">
        <v>64</v>
      </c>
      <c r="B605" s="3">
        <v>42.22</v>
      </c>
    </row>
    <row r="606" spans="1:2" x14ac:dyDescent="0.25">
      <c r="A606" s="7">
        <v>30</v>
      </c>
      <c r="B606" s="7">
        <v>57.15</v>
      </c>
    </row>
    <row r="607" spans="1:2" x14ac:dyDescent="0.25">
      <c r="A607" s="3">
        <v>114</v>
      </c>
      <c r="B607" s="3">
        <v>9.85</v>
      </c>
    </row>
    <row r="608" spans="1:2" x14ac:dyDescent="0.25">
      <c r="A608" s="7">
        <v>52</v>
      </c>
      <c r="B608" s="7">
        <v>29.79</v>
      </c>
    </row>
    <row r="609" spans="1:2" x14ac:dyDescent="0.25">
      <c r="A609" s="3">
        <v>15</v>
      </c>
      <c r="B609" s="3">
        <v>41.4</v>
      </c>
    </row>
    <row r="610" spans="1:2" x14ac:dyDescent="0.25">
      <c r="A610" s="7">
        <v>113</v>
      </c>
      <c r="B610" s="7">
        <v>29.93</v>
      </c>
    </row>
    <row r="611" spans="1:2" x14ac:dyDescent="0.25">
      <c r="A611" s="3">
        <v>77</v>
      </c>
      <c r="B611" s="3">
        <v>32.58</v>
      </c>
    </row>
    <row r="612" spans="1:2" x14ac:dyDescent="0.25">
      <c r="A612" s="7">
        <v>19</v>
      </c>
      <c r="B612" s="7">
        <v>3.27</v>
      </c>
    </row>
    <row r="613" spans="1:2" x14ac:dyDescent="0.25">
      <c r="A613" s="3">
        <v>39</v>
      </c>
      <c r="B613" s="3">
        <v>42.71</v>
      </c>
    </row>
    <row r="614" spans="1:2" x14ac:dyDescent="0.25">
      <c r="A614" s="7">
        <v>46</v>
      </c>
      <c r="B614" s="7">
        <v>36.44</v>
      </c>
    </row>
    <row r="615" spans="1:2" x14ac:dyDescent="0.25">
      <c r="A615" s="3">
        <v>109</v>
      </c>
      <c r="B615" s="3">
        <v>44.48</v>
      </c>
    </row>
    <row r="616" spans="1:2" x14ac:dyDescent="0.25">
      <c r="A616" s="7">
        <v>42</v>
      </c>
      <c r="B616" s="7">
        <v>36.46</v>
      </c>
    </row>
    <row r="617" spans="1:2" x14ac:dyDescent="0.25">
      <c r="A617" s="3">
        <v>51</v>
      </c>
      <c r="B617" s="3">
        <v>37.68</v>
      </c>
    </row>
    <row r="618" spans="1:2" x14ac:dyDescent="0.25">
      <c r="A618" s="7">
        <v>98</v>
      </c>
      <c r="B618" s="7">
        <v>8.8699999999999992</v>
      </c>
    </row>
    <row r="619" spans="1:2" x14ac:dyDescent="0.25">
      <c r="A619" s="3">
        <v>87</v>
      </c>
      <c r="B619" s="3">
        <v>55.67</v>
      </c>
    </row>
    <row r="620" spans="1:2" x14ac:dyDescent="0.25">
      <c r="A620" s="7">
        <v>103</v>
      </c>
      <c r="B620" s="7">
        <v>31.78</v>
      </c>
    </row>
    <row r="621" spans="1:2" x14ac:dyDescent="0.25">
      <c r="A621" s="3">
        <v>96</v>
      </c>
      <c r="B621" s="3">
        <v>7.02</v>
      </c>
    </row>
    <row r="622" spans="1:2" x14ac:dyDescent="0.25">
      <c r="A622" s="7">
        <v>49</v>
      </c>
      <c r="B622" s="7">
        <v>29.19</v>
      </c>
    </row>
    <row r="623" spans="1:2" x14ac:dyDescent="0.25">
      <c r="A623" s="3">
        <v>103</v>
      </c>
      <c r="B623" s="3">
        <v>3.81</v>
      </c>
    </row>
    <row r="624" spans="1:2" x14ac:dyDescent="0.25">
      <c r="A624" s="7">
        <v>14</v>
      </c>
      <c r="B624" s="7">
        <v>30.43</v>
      </c>
    </row>
    <row r="625" spans="1:2" x14ac:dyDescent="0.25">
      <c r="A625" s="3">
        <v>94</v>
      </c>
      <c r="B625" s="3">
        <v>30.31</v>
      </c>
    </row>
    <row r="626" spans="1:2" x14ac:dyDescent="0.25">
      <c r="A626" s="7">
        <v>78</v>
      </c>
      <c r="B626" s="7">
        <v>39.07</v>
      </c>
    </row>
    <row r="627" spans="1:2" x14ac:dyDescent="0.25">
      <c r="A627" s="3">
        <v>90</v>
      </c>
      <c r="B627" s="3">
        <v>37.33</v>
      </c>
    </row>
    <row r="628" spans="1:2" x14ac:dyDescent="0.25">
      <c r="A628" s="7">
        <v>91</v>
      </c>
      <c r="B628" s="7">
        <v>34.74</v>
      </c>
    </row>
    <row r="629" spans="1:2" x14ac:dyDescent="0.25">
      <c r="A629" s="3">
        <v>35</v>
      </c>
      <c r="B629" s="3">
        <v>6.02</v>
      </c>
    </row>
    <row r="630" spans="1:2" x14ac:dyDescent="0.25">
      <c r="A630" s="7">
        <v>16</v>
      </c>
      <c r="B630" s="7">
        <v>31.86</v>
      </c>
    </row>
    <row r="631" spans="1:2" x14ac:dyDescent="0.25">
      <c r="A631" s="3">
        <v>54</v>
      </c>
      <c r="B631" s="3">
        <v>7.07</v>
      </c>
    </row>
    <row r="632" spans="1:2" x14ac:dyDescent="0.25">
      <c r="A632" s="7">
        <v>63</v>
      </c>
      <c r="B632" s="7">
        <v>45.86</v>
      </c>
    </row>
    <row r="633" spans="1:2" x14ac:dyDescent="0.25">
      <c r="A633" s="3">
        <v>66</v>
      </c>
      <c r="B633" s="3">
        <v>55.32</v>
      </c>
    </row>
    <row r="634" spans="1:2" x14ac:dyDescent="0.25">
      <c r="A634" s="7">
        <v>10</v>
      </c>
      <c r="B634" s="7">
        <v>22.83</v>
      </c>
    </row>
    <row r="635" spans="1:2" x14ac:dyDescent="0.25">
      <c r="A635" s="3">
        <v>119</v>
      </c>
      <c r="B635" s="3">
        <v>52.72</v>
      </c>
    </row>
    <row r="636" spans="1:2" x14ac:dyDescent="0.25">
      <c r="A636" s="7">
        <v>35</v>
      </c>
      <c r="B636" s="7">
        <v>51.64</v>
      </c>
    </row>
    <row r="637" spans="1:2" x14ac:dyDescent="0.25">
      <c r="A637" s="3">
        <v>94</v>
      </c>
      <c r="B637" s="3">
        <v>11.27</v>
      </c>
    </row>
    <row r="638" spans="1:2" x14ac:dyDescent="0.25">
      <c r="A638" s="7">
        <v>48</v>
      </c>
      <c r="B638" s="7">
        <v>43.62</v>
      </c>
    </row>
    <row r="639" spans="1:2" x14ac:dyDescent="0.25">
      <c r="A639" s="3">
        <v>52</v>
      </c>
      <c r="B639" s="3">
        <v>31.92</v>
      </c>
    </row>
    <row r="640" spans="1:2" x14ac:dyDescent="0.25">
      <c r="A640" s="7">
        <v>72</v>
      </c>
      <c r="B640" s="7">
        <v>22.02</v>
      </c>
    </row>
    <row r="641" spans="1:2" x14ac:dyDescent="0.25">
      <c r="A641" s="3">
        <v>40</v>
      </c>
      <c r="B641" s="3">
        <v>10.11</v>
      </c>
    </row>
    <row r="642" spans="1:2" x14ac:dyDescent="0.25">
      <c r="A642" s="7">
        <v>47</v>
      </c>
      <c r="B642" s="7">
        <v>37.869999999999997</v>
      </c>
    </row>
    <row r="643" spans="1:2" x14ac:dyDescent="0.25">
      <c r="A643" s="3">
        <v>54</v>
      </c>
      <c r="B643" s="3">
        <v>16.11</v>
      </c>
    </row>
    <row r="644" spans="1:2" x14ac:dyDescent="0.25">
      <c r="A644" s="7">
        <v>84</v>
      </c>
      <c r="B644" s="7">
        <v>42.57</v>
      </c>
    </row>
    <row r="645" spans="1:2" x14ac:dyDescent="0.25">
      <c r="A645" s="3">
        <v>119</v>
      </c>
      <c r="B645" s="3">
        <v>12.72</v>
      </c>
    </row>
    <row r="646" spans="1:2" x14ac:dyDescent="0.25">
      <c r="A646" s="7">
        <v>14</v>
      </c>
      <c r="B646" s="7">
        <v>58.77</v>
      </c>
    </row>
    <row r="647" spans="1:2" x14ac:dyDescent="0.25">
      <c r="A647" s="3">
        <v>115</v>
      </c>
      <c r="B647" s="3">
        <v>48.14</v>
      </c>
    </row>
    <row r="648" spans="1:2" x14ac:dyDescent="0.25">
      <c r="A648" s="7">
        <v>75</v>
      </c>
      <c r="B648" s="7">
        <v>52.29</v>
      </c>
    </row>
    <row r="649" spans="1:2" x14ac:dyDescent="0.25">
      <c r="A649" s="3">
        <v>74</v>
      </c>
      <c r="B649" s="3">
        <v>54.4</v>
      </c>
    </row>
    <row r="650" spans="1:2" x14ac:dyDescent="0.25">
      <c r="A650" s="7">
        <v>109</v>
      </c>
      <c r="B650" s="7">
        <v>36.85</v>
      </c>
    </row>
    <row r="651" spans="1:2" x14ac:dyDescent="0.25">
      <c r="A651" s="3">
        <v>39</v>
      </c>
      <c r="B651" s="3">
        <v>39.31</v>
      </c>
    </row>
    <row r="652" spans="1:2" x14ac:dyDescent="0.25">
      <c r="A652" s="7">
        <v>67</v>
      </c>
      <c r="B652" s="7">
        <v>28.58</v>
      </c>
    </row>
    <row r="653" spans="1:2" x14ac:dyDescent="0.25">
      <c r="A653" s="3">
        <v>29</v>
      </c>
      <c r="B653" s="3">
        <v>33.6</v>
      </c>
    </row>
    <row r="654" spans="1:2" x14ac:dyDescent="0.25">
      <c r="A654" s="7">
        <v>76</v>
      </c>
      <c r="B654" s="7">
        <v>27.86</v>
      </c>
    </row>
    <row r="655" spans="1:2" x14ac:dyDescent="0.25">
      <c r="A655" s="3">
        <v>12</v>
      </c>
      <c r="B655" s="3">
        <v>14.37</v>
      </c>
    </row>
    <row r="656" spans="1:2" x14ac:dyDescent="0.25">
      <c r="A656" s="7">
        <v>82</v>
      </c>
      <c r="B656" s="7">
        <v>15.97</v>
      </c>
    </row>
    <row r="657" spans="1:2" x14ac:dyDescent="0.25">
      <c r="A657" s="3">
        <v>74</v>
      </c>
      <c r="B657" s="3">
        <v>7.47</v>
      </c>
    </row>
    <row r="658" spans="1:2" x14ac:dyDescent="0.25">
      <c r="A658" s="7">
        <v>63</v>
      </c>
      <c r="B658" s="7">
        <v>51.89</v>
      </c>
    </row>
    <row r="659" spans="1:2" x14ac:dyDescent="0.25">
      <c r="A659" s="3">
        <v>99</v>
      </c>
      <c r="B659" s="3">
        <v>34.67</v>
      </c>
    </row>
    <row r="660" spans="1:2" x14ac:dyDescent="0.25">
      <c r="A660" s="7">
        <v>113</v>
      </c>
      <c r="B660" s="7">
        <v>9.76</v>
      </c>
    </row>
    <row r="661" spans="1:2" x14ac:dyDescent="0.25">
      <c r="A661" s="3">
        <v>61</v>
      </c>
      <c r="B661" s="3">
        <v>20.68</v>
      </c>
    </row>
    <row r="662" spans="1:2" x14ac:dyDescent="0.25">
      <c r="A662" s="7">
        <v>108</v>
      </c>
      <c r="B662" s="7">
        <v>39.799999999999997</v>
      </c>
    </row>
    <row r="663" spans="1:2" x14ac:dyDescent="0.25">
      <c r="A663" s="3">
        <v>38</v>
      </c>
      <c r="B663" s="3">
        <v>19.850000000000001</v>
      </c>
    </row>
    <row r="664" spans="1:2" x14ac:dyDescent="0.25">
      <c r="A664" s="7">
        <v>20</v>
      </c>
      <c r="B664" s="7">
        <v>44.18</v>
      </c>
    </row>
    <row r="665" spans="1:2" x14ac:dyDescent="0.25">
      <c r="A665" s="3">
        <v>89</v>
      </c>
      <c r="B665" s="3">
        <v>3.07</v>
      </c>
    </row>
    <row r="666" spans="1:2" x14ac:dyDescent="0.25">
      <c r="A666" s="7">
        <v>13</v>
      </c>
      <c r="B666" s="7">
        <v>19.399999999999999</v>
      </c>
    </row>
    <row r="667" spans="1:2" x14ac:dyDescent="0.25">
      <c r="A667" s="3">
        <v>85</v>
      </c>
      <c r="B667" s="3">
        <v>16.600000000000001</v>
      </c>
    </row>
    <row r="668" spans="1:2" x14ac:dyDescent="0.25">
      <c r="A668" s="7">
        <v>60</v>
      </c>
      <c r="B668" s="7">
        <v>47.33</v>
      </c>
    </row>
    <row r="669" spans="1:2" x14ac:dyDescent="0.25">
      <c r="A669" s="3">
        <v>16</v>
      </c>
      <c r="B669" s="3">
        <v>10.83</v>
      </c>
    </row>
    <row r="670" spans="1:2" x14ac:dyDescent="0.25">
      <c r="A670" s="7">
        <v>17</v>
      </c>
      <c r="B670" s="7">
        <v>28.84</v>
      </c>
    </row>
    <row r="671" spans="1:2" x14ac:dyDescent="0.25">
      <c r="A671" s="3">
        <v>44</v>
      </c>
      <c r="B671" s="3">
        <v>2.4300000000000002</v>
      </c>
    </row>
    <row r="672" spans="1:2" x14ac:dyDescent="0.25">
      <c r="A672" s="7">
        <v>59</v>
      </c>
      <c r="B672" s="7">
        <v>7.28</v>
      </c>
    </row>
    <row r="673" spans="1:2" x14ac:dyDescent="0.25">
      <c r="A673" s="3">
        <v>83</v>
      </c>
      <c r="B673" s="3">
        <v>2.35</v>
      </c>
    </row>
    <row r="674" spans="1:2" x14ac:dyDescent="0.25">
      <c r="A674" s="7">
        <v>29</v>
      </c>
      <c r="B674" s="7">
        <v>5.74</v>
      </c>
    </row>
    <row r="675" spans="1:2" x14ac:dyDescent="0.25">
      <c r="A675" s="3">
        <v>68</v>
      </c>
      <c r="B675" s="3">
        <v>40.71</v>
      </c>
    </row>
    <row r="676" spans="1:2" x14ac:dyDescent="0.25">
      <c r="A676" s="7">
        <v>67</v>
      </c>
      <c r="B676" s="7">
        <v>44.7</v>
      </c>
    </row>
    <row r="677" spans="1:2" x14ac:dyDescent="0.25">
      <c r="A677" s="3">
        <v>97</v>
      </c>
      <c r="B677" s="3">
        <v>55.61</v>
      </c>
    </row>
    <row r="678" spans="1:2" x14ac:dyDescent="0.25">
      <c r="A678" s="7">
        <v>94</v>
      </c>
      <c r="B678" s="7">
        <v>44.15</v>
      </c>
    </row>
    <row r="679" spans="1:2" x14ac:dyDescent="0.25">
      <c r="A679" s="3">
        <v>41</v>
      </c>
      <c r="B679" s="3">
        <v>22.82</v>
      </c>
    </row>
    <row r="680" spans="1:2" x14ac:dyDescent="0.25">
      <c r="A680" s="7">
        <v>93</v>
      </c>
      <c r="B680" s="7">
        <v>55.62</v>
      </c>
    </row>
    <row r="681" spans="1:2" x14ac:dyDescent="0.25">
      <c r="A681" s="3">
        <v>95</v>
      </c>
      <c r="B681" s="3">
        <v>9.26</v>
      </c>
    </row>
    <row r="682" spans="1:2" x14ac:dyDescent="0.25">
      <c r="A682" s="7">
        <v>10</v>
      </c>
      <c r="B682" s="7">
        <v>47.07</v>
      </c>
    </row>
    <row r="683" spans="1:2" x14ac:dyDescent="0.25">
      <c r="A683" s="3">
        <v>107</v>
      </c>
      <c r="B683" s="3">
        <v>33</v>
      </c>
    </row>
    <row r="684" spans="1:2" x14ac:dyDescent="0.25">
      <c r="A684" s="7">
        <v>98</v>
      </c>
      <c r="B684" s="7">
        <v>49.64</v>
      </c>
    </row>
    <row r="685" spans="1:2" x14ac:dyDescent="0.25">
      <c r="A685" s="3">
        <v>60</v>
      </c>
      <c r="B685" s="3">
        <v>20.170000000000002</v>
      </c>
    </row>
    <row r="686" spans="1:2" x14ac:dyDescent="0.25">
      <c r="A686" s="7">
        <v>93</v>
      </c>
      <c r="B686" s="7">
        <v>54.54</v>
      </c>
    </row>
    <row r="687" spans="1:2" x14ac:dyDescent="0.25">
      <c r="A687" s="3">
        <v>71</v>
      </c>
      <c r="B687" s="3">
        <v>40.71</v>
      </c>
    </row>
    <row r="688" spans="1:2" x14ac:dyDescent="0.25">
      <c r="A688" s="7">
        <v>31</v>
      </c>
      <c r="B688" s="7">
        <v>14.53</v>
      </c>
    </row>
    <row r="689" spans="1:2" x14ac:dyDescent="0.25">
      <c r="A689" s="3">
        <v>38</v>
      </c>
      <c r="B689" s="3">
        <v>35.81</v>
      </c>
    </row>
    <row r="690" spans="1:2" x14ac:dyDescent="0.25">
      <c r="A690" s="7">
        <v>16</v>
      </c>
      <c r="B690" s="7">
        <v>59.84</v>
      </c>
    </row>
    <row r="691" spans="1:2" x14ac:dyDescent="0.25">
      <c r="A691" s="3">
        <v>60</v>
      </c>
      <c r="B691" s="3">
        <v>51.06</v>
      </c>
    </row>
    <row r="692" spans="1:2" x14ac:dyDescent="0.25">
      <c r="A692" s="7">
        <v>61</v>
      </c>
      <c r="B692" s="7">
        <v>46.03</v>
      </c>
    </row>
    <row r="693" spans="1:2" x14ac:dyDescent="0.25">
      <c r="A693" s="3">
        <v>48</v>
      </c>
      <c r="B693" s="3">
        <v>17.89</v>
      </c>
    </row>
    <row r="694" spans="1:2" x14ac:dyDescent="0.25">
      <c r="A694" s="7">
        <v>87</v>
      </c>
      <c r="B694" s="7">
        <v>56.57</v>
      </c>
    </row>
    <row r="695" spans="1:2" x14ac:dyDescent="0.25">
      <c r="A695" s="3">
        <v>65</v>
      </c>
      <c r="B695" s="3">
        <v>13.12</v>
      </c>
    </row>
    <row r="696" spans="1:2" x14ac:dyDescent="0.25">
      <c r="A696" s="7">
        <v>113</v>
      </c>
      <c r="B696" s="7">
        <v>25.31</v>
      </c>
    </row>
    <row r="697" spans="1:2" x14ac:dyDescent="0.25">
      <c r="A697" s="3">
        <v>61</v>
      </c>
      <c r="B697" s="3">
        <v>7.71</v>
      </c>
    </row>
    <row r="698" spans="1:2" x14ac:dyDescent="0.25">
      <c r="A698" s="7">
        <v>59</v>
      </c>
      <c r="B698" s="7">
        <v>39.86</v>
      </c>
    </row>
    <row r="699" spans="1:2" x14ac:dyDescent="0.25">
      <c r="A699" s="3">
        <v>99</v>
      </c>
      <c r="B699" s="3">
        <v>39.78</v>
      </c>
    </row>
    <row r="700" spans="1:2" x14ac:dyDescent="0.25">
      <c r="A700" s="7">
        <v>28</v>
      </c>
      <c r="B700" s="7">
        <v>47.09</v>
      </c>
    </row>
    <row r="701" spans="1:2" x14ac:dyDescent="0.25">
      <c r="A701" s="3">
        <v>46</v>
      </c>
      <c r="B701" s="3">
        <v>52.27</v>
      </c>
    </row>
    <row r="702" spans="1:2" x14ac:dyDescent="0.25">
      <c r="A702" s="7">
        <v>64</v>
      </c>
      <c r="B702" s="7">
        <v>5.3</v>
      </c>
    </row>
    <row r="703" spans="1:2" x14ac:dyDescent="0.25">
      <c r="A703" s="3">
        <v>65</v>
      </c>
      <c r="B703" s="3">
        <v>36.67</v>
      </c>
    </row>
    <row r="704" spans="1:2" x14ac:dyDescent="0.25">
      <c r="A704" s="7">
        <v>79</v>
      </c>
      <c r="B704" s="7">
        <v>16.829999999999998</v>
      </c>
    </row>
    <row r="705" spans="1:2" x14ac:dyDescent="0.25">
      <c r="A705" s="3">
        <v>28</v>
      </c>
      <c r="B705" s="3">
        <v>58.12</v>
      </c>
    </row>
    <row r="706" spans="1:2" x14ac:dyDescent="0.25">
      <c r="A706" s="7">
        <v>11</v>
      </c>
      <c r="B706" s="7">
        <v>22.57</v>
      </c>
    </row>
    <row r="707" spans="1:2" x14ac:dyDescent="0.25">
      <c r="A707" s="3">
        <v>74</v>
      </c>
      <c r="B707" s="3">
        <v>57.73</v>
      </c>
    </row>
    <row r="708" spans="1:2" x14ac:dyDescent="0.25">
      <c r="A708" s="7">
        <v>77</v>
      </c>
      <c r="B708" s="7">
        <v>12.62</v>
      </c>
    </row>
    <row r="709" spans="1:2" x14ac:dyDescent="0.25">
      <c r="A709" s="3">
        <v>118</v>
      </c>
      <c r="B709" s="3">
        <v>2.64</v>
      </c>
    </row>
    <row r="710" spans="1:2" x14ac:dyDescent="0.25">
      <c r="A710" s="7">
        <v>105</v>
      </c>
      <c r="B710" s="7">
        <v>43.6</v>
      </c>
    </row>
    <row r="711" spans="1:2" x14ac:dyDescent="0.25">
      <c r="A711" s="3">
        <v>110</v>
      </c>
      <c r="B711" s="3">
        <v>7.62</v>
      </c>
    </row>
    <row r="712" spans="1:2" x14ac:dyDescent="0.25">
      <c r="A712" s="7">
        <v>68</v>
      </c>
      <c r="B712" s="7">
        <v>16.7</v>
      </c>
    </row>
    <row r="713" spans="1:2" x14ac:dyDescent="0.25">
      <c r="A713" s="3">
        <v>35</v>
      </c>
      <c r="B713" s="3">
        <v>56.44</v>
      </c>
    </row>
    <row r="714" spans="1:2" x14ac:dyDescent="0.25">
      <c r="A714" s="7">
        <v>98</v>
      </c>
      <c r="B714" s="7">
        <v>26.63</v>
      </c>
    </row>
    <row r="715" spans="1:2" x14ac:dyDescent="0.25">
      <c r="A715" s="3">
        <v>38</v>
      </c>
      <c r="B715" s="3">
        <v>35.47</v>
      </c>
    </row>
    <row r="716" spans="1:2" x14ac:dyDescent="0.25">
      <c r="A716" s="7">
        <v>31</v>
      </c>
      <c r="B716" s="7">
        <v>19.760000000000002</v>
      </c>
    </row>
    <row r="717" spans="1:2" x14ac:dyDescent="0.25">
      <c r="A717" s="3">
        <v>93</v>
      </c>
      <c r="B717" s="3">
        <v>25.54</v>
      </c>
    </row>
    <row r="718" spans="1:2" x14ac:dyDescent="0.25">
      <c r="A718" s="7">
        <v>41</v>
      </c>
      <c r="B718" s="7">
        <v>8.11</v>
      </c>
    </row>
    <row r="719" spans="1:2" x14ac:dyDescent="0.25">
      <c r="A719" s="3">
        <v>19</v>
      </c>
      <c r="B719" s="3">
        <v>37</v>
      </c>
    </row>
    <row r="720" spans="1:2" x14ac:dyDescent="0.25">
      <c r="A720" s="7">
        <v>57</v>
      </c>
      <c r="B720" s="7">
        <v>26.16</v>
      </c>
    </row>
    <row r="721" spans="1:2" x14ac:dyDescent="0.25">
      <c r="A721" s="3">
        <v>80</v>
      </c>
      <c r="B721" s="3">
        <v>42.72</v>
      </c>
    </row>
    <row r="722" spans="1:2" x14ac:dyDescent="0.25">
      <c r="A722" s="7">
        <v>110</v>
      </c>
      <c r="B722" s="7">
        <v>16.920000000000002</v>
      </c>
    </row>
    <row r="723" spans="1:2" x14ac:dyDescent="0.25">
      <c r="A723" s="3">
        <v>110</v>
      </c>
      <c r="B723" s="3">
        <v>43.31</v>
      </c>
    </row>
    <row r="724" spans="1:2" x14ac:dyDescent="0.25">
      <c r="A724" s="7">
        <v>69</v>
      </c>
      <c r="B724" s="7">
        <v>11.76</v>
      </c>
    </row>
    <row r="725" spans="1:2" x14ac:dyDescent="0.25">
      <c r="A725" s="3">
        <v>11</v>
      </c>
      <c r="B725" s="3">
        <v>53.93</v>
      </c>
    </row>
    <row r="726" spans="1:2" x14ac:dyDescent="0.25">
      <c r="A726" s="7">
        <v>80</v>
      </c>
      <c r="B726" s="7">
        <v>45.84</v>
      </c>
    </row>
    <row r="727" spans="1:2" x14ac:dyDescent="0.25">
      <c r="A727" s="3">
        <v>45</v>
      </c>
      <c r="B727" s="3">
        <v>48.91</v>
      </c>
    </row>
    <row r="728" spans="1:2" x14ac:dyDescent="0.25">
      <c r="A728" s="7">
        <v>28</v>
      </c>
      <c r="B728" s="7">
        <v>15.17</v>
      </c>
    </row>
    <row r="729" spans="1:2" x14ac:dyDescent="0.25">
      <c r="A729" s="3">
        <v>104</v>
      </c>
      <c r="B729" s="3">
        <v>6.36</v>
      </c>
    </row>
    <row r="730" spans="1:2" x14ac:dyDescent="0.25">
      <c r="A730" s="7">
        <v>36</v>
      </c>
      <c r="B730" s="7">
        <v>43.86</v>
      </c>
    </row>
    <row r="731" spans="1:2" x14ac:dyDescent="0.25">
      <c r="A731" s="3">
        <v>101</v>
      </c>
      <c r="B731" s="3">
        <v>32.020000000000003</v>
      </c>
    </row>
    <row r="732" spans="1:2" x14ac:dyDescent="0.25">
      <c r="A732" s="7">
        <v>74</v>
      </c>
      <c r="B732" s="7">
        <v>17.98</v>
      </c>
    </row>
    <row r="733" spans="1:2" x14ac:dyDescent="0.25">
      <c r="A733" s="3">
        <v>40</v>
      </c>
      <c r="B733" s="3">
        <v>39.86</v>
      </c>
    </row>
    <row r="734" spans="1:2" x14ac:dyDescent="0.25">
      <c r="A734" s="7">
        <v>41</v>
      </c>
      <c r="B734" s="7">
        <v>34.64</v>
      </c>
    </row>
    <row r="735" spans="1:2" x14ac:dyDescent="0.25">
      <c r="A735" s="3">
        <v>115</v>
      </c>
      <c r="B735" s="3">
        <v>21.08</v>
      </c>
    </row>
    <row r="736" spans="1:2" x14ac:dyDescent="0.25">
      <c r="A736" s="7">
        <v>72</v>
      </c>
      <c r="B736" s="7">
        <v>60</v>
      </c>
    </row>
    <row r="737" spans="1:2" x14ac:dyDescent="0.25">
      <c r="A737" s="3">
        <v>60</v>
      </c>
      <c r="B737" s="3">
        <v>21.47</v>
      </c>
    </row>
    <row r="738" spans="1:2" x14ac:dyDescent="0.25">
      <c r="A738" s="7">
        <v>16</v>
      </c>
      <c r="B738" s="7">
        <v>43.52</v>
      </c>
    </row>
    <row r="739" spans="1:2" x14ac:dyDescent="0.25">
      <c r="A739" s="3">
        <v>33</v>
      </c>
      <c r="B739" s="3">
        <v>11.91</v>
      </c>
    </row>
    <row r="740" spans="1:2" x14ac:dyDescent="0.25">
      <c r="A740" s="7">
        <v>90</v>
      </c>
      <c r="B740" s="7">
        <v>37.1</v>
      </c>
    </row>
    <row r="741" spans="1:2" x14ac:dyDescent="0.25">
      <c r="A741" s="3">
        <v>61</v>
      </c>
      <c r="B741" s="3">
        <v>32.96</v>
      </c>
    </row>
    <row r="742" spans="1:2" x14ac:dyDescent="0.25">
      <c r="A742" s="7">
        <v>16</v>
      </c>
      <c r="B742" s="7">
        <v>31.03</v>
      </c>
    </row>
    <row r="743" spans="1:2" x14ac:dyDescent="0.25">
      <c r="A743" s="3">
        <v>40</v>
      </c>
      <c r="B743" s="3">
        <v>3.78</v>
      </c>
    </row>
    <row r="744" spans="1:2" x14ac:dyDescent="0.25">
      <c r="A744" s="7">
        <v>48</v>
      </c>
      <c r="B744" s="7">
        <v>43.43</v>
      </c>
    </row>
    <row r="745" spans="1:2" x14ac:dyDescent="0.25">
      <c r="A745" s="3">
        <v>111</v>
      </c>
      <c r="B745" s="3">
        <v>34.5</v>
      </c>
    </row>
    <row r="746" spans="1:2" x14ac:dyDescent="0.25">
      <c r="A746" s="7">
        <v>73</v>
      </c>
      <c r="B746" s="7">
        <v>8.49</v>
      </c>
    </row>
    <row r="747" spans="1:2" x14ac:dyDescent="0.25">
      <c r="A747" s="3">
        <v>55</v>
      </c>
      <c r="B747" s="3">
        <v>21.96</v>
      </c>
    </row>
    <row r="748" spans="1:2" x14ac:dyDescent="0.25">
      <c r="A748" s="7">
        <v>21</v>
      </c>
      <c r="B748" s="7">
        <v>37.700000000000003</v>
      </c>
    </row>
    <row r="749" spans="1:2" x14ac:dyDescent="0.25">
      <c r="A749" s="3">
        <v>118</v>
      </c>
      <c r="B749" s="3">
        <v>49.85</v>
      </c>
    </row>
    <row r="750" spans="1:2" x14ac:dyDescent="0.25">
      <c r="A750" s="7">
        <v>19</v>
      </c>
      <c r="B750" s="7">
        <v>43.9</v>
      </c>
    </row>
    <row r="751" spans="1:2" x14ac:dyDescent="0.25">
      <c r="A751" s="3">
        <v>27</v>
      </c>
      <c r="B751" s="3">
        <v>21.44</v>
      </c>
    </row>
    <row r="752" spans="1:2" x14ac:dyDescent="0.25">
      <c r="A752" s="7">
        <v>16</v>
      </c>
      <c r="B752" s="7">
        <v>2.39</v>
      </c>
    </row>
    <row r="753" spans="1:2" x14ac:dyDescent="0.25">
      <c r="A753" s="3">
        <v>72</v>
      </c>
      <c r="B753" s="3">
        <v>17.98</v>
      </c>
    </row>
    <row r="754" spans="1:2" x14ac:dyDescent="0.25">
      <c r="A754" s="7">
        <v>92</v>
      </c>
      <c r="B754" s="7">
        <v>28.92</v>
      </c>
    </row>
    <row r="755" spans="1:2" x14ac:dyDescent="0.25">
      <c r="A755" s="3">
        <v>12</v>
      </c>
      <c r="B755" s="3">
        <v>12.92</v>
      </c>
    </row>
    <row r="756" spans="1:2" x14ac:dyDescent="0.25">
      <c r="A756" s="7">
        <v>116</v>
      </c>
      <c r="B756" s="7">
        <v>33.65</v>
      </c>
    </row>
    <row r="757" spans="1:2" x14ac:dyDescent="0.25">
      <c r="A757" s="3">
        <v>13</v>
      </c>
      <c r="B757" s="3">
        <v>7.98</v>
      </c>
    </row>
    <row r="758" spans="1:2" x14ac:dyDescent="0.25">
      <c r="A758" s="7">
        <v>17</v>
      </c>
      <c r="B758" s="7">
        <v>53.19</v>
      </c>
    </row>
    <row r="759" spans="1:2" x14ac:dyDescent="0.25">
      <c r="A759" s="3">
        <v>108</v>
      </c>
      <c r="B759" s="3">
        <v>2.5499999999999998</v>
      </c>
    </row>
    <row r="760" spans="1:2" x14ac:dyDescent="0.25">
      <c r="A760" s="7">
        <v>76</v>
      </c>
      <c r="B760" s="7">
        <v>35.380000000000003</v>
      </c>
    </row>
    <row r="761" spans="1:2" x14ac:dyDescent="0.25">
      <c r="A761" s="3">
        <v>12</v>
      </c>
      <c r="B761" s="3">
        <v>31.38</v>
      </c>
    </row>
    <row r="762" spans="1:2" x14ac:dyDescent="0.25">
      <c r="A762" s="7">
        <v>63</v>
      </c>
      <c r="B762" s="7">
        <v>6.12</v>
      </c>
    </row>
    <row r="763" spans="1:2" x14ac:dyDescent="0.25">
      <c r="A763" s="3">
        <v>48</v>
      </c>
      <c r="B763" s="3">
        <v>38.67</v>
      </c>
    </row>
    <row r="764" spans="1:2" x14ac:dyDescent="0.25">
      <c r="A764" s="7">
        <v>13</v>
      </c>
      <c r="B764" s="7">
        <v>38.270000000000003</v>
      </c>
    </row>
    <row r="765" spans="1:2" x14ac:dyDescent="0.25">
      <c r="A765" s="3">
        <v>83</v>
      </c>
      <c r="B765" s="3">
        <v>23.88</v>
      </c>
    </row>
    <row r="766" spans="1:2" x14ac:dyDescent="0.25">
      <c r="A766" s="7">
        <v>62</v>
      </c>
      <c r="B766" s="7">
        <v>53.1</v>
      </c>
    </row>
    <row r="767" spans="1:2" x14ac:dyDescent="0.25">
      <c r="A767" s="3">
        <v>17</v>
      </c>
      <c r="B767" s="3">
        <v>49.32</v>
      </c>
    </row>
    <row r="768" spans="1:2" x14ac:dyDescent="0.25">
      <c r="A768" s="7">
        <v>99</v>
      </c>
      <c r="B768" s="7">
        <v>30.1</v>
      </c>
    </row>
    <row r="769" spans="1:2" x14ac:dyDescent="0.25">
      <c r="A769" s="3">
        <v>118</v>
      </c>
      <c r="B769" s="3">
        <v>26.67</v>
      </c>
    </row>
    <row r="770" spans="1:2" x14ac:dyDescent="0.25">
      <c r="A770" s="7">
        <v>60</v>
      </c>
      <c r="B770" s="7">
        <v>7.43</v>
      </c>
    </row>
    <row r="771" spans="1:2" x14ac:dyDescent="0.25">
      <c r="A771" s="3">
        <v>111</v>
      </c>
      <c r="B771" s="3">
        <v>49.56</v>
      </c>
    </row>
    <row r="772" spans="1:2" x14ac:dyDescent="0.25">
      <c r="A772" s="7">
        <v>17</v>
      </c>
      <c r="B772" s="7">
        <v>44.24</v>
      </c>
    </row>
    <row r="773" spans="1:2" x14ac:dyDescent="0.25">
      <c r="A773" s="3">
        <v>98</v>
      </c>
      <c r="B773" s="3">
        <v>34.619999999999997</v>
      </c>
    </row>
    <row r="774" spans="1:2" x14ac:dyDescent="0.25">
      <c r="A774" s="7">
        <v>83</v>
      </c>
      <c r="B774" s="7">
        <v>15.37</v>
      </c>
    </row>
    <row r="775" spans="1:2" x14ac:dyDescent="0.25">
      <c r="A775" s="3">
        <v>25</v>
      </c>
      <c r="B775" s="3">
        <v>14.93</v>
      </c>
    </row>
    <row r="776" spans="1:2" x14ac:dyDescent="0.25">
      <c r="A776" s="7">
        <v>38</v>
      </c>
      <c r="B776" s="7">
        <v>2.92</v>
      </c>
    </row>
    <row r="777" spans="1:2" x14ac:dyDescent="0.25">
      <c r="A777" s="3">
        <v>90</v>
      </c>
      <c r="B777" s="3">
        <v>16.27</v>
      </c>
    </row>
    <row r="778" spans="1:2" x14ac:dyDescent="0.25">
      <c r="A778" s="7">
        <v>40</v>
      </c>
      <c r="B778" s="7">
        <v>19.86</v>
      </c>
    </row>
    <row r="779" spans="1:2" x14ac:dyDescent="0.25">
      <c r="A779" s="3">
        <v>40</v>
      </c>
      <c r="B779" s="3">
        <v>49.1</v>
      </c>
    </row>
    <row r="780" spans="1:2" x14ac:dyDescent="0.25">
      <c r="A780" s="7">
        <v>58</v>
      </c>
      <c r="B780" s="7">
        <v>9.11</v>
      </c>
    </row>
    <row r="781" spans="1:2" x14ac:dyDescent="0.25">
      <c r="A781" s="3">
        <v>21</v>
      </c>
      <c r="B781" s="3">
        <v>49.2</v>
      </c>
    </row>
    <row r="782" spans="1:2" x14ac:dyDescent="0.25">
      <c r="A782" s="7">
        <v>31</v>
      </c>
      <c r="B782" s="7">
        <v>8.49</v>
      </c>
    </row>
    <row r="783" spans="1:2" x14ac:dyDescent="0.25">
      <c r="A783" s="3">
        <v>16</v>
      </c>
      <c r="B783" s="3">
        <v>8.7799999999999994</v>
      </c>
    </row>
    <row r="784" spans="1:2" x14ac:dyDescent="0.25">
      <c r="A784" s="7">
        <v>37</v>
      </c>
      <c r="B784" s="7">
        <v>50.95</v>
      </c>
    </row>
    <row r="785" spans="1:2" x14ac:dyDescent="0.25">
      <c r="A785" s="3">
        <v>112</v>
      </c>
      <c r="B785" s="3">
        <v>8.18</v>
      </c>
    </row>
    <row r="786" spans="1:2" x14ac:dyDescent="0.25">
      <c r="A786" s="7">
        <v>20</v>
      </c>
      <c r="B786" s="7">
        <v>53.14</v>
      </c>
    </row>
    <row r="787" spans="1:2" x14ac:dyDescent="0.25">
      <c r="A787" s="3">
        <v>47</v>
      </c>
      <c r="B787" s="3">
        <v>38.090000000000003</v>
      </c>
    </row>
    <row r="788" spans="1:2" x14ac:dyDescent="0.25">
      <c r="A788" s="7">
        <v>103</v>
      </c>
      <c r="B788" s="7">
        <v>10.6</v>
      </c>
    </row>
    <row r="789" spans="1:2" x14ac:dyDescent="0.25">
      <c r="A789" s="3">
        <v>76</v>
      </c>
      <c r="B789" s="3">
        <v>8.27</v>
      </c>
    </row>
    <row r="790" spans="1:2" x14ac:dyDescent="0.25">
      <c r="A790" s="7">
        <v>23</v>
      </c>
      <c r="B790" s="7">
        <v>5.73</v>
      </c>
    </row>
    <row r="791" spans="1:2" x14ac:dyDescent="0.25">
      <c r="A791" s="3">
        <v>33</v>
      </c>
      <c r="B791" s="3">
        <v>11.24</v>
      </c>
    </row>
    <row r="792" spans="1:2" x14ac:dyDescent="0.25">
      <c r="A792" s="7">
        <v>61</v>
      </c>
      <c r="B792" s="7">
        <v>27.73</v>
      </c>
    </row>
    <row r="793" spans="1:2" x14ac:dyDescent="0.25">
      <c r="A793" s="3">
        <v>105</v>
      </c>
      <c r="B793" s="3">
        <v>54.81</v>
      </c>
    </row>
    <row r="794" spans="1:2" x14ac:dyDescent="0.25">
      <c r="A794" s="7">
        <v>16</v>
      </c>
      <c r="B794" s="7">
        <v>43.97</v>
      </c>
    </row>
    <row r="795" spans="1:2" x14ac:dyDescent="0.25">
      <c r="A795" s="3">
        <v>78</v>
      </c>
      <c r="B795" s="3">
        <v>20.03</v>
      </c>
    </row>
    <row r="796" spans="1:2" x14ac:dyDescent="0.25">
      <c r="A796" s="7">
        <v>12</v>
      </c>
      <c r="B796" s="7">
        <v>51.48</v>
      </c>
    </row>
    <row r="797" spans="1:2" x14ac:dyDescent="0.25">
      <c r="A797" s="3">
        <v>47</v>
      </c>
      <c r="B797" s="3">
        <v>53.5</v>
      </c>
    </row>
    <row r="798" spans="1:2" x14ac:dyDescent="0.25">
      <c r="A798" s="7">
        <v>24</v>
      </c>
      <c r="B798" s="7">
        <v>44.71</v>
      </c>
    </row>
    <row r="799" spans="1:2" x14ac:dyDescent="0.25">
      <c r="A799" s="3">
        <v>60</v>
      </c>
      <c r="B799" s="3">
        <v>59.9</v>
      </c>
    </row>
    <row r="800" spans="1:2" x14ac:dyDescent="0.25">
      <c r="A800" s="7">
        <v>22</v>
      </c>
      <c r="B800" s="7">
        <v>44.49</v>
      </c>
    </row>
    <row r="801" spans="1:2" x14ac:dyDescent="0.25">
      <c r="A801" s="3">
        <v>68</v>
      </c>
      <c r="B801" s="3">
        <v>41.24</v>
      </c>
    </row>
    <row r="802" spans="1:2" x14ac:dyDescent="0.25">
      <c r="A802" s="7">
        <v>89</v>
      </c>
      <c r="B802" s="7">
        <v>59.46</v>
      </c>
    </row>
    <row r="803" spans="1:2" x14ac:dyDescent="0.25">
      <c r="A803" s="3">
        <v>72</v>
      </c>
      <c r="B803" s="3">
        <v>26.48</v>
      </c>
    </row>
    <row r="804" spans="1:2" x14ac:dyDescent="0.25">
      <c r="A804" s="7">
        <v>10</v>
      </c>
      <c r="B804" s="7">
        <v>14.48</v>
      </c>
    </row>
    <row r="805" spans="1:2" x14ac:dyDescent="0.25">
      <c r="A805" s="3">
        <v>87</v>
      </c>
      <c r="B805" s="3">
        <v>59.16</v>
      </c>
    </row>
    <row r="806" spans="1:2" x14ac:dyDescent="0.25">
      <c r="A806" s="7">
        <v>72</v>
      </c>
      <c r="B806" s="7">
        <v>9.08</v>
      </c>
    </row>
    <row r="807" spans="1:2" x14ac:dyDescent="0.25">
      <c r="A807" s="3">
        <v>89</v>
      </c>
      <c r="B807" s="3">
        <v>14.41</v>
      </c>
    </row>
    <row r="808" spans="1:2" x14ac:dyDescent="0.25">
      <c r="A808" s="7">
        <v>16</v>
      </c>
      <c r="B808" s="7">
        <v>36.4</v>
      </c>
    </row>
    <row r="809" spans="1:2" x14ac:dyDescent="0.25">
      <c r="A809" s="3">
        <v>85</v>
      </c>
      <c r="B809" s="3">
        <v>38.83</v>
      </c>
    </row>
    <row r="810" spans="1:2" x14ac:dyDescent="0.25">
      <c r="A810" s="7">
        <v>72</v>
      </c>
      <c r="B810" s="7">
        <v>4.76</v>
      </c>
    </row>
    <row r="811" spans="1:2" x14ac:dyDescent="0.25">
      <c r="A811" s="3">
        <v>20</v>
      </c>
      <c r="B811" s="3">
        <v>12.19</v>
      </c>
    </row>
    <row r="812" spans="1:2" x14ac:dyDescent="0.25">
      <c r="A812" s="7">
        <v>34</v>
      </c>
      <c r="B812" s="7">
        <v>5.2</v>
      </c>
    </row>
    <row r="813" spans="1:2" x14ac:dyDescent="0.25">
      <c r="A813" s="3">
        <v>21</v>
      </c>
      <c r="B813" s="3">
        <v>53.62</v>
      </c>
    </row>
    <row r="814" spans="1:2" x14ac:dyDescent="0.25">
      <c r="A814" s="7">
        <v>65</v>
      </c>
      <c r="B814" s="7">
        <v>36.869999999999997</v>
      </c>
    </row>
    <row r="815" spans="1:2" x14ac:dyDescent="0.25">
      <c r="A815" s="3">
        <v>92</v>
      </c>
      <c r="B815" s="3">
        <v>39.369999999999997</v>
      </c>
    </row>
    <row r="816" spans="1:2" x14ac:dyDescent="0.25">
      <c r="A816" s="7">
        <v>23</v>
      </c>
      <c r="B816" s="7">
        <v>26.27</v>
      </c>
    </row>
    <row r="817" spans="1:2" x14ac:dyDescent="0.25">
      <c r="A817" s="3">
        <v>76</v>
      </c>
      <c r="B817" s="3">
        <v>35.72</v>
      </c>
    </row>
    <row r="818" spans="1:2" x14ac:dyDescent="0.25">
      <c r="A818" s="7">
        <v>78</v>
      </c>
      <c r="B818" s="7">
        <v>37.79</v>
      </c>
    </row>
    <row r="819" spans="1:2" x14ac:dyDescent="0.25">
      <c r="A819" s="3">
        <v>57</v>
      </c>
      <c r="B819" s="3">
        <v>34.68</v>
      </c>
    </row>
    <row r="820" spans="1:2" x14ac:dyDescent="0.25">
      <c r="A820" s="7">
        <v>35</v>
      </c>
      <c r="B820" s="7">
        <v>57.47</v>
      </c>
    </row>
    <row r="821" spans="1:2" x14ac:dyDescent="0.25">
      <c r="A821" s="3">
        <v>85</v>
      </c>
      <c r="B821" s="3">
        <v>8.2899999999999991</v>
      </c>
    </row>
    <row r="822" spans="1:2" x14ac:dyDescent="0.25">
      <c r="A822" s="7">
        <v>20</v>
      </c>
      <c r="B822" s="7">
        <v>15.59</v>
      </c>
    </row>
    <row r="823" spans="1:2" x14ac:dyDescent="0.25">
      <c r="A823" s="3">
        <v>31</v>
      </c>
      <c r="B823" s="3">
        <v>17.64</v>
      </c>
    </row>
    <row r="824" spans="1:2" x14ac:dyDescent="0.25">
      <c r="A824" s="7">
        <v>24</v>
      </c>
      <c r="B824" s="7">
        <v>11.91</v>
      </c>
    </row>
    <row r="825" spans="1:2" x14ac:dyDescent="0.25">
      <c r="A825" s="3">
        <v>114</v>
      </c>
      <c r="B825" s="3">
        <v>8.7799999999999994</v>
      </c>
    </row>
    <row r="826" spans="1:2" x14ac:dyDescent="0.25">
      <c r="A826" s="7">
        <v>77</v>
      </c>
      <c r="B826" s="7">
        <v>28.67</v>
      </c>
    </row>
    <row r="827" spans="1:2" x14ac:dyDescent="0.25">
      <c r="A827" s="3">
        <v>66</v>
      </c>
      <c r="B827" s="3">
        <v>23.32</v>
      </c>
    </row>
    <row r="828" spans="1:2" x14ac:dyDescent="0.25">
      <c r="A828" s="7">
        <v>71</v>
      </c>
      <c r="B828" s="7">
        <v>8.51</v>
      </c>
    </row>
    <row r="829" spans="1:2" x14ac:dyDescent="0.25">
      <c r="A829" s="3">
        <v>53</v>
      </c>
      <c r="B829" s="3">
        <v>11.54</v>
      </c>
    </row>
    <row r="830" spans="1:2" x14ac:dyDescent="0.25">
      <c r="A830" s="7">
        <v>25</v>
      </c>
      <c r="B830" s="7">
        <v>53</v>
      </c>
    </row>
    <row r="831" spans="1:2" x14ac:dyDescent="0.25">
      <c r="A831" s="3">
        <v>38</v>
      </c>
      <c r="B831" s="3">
        <v>4.29</v>
      </c>
    </row>
    <row r="832" spans="1:2" x14ac:dyDescent="0.25">
      <c r="A832" s="7">
        <v>79</v>
      </c>
      <c r="B832" s="7">
        <v>29.78</v>
      </c>
    </row>
    <row r="833" spans="1:2" x14ac:dyDescent="0.25">
      <c r="A833" s="3">
        <v>83</v>
      </c>
      <c r="B833" s="3">
        <v>33.159999999999997</v>
      </c>
    </row>
    <row r="834" spans="1:2" x14ac:dyDescent="0.25">
      <c r="A834" s="7">
        <v>22</v>
      </c>
      <c r="B834" s="7">
        <v>36.89</v>
      </c>
    </row>
    <row r="835" spans="1:2" x14ac:dyDescent="0.25">
      <c r="A835" s="3">
        <v>41</v>
      </c>
      <c r="B835" s="3">
        <v>58.29</v>
      </c>
    </row>
    <row r="836" spans="1:2" x14ac:dyDescent="0.25">
      <c r="A836" s="7">
        <v>104</v>
      </c>
      <c r="B836" s="7">
        <v>27.57</v>
      </c>
    </row>
    <row r="837" spans="1:2" x14ac:dyDescent="0.25">
      <c r="A837" s="3">
        <v>106</v>
      </c>
      <c r="B837" s="3">
        <v>38.53</v>
      </c>
    </row>
    <row r="838" spans="1:2" x14ac:dyDescent="0.25">
      <c r="A838" s="7">
        <v>105</v>
      </c>
      <c r="B838" s="7">
        <v>22.43</v>
      </c>
    </row>
    <row r="839" spans="1:2" x14ac:dyDescent="0.25">
      <c r="A839" s="3">
        <v>110</v>
      </c>
      <c r="B839" s="3">
        <v>42.61</v>
      </c>
    </row>
    <row r="840" spans="1:2" x14ac:dyDescent="0.25">
      <c r="A840" s="7">
        <v>29</v>
      </c>
      <c r="B840" s="7">
        <v>41.06</v>
      </c>
    </row>
    <row r="841" spans="1:2" x14ac:dyDescent="0.25">
      <c r="A841" s="3">
        <v>21</v>
      </c>
      <c r="B841" s="3">
        <v>34.43</v>
      </c>
    </row>
    <row r="842" spans="1:2" x14ac:dyDescent="0.25">
      <c r="A842" s="7">
        <v>30</v>
      </c>
      <c r="B842" s="7">
        <v>31.06</v>
      </c>
    </row>
    <row r="843" spans="1:2" x14ac:dyDescent="0.25">
      <c r="A843" s="3">
        <v>57</v>
      </c>
      <c r="B843" s="3">
        <v>28.98</v>
      </c>
    </row>
    <row r="844" spans="1:2" x14ac:dyDescent="0.25">
      <c r="A844" s="7">
        <v>47</v>
      </c>
      <c r="B844" s="7">
        <v>58.69</v>
      </c>
    </row>
    <row r="845" spans="1:2" x14ac:dyDescent="0.25">
      <c r="A845" s="3">
        <v>73</v>
      </c>
      <c r="B845" s="3">
        <v>59.45</v>
      </c>
    </row>
    <row r="846" spans="1:2" x14ac:dyDescent="0.25">
      <c r="A846" s="7">
        <v>73</v>
      </c>
      <c r="B846" s="7">
        <v>14.27</v>
      </c>
    </row>
    <row r="847" spans="1:2" x14ac:dyDescent="0.25">
      <c r="A847" s="3">
        <v>32</v>
      </c>
      <c r="B847" s="3">
        <v>53.48</v>
      </c>
    </row>
    <row r="848" spans="1:2" x14ac:dyDescent="0.25">
      <c r="A848" s="7">
        <v>98</v>
      </c>
      <c r="B848" s="7">
        <v>48.65</v>
      </c>
    </row>
    <row r="849" spans="1:2" x14ac:dyDescent="0.25">
      <c r="A849" s="3">
        <v>12</v>
      </c>
      <c r="B849" s="3">
        <v>8.25</v>
      </c>
    </row>
    <row r="850" spans="1:2" x14ac:dyDescent="0.25">
      <c r="A850" s="7">
        <v>81</v>
      </c>
      <c r="B850" s="7">
        <v>59.83</v>
      </c>
    </row>
    <row r="851" spans="1:2" x14ac:dyDescent="0.25">
      <c r="A851" s="3">
        <v>72</v>
      </c>
      <c r="B851" s="3">
        <v>49.11</v>
      </c>
    </row>
    <row r="852" spans="1:2" x14ac:dyDescent="0.25">
      <c r="A852" s="7">
        <v>28</v>
      </c>
      <c r="B852" s="7">
        <v>35.83</v>
      </c>
    </row>
    <row r="853" spans="1:2" x14ac:dyDescent="0.25">
      <c r="A853" s="3">
        <v>53</v>
      </c>
      <c r="B853" s="3">
        <v>40.06</v>
      </c>
    </row>
    <row r="854" spans="1:2" x14ac:dyDescent="0.25">
      <c r="A854" s="7">
        <v>75</v>
      </c>
      <c r="B854" s="7">
        <v>49.17</v>
      </c>
    </row>
    <row r="855" spans="1:2" x14ac:dyDescent="0.25">
      <c r="A855" s="3">
        <v>50</v>
      </c>
      <c r="B855" s="3">
        <v>44.61</v>
      </c>
    </row>
    <row r="856" spans="1:2" x14ac:dyDescent="0.25">
      <c r="A856" s="7">
        <v>71</v>
      </c>
      <c r="B856" s="7">
        <v>3.79</v>
      </c>
    </row>
    <row r="857" spans="1:2" x14ac:dyDescent="0.25">
      <c r="A857" s="3">
        <v>15</v>
      </c>
      <c r="B857" s="3">
        <v>10.91</v>
      </c>
    </row>
    <row r="858" spans="1:2" x14ac:dyDescent="0.25">
      <c r="A858" s="7">
        <v>40</v>
      </c>
      <c r="B858" s="7">
        <v>16.760000000000002</v>
      </c>
    </row>
    <row r="859" spans="1:2" x14ac:dyDescent="0.25">
      <c r="A859" s="3">
        <v>81</v>
      </c>
      <c r="B859" s="3">
        <v>31.06</v>
      </c>
    </row>
    <row r="860" spans="1:2" x14ac:dyDescent="0.25">
      <c r="A860" s="7">
        <v>119</v>
      </c>
      <c r="B860" s="7">
        <v>31.09</v>
      </c>
    </row>
    <row r="861" spans="1:2" x14ac:dyDescent="0.25">
      <c r="A861" s="3">
        <v>44</v>
      </c>
      <c r="B861" s="3">
        <v>4.41</v>
      </c>
    </row>
    <row r="862" spans="1:2" x14ac:dyDescent="0.25">
      <c r="A862" s="7">
        <v>102</v>
      </c>
      <c r="B862" s="7">
        <v>28.65</v>
      </c>
    </row>
    <row r="863" spans="1:2" x14ac:dyDescent="0.25">
      <c r="A863" s="3">
        <v>51</v>
      </c>
      <c r="B863" s="3">
        <v>45</v>
      </c>
    </row>
    <row r="864" spans="1:2" x14ac:dyDescent="0.25">
      <c r="A864" s="7">
        <v>87</v>
      </c>
      <c r="B864" s="7">
        <v>28.36</v>
      </c>
    </row>
    <row r="865" spans="1:2" x14ac:dyDescent="0.25">
      <c r="A865" s="3">
        <v>11</v>
      </c>
      <c r="B865" s="3">
        <v>3.27</v>
      </c>
    </row>
    <row r="866" spans="1:2" x14ac:dyDescent="0.25">
      <c r="A866" s="7">
        <v>99</v>
      </c>
      <c r="B866" s="7">
        <v>4.1399999999999997</v>
      </c>
    </row>
    <row r="867" spans="1:2" x14ac:dyDescent="0.25">
      <c r="A867" s="3">
        <v>33</v>
      </c>
      <c r="B867" s="3">
        <v>5.27</v>
      </c>
    </row>
    <row r="868" spans="1:2" x14ac:dyDescent="0.25">
      <c r="A868" s="7">
        <v>15</v>
      </c>
      <c r="B868" s="7">
        <v>19.07</v>
      </c>
    </row>
    <row r="869" spans="1:2" x14ac:dyDescent="0.25">
      <c r="A869" s="3">
        <v>66</v>
      </c>
      <c r="B869" s="3">
        <v>41.38</v>
      </c>
    </row>
    <row r="870" spans="1:2" x14ac:dyDescent="0.25">
      <c r="A870" s="7">
        <v>22</v>
      </c>
      <c r="B870" s="7">
        <v>6.8</v>
      </c>
    </row>
    <row r="871" spans="1:2" x14ac:dyDescent="0.25">
      <c r="A871" s="3">
        <v>71</v>
      </c>
      <c r="B871" s="3">
        <v>5.65</v>
      </c>
    </row>
    <row r="872" spans="1:2" x14ac:dyDescent="0.25">
      <c r="A872" s="7">
        <v>112</v>
      </c>
      <c r="B872" s="7">
        <v>4.6399999999999997</v>
      </c>
    </row>
    <row r="873" spans="1:2" x14ac:dyDescent="0.25">
      <c r="A873" s="3">
        <v>33</v>
      </c>
      <c r="B873" s="3">
        <v>8.98</v>
      </c>
    </row>
    <row r="874" spans="1:2" x14ac:dyDescent="0.25">
      <c r="A874" s="7">
        <v>54</v>
      </c>
      <c r="B874" s="7">
        <v>14.91</v>
      </c>
    </row>
    <row r="875" spans="1:2" x14ac:dyDescent="0.25">
      <c r="A875" s="3">
        <v>74</v>
      </c>
      <c r="B875" s="3">
        <v>38.979999999999997</v>
      </c>
    </row>
    <row r="876" spans="1:2" x14ac:dyDescent="0.25">
      <c r="A876" s="7">
        <v>93</v>
      </c>
      <c r="B876" s="7">
        <v>24.57</v>
      </c>
    </row>
    <row r="877" spans="1:2" x14ac:dyDescent="0.25">
      <c r="A877" s="3">
        <v>100</v>
      </c>
      <c r="B877" s="3">
        <v>17.38</v>
      </c>
    </row>
    <row r="878" spans="1:2" x14ac:dyDescent="0.25">
      <c r="A878" s="7">
        <v>68</v>
      </c>
      <c r="B878" s="7">
        <v>43.55</v>
      </c>
    </row>
    <row r="879" spans="1:2" x14ac:dyDescent="0.25">
      <c r="A879" s="3">
        <v>64</v>
      </c>
      <c r="B879" s="3">
        <v>7.95</v>
      </c>
    </row>
    <row r="880" spans="1:2" x14ac:dyDescent="0.25">
      <c r="A880" s="7">
        <v>26</v>
      </c>
      <c r="B880" s="7">
        <v>3.49</v>
      </c>
    </row>
    <row r="881" spans="1:2" x14ac:dyDescent="0.25">
      <c r="A881" s="3">
        <v>21</v>
      </c>
      <c r="B881" s="3">
        <v>13.59</v>
      </c>
    </row>
    <row r="882" spans="1:2" x14ac:dyDescent="0.25">
      <c r="A882" s="7">
        <v>43</v>
      </c>
      <c r="B882" s="7">
        <v>24.1</v>
      </c>
    </row>
    <row r="883" spans="1:2" x14ac:dyDescent="0.25">
      <c r="A883" s="3">
        <v>35</v>
      </c>
      <c r="B883" s="3">
        <v>18.34</v>
      </c>
    </row>
    <row r="884" spans="1:2" x14ac:dyDescent="0.25">
      <c r="A884" s="7">
        <v>63</v>
      </c>
      <c r="B884" s="7">
        <v>26.81</v>
      </c>
    </row>
    <row r="885" spans="1:2" x14ac:dyDescent="0.25">
      <c r="A885" s="3">
        <v>119</v>
      </c>
      <c r="B885" s="3">
        <v>11.16</v>
      </c>
    </row>
    <row r="886" spans="1:2" x14ac:dyDescent="0.25">
      <c r="A886" s="7">
        <v>18</v>
      </c>
      <c r="B886" s="7">
        <v>19.04</v>
      </c>
    </row>
    <row r="887" spans="1:2" x14ac:dyDescent="0.25">
      <c r="A887" s="3">
        <v>114</v>
      </c>
      <c r="B887" s="3">
        <v>54.34</v>
      </c>
    </row>
    <row r="888" spans="1:2" x14ac:dyDescent="0.25">
      <c r="A888" s="7">
        <v>117</v>
      </c>
      <c r="B888" s="7">
        <v>47.42</v>
      </c>
    </row>
    <row r="889" spans="1:2" x14ac:dyDescent="0.25">
      <c r="A889" s="3">
        <v>15</v>
      </c>
      <c r="B889" s="3">
        <v>45.33</v>
      </c>
    </row>
    <row r="890" spans="1:2" x14ac:dyDescent="0.25">
      <c r="A890" s="7">
        <v>49</v>
      </c>
      <c r="B890" s="7">
        <v>57.86</v>
      </c>
    </row>
    <row r="891" spans="1:2" x14ac:dyDescent="0.25">
      <c r="A891" s="3">
        <v>79</v>
      </c>
      <c r="B891" s="3">
        <v>16.059999999999999</v>
      </c>
    </row>
    <row r="892" spans="1:2" x14ac:dyDescent="0.25">
      <c r="A892" s="7">
        <v>85</v>
      </c>
      <c r="B892" s="7">
        <v>38.520000000000003</v>
      </c>
    </row>
    <row r="893" spans="1:2" x14ac:dyDescent="0.25">
      <c r="A893" s="3">
        <v>62</v>
      </c>
      <c r="B893" s="3">
        <v>27.69</v>
      </c>
    </row>
    <row r="894" spans="1:2" x14ac:dyDescent="0.25">
      <c r="A894" s="7">
        <v>96</v>
      </c>
      <c r="B894" s="7">
        <v>31.72</v>
      </c>
    </row>
    <row r="895" spans="1:2" x14ac:dyDescent="0.25">
      <c r="A895" s="3">
        <v>42</v>
      </c>
      <c r="B895" s="3">
        <v>44.05</v>
      </c>
    </row>
    <row r="896" spans="1:2" x14ac:dyDescent="0.25">
      <c r="A896" s="7">
        <v>37</v>
      </c>
      <c r="B896" s="7">
        <v>23.28</v>
      </c>
    </row>
    <row r="897" spans="1:2" x14ac:dyDescent="0.25">
      <c r="A897" s="3">
        <v>74</v>
      </c>
      <c r="B897" s="3">
        <v>37.229999999999997</v>
      </c>
    </row>
    <row r="898" spans="1:2" x14ac:dyDescent="0.25">
      <c r="A898" s="7">
        <v>17</v>
      </c>
      <c r="B898" s="7">
        <v>26.09</v>
      </c>
    </row>
    <row r="899" spans="1:2" x14ac:dyDescent="0.25">
      <c r="A899" s="3">
        <v>103</v>
      </c>
      <c r="B899" s="3">
        <v>43.18</v>
      </c>
    </row>
    <row r="900" spans="1:2" x14ac:dyDescent="0.25">
      <c r="A900" s="7">
        <v>89</v>
      </c>
      <c r="B900" s="7">
        <v>18.11</v>
      </c>
    </row>
    <row r="901" spans="1:2" x14ac:dyDescent="0.25">
      <c r="A901" s="3">
        <v>19</v>
      </c>
      <c r="B901" s="3">
        <v>43.21</v>
      </c>
    </row>
    <row r="902" spans="1:2" x14ac:dyDescent="0.25">
      <c r="A902" s="7">
        <v>13</v>
      </c>
      <c r="B902" s="7">
        <v>39.07</v>
      </c>
    </row>
    <row r="903" spans="1:2" x14ac:dyDescent="0.25">
      <c r="A903" s="3">
        <v>89</v>
      </c>
      <c r="B903" s="3">
        <v>6.85</v>
      </c>
    </row>
    <row r="904" spans="1:2" x14ac:dyDescent="0.25">
      <c r="A904" s="7">
        <v>115</v>
      </c>
      <c r="B904" s="7">
        <v>51.39</v>
      </c>
    </row>
    <row r="905" spans="1:2" x14ac:dyDescent="0.25">
      <c r="A905" s="3">
        <v>10</v>
      </c>
      <c r="B905" s="3">
        <v>18.5</v>
      </c>
    </row>
    <row r="906" spans="1:2" x14ac:dyDescent="0.25">
      <c r="A906" s="7">
        <v>91</v>
      </c>
      <c r="B906" s="7">
        <v>41.76</v>
      </c>
    </row>
    <row r="907" spans="1:2" x14ac:dyDescent="0.25">
      <c r="A907" s="3">
        <v>60</v>
      </c>
      <c r="B907" s="3">
        <v>6.47</v>
      </c>
    </row>
    <row r="908" spans="1:2" x14ac:dyDescent="0.25">
      <c r="A908" s="7">
        <v>27</v>
      </c>
      <c r="B908" s="7">
        <v>22.47</v>
      </c>
    </row>
    <row r="909" spans="1:2" x14ac:dyDescent="0.25">
      <c r="A909" s="3">
        <v>54</v>
      </c>
      <c r="B909" s="3">
        <v>48.96</v>
      </c>
    </row>
    <row r="910" spans="1:2" x14ac:dyDescent="0.25">
      <c r="A910" s="7">
        <v>31</v>
      </c>
      <c r="B910" s="7">
        <v>29.01</v>
      </c>
    </row>
    <row r="911" spans="1:2" x14ac:dyDescent="0.25">
      <c r="A911" s="3">
        <v>55</v>
      </c>
      <c r="B911" s="3">
        <v>37.200000000000003</v>
      </c>
    </row>
    <row r="912" spans="1:2" x14ac:dyDescent="0.25">
      <c r="A912" s="7">
        <v>57</v>
      </c>
      <c r="B912" s="7">
        <v>30.58</v>
      </c>
    </row>
    <row r="913" spans="1:2" x14ac:dyDescent="0.25">
      <c r="A913" s="3">
        <v>83</v>
      </c>
      <c r="B913" s="3">
        <v>31.02</v>
      </c>
    </row>
    <row r="914" spans="1:2" x14ac:dyDescent="0.25">
      <c r="A914" s="7">
        <v>85</v>
      </c>
      <c r="B914" s="7">
        <v>38.69</v>
      </c>
    </row>
    <row r="915" spans="1:2" x14ac:dyDescent="0.25">
      <c r="A915" s="3">
        <v>52</v>
      </c>
      <c r="B915" s="3">
        <v>43.6</v>
      </c>
    </row>
    <row r="916" spans="1:2" x14ac:dyDescent="0.25">
      <c r="A916" s="7">
        <v>10</v>
      </c>
      <c r="B916" s="7">
        <v>42.02</v>
      </c>
    </row>
    <row r="917" spans="1:2" x14ac:dyDescent="0.25">
      <c r="A917" s="3">
        <v>100</v>
      </c>
      <c r="B917" s="3">
        <v>19.010000000000002</v>
      </c>
    </row>
    <row r="918" spans="1:2" x14ac:dyDescent="0.25">
      <c r="A918" s="7">
        <v>19</v>
      </c>
      <c r="B918" s="7">
        <v>11.62</v>
      </c>
    </row>
    <row r="919" spans="1:2" x14ac:dyDescent="0.25">
      <c r="A919" s="3">
        <v>61</v>
      </c>
      <c r="B919" s="3">
        <v>5.81</v>
      </c>
    </row>
    <row r="920" spans="1:2" x14ac:dyDescent="0.25">
      <c r="A920" s="7">
        <v>28</v>
      </c>
      <c r="B920" s="7">
        <v>45.23</v>
      </c>
    </row>
    <row r="921" spans="1:2" x14ac:dyDescent="0.25">
      <c r="A921" s="3">
        <v>103</v>
      </c>
      <c r="B921" s="3">
        <v>29.99</v>
      </c>
    </row>
    <row r="922" spans="1:2" x14ac:dyDescent="0.25">
      <c r="A922" s="7">
        <v>112</v>
      </c>
      <c r="B922" s="7">
        <v>5.52</v>
      </c>
    </row>
    <row r="923" spans="1:2" x14ac:dyDescent="0.25">
      <c r="A923" s="3">
        <v>57</v>
      </c>
      <c r="B923" s="3">
        <v>7.31</v>
      </c>
    </row>
    <row r="924" spans="1:2" x14ac:dyDescent="0.25">
      <c r="A924" s="7">
        <v>56</v>
      </c>
      <c r="B924" s="7">
        <v>49.89</v>
      </c>
    </row>
    <row r="925" spans="1:2" x14ac:dyDescent="0.25">
      <c r="A925" s="3">
        <v>24</v>
      </c>
      <c r="B925" s="3">
        <v>3.28</v>
      </c>
    </row>
    <row r="926" spans="1:2" x14ac:dyDescent="0.25">
      <c r="A926" s="7">
        <v>78</v>
      </c>
      <c r="B926" s="7">
        <v>3.51</v>
      </c>
    </row>
    <row r="927" spans="1:2" x14ac:dyDescent="0.25">
      <c r="A927" s="3">
        <v>91</v>
      </c>
      <c r="B927" s="3">
        <v>23.57</v>
      </c>
    </row>
    <row r="928" spans="1:2" x14ac:dyDescent="0.25">
      <c r="A928" s="7">
        <v>35</v>
      </c>
      <c r="B928" s="7">
        <v>27.95</v>
      </c>
    </row>
    <row r="929" spans="1:2" x14ac:dyDescent="0.25">
      <c r="A929" s="3">
        <v>99</v>
      </c>
      <c r="B929" s="3">
        <v>31.76</v>
      </c>
    </row>
    <row r="930" spans="1:2" x14ac:dyDescent="0.25">
      <c r="A930" s="7">
        <v>64</v>
      </c>
      <c r="B930" s="7">
        <v>53.43</v>
      </c>
    </row>
    <row r="931" spans="1:2" x14ac:dyDescent="0.25">
      <c r="A931" s="3">
        <v>18</v>
      </c>
      <c r="B931" s="3">
        <v>55.26</v>
      </c>
    </row>
    <row r="932" spans="1:2" x14ac:dyDescent="0.25">
      <c r="A932" s="7">
        <v>30</v>
      </c>
      <c r="B932" s="7">
        <v>20.9</v>
      </c>
    </row>
    <row r="933" spans="1:2" x14ac:dyDescent="0.25">
      <c r="A933" s="3">
        <v>113</v>
      </c>
      <c r="B933" s="3">
        <v>21.65</v>
      </c>
    </row>
    <row r="934" spans="1:2" x14ac:dyDescent="0.25">
      <c r="A934" s="7">
        <v>52</v>
      </c>
      <c r="B934" s="7">
        <v>55.4</v>
      </c>
    </row>
    <row r="935" spans="1:2" x14ac:dyDescent="0.25">
      <c r="A935" s="3">
        <v>36</v>
      </c>
      <c r="B935" s="3">
        <v>44.79</v>
      </c>
    </row>
    <row r="936" spans="1:2" x14ac:dyDescent="0.25">
      <c r="A936" s="7">
        <v>37</v>
      </c>
      <c r="B936" s="7">
        <v>40.78</v>
      </c>
    </row>
    <row r="937" spans="1:2" x14ac:dyDescent="0.25">
      <c r="A937" s="3">
        <v>32</v>
      </c>
      <c r="B937" s="3">
        <v>6.43</v>
      </c>
    </row>
    <row r="938" spans="1:2" x14ac:dyDescent="0.25">
      <c r="A938" s="7">
        <v>64</v>
      </c>
      <c r="B938" s="7">
        <v>2.09</v>
      </c>
    </row>
    <row r="939" spans="1:2" x14ac:dyDescent="0.25">
      <c r="A939" s="3">
        <v>15</v>
      </c>
      <c r="B939" s="3">
        <v>37.380000000000003</v>
      </c>
    </row>
    <row r="940" spans="1:2" x14ac:dyDescent="0.25">
      <c r="A940" s="7">
        <v>75</v>
      </c>
      <c r="B940" s="7">
        <v>4.18</v>
      </c>
    </row>
    <row r="941" spans="1:2" x14ac:dyDescent="0.25">
      <c r="A941" s="3">
        <v>28</v>
      </c>
      <c r="B941" s="3">
        <v>13.39</v>
      </c>
    </row>
    <row r="942" spans="1:2" x14ac:dyDescent="0.25">
      <c r="A942" s="7">
        <v>24</v>
      </c>
      <c r="B942" s="7">
        <v>57.32</v>
      </c>
    </row>
    <row r="943" spans="1:2" x14ac:dyDescent="0.25">
      <c r="A943" s="3">
        <v>94</v>
      </c>
      <c r="B943" s="3">
        <v>46.04</v>
      </c>
    </row>
    <row r="944" spans="1:2" x14ac:dyDescent="0.25">
      <c r="A944" s="7">
        <v>100</v>
      </c>
      <c r="B944" s="7">
        <v>12.37</v>
      </c>
    </row>
    <row r="945" spans="1:2" x14ac:dyDescent="0.25">
      <c r="A945" s="3">
        <v>62</v>
      </c>
      <c r="B945" s="3">
        <v>3.61</v>
      </c>
    </row>
    <row r="946" spans="1:2" x14ac:dyDescent="0.25">
      <c r="A946" s="7">
        <v>113</v>
      </c>
      <c r="B946" s="7">
        <v>57.77</v>
      </c>
    </row>
    <row r="947" spans="1:2" x14ac:dyDescent="0.25">
      <c r="A947" s="3">
        <v>49</v>
      </c>
      <c r="B947" s="3">
        <v>25.96</v>
      </c>
    </row>
    <row r="948" spans="1:2" x14ac:dyDescent="0.25">
      <c r="A948" s="7">
        <v>74</v>
      </c>
      <c r="B948" s="7">
        <v>51.02</v>
      </c>
    </row>
    <row r="949" spans="1:2" x14ac:dyDescent="0.25">
      <c r="A949" s="3">
        <v>118</v>
      </c>
      <c r="B949" s="3">
        <v>39.049999999999997</v>
      </c>
    </row>
    <row r="950" spans="1:2" x14ac:dyDescent="0.25">
      <c r="A950" s="7">
        <v>105</v>
      </c>
      <c r="B950" s="7">
        <v>48.63</v>
      </c>
    </row>
    <row r="951" spans="1:2" x14ac:dyDescent="0.25">
      <c r="A951" s="3">
        <v>104</v>
      </c>
      <c r="B951" s="3">
        <v>54.31</v>
      </c>
    </row>
    <row r="952" spans="1:2" x14ac:dyDescent="0.25">
      <c r="A952" s="7">
        <v>87</v>
      </c>
      <c r="B952" s="7">
        <v>36.76</v>
      </c>
    </row>
    <row r="953" spans="1:2" x14ac:dyDescent="0.25">
      <c r="A953" s="3">
        <v>46</v>
      </c>
      <c r="B953" s="3">
        <v>40.08</v>
      </c>
    </row>
    <row r="954" spans="1:2" x14ac:dyDescent="0.25">
      <c r="A954" s="7">
        <v>82</v>
      </c>
      <c r="B954" s="7">
        <v>54.86</v>
      </c>
    </row>
    <row r="955" spans="1:2" x14ac:dyDescent="0.25">
      <c r="A955" s="3">
        <v>63</v>
      </c>
      <c r="B955" s="3">
        <v>24.1</v>
      </c>
    </row>
    <row r="956" spans="1:2" x14ac:dyDescent="0.25">
      <c r="A956" s="7">
        <v>17</v>
      </c>
      <c r="B956" s="7">
        <v>58.43</v>
      </c>
    </row>
    <row r="957" spans="1:2" x14ac:dyDescent="0.25">
      <c r="A957" s="3">
        <v>25</v>
      </c>
      <c r="B957" s="3">
        <v>52.06</v>
      </c>
    </row>
    <row r="958" spans="1:2" x14ac:dyDescent="0.25">
      <c r="A958" s="7">
        <v>76</v>
      </c>
      <c r="B958" s="7">
        <v>4.68</v>
      </c>
    </row>
    <row r="959" spans="1:2" x14ac:dyDescent="0.25">
      <c r="A959" s="3">
        <v>39</v>
      </c>
      <c r="B959" s="3">
        <v>48.26</v>
      </c>
    </row>
    <row r="960" spans="1:2" x14ac:dyDescent="0.25">
      <c r="A960" s="7">
        <v>42</v>
      </c>
      <c r="B960" s="7">
        <v>38.18</v>
      </c>
    </row>
    <row r="961" spans="1:2" x14ac:dyDescent="0.25">
      <c r="A961" s="3">
        <v>21</v>
      </c>
      <c r="B961" s="3">
        <v>9.61</v>
      </c>
    </row>
    <row r="962" spans="1:2" x14ac:dyDescent="0.25">
      <c r="A962" s="7">
        <v>110</v>
      </c>
      <c r="B962" s="7">
        <v>59.35</v>
      </c>
    </row>
    <row r="963" spans="1:2" x14ac:dyDescent="0.25">
      <c r="A963" s="3">
        <v>23</v>
      </c>
      <c r="B963" s="3">
        <v>22.06</v>
      </c>
    </row>
    <row r="964" spans="1:2" x14ac:dyDescent="0.25">
      <c r="A964" s="7">
        <v>65</v>
      </c>
      <c r="B964" s="7">
        <v>45.37</v>
      </c>
    </row>
    <row r="965" spans="1:2" x14ac:dyDescent="0.25">
      <c r="A965" s="3">
        <v>56</v>
      </c>
      <c r="B965" s="3">
        <v>35.340000000000003</v>
      </c>
    </row>
    <row r="966" spans="1:2" x14ac:dyDescent="0.25">
      <c r="A966" s="7">
        <v>117</v>
      </c>
      <c r="B966" s="7">
        <v>44.18</v>
      </c>
    </row>
    <row r="967" spans="1:2" x14ac:dyDescent="0.25">
      <c r="A967" s="3">
        <v>28</v>
      </c>
      <c r="B967" s="3">
        <v>3.26</v>
      </c>
    </row>
    <row r="968" spans="1:2" x14ac:dyDescent="0.25">
      <c r="A968" s="7">
        <v>11</v>
      </c>
      <c r="B968" s="7">
        <v>3.77</v>
      </c>
    </row>
    <row r="969" spans="1:2" x14ac:dyDescent="0.25">
      <c r="A969" s="3">
        <v>14</v>
      </c>
      <c r="B969" s="3">
        <v>17.98</v>
      </c>
    </row>
    <row r="970" spans="1:2" x14ac:dyDescent="0.25">
      <c r="A970" s="7">
        <v>80</v>
      </c>
      <c r="B970" s="7">
        <v>13.49</v>
      </c>
    </row>
    <row r="971" spans="1:2" x14ac:dyDescent="0.25">
      <c r="A971" s="3">
        <v>74</v>
      </c>
      <c r="B971" s="3">
        <v>45.67</v>
      </c>
    </row>
    <row r="972" spans="1:2" x14ac:dyDescent="0.25">
      <c r="A972" s="7">
        <v>74</v>
      </c>
      <c r="B972" s="7">
        <v>22.98</v>
      </c>
    </row>
    <row r="973" spans="1:2" x14ac:dyDescent="0.25">
      <c r="A973" s="3">
        <v>107</v>
      </c>
      <c r="B973" s="3">
        <v>2.82</v>
      </c>
    </row>
    <row r="974" spans="1:2" x14ac:dyDescent="0.25">
      <c r="A974" s="7">
        <v>36</v>
      </c>
      <c r="B974" s="7">
        <v>29.73</v>
      </c>
    </row>
    <row r="975" spans="1:2" x14ac:dyDescent="0.25">
      <c r="A975" s="3">
        <v>116</v>
      </c>
      <c r="B975" s="3">
        <v>58.47</v>
      </c>
    </row>
    <row r="976" spans="1:2" x14ac:dyDescent="0.25">
      <c r="A976" s="7">
        <v>31</v>
      </c>
      <c r="B976" s="7">
        <v>36.770000000000003</v>
      </c>
    </row>
    <row r="977" spans="1:2" x14ac:dyDescent="0.25">
      <c r="A977" s="3">
        <v>81</v>
      </c>
      <c r="B977" s="3">
        <v>9.9499999999999993</v>
      </c>
    </row>
    <row r="978" spans="1:2" x14ac:dyDescent="0.25">
      <c r="A978" s="7">
        <v>118</v>
      </c>
      <c r="B978" s="7">
        <v>35.619999999999997</v>
      </c>
    </row>
    <row r="979" spans="1:2" x14ac:dyDescent="0.25">
      <c r="A979" s="3">
        <v>36</v>
      </c>
      <c r="B979" s="3">
        <v>8.84</v>
      </c>
    </row>
    <row r="980" spans="1:2" x14ac:dyDescent="0.25">
      <c r="A980" s="7">
        <v>36</v>
      </c>
      <c r="B980" s="7">
        <v>49.33</v>
      </c>
    </row>
    <row r="981" spans="1:2" x14ac:dyDescent="0.25">
      <c r="A981" s="3">
        <v>34</v>
      </c>
      <c r="B981" s="3">
        <v>6.86</v>
      </c>
    </row>
    <row r="982" spans="1:2" x14ac:dyDescent="0.25">
      <c r="A982" s="7">
        <v>88</v>
      </c>
      <c r="B982" s="7">
        <v>40.53</v>
      </c>
    </row>
    <row r="983" spans="1:2" x14ac:dyDescent="0.25">
      <c r="A983" s="3">
        <v>97</v>
      </c>
      <c r="B983" s="3">
        <v>35.869999999999997</v>
      </c>
    </row>
    <row r="984" spans="1:2" x14ac:dyDescent="0.25">
      <c r="A984" s="7">
        <v>104</v>
      </c>
      <c r="B984" s="7">
        <v>46.19</v>
      </c>
    </row>
    <row r="985" spans="1:2" x14ac:dyDescent="0.25">
      <c r="A985" s="3">
        <v>14</v>
      </c>
      <c r="B985" s="3">
        <v>8.8000000000000007</v>
      </c>
    </row>
    <row r="986" spans="1:2" x14ac:dyDescent="0.25">
      <c r="A986" s="7">
        <v>97</v>
      </c>
      <c r="B986" s="7">
        <v>11.9</v>
      </c>
    </row>
    <row r="987" spans="1:2" x14ac:dyDescent="0.25">
      <c r="A987" s="3">
        <v>64</v>
      </c>
      <c r="B987" s="3">
        <v>15.23</v>
      </c>
    </row>
    <row r="988" spans="1:2" x14ac:dyDescent="0.25">
      <c r="A988" s="7">
        <v>46</v>
      </c>
      <c r="B988" s="7">
        <v>32.11</v>
      </c>
    </row>
    <row r="989" spans="1:2" x14ac:dyDescent="0.25">
      <c r="A989" s="3">
        <v>31</v>
      </c>
      <c r="B989" s="3">
        <v>29.01</v>
      </c>
    </row>
    <row r="990" spans="1:2" x14ac:dyDescent="0.25">
      <c r="A990" s="7">
        <v>84</v>
      </c>
      <c r="B990" s="7">
        <v>39.950000000000003</v>
      </c>
    </row>
    <row r="991" spans="1:2" x14ac:dyDescent="0.25">
      <c r="A991" s="3">
        <v>108</v>
      </c>
      <c r="B991" s="3">
        <v>57.38</v>
      </c>
    </row>
    <row r="992" spans="1:2" x14ac:dyDescent="0.25">
      <c r="A992" s="7">
        <v>103</v>
      </c>
      <c r="B992" s="7">
        <v>23.88</v>
      </c>
    </row>
    <row r="993" spans="1:2" x14ac:dyDescent="0.25">
      <c r="A993" s="3">
        <v>105</v>
      </c>
      <c r="B993" s="3">
        <v>35.6</v>
      </c>
    </row>
    <row r="994" spans="1:2" x14ac:dyDescent="0.25">
      <c r="A994" s="7">
        <v>107</v>
      </c>
      <c r="B994" s="7">
        <v>21.83</v>
      </c>
    </row>
    <row r="995" spans="1:2" x14ac:dyDescent="0.25">
      <c r="A995" s="3">
        <v>98</v>
      </c>
      <c r="B995" s="3">
        <v>29.07</v>
      </c>
    </row>
    <row r="996" spans="1:2" x14ac:dyDescent="0.25">
      <c r="A996" s="7">
        <v>86</v>
      </c>
      <c r="B996" s="7">
        <v>24.7</v>
      </c>
    </row>
    <row r="997" spans="1:2" x14ac:dyDescent="0.25">
      <c r="A997" s="3">
        <v>29</v>
      </c>
      <c r="B997" s="3">
        <v>44.38</v>
      </c>
    </row>
    <row r="998" spans="1:2" x14ac:dyDescent="0.25">
      <c r="A998" s="7">
        <v>102</v>
      </c>
      <c r="B998" s="7">
        <v>21.43</v>
      </c>
    </row>
    <row r="999" spans="1:2" x14ac:dyDescent="0.25">
      <c r="A999" s="3">
        <v>37</v>
      </c>
      <c r="B999" s="3">
        <v>44.51</v>
      </c>
    </row>
    <row r="1000" spans="1:2" x14ac:dyDescent="0.25">
      <c r="A1000" s="7">
        <v>31</v>
      </c>
      <c r="B1000" s="7">
        <v>27.93</v>
      </c>
    </row>
    <row r="1001" spans="1:2" x14ac:dyDescent="0.25">
      <c r="A1001" s="3">
        <v>30</v>
      </c>
      <c r="B1001" s="3">
        <v>28.67</v>
      </c>
    </row>
    <row r="1002" spans="1:2" x14ac:dyDescent="0.25">
      <c r="A1002" s="7">
        <v>11</v>
      </c>
      <c r="B1002" s="7">
        <v>32.24</v>
      </c>
    </row>
    <row r="1003" spans="1:2" x14ac:dyDescent="0.25">
      <c r="A1003" s="3">
        <v>14</v>
      </c>
      <c r="B1003" s="3">
        <v>8.9</v>
      </c>
    </row>
    <row r="1004" spans="1:2" x14ac:dyDescent="0.25">
      <c r="A1004" s="7">
        <v>103</v>
      </c>
      <c r="B1004" s="7">
        <v>36.72</v>
      </c>
    </row>
    <row r="1005" spans="1:2" x14ac:dyDescent="0.25">
      <c r="A1005" s="3">
        <v>76</v>
      </c>
      <c r="B1005" s="3">
        <v>28.89</v>
      </c>
    </row>
    <row r="1006" spans="1:2" x14ac:dyDescent="0.25">
      <c r="A1006" s="7">
        <v>84</v>
      </c>
      <c r="B1006" s="7">
        <v>30.92</v>
      </c>
    </row>
    <row r="1007" spans="1:2" x14ac:dyDescent="0.25">
      <c r="A1007" s="3">
        <v>21</v>
      </c>
      <c r="B1007" s="3">
        <v>16.04</v>
      </c>
    </row>
    <row r="1008" spans="1:2" x14ac:dyDescent="0.25">
      <c r="A1008" s="7">
        <v>99</v>
      </c>
      <c r="B1008" s="7">
        <v>9.5</v>
      </c>
    </row>
    <row r="1009" spans="1:2" x14ac:dyDescent="0.25">
      <c r="A1009" s="3">
        <v>21</v>
      </c>
      <c r="B1009" s="3">
        <v>22.95</v>
      </c>
    </row>
    <row r="1010" spans="1:2" x14ac:dyDescent="0.25">
      <c r="A1010" s="7">
        <v>74</v>
      </c>
      <c r="B1010" s="7">
        <v>23.63</v>
      </c>
    </row>
    <row r="1011" spans="1:2" x14ac:dyDescent="0.25">
      <c r="A1011" s="3">
        <v>25</v>
      </c>
      <c r="B1011" s="3">
        <v>20.14</v>
      </c>
    </row>
    <row r="1012" spans="1:2" x14ac:dyDescent="0.25">
      <c r="A1012" s="7">
        <v>41</v>
      </c>
      <c r="B1012" s="7">
        <v>25.51</v>
      </c>
    </row>
    <row r="1013" spans="1:2" x14ac:dyDescent="0.25">
      <c r="A1013" s="3">
        <v>18</v>
      </c>
      <c r="B1013" s="3">
        <v>29.74</v>
      </c>
    </row>
    <row r="1014" spans="1:2" x14ac:dyDescent="0.25">
      <c r="A1014" s="7">
        <v>95</v>
      </c>
      <c r="B1014" s="7">
        <v>37.25</v>
      </c>
    </row>
    <row r="1015" spans="1:2" x14ac:dyDescent="0.25">
      <c r="A1015" s="3">
        <v>62</v>
      </c>
      <c r="B1015" s="3">
        <v>35.08</v>
      </c>
    </row>
    <row r="1016" spans="1:2" x14ac:dyDescent="0.25">
      <c r="A1016" s="7">
        <v>58</v>
      </c>
      <c r="B1016" s="7">
        <v>4.18</v>
      </c>
    </row>
    <row r="1017" spans="1:2" x14ac:dyDescent="0.25">
      <c r="A1017" s="3">
        <v>11</v>
      </c>
      <c r="B1017" s="3">
        <v>51.9</v>
      </c>
    </row>
    <row r="1018" spans="1:2" x14ac:dyDescent="0.25">
      <c r="A1018" s="7">
        <v>94</v>
      </c>
      <c r="B1018" s="7">
        <v>10.6</v>
      </c>
    </row>
    <row r="1019" spans="1:2" x14ac:dyDescent="0.25">
      <c r="A1019" s="3">
        <v>98</v>
      </c>
      <c r="B1019" s="3">
        <v>47.61</v>
      </c>
    </row>
    <row r="1020" spans="1:2" x14ac:dyDescent="0.25">
      <c r="A1020" s="7">
        <v>69</v>
      </c>
      <c r="B1020" s="7">
        <v>34.75</v>
      </c>
    </row>
    <row r="1021" spans="1:2" x14ac:dyDescent="0.25">
      <c r="A1021" s="3">
        <v>29</v>
      </c>
      <c r="B1021" s="3">
        <v>11.36</v>
      </c>
    </row>
    <row r="1022" spans="1:2" x14ac:dyDescent="0.25">
      <c r="A1022" s="7">
        <v>56</v>
      </c>
      <c r="B1022" s="7">
        <v>35.56</v>
      </c>
    </row>
    <row r="1023" spans="1:2" x14ac:dyDescent="0.25">
      <c r="A1023" s="3">
        <v>69</v>
      </c>
      <c r="B1023" s="3">
        <v>27.85</v>
      </c>
    </row>
    <row r="1024" spans="1:2" x14ac:dyDescent="0.25">
      <c r="A1024" s="7">
        <v>109</v>
      </c>
      <c r="B1024" s="7">
        <v>51.6</v>
      </c>
    </row>
    <row r="1025" spans="1:2" x14ac:dyDescent="0.25">
      <c r="A1025" s="3">
        <v>31</v>
      </c>
      <c r="B1025" s="3">
        <v>25.08</v>
      </c>
    </row>
    <row r="1026" spans="1:2" x14ac:dyDescent="0.25">
      <c r="A1026" s="7">
        <v>113</v>
      </c>
      <c r="B1026" s="7">
        <v>11.45</v>
      </c>
    </row>
    <row r="1027" spans="1:2" x14ac:dyDescent="0.25">
      <c r="A1027" s="3">
        <v>100</v>
      </c>
      <c r="B1027" s="3">
        <v>30.18</v>
      </c>
    </row>
    <row r="1028" spans="1:2" x14ac:dyDescent="0.25">
      <c r="A1028" s="7">
        <v>25</v>
      </c>
      <c r="B1028" s="7">
        <v>3.53</v>
      </c>
    </row>
    <row r="1029" spans="1:2" x14ac:dyDescent="0.25">
      <c r="A1029" s="3">
        <v>82</v>
      </c>
      <c r="B1029" s="3">
        <v>31.13</v>
      </c>
    </row>
    <row r="1030" spans="1:2" x14ac:dyDescent="0.25">
      <c r="A1030" s="7">
        <v>88</v>
      </c>
      <c r="B1030" s="7">
        <v>26.79</v>
      </c>
    </row>
    <row r="1031" spans="1:2" x14ac:dyDescent="0.25">
      <c r="A1031" s="3">
        <v>62</v>
      </c>
      <c r="B1031" s="3">
        <v>8.17</v>
      </c>
    </row>
    <row r="1032" spans="1:2" x14ac:dyDescent="0.25">
      <c r="A1032" s="7">
        <v>105</v>
      </c>
      <c r="B1032" s="7">
        <v>14.78</v>
      </c>
    </row>
    <row r="1033" spans="1:2" x14ac:dyDescent="0.25">
      <c r="A1033" s="3">
        <v>11</v>
      </c>
      <c r="B1033" s="3">
        <v>20.03</v>
      </c>
    </row>
    <row r="1034" spans="1:2" x14ac:dyDescent="0.25">
      <c r="A1034" s="7">
        <v>65</v>
      </c>
      <c r="B1034" s="7">
        <v>29.78</v>
      </c>
    </row>
    <row r="1035" spans="1:2" x14ac:dyDescent="0.25">
      <c r="A1035" s="3">
        <v>25</v>
      </c>
      <c r="B1035" s="3">
        <v>5.09</v>
      </c>
    </row>
    <row r="1036" spans="1:2" x14ac:dyDescent="0.25">
      <c r="A1036" s="7">
        <v>85</v>
      </c>
      <c r="B1036" s="7">
        <v>58.98</v>
      </c>
    </row>
    <row r="1037" spans="1:2" x14ac:dyDescent="0.25">
      <c r="A1037" s="3">
        <v>70</v>
      </c>
      <c r="B1037" s="3">
        <v>59.45</v>
      </c>
    </row>
    <row r="1038" spans="1:2" x14ac:dyDescent="0.25">
      <c r="A1038" s="7">
        <v>115</v>
      </c>
      <c r="B1038" s="7">
        <v>41.45</v>
      </c>
    </row>
    <row r="1039" spans="1:2" x14ac:dyDescent="0.25">
      <c r="A1039" s="3">
        <v>74</v>
      </c>
      <c r="B1039" s="3">
        <v>4.5999999999999996</v>
      </c>
    </row>
    <row r="1040" spans="1:2" x14ac:dyDescent="0.25">
      <c r="A1040" s="7">
        <v>89</v>
      </c>
      <c r="B1040" s="7">
        <v>25.78</v>
      </c>
    </row>
    <row r="1041" spans="1:2" x14ac:dyDescent="0.25">
      <c r="A1041" s="3">
        <v>37</v>
      </c>
      <c r="B1041" s="3">
        <v>34.42</v>
      </c>
    </row>
    <row r="1042" spans="1:2" x14ac:dyDescent="0.25">
      <c r="A1042" s="7">
        <v>80</v>
      </c>
      <c r="B1042" s="7">
        <v>34.61</v>
      </c>
    </row>
    <row r="1043" spans="1:2" x14ac:dyDescent="0.25">
      <c r="A1043" s="3">
        <v>116</v>
      </c>
      <c r="B1043" s="3">
        <v>37.21</v>
      </c>
    </row>
    <row r="1044" spans="1:2" x14ac:dyDescent="0.25">
      <c r="A1044" s="7">
        <v>52</v>
      </c>
      <c r="B1044" s="7">
        <v>47.44</v>
      </c>
    </row>
    <row r="1045" spans="1:2" x14ac:dyDescent="0.25">
      <c r="A1045" s="3">
        <v>43</v>
      </c>
      <c r="B1045" s="3">
        <v>31.16</v>
      </c>
    </row>
    <row r="1046" spans="1:2" x14ac:dyDescent="0.25">
      <c r="A1046" s="7">
        <v>98</v>
      </c>
      <c r="B1046" s="7">
        <v>9.0399999999999991</v>
      </c>
    </row>
    <row r="1047" spans="1:2" x14ac:dyDescent="0.25">
      <c r="A1047" s="3">
        <v>25</v>
      </c>
      <c r="B1047" s="3">
        <v>43.88</v>
      </c>
    </row>
    <row r="1048" spans="1:2" x14ac:dyDescent="0.25">
      <c r="A1048" s="7">
        <v>76</v>
      </c>
      <c r="B1048" s="7">
        <v>33.21</v>
      </c>
    </row>
    <row r="1049" spans="1:2" x14ac:dyDescent="0.25">
      <c r="A1049" s="3">
        <v>20</v>
      </c>
      <c r="B1049" s="3">
        <v>2.27</v>
      </c>
    </row>
    <row r="1050" spans="1:2" x14ac:dyDescent="0.25">
      <c r="A1050" s="7">
        <v>36</v>
      </c>
      <c r="B1050" s="7">
        <v>48.25</v>
      </c>
    </row>
    <row r="1051" spans="1:2" x14ac:dyDescent="0.25">
      <c r="A1051" s="3">
        <v>54</v>
      </c>
      <c r="B1051" s="3">
        <v>56.85</v>
      </c>
    </row>
    <row r="1052" spans="1:2" x14ac:dyDescent="0.25">
      <c r="A1052" s="7">
        <v>94</v>
      </c>
      <c r="B1052" s="7">
        <v>13.72</v>
      </c>
    </row>
    <row r="1053" spans="1:2" x14ac:dyDescent="0.25">
      <c r="A1053" s="3">
        <v>116</v>
      </c>
      <c r="B1053" s="3">
        <v>41.31</v>
      </c>
    </row>
    <row r="1054" spans="1:2" x14ac:dyDescent="0.25">
      <c r="A1054" s="7">
        <v>89</v>
      </c>
      <c r="B1054" s="7">
        <v>15.17</v>
      </c>
    </row>
    <row r="1055" spans="1:2" x14ac:dyDescent="0.25">
      <c r="A1055" s="3">
        <v>45</v>
      </c>
      <c r="B1055" s="3">
        <v>59.32</v>
      </c>
    </row>
    <row r="1056" spans="1:2" x14ac:dyDescent="0.25">
      <c r="A1056" s="7">
        <v>15</v>
      </c>
      <c r="B1056" s="7">
        <v>39.659999999999997</v>
      </c>
    </row>
    <row r="1057" spans="1:2" x14ac:dyDescent="0.25">
      <c r="A1057" s="3">
        <v>101</v>
      </c>
      <c r="B1057" s="3">
        <v>35.950000000000003</v>
      </c>
    </row>
    <row r="1058" spans="1:2" x14ac:dyDescent="0.25">
      <c r="A1058" s="7">
        <v>23</v>
      </c>
      <c r="B1058" s="7">
        <v>7.48</v>
      </c>
    </row>
    <row r="1059" spans="1:2" x14ac:dyDescent="0.25">
      <c r="A1059" s="3">
        <v>118</v>
      </c>
      <c r="B1059" s="3">
        <v>13.77</v>
      </c>
    </row>
    <row r="1060" spans="1:2" x14ac:dyDescent="0.25">
      <c r="A1060" s="7">
        <v>112</v>
      </c>
      <c r="B1060" s="7">
        <v>46.76</v>
      </c>
    </row>
    <row r="1061" spans="1:2" x14ac:dyDescent="0.25">
      <c r="A1061" s="3">
        <v>43</v>
      </c>
      <c r="B1061" s="3">
        <v>12.75</v>
      </c>
    </row>
    <row r="1062" spans="1:2" x14ac:dyDescent="0.25">
      <c r="A1062" s="7">
        <v>48</v>
      </c>
      <c r="B1062" s="7">
        <v>51.32</v>
      </c>
    </row>
    <row r="1063" spans="1:2" x14ac:dyDescent="0.25">
      <c r="A1063" s="3">
        <v>35</v>
      </c>
      <c r="B1063" s="3">
        <v>32.369999999999997</v>
      </c>
    </row>
    <row r="1064" spans="1:2" x14ac:dyDescent="0.25">
      <c r="A1064" s="7">
        <v>66</v>
      </c>
      <c r="B1064" s="7">
        <v>35.9</v>
      </c>
    </row>
    <row r="1065" spans="1:2" x14ac:dyDescent="0.25">
      <c r="A1065" s="3">
        <v>110</v>
      </c>
      <c r="B1065" s="3">
        <v>53.74</v>
      </c>
    </row>
    <row r="1066" spans="1:2" x14ac:dyDescent="0.25">
      <c r="A1066" s="7">
        <v>60</v>
      </c>
      <c r="B1066" s="7">
        <v>20.53</v>
      </c>
    </row>
    <row r="1067" spans="1:2" x14ac:dyDescent="0.25">
      <c r="A1067" s="3">
        <v>31</v>
      </c>
      <c r="B1067" s="3">
        <v>14.21</v>
      </c>
    </row>
    <row r="1068" spans="1:2" x14ac:dyDescent="0.25">
      <c r="A1068" s="7">
        <v>62</v>
      </c>
      <c r="B1068" s="7">
        <v>18.89</v>
      </c>
    </row>
    <row r="1069" spans="1:2" x14ac:dyDescent="0.25">
      <c r="A1069" s="3">
        <v>82</v>
      </c>
      <c r="B1069" s="3">
        <v>40.130000000000003</v>
      </c>
    </row>
    <row r="1070" spans="1:2" x14ac:dyDescent="0.25">
      <c r="A1070" s="7">
        <v>59</v>
      </c>
      <c r="B1070" s="7">
        <v>24.01</v>
      </c>
    </row>
    <row r="1071" spans="1:2" x14ac:dyDescent="0.25">
      <c r="A1071" s="3">
        <v>42</v>
      </c>
      <c r="B1071" s="3">
        <v>14.06</v>
      </c>
    </row>
    <row r="1072" spans="1:2" x14ac:dyDescent="0.25">
      <c r="A1072" s="7">
        <v>18</v>
      </c>
      <c r="B1072" s="7">
        <v>48.8</v>
      </c>
    </row>
    <row r="1073" spans="1:2" x14ac:dyDescent="0.25">
      <c r="A1073" s="3">
        <v>17</v>
      </c>
      <c r="B1073" s="3">
        <v>42.05</v>
      </c>
    </row>
    <row r="1074" spans="1:2" x14ac:dyDescent="0.25">
      <c r="A1074" s="7">
        <v>107</v>
      </c>
      <c r="B1074" s="7">
        <v>4.32</v>
      </c>
    </row>
    <row r="1075" spans="1:2" x14ac:dyDescent="0.25">
      <c r="A1075" s="3">
        <v>52</v>
      </c>
      <c r="B1075" s="3">
        <v>53.83</v>
      </c>
    </row>
    <row r="1076" spans="1:2" x14ac:dyDescent="0.25">
      <c r="A1076" s="7">
        <v>53</v>
      </c>
      <c r="B1076" s="7">
        <v>33.07</v>
      </c>
    </row>
    <row r="1077" spans="1:2" x14ac:dyDescent="0.25">
      <c r="A1077" s="3">
        <v>74</v>
      </c>
      <c r="B1077" s="3">
        <v>37.33</v>
      </c>
    </row>
    <row r="1078" spans="1:2" x14ac:dyDescent="0.25">
      <c r="A1078" s="7">
        <v>33</v>
      </c>
      <c r="B1078" s="7">
        <v>31.31</v>
      </c>
    </row>
    <row r="1079" spans="1:2" x14ac:dyDescent="0.25">
      <c r="A1079" s="3">
        <v>18</v>
      </c>
      <c r="B1079" s="3">
        <v>11.06</v>
      </c>
    </row>
    <row r="1080" spans="1:2" x14ac:dyDescent="0.25">
      <c r="A1080" s="7">
        <v>10</v>
      </c>
      <c r="B1080" s="7">
        <v>13.76</v>
      </c>
    </row>
    <row r="1081" spans="1:2" x14ac:dyDescent="0.25">
      <c r="A1081" s="3">
        <v>42</v>
      </c>
      <c r="B1081" s="3">
        <v>34.72</v>
      </c>
    </row>
    <row r="1082" spans="1:2" x14ac:dyDescent="0.25">
      <c r="A1082" s="7">
        <v>42</v>
      </c>
      <c r="B1082" s="7">
        <v>52.98</v>
      </c>
    </row>
    <row r="1083" spans="1:2" x14ac:dyDescent="0.25">
      <c r="A1083" s="3">
        <v>74</v>
      </c>
      <c r="B1083" s="3">
        <v>51.81</v>
      </c>
    </row>
    <row r="1084" spans="1:2" x14ac:dyDescent="0.25">
      <c r="A1084" s="7">
        <v>96</v>
      </c>
      <c r="B1084" s="7">
        <v>54.81</v>
      </c>
    </row>
    <row r="1085" spans="1:2" x14ac:dyDescent="0.25">
      <c r="A1085" s="3">
        <v>28</v>
      </c>
      <c r="B1085" s="3">
        <v>3.62</v>
      </c>
    </row>
    <row r="1086" spans="1:2" x14ac:dyDescent="0.25">
      <c r="A1086" s="7">
        <v>78</v>
      </c>
      <c r="B1086" s="7">
        <v>26.55</v>
      </c>
    </row>
    <row r="1087" spans="1:2" x14ac:dyDescent="0.25">
      <c r="A1087" s="3">
        <v>90</v>
      </c>
      <c r="B1087" s="3">
        <v>49.14</v>
      </c>
    </row>
    <row r="1088" spans="1:2" x14ac:dyDescent="0.25">
      <c r="A1088" s="7">
        <v>30</v>
      </c>
      <c r="B1088" s="7">
        <v>3.8</v>
      </c>
    </row>
    <row r="1089" spans="1:2" x14ac:dyDescent="0.25">
      <c r="A1089" s="3">
        <v>58</v>
      </c>
      <c r="B1089" s="3">
        <v>51.98</v>
      </c>
    </row>
    <row r="1090" spans="1:2" x14ac:dyDescent="0.25">
      <c r="A1090" s="7">
        <v>75</v>
      </c>
      <c r="B1090" s="7">
        <v>34.69</v>
      </c>
    </row>
    <row r="1091" spans="1:2" x14ac:dyDescent="0.25">
      <c r="A1091" s="3">
        <v>75</v>
      </c>
      <c r="B1091" s="3">
        <v>16.260000000000002</v>
      </c>
    </row>
    <row r="1092" spans="1:2" x14ac:dyDescent="0.25">
      <c r="A1092" s="7">
        <v>80</v>
      </c>
      <c r="B1092" s="7">
        <v>58.01</v>
      </c>
    </row>
    <row r="1093" spans="1:2" x14ac:dyDescent="0.25">
      <c r="A1093" s="3">
        <v>69</v>
      </c>
      <c r="B1093" s="3">
        <v>11.8</v>
      </c>
    </row>
    <row r="1094" spans="1:2" x14ac:dyDescent="0.25">
      <c r="A1094" s="7">
        <v>28</v>
      </c>
      <c r="B1094" s="7">
        <v>55.73</v>
      </c>
    </row>
    <row r="1095" spans="1:2" x14ac:dyDescent="0.25">
      <c r="A1095" s="3">
        <v>107</v>
      </c>
      <c r="B1095" s="3">
        <v>40.58</v>
      </c>
    </row>
    <row r="1096" spans="1:2" x14ac:dyDescent="0.25">
      <c r="A1096" s="7">
        <v>88</v>
      </c>
      <c r="B1096" s="7">
        <v>26.41</v>
      </c>
    </row>
    <row r="1097" spans="1:2" x14ac:dyDescent="0.25">
      <c r="A1097" s="3">
        <v>58</v>
      </c>
      <c r="B1097" s="3">
        <v>5.29</v>
      </c>
    </row>
    <row r="1098" spans="1:2" x14ac:dyDescent="0.25">
      <c r="A1098" s="7">
        <v>104</v>
      </c>
      <c r="B1098" s="7">
        <v>51.84</v>
      </c>
    </row>
    <row r="1099" spans="1:2" x14ac:dyDescent="0.25">
      <c r="A1099" s="3">
        <v>53</v>
      </c>
      <c r="B1099" s="3">
        <v>27.72</v>
      </c>
    </row>
    <row r="1100" spans="1:2" x14ac:dyDescent="0.25">
      <c r="A1100" s="7">
        <v>28</v>
      </c>
      <c r="B1100" s="7">
        <v>57.7</v>
      </c>
    </row>
    <row r="1101" spans="1:2" x14ac:dyDescent="0.25">
      <c r="A1101" s="3">
        <v>82</v>
      </c>
      <c r="B1101" s="3">
        <v>42.27</v>
      </c>
    </row>
    <row r="1102" spans="1:2" x14ac:dyDescent="0.25">
      <c r="A1102" s="7">
        <v>54</v>
      </c>
      <c r="B1102" s="7">
        <v>57.12</v>
      </c>
    </row>
    <row r="1103" spans="1:2" x14ac:dyDescent="0.25">
      <c r="A1103" s="3">
        <v>63</v>
      </c>
      <c r="B1103" s="3">
        <v>47.59</v>
      </c>
    </row>
    <row r="1104" spans="1:2" x14ac:dyDescent="0.25">
      <c r="A1104" s="7">
        <v>104</v>
      </c>
      <c r="B1104" s="7">
        <v>40.869999999999997</v>
      </c>
    </row>
    <row r="1105" spans="1:2" x14ac:dyDescent="0.25">
      <c r="A1105" s="3">
        <v>24</v>
      </c>
      <c r="B1105" s="3">
        <v>50.3</v>
      </c>
    </row>
    <row r="1106" spans="1:2" x14ac:dyDescent="0.25">
      <c r="A1106" s="7">
        <v>114</v>
      </c>
      <c r="B1106" s="7">
        <v>34.54</v>
      </c>
    </row>
    <row r="1107" spans="1:2" x14ac:dyDescent="0.25">
      <c r="A1107" s="3">
        <v>47</v>
      </c>
      <c r="B1107" s="3">
        <v>58.57</v>
      </c>
    </row>
    <row r="1108" spans="1:2" x14ac:dyDescent="0.25">
      <c r="A1108" s="7">
        <v>41</v>
      </c>
      <c r="B1108" s="7">
        <v>5.37</v>
      </c>
    </row>
    <row r="1109" spans="1:2" x14ac:dyDescent="0.25">
      <c r="A1109" s="3">
        <v>37</v>
      </c>
      <c r="B1109" s="3">
        <v>44.37</v>
      </c>
    </row>
    <row r="1110" spans="1:2" x14ac:dyDescent="0.25">
      <c r="A1110" s="7">
        <v>53</v>
      </c>
      <c r="B1110" s="7">
        <v>48.35</v>
      </c>
    </row>
    <row r="1111" spans="1:2" x14ac:dyDescent="0.25">
      <c r="A1111" s="3">
        <v>68</v>
      </c>
      <c r="B1111" s="3">
        <v>55.28</v>
      </c>
    </row>
    <row r="1112" spans="1:2" x14ac:dyDescent="0.25">
      <c r="A1112" s="7">
        <v>40</v>
      </c>
      <c r="B1112" s="7">
        <v>41.14</v>
      </c>
    </row>
    <row r="1113" spans="1:2" x14ac:dyDescent="0.25">
      <c r="A1113" s="3">
        <v>100</v>
      </c>
      <c r="B1113" s="3">
        <v>26.78</v>
      </c>
    </row>
    <row r="1114" spans="1:2" x14ac:dyDescent="0.25">
      <c r="A1114" s="7">
        <v>62</v>
      </c>
      <c r="B1114" s="7">
        <v>47.28</v>
      </c>
    </row>
    <row r="1115" spans="1:2" x14ac:dyDescent="0.25">
      <c r="A1115" s="3">
        <v>26</v>
      </c>
      <c r="B1115" s="3">
        <v>20.02</v>
      </c>
    </row>
    <row r="1116" spans="1:2" x14ac:dyDescent="0.25">
      <c r="A1116" s="7">
        <v>51</v>
      </c>
      <c r="B1116" s="7">
        <v>36.840000000000003</v>
      </c>
    </row>
    <row r="1117" spans="1:2" x14ac:dyDescent="0.25">
      <c r="A1117" s="3">
        <v>95</v>
      </c>
      <c r="B1117" s="3">
        <v>50.72</v>
      </c>
    </row>
    <row r="1118" spans="1:2" x14ac:dyDescent="0.25">
      <c r="A1118" s="7">
        <v>54</v>
      </c>
      <c r="B1118" s="7">
        <v>51.63</v>
      </c>
    </row>
    <row r="1119" spans="1:2" x14ac:dyDescent="0.25">
      <c r="A1119" s="3">
        <v>119</v>
      </c>
      <c r="B1119" s="3">
        <v>43.59</v>
      </c>
    </row>
    <row r="1120" spans="1:2" x14ac:dyDescent="0.25">
      <c r="A1120" s="7">
        <v>111</v>
      </c>
      <c r="B1120" s="7">
        <v>39.69</v>
      </c>
    </row>
    <row r="1121" spans="1:2" x14ac:dyDescent="0.25">
      <c r="A1121" s="3">
        <v>78</v>
      </c>
      <c r="B1121" s="3">
        <v>6.37</v>
      </c>
    </row>
    <row r="1122" spans="1:2" x14ac:dyDescent="0.25">
      <c r="A1122" s="7">
        <v>106</v>
      </c>
      <c r="B1122" s="7">
        <v>30.53</v>
      </c>
    </row>
    <row r="1123" spans="1:2" x14ac:dyDescent="0.25">
      <c r="A1123" s="3">
        <v>96</v>
      </c>
      <c r="B1123" s="3">
        <v>7.83</v>
      </c>
    </row>
    <row r="1124" spans="1:2" x14ac:dyDescent="0.25">
      <c r="A1124" s="7">
        <v>103</v>
      </c>
      <c r="B1124" s="7">
        <v>48.93</v>
      </c>
    </row>
    <row r="1125" spans="1:2" x14ac:dyDescent="0.25">
      <c r="A1125" s="3">
        <v>109</v>
      </c>
      <c r="B1125" s="3">
        <v>12.99</v>
      </c>
    </row>
    <row r="1126" spans="1:2" x14ac:dyDescent="0.25">
      <c r="A1126" s="7">
        <v>89</v>
      </c>
      <c r="B1126" s="7">
        <v>49.79</v>
      </c>
    </row>
    <row r="1127" spans="1:2" x14ac:dyDescent="0.25">
      <c r="A1127" s="3">
        <v>25</v>
      </c>
      <c r="B1127" s="3">
        <v>40.299999999999997</v>
      </c>
    </row>
    <row r="1128" spans="1:2" x14ac:dyDescent="0.25">
      <c r="A1128" s="7">
        <v>82</v>
      </c>
      <c r="B1128" s="7">
        <v>21.31</v>
      </c>
    </row>
    <row r="1129" spans="1:2" x14ac:dyDescent="0.25">
      <c r="A1129" s="3">
        <v>118</v>
      </c>
      <c r="B1129" s="3">
        <v>31.62</v>
      </c>
    </row>
    <row r="1130" spans="1:2" x14ac:dyDescent="0.25">
      <c r="A1130" s="7">
        <v>106</v>
      </c>
      <c r="B1130" s="7">
        <v>45.16</v>
      </c>
    </row>
    <row r="1131" spans="1:2" x14ac:dyDescent="0.25">
      <c r="A1131" s="3">
        <v>99</v>
      </c>
      <c r="B1131" s="3">
        <v>15.14</v>
      </c>
    </row>
    <row r="1132" spans="1:2" x14ac:dyDescent="0.25">
      <c r="A1132" s="7">
        <v>10</v>
      </c>
      <c r="B1132" s="7">
        <v>53.22</v>
      </c>
    </row>
    <row r="1133" spans="1:2" x14ac:dyDescent="0.25">
      <c r="A1133" s="3">
        <v>99</v>
      </c>
      <c r="B1133" s="3">
        <v>4.8499999999999996</v>
      </c>
    </row>
    <row r="1134" spans="1:2" x14ac:dyDescent="0.25">
      <c r="A1134" s="7">
        <v>27</v>
      </c>
      <c r="B1134" s="7">
        <v>18.739999999999998</v>
      </c>
    </row>
    <row r="1135" spans="1:2" x14ac:dyDescent="0.25">
      <c r="A1135" s="3">
        <v>48</v>
      </c>
      <c r="B1135" s="3">
        <v>38.03</v>
      </c>
    </row>
    <row r="1136" spans="1:2" x14ac:dyDescent="0.25">
      <c r="A1136" s="7">
        <v>19</v>
      </c>
      <c r="B1136" s="7">
        <v>21.73</v>
      </c>
    </row>
    <row r="1137" spans="1:2" x14ac:dyDescent="0.25">
      <c r="A1137" s="3">
        <v>13</v>
      </c>
      <c r="B1137" s="3">
        <v>51.22</v>
      </c>
    </row>
    <row r="1138" spans="1:2" x14ac:dyDescent="0.25">
      <c r="A1138" s="7">
        <v>22</v>
      </c>
      <c r="B1138" s="7">
        <v>38.630000000000003</v>
      </c>
    </row>
    <row r="1139" spans="1:2" x14ac:dyDescent="0.25">
      <c r="A1139" s="3">
        <v>39</v>
      </c>
      <c r="B1139" s="3">
        <v>12.79</v>
      </c>
    </row>
    <row r="1140" spans="1:2" x14ac:dyDescent="0.25">
      <c r="A1140" s="7">
        <v>82</v>
      </c>
      <c r="B1140" s="7">
        <v>26.98</v>
      </c>
    </row>
    <row r="1141" spans="1:2" x14ac:dyDescent="0.25">
      <c r="A1141" s="3">
        <v>96</v>
      </c>
      <c r="B1141" s="3">
        <v>9.32</v>
      </c>
    </row>
    <row r="1142" spans="1:2" x14ac:dyDescent="0.25">
      <c r="A1142" s="7">
        <v>98</v>
      </c>
      <c r="B1142" s="7">
        <v>21.99</v>
      </c>
    </row>
    <row r="1143" spans="1:2" x14ac:dyDescent="0.25">
      <c r="A1143" s="3">
        <v>29</v>
      </c>
      <c r="B1143" s="3">
        <v>59.46</v>
      </c>
    </row>
    <row r="1144" spans="1:2" x14ac:dyDescent="0.25">
      <c r="A1144" s="7">
        <v>60</v>
      </c>
      <c r="B1144" s="7">
        <v>20.51</v>
      </c>
    </row>
    <row r="1145" spans="1:2" x14ac:dyDescent="0.25">
      <c r="A1145" s="3">
        <v>51</v>
      </c>
      <c r="B1145" s="3">
        <v>51.41</v>
      </c>
    </row>
    <row r="1146" spans="1:2" x14ac:dyDescent="0.25">
      <c r="A1146" s="7">
        <v>39</v>
      </c>
      <c r="B1146" s="7">
        <v>33.31</v>
      </c>
    </row>
    <row r="1147" spans="1:2" x14ac:dyDescent="0.25">
      <c r="A1147" s="3">
        <v>117</v>
      </c>
      <c r="B1147" s="3">
        <v>13.27</v>
      </c>
    </row>
    <row r="1148" spans="1:2" x14ac:dyDescent="0.25">
      <c r="A1148" s="7">
        <v>118</v>
      </c>
      <c r="B1148" s="7">
        <v>24.21</v>
      </c>
    </row>
    <row r="1149" spans="1:2" x14ac:dyDescent="0.25">
      <c r="A1149" s="3">
        <v>51</v>
      </c>
      <c r="B1149" s="3">
        <v>23.49</v>
      </c>
    </row>
    <row r="1150" spans="1:2" x14ac:dyDescent="0.25">
      <c r="A1150" s="7">
        <v>100</v>
      </c>
      <c r="B1150" s="7">
        <v>9.8000000000000007</v>
      </c>
    </row>
    <row r="1151" spans="1:2" x14ac:dyDescent="0.25">
      <c r="A1151" s="3">
        <v>64</v>
      </c>
      <c r="B1151" s="3">
        <v>54.22</v>
      </c>
    </row>
    <row r="1152" spans="1:2" x14ac:dyDescent="0.25">
      <c r="A1152" s="7">
        <v>51</v>
      </c>
      <c r="B1152" s="7">
        <v>49.96</v>
      </c>
    </row>
    <row r="1153" spans="1:2" x14ac:dyDescent="0.25">
      <c r="A1153" s="3">
        <v>34</v>
      </c>
      <c r="B1153" s="3">
        <v>32.58</v>
      </c>
    </row>
    <row r="1154" spans="1:2" x14ac:dyDescent="0.25">
      <c r="A1154" s="7">
        <v>38</v>
      </c>
      <c r="B1154" s="7">
        <v>27.87</v>
      </c>
    </row>
    <row r="1155" spans="1:2" x14ac:dyDescent="0.25">
      <c r="A1155" s="3">
        <v>82</v>
      </c>
      <c r="B1155" s="3">
        <v>23.52</v>
      </c>
    </row>
    <row r="1156" spans="1:2" x14ac:dyDescent="0.25">
      <c r="A1156" s="7">
        <v>39</v>
      </c>
      <c r="B1156" s="7">
        <v>5.78</v>
      </c>
    </row>
    <row r="1157" spans="1:2" x14ac:dyDescent="0.25">
      <c r="A1157" s="3">
        <v>50</v>
      </c>
      <c r="B1157" s="3">
        <v>42.63</v>
      </c>
    </row>
    <row r="1158" spans="1:2" x14ac:dyDescent="0.25">
      <c r="A1158" s="7">
        <v>69</v>
      </c>
      <c r="B1158" s="7">
        <v>18.75</v>
      </c>
    </row>
    <row r="1159" spans="1:2" x14ac:dyDescent="0.25">
      <c r="A1159" s="3">
        <v>23</v>
      </c>
      <c r="B1159" s="3">
        <v>41.87</v>
      </c>
    </row>
    <row r="1160" spans="1:2" x14ac:dyDescent="0.25">
      <c r="A1160" s="7">
        <v>15</v>
      </c>
      <c r="B1160" s="7">
        <v>2.29</v>
      </c>
    </row>
    <row r="1161" spans="1:2" x14ac:dyDescent="0.25">
      <c r="A1161" s="3">
        <v>61</v>
      </c>
      <c r="B1161" s="3">
        <v>56.1</v>
      </c>
    </row>
    <row r="1162" spans="1:2" x14ac:dyDescent="0.25">
      <c r="A1162" s="7">
        <v>17</v>
      </c>
      <c r="B1162" s="7">
        <v>44.2</v>
      </c>
    </row>
    <row r="1163" spans="1:2" x14ac:dyDescent="0.25">
      <c r="A1163" s="3">
        <v>89</v>
      </c>
      <c r="B1163" s="3">
        <v>23.6</v>
      </c>
    </row>
    <row r="1164" spans="1:2" x14ac:dyDescent="0.25">
      <c r="A1164" s="7">
        <v>24</v>
      </c>
      <c r="B1164" s="7">
        <v>51.89</v>
      </c>
    </row>
    <row r="1165" spans="1:2" x14ac:dyDescent="0.25">
      <c r="A1165" s="3">
        <v>67</v>
      </c>
      <c r="B1165" s="3">
        <v>7.57</v>
      </c>
    </row>
    <row r="1166" spans="1:2" x14ac:dyDescent="0.25">
      <c r="A1166" s="7">
        <v>54</v>
      </c>
      <c r="B1166" s="7">
        <v>33.520000000000003</v>
      </c>
    </row>
    <row r="1167" spans="1:2" x14ac:dyDescent="0.25">
      <c r="A1167" s="3">
        <v>43</v>
      </c>
      <c r="B1167" s="3">
        <v>21.03</v>
      </c>
    </row>
    <row r="1168" spans="1:2" x14ac:dyDescent="0.25">
      <c r="A1168" s="7">
        <v>87</v>
      </c>
      <c r="B1168" s="7">
        <v>47.02</v>
      </c>
    </row>
    <row r="1169" spans="1:2" x14ac:dyDescent="0.25">
      <c r="A1169" s="3">
        <v>15</v>
      </c>
      <c r="B1169" s="3">
        <v>46.36</v>
      </c>
    </row>
    <row r="1170" spans="1:2" x14ac:dyDescent="0.25">
      <c r="A1170" s="7">
        <v>27</v>
      </c>
      <c r="B1170" s="7">
        <v>11.75</v>
      </c>
    </row>
    <row r="1171" spans="1:2" x14ac:dyDescent="0.25">
      <c r="A1171" s="3">
        <v>119</v>
      </c>
      <c r="B1171" s="3">
        <v>25.34</v>
      </c>
    </row>
    <row r="1172" spans="1:2" x14ac:dyDescent="0.25">
      <c r="A1172" s="7">
        <v>82</v>
      </c>
      <c r="B1172" s="7">
        <v>51.97</v>
      </c>
    </row>
    <row r="1173" spans="1:2" x14ac:dyDescent="0.25">
      <c r="A1173" s="3">
        <v>102</v>
      </c>
      <c r="B1173" s="3">
        <v>34.85</v>
      </c>
    </row>
    <row r="1174" spans="1:2" x14ac:dyDescent="0.25">
      <c r="A1174" s="7">
        <v>93</v>
      </c>
      <c r="B1174" s="7">
        <v>29.35</v>
      </c>
    </row>
    <row r="1175" spans="1:2" x14ac:dyDescent="0.25">
      <c r="A1175" s="3">
        <v>76</v>
      </c>
      <c r="B1175" s="3">
        <v>5.19</v>
      </c>
    </row>
    <row r="1176" spans="1:2" x14ac:dyDescent="0.25">
      <c r="A1176" s="7">
        <v>70</v>
      </c>
      <c r="B1176" s="7">
        <v>30.72</v>
      </c>
    </row>
    <row r="1177" spans="1:2" x14ac:dyDescent="0.25">
      <c r="A1177" s="3">
        <v>48</v>
      </c>
      <c r="B1177" s="3">
        <v>51.32</v>
      </c>
    </row>
    <row r="1178" spans="1:2" x14ac:dyDescent="0.25">
      <c r="A1178" s="7">
        <v>22</v>
      </c>
      <c r="B1178" s="7">
        <v>35.729999999999997</v>
      </c>
    </row>
    <row r="1179" spans="1:2" x14ac:dyDescent="0.25">
      <c r="A1179" s="3">
        <v>100</v>
      </c>
      <c r="B1179" s="3">
        <v>58.06</v>
      </c>
    </row>
    <row r="1180" spans="1:2" x14ac:dyDescent="0.25">
      <c r="A1180" s="7">
        <v>31</v>
      </c>
      <c r="B1180" s="7">
        <v>58.33</v>
      </c>
    </row>
    <row r="1181" spans="1:2" x14ac:dyDescent="0.25">
      <c r="A1181" s="3">
        <v>30</v>
      </c>
      <c r="B1181" s="3">
        <v>40.01</v>
      </c>
    </row>
    <row r="1182" spans="1:2" x14ac:dyDescent="0.25">
      <c r="A1182" s="7">
        <v>107</v>
      </c>
      <c r="B1182" s="7">
        <v>50.75</v>
      </c>
    </row>
    <row r="1183" spans="1:2" x14ac:dyDescent="0.25">
      <c r="A1183" s="3">
        <v>53</v>
      </c>
      <c r="B1183" s="3">
        <v>17.3</v>
      </c>
    </row>
    <row r="1184" spans="1:2" x14ac:dyDescent="0.25">
      <c r="A1184" s="7">
        <v>99</v>
      </c>
      <c r="B1184" s="7">
        <v>11.04</v>
      </c>
    </row>
    <row r="1185" spans="1:2" x14ac:dyDescent="0.25">
      <c r="A1185" s="3">
        <v>81</v>
      </c>
      <c r="B1185" s="3">
        <v>30.74</v>
      </c>
    </row>
    <row r="1186" spans="1:2" x14ac:dyDescent="0.25">
      <c r="A1186" s="7">
        <v>58</v>
      </c>
      <c r="B1186" s="7">
        <v>11.38</v>
      </c>
    </row>
    <row r="1187" spans="1:2" x14ac:dyDescent="0.25">
      <c r="A1187" s="3">
        <v>80</v>
      </c>
      <c r="B1187" s="3">
        <v>4.0599999999999996</v>
      </c>
    </row>
    <row r="1188" spans="1:2" x14ac:dyDescent="0.25">
      <c r="A1188" s="7">
        <v>38</v>
      </c>
      <c r="B1188" s="7">
        <v>41.38</v>
      </c>
    </row>
    <row r="1189" spans="1:2" x14ac:dyDescent="0.25">
      <c r="A1189" s="3">
        <v>95</v>
      </c>
      <c r="B1189" s="3">
        <v>18.61</v>
      </c>
    </row>
    <row r="1190" spans="1:2" x14ac:dyDescent="0.25">
      <c r="A1190" s="7">
        <v>73</v>
      </c>
      <c r="B1190" s="7">
        <v>16.52</v>
      </c>
    </row>
    <row r="1191" spans="1:2" x14ac:dyDescent="0.25">
      <c r="A1191" s="3">
        <v>44</v>
      </c>
      <c r="B1191" s="3">
        <v>10.79</v>
      </c>
    </row>
    <row r="1192" spans="1:2" x14ac:dyDescent="0.25">
      <c r="A1192" s="7">
        <v>80</v>
      </c>
      <c r="B1192" s="7">
        <v>16.61</v>
      </c>
    </row>
    <row r="1193" spans="1:2" x14ac:dyDescent="0.25">
      <c r="A1193" s="3">
        <v>51</v>
      </c>
      <c r="B1193" s="3">
        <v>38.200000000000003</v>
      </c>
    </row>
    <row r="1194" spans="1:2" x14ac:dyDescent="0.25">
      <c r="A1194" s="7">
        <v>69</v>
      </c>
      <c r="B1194" s="7">
        <v>19.5</v>
      </c>
    </row>
    <row r="1195" spans="1:2" x14ac:dyDescent="0.25">
      <c r="A1195" s="3">
        <v>98</v>
      </c>
      <c r="B1195" s="3">
        <v>34.340000000000003</v>
      </c>
    </row>
    <row r="1196" spans="1:2" x14ac:dyDescent="0.25">
      <c r="A1196" s="7">
        <v>55</v>
      </c>
      <c r="B1196" s="7">
        <v>18.66</v>
      </c>
    </row>
    <row r="1197" spans="1:2" x14ac:dyDescent="0.25">
      <c r="A1197" s="3">
        <v>87</v>
      </c>
      <c r="B1197" s="3">
        <v>37.92</v>
      </c>
    </row>
    <row r="1198" spans="1:2" x14ac:dyDescent="0.25">
      <c r="A1198" s="7">
        <v>74</v>
      </c>
      <c r="B1198" s="7">
        <v>48.45</v>
      </c>
    </row>
    <row r="1199" spans="1:2" x14ac:dyDescent="0.25">
      <c r="A1199" s="3">
        <v>19</v>
      </c>
      <c r="B1199" s="3">
        <v>14.24</v>
      </c>
    </row>
    <row r="1200" spans="1:2" x14ac:dyDescent="0.25">
      <c r="A1200" s="7">
        <v>79</v>
      </c>
      <c r="B1200" s="7">
        <v>14.39</v>
      </c>
    </row>
    <row r="1201" spans="1:2" x14ac:dyDescent="0.25">
      <c r="A1201" s="3">
        <v>106</v>
      </c>
      <c r="B1201" s="3">
        <v>3.17</v>
      </c>
    </row>
    <row r="1202" spans="1:2" x14ac:dyDescent="0.25">
      <c r="A1202" s="7">
        <v>101</v>
      </c>
      <c r="B1202" s="7">
        <v>16.2</v>
      </c>
    </row>
    <row r="1203" spans="1:2" x14ac:dyDescent="0.25">
      <c r="A1203" s="3">
        <v>11</v>
      </c>
      <c r="B1203" s="3">
        <v>10.84</v>
      </c>
    </row>
    <row r="1204" spans="1:2" x14ac:dyDescent="0.25">
      <c r="A1204" s="7">
        <v>36</v>
      </c>
      <c r="B1204" s="7">
        <v>57.18</v>
      </c>
    </row>
    <row r="1205" spans="1:2" x14ac:dyDescent="0.25">
      <c r="A1205" s="3">
        <v>31</v>
      </c>
      <c r="B1205" s="3">
        <v>13.54</v>
      </c>
    </row>
    <row r="1206" spans="1:2" x14ac:dyDescent="0.25">
      <c r="A1206" s="7">
        <v>26</v>
      </c>
      <c r="B1206" s="7">
        <v>36.32</v>
      </c>
    </row>
    <row r="1207" spans="1:2" x14ac:dyDescent="0.25">
      <c r="A1207" s="3">
        <v>53</v>
      </c>
      <c r="B1207" s="3">
        <v>33.25</v>
      </c>
    </row>
    <row r="1208" spans="1:2" x14ac:dyDescent="0.25">
      <c r="A1208" s="7">
        <v>30</v>
      </c>
      <c r="B1208" s="7">
        <v>31.31</v>
      </c>
    </row>
    <row r="1209" spans="1:2" x14ac:dyDescent="0.25">
      <c r="A1209" s="3">
        <v>32</v>
      </c>
      <c r="B1209" s="3">
        <v>52.03</v>
      </c>
    </row>
    <row r="1210" spans="1:2" x14ac:dyDescent="0.25">
      <c r="A1210" s="7">
        <v>107</v>
      </c>
      <c r="B1210" s="7">
        <v>59.86</v>
      </c>
    </row>
    <row r="1211" spans="1:2" x14ac:dyDescent="0.25">
      <c r="A1211" s="3">
        <v>64</v>
      </c>
      <c r="B1211" s="3">
        <v>52.13</v>
      </c>
    </row>
    <row r="1212" spans="1:2" x14ac:dyDescent="0.25">
      <c r="A1212" s="7">
        <v>89</v>
      </c>
      <c r="B1212" s="7">
        <v>7.74</v>
      </c>
    </row>
    <row r="1213" spans="1:2" x14ac:dyDescent="0.25">
      <c r="A1213" s="3">
        <v>15</v>
      </c>
      <c r="B1213" s="3">
        <v>19.55</v>
      </c>
    </row>
    <row r="1214" spans="1:2" x14ac:dyDescent="0.25">
      <c r="A1214" s="7">
        <v>115</v>
      </c>
      <c r="B1214" s="7">
        <v>14.65</v>
      </c>
    </row>
    <row r="1215" spans="1:2" x14ac:dyDescent="0.25">
      <c r="A1215" s="3">
        <v>10</v>
      </c>
      <c r="B1215" s="3">
        <v>4.26</v>
      </c>
    </row>
    <row r="1216" spans="1:2" x14ac:dyDescent="0.25">
      <c r="A1216" s="7">
        <v>74</v>
      </c>
      <c r="B1216" s="7">
        <v>46.51</v>
      </c>
    </row>
    <row r="1217" spans="1:2" x14ac:dyDescent="0.25">
      <c r="A1217" s="3">
        <v>83</v>
      </c>
      <c r="B1217" s="3">
        <v>32.58</v>
      </c>
    </row>
    <row r="1218" spans="1:2" x14ac:dyDescent="0.25">
      <c r="A1218" s="7">
        <v>75</v>
      </c>
      <c r="B1218" s="7">
        <v>13.4</v>
      </c>
    </row>
    <row r="1219" spans="1:2" x14ac:dyDescent="0.25">
      <c r="A1219" s="3">
        <v>21</v>
      </c>
      <c r="B1219" s="3">
        <v>14.36</v>
      </c>
    </row>
    <row r="1220" spans="1:2" x14ac:dyDescent="0.25">
      <c r="A1220" s="7">
        <v>57</v>
      </c>
      <c r="B1220" s="7">
        <v>47.78</v>
      </c>
    </row>
    <row r="1221" spans="1:2" x14ac:dyDescent="0.25">
      <c r="A1221" s="3">
        <v>33</v>
      </c>
      <c r="B1221" s="3">
        <v>57.61</v>
      </c>
    </row>
    <row r="1222" spans="1:2" x14ac:dyDescent="0.25">
      <c r="A1222" s="7">
        <v>84</v>
      </c>
      <c r="B1222" s="7">
        <v>36.26</v>
      </c>
    </row>
    <row r="1223" spans="1:2" x14ac:dyDescent="0.25">
      <c r="A1223" s="3">
        <v>13</v>
      </c>
      <c r="B1223" s="3">
        <v>19.510000000000002</v>
      </c>
    </row>
    <row r="1224" spans="1:2" x14ac:dyDescent="0.25">
      <c r="A1224" s="7">
        <v>85</v>
      </c>
      <c r="B1224" s="7">
        <v>31.32</v>
      </c>
    </row>
    <row r="1225" spans="1:2" x14ac:dyDescent="0.25">
      <c r="A1225" s="3">
        <v>114</v>
      </c>
      <c r="B1225" s="3">
        <v>14.09</v>
      </c>
    </row>
    <row r="1226" spans="1:2" x14ac:dyDescent="0.25">
      <c r="A1226" s="7">
        <v>42</v>
      </c>
      <c r="B1226" s="7">
        <v>30.26</v>
      </c>
    </row>
    <row r="1227" spans="1:2" x14ac:dyDescent="0.25">
      <c r="A1227" s="3">
        <v>79</v>
      </c>
      <c r="B1227" s="3">
        <v>36.659999999999997</v>
      </c>
    </row>
    <row r="1228" spans="1:2" x14ac:dyDescent="0.25">
      <c r="A1228" s="7">
        <v>111</v>
      </c>
      <c r="B1228" s="7">
        <v>30.9</v>
      </c>
    </row>
    <row r="1229" spans="1:2" x14ac:dyDescent="0.25">
      <c r="A1229" s="3">
        <v>39</v>
      </c>
      <c r="B1229" s="3">
        <v>9.5500000000000007</v>
      </c>
    </row>
    <row r="1230" spans="1:2" x14ac:dyDescent="0.25">
      <c r="A1230" s="7">
        <v>30</v>
      </c>
      <c r="B1230" s="7">
        <v>10.86</v>
      </c>
    </row>
    <row r="1231" spans="1:2" x14ac:dyDescent="0.25">
      <c r="A1231" s="3">
        <v>14</v>
      </c>
      <c r="B1231" s="3">
        <v>35.380000000000003</v>
      </c>
    </row>
    <row r="1232" spans="1:2" x14ac:dyDescent="0.25">
      <c r="A1232" s="7">
        <v>31</v>
      </c>
      <c r="B1232" s="7">
        <v>24.95</v>
      </c>
    </row>
    <row r="1233" spans="1:2" x14ac:dyDescent="0.25">
      <c r="A1233" s="3">
        <v>107</v>
      </c>
      <c r="B1233" s="3">
        <v>6.94</v>
      </c>
    </row>
    <row r="1234" spans="1:2" x14ac:dyDescent="0.25">
      <c r="A1234" s="7">
        <v>30</v>
      </c>
      <c r="B1234" s="7">
        <v>38.270000000000003</v>
      </c>
    </row>
    <row r="1235" spans="1:2" x14ac:dyDescent="0.25">
      <c r="A1235" s="3">
        <v>116</v>
      </c>
      <c r="B1235" s="3">
        <v>8.77</v>
      </c>
    </row>
    <row r="1236" spans="1:2" x14ac:dyDescent="0.25">
      <c r="A1236" s="7">
        <v>52</v>
      </c>
      <c r="B1236" s="7">
        <v>41.96</v>
      </c>
    </row>
    <row r="1237" spans="1:2" x14ac:dyDescent="0.25">
      <c r="A1237" s="3">
        <v>72</v>
      </c>
      <c r="B1237" s="3">
        <v>2.97</v>
      </c>
    </row>
    <row r="1238" spans="1:2" x14ac:dyDescent="0.25">
      <c r="A1238" s="7">
        <v>89</v>
      </c>
      <c r="B1238" s="7">
        <v>56.21</v>
      </c>
    </row>
    <row r="1239" spans="1:2" x14ac:dyDescent="0.25">
      <c r="A1239" s="3">
        <v>113</v>
      </c>
      <c r="B1239" s="3">
        <v>37.99</v>
      </c>
    </row>
    <row r="1240" spans="1:2" x14ac:dyDescent="0.25">
      <c r="A1240" s="7">
        <v>103</v>
      </c>
      <c r="B1240" s="7">
        <v>11.61</v>
      </c>
    </row>
    <row r="1241" spans="1:2" x14ac:dyDescent="0.25">
      <c r="A1241" s="3">
        <v>32</v>
      </c>
      <c r="B1241" s="3">
        <v>10.64</v>
      </c>
    </row>
    <row r="1242" spans="1:2" x14ac:dyDescent="0.25">
      <c r="A1242" s="7">
        <v>86</v>
      </c>
      <c r="B1242" s="7">
        <v>28.6</v>
      </c>
    </row>
    <row r="1243" spans="1:2" x14ac:dyDescent="0.25">
      <c r="A1243" s="3">
        <v>51</v>
      </c>
      <c r="B1243" s="3">
        <v>42.04</v>
      </c>
    </row>
    <row r="1244" spans="1:2" x14ac:dyDescent="0.25">
      <c r="A1244" s="7">
        <v>31</v>
      </c>
      <c r="B1244" s="7">
        <v>49.35</v>
      </c>
    </row>
    <row r="1245" spans="1:2" x14ac:dyDescent="0.25">
      <c r="A1245" s="3">
        <v>73</v>
      </c>
      <c r="B1245" s="3">
        <v>4.71</v>
      </c>
    </row>
    <row r="1246" spans="1:2" x14ac:dyDescent="0.25">
      <c r="A1246" s="7">
        <v>90</v>
      </c>
      <c r="B1246" s="7">
        <v>33.53</v>
      </c>
    </row>
    <row r="1247" spans="1:2" x14ac:dyDescent="0.25">
      <c r="A1247" s="3">
        <v>29</v>
      </c>
      <c r="B1247" s="3">
        <v>16.88</v>
      </c>
    </row>
    <row r="1248" spans="1:2" x14ac:dyDescent="0.25">
      <c r="A1248" s="7">
        <v>100</v>
      </c>
      <c r="B1248" s="7">
        <v>59.8</v>
      </c>
    </row>
    <row r="1249" spans="1:2" x14ac:dyDescent="0.25">
      <c r="A1249" s="3">
        <v>80</v>
      </c>
      <c r="B1249" s="3">
        <v>21.71</v>
      </c>
    </row>
    <row r="1250" spans="1:2" x14ac:dyDescent="0.25">
      <c r="A1250" s="7">
        <v>14</v>
      </c>
      <c r="B1250" s="7">
        <v>46.83</v>
      </c>
    </row>
    <row r="1251" spans="1:2" x14ac:dyDescent="0.25">
      <c r="A1251" s="3">
        <v>64</v>
      </c>
      <c r="B1251" s="3">
        <v>50.53</v>
      </c>
    </row>
    <row r="1252" spans="1:2" x14ac:dyDescent="0.25">
      <c r="A1252" s="7">
        <v>63</v>
      </c>
      <c r="B1252" s="7">
        <v>47.77</v>
      </c>
    </row>
    <row r="1253" spans="1:2" x14ac:dyDescent="0.25">
      <c r="A1253" s="3">
        <v>38</v>
      </c>
      <c r="B1253" s="3">
        <v>6.3</v>
      </c>
    </row>
    <row r="1254" spans="1:2" x14ac:dyDescent="0.25">
      <c r="A1254" s="7">
        <v>70</v>
      </c>
      <c r="B1254" s="7">
        <v>3.1</v>
      </c>
    </row>
    <row r="1255" spans="1:2" x14ac:dyDescent="0.25">
      <c r="A1255" s="3">
        <v>89</v>
      </c>
      <c r="B1255" s="3">
        <v>38.909999999999997</v>
      </c>
    </row>
    <row r="1256" spans="1:2" x14ac:dyDescent="0.25">
      <c r="A1256" s="7">
        <v>104</v>
      </c>
      <c r="B1256" s="7">
        <v>44.83</v>
      </c>
    </row>
    <row r="1257" spans="1:2" x14ac:dyDescent="0.25">
      <c r="A1257" s="3">
        <v>11</v>
      </c>
      <c r="B1257" s="3">
        <v>36.65</v>
      </c>
    </row>
    <row r="1258" spans="1:2" x14ac:dyDescent="0.25">
      <c r="A1258" s="7">
        <v>106</v>
      </c>
      <c r="B1258" s="7">
        <v>10.17</v>
      </c>
    </row>
    <row r="1259" spans="1:2" x14ac:dyDescent="0.25">
      <c r="A1259" s="3">
        <v>41</v>
      </c>
      <c r="B1259" s="3">
        <v>39.79</v>
      </c>
    </row>
    <row r="1260" spans="1:2" x14ac:dyDescent="0.25">
      <c r="A1260" s="7">
        <v>105</v>
      </c>
      <c r="B1260" s="7">
        <v>47.36</v>
      </c>
    </row>
    <row r="1261" spans="1:2" x14ac:dyDescent="0.25">
      <c r="A1261" s="3">
        <v>15</v>
      </c>
      <c r="B1261" s="3">
        <v>6.77</v>
      </c>
    </row>
    <row r="1262" spans="1:2" x14ac:dyDescent="0.25">
      <c r="A1262" s="7">
        <v>108</v>
      </c>
      <c r="B1262" s="7">
        <v>45.53</v>
      </c>
    </row>
    <row r="1263" spans="1:2" x14ac:dyDescent="0.25">
      <c r="A1263" s="3">
        <v>61</v>
      </c>
      <c r="B1263" s="3">
        <v>33.159999999999997</v>
      </c>
    </row>
    <row r="1264" spans="1:2" x14ac:dyDescent="0.25">
      <c r="A1264" s="7">
        <v>88</v>
      </c>
      <c r="B1264" s="7">
        <v>45.53</v>
      </c>
    </row>
    <row r="1265" spans="1:2" x14ac:dyDescent="0.25">
      <c r="A1265" s="3">
        <v>43</v>
      </c>
      <c r="B1265" s="3">
        <v>49.06</v>
      </c>
    </row>
    <row r="1266" spans="1:2" x14ac:dyDescent="0.25">
      <c r="A1266" s="7">
        <v>26</v>
      </c>
      <c r="B1266" s="7">
        <v>31.44</v>
      </c>
    </row>
    <row r="1267" spans="1:2" x14ac:dyDescent="0.25">
      <c r="A1267" s="3">
        <v>100</v>
      </c>
      <c r="B1267" s="3">
        <v>16.940000000000001</v>
      </c>
    </row>
    <row r="1268" spans="1:2" x14ac:dyDescent="0.25">
      <c r="A1268" s="7">
        <v>94</v>
      </c>
      <c r="B1268" s="7">
        <v>46.63</v>
      </c>
    </row>
    <row r="1269" spans="1:2" x14ac:dyDescent="0.25">
      <c r="A1269" s="3">
        <v>36</v>
      </c>
      <c r="B1269" s="3">
        <v>59.1</v>
      </c>
    </row>
    <row r="1270" spans="1:2" x14ac:dyDescent="0.25">
      <c r="A1270" s="7">
        <v>24</v>
      </c>
      <c r="B1270" s="7">
        <v>14.07</v>
      </c>
    </row>
    <row r="1271" spans="1:2" x14ac:dyDescent="0.25">
      <c r="A1271" s="3">
        <v>25</v>
      </c>
      <c r="B1271" s="3">
        <v>34.47</v>
      </c>
    </row>
    <row r="1272" spans="1:2" x14ac:dyDescent="0.25">
      <c r="A1272" s="7">
        <v>40</v>
      </c>
      <c r="B1272" s="7">
        <v>35.57</v>
      </c>
    </row>
    <row r="1273" spans="1:2" x14ac:dyDescent="0.25">
      <c r="A1273" s="3">
        <v>69</v>
      </c>
      <c r="B1273" s="3">
        <v>23.09</v>
      </c>
    </row>
    <row r="1274" spans="1:2" x14ac:dyDescent="0.25">
      <c r="A1274" s="7">
        <v>81</v>
      </c>
      <c r="B1274" s="7">
        <v>12.51</v>
      </c>
    </row>
    <row r="1275" spans="1:2" x14ac:dyDescent="0.25">
      <c r="A1275" s="3">
        <v>54</v>
      </c>
      <c r="B1275" s="3">
        <v>40.869999999999997</v>
      </c>
    </row>
    <row r="1276" spans="1:2" x14ac:dyDescent="0.25">
      <c r="A1276" s="7">
        <v>64</v>
      </c>
      <c r="B1276" s="7">
        <v>44.34</v>
      </c>
    </row>
    <row r="1277" spans="1:2" x14ac:dyDescent="0.25">
      <c r="A1277" s="3">
        <v>81</v>
      </c>
      <c r="B1277" s="3">
        <v>24.16</v>
      </c>
    </row>
    <row r="1278" spans="1:2" x14ac:dyDescent="0.25">
      <c r="A1278" s="7">
        <v>39</v>
      </c>
      <c r="B1278" s="7">
        <v>36.549999999999997</v>
      </c>
    </row>
    <row r="1279" spans="1:2" x14ac:dyDescent="0.25">
      <c r="A1279" s="3">
        <v>111</v>
      </c>
      <c r="B1279" s="3">
        <v>58.18</v>
      </c>
    </row>
    <row r="1280" spans="1:2" x14ac:dyDescent="0.25">
      <c r="A1280" s="7">
        <v>97</v>
      </c>
      <c r="B1280" s="7">
        <v>59.87</v>
      </c>
    </row>
    <row r="1281" spans="1:2" x14ac:dyDescent="0.25">
      <c r="A1281" s="3">
        <v>38</v>
      </c>
      <c r="B1281" s="3">
        <v>33.39</v>
      </c>
    </row>
    <row r="1282" spans="1:2" x14ac:dyDescent="0.25">
      <c r="A1282" s="7">
        <v>75</v>
      </c>
      <c r="B1282" s="7">
        <v>36.56</v>
      </c>
    </row>
    <row r="1283" spans="1:2" x14ac:dyDescent="0.25">
      <c r="A1283" s="3">
        <v>56</v>
      </c>
      <c r="B1283" s="3">
        <v>27.7</v>
      </c>
    </row>
    <row r="1284" spans="1:2" x14ac:dyDescent="0.25">
      <c r="A1284" s="7">
        <v>34</v>
      </c>
      <c r="B1284" s="7">
        <v>15.15</v>
      </c>
    </row>
    <row r="1285" spans="1:2" x14ac:dyDescent="0.25">
      <c r="A1285" s="3">
        <v>106</v>
      </c>
      <c r="B1285" s="3">
        <v>11.63</v>
      </c>
    </row>
    <row r="1286" spans="1:2" x14ac:dyDescent="0.25">
      <c r="A1286" s="7">
        <v>58</v>
      </c>
      <c r="B1286" s="7">
        <v>32.6</v>
      </c>
    </row>
    <row r="1287" spans="1:2" x14ac:dyDescent="0.25">
      <c r="A1287" s="3">
        <v>82</v>
      </c>
      <c r="B1287" s="3">
        <v>46.45</v>
      </c>
    </row>
    <row r="1288" spans="1:2" x14ac:dyDescent="0.25">
      <c r="A1288" s="7">
        <v>100</v>
      </c>
      <c r="B1288" s="7">
        <v>9.81</v>
      </c>
    </row>
    <row r="1289" spans="1:2" x14ac:dyDescent="0.25">
      <c r="A1289" s="3">
        <v>38</v>
      </c>
      <c r="B1289" s="3">
        <v>22.76</v>
      </c>
    </row>
    <row r="1290" spans="1:2" x14ac:dyDescent="0.25">
      <c r="A1290" s="7">
        <v>47</v>
      </c>
      <c r="B1290" s="7">
        <v>55.93</v>
      </c>
    </row>
    <row r="1291" spans="1:2" x14ac:dyDescent="0.25">
      <c r="A1291" s="3">
        <v>23</v>
      </c>
      <c r="B1291" s="3">
        <v>25.42</v>
      </c>
    </row>
    <row r="1292" spans="1:2" x14ac:dyDescent="0.25">
      <c r="A1292" s="7">
        <v>20</v>
      </c>
      <c r="B1292" s="7">
        <v>9.58</v>
      </c>
    </row>
    <row r="1293" spans="1:2" x14ac:dyDescent="0.25">
      <c r="A1293" s="3">
        <v>111</v>
      </c>
      <c r="B1293" s="3">
        <v>52.28</v>
      </c>
    </row>
    <row r="1294" spans="1:2" x14ac:dyDescent="0.25">
      <c r="A1294" s="7">
        <v>80</v>
      </c>
      <c r="B1294" s="7">
        <v>7.71</v>
      </c>
    </row>
    <row r="1295" spans="1:2" x14ac:dyDescent="0.25">
      <c r="A1295" s="3">
        <v>40</v>
      </c>
      <c r="B1295" s="3">
        <v>54.71</v>
      </c>
    </row>
    <row r="1296" spans="1:2" x14ac:dyDescent="0.25">
      <c r="A1296" s="7">
        <v>44</v>
      </c>
      <c r="B1296" s="7">
        <v>43.71</v>
      </c>
    </row>
    <row r="1297" spans="1:2" x14ac:dyDescent="0.25">
      <c r="A1297" s="3">
        <v>79</v>
      </c>
      <c r="B1297" s="3">
        <v>5.09</v>
      </c>
    </row>
    <row r="1298" spans="1:2" x14ac:dyDescent="0.25">
      <c r="A1298" s="7">
        <v>65</v>
      </c>
      <c r="B1298" s="7">
        <v>21.52</v>
      </c>
    </row>
    <row r="1299" spans="1:2" x14ac:dyDescent="0.25">
      <c r="A1299" s="3">
        <v>21</v>
      </c>
      <c r="B1299" s="3">
        <v>3.63</v>
      </c>
    </row>
    <row r="1300" spans="1:2" x14ac:dyDescent="0.25">
      <c r="A1300" s="7">
        <v>69</v>
      </c>
      <c r="B1300" s="7">
        <v>45.2</v>
      </c>
    </row>
    <row r="1301" spans="1:2" x14ac:dyDescent="0.25">
      <c r="A1301" s="3">
        <v>43</v>
      </c>
      <c r="B1301" s="3">
        <v>56.9</v>
      </c>
    </row>
    <row r="1302" spans="1:2" x14ac:dyDescent="0.25">
      <c r="A1302" s="7">
        <v>40</v>
      </c>
      <c r="B1302" s="7">
        <v>49.11</v>
      </c>
    </row>
    <row r="1303" spans="1:2" x14ac:dyDescent="0.25">
      <c r="A1303" s="3">
        <v>41</v>
      </c>
      <c r="B1303" s="3">
        <v>21.84</v>
      </c>
    </row>
    <row r="1304" spans="1:2" x14ac:dyDescent="0.25">
      <c r="A1304" s="7">
        <v>114</v>
      </c>
      <c r="B1304" s="7">
        <v>25.7</v>
      </c>
    </row>
    <row r="1305" spans="1:2" x14ac:dyDescent="0.25">
      <c r="A1305" s="3">
        <v>85</v>
      </c>
      <c r="B1305" s="3">
        <v>4.5999999999999996</v>
      </c>
    </row>
    <row r="1306" spans="1:2" x14ac:dyDescent="0.25">
      <c r="A1306" s="7">
        <v>43</v>
      </c>
      <c r="B1306" s="7">
        <v>26.54</v>
      </c>
    </row>
    <row r="1307" spans="1:2" x14ac:dyDescent="0.25">
      <c r="A1307" s="3">
        <v>63</v>
      </c>
      <c r="B1307" s="3">
        <v>48.06</v>
      </c>
    </row>
    <row r="1308" spans="1:2" x14ac:dyDescent="0.25">
      <c r="A1308" s="7">
        <v>37</v>
      </c>
      <c r="B1308" s="7">
        <v>13.54</v>
      </c>
    </row>
    <row r="1309" spans="1:2" x14ac:dyDescent="0.25">
      <c r="A1309" s="3">
        <v>25</v>
      </c>
      <c r="B1309" s="3">
        <v>51.4</v>
      </c>
    </row>
    <row r="1310" spans="1:2" x14ac:dyDescent="0.25">
      <c r="A1310" s="7">
        <v>94</v>
      </c>
      <c r="B1310" s="7">
        <v>32.619999999999997</v>
      </c>
    </row>
    <row r="1311" spans="1:2" x14ac:dyDescent="0.25">
      <c r="A1311" s="3">
        <v>34</v>
      </c>
      <c r="B1311" s="3">
        <v>5.3</v>
      </c>
    </row>
    <row r="1312" spans="1:2" x14ac:dyDescent="0.25">
      <c r="A1312" s="7">
        <v>119</v>
      </c>
      <c r="B1312" s="7">
        <v>13.27</v>
      </c>
    </row>
    <row r="1313" spans="1:2" x14ac:dyDescent="0.25">
      <c r="A1313" s="3">
        <v>100</v>
      </c>
      <c r="B1313" s="3">
        <v>46.3</v>
      </c>
    </row>
    <row r="1314" spans="1:2" x14ac:dyDescent="0.25">
      <c r="A1314" s="7">
        <v>97</v>
      </c>
      <c r="B1314" s="7">
        <v>32.130000000000003</v>
      </c>
    </row>
    <row r="1315" spans="1:2" x14ac:dyDescent="0.25">
      <c r="A1315" s="3">
        <v>80</v>
      </c>
      <c r="B1315" s="3">
        <v>15.78</v>
      </c>
    </row>
    <row r="1316" spans="1:2" x14ac:dyDescent="0.25">
      <c r="A1316" s="7">
        <v>84</v>
      </c>
      <c r="B1316" s="7">
        <v>38.770000000000003</v>
      </c>
    </row>
    <row r="1317" spans="1:2" x14ac:dyDescent="0.25">
      <c r="A1317" s="3">
        <v>18</v>
      </c>
      <c r="B1317" s="3">
        <v>25.57</v>
      </c>
    </row>
    <row r="1318" spans="1:2" x14ac:dyDescent="0.25">
      <c r="A1318" s="7">
        <v>65</v>
      </c>
      <c r="B1318" s="7">
        <v>40.43</v>
      </c>
    </row>
    <row r="1319" spans="1:2" x14ac:dyDescent="0.25">
      <c r="A1319" s="3">
        <v>89</v>
      </c>
      <c r="B1319" s="3">
        <v>33.35</v>
      </c>
    </row>
    <row r="1320" spans="1:2" x14ac:dyDescent="0.25">
      <c r="A1320" s="7">
        <v>26</v>
      </c>
      <c r="B1320" s="7">
        <v>48.05</v>
      </c>
    </row>
    <row r="1321" spans="1:2" x14ac:dyDescent="0.25">
      <c r="A1321" s="3">
        <v>98</v>
      </c>
      <c r="B1321" s="3">
        <v>58.29</v>
      </c>
    </row>
    <row r="1322" spans="1:2" x14ac:dyDescent="0.25">
      <c r="A1322" s="7">
        <v>15</v>
      </c>
      <c r="B1322" s="7">
        <v>20.98</v>
      </c>
    </row>
    <row r="1323" spans="1:2" x14ac:dyDescent="0.25">
      <c r="A1323" s="3">
        <v>56</v>
      </c>
      <c r="B1323" s="3">
        <v>31.39</v>
      </c>
    </row>
    <row r="1324" spans="1:2" x14ac:dyDescent="0.25">
      <c r="A1324" s="7">
        <v>55</v>
      </c>
      <c r="B1324" s="7">
        <v>5.53</v>
      </c>
    </row>
    <row r="1325" spans="1:2" x14ac:dyDescent="0.25">
      <c r="A1325" s="3">
        <v>46</v>
      </c>
      <c r="B1325" s="3">
        <v>28.58</v>
      </c>
    </row>
    <row r="1326" spans="1:2" x14ac:dyDescent="0.25">
      <c r="A1326" s="7">
        <v>75</v>
      </c>
      <c r="B1326" s="7">
        <v>16.64</v>
      </c>
    </row>
    <row r="1327" spans="1:2" x14ac:dyDescent="0.25">
      <c r="A1327" s="3">
        <v>62</v>
      </c>
      <c r="B1327" s="3">
        <v>47.48</v>
      </c>
    </row>
    <row r="1328" spans="1:2" x14ac:dyDescent="0.25">
      <c r="A1328" s="7">
        <v>113</v>
      </c>
      <c r="B1328" s="7">
        <v>38.64</v>
      </c>
    </row>
    <row r="1329" spans="1:2" x14ac:dyDescent="0.25">
      <c r="A1329" s="3">
        <v>95</v>
      </c>
      <c r="B1329" s="3">
        <v>16.149999999999999</v>
      </c>
    </row>
    <row r="1330" spans="1:2" x14ac:dyDescent="0.25">
      <c r="A1330" s="7">
        <v>101</v>
      </c>
      <c r="B1330" s="7">
        <v>53.1</v>
      </c>
    </row>
    <row r="1331" spans="1:2" x14ac:dyDescent="0.25">
      <c r="A1331" s="3">
        <v>28</v>
      </c>
      <c r="B1331" s="3">
        <v>33.56</v>
      </c>
    </row>
    <row r="1332" spans="1:2" x14ac:dyDescent="0.25">
      <c r="A1332" s="7">
        <v>96</v>
      </c>
      <c r="B1332" s="7">
        <v>59.29</v>
      </c>
    </row>
    <row r="1333" spans="1:2" x14ac:dyDescent="0.25">
      <c r="A1333" s="3">
        <v>94</v>
      </c>
      <c r="B1333" s="3">
        <v>49.54</v>
      </c>
    </row>
    <row r="1334" spans="1:2" x14ac:dyDescent="0.25">
      <c r="A1334" s="7">
        <v>97</v>
      </c>
      <c r="B1334" s="7">
        <v>52.11</v>
      </c>
    </row>
    <row r="1335" spans="1:2" x14ac:dyDescent="0.25">
      <c r="A1335" s="3">
        <v>53</v>
      </c>
      <c r="B1335" s="3">
        <v>55.57</v>
      </c>
    </row>
    <row r="1336" spans="1:2" x14ac:dyDescent="0.25">
      <c r="A1336" s="7">
        <v>87</v>
      </c>
      <c r="B1336" s="7">
        <v>36.86</v>
      </c>
    </row>
    <row r="1337" spans="1:2" x14ac:dyDescent="0.25">
      <c r="A1337" s="3">
        <v>35</v>
      </c>
      <c r="B1337" s="3">
        <v>16.46</v>
      </c>
    </row>
    <row r="1338" spans="1:2" x14ac:dyDescent="0.25">
      <c r="A1338" s="7">
        <v>68</v>
      </c>
      <c r="B1338" s="7">
        <v>57.47</v>
      </c>
    </row>
    <row r="1339" spans="1:2" x14ac:dyDescent="0.25">
      <c r="A1339" s="3">
        <v>67</v>
      </c>
      <c r="B1339" s="3">
        <v>31.82</v>
      </c>
    </row>
    <row r="1340" spans="1:2" x14ac:dyDescent="0.25">
      <c r="A1340" s="7">
        <v>52</v>
      </c>
      <c r="B1340" s="7">
        <v>51.32</v>
      </c>
    </row>
    <row r="1341" spans="1:2" x14ac:dyDescent="0.25">
      <c r="A1341" s="3">
        <v>16</v>
      </c>
      <c r="B1341" s="3">
        <v>7.33</v>
      </c>
    </row>
    <row r="1342" spans="1:2" x14ac:dyDescent="0.25">
      <c r="A1342" s="7">
        <v>55</v>
      </c>
      <c r="B1342" s="7">
        <v>14.46</v>
      </c>
    </row>
    <row r="1343" spans="1:2" x14ac:dyDescent="0.25">
      <c r="A1343" s="3">
        <v>104</v>
      </c>
      <c r="B1343" s="3">
        <v>16.510000000000002</v>
      </c>
    </row>
    <row r="1344" spans="1:2" x14ac:dyDescent="0.25">
      <c r="A1344" s="7">
        <v>70</v>
      </c>
      <c r="B1344" s="7">
        <v>37.17</v>
      </c>
    </row>
    <row r="1345" spans="1:2" x14ac:dyDescent="0.25">
      <c r="A1345" s="3">
        <v>104</v>
      </c>
      <c r="B1345" s="3">
        <v>2.5</v>
      </c>
    </row>
    <row r="1346" spans="1:2" x14ac:dyDescent="0.25">
      <c r="A1346" s="7">
        <v>39</v>
      </c>
      <c r="B1346" s="7">
        <v>2.21</v>
      </c>
    </row>
    <row r="1347" spans="1:2" x14ac:dyDescent="0.25">
      <c r="A1347" s="3">
        <v>68</v>
      </c>
      <c r="B1347" s="3">
        <v>5.24</v>
      </c>
    </row>
    <row r="1348" spans="1:2" x14ac:dyDescent="0.25">
      <c r="A1348" s="7">
        <v>52</v>
      </c>
      <c r="B1348" s="7">
        <v>36.26</v>
      </c>
    </row>
    <row r="1349" spans="1:2" x14ac:dyDescent="0.25">
      <c r="A1349" s="3">
        <v>116</v>
      </c>
      <c r="B1349" s="3">
        <v>20.65</v>
      </c>
    </row>
    <row r="1350" spans="1:2" x14ac:dyDescent="0.25">
      <c r="A1350" s="7">
        <v>22</v>
      </c>
      <c r="B1350" s="7">
        <v>40.26</v>
      </c>
    </row>
    <row r="1351" spans="1:2" x14ac:dyDescent="0.25">
      <c r="A1351" s="3">
        <v>65</v>
      </c>
      <c r="B1351" s="3">
        <v>39.26</v>
      </c>
    </row>
    <row r="1352" spans="1:2" x14ac:dyDescent="0.25">
      <c r="A1352" s="7">
        <v>55</v>
      </c>
      <c r="B1352" s="7">
        <v>26.07</v>
      </c>
    </row>
    <row r="1353" spans="1:2" x14ac:dyDescent="0.25">
      <c r="A1353" s="3">
        <v>13</v>
      </c>
      <c r="B1353" s="3">
        <v>25.8</v>
      </c>
    </row>
    <row r="1354" spans="1:2" x14ac:dyDescent="0.25">
      <c r="A1354" s="7">
        <v>82</v>
      </c>
      <c r="B1354" s="7">
        <v>59.06</v>
      </c>
    </row>
    <row r="1355" spans="1:2" x14ac:dyDescent="0.25">
      <c r="A1355" s="3">
        <v>26</v>
      </c>
      <c r="B1355" s="3">
        <v>26.93</v>
      </c>
    </row>
    <row r="1356" spans="1:2" x14ac:dyDescent="0.25">
      <c r="A1356" s="7">
        <v>87</v>
      </c>
      <c r="B1356" s="7">
        <v>3.46</v>
      </c>
    </row>
    <row r="1357" spans="1:2" x14ac:dyDescent="0.25">
      <c r="A1357" s="3">
        <v>62</v>
      </c>
      <c r="B1357" s="3">
        <v>52.22</v>
      </c>
    </row>
    <row r="1358" spans="1:2" x14ac:dyDescent="0.25">
      <c r="A1358" s="7">
        <v>61</v>
      </c>
      <c r="B1358" s="7">
        <v>45.04</v>
      </c>
    </row>
    <row r="1359" spans="1:2" x14ac:dyDescent="0.25">
      <c r="A1359" s="3">
        <v>13</v>
      </c>
      <c r="B1359" s="3">
        <v>2.16</v>
      </c>
    </row>
    <row r="1360" spans="1:2" x14ac:dyDescent="0.25">
      <c r="A1360" s="7">
        <v>53</v>
      </c>
      <c r="B1360" s="7">
        <v>38.39</v>
      </c>
    </row>
    <row r="1361" spans="1:2" x14ac:dyDescent="0.25">
      <c r="A1361" s="3">
        <v>96</v>
      </c>
      <c r="B1361" s="3">
        <v>33.42</v>
      </c>
    </row>
    <row r="1362" spans="1:2" x14ac:dyDescent="0.25">
      <c r="A1362" s="7">
        <v>92</v>
      </c>
      <c r="B1362" s="7">
        <v>27.4</v>
      </c>
    </row>
    <row r="1363" spans="1:2" x14ac:dyDescent="0.25">
      <c r="A1363" s="3">
        <v>53</v>
      </c>
      <c r="B1363" s="3">
        <v>15.63</v>
      </c>
    </row>
    <row r="1364" spans="1:2" x14ac:dyDescent="0.25">
      <c r="A1364" s="7">
        <v>101</v>
      </c>
      <c r="B1364" s="7">
        <v>53.63</v>
      </c>
    </row>
    <row r="1365" spans="1:2" x14ac:dyDescent="0.25">
      <c r="A1365" s="3">
        <v>119</v>
      </c>
      <c r="B1365" s="3">
        <v>45.59</v>
      </c>
    </row>
    <row r="1366" spans="1:2" x14ac:dyDescent="0.25">
      <c r="A1366" s="7">
        <v>85</v>
      </c>
      <c r="B1366" s="7">
        <v>50.71</v>
      </c>
    </row>
    <row r="1367" spans="1:2" x14ac:dyDescent="0.25">
      <c r="A1367" s="3">
        <v>62</v>
      </c>
      <c r="B1367" s="3">
        <v>15.48</v>
      </c>
    </row>
    <row r="1368" spans="1:2" x14ac:dyDescent="0.25">
      <c r="A1368" s="7">
        <v>103</v>
      </c>
      <c r="B1368" s="7">
        <v>22.52</v>
      </c>
    </row>
    <row r="1369" spans="1:2" x14ac:dyDescent="0.25">
      <c r="A1369" s="3">
        <v>100</v>
      </c>
      <c r="B1369" s="3">
        <v>59.74</v>
      </c>
    </row>
    <row r="1370" spans="1:2" x14ac:dyDescent="0.25">
      <c r="A1370" s="7">
        <v>54</v>
      </c>
      <c r="B1370" s="7">
        <v>27.1</v>
      </c>
    </row>
    <row r="1371" spans="1:2" x14ac:dyDescent="0.25">
      <c r="A1371" s="3">
        <v>75</v>
      </c>
      <c r="B1371" s="3">
        <v>58.49</v>
      </c>
    </row>
    <row r="1372" spans="1:2" x14ac:dyDescent="0.25">
      <c r="A1372" s="7">
        <v>25</v>
      </c>
      <c r="B1372" s="7">
        <v>54.88</v>
      </c>
    </row>
    <row r="1373" spans="1:2" x14ac:dyDescent="0.25">
      <c r="A1373" s="3">
        <v>73</v>
      </c>
      <c r="B1373" s="3">
        <v>51.06</v>
      </c>
    </row>
    <row r="1374" spans="1:2" x14ac:dyDescent="0.25">
      <c r="A1374" s="7">
        <v>106</v>
      </c>
      <c r="B1374" s="7">
        <v>57.02</v>
      </c>
    </row>
    <row r="1375" spans="1:2" x14ac:dyDescent="0.25">
      <c r="A1375" s="3">
        <v>50</v>
      </c>
      <c r="B1375" s="3">
        <v>14.71</v>
      </c>
    </row>
    <row r="1376" spans="1:2" x14ac:dyDescent="0.25">
      <c r="A1376" s="7">
        <v>80</v>
      </c>
      <c r="B1376" s="7">
        <v>33.89</v>
      </c>
    </row>
    <row r="1377" spans="1:2" x14ac:dyDescent="0.25">
      <c r="A1377" s="3">
        <v>46</v>
      </c>
      <c r="B1377" s="3">
        <v>27.42</v>
      </c>
    </row>
    <row r="1378" spans="1:2" x14ac:dyDescent="0.25">
      <c r="A1378" s="7">
        <v>63</v>
      </c>
      <c r="B1378" s="7">
        <v>8.27</v>
      </c>
    </row>
    <row r="1379" spans="1:2" x14ac:dyDescent="0.25">
      <c r="A1379" s="3">
        <v>63</v>
      </c>
      <c r="B1379" s="3">
        <v>34.979999999999997</v>
      </c>
    </row>
    <row r="1380" spans="1:2" x14ac:dyDescent="0.25">
      <c r="A1380" s="7">
        <v>37</v>
      </c>
      <c r="B1380" s="7">
        <v>23.46</v>
      </c>
    </row>
    <row r="1381" spans="1:2" x14ac:dyDescent="0.25">
      <c r="A1381" s="3">
        <v>42</v>
      </c>
      <c r="B1381" s="3">
        <v>28.21</v>
      </c>
    </row>
    <row r="1382" spans="1:2" x14ac:dyDescent="0.25">
      <c r="A1382" s="7">
        <v>22</v>
      </c>
      <c r="B1382" s="7">
        <v>8.99</v>
      </c>
    </row>
    <row r="1383" spans="1:2" x14ac:dyDescent="0.25">
      <c r="A1383" s="3">
        <v>108</v>
      </c>
      <c r="B1383" s="3">
        <v>52.61</v>
      </c>
    </row>
    <row r="1384" spans="1:2" x14ac:dyDescent="0.25">
      <c r="A1384" s="7">
        <v>13</v>
      </c>
      <c r="B1384" s="7">
        <v>23.49</v>
      </c>
    </row>
    <row r="1385" spans="1:2" x14ac:dyDescent="0.25">
      <c r="A1385" s="3">
        <v>59</v>
      </c>
      <c r="B1385" s="3">
        <v>57.95</v>
      </c>
    </row>
    <row r="1386" spans="1:2" x14ac:dyDescent="0.25">
      <c r="A1386" s="7">
        <v>98</v>
      </c>
      <c r="B1386" s="7">
        <v>22.24</v>
      </c>
    </row>
    <row r="1387" spans="1:2" x14ac:dyDescent="0.25">
      <c r="A1387" s="3">
        <v>24</v>
      </c>
      <c r="B1387" s="3">
        <v>28.88</v>
      </c>
    </row>
    <row r="1388" spans="1:2" x14ac:dyDescent="0.25">
      <c r="A1388" s="7">
        <v>20</v>
      </c>
      <c r="B1388" s="7">
        <v>45.78</v>
      </c>
    </row>
    <row r="1389" spans="1:2" x14ac:dyDescent="0.25">
      <c r="A1389" s="3">
        <v>104</v>
      </c>
      <c r="B1389" s="3">
        <v>13.65</v>
      </c>
    </row>
    <row r="1390" spans="1:2" x14ac:dyDescent="0.25">
      <c r="A1390" s="7">
        <v>79</v>
      </c>
      <c r="B1390" s="7">
        <v>29.87</v>
      </c>
    </row>
    <row r="1391" spans="1:2" x14ac:dyDescent="0.25">
      <c r="A1391" s="3">
        <v>60</v>
      </c>
      <c r="B1391" s="3">
        <v>9.19</v>
      </c>
    </row>
    <row r="1392" spans="1:2" x14ac:dyDescent="0.25">
      <c r="A1392" s="7">
        <v>10</v>
      </c>
      <c r="B1392" s="7">
        <v>52.69</v>
      </c>
    </row>
    <row r="1393" spans="1:2" x14ac:dyDescent="0.25">
      <c r="A1393" s="3">
        <v>62</v>
      </c>
      <c r="B1393" s="3">
        <v>17.850000000000001</v>
      </c>
    </row>
    <row r="1394" spans="1:2" x14ac:dyDescent="0.25">
      <c r="A1394" s="7">
        <v>114</v>
      </c>
      <c r="B1394" s="7">
        <v>4.9000000000000004</v>
      </c>
    </row>
    <row r="1395" spans="1:2" x14ac:dyDescent="0.25">
      <c r="A1395" s="3">
        <v>64</v>
      </c>
      <c r="B1395" s="3">
        <v>3.83</v>
      </c>
    </row>
    <row r="1396" spans="1:2" x14ac:dyDescent="0.25">
      <c r="A1396" s="7">
        <v>85</v>
      </c>
      <c r="B1396" s="7">
        <v>57</v>
      </c>
    </row>
    <row r="1397" spans="1:2" x14ac:dyDescent="0.25">
      <c r="A1397" s="3">
        <v>107</v>
      </c>
      <c r="B1397" s="3">
        <v>33.11</v>
      </c>
    </row>
    <row r="1398" spans="1:2" x14ac:dyDescent="0.25">
      <c r="A1398" s="7">
        <v>95</v>
      </c>
      <c r="B1398" s="7">
        <v>53.12</v>
      </c>
    </row>
    <row r="1399" spans="1:2" x14ac:dyDescent="0.25">
      <c r="A1399" s="3">
        <v>72</v>
      </c>
      <c r="B1399" s="3">
        <v>48.36</v>
      </c>
    </row>
    <row r="1400" spans="1:2" x14ac:dyDescent="0.25">
      <c r="A1400" s="7">
        <v>12</v>
      </c>
      <c r="B1400" s="7">
        <v>5.26</v>
      </c>
    </row>
    <row r="1401" spans="1:2" x14ac:dyDescent="0.25">
      <c r="A1401" s="3">
        <v>84</v>
      </c>
      <c r="B1401" s="3">
        <v>34.43</v>
      </c>
    </row>
    <row r="1402" spans="1:2" x14ac:dyDescent="0.25">
      <c r="A1402" s="7">
        <v>60</v>
      </c>
      <c r="B1402" s="7">
        <v>58.95</v>
      </c>
    </row>
    <row r="1403" spans="1:2" x14ac:dyDescent="0.25">
      <c r="A1403" s="3">
        <v>76</v>
      </c>
      <c r="B1403" s="3">
        <v>28.55</v>
      </c>
    </row>
    <row r="1404" spans="1:2" x14ac:dyDescent="0.25">
      <c r="A1404" s="7">
        <v>112</v>
      </c>
      <c r="B1404" s="7">
        <v>42.69</v>
      </c>
    </row>
    <row r="1405" spans="1:2" x14ac:dyDescent="0.25">
      <c r="A1405" s="3">
        <v>75</v>
      </c>
      <c r="B1405" s="3">
        <v>39.200000000000003</v>
      </c>
    </row>
    <row r="1406" spans="1:2" x14ac:dyDescent="0.25">
      <c r="A1406" s="7">
        <v>113</v>
      </c>
      <c r="B1406" s="7">
        <v>58.96</v>
      </c>
    </row>
    <row r="1407" spans="1:2" x14ac:dyDescent="0.25">
      <c r="A1407" s="3">
        <v>56</v>
      </c>
      <c r="B1407" s="3">
        <v>13.48</v>
      </c>
    </row>
    <row r="1408" spans="1:2" x14ac:dyDescent="0.25">
      <c r="A1408" s="7">
        <v>22</v>
      </c>
      <c r="B1408" s="7">
        <v>23.13</v>
      </c>
    </row>
    <row r="1409" spans="1:2" x14ac:dyDescent="0.25">
      <c r="A1409" s="3">
        <v>45</v>
      </c>
      <c r="B1409" s="3">
        <v>17.66</v>
      </c>
    </row>
    <row r="1410" spans="1:2" x14ac:dyDescent="0.25">
      <c r="A1410" s="7">
        <v>58</v>
      </c>
      <c r="B1410" s="7">
        <v>41.05</v>
      </c>
    </row>
    <row r="1411" spans="1:2" x14ac:dyDescent="0.25">
      <c r="A1411" s="3">
        <v>105</v>
      </c>
      <c r="B1411" s="3">
        <v>42.58</v>
      </c>
    </row>
    <row r="1412" spans="1:2" x14ac:dyDescent="0.25">
      <c r="A1412" s="7">
        <v>24</v>
      </c>
      <c r="B1412" s="7">
        <v>39.74</v>
      </c>
    </row>
    <row r="1413" spans="1:2" x14ac:dyDescent="0.25">
      <c r="A1413" s="3">
        <v>32</v>
      </c>
      <c r="B1413" s="3">
        <v>23.5</v>
      </c>
    </row>
    <row r="1414" spans="1:2" x14ac:dyDescent="0.25">
      <c r="A1414" s="7">
        <v>43</v>
      </c>
      <c r="B1414" s="7">
        <v>2.81</v>
      </c>
    </row>
    <row r="1415" spans="1:2" x14ac:dyDescent="0.25">
      <c r="A1415" s="3">
        <v>40</v>
      </c>
      <c r="B1415" s="3">
        <v>31.98</v>
      </c>
    </row>
    <row r="1416" spans="1:2" x14ac:dyDescent="0.25">
      <c r="A1416" s="7">
        <v>96</v>
      </c>
      <c r="B1416" s="7">
        <v>7.34</v>
      </c>
    </row>
    <row r="1417" spans="1:2" x14ac:dyDescent="0.25">
      <c r="A1417" s="3">
        <v>110</v>
      </c>
      <c r="B1417" s="3">
        <v>40.17</v>
      </c>
    </row>
    <row r="1418" spans="1:2" x14ac:dyDescent="0.25">
      <c r="A1418" s="7">
        <v>81</v>
      </c>
      <c r="B1418" s="7">
        <v>55.66</v>
      </c>
    </row>
    <row r="1419" spans="1:2" x14ac:dyDescent="0.25">
      <c r="A1419" s="3">
        <v>32</v>
      </c>
      <c r="B1419" s="3">
        <v>48.57</v>
      </c>
    </row>
    <row r="1420" spans="1:2" x14ac:dyDescent="0.25">
      <c r="A1420" s="7">
        <v>21</v>
      </c>
      <c r="B1420" s="7">
        <v>10.49</v>
      </c>
    </row>
    <row r="1421" spans="1:2" x14ac:dyDescent="0.25">
      <c r="A1421" s="3">
        <v>117</v>
      </c>
      <c r="B1421" s="3">
        <v>40.79</v>
      </c>
    </row>
    <row r="1422" spans="1:2" x14ac:dyDescent="0.25">
      <c r="A1422" s="7">
        <v>15</v>
      </c>
      <c r="B1422" s="7">
        <v>50.6</v>
      </c>
    </row>
    <row r="1423" spans="1:2" x14ac:dyDescent="0.25">
      <c r="A1423" s="3">
        <v>11</v>
      </c>
      <c r="B1423" s="3">
        <v>44.25</v>
      </c>
    </row>
    <row r="1424" spans="1:2" x14ac:dyDescent="0.25">
      <c r="A1424" s="7">
        <v>45</v>
      </c>
      <c r="B1424" s="7">
        <v>37.450000000000003</v>
      </c>
    </row>
    <row r="1425" spans="1:2" x14ac:dyDescent="0.25">
      <c r="A1425" s="3">
        <v>38</v>
      </c>
      <c r="B1425" s="3">
        <v>36.96</v>
      </c>
    </row>
    <row r="1426" spans="1:2" x14ac:dyDescent="0.25">
      <c r="A1426" s="7">
        <v>74</v>
      </c>
      <c r="B1426" s="7">
        <v>32.17</v>
      </c>
    </row>
    <row r="1427" spans="1:2" x14ac:dyDescent="0.25">
      <c r="A1427" s="3">
        <v>20</v>
      </c>
      <c r="B1427" s="3">
        <v>32.31</v>
      </c>
    </row>
    <row r="1428" spans="1:2" x14ac:dyDescent="0.25">
      <c r="A1428" s="7">
        <v>53</v>
      </c>
      <c r="B1428" s="7">
        <v>41.71</v>
      </c>
    </row>
    <row r="1429" spans="1:2" x14ac:dyDescent="0.25">
      <c r="A1429" s="3">
        <v>84</v>
      </c>
      <c r="B1429" s="3">
        <v>47.99</v>
      </c>
    </row>
    <row r="1430" spans="1:2" x14ac:dyDescent="0.25">
      <c r="A1430" s="7">
        <v>84</v>
      </c>
      <c r="B1430" s="7">
        <v>15.14</v>
      </c>
    </row>
    <row r="1431" spans="1:2" x14ac:dyDescent="0.25">
      <c r="A1431" s="3">
        <v>40</v>
      </c>
      <c r="B1431" s="3">
        <v>44.44</v>
      </c>
    </row>
    <row r="1432" spans="1:2" x14ac:dyDescent="0.25">
      <c r="A1432" s="7">
        <v>100</v>
      </c>
      <c r="B1432" s="7">
        <v>48.12</v>
      </c>
    </row>
    <row r="1433" spans="1:2" x14ac:dyDescent="0.25">
      <c r="A1433" s="3">
        <v>94</v>
      </c>
      <c r="B1433" s="3">
        <v>18.5</v>
      </c>
    </row>
    <row r="1434" spans="1:2" x14ac:dyDescent="0.25">
      <c r="A1434" s="7">
        <v>15</v>
      </c>
      <c r="B1434" s="7">
        <v>37.68</v>
      </c>
    </row>
    <row r="1435" spans="1:2" x14ac:dyDescent="0.25">
      <c r="A1435" s="3">
        <v>98</v>
      </c>
      <c r="B1435" s="3">
        <v>29.2</v>
      </c>
    </row>
    <row r="1436" spans="1:2" x14ac:dyDescent="0.25">
      <c r="A1436" s="7">
        <v>112</v>
      </c>
      <c r="B1436" s="7">
        <v>11.14</v>
      </c>
    </row>
    <row r="1437" spans="1:2" x14ac:dyDescent="0.25">
      <c r="A1437" s="3">
        <v>42</v>
      </c>
      <c r="B1437" s="3">
        <v>6.49</v>
      </c>
    </row>
    <row r="1438" spans="1:2" x14ac:dyDescent="0.25">
      <c r="A1438" s="7">
        <v>25</v>
      </c>
      <c r="B1438" s="7">
        <v>10.02</v>
      </c>
    </row>
    <row r="1439" spans="1:2" x14ac:dyDescent="0.25">
      <c r="A1439" s="3">
        <v>109</v>
      </c>
      <c r="B1439" s="3">
        <v>18.88</v>
      </c>
    </row>
    <row r="1440" spans="1:2" x14ac:dyDescent="0.25">
      <c r="A1440" s="7">
        <v>24</v>
      </c>
      <c r="B1440" s="7">
        <v>16.13</v>
      </c>
    </row>
    <row r="1441" spans="1:2" x14ac:dyDescent="0.25">
      <c r="A1441" s="3">
        <v>81</v>
      </c>
      <c r="B1441" s="3">
        <v>35.049999999999997</v>
      </c>
    </row>
    <row r="1442" spans="1:2" x14ac:dyDescent="0.25">
      <c r="A1442" s="7">
        <v>82</v>
      </c>
      <c r="B1442" s="7">
        <v>8.2899999999999991</v>
      </c>
    </row>
    <row r="1443" spans="1:2" x14ac:dyDescent="0.25">
      <c r="A1443" s="3">
        <v>79</v>
      </c>
      <c r="B1443" s="3">
        <v>23.77</v>
      </c>
    </row>
    <row r="1444" spans="1:2" x14ac:dyDescent="0.25">
      <c r="A1444" s="7">
        <v>35</v>
      </c>
      <c r="B1444" s="7">
        <v>23.01</v>
      </c>
    </row>
    <row r="1445" spans="1:2" x14ac:dyDescent="0.25">
      <c r="A1445" s="3">
        <v>92</v>
      </c>
      <c r="B1445" s="3">
        <v>56.08</v>
      </c>
    </row>
    <row r="1446" spans="1:2" x14ac:dyDescent="0.25">
      <c r="A1446" s="7">
        <v>57</v>
      </c>
      <c r="B1446" s="7">
        <v>14.79</v>
      </c>
    </row>
    <row r="1447" spans="1:2" x14ac:dyDescent="0.25">
      <c r="A1447" s="3">
        <v>69</v>
      </c>
      <c r="B1447" s="3">
        <v>29.64</v>
      </c>
    </row>
    <row r="1448" spans="1:2" x14ac:dyDescent="0.25">
      <c r="A1448" s="7">
        <v>47</v>
      </c>
      <c r="B1448" s="7">
        <v>20.52</v>
      </c>
    </row>
    <row r="1449" spans="1:2" x14ac:dyDescent="0.25">
      <c r="A1449" s="3">
        <v>12</v>
      </c>
      <c r="B1449" s="3">
        <v>27.92</v>
      </c>
    </row>
    <row r="1450" spans="1:2" x14ac:dyDescent="0.25">
      <c r="A1450" s="7">
        <v>53</v>
      </c>
      <c r="B1450" s="7">
        <v>9.08</v>
      </c>
    </row>
    <row r="1451" spans="1:2" x14ac:dyDescent="0.25">
      <c r="A1451" s="3">
        <v>15</v>
      </c>
      <c r="B1451" s="3">
        <v>41.38</v>
      </c>
    </row>
    <row r="1452" spans="1:2" x14ac:dyDescent="0.25">
      <c r="A1452" s="7">
        <v>81</v>
      </c>
      <c r="B1452" s="7">
        <v>9.52</v>
      </c>
    </row>
    <row r="1453" spans="1:2" x14ac:dyDescent="0.25">
      <c r="A1453" s="3">
        <v>11</v>
      </c>
      <c r="B1453" s="3">
        <v>8</v>
      </c>
    </row>
    <row r="1454" spans="1:2" x14ac:dyDescent="0.25">
      <c r="A1454" s="7">
        <v>106</v>
      </c>
      <c r="B1454" s="7">
        <v>39.49</v>
      </c>
    </row>
    <row r="1455" spans="1:2" x14ac:dyDescent="0.25">
      <c r="A1455" s="3">
        <v>77</v>
      </c>
      <c r="B1455" s="3">
        <v>54.11</v>
      </c>
    </row>
    <row r="1456" spans="1:2" x14ac:dyDescent="0.25">
      <c r="A1456" s="7">
        <v>27</v>
      </c>
      <c r="B1456" s="7">
        <v>43.33</v>
      </c>
    </row>
    <row r="1457" spans="1:2" x14ac:dyDescent="0.25">
      <c r="A1457" s="3">
        <v>17</v>
      </c>
      <c r="B1457" s="3">
        <v>35.950000000000003</v>
      </c>
    </row>
    <row r="1458" spans="1:2" x14ac:dyDescent="0.25">
      <c r="A1458" s="7">
        <v>53</v>
      </c>
      <c r="B1458" s="7">
        <v>45.59</v>
      </c>
    </row>
    <row r="1459" spans="1:2" x14ac:dyDescent="0.25">
      <c r="A1459" s="3">
        <v>73</v>
      </c>
      <c r="B1459" s="3">
        <v>34.81</v>
      </c>
    </row>
    <row r="1460" spans="1:2" x14ac:dyDescent="0.25">
      <c r="A1460" s="7">
        <v>85</v>
      </c>
      <c r="B1460" s="7">
        <v>16.47</v>
      </c>
    </row>
    <row r="1461" spans="1:2" x14ac:dyDescent="0.25">
      <c r="A1461" s="3">
        <v>10</v>
      </c>
      <c r="B1461" s="3">
        <v>40.85</v>
      </c>
    </row>
    <row r="1462" spans="1:2" x14ac:dyDescent="0.25">
      <c r="A1462" s="7">
        <v>118</v>
      </c>
      <c r="B1462" s="7">
        <v>5.7</v>
      </c>
    </row>
    <row r="1463" spans="1:2" x14ac:dyDescent="0.25">
      <c r="A1463" s="3">
        <v>92</v>
      </c>
      <c r="B1463" s="3">
        <v>24.28</v>
      </c>
    </row>
    <row r="1464" spans="1:2" x14ac:dyDescent="0.25">
      <c r="A1464" s="7">
        <v>68</v>
      </c>
      <c r="B1464" s="7">
        <v>26.62</v>
      </c>
    </row>
    <row r="1465" spans="1:2" x14ac:dyDescent="0.25">
      <c r="A1465" s="3">
        <v>54</v>
      </c>
      <c r="B1465" s="3">
        <v>9.34</v>
      </c>
    </row>
    <row r="1466" spans="1:2" x14ac:dyDescent="0.25">
      <c r="A1466" s="7">
        <v>60</v>
      </c>
      <c r="B1466" s="7">
        <v>18</v>
      </c>
    </row>
    <row r="1467" spans="1:2" x14ac:dyDescent="0.25">
      <c r="A1467" s="3">
        <v>99</v>
      </c>
      <c r="B1467" s="3">
        <v>27.74</v>
      </c>
    </row>
    <row r="1468" spans="1:2" x14ac:dyDescent="0.25">
      <c r="A1468" s="7">
        <v>64</v>
      </c>
      <c r="B1468" s="7">
        <v>7.88</v>
      </c>
    </row>
    <row r="1469" spans="1:2" x14ac:dyDescent="0.25">
      <c r="A1469" s="3">
        <v>29</v>
      </c>
      <c r="B1469" s="3">
        <v>2.72</v>
      </c>
    </row>
    <row r="1470" spans="1:2" x14ac:dyDescent="0.25">
      <c r="A1470" s="7">
        <v>99</v>
      </c>
      <c r="B1470" s="7">
        <v>25.35</v>
      </c>
    </row>
    <row r="1471" spans="1:2" x14ac:dyDescent="0.25">
      <c r="A1471" s="3">
        <v>88</v>
      </c>
      <c r="B1471" s="3">
        <v>40.31</v>
      </c>
    </row>
    <row r="1472" spans="1:2" x14ac:dyDescent="0.25">
      <c r="A1472" s="7">
        <v>74</v>
      </c>
      <c r="B1472" s="7">
        <v>54</v>
      </c>
    </row>
    <row r="1473" spans="1:2" x14ac:dyDescent="0.25">
      <c r="A1473" s="3">
        <v>61</v>
      </c>
      <c r="B1473" s="3">
        <v>42.08</v>
      </c>
    </row>
    <row r="1474" spans="1:2" x14ac:dyDescent="0.25">
      <c r="A1474" s="7">
        <v>76</v>
      </c>
      <c r="B1474" s="7">
        <v>30.09</v>
      </c>
    </row>
    <row r="1475" spans="1:2" x14ac:dyDescent="0.25">
      <c r="A1475" s="3">
        <v>69</v>
      </c>
      <c r="B1475" s="3">
        <v>46.19</v>
      </c>
    </row>
    <row r="1476" spans="1:2" x14ac:dyDescent="0.25">
      <c r="A1476" s="7">
        <v>98</v>
      </c>
      <c r="B1476" s="7">
        <v>9.34</v>
      </c>
    </row>
    <row r="1477" spans="1:2" x14ac:dyDescent="0.25">
      <c r="A1477" s="3">
        <v>76</v>
      </c>
      <c r="B1477" s="3">
        <v>52.06</v>
      </c>
    </row>
    <row r="1478" spans="1:2" x14ac:dyDescent="0.25">
      <c r="A1478" s="7">
        <v>68</v>
      </c>
      <c r="B1478" s="7">
        <v>12.32</v>
      </c>
    </row>
    <row r="1479" spans="1:2" x14ac:dyDescent="0.25">
      <c r="A1479" s="3">
        <v>49</v>
      </c>
      <c r="B1479" s="3">
        <v>7.13</v>
      </c>
    </row>
    <row r="1480" spans="1:2" x14ac:dyDescent="0.25">
      <c r="A1480" s="7">
        <v>36</v>
      </c>
      <c r="B1480" s="7">
        <v>35.46</v>
      </c>
    </row>
    <row r="1481" spans="1:2" x14ac:dyDescent="0.25">
      <c r="A1481" s="3">
        <v>85</v>
      </c>
      <c r="B1481" s="3">
        <v>24.74</v>
      </c>
    </row>
    <row r="1482" spans="1:2" x14ac:dyDescent="0.25">
      <c r="A1482" s="7">
        <v>97</v>
      </c>
      <c r="B1482" s="7">
        <v>6.1</v>
      </c>
    </row>
    <row r="1483" spans="1:2" x14ac:dyDescent="0.25">
      <c r="A1483" s="3">
        <v>33</v>
      </c>
      <c r="B1483" s="3">
        <v>17.260000000000002</v>
      </c>
    </row>
    <row r="1484" spans="1:2" x14ac:dyDescent="0.25">
      <c r="A1484" s="7">
        <v>105</v>
      </c>
      <c r="B1484" s="7">
        <v>43.75</v>
      </c>
    </row>
    <row r="1485" spans="1:2" x14ac:dyDescent="0.25">
      <c r="A1485" s="3">
        <v>95</v>
      </c>
      <c r="B1485" s="3">
        <v>47.05</v>
      </c>
    </row>
    <row r="1486" spans="1:2" x14ac:dyDescent="0.25">
      <c r="A1486" s="7">
        <v>54</v>
      </c>
      <c r="B1486" s="7">
        <v>56.4</v>
      </c>
    </row>
    <row r="1487" spans="1:2" x14ac:dyDescent="0.25">
      <c r="A1487" s="3">
        <v>76</v>
      </c>
      <c r="B1487" s="3">
        <v>34.549999999999997</v>
      </c>
    </row>
    <row r="1488" spans="1:2" x14ac:dyDescent="0.25">
      <c r="A1488" s="7">
        <v>12</v>
      </c>
      <c r="B1488" s="7">
        <v>39.93</v>
      </c>
    </row>
    <row r="1489" spans="1:2" x14ac:dyDescent="0.25">
      <c r="A1489" s="3">
        <v>19</v>
      </c>
      <c r="B1489" s="3">
        <v>40.22</v>
      </c>
    </row>
    <row r="1490" spans="1:2" x14ac:dyDescent="0.25">
      <c r="A1490" s="7">
        <v>97</v>
      </c>
      <c r="B1490" s="7">
        <v>14.24</v>
      </c>
    </row>
    <row r="1491" spans="1:2" x14ac:dyDescent="0.25">
      <c r="A1491" s="3">
        <v>38</v>
      </c>
      <c r="B1491" s="3">
        <v>21.89</v>
      </c>
    </row>
    <row r="1492" spans="1:2" x14ac:dyDescent="0.25">
      <c r="A1492" s="7">
        <v>58</v>
      </c>
      <c r="B1492" s="7">
        <v>3.15</v>
      </c>
    </row>
    <row r="1493" spans="1:2" x14ac:dyDescent="0.25">
      <c r="A1493" s="3">
        <v>100</v>
      </c>
      <c r="B1493" s="3">
        <v>5.1100000000000003</v>
      </c>
    </row>
    <row r="1494" spans="1:2" x14ac:dyDescent="0.25">
      <c r="A1494" s="7">
        <v>116</v>
      </c>
      <c r="B1494" s="7">
        <v>59.15</v>
      </c>
    </row>
    <row r="1495" spans="1:2" x14ac:dyDescent="0.25">
      <c r="A1495" s="3">
        <v>13</v>
      </c>
      <c r="B1495" s="3">
        <v>10.52</v>
      </c>
    </row>
    <row r="1496" spans="1:2" x14ac:dyDescent="0.25">
      <c r="A1496" s="7">
        <v>41</v>
      </c>
      <c r="B1496" s="7">
        <v>19.760000000000002</v>
      </c>
    </row>
    <row r="1497" spans="1:2" x14ac:dyDescent="0.25">
      <c r="A1497" s="3">
        <v>81</v>
      </c>
      <c r="B1497" s="3">
        <v>46.97</v>
      </c>
    </row>
    <row r="1498" spans="1:2" x14ac:dyDescent="0.25">
      <c r="A1498" s="7">
        <v>113</v>
      </c>
      <c r="B1498" s="7">
        <v>10.1</v>
      </c>
    </row>
    <row r="1499" spans="1:2" x14ac:dyDescent="0.25">
      <c r="A1499" s="3">
        <v>103</v>
      </c>
      <c r="B1499" s="3">
        <v>7.52</v>
      </c>
    </row>
    <row r="1500" spans="1:2" x14ac:dyDescent="0.25">
      <c r="A1500" s="7">
        <v>103</v>
      </c>
      <c r="B1500" s="7">
        <v>21.54</v>
      </c>
    </row>
    <row r="1501" spans="1:2" x14ac:dyDescent="0.25">
      <c r="A1501" s="3">
        <v>65</v>
      </c>
      <c r="B1501" s="3">
        <v>37.76</v>
      </c>
    </row>
    <row r="1502" spans="1:2" x14ac:dyDescent="0.25">
      <c r="A1502" s="7">
        <v>70</v>
      </c>
      <c r="B1502" s="7">
        <v>14.62</v>
      </c>
    </row>
    <row r="1503" spans="1:2" x14ac:dyDescent="0.25">
      <c r="A1503" s="3">
        <v>31</v>
      </c>
      <c r="B1503" s="3">
        <v>52.93</v>
      </c>
    </row>
    <row r="1504" spans="1:2" x14ac:dyDescent="0.25">
      <c r="A1504" s="7">
        <v>21</v>
      </c>
      <c r="B1504" s="7">
        <v>55.92</v>
      </c>
    </row>
    <row r="1505" spans="1:2" x14ac:dyDescent="0.25">
      <c r="A1505" s="3">
        <v>57</v>
      </c>
      <c r="B1505" s="3">
        <v>20.91</v>
      </c>
    </row>
    <row r="1506" spans="1:2" x14ac:dyDescent="0.25">
      <c r="A1506" s="7">
        <v>88</v>
      </c>
      <c r="B1506" s="7">
        <v>52.98</v>
      </c>
    </row>
    <row r="1507" spans="1:2" x14ac:dyDescent="0.25">
      <c r="A1507" s="3">
        <v>94</v>
      </c>
      <c r="B1507" s="3">
        <v>21.98</v>
      </c>
    </row>
    <row r="1508" spans="1:2" x14ac:dyDescent="0.25">
      <c r="A1508" s="7">
        <v>88</v>
      </c>
      <c r="B1508" s="7">
        <v>3.28</v>
      </c>
    </row>
    <row r="1509" spans="1:2" x14ac:dyDescent="0.25">
      <c r="A1509" s="3">
        <v>47</v>
      </c>
      <c r="B1509" s="3">
        <v>57.49</v>
      </c>
    </row>
    <row r="1510" spans="1:2" x14ac:dyDescent="0.25">
      <c r="A1510" s="7">
        <v>20</v>
      </c>
      <c r="B1510" s="7">
        <v>44.85</v>
      </c>
    </row>
    <row r="1511" spans="1:2" x14ac:dyDescent="0.25">
      <c r="A1511" s="3">
        <v>42</v>
      </c>
      <c r="B1511" s="3">
        <v>16.420000000000002</v>
      </c>
    </row>
    <row r="1512" spans="1:2" x14ac:dyDescent="0.25">
      <c r="A1512" s="7">
        <v>78</v>
      </c>
      <c r="B1512" s="7">
        <v>26.02</v>
      </c>
    </row>
    <row r="1513" spans="1:2" x14ac:dyDescent="0.25">
      <c r="A1513" s="3">
        <v>99</v>
      </c>
      <c r="B1513" s="3">
        <v>26.27</v>
      </c>
    </row>
    <row r="1514" spans="1:2" x14ac:dyDescent="0.25">
      <c r="A1514" s="7">
        <v>86</v>
      </c>
      <c r="B1514" s="7">
        <v>30.65</v>
      </c>
    </row>
    <row r="1515" spans="1:2" x14ac:dyDescent="0.25">
      <c r="A1515" s="3">
        <v>70</v>
      </c>
      <c r="B1515" s="3">
        <v>36.770000000000003</v>
      </c>
    </row>
    <row r="1516" spans="1:2" x14ac:dyDescent="0.25">
      <c r="A1516" s="7">
        <v>24</v>
      </c>
      <c r="B1516" s="7">
        <v>23.27</v>
      </c>
    </row>
    <row r="1517" spans="1:2" x14ac:dyDescent="0.25">
      <c r="A1517" s="3">
        <v>64</v>
      </c>
      <c r="B1517" s="3">
        <v>10.11</v>
      </c>
    </row>
    <row r="1518" spans="1:2" x14ac:dyDescent="0.25">
      <c r="A1518" s="7">
        <v>70</v>
      </c>
      <c r="B1518" s="7">
        <v>26.88</v>
      </c>
    </row>
    <row r="1519" spans="1:2" x14ac:dyDescent="0.25">
      <c r="A1519" s="3">
        <v>94</v>
      </c>
      <c r="B1519" s="3">
        <v>42.86</v>
      </c>
    </row>
    <row r="1520" spans="1:2" x14ac:dyDescent="0.25">
      <c r="A1520" s="7">
        <v>52</v>
      </c>
      <c r="B1520" s="7">
        <v>55.17</v>
      </c>
    </row>
    <row r="1521" spans="1:2" x14ac:dyDescent="0.25">
      <c r="A1521" s="3">
        <v>69</v>
      </c>
      <c r="B1521" s="3">
        <v>14.12</v>
      </c>
    </row>
    <row r="1522" spans="1:2" x14ac:dyDescent="0.25">
      <c r="A1522" s="7">
        <v>53</v>
      </c>
      <c r="B1522" s="7">
        <v>34.33</v>
      </c>
    </row>
    <row r="1523" spans="1:2" x14ac:dyDescent="0.25">
      <c r="A1523" s="3">
        <v>14</v>
      </c>
      <c r="B1523" s="3">
        <v>59.87</v>
      </c>
    </row>
    <row r="1524" spans="1:2" x14ac:dyDescent="0.25">
      <c r="A1524" s="7">
        <v>17</v>
      </c>
      <c r="B1524" s="7">
        <v>3.88</v>
      </c>
    </row>
    <row r="1525" spans="1:2" x14ac:dyDescent="0.25">
      <c r="A1525" s="3">
        <v>91</v>
      </c>
      <c r="B1525" s="3">
        <v>15.49</v>
      </c>
    </row>
    <row r="1526" spans="1:2" x14ac:dyDescent="0.25">
      <c r="A1526" s="7">
        <v>63</v>
      </c>
      <c r="B1526" s="7">
        <v>35.590000000000003</v>
      </c>
    </row>
    <row r="1527" spans="1:2" x14ac:dyDescent="0.25">
      <c r="A1527" s="3">
        <v>12</v>
      </c>
      <c r="B1527" s="3">
        <v>56.59</v>
      </c>
    </row>
    <row r="1528" spans="1:2" x14ac:dyDescent="0.25">
      <c r="A1528" s="7">
        <v>49</v>
      </c>
      <c r="B1528" s="7">
        <v>30.73</v>
      </c>
    </row>
    <row r="1529" spans="1:2" x14ac:dyDescent="0.25">
      <c r="A1529" s="3">
        <v>14</v>
      </c>
      <c r="B1529" s="3">
        <v>44.18</v>
      </c>
    </row>
    <row r="1530" spans="1:2" x14ac:dyDescent="0.25">
      <c r="A1530" s="7">
        <v>74</v>
      </c>
      <c r="B1530" s="7">
        <v>17.34</v>
      </c>
    </row>
    <row r="1531" spans="1:2" x14ac:dyDescent="0.25">
      <c r="A1531" s="3">
        <v>114</v>
      </c>
      <c r="B1531" s="3">
        <v>44.63</v>
      </c>
    </row>
    <row r="1532" spans="1:2" x14ac:dyDescent="0.25">
      <c r="A1532" s="7">
        <v>99</v>
      </c>
      <c r="B1532" s="7">
        <v>3.3</v>
      </c>
    </row>
    <row r="1533" spans="1:2" x14ac:dyDescent="0.25">
      <c r="A1533" s="3">
        <v>89</v>
      </c>
      <c r="B1533" s="3">
        <v>16.28</v>
      </c>
    </row>
    <row r="1534" spans="1:2" x14ac:dyDescent="0.25">
      <c r="A1534" s="7">
        <v>22</v>
      </c>
      <c r="B1534" s="7">
        <v>59.06</v>
      </c>
    </row>
    <row r="1535" spans="1:2" x14ac:dyDescent="0.25">
      <c r="A1535" s="3">
        <v>64</v>
      </c>
      <c r="B1535" s="3">
        <v>49.3</v>
      </c>
    </row>
    <row r="1536" spans="1:2" x14ac:dyDescent="0.25">
      <c r="A1536" s="7">
        <v>16</v>
      </c>
      <c r="B1536" s="7">
        <v>27.09</v>
      </c>
    </row>
    <row r="1537" spans="1:2" x14ac:dyDescent="0.25">
      <c r="A1537" s="3">
        <v>21</v>
      </c>
      <c r="B1537" s="3">
        <v>52.88</v>
      </c>
    </row>
    <row r="1538" spans="1:2" x14ac:dyDescent="0.25">
      <c r="A1538" s="7">
        <v>29</v>
      </c>
      <c r="B1538" s="7">
        <v>22.87</v>
      </c>
    </row>
    <row r="1539" spans="1:2" x14ac:dyDescent="0.25">
      <c r="A1539" s="3">
        <v>22</v>
      </c>
      <c r="B1539" s="3">
        <v>28.06</v>
      </c>
    </row>
    <row r="1540" spans="1:2" x14ac:dyDescent="0.25">
      <c r="A1540" s="7">
        <v>25</v>
      </c>
      <c r="B1540" s="7">
        <v>2.71</v>
      </c>
    </row>
    <row r="1541" spans="1:2" x14ac:dyDescent="0.25">
      <c r="A1541" s="3">
        <v>108</v>
      </c>
      <c r="B1541" s="3">
        <v>3.05</v>
      </c>
    </row>
    <row r="1542" spans="1:2" x14ac:dyDescent="0.25">
      <c r="A1542" s="7">
        <v>50</v>
      </c>
      <c r="B1542" s="7">
        <v>36.340000000000003</v>
      </c>
    </row>
    <row r="1543" spans="1:2" x14ac:dyDescent="0.25">
      <c r="A1543" s="3">
        <v>102</v>
      </c>
      <c r="B1543" s="3">
        <v>12.41</v>
      </c>
    </row>
    <row r="1544" spans="1:2" x14ac:dyDescent="0.25">
      <c r="A1544" s="7">
        <v>53</v>
      </c>
      <c r="B1544" s="7">
        <v>14.39</v>
      </c>
    </row>
    <row r="1545" spans="1:2" x14ac:dyDescent="0.25">
      <c r="A1545" s="3">
        <v>11</v>
      </c>
      <c r="B1545" s="3">
        <v>27.88</v>
      </c>
    </row>
    <row r="1546" spans="1:2" x14ac:dyDescent="0.25">
      <c r="A1546" s="7">
        <v>88</v>
      </c>
      <c r="B1546" s="7">
        <v>44.33</v>
      </c>
    </row>
    <row r="1547" spans="1:2" x14ac:dyDescent="0.25">
      <c r="A1547" s="3">
        <v>66</v>
      </c>
      <c r="B1547" s="3">
        <v>14.15</v>
      </c>
    </row>
    <row r="1548" spans="1:2" x14ac:dyDescent="0.25">
      <c r="A1548" s="7">
        <v>108</v>
      </c>
      <c r="B1548" s="7">
        <v>46.43</v>
      </c>
    </row>
    <row r="1549" spans="1:2" x14ac:dyDescent="0.25">
      <c r="A1549" s="3">
        <v>75</v>
      </c>
      <c r="B1549" s="3">
        <v>37.31</v>
      </c>
    </row>
    <row r="1550" spans="1:2" x14ac:dyDescent="0.25">
      <c r="A1550" s="7">
        <v>52</v>
      </c>
      <c r="B1550" s="7">
        <v>19.22</v>
      </c>
    </row>
    <row r="1551" spans="1:2" x14ac:dyDescent="0.25">
      <c r="A1551" s="3">
        <v>117</v>
      </c>
      <c r="B1551" s="3">
        <v>50.48</v>
      </c>
    </row>
    <row r="1552" spans="1:2" x14ac:dyDescent="0.25">
      <c r="A1552" s="7">
        <v>18</v>
      </c>
      <c r="B1552" s="7">
        <v>41.86</v>
      </c>
    </row>
    <row r="1553" spans="1:2" x14ac:dyDescent="0.25">
      <c r="A1553" s="3">
        <v>15</v>
      </c>
      <c r="B1553" s="3">
        <v>7.97</v>
      </c>
    </row>
    <row r="1554" spans="1:2" x14ac:dyDescent="0.25">
      <c r="A1554" s="7">
        <v>43</v>
      </c>
      <c r="B1554" s="7">
        <v>34.68</v>
      </c>
    </row>
    <row r="1555" spans="1:2" x14ac:dyDescent="0.25">
      <c r="A1555" s="3">
        <v>46</v>
      </c>
      <c r="B1555" s="3">
        <v>35.9</v>
      </c>
    </row>
    <row r="1556" spans="1:2" x14ac:dyDescent="0.25">
      <c r="A1556" s="7">
        <v>51</v>
      </c>
      <c r="B1556" s="7">
        <v>16.600000000000001</v>
      </c>
    </row>
    <row r="1557" spans="1:2" x14ac:dyDescent="0.25">
      <c r="A1557" s="3">
        <v>82</v>
      </c>
      <c r="B1557" s="3">
        <v>7.3</v>
      </c>
    </row>
    <row r="1558" spans="1:2" x14ac:dyDescent="0.25">
      <c r="A1558" s="7">
        <v>117</v>
      </c>
      <c r="B1558" s="7">
        <v>28.44</v>
      </c>
    </row>
    <row r="1559" spans="1:2" x14ac:dyDescent="0.25">
      <c r="A1559" s="3">
        <v>39</v>
      </c>
      <c r="B1559" s="3">
        <v>18.579999999999998</v>
      </c>
    </row>
    <row r="1560" spans="1:2" x14ac:dyDescent="0.25">
      <c r="A1560" s="7">
        <v>78</v>
      </c>
      <c r="B1560" s="7">
        <v>7.56</v>
      </c>
    </row>
    <row r="1561" spans="1:2" x14ac:dyDescent="0.25">
      <c r="A1561" s="3">
        <v>91</v>
      </c>
      <c r="B1561" s="3">
        <v>53.27</v>
      </c>
    </row>
    <row r="1562" spans="1:2" x14ac:dyDescent="0.25">
      <c r="A1562" s="7">
        <v>50</v>
      </c>
      <c r="B1562" s="7">
        <v>21.92</v>
      </c>
    </row>
    <row r="1563" spans="1:2" x14ac:dyDescent="0.25">
      <c r="A1563" s="3">
        <v>21</v>
      </c>
      <c r="B1563" s="3">
        <v>13.13</v>
      </c>
    </row>
    <row r="1564" spans="1:2" x14ac:dyDescent="0.25">
      <c r="A1564" s="7">
        <v>31</v>
      </c>
      <c r="B1564" s="7">
        <v>42.81</v>
      </c>
    </row>
    <row r="1565" spans="1:2" x14ac:dyDescent="0.25">
      <c r="A1565" s="3">
        <v>49</v>
      </c>
      <c r="B1565" s="3">
        <v>23.78</v>
      </c>
    </row>
    <row r="1566" spans="1:2" x14ac:dyDescent="0.25">
      <c r="A1566" s="7">
        <v>13</v>
      </c>
      <c r="B1566" s="7">
        <v>52.34</v>
      </c>
    </row>
    <row r="1567" spans="1:2" x14ac:dyDescent="0.25">
      <c r="A1567" s="3">
        <v>89</v>
      </c>
      <c r="B1567" s="3">
        <v>51.82</v>
      </c>
    </row>
    <row r="1568" spans="1:2" x14ac:dyDescent="0.25">
      <c r="A1568" s="7">
        <v>103</v>
      </c>
      <c r="B1568" s="7">
        <v>37.200000000000003</v>
      </c>
    </row>
    <row r="1569" spans="1:2" x14ac:dyDescent="0.25">
      <c r="A1569" s="3">
        <v>74</v>
      </c>
      <c r="B1569" s="3">
        <v>40.42</v>
      </c>
    </row>
    <row r="1570" spans="1:2" x14ac:dyDescent="0.25">
      <c r="A1570" s="7">
        <v>101</v>
      </c>
      <c r="B1570" s="7">
        <v>20.84</v>
      </c>
    </row>
    <row r="1571" spans="1:2" x14ac:dyDescent="0.25">
      <c r="A1571" s="3">
        <v>74</v>
      </c>
      <c r="B1571" s="3">
        <v>58.74</v>
      </c>
    </row>
    <row r="1572" spans="1:2" x14ac:dyDescent="0.25">
      <c r="A1572" s="7">
        <v>77</v>
      </c>
      <c r="B1572" s="7">
        <v>5.2</v>
      </c>
    </row>
    <row r="1573" spans="1:2" x14ac:dyDescent="0.25">
      <c r="A1573" s="3">
        <v>41</v>
      </c>
      <c r="B1573" s="3">
        <v>20.63</v>
      </c>
    </row>
    <row r="1574" spans="1:2" x14ac:dyDescent="0.25">
      <c r="A1574" s="7">
        <v>85</v>
      </c>
      <c r="B1574" s="7">
        <v>41.98</v>
      </c>
    </row>
    <row r="1575" spans="1:2" x14ac:dyDescent="0.25">
      <c r="A1575" s="3">
        <v>16</v>
      </c>
      <c r="B1575" s="3">
        <v>49.39</v>
      </c>
    </row>
    <row r="1576" spans="1:2" x14ac:dyDescent="0.25">
      <c r="A1576" s="7">
        <v>68</v>
      </c>
      <c r="B1576" s="7">
        <v>57.86</v>
      </c>
    </row>
    <row r="1577" spans="1:2" x14ac:dyDescent="0.25">
      <c r="A1577" s="3">
        <v>17</v>
      </c>
      <c r="B1577" s="3">
        <v>19.98</v>
      </c>
    </row>
    <row r="1578" spans="1:2" x14ac:dyDescent="0.25">
      <c r="A1578" s="7">
        <v>83</v>
      </c>
      <c r="B1578" s="7">
        <v>52.1</v>
      </c>
    </row>
    <row r="1579" spans="1:2" x14ac:dyDescent="0.25">
      <c r="A1579" s="3">
        <v>105</v>
      </c>
      <c r="B1579" s="3">
        <v>41.49</v>
      </c>
    </row>
    <row r="1580" spans="1:2" x14ac:dyDescent="0.25">
      <c r="A1580" s="7">
        <v>48</v>
      </c>
      <c r="B1580" s="7">
        <v>38.96</v>
      </c>
    </row>
    <row r="1581" spans="1:2" x14ac:dyDescent="0.25">
      <c r="A1581" s="3">
        <v>112</v>
      </c>
      <c r="B1581" s="3">
        <v>42.42</v>
      </c>
    </row>
    <row r="1582" spans="1:2" x14ac:dyDescent="0.25">
      <c r="A1582" s="7">
        <v>101</v>
      </c>
      <c r="B1582" s="7">
        <v>19.46</v>
      </c>
    </row>
    <row r="1583" spans="1:2" x14ac:dyDescent="0.25">
      <c r="A1583" s="3">
        <v>24</v>
      </c>
      <c r="B1583" s="3">
        <v>58.75</v>
      </c>
    </row>
    <row r="1584" spans="1:2" x14ac:dyDescent="0.25">
      <c r="A1584" s="7">
        <v>102</v>
      </c>
      <c r="B1584" s="7">
        <v>9.73</v>
      </c>
    </row>
    <row r="1585" spans="1:2" x14ac:dyDescent="0.25">
      <c r="A1585" s="3">
        <v>101</v>
      </c>
      <c r="B1585" s="3">
        <v>58.1</v>
      </c>
    </row>
    <row r="1586" spans="1:2" x14ac:dyDescent="0.25">
      <c r="A1586" s="7">
        <v>114</v>
      </c>
      <c r="B1586" s="7">
        <v>24.57</v>
      </c>
    </row>
    <row r="1587" spans="1:2" x14ac:dyDescent="0.25">
      <c r="A1587" s="3">
        <v>42</v>
      </c>
      <c r="B1587" s="3">
        <v>25.79</v>
      </c>
    </row>
    <row r="1588" spans="1:2" x14ac:dyDescent="0.25">
      <c r="A1588" s="7">
        <v>110</v>
      </c>
      <c r="B1588" s="7">
        <v>9.8699999999999992</v>
      </c>
    </row>
    <row r="1589" spans="1:2" x14ac:dyDescent="0.25">
      <c r="A1589" s="3">
        <v>39</v>
      </c>
      <c r="B1589" s="3">
        <v>58.44</v>
      </c>
    </row>
    <row r="1590" spans="1:2" x14ac:dyDescent="0.25">
      <c r="A1590" s="7">
        <v>72</v>
      </c>
      <c r="B1590" s="7">
        <v>32.89</v>
      </c>
    </row>
    <row r="1591" spans="1:2" x14ac:dyDescent="0.25">
      <c r="A1591" s="3">
        <v>83</v>
      </c>
      <c r="B1591" s="3">
        <v>5.14</v>
      </c>
    </row>
    <row r="1592" spans="1:2" x14ac:dyDescent="0.25">
      <c r="A1592" s="7">
        <v>36</v>
      </c>
      <c r="B1592" s="7">
        <v>15.67</v>
      </c>
    </row>
    <row r="1593" spans="1:2" x14ac:dyDescent="0.25">
      <c r="A1593" s="3">
        <v>104</v>
      </c>
      <c r="B1593" s="3">
        <v>41.55</v>
      </c>
    </row>
    <row r="1594" spans="1:2" x14ac:dyDescent="0.25">
      <c r="A1594" s="7">
        <v>10</v>
      </c>
      <c r="B1594" s="7">
        <v>11.29</v>
      </c>
    </row>
    <row r="1595" spans="1:2" x14ac:dyDescent="0.25">
      <c r="A1595" s="3">
        <v>24</v>
      </c>
      <c r="B1595" s="3">
        <v>58.42</v>
      </c>
    </row>
    <row r="1596" spans="1:2" x14ac:dyDescent="0.25">
      <c r="A1596" s="7">
        <v>56</v>
      </c>
      <c r="B1596" s="7">
        <v>11.39</v>
      </c>
    </row>
    <row r="1597" spans="1:2" x14ac:dyDescent="0.25">
      <c r="A1597" s="3">
        <v>107</v>
      </c>
      <c r="B1597" s="3">
        <v>22.25</v>
      </c>
    </row>
    <row r="1598" spans="1:2" x14ac:dyDescent="0.25">
      <c r="A1598" s="7">
        <v>66</v>
      </c>
      <c r="B1598" s="7">
        <v>27.68</v>
      </c>
    </row>
    <row r="1599" spans="1:2" x14ac:dyDescent="0.25">
      <c r="A1599" s="3">
        <v>86</v>
      </c>
      <c r="B1599" s="3">
        <v>32.409999999999997</v>
      </c>
    </row>
    <row r="1600" spans="1:2" x14ac:dyDescent="0.25">
      <c r="A1600" s="7">
        <v>28</v>
      </c>
      <c r="B1600" s="7">
        <v>54.04</v>
      </c>
    </row>
    <row r="1601" spans="1:2" x14ac:dyDescent="0.25">
      <c r="A1601" s="3">
        <v>117</v>
      </c>
      <c r="B1601" s="3">
        <v>6.33</v>
      </c>
    </row>
    <row r="1602" spans="1:2" x14ac:dyDescent="0.25">
      <c r="A1602" s="7">
        <v>10</v>
      </c>
      <c r="B1602" s="7">
        <v>55.92</v>
      </c>
    </row>
    <row r="1603" spans="1:2" x14ac:dyDescent="0.25">
      <c r="A1603" s="3">
        <v>19</v>
      </c>
      <c r="B1603" s="3">
        <v>15.34</v>
      </c>
    </row>
    <row r="1604" spans="1:2" x14ac:dyDescent="0.25">
      <c r="A1604" s="7">
        <v>81</v>
      </c>
      <c r="B1604" s="7">
        <v>32.26</v>
      </c>
    </row>
    <row r="1605" spans="1:2" x14ac:dyDescent="0.25">
      <c r="A1605" s="3">
        <v>87</v>
      </c>
      <c r="B1605" s="3">
        <v>17.940000000000001</v>
      </c>
    </row>
    <row r="1606" spans="1:2" x14ac:dyDescent="0.25">
      <c r="A1606" s="7">
        <v>88</v>
      </c>
      <c r="B1606" s="7">
        <v>30.91</v>
      </c>
    </row>
    <row r="1607" spans="1:2" x14ac:dyDescent="0.25">
      <c r="A1607" s="3">
        <v>110</v>
      </c>
      <c r="B1607" s="3">
        <v>6.09</v>
      </c>
    </row>
    <row r="1608" spans="1:2" x14ac:dyDescent="0.25">
      <c r="A1608" s="7">
        <v>22</v>
      </c>
      <c r="B1608" s="7">
        <v>51.75</v>
      </c>
    </row>
    <row r="1609" spans="1:2" x14ac:dyDescent="0.25">
      <c r="A1609" s="3">
        <v>82</v>
      </c>
      <c r="B1609" s="3">
        <v>58.75</v>
      </c>
    </row>
    <row r="1610" spans="1:2" x14ac:dyDescent="0.25">
      <c r="A1610" s="7">
        <v>91</v>
      </c>
      <c r="B1610" s="7">
        <v>33.08</v>
      </c>
    </row>
    <row r="1611" spans="1:2" x14ac:dyDescent="0.25">
      <c r="A1611" s="3">
        <v>82</v>
      </c>
      <c r="B1611" s="3">
        <v>47.45</v>
      </c>
    </row>
    <row r="1612" spans="1:2" x14ac:dyDescent="0.25">
      <c r="A1612" s="7">
        <v>56</v>
      </c>
      <c r="B1612" s="7">
        <v>31.35</v>
      </c>
    </row>
    <row r="1613" spans="1:2" x14ac:dyDescent="0.25">
      <c r="A1613" s="3">
        <v>51</v>
      </c>
      <c r="B1613" s="3">
        <v>42.89</v>
      </c>
    </row>
    <row r="1614" spans="1:2" x14ac:dyDescent="0.25">
      <c r="A1614" s="7">
        <v>46</v>
      </c>
      <c r="B1614" s="7">
        <v>3.69</v>
      </c>
    </row>
    <row r="1615" spans="1:2" x14ac:dyDescent="0.25">
      <c r="A1615" s="3">
        <v>75</v>
      </c>
      <c r="B1615" s="3">
        <v>54.41</v>
      </c>
    </row>
    <row r="1616" spans="1:2" x14ac:dyDescent="0.25">
      <c r="A1616" s="7">
        <v>60</v>
      </c>
      <c r="B1616" s="7">
        <v>14.98</v>
      </c>
    </row>
    <row r="1617" spans="1:2" x14ac:dyDescent="0.25">
      <c r="A1617" s="3">
        <v>52</v>
      </c>
      <c r="B1617" s="3">
        <v>54.35</v>
      </c>
    </row>
    <row r="1618" spans="1:2" x14ac:dyDescent="0.25">
      <c r="A1618" s="7">
        <v>43</v>
      </c>
      <c r="B1618" s="7">
        <v>20.38</v>
      </c>
    </row>
    <row r="1619" spans="1:2" x14ac:dyDescent="0.25">
      <c r="A1619" s="3">
        <v>103</v>
      </c>
      <c r="B1619" s="3">
        <v>8.4600000000000009</v>
      </c>
    </row>
    <row r="1620" spans="1:2" x14ac:dyDescent="0.25">
      <c r="A1620" s="7">
        <v>106</v>
      </c>
      <c r="B1620" s="7">
        <v>45.1</v>
      </c>
    </row>
    <row r="1621" spans="1:2" x14ac:dyDescent="0.25">
      <c r="A1621" s="3">
        <v>112</v>
      </c>
      <c r="B1621" s="3">
        <v>19.190000000000001</v>
      </c>
    </row>
    <row r="1622" spans="1:2" x14ac:dyDescent="0.25">
      <c r="A1622" s="7">
        <v>38</v>
      </c>
      <c r="B1622" s="7">
        <v>22.54</v>
      </c>
    </row>
    <row r="1623" spans="1:2" x14ac:dyDescent="0.25">
      <c r="A1623" s="3">
        <v>17</v>
      </c>
      <c r="B1623" s="3">
        <v>40.31</v>
      </c>
    </row>
    <row r="1624" spans="1:2" x14ac:dyDescent="0.25">
      <c r="A1624" s="7">
        <v>34</v>
      </c>
      <c r="B1624" s="7">
        <v>7.51</v>
      </c>
    </row>
    <row r="1625" spans="1:2" x14ac:dyDescent="0.25">
      <c r="A1625" s="3">
        <v>40</v>
      </c>
      <c r="B1625" s="3">
        <v>42.8</v>
      </c>
    </row>
    <row r="1626" spans="1:2" x14ac:dyDescent="0.25">
      <c r="A1626" s="7">
        <v>20</v>
      </c>
      <c r="B1626" s="7">
        <v>45.19</v>
      </c>
    </row>
    <row r="1627" spans="1:2" x14ac:dyDescent="0.25">
      <c r="A1627" s="3">
        <v>86</v>
      </c>
      <c r="B1627" s="3">
        <v>3.69</v>
      </c>
    </row>
    <row r="1628" spans="1:2" x14ac:dyDescent="0.25">
      <c r="A1628" s="7">
        <v>97</v>
      </c>
      <c r="B1628" s="7">
        <v>9.6199999999999992</v>
      </c>
    </row>
    <row r="1629" spans="1:2" x14ac:dyDescent="0.25">
      <c r="A1629" s="3">
        <v>74</v>
      </c>
      <c r="B1629" s="3">
        <v>48.36</v>
      </c>
    </row>
    <row r="1630" spans="1:2" x14ac:dyDescent="0.25">
      <c r="A1630" s="7">
        <v>81</v>
      </c>
      <c r="B1630" s="7">
        <v>7.72</v>
      </c>
    </row>
    <row r="1631" spans="1:2" x14ac:dyDescent="0.25">
      <c r="A1631" s="3">
        <v>52</v>
      </c>
      <c r="B1631" s="3">
        <v>51.44</v>
      </c>
    </row>
    <row r="1632" spans="1:2" x14ac:dyDescent="0.25">
      <c r="A1632" s="7">
        <v>29</v>
      </c>
      <c r="B1632" s="7">
        <v>6.66</v>
      </c>
    </row>
    <row r="1633" spans="1:2" x14ac:dyDescent="0.25">
      <c r="A1633" s="3">
        <v>88</v>
      </c>
      <c r="B1633" s="3">
        <v>11.95</v>
      </c>
    </row>
    <row r="1634" spans="1:2" x14ac:dyDescent="0.25">
      <c r="A1634" s="7">
        <v>97</v>
      </c>
      <c r="B1634" s="7">
        <v>58.05</v>
      </c>
    </row>
    <row r="1635" spans="1:2" x14ac:dyDescent="0.25">
      <c r="A1635" s="3">
        <v>12</v>
      </c>
      <c r="B1635" s="3">
        <v>7.46</v>
      </c>
    </row>
    <row r="1636" spans="1:2" x14ac:dyDescent="0.25">
      <c r="A1636" s="7">
        <v>80</v>
      </c>
      <c r="B1636" s="7">
        <v>46.87</v>
      </c>
    </row>
    <row r="1637" spans="1:2" x14ac:dyDescent="0.25">
      <c r="A1637" s="3">
        <v>73</v>
      </c>
      <c r="B1637" s="3">
        <v>2.39</v>
      </c>
    </row>
    <row r="1638" spans="1:2" x14ac:dyDescent="0.25">
      <c r="A1638" s="7">
        <v>67</v>
      </c>
      <c r="B1638" s="7">
        <v>45.51</v>
      </c>
    </row>
    <row r="1639" spans="1:2" x14ac:dyDescent="0.25">
      <c r="A1639" s="3">
        <v>82</v>
      </c>
      <c r="B1639" s="3">
        <v>53.59</v>
      </c>
    </row>
    <row r="1640" spans="1:2" x14ac:dyDescent="0.25">
      <c r="A1640" s="7">
        <v>13</v>
      </c>
      <c r="B1640" s="7">
        <v>51.42</v>
      </c>
    </row>
    <row r="1641" spans="1:2" x14ac:dyDescent="0.25">
      <c r="A1641" s="3">
        <v>82</v>
      </c>
      <c r="B1641" s="3">
        <v>47.22</v>
      </c>
    </row>
    <row r="1642" spans="1:2" x14ac:dyDescent="0.25">
      <c r="A1642" s="7">
        <v>52</v>
      </c>
      <c r="B1642" s="7">
        <v>16.98</v>
      </c>
    </row>
    <row r="1643" spans="1:2" x14ac:dyDescent="0.25">
      <c r="A1643" s="3">
        <v>20</v>
      </c>
      <c r="B1643" s="3">
        <v>44.38</v>
      </c>
    </row>
    <row r="1644" spans="1:2" x14ac:dyDescent="0.25">
      <c r="A1644" s="7">
        <v>79</v>
      </c>
      <c r="B1644" s="7">
        <v>40.53</v>
      </c>
    </row>
    <row r="1645" spans="1:2" x14ac:dyDescent="0.25">
      <c r="A1645" s="3">
        <v>62</v>
      </c>
      <c r="B1645" s="3">
        <v>33.17</v>
      </c>
    </row>
    <row r="1646" spans="1:2" x14ac:dyDescent="0.25">
      <c r="A1646" s="7">
        <v>31</v>
      </c>
      <c r="B1646" s="7">
        <v>34.44</v>
      </c>
    </row>
    <row r="1647" spans="1:2" x14ac:dyDescent="0.25">
      <c r="A1647" s="3">
        <v>77</v>
      </c>
      <c r="B1647" s="3">
        <v>43.86</v>
      </c>
    </row>
    <row r="1648" spans="1:2" x14ac:dyDescent="0.25">
      <c r="A1648" s="7">
        <v>34</v>
      </c>
      <c r="B1648" s="7">
        <v>53.08</v>
      </c>
    </row>
    <row r="1649" spans="1:2" x14ac:dyDescent="0.25">
      <c r="A1649" s="3">
        <v>34</v>
      </c>
      <c r="B1649" s="3">
        <v>53.16</v>
      </c>
    </row>
    <row r="1650" spans="1:2" x14ac:dyDescent="0.25">
      <c r="A1650" s="7">
        <v>113</v>
      </c>
      <c r="B1650" s="7">
        <v>39.590000000000003</v>
      </c>
    </row>
    <row r="1651" spans="1:2" x14ac:dyDescent="0.25">
      <c r="A1651" s="3">
        <v>76</v>
      </c>
      <c r="B1651" s="3">
        <v>23.99</v>
      </c>
    </row>
    <row r="1652" spans="1:2" x14ac:dyDescent="0.25">
      <c r="A1652" s="7">
        <v>18</v>
      </c>
      <c r="B1652" s="7">
        <v>47.39</v>
      </c>
    </row>
    <row r="1653" spans="1:2" x14ac:dyDescent="0.25">
      <c r="A1653" s="3">
        <v>23</v>
      </c>
      <c r="B1653" s="3">
        <v>17.71</v>
      </c>
    </row>
    <row r="1654" spans="1:2" x14ac:dyDescent="0.25">
      <c r="A1654" s="7">
        <v>79</v>
      </c>
      <c r="B1654" s="7">
        <v>9.16</v>
      </c>
    </row>
    <row r="1655" spans="1:2" x14ac:dyDescent="0.25">
      <c r="A1655" s="3">
        <v>78</v>
      </c>
      <c r="B1655" s="3">
        <v>36.53</v>
      </c>
    </row>
    <row r="1656" spans="1:2" x14ac:dyDescent="0.25">
      <c r="A1656" s="7">
        <v>67</v>
      </c>
      <c r="B1656" s="7">
        <v>34</v>
      </c>
    </row>
    <row r="1657" spans="1:2" x14ac:dyDescent="0.25">
      <c r="A1657" s="3">
        <v>91</v>
      </c>
      <c r="B1657" s="3">
        <v>22.06</v>
      </c>
    </row>
    <row r="1658" spans="1:2" x14ac:dyDescent="0.25">
      <c r="A1658" s="7">
        <v>102</v>
      </c>
      <c r="B1658" s="7">
        <v>27.54</v>
      </c>
    </row>
    <row r="1659" spans="1:2" x14ac:dyDescent="0.25">
      <c r="A1659" s="3">
        <v>11</v>
      </c>
      <c r="B1659" s="3">
        <v>5.41</v>
      </c>
    </row>
    <row r="1660" spans="1:2" x14ac:dyDescent="0.25">
      <c r="A1660" s="7">
        <v>74</v>
      </c>
      <c r="B1660" s="7">
        <v>8.3699999999999992</v>
      </c>
    </row>
    <row r="1661" spans="1:2" x14ac:dyDescent="0.25">
      <c r="A1661" s="3">
        <v>118</v>
      </c>
      <c r="B1661" s="3">
        <v>47.69</v>
      </c>
    </row>
    <row r="1662" spans="1:2" x14ac:dyDescent="0.25">
      <c r="A1662" s="7">
        <v>23</v>
      </c>
      <c r="B1662" s="7">
        <v>5.25</v>
      </c>
    </row>
    <row r="1663" spans="1:2" x14ac:dyDescent="0.25">
      <c r="A1663" s="3">
        <v>82</v>
      </c>
      <c r="B1663" s="3">
        <v>18.95</v>
      </c>
    </row>
    <row r="1664" spans="1:2" x14ac:dyDescent="0.25">
      <c r="A1664" s="7">
        <v>113</v>
      </c>
      <c r="B1664" s="7">
        <v>24.19</v>
      </c>
    </row>
    <row r="1665" spans="1:2" x14ac:dyDescent="0.25">
      <c r="A1665" s="3">
        <v>47</v>
      </c>
      <c r="B1665" s="3">
        <v>26.21</v>
      </c>
    </row>
    <row r="1666" spans="1:2" x14ac:dyDescent="0.25">
      <c r="A1666" s="7">
        <v>96</v>
      </c>
      <c r="B1666" s="7">
        <v>2.39</v>
      </c>
    </row>
    <row r="1667" spans="1:2" x14ac:dyDescent="0.25">
      <c r="A1667" s="3">
        <v>21</v>
      </c>
      <c r="B1667" s="3">
        <v>16.46</v>
      </c>
    </row>
    <row r="1668" spans="1:2" x14ac:dyDescent="0.25">
      <c r="A1668" s="7">
        <v>52</v>
      </c>
      <c r="B1668" s="7">
        <v>23.2</v>
      </c>
    </row>
    <row r="1669" spans="1:2" x14ac:dyDescent="0.25">
      <c r="A1669" s="3">
        <v>114</v>
      </c>
      <c r="B1669" s="3">
        <v>31.19</v>
      </c>
    </row>
    <row r="1670" spans="1:2" x14ac:dyDescent="0.25">
      <c r="A1670" s="7">
        <v>105</v>
      </c>
      <c r="B1670" s="7">
        <v>16.03</v>
      </c>
    </row>
    <row r="1671" spans="1:2" x14ac:dyDescent="0.25">
      <c r="A1671" s="3">
        <v>46</v>
      </c>
      <c r="B1671" s="3">
        <v>31.21</v>
      </c>
    </row>
    <row r="1672" spans="1:2" x14ac:dyDescent="0.25">
      <c r="A1672" s="7">
        <v>15</v>
      </c>
      <c r="B1672" s="7">
        <v>17.75</v>
      </c>
    </row>
    <row r="1673" spans="1:2" x14ac:dyDescent="0.25">
      <c r="A1673" s="3">
        <v>81</v>
      </c>
      <c r="B1673" s="3">
        <v>30.72</v>
      </c>
    </row>
    <row r="1674" spans="1:2" x14ac:dyDescent="0.25">
      <c r="A1674" s="7">
        <v>36</v>
      </c>
      <c r="B1674" s="7">
        <v>11.4</v>
      </c>
    </row>
    <row r="1675" spans="1:2" x14ac:dyDescent="0.25">
      <c r="A1675" s="3">
        <v>82</v>
      </c>
      <c r="B1675" s="3">
        <v>47.38</v>
      </c>
    </row>
    <row r="1676" spans="1:2" x14ac:dyDescent="0.25">
      <c r="A1676" s="7">
        <v>26</v>
      </c>
      <c r="B1676" s="7">
        <v>16.22</v>
      </c>
    </row>
    <row r="1677" spans="1:2" x14ac:dyDescent="0.25">
      <c r="A1677" s="3">
        <v>11</v>
      </c>
      <c r="B1677" s="3">
        <v>21.21</v>
      </c>
    </row>
    <row r="1678" spans="1:2" x14ac:dyDescent="0.25">
      <c r="A1678" s="7">
        <v>97</v>
      </c>
      <c r="B1678" s="7">
        <v>16.37</v>
      </c>
    </row>
    <row r="1679" spans="1:2" x14ac:dyDescent="0.25">
      <c r="A1679" s="3">
        <v>42</v>
      </c>
      <c r="B1679" s="3">
        <v>40.98</v>
      </c>
    </row>
    <row r="1680" spans="1:2" x14ac:dyDescent="0.25">
      <c r="A1680" s="7">
        <v>95</v>
      </c>
      <c r="B1680" s="7">
        <v>15.73</v>
      </c>
    </row>
    <row r="1681" spans="1:2" x14ac:dyDescent="0.25">
      <c r="A1681" s="3">
        <v>62</v>
      </c>
      <c r="B1681" s="3">
        <v>20.02</v>
      </c>
    </row>
    <row r="1682" spans="1:2" x14ac:dyDescent="0.25">
      <c r="A1682" s="7">
        <v>46</v>
      </c>
      <c r="B1682" s="7">
        <v>52.46</v>
      </c>
    </row>
    <row r="1683" spans="1:2" x14ac:dyDescent="0.25">
      <c r="A1683" s="3">
        <v>93</v>
      </c>
      <c r="B1683" s="3">
        <v>48.9</v>
      </c>
    </row>
    <row r="1684" spans="1:2" x14ac:dyDescent="0.25">
      <c r="A1684" s="7">
        <v>12</v>
      </c>
      <c r="B1684" s="7">
        <v>30.7</v>
      </c>
    </row>
    <row r="1685" spans="1:2" x14ac:dyDescent="0.25">
      <c r="A1685" s="3">
        <v>39</v>
      </c>
      <c r="B1685" s="3">
        <v>40.22</v>
      </c>
    </row>
    <row r="1686" spans="1:2" x14ac:dyDescent="0.25">
      <c r="A1686" s="7">
        <v>47</v>
      </c>
      <c r="B1686" s="7">
        <v>31.06</v>
      </c>
    </row>
    <row r="1687" spans="1:2" x14ac:dyDescent="0.25">
      <c r="A1687" s="3">
        <v>47</v>
      </c>
      <c r="B1687" s="3">
        <v>16.350000000000001</v>
      </c>
    </row>
    <row r="1688" spans="1:2" x14ac:dyDescent="0.25">
      <c r="A1688" s="7">
        <v>53</v>
      </c>
      <c r="B1688" s="7">
        <v>58.28</v>
      </c>
    </row>
    <row r="1689" spans="1:2" x14ac:dyDescent="0.25">
      <c r="A1689" s="3">
        <v>69</v>
      </c>
      <c r="B1689" s="3">
        <v>45.18</v>
      </c>
    </row>
    <row r="1690" spans="1:2" x14ac:dyDescent="0.25">
      <c r="A1690" s="7">
        <v>10</v>
      </c>
      <c r="B1690" s="7">
        <v>9.85</v>
      </c>
    </row>
    <row r="1691" spans="1:2" x14ac:dyDescent="0.25">
      <c r="A1691" s="3">
        <v>72</v>
      </c>
      <c r="B1691" s="3">
        <v>5.39</v>
      </c>
    </row>
    <row r="1692" spans="1:2" x14ac:dyDescent="0.25">
      <c r="A1692" s="7">
        <v>92</v>
      </c>
      <c r="B1692" s="7">
        <v>46.15</v>
      </c>
    </row>
    <row r="1693" spans="1:2" x14ac:dyDescent="0.25">
      <c r="A1693" s="3">
        <v>38</v>
      </c>
      <c r="B1693" s="3">
        <v>28.08</v>
      </c>
    </row>
    <row r="1694" spans="1:2" x14ac:dyDescent="0.25">
      <c r="A1694" s="7">
        <v>74</v>
      </c>
      <c r="B1694" s="7">
        <v>2.27</v>
      </c>
    </row>
    <row r="1695" spans="1:2" x14ac:dyDescent="0.25">
      <c r="A1695" s="3">
        <v>116</v>
      </c>
      <c r="B1695" s="3">
        <v>18.850000000000001</v>
      </c>
    </row>
    <row r="1696" spans="1:2" x14ac:dyDescent="0.25">
      <c r="A1696" s="7">
        <v>73</v>
      </c>
      <c r="B1696" s="7">
        <v>29.07</v>
      </c>
    </row>
    <row r="1697" spans="1:2" x14ac:dyDescent="0.25">
      <c r="A1697" s="3">
        <v>32</v>
      </c>
      <c r="B1697" s="3">
        <v>4.0599999999999996</v>
      </c>
    </row>
    <row r="1698" spans="1:2" x14ac:dyDescent="0.25">
      <c r="A1698" s="7">
        <v>54</v>
      </c>
      <c r="B1698" s="7">
        <v>48.25</v>
      </c>
    </row>
    <row r="1699" spans="1:2" x14ac:dyDescent="0.25">
      <c r="A1699" s="3">
        <v>52</v>
      </c>
      <c r="B1699" s="3">
        <v>2.98</v>
      </c>
    </row>
    <row r="1700" spans="1:2" x14ac:dyDescent="0.25">
      <c r="A1700" s="7">
        <v>40</v>
      </c>
      <c r="B1700" s="7">
        <v>47.61</v>
      </c>
    </row>
    <row r="1701" spans="1:2" x14ac:dyDescent="0.25">
      <c r="A1701" s="3">
        <v>86</v>
      </c>
      <c r="B1701" s="3">
        <v>26.26</v>
      </c>
    </row>
    <row r="1702" spans="1:2" x14ac:dyDescent="0.25">
      <c r="A1702" s="7">
        <v>22</v>
      </c>
      <c r="B1702" s="7">
        <v>31.13</v>
      </c>
    </row>
    <row r="1703" spans="1:2" x14ac:dyDescent="0.25">
      <c r="A1703" s="3">
        <v>66</v>
      </c>
      <c r="B1703" s="3">
        <v>15.43</v>
      </c>
    </row>
    <row r="1704" spans="1:2" x14ac:dyDescent="0.25">
      <c r="A1704" s="7">
        <v>78</v>
      </c>
      <c r="B1704" s="7">
        <v>29</v>
      </c>
    </row>
    <row r="1705" spans="1:2" x14ac:dyDescent="0.25">
      <c r="A1705" s="3">
        <v>66</v>
      </c>
      <c r="B1705" s="3">
        <v>43.08</v>
      </c>
    </row>
    <row r="1706" spans="1:2" x14ac:dyDescent="0.25">
      <c r="A1706" s="7">
        <v>34</v>
      </c>
      <c r="B1706" s="7">
        <v>36.79</v>
      </c>
    </row>
    <row r="1707" spans="1:2" x14ac:dyDescent="0.25">
      <c r="A1707" s="3">
        <v>89</v>
      </c>
      <c r="B1707" s="3">
        <v>2.38</v>
      </c>
    </row>
    <row r="1708" spans="1:2" x14ac:dyDescent="0.25">
      <c r="A1708" s="7">
        <v>113</v>
      </c>
      <c r="B1708" s="7">
        <v>5.19</v>
      </c>
    </row>
    <row r="1709" spans="1:2" x14ac:dyDescent="0.25">
      <c r="A1709" s="3">
        <v>78</v>
      </c>
      <c r="B1709" s="3">
        <v>19.91</v>
      </c>
    </row>
    <row r="1710" spans="1:2" x14ac:dyDescent="0.25">
      <c r="A1710" s="7">
        <v>107</v>
      </c>
      <c r="B1710" s="7">
        <v>16.78</v>
      </c>
    </row>
    <row r="1711" spans="1:2" x14ac:dyDescent="0.25">
      <c r="A1711" s="3">
        <v>35</v>
      </c>
      <c r="B1711" s="3">
        <v>18.73</v>
      </c>
    </row>
    <row r="1712" spans="1:2" x14ac:dyDescent="0.25">
      <c r="A1712" s="7">
        <v>69</v>
      </c>
      <c r="B1712" s="7">
        <v>57.81</v>
      </c>
    </row>
    <row r="1713" spans="1:2" x14ac:dyDescent="0.25">
      <c r="A1713" s="3">
        <v>47</v>
      </c>
      <c r="B1713" s="3">
        <v>7.77</v>
      </c>
    </row>
    <row r="1714" spans="1:2" x14ac:dyDescent="0.25">
      <c r="A1714" s="7">
        <v>34</v>
      </c>
      <c r="B1714" s="7">
        <v>56.53</v>
      </c>
    </row>
    <row r="1715" spans="1:2" x14ac:dyDescent="0.25">
      <c r="A1715" s="3">
        <v>19</v>
      </c>
      <c r="B1715" s="3">
        <v>30.43</v>
      </c>
    </row>
    <row r="1716" spans="1:2" x14ac:dyDescent="0.25">
      <c r="A1716" s="7">
        <v>63</v>
      </c>
      <c r="B1716" s="7">
        <v>7.06</v>
      </c>
    </row>
    <row r="1717" spans="1:2" x14ac:dyDescent="0.25">
      <c r="A1717" s="3">
        <v>42</v>
      </c>
      <c r="B1717" s="3">
        <v>24.37</v>
      </c>
    </row>
    <row r="1718" spans="1:2" x14ac:dyDescent="0.25">
      <c r="A1718" s="7">
        <v>25</v>
      </c>
      <c r="B1718" s="7">
        <v>55.5</v>
      </c>
    </row>
    <row r="1719" spans="1:2" x14ac:dyDescent="0.25">
      <c r="A1719" s="3">
        <v>89</v>
      </c>
      <c r="B1719" s="3">
        <v>19.16</v>
      </c>
    </row>
    <row r="1720" spans="1:2" x14ac:dyDescent="0.25">
      <c r="A1720" s="7">
        <v>48</v>
      </c>
      <c r="B1720" s="7">
        <v>27.4</v>
      </c>
    </row>
    <row r="1721" spans="1:2" x14ac:dyDescent="0.25">
      <c r="A1721" s="3">
        <v>67</v>
      </c>
      <c r="B1721" s="3">
        <v>51.37</v>
      </c>
    </row>
    <row r="1722" spans="1:2" x14ac:dyDescent="0.25">
      <c r="A1722" s="7">
        <v>63</v>
      </c>
      <c r="B1722" s="7">
        <v>56.44</v>
      </c>
    </row>
    <row r="1723" spans="1:2" x14ac:dyDescent="0.25">
      <c r="A1723" s="3">
        <v>80</v>
      </c>
      <c r="B1723" s="3">
        <v>25.11</v>
      </c>
    </row>
    <row r="1724" spans="1:2" x14ac:dyDescent="0.25">
      <c r="A1724" s="7">
        <v>83</v>
      </c>
      <c r="B1724" s="7">
        <v>58.81</v>
      </c>
    </row>
    <row r="1725" spans="1:2" x14ac:dyDescent="0.25">
      <c r="A1725" s="3">
        <v>75</v>
      </c>
      <c r="B1725" s="3">
        <v>24.26</v>
      </c>
    </row>
    <row r="1726" spans="1:2" x14ac:dyDescent="0.25">
      <c r="A1726" s="7">
        <v>98</v>
      </c>
      <c r="B1726" s="7">
        <v>55.28</v>
      </c>
    </row>
    <row r="1727" spans="1:2" x14ac:dyDescent="0.25">
      <c r="A1727" s="3">
        <v>46</v>
      </c>
      <c r="B1727" s="3">
        <v>16.7</v>
      </c>
    </row>
    <row r="1728" spans="1:2" x14ac:dyDescent="0.25">
      <c r="A1728" s="7">
        <v>109</v>
      </c>
      <c r="B1728" s="7">
        <v>28.6</v>
      </c>
    </row>
    <row r="1729" spans="1:2" x14ac:dyDescent="0.25">
      <c r="A1729" s="3">
        <v>110</v>
      </c>
      <c r="B1729" s="3">
        <v>35</v>
      </c>
    </row>
    <row r="1730" spans="1:2" x14ac:dyDescent="0.25">
      <c r="A1730" s="7">
        <v>63</v>
      </c>
      <c r="B1730" s="7">
        <v>50.34</v>
      </c>
    </row>
    <row r="1731" spans="1:2" x14ac:dyDescent="0.25">
      <c r="A1731" s="3">
        <v>31</v>
      </c>
      <c r="B1731" s="3">
        <v>23.98</v>
      </c>
    </row>
    <row r="1732" spans="1:2" x14ac:dyDescent="0.25">
      <c r="A1732" s="7">
        <v>17</v>
      </c>
      <c r="B1732" s="7">
        <v>56.65</v>
      </c>
    </row>
    <row r="1733" spans="1:2" x14ac:dyDescent="0.25">
      <c r="A1733" s="3">
        <v>22</v>
      </c>
      <c r="B1733" s="3">
        <v>43.19</v>
      </c>
    </row>
    <row r="1734" spans="1:2" x14ac:dyDescent="0.25">
      <c r="A1734" s="7">
        <v>72</v>
      </c>
      <c r="B1734" s="7">
        <v>34.26</v>
      </c>
    </row>
    <row r="1735" spans="1:2" x14ac:dyDescent="0.25">
      <c r="A1735" s="3">
        <v>65</v>
      </c>
      <c r="B1735" s="3">
        <v>14.11</v>
      </c>
    </row>
    <row r="1736" spans="1:2" x14ac:dyDescent="0.25">
      <c r="A1736" s="7">
        <v>31</v>
      </c>
      <c r="B1736" s="7">
        <v>48.35</v>
      </c>
    </row>
    <row r="1737" spans="1:2" x14ac:dyDescent="0.25">
      <c r="A1737" s="3">
        <v>31</v>
      </c>
      <c r="B1737" s="3">
        <v>21.22</v>
      </c>
    </row>
    <row r="1738" spans="1:2" x14ac:dyDescent="0.25">
      <c r="A1738" s="7">
        <v>85</v>
      </c>
      <c r="B1738" s="7">
        <v>44.03</v>
      </c>
    </row>
    <row r="1739" spans="1:2" x14ac:dyDescent="0.25">
      <c r="A1739" s="3">
        <v>106</v>
      </c>
      <c r="B1739" s="3">
        <v>21.75</v>
      </c>
    </row>
    <row r="1740" spans="1:2" x14ac:dyDescent="0.25">
      <c r="A1740" s="7">
        <v>100</v>
      </c>
      <c r="B1740" s="7">
        <v>13.54</v>
      </c>
    </row>
    <row r="1741" spans="1:2" x14ac:dyDescent="0.25">
      <c r="A1741" s="3">
        <v>98</v>
      </c>
      <c r="B1741" s="3">
        <v>16.079999999999998</v>
      </c>
    </row>
    <row r="1742" spans="1:2" x14ac:dyDescent="0.25">
      <c r="A1742" s="7">
        <v>115</v>
      </c>
      <c r="B1742" s="7">
        <v>32.979999999999997</v>
      </c>
    </row>
    <row r="1743" spans="1:2" x14ac:dyDescent="0.25">
      <c r="A1743" s="3">
        <v>45</v>
      </c>
      <c r="B1743" s="3">
        <v>20.74</v>
      </c>
    </row>
    <row r="1744" spans="1:2" x14ac:dyDescent="0.25">
      <c r="A1744" s="7">
        <v>24</v>
      </c>
      <c r="B1744" s="7">
        <v>56.76</v>
      </c>
    </row>
    <row r="1745" spans="1:2" x14ac:dyDescent="0.25">
      <c r="A1745" s="3">
        <v>41</v>
      </c>
      <c r="B1745" s="3">
        <v>34.619999999999997</v>
      </c>
    </row>
    <row r="1746" spans="1:2" x14ac:dyDescent="0.25">
      <c r="A1746" s="7">
        <v>31</v>
      </c>
      <c r="B1746" s="7">
        <v>30.48</v>
      </c>
    </row>
    <row r="1747" spans="1:2" x14ac:dyDescent="0.25">
      <c r="A1747" s="3">
        <v>90</v>
      </c>
      <c r="B1747" s="3">
        <v>9.9</v>
      </c>
    </row>
    <row r="1748" spans="1:2" x14ac:dyDescent="0.25">
      <c r="A1748" s="7">
        <v>30</v>
      </c>
      <c r="B1748" s="7">
        <v>4.78</v>
      </c>
    </row>
    <row r="1749" spans="1:2" x14ac:dyDescent="0.25">
      <c r="A1749" s="3">
        <v>13</v>
      </c>
      <c r="B1749" s="3">
        <v>50.62</v>
      </c>
    </row>
    <row r="1750" spans="1:2" x14ac:dyDescent="0.25">
      <c r="A1750" s="7">
        <v>117</v>
      </c>
      <c r="B1750" s="7">
        <v>26.87</v>
      </c>
    </row>
    <row r="1751" spans="1:2" x14ac:dyDescent="0.25">
      <c r="A1751" s="3">
        <v>114</v>
      </c>
      <c r="B1751" s="3">
        <v>13.03</v>
      </c>
    </row>
    <row r="1752" spans="1:2" x14ac:dyDescent="0.25">
      <c r="A1752" s="7">
        <v>73</v>
      </c>
      <c r="B1752" s="7">
        <v>5.45</v>
      </c>
    </row>
    <row r="1753" spans="1:2" x14ac:dyDescent="0.25">
      <c r="A1753" s="3">
        <v>25</v>
      </c>
      <c r="B1753" s="3">
        <v>2.58</v>
      </c>
    </row>
    <row r="1754" spans="1:2" x14ac:dyDescent="0.25">
      <c r="A1754" s="7">
        <v>22</v>
      </c>
      <c r="B1754" s="7">
        <v>8.25</v>
      </c>
    </row>
    <row r="1755" spans="1:2" x14ac:dyDescent="0.25">
      <c r="A1755" s="3">
        <v>29</v>
      </c>
      <c r="B1755" s="3">
        <v>24.93</v>
      </c>
    </row>
    <row r="1756" spans="1:2" x14ac:dyDescent="0.25">
      <c r="A1756" s="7">
        <v>83</v>
      </c>
      <c r="B1756" s="7">
        <v>8.7799999999999994</v>
      </c>
    </row>
    <row r="1757" spans="1:2" x14ac:dyDescent="0.25">
      <c r="A1757" s="3">
        <v>24</v>
      </c>
      <c r="B1757" s="3">
        <v>21.32</v>
      </c>
    </row>
    <row r="1758" spans="1:2" x14ac:dyDescent="0.25">
      <c r="A1758" s="7">
        <v>81</v>
      </c>
      <c r="B1758" s="7">
        <v>34.26</v>
      </c>
    </row>
    <row r="1759" spans="1:2" x14ac:dyDescent="0.25">
      <c r="A1759" s="3">
        <v>26</v>
      </c>
      <c r="B1759" s="3">
        <v>44.13</v>
      </c>
    </row>
    <row r="1760" spans="1:2" x14ac:dyDescent="0.25">
      <c r="A1760" s="7">
        <v>96</v>
      </c>
      <c r="B1760" s="7">
        <v>33.22</v>
      </c>
    </row>
    <row r="1761" spans="1:2" x14ac:dyDescent="0.25">
      <c r="A1761" s="3">
        <v>99</v>
      </c>
      <c r="B1761" s="3">
        <v>15.27</v>
      </c>
    </row>
    <row r="1762" spans="1:2" x14ac:dyDescent="0.25">
      <c r="A1762" s="7">
        <v>48</v>
      </c>
      <c r="B1762" s="7">
        <v>35.51</v>
      </c>
    </row>
    <row r="1763" spans="1:2" x14ac:dyDescent="0.25">
      <c r="A1763" s="3">
        <v>48</v>
      </c>
      <c r="B1763" s="3">
        <v>39.39</v>
      </c>
    </row>
    <row r="1764" spans="1:2" x14ac:dyDescent="0.25">
      <c r="A1764" s="7">
        <v>14</v>
      </c>
      <c r="B1764" s="7">
        <v>7.81</v>
      </c>
    </row>
    <row r="1765" spans="1:2" x14ac:dyDescent="0.25">
      <c r="A1765" s="3">
        <v>74</v>
      </c>
      <c r="B1765" s="3">
        <v>42.71</v>
      </c>
    </row>
    <row r="1766" spans="1:2" x14ac:dyDescent="0.25">
      <c r="A1766" s="7">
        <v>20</v>
      </c>
      <c r="B1766" s="7">
        <v>56.88</v>
      </c>
    </row>
    <row r="1767" spans="1:2" x14ac:dyDescent="0.25">
      <c r="A1767" s="3">
        <v>92</v>
      </c>
      <c r="B1767" s="3">
        <v>7.63</v>
      </c>
    </row>
    <row r="1768" spans="1:2" x14ac:dyDescent="0.25">
      <c r="A1768" s="7">
        <v>117</v>
      </c>
      <c r="B1768" s="7">
        <v>45.75</v>
      </c>
    </row>
    <row r="1769" spans="1:2" x14ac:dyDescent="0.25">
      <c r="A1769" s="3">
        <v>84</v>
      </c>
      <c r="B1769" s="3">
        <v>14.86</v>
      </c>
    </row>
    <row r="1770" spans="1:2" x14ac:dyDescent="0.25">
      <c r="A1770" s="7">
        <v>71</v>
      </c>
      <c r="B1770" s="7">
        <v>58.53</v>
      </c>
    </row>
    <row r="1771" spans="1:2" x14ac:dyDescent="0.25">
      <c r="A1771" s="3">
        <v>66</v>
      </c>
      <c r="B1771" s="3">
        <v>4.93</v>
      </c>
    </row>
    <row r="1772" spans="1:2" x14ac:dyDescent="0.25">
      <c r="A1772" s="7">
        <v>97</v>
      </c>
      <c r="B1772" s="7">
        <v>51.35</v>
      </c>
    </row>
    <row r="1773" spans="1:2" x14ac:dyDescent="0.25">
      <c r="A1773" s="3">
        <v>116</v>
      </c>
      <c r="B1773" s="3">
        <v>15.07</v>
      </c>
    </row>
    <row r="1774" spans="1:2" x14ac:dyDescent="0.25">
      <c r="A1774" s="7">
        <v>17</v>
      </c>
      <c r="B1774" s="7">
        <v>30.81</v>
      </c>
    </row>
    <row r="1775" spans="1:2" x14ac:dyDescent="0.25">
      <c r="A1775" s="3">
        <v>57</v>
      </c>
      <c r="B1775" s="3">
        <v>17.579999999999998</v>
      </c>
    </row>
    <row r="1776" spans="1:2" x14ac:dyDescent="0.25">
      <c r="A1776" s="7">
        <v>27</v>
      </c>
      <c r="B1776" s="7">
        <v>38.26</v>
      </c>
    </row>
    <row r="1777" spans="1:2" x14ac:dyDescent="0.25">
      <c r="A1777" s="3">
        <v>58</v>
      </c>
      <c r="B1777" s="3">
        <v>45.05</v>
      </c>
    </row>
    <row r="1778" spans="1:2" x14ac:dyDescent="0.25">
      <c r="A1778" s="7">
        <v>38</v>
      </c>
      <c r="B1778" s="7">
        <v>43.16</v>
      </c>
    </row>
    <row r="1779" spans="1:2" x14ac:dyDescent="0.25">
      <c r="A1779" s="3">
        <v>62</v>
      </c>
      <c r="B1779" s="3">
        <v>37.479999999999997</v>
      </c>
    </row>
    <row r="1780" spans="1:2" x14ac:dyDescent="0.25">
      <c r="A1780" s="7">
        <v>65</v>
      </c>
      <c r="B1780" s="7">
        <v>5.39</v>
      </c>
    </row>
    <row r="1781" spans="1:2" x14ac:dyDescent="0.25">
      <c r="A1781" s="3">
        <v>22</v>
      </c>
      <c r="B1781" s="3">
        <v>2.17</v>
      </c>
    </row>
    <row r="1782" spans="1:2" x14ac:dyDescent="0.25">
      <c r="A1782" s="7">
        <v>82</v>
      </c>
      <c r="B1782" s="7">
        <v>18.559999999999999</v>
      </c>
    </row>
    <row r="1783" spans="1:2" x14ac:dyDescent="0.25">
      <c r="A1783" s="3">
        <v>46</v>
      </c>
      <c r="B1783" s="3">
        <v>59.31</v>
      </c>
    </row>
    <row r="1784" spans="1:2" x14ac:dyDescent="0.25">
      <c r="A1784" s="7">
        <v>75</v>
      </c>
      <c r="B1784" s="7">
        <v>3.94</v>
      </c>
    </row>
    <row r="1785" spans="1:2" x14ac:dyDescent="0.25">
      <c r="A1785" s="3">
        <v>34</v>
      </c>
      <c r="B1785" s="3">
        <v>37.58</v>
      </c>
    </row>
    <row r="1786" spans="1:2" x14ac:dyDescent="0.25">
      <c r="A1786" s="7">
        <v>88</v>
      </c>
      <c r="B1786" s="7">
        <v>54.51</v>
      </c>
    </row>
    <row r="1787" spans="1:2" x14ac:dyDescent="0.25">
      <c r="A1787" s="3">
        <v>100</v>
      </c>
      <c r="B1787" s="3">
        <v>41.94</v>
      </c>
    </row>
    <row r="1788" spans="1:2" x14ac:dyDescent="0.25">
      <c r="A1788" s="7">
        <v>40</v>
      </c>
      <c r="B1788" s="7">
        <v>48.24</v>
      </c>
    </row>
    <row r="1789" spans="1:2" x14ac:dyDescent="0.25">
      <c r="A1789" s="3">
        <v>26</v>
      </c>
      <c r="B1789" s="3">
        <v>28.95</v>
      </c>
    </row>
    <row r="1790" spans="1:2" x14ac:dyDescent="0.25">
      <c r="A1790" s="7">
        <v>32</v>
      </c>
      <c r="B1790" s="7">
        <v>56.91</v>
      </c>
    </row>
    <row r="1791" spans="1:2" x14ac:dyDescent="0.25">
      <c r="A1791" s="3">
        <v>85</v>
      </c>
      <c r="B1791" s="3">
        <v>31.88</v>
      </c>
    </row>
    <row r="1792" spans="1:2" x14ac:dyDescent="0.25">
      <c r="A1792" s="7">
        <v>49</v>
      </c>
      <c r="B1792" s="7">
        <v>20.48</v>
      </c>
    </row>
    <row r="1793" spans="1:2" x14ac:dyDescent="0.25">
      <c r="A1793" s="3">
        <v>12</v>
      </c>
      <c r="B1793" s="3">
        <v>29.89</v>
      </c>
    </row>
    <row r="1794" spans="1:2" x14ac:dyDescent="0.25">
      <c r="A1794" s="7">
        <v>56</v>
      </c>
      <c r="B1794" s="7">
        <v>52.41</v>
      </c>
    </row>
    <row r="1795" spans="1:2" x14ac:dyDescent="0.25">
      <c r="A1795" s="3">
        <v>96</v>
      </c>
      <c r="B1795" s="3">
        <v>44.81</v>
      </c>
    </row>
    <row r="1796" spans="1:2" x14ac:dyDescent="0.25">
      <c r="A1796" s="7">
        <v>24</v>
      </c>
      <c r="B1796" s="7">
        <v>8.36</v>
      </c>
    </row>
    <row r="1797" spans="1:2" x14ac:dyDescent="0.25">
      <c r="A1797" s="3">
        <v>109</v>
      </c>
      <c r="B1797" s="3">
        <v>9.44</v>
      </c>
    </row>
    <row r="1798" spans="1:2" x14ac:dyDescent="0.25">
      <c r="A1798" s="7">
        <v>110</v>
      </c>
      <c r="B1798" s="7">
        <v>19.829999999999998</v>
      </c>
    </row>
    <row r="1799" spans="1:2" x14ac:dyDescent="0.25">
      <c r="A1799" s="3">
        <v>45</v>
      </c>
      <c r="B1799" s="3">
        <v>19.21</v>
      </c>
    </row>
    <row r="1800" spans="1:2" x14ac:dyDescent="0.25">
      <c r="A1800" s="7">
        <v>115</v>
      </c>
      <c r="B1800" s="7">
        <v>28.84</v>
      </c>
    </row>
    <row r="1801" spans="1:2" x14ac:dyDescent="0.25">
      <c r="A1801" s="3">
        <v>101</v>
      </c>
      <c r="B1801" s="3">
        <v>59.04</v>
      </c>
    </row>
    <row r="1802" spans="1:2" x14ac:dyDescent="0.25">
      <c r="A1802" s="7">
        <v>91</v>
      </c>
      <c r="B1802" s="7">
        <v>12.15</v>
      </c>
    </row>
    <row r="1803" spans="1:2" x14ac:dyDescent="0.25">
      <c r="A1803" s="3">
        <v>75</v>
      </c>
      <c r="B1803" s="3">
        <v>46.8</v>
      </c>
    </row>
    <row r="1804" spans="1:2" x14ac:dyDescent="0.25">
      <c r="A1804" s="7">
        <v>34</v>
      </c>
      <c r="B1804" s="7">
        <v>18.98</v>
      </c>
    </row>
    <row r="1805" spans="1:2" x14ac:dyDescent="0.25">
      <c r="A1805" s="3">
        <v>41</v>
      </c>
      <c r="B1805" s="3">
        <v>47.22</v>
      </c>
    </row>
    <row r="1806" spans="1:2" x14ac:dyDescent="0.25">
      <c r="A1806" s="7">
        <v>57</v>
      </c>
      <c r="B1806" s="7">
        <v>58.43</v>
      </c>
    </row>
    <row r="1807" spans="1:2" x14ac:dyDescent="0.25">
      <c r="A1807" s="3">
        <v>37</v>
      </c>
      <c r="B1807" s="3">
        <v>35.799999999999997</v>
      </c>
    </row>
    <row r="1808" spans="1:2" x14ac:dyDescent="0.25">
      <c r="A1808" s="7">
        <v>101</v>
      </c>
      <c r="B1808" s="7">
        <v>30.62</v>
      </c>
    </row>
    <row r="1809" spans="1:2" x14ac:dyDescent="0.25">
      <c r="A1809" s="3">
        <v>71</v>
      </c>
      <c r="B1809" s="3">
        <v>19.41</v>
      </c>
    </row>
    <row r="1810" spans="1:2" x14ac:dyDescent="0.25">
      <c r="A1810" s="7">
        <v>46</v>
      </c>
      <c r="B1810" s="7">
        <v>18.98</v>
      </c>
    </row>
    <row r="1811" spans="1:2" x14ac:dyDescent="0.25">
      <c r="A1811" s="3">
        <v>57</v>
      </c>
      <c r="B1811" s="3">
        <v>6.1</v>
      </c>
    </row>
    <row r="1812" spans="1:2" x14ac:dyDescent="0.25">
      <c r="A1812" s="7">
        <v>74</v>
      </c>
      <c r="B1812" s="7">
        <v>46.75</v>
      </c>
    </row>
    <row r="1813" spans="1:2" x14ac:dyDescent="0.25">
      <c r="A1813" s="3">
        <v>101</v>
      </c>
      <c r="B1813" s="3">
        <v>50.3</v>
      </c>
    </row>
    <row r="1814" spans="1:2" x14ac:dyDescent="0.25">
      <c r="A1814" s="7">
        <v>44</v>
      </c>
      <c r="B1814" s="7">
        <v>55.96</v>
      </c>
    </row>
    <row r="1815" spans="1:2" x14ac:dyDescent="0.25">
      <c r="A1815" s="3">
        <v>111</v>
      </c>
      <c r="B1815" s="3">
        <v>31.38</v>
      </c>
    </row>
    <row r="1816" spans="1:2" x14ac:dyDescent="0.25">
      <c r="A1816" s="7">
        <v>79</v>
      </c>
      <c r="B1816" s="7">
        <v>19.5</v>
      </c>
    </row>
    <row r="1817" spans="1:2" x14ac:dyDescent="0.25">
      <c r="A1817" s="3">
        <v>68</v>
      </c>
      <c r="B1817" s="3">
        <v>14.64</v>
      </c>
    </row>
    <row r="1818" spans="1:2" x14ac:dyDescent="0.25">
      <c r="A1818" s="7">
        <v>21</v>
      </c>
      <c r="B1818" s="7">
        <v>24.86</v>
      </c>
    </row>
    <row r="1819" spans="1:2" x14ac:dyDescent="0.25">
      <c r="A1819" s="3">
        <v>16</v>
      </c>
      <c r="B1819" s="3">
        <v>45.1</v>
      </c>
    </row>
    <row r="1820" spans="1:2" x14ac:dyDescent="0.25">
      <c r="A1820" s="7">
        <v>87</v>
      </c>
      <c r="B1820" s="7">
        <v>45.65</v>
      </c>
    </row>
    <row r="1821" spans="1:2" x14ac:dyDescent="0.25">
      <c r="A1821" s="3">
        <v>91</v>
      </c>
      <c r="B1821" s="3">
        <v>19.350000000000001</v>
      </c>
    </row>
    <row r="1822" spans="1:2" x14ac:dyDescent="0.25">
      <c r="A1822" s="7">
        <v>55</v>
      </c>
      <c r="B1822" s="7">
        <v>28.95</v>
      </c>
    </row>
    <row r="1823" spans="1:2" x14ac:dyDescent="0.25">
      <c r="A1823" s="3">
        <v>32</v>
      </c>
      <c r="B1823" s="3">
        <v>43.82</v>
      </c>
    </row>
    <row r="1824" spans="1:2" x14ac:dyDescent="0.25">
      <c r="A1824" s="7">
        <v>118</v>
      </c>
      <c r="B1824" s="7">
        <v>29.5</v>
      </c>
    </row>
    <row r="1825" spans="1:2" x14ac:dyDescent="0.25">
      <c r="A1825" s="3">
        <v>44</v>
      </c>
      <c r="B1825" s="3">
        <v>51.21</v>
      </c>
    </row>
    <row r="1826" spans="1:2" x14ac:dyDescent="0.25">
      <c r="A1826" s="7">
        <v>15</v>
      </c>
      <c r="B1826" s="7">
        <v>52.66</v>
      </c>
    </row>
    <row r="1827" spans="1:2" x14ac:dyDescent="0.25">
      <c r="A1827" s="3">
        <v>22</v>
      </c>
      <c r="B1827" s="3">
        <v>53.73</v>
      </c>
    </row>
    <row r="1828" spans="1:2" x14ac:dyDescent="0.25">
      <c r="A1828" s="7">
        <v>31</v>
      </c>
      <c r="B1828" s="7">
        <v>21.39</v>
      </c>
    </row>
    <row r="1829" spans="1:2" x14ac:dyDescent="0.25">
      <c r="A1829" s="3">
        <v>12</v>
      </c>
      <c r="B1829" s="3">
        <v>2.72</v>
      </c>
    </row>
    <row r="1830" spans="1:2" x14ac:dyDescent="0.25">
      <c r="A1830" s="7">
        <v>107</v>
      </c>
      <c r="B1830" s="7">
        <v>48.95</v>
      </c>
    </row>
    <row r="1831" spans="1:2" x14ac:dyDescent="0.25">
      <c r="A1831" s="3">
        <v>33</v>
      </c>
      <c r="B1831" s="3">
        <v>5.17</v>
      </c>
    </row>
    <row r="1832" spans="1:2" x14ac:dyDescent="0.25">
      <c r="A1832" s="7">
        <v>20</v>
      </c>
      <c r="B1832" s="7">
        <v>46.04</v>
      </c>
    </row>
    <row r="1833" spans="1:2" x14ac:dyDescent="0.25">
      <c r="A1833" s="3">
        <v>111</v>
      </c>
      <c r="B1833" s="3">
        <v>56.89</v>
      </c>
    </row>
    <row r="1834" spans="1:2" x14ac:dyDescent="0.25">
      <c r="A1834" s="7">
        <v>54</v>
      </c>
      <c r="B1834" s="7">
        <v>11.58</v>
      </c>
    </row>
    <row r="1835" spans="1:2" x14ac:dyDescent="0.25">
      <c r="A1835" s="3">
        <v>112</v>
      </c>
      <c r="B1835" s="3">
        <v>36.270000000000003</v>
      </c>
    </row>
    <row r="1836" spans="1:2" x14ac:dyDescent="0.25">
      <c r="A1836" s="7">
        <v>111</v>
      </c>
      <c r="B1836" s="7">
        <v>23.36</v>
      </c>
    </row>
    <row r="1837" spans="1:2" x14ac:dyDescent="0.25">
      <c r="A1837" s="3">
        <v>105</v>
      </c>
      <c r="B1837" s="3">
        <v>57.33</v>
      </c>
    </row>
    <row r="1838" spans="1:2" x14ac:dyDescent="0.25">
      <c r="A1838" s="7">
        <v>38</v>
      </c>
      <c r="B1838" s="7">
        <v>34.380000000000003</v>
      </c>
    </row>
    <row r="1839" spans="1:2" x14ac:dyDescent="0.25">
      <c r="A1839" s="3">
        <v>15</v>
      </c>
      <c r="B1839" s="3">
        <v>43.84</v>
      </c>
    </row>
    <row r="1840" spans="1:2" x14ac:dyDescent="0.25">
      <c r="A1840" s="7">
        <v>116</v>
      </c>
      <c r="B1840" s="7">
        <v>44.22</v>
      </c>
    </row>
    <row r="1841" spans="1:2" x14ac:dyDescent="0.25">
      <c r="A1841" s="3">
        <v>39</v>
      </c>
      <c r="B1841" s="3">
        <v>23.95</v>
      </c>
    </row>
    <row r="1842" spans="1:2" x14ac:dyDescent="0.25">
      <c r="A1842" s="7">
        <v>91</v>
      </c>
      <c r="B1842" s="7">
        <v>2.11</v>
      </c>
    </row>
    <row r="1843" spans="1:2" x14ac:dyDescent="0.25">
      <c r="A1843" s="3">
        <v>95</v>
      </c>
      <c r="B1843" s="3">
        <v>52.22</v>
      </c>
    </row>
    <row r="1844" spans="1:2" x14ac:dyDescent="0.25">
      <c r="A1844" s="7">
        <v>42</v>
      </c>
      <c r="B1844" s="7">
        <v>45.42</v>
      </c>
    </row>
    <row r="1845" spans="1:2" x14ac:dyDescent="0.25">
      <c r="A1845" s="3">
        <v>50</v>
      </c>
      <c r="B1845" s="3">
        <v>8.76</v>
      </c>
    </row>
    <row r="1846" spans="1:2" x14ac:dyDescent="0.25">
      <c r="A1846" s="7">
        <v>63</v>
      </c>
      <c r="B1846" s="7">
        <v>19.010000000000002</v>
      </c>
    </row>
    <row r="1847" spans="1:2" x14ac:dyDescent="0.25">
      <c r="A1847" s="3">
        <v>18</v>
      </c>
      <c r="B1847" s="3">
        <v>33.86</v>
      </c>
    </row>
    <row r="1848" spans="1:2" x14ac:dyDescent="0.25">
      <c r="A1848" s="7">
        <v>106</v>
      </c>
      <c r="B1848" s="7">
        <v>31.5</v>
      </c>
    </row>
    <row r="1849" spans="1:2" x14ac:dyDescent="0.25">
      <c r="A1849" s="3">
        <v>70</v>
      </c>
      <c r="B1849" s="3">
        <v>7.25</v>
      </c>
    </row>
    <row r="1850" spans="1:2" x14ac:dyDescent="0.25">
      <c r="A1850" s="7">
        <v>82</v>
      </c>
      <c r="B1850" s="7">
        <v>21.13</v>
      </c>
    </row>
    <row r="1851" spans="1:2" x14ac:dyDescent="0.25">
      <c r="A1851" s="3">
        <v>80</v>
      </c>
      <c r="B1851" s="3">
        <v>2.67</v>
      </c>
    </row>
    <row r="1852" spans="1:2" x14ac:dyDescent="0.25">
      <c r="A1852" s="7">
        <v>41</v>
      </c>
      <c r="B1852" s="7">
        <v>4.67</v>
      </c>
    </row>
    <row r="1853" spans="1:2" x14ac:dyDescent="0.25">
      <c r="A1853" s="3">
        <v>79</v>
      </c>
      <c r="B1853" s="3">
        <v>55.02</v>
      </c>
    </row>
    <row r="1854" spans="1:2" x14ac:dyDescent="0.25">
      <c r="A1854" s="7">
        <v>16</v>
      </c>
      <c r="B1854" s="7">
        <v>17.420000000000002</v>
      </c>
    </row>
    <row r="1855" spans="1:2" x14ac:dyDescent="0.25">
      <c r="A1855" s="3">
        <v>19</v>
      </c>
      <c r="B1855" s="3">
        <v>37.369999999999997</v>
      </c>
    </row>
    <row r="1856" spans="1:2" x14ac:dyDescent="0.25">
      <c r="A1856" s="7">
        <v>18</v>
      </c>
      <c r="B1856" s="7">
        <v>22.12</v>
      </c>
    </row>
    <row r="1857" spans="1:2" x14ac:dyDescent="0.25">
      <c r="A1857" s="3">
        <v>27</v>
      </c>
      <c r="B1857" s="3">
        <v>48.11</v>
      </c>
    </row>
    <row r="1858" spans="1:2" x14ac:dyDescent="0.25">
      <c r="A1858" s="7">
        <v>113</v>
      </c>
      <c r="B1858" s="7">
        <v>33.15</v>
      </c>
    </row>
    <row r="1859" spans="1:2" x14ac:dyDescent="0.25">
      <c r="A1859" s="3">
        <v>64</v>
      </c>
      <c r="B1859" s="3">
        <v>38.15</v>
      </c>
    </row>
    <row r="1860" spans="1:2" x14ac:dyDescent="0.25">
      <c r="A1860" s="7">
        <v>27</v>
      </c>
      <c r="B1860" s="7">
        <v>54.17</v>
      </c>
    </row>
    <row r="1861" spans="1:2" x14ac:dyDescent="0.25">
      <c r="A1861" s="3">
        <v>69</v>
      </c>
      <c r="B1861" s="3">
        <v>23.15</v>
      </c>
    </row>
    <row r="1862" spans="1:2" x14ac:dyDescent="0.25">
      <c r="A1862" s="7">
        <v>106</v>
      </c>
      <c r="B1862" s="7">
        <v>54.87</v>
      </c>
    </row>
    <row r="1863" spans="1:2" x14ac:dyDescent="0.25">
      <c r="A1863" s="3">
        <v>106</v>
      </c>
      <c r="B1863" s="3">
        <v>38.69</v>
      </c>
    </row>
    <row r="1864" spans="1:2" x14ac:dyDescent="0.25">
      <c r="A1864" s="7">
        <v>11</v>
      </c>
      <c r="B1864" s="7">
        <v>29.77</v>
      </c>
    </row>
    <row r="1865" spans="1:2" x14ac:dyDescent="0.25">
      <c r="A1865" s="3">
        <v>19</v>
      </c>
      <c r="B1865" s="3">
        <v>48.41</v>
      </c>
    </row>
    <row r="1866" spans="1:2" x14ac:dyDescent="0.25">
      <c r="A1866" s="7">
        <v>52</v>
      </c>
      <c r="B1866" s="7">
        <v>44.62</v>
      </c>
    </row>
    <row r="1867" spans="1:2" x14ac:dyDescent="0.25">
      <c r="A1867" s="3">
        <v>119</v>
      </c>
      <c r="B1867" s="3">
        <v>16.489999999999998</v>
      </c>
    </row>
    <row r="1868" spans="1:2" x14ac:dyDescent="0.25">
      <c r="A1868" s="7">
        <v>84</v>
      </c>
      <c r="B1868" s="7">
        <v>50.36</v>
      </c>
    </row>
    <row r="1869" spans="1:2" x14ac:dyDescent="0.25">
      <c r="A1869" s="3">
        <v>92</v>
      </c>
      <c r="B1869" s="3">
        <v>56.94</v>
      </c>
    </row>
    <row r="1870" spans="1:2" x14ac:dyDescent="0.25">
      <c r="A1870" s="7">
        <v>78</v>
      </c>
      <c r="B1870" s="7">
        <v>17.89</v>
      </c>
    </row>
    <row r="1871" spans="1:2" x14ac:dyDescent="0.25">
      <c r="A1871" s="3">
        <v>68</v>
      </c>
      <c r="B1871" s="3">
        <v>58.93</v>
      </c>
    </row>
    <row r="1872" spans="1:2" x14ac:dyDescent="0.25">
      <c r="A1872" s="7">
        <v>113</v>
      </c>
      <c r="B1872" s="7">
        <v>51.36</v>
      </c>
    </row>
    <row r="1873" spans="1:2" x14ac:dyDescent="0.25">
      <c r="A1873" s="3">
        <v>78</v>
      </c>
      <c r="B1873" s="3">
        <v>11.79</v>
      </c>
    </row>
    <row r="1874" spans="1:2" x14ac:dyDescent="0.25">
      <c r="A1874" s="7">
        <v>15</v>
      </c>
      <c r="B1874" s="7">
        <v>33.47</v>
      </c>
    </row>
    <row r="1875" spans="1:2" x14ac:dyDescent="0.25">
      <c r="A1875" s="3">
        <v>76</v>
      </c>
      <c r="B1875" s="3">
        <v>50.9</v>
      </c>
    </row>
    <row r="1876" spans="1:2" x14ac:dyDescent="0.25">
      <c r="A1876" s="7">
        <v>113</v>
      </c>
      <c r="B1876" s="7">
        <v>5.81</v>
      </c>
    </row>
    <row r="1877" spans="1:2" x14ac:dyDescent="0.25">
      <c r="A1877" s="3">
        <v>67</v>
      </c>
      <c r="B1877" s="3">
        <v>25.42</v>
      </c>
    </row>
    <row r="1878" spans="1:2" x14ac:dyDescent="0.25">
      <c r="A1878" s="7">
        <v>41</v>
      </c>
      <c r="B1878" s="7">
        <v>12.65</v>
      </c>
    </row>
    <row r="1879" spans="1:2" x14ac:dyDescent="0.25">
      <c r="A1879" s="3">
        <v>79</v>
      </c>
      <c r="B1879" s="3">
        <v>7.13</v>
      </c>
    </row>
    <row r="1880" spans="1:2" x14ac:dyDescent="0.25">
      <c r="A1880" s="7">
        <v>22</v>
      </c>
      <c r="B1880" s="7">
        <v>41.32</v>
      </c>
    </row>
    <row r="1881" spans="1:2" x14ac:dyDescent="0.25">
      <c r="A1881" s="3">
        <v>65</v>
      </c>
      <c r="B1881" s="3">
        <v>46.69</v>
      </c>
    </row>
    <row r="1882" spans="1:2" x14ac:dyDescent="0.25">
      <c r="A1882" s="7">
        <v>54</v>
      </c>
      <c r="B1882" s="7">
        <v>3.34</v>
      </c>
    </row>
    <row r="1883" spans="1:2" x14ac:dyDescent="0.25">
      <c r="A1883" s="3">
        <v>62</v>
      </c>
      <c r="B1883" s="3">
        <v>35.57</v>
      </c>
    </row>
    <row r="1884" spans="1:2" x14ac:dyDescent="0.25">
      <c r="A1884" s="7">
        <v>65</v>
      </c>
      <c r="B1884" s="7">
        <v>39.11</v>
      </c>
    </row>
    <row r="1885" spans="1:2" x14ac:dyDescent="0.25">
      <c r="A1885" s="3">
        <v>79</v>
      </c>
      <c r="B1885" s="3">
        <v>44.92</v>
      </c>
    </row>
    <row r="1886" spans="1:2" x14ac:dyDescent="0.25">
      <c r="A1886" s="7">
        <v>32</v>
      </c>
      <c r="B1886" s="7">
        <v>55.83</v>
      </c>
    </row>
    <row r="1887" spans="1:2" x14ac:dyDescent="0.25">
      <c r="A1887" s="3">
        <v>47</v>
      </c>
      <c r="B1887" s="3">
        <v>57.37</v>
      </c>
    </row>
    <row r="1888" spans="1:2" x14ac:dyDescent="0.25">
      <c r="A1888" s="7">
        <v>50</v>
      </c>
      <c r="B1888" s="7">
        <v>23.02</v>
      </c>
    </row>
    <row r="1889" spans="1:2" x14ac:dyDescent="0.25">
      <c r="A1889" s="3">
        <v>86</v>
      </c>
      <c r="B1889" s="3">
        <v>17.989999999999998</v>
      </c>
    </row>
    <row r="1890" spans="1:2" x14ac:dyDescent="0.25">
      <c r="A1890" s="7">
        <v>22</v>
      </c>
      <c r="B1890" s="7">
        <v>7.48</v>
      </c>
    </row>
    <row r="1891" spans="1:2" x14ac:dyDescent="0.25">
      <c r="A1891" s="3">
        <v>16</v>
      </c>
      <c r="B1891" s="3">
        <v>54.44</v>
      </c>
    </row>
    <row r="1892" spans="1:2" x14ac:dyDescent="0.25">
      <c r="A1892" s="7">
        <v>54</v>
      </c>
      <c r="B1892" s="7">
        <v>15.55</v>
      </c>
    </row>
    <row r="1893" spans="1:2" x14ac:dyDescent="0.25">
      <c r="A1893" s="3">
        <v>77</v>
      </c>
      <c r="B1893" s="3">
        <v>26.23</v>
      </c>
    </row>
    <row r="1894" spans="1:2" x14ac:dyDescent="0.25">
      <c r="A1894" s="7">
        <v>74</v>
      </c>
      <c r="B1894" s="7">
        <v>42.53</v>
      </c>
    </row>
    <row r="1895" spans="1:2" x14ac:dyDescent="0.25">
      <c r="A1895" s="3">
        <v>35</v>
      </c>
      <c r="B1895" s="3">
        <v>46.37</v>
      </c>
    </row>
    <row r="1896" spans="1:2" x14ac:dyDescent="0.25">
      <c r="A1896" s="7">
        <v>52</v>
      </c>
      <c r="B1896" s="7">
        <v>15.3</v>
      </c>
    </row>
    <row r="1897" spans="1:2" x14ac:dyDescent="0.25">
      <c r="A1897" s="3">
        <v>29</v>
      </c>
      <c r="B1897" s="3">
        <v>10.51</v>
      </c>
    </row>
    <row r="1898" spans="1:2" x14ac:dyDescent="0.25">
      <c r="A1898" s="7">
        <v>92</v>
      </c>
      <c r="B1898" s="7">
        <v>20.6</v>
      </c>
    </row>
    <row r="1899" spans="1:2" x14ac:dyDescent="0.25">
      <c r="A1899" s="3">
        <v>86</v>
      </c>
      <c r="B1899" s="3">
        <v>4.26</v>
      </c>
    </row>
    <row r="1900" spans="1:2" x14ac:dyDescent="0.25">
      <c r="A1900" s="7">
        <v>67</v>
      </c>
      <c r="B1900" s="7">
        <v>48.64</v>
      </c>
    </row>
    <row r="1901" spans="1:2" x14ac:dyDescent="0.25">
      <c r="A1901" s="3">
        <v>97</v>
      </c>
      <c r="B1901" s="3">
        <v>56.98</v>
      </c>
    </row>
    <row r="1902" spans="1:2" x14ac:dyDescent="0.25">
      <c r="A1902" s="7">
        <v>11</v>
      </c>
      <c r="B1902" s="7">
        <v>48.67</v>
      </c>
    </row>
    <row r="1903" spans="1:2" x14ac:dyDescent="0.25">
      <c r="A1903" s="3">
        <v>14</v>
      </c>
      <c r="B1903" s="3">
        <v>24.64</v>
      </c>
    </row>
    <row r="1904" spans="1:2" x14ac:dyDescent="0.25">
      <c r="A1904" s="7">
        <v>48</v>
      </c>
      <c r="B1904" s="7">
        <v>41.03</v>
      </c>
    </row>
    <row r="1905" spans="1:2" x14ac:dyDescent="0.25">
      <c r="A1905" s="3">
        <v>116</v>
      </c>
      <c r="B1905" s="3">
        <v>34.479999999999997</v>
      </c>
    </row>
    <row r="1906" spans="1:2" x14ac:dyDescent="0.25">
      <c r="A1906" s="7">
        <v>72</v>
      </c>
      <c r="B1906" s="7">
        <v>7.94</v>
      </c>
    </row>
    <row r="1907" spans="1:2" x14ac:dyDescent="0.25">
      <c r="A1907" s="3">
        <v>17</v>
      </c>
      <c r="B1907" s="3">
        <v>15.98</v>
      </c>
    </row>
    <row r="1908" spans="1:2" x14ac:dyDescent="0.25">
      <c r="A1908" s="7">
        <v>56</v>
      </c>
      <c r="B1908" s="7">
        <v>11.9</v>
      </c>
    </row>
    <row r="1909" spans="1:2" x14ac:dyDescent="0.25">
      <c r="A1909" s="3">
        <v>63</v>
      </c>
      <c r="B1909" s="3">
        <v>32.15</v>
      </c>
    </row>
    <row r="1910" spans="1:2" x14ac:dyDescent="0.25">
      <c r="A1910" s="7">
        <v>65</v>
      </c>
      <c r="B1910" s="7">
        <v>57.11</v>
      </c>
    </row>
    <row r="1911" spans="1:2" x14ac:dyDescent="0.25">
      <c r="A1911" s="3">
        <v>27</v>
      </c>
      <c r="B1911" s="3">
        <v>27.48</v>
      </c>
    </row>
    <row r="1912" spans="1:2" x14ac:dyDescent="0.25">
      <c r="A1912" s="7">
        <v>101</v>
      </c>
      <c r="B1912" s="7">
        <v>28.96</v>
      </c>
    </row>
    <row r="1913" spans="1:2" x14ac:dyDescent="0.25">
      <c r="A1913" s="3">
        <v>84</v>
      </c>
      <c r="B1913" s="3">
        <v>13.21</v>
      </c>
    </row>
    <row r="1914" spans="1:2" x14ac:dyDescent="0.25">
      <c r="A1914" s="7">
        <v>63</v>
      </c>
      <c r="B1914" s="7">
        <v>5.5</v>
      </c>
    </row>
    <row r="1915" spans="1:2" x14ac:dyDescent="0.25">
      <c r="A1915" s="3">
        <v>24</v>
      </c>
      <c r="B1915" s="3">
        <v>6.72</v>
      </c>
    </row>
    <row r="1916" spans="1:2" x14ac:dyDescent="0.25">
      <c r="A1916" s="7">
        <v>52</v>
      </c>
      <c r="B1916" s="7">
        <v>42.99</v>
      </c>
    </row>
    <row r="1917" spans="1:2" x14ac:dyDescent="0.25">
      <c r="A1917" s="3">
        <v>45</v>
      </c>
      <c r="B1917" s="3">
        <v>10.56</v>
      </c>
    </row>
    <row r="1918" spans="1:2" x14ac:dyDescent="0.25">
      <c r="A1918" s="7">
        <v>44</v>
      </c>
      <c r="B1918" s="7">
        <v>34.78</v>
      </c>
    </row>
    <row r="1919" spans="1:2" x14ac:dyDescent="0.25">
      <c r="A1919" s="3">
        <v>30</v>
      </c>
      <c r="B1919" s="3">
        <v>51.97</v>
      </c>
    </row>
    <row r="1920" spans="1:2" x14ac:dyDescent="0.25">
      <c r="A1920" s="7">
        <v>105</v>
      </c>
      <c r="B1920" s="7">
        <v>13.04</v>
      </c>
    </row>
    <row r="1921" spans="1:2" x14ac:dyDescent="0.25">
      <c r="A1921" s="3">
        <v>71</v>
      </c>
      <c r="B1921" s="3">
        <v>5.0199999999999996</v>
      </c>
    </row>
    <row r="1922" spans="1:2" x14ac:dyDescent="0.25">
      <c r="A1922" s="7">
        <v>103</v>
      </c>
      <c r="B1922" s="7">
        <v>18.55</v>
      </c>
    </row>
    <row r="1923" spans="1:2" x14ac:dyDescent="0.25">
      <c r="A1923" s="3">
        <v>79</v>
      </c>
      <c r="B1923" s="3">
        <v>45.61</v>
      </c>
    </row>
    <row r="1924" spans="1:2" x14ac:dyDescent="0.25">
      <c r="A1924" s="7">
        <v>92</v>
      </c>
      <c r="B1924" s="7">
        <v>57.14</v>
      </c>
    </row>
    <row r="1925" spans="1:2" x14ac:dyDescent="0.25">
      <c r="A1925" s="3">
        <v>109</v>
      </c>
      <c r="B1925" s="3">
        <v>39.51</v>
      </c>
    </row>
    <row r="1926" spans="1:2" x14ac:dyDescent="0.25">
      <c r="A1926" s="7">
        <v>46</v>
      </c>
      <c r="B1926" s="7">
        <v>27.34</v>
      </c>
    </row>
    <row r="1927" spans="1:2" x14ac:dyDescent="0.25">
      <c r="A1927" s="3">
        <v>85</v>
      </c>
      <c r="B1927" s="3">
        <v>51.31</v>
      </c>
    </row>
    <row r="1928" spans="1:2" x14ac:dyDescent="0.25">
      <c r="A1928" s="7">
        <v>87</v>
      </c>
      <c r="B1928" s="7">
        <v>37.22</v>
      </c>
    </row>
    <row r="1929" spans="1:2" x14ac:dyDescent="0.25">
      <c r="A1929" s="3">
        <v>77</v>
      </c>
      <c r="B1929" s="3">
        <v>7.18</v>
      </c>
    </row>
    <row r="1930" spans="1:2" x14ac:dyDescent="0.25">
      <c r="A1930" s="7">
        <v>54</v>
      </c>
      <c r="B1930" s="7">
        <v>57.33</v>
      </c>
    </row>
    <row r="1931" spans="1:2" x14ac:dyDescent="0.25">
      <c r="A1931" s="3">
        <v>82</v>
      </c>
      <c r="B1931" s="3">
        <v>19.18</v>
      </c>
    </row>
    <row r="1932" spans="1:2" x14ac:dyDescent="0.25">
      <c r="A1932" s="7">
        <v>65</v>
      </c>
      <c r="B1932" s="7">
        <v>50.11</v>
      </c>
    </row>
    <row r="1933" spans="1:2" x14ac:dyDescent="0.25">
      <c r="A1933" s="3">
        <v>35</v>
      </c>
      <c r="B1933" s="3">
        <v>33.92</v>
      </c>
    </row>
    <row r="1934" spans="1:2" x14ac:dyDescent="0.25">
      <c r="A1934" s="7">
        <v>102</v>
      </c>
      <c r="B1934" s="7">
        <v>46.92</v>
      </c>
    </row>
    <row r="1935" spans="1:2" x14ac:dyDescent="0.25">
      <c r="A1935" s="3">
        <v>112</v>
      </c>
      <c r="B1935" s="3">
        <v>49.43</v>
      </c>
    </row>
    <row r="1936" spans="1:2" x14ac:dyDescent="0.25">
      <c r="A1936" s="7">
        <v>103</v>
      </c>
      <c r="B1936" s="7">
        <v>42.7</v>
      </c>
    </row>
    <row r="1937" spans="1:2" x14ac:dyDescent="0.25">
      <c r="A1937" s="3">
        <v>41</v>
      </c>
      <c r="B1937" s="3">
        <v>17.510000000000002</v>
      </c>
    </row>
    <row r="1938" spans="1:2" x14ac:dyDescent="0.25">
      <c r="A1938" s="7">
        <v>21</v>
      </c>
      <c r="B1938" s="7">
        <v>41.6</v>
      </c>
    </row>
    <row r="1939" spans="1:2" x14ac:dyDescent="0.25">
      <c r="A1939" s="3">
        <v>45</v>
      </c>
      <c r="B1939" s="3">
        <v>39.840000000000003</v>
      </c>
    </row>
    <row r="1940" spans="1:2" x14ac:dyDescent="0.25">
      <c r="A1940" s="7">
        <v>10</v>
      </c>
      <c r="B1940" s="7">
        <v>48.91</v>
      </c>
    </row>
    <row r="1941" spans="1:2" x14ac:dyDescent="0.25">
      <c r="A1941" s="3">
        <v>86</v>
      </c>
      <c r="B1941" s="3">
        <v>10.7</v>
      </c>
    </row>
    <row r="1942" spans="1:2" x14ac:dyDescent="0.25">
      <c r="A1942" s="7">
        <v>25</v>
      </c>
      <c r="B1942" s="7">
        <v>13.54</v>
      </c>
    </row>
    <row r="1943" spans="1:2" x14ac:dyDescent="0.25">
      <c r="A1943" s="3">
        <v>115</v>
      </c>
      <c r="B1943" s="3">
        <v>44.5</v>
      </c>
    </row>
    <row r="1944" spans="1:2" x14ac:dyDescent="0.25">
      <c r="A1944" s="7">
        <v>83</v>
      </c>
      <c r="B1944" s="7">
        <v>32.380000000000003</v>
      </c>
    </row>
    <row r="1945" spans="1:2" x14ac:dyDescent="0.25">
      <c r="A1945" s="3">
        <v>99</v>
      </c>
      <c r="B1945" s="3">
        <v>53.67</v>
      </c>
    </row>
    <row r="1946" spans="1:2" x14ac:dyDescent="0.25">
      <c r="A1946" s="7">
        <v>10</v>
      </c>
      <c r="B1946" s="7">
        <v>45.19</v>
      </c>
    </row>
    <row r="1947" spans="1:2" x14ac:dyDescent="0.25">
      <c r="A1947" s="3">
        <v>35</v>
      </c>
      <c r="B1947" s="3">
        <v>58.7</v>
      </c>
    </row>
    <row r="1948" spans="1:2" x14ac:dyDescent="0.25">
      <c r="A1948" s="7">
        <v>19</v>
      </c>
      <c r="B1948" s="7">
        <v>51.19</v>
      </c>
    </row>
    <row r="1949" spans="1:2" x14ac:dyDescent="0.25">
      <c r="A1949" s="3">
        <v>47</v>
      </c>
      <c r="B1949" s="3">
        <v>14.11</v>
      </c>
    </row>
    <row r="1950" spans="1:2" x14ac:dyDescent="0.25">
      <c r="A1950" s="7">
        <v>77</v>
      </c>
      <c r="B1950" s="7">
        <v>56.11</v>
      </c>
    </row>
    <row r="1951" spans="1:2" x14ac:dyDescent="0.25">
      <c r="A1951" s="3">
        <v>31</v>
      </c>
      <c r="B1951" s="3">
        <v>49.03</v>
      </c>
    </row>
    <row r="1952" spans="1:2" x14ac:dyDescent="0.25">
      <c r="A1952" s="7">
        <v>56</v>
      </c>
      <c r="B1952" s="7">
        <v>55.66</v>
      </c>
    </row>
    <row r="1953" spans="1:2" x14ac:dyDescent="0.25">
      <c r="A1953" s="3">
        <v>40</v>
      </c>
      <c r="B1953" s="3">
        <v>31.82</v>
      </c>
    </row>
    <row r="1954" spans="1:2" x14ac:dyDescent="0.25">
      <c r="A1954" s="7">
        <v>87</v>
      </c>
      <c r="B1954" s="7">
        <v>8.59</v>
      </c>
    </row>
    <row r="1955" spans="1:2" x14ac:dyDescent="0.25">
      <c r="A1955" s="3">
        <v>14</v>
      </c>
      <c r="B1955" s="3">
        <v>20.65</v>
      </c>
    </row>
    <row r="1956" spans="1:2" x14ac:dyDescent="0.25">
      <c r="A1956" s="7">
        <v>99</v>
      </c>
      <c r="B1956" s="7">
        <v>18.2</v>
      </c>
    </row>
    <row r="1957" spans="1:2" x14ac:dyDescent="0.25">
      <c r="A1957" s="3">
        <v>100</v>
      </c>
      <c r="B1957" s="3">
        <v>36.700000000000003</v>
      </c>
    </row>
    <row r="1958" spans="1:2" x14ac:dyDescent="0.25">
      <c r="A1958" s="7">
        <v>39</v>
      </c>
      <c r="B1958" s="7">
        <v>4.74</v>
      </c>
    </row>
    <row r="1959" spans="1:2" x14ac:dyDescent="0.25">
      <c r="A1959" s="3">
        <v>48</v>
      </c>
      <c r="B1959" s="3">
        <v>54.72</v>
      </c>
    </row>
    <row r="1960" spans="1:2" x14ac:dyDescent="0.25">
      <c r="A1960" s="7">
        <v>119</v>
      </c>
      <c r="B1960" s="7">
        <v>4.3899999999999997</v>
      </c>
    </row>
    <row r="1961" spans="1:2" x14ac:dyDescent="0.25">
      <c r="A1961" s="3">
        <v>50</v>
      </c>
      <c r="B1961" s="3">
        <v>55.82</v>
      </c>
    </row>
    <row r="1962" spans="1:2" x14ac:dyDescent="0.25">
      <c r="A1962" s="7">
        <v>10</v>
      </c>
      <c r="B1962" s="7">
        <v>6.99</v>
      </c>
    </row>
    <row r="1963" spans="1:2" x14ac:dyDescent="0.25">
      <c r="A1963" s="3">
        <v>62</v>
      </c>
      <c r="B1963" s="3">
        <v>20.29</v>
      </c>
    </row>
    <row r="1964" spans="1:2" x14ac:dyDescent="0.25">
      <c r="A1964" s="7">
        <v>25</v>
      </c>
      <c r="B1964" s="7">
        <v>5.32</v>
      </c>
    </row>
    <row r="1965" spans="1:2" x14ac:dyDescent="0.25">
      <c r="A1965" s="3">
        <v>63</v>
      </c>
      <c r="B1965" s="3">
        <v>26.24</v>
      </c>
    </row>
    <row r="1966" spans="1:2" x14ac:dyDescent="0.25">
      <c r="A1966" s="7">
        <v>67</v>
      </c>
      <c r="B1966" s="7">
        <v>57.45</v>
      </c>
    </row>
    <row r="1967" spans="1:2" x14ac:dyDescent="0.25">
      <c r="A1967" s="3">
        <v>29</v>
      </c>
      <c r="B1967" s="3">
        <v>10.68</v>
      </c>
    </row>
    <row r="1968" spans="1:2" x14ac:dyDescent="0.25">
      <c r="A1968" s="7">
        <v>15</v>
      </c>
      <c r="B1968" s="7">
        <v>33.409999999999997</v>
      </c>
    </row>
    <row r="1969" spans="1:2" x14ac:dyDescent="0.25">
      <c r="A1969" s="3">
        <v>34</v>
      </c>
      <c r="B1969" s="3">
        <v>47.78</v>
      </c>
    </row>
    <row r="1970" spans="1:2" x14ac:dyDescent="0.25">
      <c r="A1970" s="7">
        <v>61</v>
      </c>
      <c r="B1970" s="7">
        <v>57.61</v>
      </c>
    </row>
    <row r="1971" spans="1:2" x14ac:dyDescent="0.25">
      <c r="A1971" s="3">
        <v>71</v>
      </c>
      <c r="B1971" s="3">
        <v>53.2</v>
      </c>
    </row>
    <row r="1972" spans="1:2" x14ac:dyDescent="0.25">
      <c r="A1972" s="7">
        <v>93</v>
      </c>
      <c r="B1972" s="7">
        <v>2.0099999999999998</v>
      </c>
    </row>
    <row r="1973" spans="1:2" x14ac:dyDescent="0.25">
      <c r="A1973" s="3">
        <v>53</v>
      </c>
      <c r="B1973" s="3">
        <v>41.35</v>
      </c>
    </row>
    <row r="1974" spans="1:2" x14ac:dyDescent="0.25">
      <c r="A1974" s="7">
        <v>42</v>
      </c>
      <c r="B1974" s="7">
        <v>39.26</v>
      </c>
    </row>
    <row r="1975" spans="1:2" x14ac:dyDescent="0.25">
      <c r="A1975" s="3">
        <v>22</v>
      </c>
      <c r="B1975" s="3">
        <v>39.619999999999997</v>
      </c>
    </row>
    <row r="1976" spans="1:2" x14ac:dyDescent="0.25">
      <c r="A1976" s="7">
        <v>100</v>
      </c>
      <c r="B1976" s="7">
        <v>45.66</v>
      </c>
    </row>
    <row r="1977" spans="1:2" x14ac:dyDescent="0.25">
      <c r="A1977" s="3">
        <v>40</v>
      </c>
      <c r="B1977" s="3">
        <v>38.11</v>
      </c>
    </row>
    <row r="1978" spans="1:2" x14ac:dyDescent="0.25">
      <c r="A1978" s="7">
        <v>41</v>
      </c>
      <c r="B1978" s="7">
        <v>59.05</v>
      </c>
    </row>
    <row r="1979" spans="1:2" x14ac:dyDescent="0.25">
      <c r="A1979" s="3">
        <v>20</v>
      </c>
      <c r="B1979" s="3">
        <v>48.21</v>
      </c>
    </row>
    <row r="1980" spans="1:2" x14ac:dyDescent="0.25">
      <c r="A1980" s="7">
        <v>58</v>
      </c>
      <c r="B1980" s="7">
        <v>13.78</v>
      </c>
    </row>
    <row r="1981" spans="1:2" x14ac:dyDescent="0.25">
      <c r="A1981" s="3">
        <v>30</v>
      </c>
      <c r="B1981" s="3">
        <v>53.95</v>
      </c>
    </row>
    <row r="1982" spans="1:2" x14ac:dyDescent="0.25">
      <c r="A1982" s="7">
        <v>96</v>
      </c>
      <c r="B1982" s="7">
        <v>8.7799999999999994</v>
      </c>
    </row>
    <row r="1983" spans="1:2" x14ac:dyDescent="0.25">
      <c r="A1983" s="3">
        <v>94</v>
      </c>
      <c r="B1983" s="3">
        <v>7.17</v>
      </c>
    </row>
    <row r="1984" spans="1:2" x14ac:dyDescent="0.25">
      <c r="A1984" s="7">
        <v>24</v>
      </c>
      <c r="B1984" s="7">
        <v>47.41</v>
      </c>
    </row>
    <row r="1985" spans="1:2" x14ac:dyDescent="0.25">
      <c r="A1985" s="3">
        <v>92</v>
      </c>
      <c r="B1985" s="3">
        <v>10.62</v>
      </c>
    </row>
    <row r="1986" spans="1:2" x14ac:dyDescent="0.25">
      <c r="A1986" s="7">
        <v>32</v>
      </c>
      <c r="B1986" s="7">
        <v>6.51</v>
      </c>
    </row>
    <row r="1987" spans="1:2" x14ac:dyDescent="0.25">
      <c r="A1987" s="3">
        <v>15</v>
      </c>
      <c r="B1987" s="3">
        <v>53.32</v>
      </c>
    </row>
    <row r="1988" spans="1:2" x14ac:dyDescent="0.25">
      <c r="A1988" s="7">
        <v>108</v>
      </c>
      <c r="B1988" s="7">
        <v>26.06</v>
      </c>
    </row>
    <row r="1989" spans="1:2" x14ac:dyDescent="0.25">
      <c r="A1989" s="3">
        <v>43</v>
      </c>
      <c r="B1989" s="3">
        <v>23.87</v>
      </c>
    </row>
    <row r="1990" spans="1:2" x14ac:dyDescent="0.25">
      <c r="A1990" s="7">
        <v>110</v>
      </c>
      <c r="B1990" s="7">
        <v>22.51</v>
      </c>
    </row>
    <row r="1991" spans="1:2" x14ac:dyDescent="0.25">
      <c r="A1991" s="3">
        <v>102</v>
      </c>
      <c r="B1991" s="3">
        <v>8.23</v>
      </c>
    </row>
    <row r="1992" spans="1:2" x14ac:dyDescent="0.25">
      <c r="A1992" s="7">
        <v>35</v>
      </c>
      <c r="B1992" s="7">
        <v>18.260000000000002</v>
      </c>
    </row>
    <row r="1993" spans="1:2" x14ac:dyDescent="0.25">
      <c r="A1993" s="3">
        <v>90</v>
      </c>
      <c r="B1993" s="3">
        <v>8.73</v>
      </c>
    </row>
    <row r="1994" spans="1:2" x14ac:dyDescent="0.25">
      <c r="A1994" s="7">
        <v>61</v>
      </c>
      <c r="B1994" s="7">
        <v>34.4</v>
      </c>
    </row>
    <row r="1995" spans="1:2" x14ac:dyDescent="0.25">
      <c r="A1995" s="3">
        <v>30</v>
      </c>
      <c r="B1995" s="3">
        <v>46.28</v>
      </c>
    </row>
    <row r="1996" spans="1:2" x14ac:dyDescent="0.25">
      <c r="A1996" s="7">
        <v>33</v>
      </c>
      <c r="B1996" s="7">
        <v>53.56</v>
      </c>
    </row>
    <row r="1997" spans="1:2" x14ac:dyDescent="0.25">
      <c r="A1997" s="3">
        <v>113</v>
      </c>
      <c r="B1997" s="3">
        <v>56.49</v>
      </c>
    </row>
    <row r="1998" spans="1:2" x14ac:dyDescent="0.25">
      <c r="A1998" s="7">
        <v>117</v>
      </c>
      <c r="B1998" s="7">
        <v>7.6</v>
      </c>
    </row>
    <row r="1999" spans="1:2" x14ac:dyDescent="0.25">
      <c r="A1999" s="3">
        <v>91</v>
      </c>
      <c r="B1999" s="3">
        <v>33.619999999999997</v>
      </c>
    </row>
    <row r="2000" spans="1:2" x14ac:dyDescent="0.25">
      <c r="A2000" s="7">
        <v>53</v>
      </c>
      <c r="B2000" s="7">
        <v>52.77</v>
      </c>
    </row>
    <row r="2001" spans="1:2" x14ac:dyDescent="0.25">
      <c r="A2001" s="3">
        <v>90</v>
      </c>
      <c r="B2001" s="3">
        <v>8.4499999999999993</v>
      </c>
    </row>
    <row r="2002" spans="1:2" x14ac:dyDescent="0.25">
      <c r="A2002" s="7">
        <v>78</v>
      </c>
      <c r="B2002" s="7">
        <v>28.12</v>
      </c>
    </row>
    <row r="2003" spans="1:2" x14ac:dyDescent="0.25">
      <c r="A2003" s="3">
        <v>41</v>
      </c>
      <c r="B2003" s="3">
        <v>23.31</v>
      </c>
    </row>
    <row r="2004" spans="1:2" x14ac:dyDescent="0.25">
      <c r="A2004" s="7">
        <v>80</v>
      </c>
      <c r="B2004" s="7">
        <v>13.08</v>
      </c>
    </row>
    <row r="2005" spans="1:2" x14ac:dyDescent="0.25">
      <c r="A2005" s="3">
        <v>77</v>
      </c>
      <c r="B2005" s="3">
        <v>7.55</v>
      </c>
    </row>
    <row r="2006" spans="1:2" x14ac:dyDescent="0.25">
      <c r="A2006" s="7">
        <v>99</v>
      </c>
      <c r="B2006" s="7">
        <v>23.71</v>
      </c>
    </row>
    <row r="2007" spans="1:2" x14ac:dyDescent="0.25">
      <c r="A2007" s="3">
        <v>20</v>
      </c>
      <c r="B2007" s="3">
        <v>47.99</v>
      </c>
    </row>
    <row r="2008" spans="1:2" x14ac:dyDescent="0.25">
      <c r="A2008" s="7">
        <v>64</v>
      </c>
      <c r="B2008" s="7">
        <v>2.3199999999999998</v>
      </c>
    </row>
    <row r="2009" spans="1:2" x14ac:dyDescent="0.25">
      <c r="A2009" s="3">
        <v>40</v>
      </c>
      <c r="B2009" s="3">
        <v>45.07</v>
      </c>
    </row>
    <row r="2010" spans="1:2" x14ac:dyDescent="0.25">
      <c r="A2010" s="7">
        <v>90</v>
      </c>
      <c r="B2010" s="7">
        <v>30.07</v>
      </c>
    </row>
    <row r="2011" spans="1:2" x14ac:dyDescent="0.25">
      <c r="A2011" s="3">
        <v>48</v>
      </c>
      <c r="B2011" s="3">
        <v>19.97</v>
      </c>
    </row>
    <row r="2012" spans="1:2" x14ac:dyDescent="0.25">
      <c r="A2012" s="7">
        <v>43</v>
      </c>
      <c r="B2012" s="7">
        <v>43.2</v>
      </c>
    </row>
    <row r="2013" spans="1:2" x14ac:dyDescent="0.25">
      <c r="A2013" s="3">
        <v>119</v>
      </c>
      <c r="B2013" s="3">
        <v>21</v>
      </c>
    </row>
    <row r="2014" spans="1:2" x14ac:dyDescent="0.25">
      <c r="A2014" s="7">
        <v>118</v>
      </c>
      <c r="B2014" s="7">
        <v>41.4</v>
      </c>
    </row>
    <row r="2015" spans="1:2" x14ac:dyDescent="0.25">
      <c r="A2015" s="3">
        <v>64</v>
      </c>
      <c r="B2015" s="3">
        <v>37.159999999999997</v>
      </c>
    </row>
    <row r="2016" spans="1:2" x14ac:dyDescent="0.25">
      <c r="A2016" s="7">
        <v>104</v>
      </c>
      <c r="B2016" s="7">
        <v>6.39</v>
      </c>
    </row>
    <row r="2017" spans="1:2" x14ac:dyDescent="0.25">
      <c r="A2017" s="3">
        <v>118</v>
      </c>
      <c r="B2017" s="3">
        <v>49.73</v>
      </c>
    </row>
    <row r="2018" spans="1:2" x14ac:dyDescent="0.25">
      <c r="A2018" s="7">
        <v>35</v>
      </c>
      <c r="B2018" s="7">
        <v>18.38</v>
      </c>
    </row>
    <row r="2019" spans="1:2" x14ac:dyDescent="0.25">
      <c r="A2019" s="3">
        <v>119</v>
      </c>
      <c r="B2019" s="3">
        <v>4.91</v>
      </c>
    </row>
    <row r="2020" spans="1:2" x14ac:dyDescent="0.25">
      <c r="A2020" s="7">
        <v>37</v>
      </c>
      <c r="B2020" s="7">
        <v>5.85</v>
      </c>
    </row>
    <row r="2021" spans="1:2" x14ac:dyDescent="0.25">
      <c r="A2021" s="3">
        <v>119</v>
      </c>
      <c r="B2021" s="3">
        <v>50.67</v>
      </c>
    </row>
    <row r="2022" spans="1:2" x14ac:dyDescent="0.25">
      <c r="A2022" s="7">
        <v>30</v>
      </c>
      <c r="B2022" s="7">
        <v>7.47</v>
      </c>
    </row>
    <row r="2023" spans="1:2" x14ac:dyDescent="0.25">
      <c r="A2023" s="3">
        <v>65</v>
      </c>
      <c r="B2023" s="3">
        <v>37.51</v>
      </c>
    </row>
    <row r="2024" spans="1:2" x14ac:dyDescent="0.25">
      <c r="A2024" s="7">
        <v>57</v>
      </c>
      <c r="B2024" s="7">
        <v>14.27</v>
      </c>
    </row>
    <row r="2025" spans="1:2" x14ac:dyDescent="0.25">
      <c r="A2025" s="3">
        <v>92</v>
      </c>
      <c r="B2025" s="3">
        <v>2.3199999999999998</v>
      </c>
    </row>
    <row r="2026" spans="1:2" x14ac:dyDescent="0.25">
      <c r="A2026" s="7">
        <v>44</v>
      </c>
      <c r="B2026" s="7">
        <v>27.62</v>
      </c>
    </row>
    <row r="2027" spans="1:2" x14ac:dyDescent="0.25">
      <c r="A2027" s="3">
        <v>13</v>
      </c>
      <c r="B2027" s="3">
        <v>49.91</v>
      </c>
    </row>
    <row r="2028" spans="1:2" x14ac:dyDescent="0.25">
      <c r="A2028" s="7">
        <v>40</v>
      </c>
      <c r="B2028" s="7">
        <v>55.36</v>
      </c>
    </row>
    <row r="2029" spans="1:2" x14ac:dyDescent="0.25">
      <c r="A2029" s="3">
        <v>25</v>
      </c>
      <c r="B2029" s="3">
        <v>16.34</v>
      </c>
    </row>
    <row r="2030" spans="1:2" x14ac:dyDescent="0.25">
      <c r="A2030" s="7">
        <v>43</v>
      </c>
      <c r="B2030" s="7">
        <v>4.25</v>
      </c>
    </row>
    <row r="2031" spans="1:2" x14ac:dyDescent="0.25">
      <c r="A2031" s="3">
        <v>95</v>
      </c>
      <c r="B2031" s="3">
        <v>24.59</v>
      </c>
    </row>
    <row r="2032" spans="1:2" x14ac:dyDescent="0.25">
      <c r="A2032" s="7">
        <v>68</v>
      </c>
      <c r="B2032" s="7">
        <v>59.57</v>
      </c>
    </row>
    <row r="2033" spans="1:2" x14ac:dyDescent="0.25">
      <c r="A2033" s="3">
        <v>13</v>
      </c>
      <c r="B2033" s="3">
        <v>14.29</v>
      </c>
    </row>
    <row r="2034" spans="1:2" x14ac:dyDescent="0.25">
      <c r="A2034" s="7">
        <v>50</v>
      </c>
      <c r="B2034" s="7">
        <v>8.49</v>
      </c>
    </row>
    <row r="2035" spans="1:2" x14ac:dyDescent="0.25">
      <c r="A2035" s="3">
        <v>18</v>
      </c>
      <c r="B2035" s="3">
        <v>28</v>
      </c>
    </row>
    <row r="2036" spans="1:2" x14ac:dyDescent="0.25">
      <c r="A2036" s="7">
        <v>42</v>
      </c>
      <c r="B2036" s="7">
        <v>8.73</v>
      </c>
    </row>
    <row r="2037" spans="1:2" x14ac:dyDescent="0.25">
      <c r="A2037" s="3">
        <v>27</v>
      </c>
      <c r="B2037" s="3">
        <v>17.63</v>
      </c>
    </row>
    <row r="2038" spans="1:2" x14ac:dyDescent="0.25">
      <c r="A2038" s="7">
        <v>61</v>
      </c>
      <c r="B2038" s="7">
        <v>52.57</v>
      </c>
    </row>
    <row r="2039" spans="1:2" x14ac:dyDescent="0.25">
      <c r="A2039" s="3">
        <v>47</v>
      </c>
      <c r="B2039" s="3">
        <v>58.32</v>
      </c>
    </row>
    <row r="2040" spans="1:2" x14ac:dyDescent="0.25">
      <c r="A2040" s="7">
        <v>88</v>
      </c>
      <c r="B2040" s="7">
        <v>46.58</v>
      </c>
    </row>
    <row r="2041" spans="1:2" x14ac:dyDescent="0.25">
      <c r="A2041" s="3">
        <v>23</v>
      </c>
      <c r="B2041" s="3">
        <v>53.53</v>
      </c>
    </row>
    <row r="2042" spans="1:2" x14ac:dyDescent="0.25">
      <c r="A2042" s="7">
        <v>31</v>
      </c>
      <c r="B2042" s="7">
        <v>19.309999999999999</v>
      </c>
    </row>
    <row r="2043" spans="1:2" x14ac:dyDescent="0.25">
      <c r="A2043" s="3">
        <v>61</v>
      </c>
      <c r="B2043" s="3">
        <v>34.340000000000003</v>
      </c>
    </row>
    <row r="2044" spans="1:2" x14ac:dyDescent="0.25">
      <c r="A2044" s="7">
        <v>78</v>
      </c>
      <c r="B2044" s="7">
        <v>8.02</v>
      </c>
    </row>
    <row r="2045" spans="1:2" x14ac:dyDescent="0.25">
      <c r="A2045" s="3">
        <v>111</v>
      </c>
      <c r="B2045" s="3">
        <v>18.739999999999998</v>
      </c>
    </row>
    <row r="2046" spans="1:2" x14ac:dyDescent="0.25">
      <c r="A2046" s="7">
        <v>102</v>
      </c>
      <c r="B2046" s="7">
        <v>14.52</v>
      </c>
    </row>
    <row r="2047" spans="1:2" x14ac:dyDescent="0.25">
      <c r="A2047" s="3">
        <v>27</v>
      </c>
      <c r="B2047" s="3">
        <v>45.07</v>
      </c>
    </row>
    <row r="2048" spans="1:2" x14ac:dyDescent="0.25">
      <c r="A2048" s="7">
        <v>22</v>
      </c>
      <c r="B2048" s="7">
        <v>47.06</v>
      </c>
    </row>
    <row r="2049" spans="1:2" x14ac:dyDescent="0.25">
      <c r="A2049" s="3">
        <v>68</v>
      </c>
      <c r="B2049" s="3">
        <v>44.96</v>
      </c>
    </row>
    <row r="2050" spans="1:2" x14ac:dyDescent="0.25">
      <c r="A2050" s="7">
        <v>110</v>
      </c>
      <c r="B2050" s="7">
        <v>31.25</v>
      </c>
    </row>
    <row r="2051" spans="1:2" x14ac:dyDescent="0.25">
      <c r="A2051" s="3">
        <v>86</v>
      </c>
      <c r="B2051" s="3">
        <v>34.67</v>
      </c>
    </row>
    <row r="2052" spans="1:2" x14ac:dyDescent="0.25">
      <c r="A2052" s="7">
        <v>47</v>
      </c>
      <c r="B2052" s="7">
        <v>24.95</v>
      </c>
    </row>
    <row r="2053" spans="1:2" x14ac:dyDescent="0.25">
      <c r="A2053" s="3">
        <v>67</v>
      </c>
      <c r="B2053" s="3">
        <v>10.32</v>
      </c>
    </row>
    <row r="2054" spans="1:2" x14ac:dyDescent="0.25">
      <c r="A2054" s="7">
        <v>71</v>
      </c>
      <c r="B2054" s="7">
        <v>28.65</v>
      </c>
    </row>
    <row r="2055" spans="1:2" x14ac:dyDescent="0.25">
      <c r="A2055" s="3">
        <v>53</v>
      </c>
      <c r="B2055" s="3">
        <v>20.05</v>
      </c>
    </row>
    <row r="2056" spans="1:2" x14ac:dyDescent="0.25">
      <c r="A2056" s="7">
        <v>103</v>
      </c>
      <c r="B2056" s="7">
        <v>41.7</v>
      </c>
    </row>
    <row r="2057" spans="1:2" x14ac:dyDescent="0.25">
      <c r="A2057" s="3">
        <v>15</v>
      </c>
      <c r="B2057" s="3">
        <v>34.299999999999997</v>
      </c>
    </row>
    <row r="2058" spans="1:2" x14ac:dyDescent="0.25">
      <c r="A2058" s="7">
        <v>32</v>
      </c>
      <c r="B2058" s="7">
        <v>3.51</v>
      </c>
    </row>
    <row r="2059" spans="1:2" x14ac:dyDescent="0.25">
      <c r="A2059" s="3">
        <v>82</v>
      </c>
      <c r="B2059" s="3">
        <v>46.75</v>
      </c>
    </row>
    <row r="2060" spans="1:2" x14ac:dyDescent="0.25">
      <c r="A2060" s="7">
        <v>117</v>
      </c>
      <c r="B2060" s="7">
        <v>43.27</v>
      </c>
    </row>
    <row r="2061" spans="1:2" x14ac:dyDescent="0.25">
      <c r="A2061" s="3">
        <v>19</v>
      </c>
      <c r="B2061" s="3">
        <v>2.66</v>
      </c>
    </row>
    <row r="2062" spans="1:2" x14ac:dyDescent="0.25">
      <c r="A2062" s="7">
        <v>10</v>
      </c>
      <c r="B2062" s="7">
        <v>27.22</v>
      </c>
    </row>
    <row r="2063" spans="1:2" x14ac:dyDescent="0.25">
      <c r="A2063" s="3">
        <v>85</v>
      </c>
      <c r="B2063" s="3">
        <v>50.61</v>
      </c>
    </row>
    <row r="2064" spans="1:2" x14ac:dyDescent="0.25">
      <c r="A2064" s="7">
        <v>109</v>
      </c>
      <c r="B2064" s="7">
        <v>24.13</v>
      </c>
    </row>
    <row r="2065" spans="1:2" x14ac:dyDescent="0.25">
      <c r="A2065" s="3">
        <v>11</v>
      </c>
      <c r="B2065" s="3">
        <v>3.74</v>
      </c>
    </row>
    <row r="2066" spans="1:2" x14ac:dyDescent="0.25">
      <c r="A2066" s="7">
        <v>110</v>
      </c>
      <c r="B2066" s="7">
        <v>58.12</v>
      </c>
    </row>
    <row r="2067" spans="1:2" x14ac:dyDescent="0.25">
      <c r="A2067" s="3">
        <v>80</v>
      </c>
      <c r="B2067" s="3">
        <v>38.65</v>
      </c>
    </row>
    <row r="2068" spans="1:2" x14ac:dyDescent="0.25">
      <c r="A2068" s="7">
        <v>51</v>
      </c>
      <c r="B2068" s="7">
        <v>14.69</v>
      </c>
    </row>
    <row r="2069" spans="1:2" x14ac:dyDescent="0.25">
      <c r="A2069" s="3">
        <v>62</v>
      </c>
      <c r="B2069" s="3">
        <v>52.58</v>
      </c>
    </row>
    <row r="2070" spans="1:2" x14ac:dyDescent="0.25">
      <c r="A2070" s="7">
        <v>108</v>
      </c>
      <c r="B2070" s="7">
        <v>35.65</v>
      </c>
    </row>
    <row r="2071" spans="1:2" x14ac:dyDescent="0.25">
      <c r="A2071" s="3">
        <v>62</v>
      </c>
      <c r="B2071" s="3">
        <v>27.78</v>
      </c>
    </row>
    <row r="2072" spans="1:2" x14ac:dyDescent="0.25">
      <c r="A2072" s="7">
        <v>26</v>
      </c>
      <c r="B2072" s="7">
        <v>50.7</v>
      </c>
    </row>
    <row r="2073" spans="1:2" x14ac:dyDescent="0.25">
      <c r="A2073" s="3">
        <v>103</v>
      </c>
      <c r="B2073" s="3">
        <v>57.71</v>
      </c>
    </row>
    <row r="2074" spans="1:2" x14ac:dyDescent="0.25">
      <c r="A2074" s="7">
        <v>25</v>
      </c>
      <c r="B2074" s="7">
        <v>37.67</v>
      </c>
    </row>
    <row r="2075" spans="1:2" x14ac:dyDescent="0.25">
      <c r="A2075" s="3">
        <v>79</v>
      </c>
      <c r="B2075" s="3">
        <v>48.54</v>
      </c>
    </row>
    <row r="2076" spans="1:2" x14ac:dyDescent="0.25">
      <c r="A2076" s="7">
        <v>71</v>
      </c>
      <c r="B2076" s="7">
        <v>49.53</v>
      </c>
    </row>
    <row r="2077" spans="1:2" x14ac:dyDescent="0.25">
      <c r="A2077" s="3">
        <v>48</v>
      </c>
      <c r="B2077" s="3">
        <v>42.52</v>
      </c>
    </row>
    <row r="2078" spans="1:2" x14ac:dyDescent="0.25">
      <c r="A2078" s="7">
        <v>41</v>
      </c>
      <c r="B2078" s="7">
        <v>51.75</v>
      </c>
    </row>
    <row r="2079" spans="1:2" x14ac:dyDescent="0.25">
      <c r="A2079" s="3">
        <v>46</v>
      </c>
      <c r="B2079" s="3">
        <v>40.61</v>
      </c>
    </row>
    <row r="2080" spans="1:2" x14ac:dyDescent="0.25">
      <c r="A2080" s="7">
        <v>101</v>
      </c>
      <c r="B2080" s="7">
        <v>29.11</v>
      </c>
    </row>
    <row r="2081" spans="1:2" x14ac:dyDescent="0.25">
      <c r="A2081" s="3">
        <v>104</v>
      </c>
      <c r="B2081" s="3">
        <v>17.760000000000002</v>
      </c>
    </row>
    <row r="2082" spans="1:2" x14ac:dyDescent="0.25">
      <c r="A2082" s="7">
        <v>45</v>
      </c>
      <c r="B2082" s="7">
        <v>5.46</v>
      </c>
    </row>
    <row r="2083" spans="1:2" x14ac:dyDescent="0.25">
      <c r="A2083" s="3">
        <v>114</v>
      </c>
      <c r="B2083" s="3">
        <v>9.3000000000000007</v>
      </c>
    </row>
    <row r="2084" spans="1:2" x14ac:dyDescent="0.25">
      <c r="A2084" s="7">
        <v>117</v>
      </c>
      <c r="B2084" s="7">
        <v>36.01</v>
      </c>
    </row>
    <row r="2085" spans="1:2" x14ac:dyDescent="0.25">
      <c r="A2085" s="3">
        <v>56</v>
      </c>
      <c r="B2085" s="3">
        <v>47.7</v>
      </c>
    </row>
    <row r="2086" spans="1:2" x14ac:dyDescent="0.25">
      <c r="A2086" s="7">
        <v>33</v>
      </c>
      <c r="B2086" s="7">
        <v>14.14</v>
      </c>
    </row>
    <row r="2087" spans="1:2" x14ac:dyDescent="0.25">
      <c r="A2087" s="3">
        <v>118</v>
      </c>
      <c r="B2087" s="3">
        <v>33.22</v>
      </c>
    </row>
    <row r="2088" spans="1:2" x14ac:dyDescent="0.25">
      <c r="A2088" s="7">
        <v>59</v>
      </c>
      <c r="B2088" s="7">
        <v>52.61</v>
      </c>
    </row>
    <row r="2089" spans="1:2" x14ac:dyDescent="0.25">
      <c r="A2089" s="3">
        <v>101</v>
      </c>
      <c r="B2089" s="3">
        <v>35.840000000000003</v>
      </c>
    </row>
    <row r="2090" spans="1:2" x14ac:dyDescent="0.25">
      <c r="A2090" s="7">
        <v>78</v>
      </c>
      <c r="B2090" s="7">
        <v>33.619999999999997</v>
      </c>
    </row>
    <row r="2091" spans="1:2" x14ac:dyDescent="0.25">
      <c r="A2091" s="3">
        <v>59</v>
      </c>
      <c r="B2091" s="3">
        <v>35.630000000000003</v>
      </c>
    </row>
    <row r="2092" spans="1:2" x14ac:dyDescent="0.25">
      <c r="A2092" s="7">
        <v>44</v>
      </c>
      <c r="B2092" s="7">
        <v>3.88</v>
      </c>
    </row>
    <row r="2093" spans="1:2" x14ac:dyDescent="0.25">
      <c r="A2093" s="3">
        <v>59</v>
      </c>
      <c r="B2093" s="3">
        <v>6.35</v>
      </c>
    </row>
    <row r="2094" spans="1:2" x14ac:dyDescent="0.25">
      <c r="A2094" s="7">
        <v>37</v>
      </c>
      <c r="B2094" s="7">
        <v>18.46</v>
      </c>
    </row>
    <row r="2095" spans="1:2" x14ac:dyDescent="0.25">
      <c r="A2095" s="3">
        <v>96</v>
      </c>
      <c r="B2095" s="3">
        <v>35.270000000000003</v>
      </c>
    </row>
    <row r="2096" spans="1:2" x14ac:dyDescent="0.25">
      <c r="A2096" s="7">
        <v>113</v>
      </c>
      <c r="B2096" s="7">
        <v>30.75</v>
      </c>
    </row>
    <row r="2097" spans="1:2" x14ac:dyDescent="0.25">
      <c r="A2097" s="3">
        <v>115</v>
      </c>
      <c r="B2097" s="3">
        <v>57.8</v>
      </c>
    </row>
    <row r="2098" spans="1:2" x14ac:dyDescent="0.25">
      <c r="A2098" s="7">
        <v>34</v>
      </c>
      <c r="B2098" s="7">
        <v>52.81</v>
      </c>
    </row>
    <row r="2099" spans="1:2" x14ac:dyDescent="0.25">
      <c r="A2099" s="3">
        <v>114</v>
      </c>
      <c r="B2099" s="3">
        <v>17.309999999999999</v>
      </c>
    </row>
    <row r="2100" spans="1:2" x14ac:dyDescent="0.25">
      <c r="A2100" s="7">
        <v>68</v>
      </c>
      <c r="B2100" s="7">
        <v>30.68</v>
      </c>
    </row>
    <row r="2101" spans="1:2" x14ac:dyDescent="0.25">
      <c r="A2101" s="3">
        <v>87</v>
      </c>
      <c r="B2101" s="3">
        <v>3.51</v>
      </c>
    </row>
    <row r="2102" spans="1:2" x14ac:dyDescent="0.25">
      <c r="A2102" s="7">
        <v>65</v>
      </c>
      <c r="B2102" s="7">
        <v>2.48</v>
      </c>
    </row>
    <row r="2103" spans="1:2" x14ac:dyDescent="0.25">
      <c r="A2103" s="3">
        <v>25</v>
      </c>
      <c r="B2103" s="3">
        <v>39.619999999999997</v>
      </c>
    </row>
    <row r="2104" spans="1:2" x14ac:dyDescent="0.25">
      <c r="A2104" s="7">
        <v>116</v>
      </c>
      <c r="B2104" s="7">
        <v>54.5</v>
      </c>
    </row>
    <row r="2105" spans="1:2" x14ac:dyDescent="0.25">
      <c r="A2105" s="3">
        <v>106</v>
      </c>
      <c r="B2105" s="3">
        <v>27.8</v>
      </c>
    </row>
    <row r="2106" spans="1:2" x14ac:dyDescent="0.25">
      <c r="A2106" s="7">
        <v>44</v>
      </c>
      <c r="B2106" s="7">
        <v>6.29</v>
      </c>
    </row>
    <row r="2107" spans="1:2" x14ac:dyDescent="0.25">
      <c r="A2107" s="3">
        <v>30</v>
      </c>
      <c r="B2107" s="3">
        <v>47.53</v>
      </c>
    </row>
    <row r="2108" spans="1:2" x14ac:dyDescent="0.25">
      <c r="A2108" s="7">
        <v>37</v>
      </c>
      <c r="B2108" s="7">
        <v>43.01</v>
      </c>
    </row>
    <row r="2109" spans="1:2" x14ac:dyDescent="0.25">
      <c r="A2109" s="3">
        <v>29</v>
      </c>
      <c r="B2109" s="3">
        <v>59.92</v>
      </c>
    </row>
    <row r="2110" spans="1:2" x14ac:dyDescent="0.25">
      <c r="A2110" s="7">
        <v>22</v>
      </c>
      <c r="B2110" s="7">
        <v>37.799999999999997</v>
      </c>
    </row>
    <row r="2111" spans="1:2" x14ac:dyDescent="0.25">
      <c r="A2111" s="3">
        <v>20</v>
      </c>
      <c r="B2111" s="3">
        <v>33.090000000000003</v>
      </c>
    </row>
    <row r="2112" spans="1:2" x14ac:dyDescent="0.25">
      <c r="A2112" s="7">
        <v>50</v>
      </c>
      <c r="B2112" s="7">
        <v>7.32</v>
      </c>
    </row>
    <row r="2113" spans="1:2" x14ac:dyDescent="0.25">
      <c r="A2113" s="3">
        <v>70</v>
      </c>
      <c r="B2113" s="3">
        <v>12.13</v>
      </c>
    </row>
    <row r="2114" spans="1:2" x14ac:dyDescent="0.25">
      <c r="A2114" s="7">
        <v>53</v>
      </c>
      <c r="B2114" s="7">
        <v>48.96</v>
      </c>
    </row>
    <row r="2115" spans="1:2" x14ac:dyDescent="0.25">
      <c r="A2115" s="3">
        <v>35</v>
      </c>
      <c r="B2115" s="3">
        <v>39.369999999999997</v>
      </c>
    </row>
    <row r="2116" spans="1:2" x14ac:dyDescent="0.25">
      <c r="A2116" s="7">
        <v>91</v>
      </c>
      <c r="B2116" s="7">
        <v>49.23</v>
      </c>
    </row>
    <row r="2117" spans="1:2" x14ac:dyDescent="0.25">
      <c r="A2117" s="3">
        <v>18</v>
      </c>
      <c r="B2117" s="3">
        <v>49.03</v>
      </c>
    </row>
    <row r="2118" spans="1:2" x14ac:dyDescent="0.25">
      <c r="A2118" s="7">
        <v>73</v>
      </c>
      <c r="B2118" s="7">
        <v>3.76</v>
      </c>
    </row>
    <row r="2119" spans="1:2" x14ac:dyDescent="0.25">
      <c r="A2119" s="3">
        <v>38</v>
      </c>
      <c r="B2119" s="3">
        <v>46.08</v>
      </c>
    </row>
    <row r="2120" spans="1:2" x14ac:dyDescent="0.25">
      <c r="A2120" s="7">
        <v>100</v>
      </c>
      <c r="B2120" s="7">
        <v>6.42</v>
      </c>
    </row>
    <row r="2121" spans="1:2" x14ac:dyDescent="0.25">
      <c r="A2121" s="3">
        <v>58</v>
      </c>
      <c r="B2121" s="3">
        <v>8.4499999999999993</v>
      </c>
    </row>
    <row r="2122" spans="1:2" x14ac:dyDescent="0.25">
      <c r="A2122" s="7">
        <v>101</v>
      </c>
      <c r="B2122" s="7">
        <v>44.98</v>
      </c>
    </row>
    <row r="2123" spans="1:2" x14ac:dyDescent="0.25">
      <c r="A2123" s="3">
        <v>38</v>
      </c>
      <c r="B2123" s="3">
        <v>53.13</v>
      </c>
    </row>
    <row r="2124" spans="1:2" x14ac:dyDescent="0.25">
      <c r="A2124" s="7">
        <v>52</v>
      </c>
      <c r="B2124" s="7">
        <v>4.7</v>
      </c>
    </row>
    <row r="2125" spans="1:2" x14ac:dyDescent="0.25">
      <c r="A2125" s="3">
        <v>64</v>
      </c>
      <c r="B2125" s="3">
        <v>4.72</v>
      </c>
    </row>
    <row r="2126" spans="1:2" x14ac:dyDescent="0.25">
      <c r="A2126" s="7">
        <v>27</v>
      </c>
      <c r="B2126" s="7">
        <v>31.22</v>
      </c>
    </row>
    <row r="2127" spans="1:2" x14ac:dyDescent="0.25">
      <c r="A2127" s="3">
        <v>78</v>
      </c>
      <c r="B2127" s="3">
        <v>41.02</v>
      </c>
    </row>
    <row r="2128" spans="1:2" x14ac:dyDescent="0.25">
      <c r="A2128" s="7">
        <v>72</v>
      </c>
      <c r="B2128" s="7">
        <v>37.450000000000003</v>
      </c>
    </row>
    <row r="2129" spans="1:2" x14ac:dyDescent="0.25">
      <c r="A2129" s="3">
        <v>84</v>
      </c>
      <c r="B2129" s="3">
        <v>33.619999999999997</v>
      </c>
    </row>
    <row r="2130" spans="1:2" x14ac:dyDescent="0.25">
      <c r="A2130" s="7">
        <v>17</v>
      </c>
      <c r="B2130" s="7">
        <v>52.79</v>
      </c>
    </row>
    <row r="2131" spans="1:2" x14ac:dyDescent="0.25">
      <c r="A2131" s="3">
        <v>75</v>
      </c>
      <c r="B2131" s="3">
        <v>20.64</v>
      </c>
    </row>
    <row r="2132" spans="1:2" x14ac:dyDescent="0.25">
      <c r="A2132" s="7">
        <v>39</v>
      </c>
      <c r="B2132" s="7">
        <v>2.66</v>
      </c>
    </row>
    <row r="2133" spans="1:2" x14ac:dyDescent="0.25">
      <c r="A2133" s="3">
        <v>17</v>
      </c>
      <c r="B2133" s="3">
        <v>19.84</v>
      </c>
    </row>
    <row r="2134" spans="1:2" x14ac:dyDescent="0.25">
      <c r="A2134" s="7">
        <v>81</v>
      </c>
      <c r="B2134" s="7">
        <v>40.81</v>
      </c>
    </row>
    <row r="2135" spans="1:2" x14ac:dyDescent="0.25">
      <c r="A2135" s="3">
        <v>18</v>
      </c>
      <c r="B2135" s="3">
        <v>33.950000000000003</v>
      </c>
    </row>
    <row r="2136" spans="1:2" x14ac:dyDescent="0.25">
      <c r="A2136" s="7">
        <v>62</v>
      </c>
      <c r="B2136" s="7">
        <v>47.61</v>
      </c>
    </row>
    <row r="2137" spans="1:2" x14ac:dyDescent="0.25">
      <c r="A2137" s="3">
        <v>60</v>
      </c>
      <c r="B2137" s="3">
        <v>10.77</v>
      </c>
    </row>
    <row r="2138" spans="1:2" x14ac:dyDescent="0.25">
      <c r="A2138" s="7">
        <v>68</v>
      </c>
      <c r="B2138" s="7">
        <v>11.68</v>
      </c>
    </row>
    <row r="2139" spans="1:2" x14ac:dyDescent="0.25">
      <c r="A2139" s="3">
        <v>25</v>
      </c>
      <c r="B2139" s="3">
        <v>33.520000000000003</v>
      </c>
    </row>
    <row r="2140" spans="1:2" x14ac:dyDescent="0.25">
      <c r="A2140" s="7">
        <v>99</v>
      </c>
      <c r="B2140" s="7">
        <v>46.53</v>
      </c>
    </row>
    <row r="2141" spans="1:2" x14ac:dyDescent="0.25">
      <c r="A2141" s="3">
        <v>43</v>
      </c>
      <c r="B2141" s="3">
        <v>25.67</v>
      </c>
    </row>
    <row r="2142" spans="1:2" x14ac:dyDescent="0.25">
      <c r="A2142" s="7">
        <v>115</v>
      </c>
      <c r="B2142" s="7">
        <v>30.79</v>
      </c>
    </row>
    <row r="2143" spans="1:2" x14ac:dyDescent="0.25">
      <c r="A2143" s="3">
        <v>99</v>
      </c>
      <c r="B2143" s="3">
        <v>24.67</v>
      </c>
    </row>
    <row r="2144" spans="1:2" x14ac:dyDescent="0.25">
      <c r="A2144" s="7">
        <v>72</v>
      </c>
      <c r="B2144" s="7">
        <v>50.34</v>
      </c>
    </row>
    <row r="2145" spans="1:2" x14ac:dyDescent="0.25">
      <c r="A2145" s="3">
        <v>48</v>
      </c>
      <c r="B2145" s="3">
        <v>57.5</v>
      </c>
    </row>
    <row r="2146" spans="1:2" x14ac:dyDescent="0.25">
      <c r="A2146" s="7">
        <v>52</v>
      </c>
      <c r="B2146" s="7">
        <v>51.61</v>
      </c>
    </row>
    <row r="2147" spans="1:2" x14ac:dyDescent="0.25">
      <c r="A2147" s="3">
        <v>48</v>
      </c>
      <c r="B2147" s="3">
        <v>49.07</v>
      </c>
    </row>
    <row r="2148" spans="1:2" x14ac:dyDescent="0.25">
      <c r="A2148" s="7">
        <v>66</v>
      </c>
      <c r="B2148" s="7">
        <v>47.25</v>
      </c>
    </row>
    <row r="2149" spans="1:2" x14ac:dyDescent="0.25">
      <c r="A2149" s="3">
        <v>118</v>
      </c>
      <c r="B2149" s="3">
        <v>21.95</v>
      </c>
    </row>
    <row r="2150" spans="1:2" x14ac:dyDescent="0.25">
      <c r="A2150" s="7">
        <v>102</v>
      </c>
      <c r="B2150" s="7">
        <v>26.37</v>
      </c>
    </row>
    <row r="2151" spans="1:2" x14ac:dyDescent="0.25">
      <c r="A2151" s="3">
        <v>86</v>
      </c>
      <c r="B2151" s="3">
        <v>44.72</v>
      </c>
    </row>
    <row r="2152" spans="1:2" x14ac:dyDescent="0.25">
      <c r="A2152" s="7">
        <v>105</v>
      </c>
      <c r="B2152" s="7">
        <v>51.52</v>
      </c>
    </row>
    <row r="2153" spans="1:2" x14ac:dyDescent="0.25">
      <c r="A2153" s="3">
        <v>109</v>
      </c>
      <c r="B2153" s="3">
        <v>27.59</v>
      </c>
    </row>
    <row r="2154" spans="1:2" x14ac:dyDescent="0.25">
      <c r="A2154" s="7">
        <v>52</v>
      </c>
      <c r="B2154" s="7">
        <v>13.51</v>
      </c>
    </row>
    <row r="2155" spans="1:2" x14ac:dyDescent="0.25">
      <c r="A2155" s="3">
        <v>26</v>
      </c>
      <c r="B2155" s="3">
        <v>6.24</v>
      </c>
    </row>
    <row r="2156" spans="1:2" x14ac:dyDescent="0.25">
      <c r="A2156" s="7">
        <v>39</v>
      </c>
      <c r="B2156" s="7">
        <v>53.08</v>
      </c>
    </row>
    <row r="2157" spans="1:2" x14ac:dyDescent="0.25">
      <c r="A2157" s="3">
        <v>67</v>
      </c>
      <c r="B2157" s="3">
        <v>31.78</v>
      </c>
    </row>
    <row r="2158" spans="1:2" x14ac:dyDescent="0.25">
      <c r="A2158" s="7">
        <v>51</v>
      </c>
      <c r="B2158" s="7">
        <v>36.5</v>
      </c>
    </row>
    <row r="2159" spans="1:2" x14ac:dyDescent="0.25">
      <c r="A2159" s="3">
        <v>62</v>
      </c>
      <c r="B2159" s="3">
        <v>22.63</v>
      </c>
    </row>
    <row r="2160" spans="1:2" x14ac:dyDescent="0.25">
      <c r="A2160" s="7">
        <v>80</v>
      </c>
      <c r="B2160" s="7">
        <v>24.19</v>
      </c>
    </row>
    <row r="2161" spans="1:2" x14ac:dyDescent="0.25">
      <c r="A2161" s="3">
        <v>69</v>
      </c>
      <c r="B2161" s="3">
        <v>39.869999999999997</v>
      </c>
    </row>
    <row r="2162" spans="1:2" x14ac:dyDescent="0.25">
      <c r="A2162" s="7">
        <v>40</v>
      </c>
      <c r="B2162" s="7">
        <v>35.36</v>
      </c>
    </row>
    <row r="2163" spans="1:2" x14ac:dyDescent="0.25">
      <c r="A2163" s="3">
        <v>26</v>
      </c>
      <c r="B2163" s="3">
        <v>13.58</v>
      </c>
    </row>
    <row r="2164" spans="1:2" x14ac:dyDescent="0.25">
      <c r="A2164" s="7">
        <v>70</v>
      </c>
      <c r="B2164" s="7">
        <v>54.75</v>
      </c>
    </row>
    <row r="2165" spans="1:2" x14ac:dyDescent="0.25">
      <c r="A2165" s="3">
        <v>23</v>
      </c>
      <c r="B2165" s="3">
        <v>27.71</v>
      </c>
    </row>
    <row r="2166" spans="1:2" x14ac:dyDescent="0.25">
      <c r="A2166" s="7">
        <v>111</v>
      </c>
      <c r="B2166" s="7">
        <v>21.23</v>
      </c>
    </row>
    <row r="2167" spans="1:2" x14ac:dyDescent="0.25">
      <c r="A2167" s="3">
        <v>14</v>
      </c>
      <c r="B2167" s="3">
        <v>13.4</v>
      </c>
    </row>
    <row r="2168" spans="1:2" x14ac:dyDescent="0.25">
      <c r="A2168" s="7">
        <v>106</v>
      </c>
      <c r="B2168" s="7">
        <v>40.43</v>
      </c>
    </row>
    <row r="2169" spans="1:2" x14ac:dyDescent="0.25">
      <c r="A2169" s="3">
        <v>41</v>
      </c>
      <c r="B2169" s="3">
        <v>19.02</v>
      </c>
    </row>
    <row r="2170" spans="1:2" x14ac:dyDescent="0.25">
      <c r="A2170" s="7">
        <v>51</v>
      </c>
      <c r="B2170" s="7">
        <v>56.13</v>
      </c>
    </row>
    <row r="2171" spans="1:2" x14ac:dyDescent="0.25">
      <c r="A2171" s="3">
        <v>31</v>
      </c>
      <c r="B2171" s="3">
        <v>43.31</v>
      </c>
    </row>
    <row r="2172" spans="1:2" x14ac:dyDescent="0.25">
      <c r="A2172" s="7">
        <v>75</v>
      </c>
      <c r="B2172" s="7">
        <v>49.28</v>
      </c>
    </row>
    <row r="2173" spans="1:2" x14ac:dyDescent="0.25">
      <c r="A2173" s="3">
        <v>90</v>
      </c>
      <c r="B2173" s="3">
        <v>5.1100000000000003</v>
      </c>
    </row>
    <row r="2174" spans="1:2" x14ac:dyDescent="0.25">
      <c r="A2174" s="7">
        <v>59</v>
      </c>
      <c r="B2174" s="7">
        <v>44.26</v>
      </c>
    </row>
    <row r="2175" spans="1:2" x14ac:dyDescent="0.25">
      <c r="A2175" s="3">
        <v>52</v>
      </c>
      <c r="B2175" s="3">
        <v>13.24</v>
      </c>
    </row>
    <row r="2176" spans="1:2" x14ac:dyDescent="0.25">
      <c r="A2176" s="7">
        <v>76</v>
      </c>
      <c r="B2176" s="7">
        <v>19.53</v>
      </c>
    </row>
    <row r="2177" spans="1:2" x14ac:dyDescent="0.25">
      <c r="A2177" s="3">
        <v>27</v>
      </c>
      <c r="B2177" s="3">
        <v>50.58</v>
      </c>
    </row>
    <row r="2178" spans="1:2" x14ac:dyDescent="0.25">
      <c r="A2178" s="7">
        <v>27</v>
      </c>
      <c r="B2178" s="7">
        <v>34.76</v>
      </c>
    </row>
    <row r="2179" spans="1:2" x14ac:dyDescent="0.25">
      <c r="A2179" s="3">
        <v>88</v>
      </c>
      <c r="B2179" s="3">
        <v>59.49</v>
      </c>
    </row>
    <row r="2180" spans="1:2" x14ac:dyDescent="0.25">
      <c r="A2180" s="7">
        <v>27</v>
      </c>
      <c r="B2180" s="7">
        <v>54.68</v>
      </c>
    </row>
    <row r="2181" spans="1:2" x14ac:dyDescent="0.25">
      <c r="A2181" s="3">
        <v>48</v>
      </c>
      <c r="B2181" s="3">
        <v>36.58</v>
      </c>
    </row>
    <row r="2182" spans="1:2" x14ac:dyDescent="0.25">
      <c r="A2182" s="7">
        <v>55</v>
      </c>
      <c r="B2182" s="7">
        <v>15.97</v>
      </c>
    </row>
    <row r="2183" spans="1:2" x14ac:dyDescent="0.25">
      <c r="A2183" s="3">
        <v>73</v>
      </c>
      <c r="B2183" s="3">
        <v>43.76</v>
      </c>
    </row>
    <row r="2184" spans="1:2" x14ac:dyDescent="0.25">
      <c r="A2184" s="7">
        <v>68</v>
      </c>
      <c r="B2184" s="7">
        <v>55.45</v>
      </c>
    </row>
    <row r="2185" spans="1:2" x14ac:dyDescent="0.25">
      <c r="A2185" s="3">
        <v>44</v>
      </c>
      <c r="B2185" s="3">
        <v>20.3</v>
      </c>
    </row>
    <row r="2186" spans="1:2" x14ac:dyDescent="0.25">
      <c r="A2186" s="7">
        <v>15</v>
      </c>
      <c r="B2186" s="7">
        <v>21.66</v>
      </c>
    </row>
    <row r="2187" spans="1:2" x14ac:dyDescent="0.25">
      <c r="A2187" s="3">
        <v>117</v>
      </c>
      <c r="B2187" s="3">
        <v>13.28</v>
      </c>
    </row>
    <row r="2188" spans="1:2" x14ac:dyDescent="0.25">
      <c r="A2188" s="7">
        <v>63</v>
      </c>
      <c r="B2188" s="7">
        <v>17.39</v>
      </c>
    </row>
    <row r="2189" spans="1:2" x14ac:dyDescent="0.25">
      <c r="A2189" s="3">
        <v>88</v>
      </c>
      <c r="B2189" s="3">
        <v>2.2599999999999998</v>
      </c>
    </row>
    <row r="2190" spans="1:2" x14ac:dyDescent="0.25">
      <c r="A2190" s="7">
        <v>84</v>
      </c>
      <c r="B2190" s="7">
        <v>59.29</v>
      </c>
    </row>
    <row r="2191" spans="1:2" x14ac:dyDescent="0.25">
      <c r="A2191" s="3">
        <v>22</v>
      </c>
      <c r="B2191" s="3">
        <v>14.27</v>
      </c>
    </row>
    <row r="2192" spans="1:2" x14ac:dyDescent="0.25">
      <c r="A2192" s="7">
        <v>88</v>
      </c>
      <c r="B2192" s="7">
        <v>45.54</v>
      </c>
    </row>
    <row r="2193" spans="1:2" x14ac:dyDescent="0.25">
      <c r="A2193" s="3">
        <v>33</v>
      </c>
      <c r="B2193" s="3">
        <v>41.52</v>
      </c>
    </row>
    <row r="2194" spans="1:2" x14ac:dyDescent="0.25">
      <c r="A2194" s="7">
        <v>24</v>
      </c>
      <c r="B2194" s="7">
        <v>35.659999999999997</v>
      </c>
    </row>
    <row r="2195" spans="1:2" x14ac:dyDescent="0.25">
      <c r="A2195" s="3">
        <v>92</v>
      </c>
      <c r="B2195" s="3">
        <v>24.53</v>
      </c>
    </row>
    <row r="2196" spans="1:2" x14ac:dyDescent="0.25">
      <c r="A2196" s="7">
        <v>23</v>
      </c>
      <c r="B2196" s="7">
        <v>32.24</v>
      </c>
    </row>
    <row r="2197" spans="1:2" x14ac:dyDescent="0.25">
      <c r="A2197" s="3">
        <v>103</v>
      </c>
      <c r="B2197" s="3">
        <v>52.91</v>
      </c>
    </row>
    <row r="2198" spans="1:2" x14ac:dyDescent="0.25">
      <c r="A2198" s="7">
        <v>35</v>
      </c>
      <c r="B2198" s="7">
        <v>53.91</v>
      </c>
    </row>
    <row r="2199" spans="1:2" x14ac:dyDescent="0.25">
      <c r="A2199" s="3">
        <v>47</v>
      </c>
      <c r="B2199" s="3">
        <v>15.88</v>
      </c>
    </row>
    <row r="2200" spans="1:2" x14ac:dyDescent="0.25">
      <c r="A2200" s="7">
        <v>48</v>
      </c>
      <c r="B2200" s="7">
        <v>15.87</v>
      </c>
    </row>
    <row r="2201" spans="1:2" x14ac:dyDescent="0.25">
      <c r="A2201" s="3">
        <v>72</v>
      </c>
      <c r="B2201" s="3">
        <v>32.36</v>
      </c>
    </row>
    <row r="2202" spans="1:2" x14ac:dyDescent="0.25">
      <c r="A2202" s="7">
        <v>105</v>
      </c>
      <c r="B2202" s="7">
        <v>6.63</v>
      </c>
    </row>
    <row r="2203" spans="1:2" x14ac:dyDescent="0.25">
      <c r="A2203" s="3">
        <v>72</v>
      </c>
      <c r="B2203" s="3">
        <v>54.14</v>
      </c>
    </row>
    <row r="2204" spans="1:2" x14ac:dyDescent="0.25">
      <c r="A2204" s="7">
        <v>40</v>
      </c>
      <c r="B2204" s="7">
        <v>22.74</v>
      </c>
    </row>
    <row r="2205" spans="1:2" x14ac:dyDescent="0.25">
      <c r="A2205" s="3">
        <v>103</v>
      </c>
      <c r="B2205" s="3">
        <v>13.93</v>
      </c>
    </row>
    <row r="2206" spans="1:2" x14ac:dyDescent="0.25">
      <c r="A2206" s="7">
        <v>60</v>
      </c>
      <c r="B2206" s="7">
        <v>3.32</v>
      </c>
    </row>
    <row r="2207" spans="1:2" x14ac:dyDescent="0.25">
      <c r="A2207" s="3">
        <v>115</v>
      </c>
      <c r="B2207" s="3">
        <v>53.5</v>
      </c>
    </row>
    <row r="2208" spans="1:2" x14ac:dyDescent="0.25">
      <c r="A2208" s="7">
        <v>59</v>
      </c>
      <c r="B2208" s="7">
        <v>22.19</v>
      </c>
    </row>
    <row r="2209" spans="1:2" x14ac:dyDescent="0.25">
      <c r="A2209" s="3">
        <v>38</v>
      </c>
      <c r="B2209" s="3">
        <v>39.79</v>
      </c>
    </row>
    <row r="2210" spans="1:2" x14ac:dyDescent="0.25">
      <c r="A2210" s="7">
        <v>41</v>
      </c>
      <c r="B2210" s="7">
        <v>59.15</v>
      </c>
    </row>
    <row r="2211" spans="1:2" x14ac:dyDescent="0.25">
      <c r="A2211" s="3">
        <v>22</v>
      </c>
      <c r="B2211" s="3">
        <v>31.11</v>
      </c>
    </row>
    <row r="2212" spans="1:2" x14ac:dyDescent="0.25">
      <c r="A2212" s="7">
        <v>63</v>
      </c>
      <c r="B2212" s="7">
        <v>26.58</v>
      </c>
    </row>
    <row r="2213" spans="1:2" x14ac:dyDescent="0.25">
      <c r="A2213" s="3">
        <v>36</v>
      </c>
      <c r="B2213" s="3">
        <v>22.78</v>
      </c>
    </row>
    <row r="2214" spans="1:2" x14ac:dyDescent="0.25">
      <c r="A2214" s="7">
        <v>17</v>
      </c>
      <c r="B2214" s="7">
        <v>2.9</v>
      </c>
    </row>
    <row r="2215" spans="1:2" x14ac:dyDescent="0.25">
      <c r="A2215" s="3">
        <v>24</v>
      </c>
      <c r="B2215" s="3">
        <v>14.1</v>
      </c>
    </row>
    <row r="2216" spans="1:2" x14ac:dyDescent="0.25">
      <c r="A2216" s="7">
        <v>106</v>
      </c>
      <c r="B2216" s="7">
        <v>8.92</v>
      </c>
    </row>
    <row r="2217" spans="1:2" x14ac:dyDescent="0.25">
      <c r="A2217" s="3">
        <v>45</v>
      </c>
      <c r="B2217" s="3">
        <v>2.33</v>
      </c>
    </row>
    <row r="2218" spans="1:2" x14ac:dyDescent="0.25">
      <c r="A2218" s="7">
        <v>76</v>
      </c>
      <c r="B2218" s="7">
        <v>27.06</v>
      </c>
    </row>
    <row r="2219" spans="1:2" x14ac:dyDescent="0.25">
      <c r="A2219" s="3">
        <v>27</v>
      </c>
      <c r="B2219" s="3">
        <v>58.05</v>
      </c>
    </row>
    <row r="2220" spans="1:2" x14ac:dyDescent="0.25">
      <c r="A2220" s="7">
        <v>20</v>
      </c>
      <c r="B2220" s="7">
        <v>12.21</v>
      </c>
    </row>
    <row r="2221" spans="1:2" x14ac:dyDescent="0.25">
      <c r="A2221" s="3">
        <v>21</v>
      </c>
      <c r="B2221" s="3">
        <v>11.79</v>
      </c>
    </row>
    <row r="2222" spans="1:2" x14ac:dyDescent="0.25">
      <c r="A2222" s="7">
        <v>16</v>
      </c>
      <c r="B2222" s="7">
        <v>45.5</v>
      </c>
    </row>
    <row r="2223" spans="1:2" x14ac:dyDescent="0.25">
      <c r="A2223" s="3">
        <v>45</v>
      </c>
      <c r="B2223" s="3">
        <v>48.25</v>
      </c>
    </row>
    <row r="2224" spans="1:2" x14ac:dyDescent="0.25">
      <c r="A2224" s="7">
        <v>118</v>
      </c>
      <c r="B2224" s="7">
        <v>33.86</v>
      </c>
    </row>
    <row r="2225" spans="1:2" x14ac:dyDescent="0.25">
      <c r="A2225" s="3">
        <v>88</v>
      </c>
      <c r="B2225" s="3">
        <v>28.2</v>
      </c>
    </row>
    <row r="2226" spans="1:2" x14ac:dyDescent="0.25">
      <c r="A2226" s="7">
        <v>89</v>
      </c>
      <c r="B2226" s="7">
        <v>39.17</v>
      </c>
    </row>
    <row r="2227" spans="1:2" x14ac:dyDescent="0.25">
      <c r="A2227" s="3">
        <v>113</v>
      </c>
      <c r="B2227" s="3">
        <v>27.1</v>
      </c>
    </row>
    <row r="2228" spans="1:2" x14ac:dyDescent="0.25">
      <c r="A2228" s="7">
        <v>62</v>
      </c>
      <c r="B2228" s="7">
        <v>54.9</v>
      </c>
    </row>
    <row r="2229" spans="1:2" x14ac:dyDescent="0.25">
      <c r="A2229" s="3">
        <v>53</v>
      </c>
      <c r="B2229" s="3">
        <v>28.23</v>
      </c>
    </row>
    <row r="2230" spans="1:2" x14ac:dyDescent="0.25">
      <c r="A2230" s="7">
        <v>110</v>
      </c>
      <c r="B2230" s="7">
        <v>6.83</v>
      </c>
    </row>
    <row r="2231" spans="1:2" x14ac:dyDescent="0.25">
      <c r="A2231" s="3">
        <v>77</v>
      </c>
      <c r="B2231" s="3">
        <v>12.44</v>
      </c>
    </row>
    <row r="2232" spans="1:2" x14ac:dyDescent="0.25">
      <c r="A2232" s="7">
        <v>96</v>
      </c>
      <c r="B2232" s="7">
        <v>7.94</v>
      </c>
    </row>
    <row r="2233" spans="1:2" x14ac:dyDescent="0.25">
      <c r="A2233" s="3">
        <v>92</v>
      </c>
      <c r="B2233" s="3">
        <v>33.26</v>
      </c>
    </row>
    <row r="2234" spans="1:2" x14ac:dyDescent="0.25">
      <c r="A2234" s="7">
        <v>74</v>
      </c>
      <c r="B2234" s="7">
        <v>20.77</v>
      </c>
    </row>
    <row r="2235" spans="1:2" x14ac:dyDescent="0.25">
      <c r="A2235" s="3">
        <v>114</v>
      </c>
      <c r="B2235" s="3">
        <v>47.93</v>
      </c>
    </row>
    <row r="2236" spans="1:2" x14ac:dyDescent="0.25">
      <c r="A2236" s="7">
        <v>108</v>
      </c>
      <c r="B2236" s="7">
        <v>14.4</v>
      </c>
    </row>
    <row r="2237" spans="1:2" x14ac:dyDescent="0.25">
      <c r="A2237" s="3">
        <v>95</v>
      </c>
      <c r="B2237" s="3">
        <v>21.92</v>
      </c>
    </row>
    <row r="2238" spans="1:2" x14ac:dyDescent="0.25">
      <c r="A2238" s="7">
        <v>56</v>
      </c>
      <c r="B2238" s="7">
        <v>4.74</v>
      </c>
    </row>
    <row r="2239" spans="1:2" x14ac:dyDescent="0.25">
      <c r="A2239" s="3">
        <v>50</v>
      </c>
      <c r="B2239" s="3">
        <v>3.41</v>
      </c>
    </row>
    <row r="2240" spans="1:2" x14ac:dyDescent="0.25">
      <c r="A2240" s="7">
        <v>23</v>
      </c>
      <c r="B2240" s="7">
        <v>23.96</v>
      </c>
    </row>
    <row r="2241" spans="1:2" x14ac:dyDescent="0.25">
      <c r="A2241" s="3">
        <v>75</v>
      </c>
      <c r="B2241" s="3">
        <v>5.0599999999999996</v>
      </c>
    </row>
    <row r="2242" spans="1:2" x14ac:dyDescent="0.25">
      <c r="A2242" s="7">
        <v>63</v>
      </c>
      <c r="B2242" s="7">
        <v>25.5</v>
      </c>
    </row>
    <row r="2243" spans="1:2" x14ac:dyDescent="0.25">
      <c r="A2243" s="3">
        <v>38</v>
      </c>
      <c r="B2243" s="3">
        <v>17.559999999999999</v>
      </c>
    </row>
    <row r="2244" spans="1:2" x14ac:dyDescent="0.25">
      <c r="A2244" s="7">
        <v>61</v>
      </c>
      <c r="B2244" s="7">
        <v>2.42</v>
      </c>
    </row>
    <row r="2245" spans="1:2" x14ac:dyDescent="0.25">
      <c r="A2245" s="3">
        <v>13</v>
      </c>
      <c r="B2245" s="3">
        <v>32.35</v>
      </c>
    </row>
    <row r="2246" spans="1:2" x14ac:dyDescent="0.25">
      <c r="A2246" s="7">
        <v>84</v>
      </c>
      <c r="B2246" s="7">
        <v>25.42</v>
      </c>
    </row>
    <row r="2247" spans="1:2" x14ac:dyDescent="0.25">
      <c r="A2247" s="3">
        <v>93</v>
      </c>
      <c r="B2247" s="3">
        <v>49.75</v>
      </c>
    </row>
    <row r="2248" spans="1:2" x14ac:dyDescent="0.25">
      <c r="A2248" s="7">
        <v>30</v>
      </c>
      <c r="B2248" s="7">
        <v>48.27</v>
      </c>
    </row>
    <row r="2249" spans="1:2" x14ac:dyDescent="0.25">
      <c r="A2249" s="3">
        <v>110</v>
      </c>
      <c r="B2249" s="3">
        <v>58.19</v>
      </c>
    </row>
    <row r="2250" spans="1:2" x14ac:dyDescent="0.25">
      <c r="A2250" s="7">
        <v>20</v>
      </c>
      <c r="B2250" s="7">
        <v>40.21</v>
      </c>
    </row>
    <row r="2251" spans="1:2" x14ac:dyDescent="0.25">
      <c r="A2251" s="3">
        <v>95</v>
      </c>
      <c r="B2251" s="3">
        <v>14.17</v>
      </c>
    </row>
    <row r="2252" spans="1:2" x14ac:dyDescent="0.25">
      <c r="A2252" s="7">
        <v>70</v>
      </c>
      <c r="B2252" s="7">
        <v>59.24</v>
      </c>
    </row>
    <row r="2253" spans="1:2" x14ac:dyDescent="0.25">
      <c r="A2253" s="3">
        <v>24</v>
      </c>
      <c r="B2253" s="3">
        <v>55.83</v>
      </c>
    </row>
    <row r="2254" spans="1:2" x14ac:dyDescent="0.25">
      <c r="A2254" s="7">
        <v>36</v>
      </c>
      <c r="B2254" s="7">
        <v>55.25</v>
      </c>
    </row>
    <row r="2255" spans="1:2" x14ac:dyDescent="0.25">
      <c r="A2255" s="3">
        <v>27</v>
      </c>
      <c r="B2255" s="3">
        <v>12.4</v>
      </c>
    </row>
    <row r="2256" spans="1:2" x14ac:dyDescent="0.25">
      <c r="A2256" s="7">
        <v>22</v>
      </c>
      <c r="B2256" s="7">
        <v>43.13</v>
      </c>
    </row>
    <row r="2257" spans="1:2" x14ac:dyDescent="0.25">
      <c r="A2257" s="3">
        <v>31</v>
      </c>
      <c r="B2257" s="3">
        <v>56.32</v>
      </c>
    </row>
    <row r="2258" spans="1:2" x14ac:dyDescent="0.25">
      <c r="A2258" s="7">
        <v>34</v>
      </c>
      <c r="B2258" s="7">
        <v>59.35</v>
      </c>
    </row>
    <row r="2259" spans="1:2" x14ac:dyDescent="0.25">
      <c r="A2259" s="3">
        <v>112</v>
      </c>
      <c r="B2259" s="3">
        <v>45.97</v>
      </c>
    </row>
    <row r="2260" spans="1:2" x14ac:dyDescent="0.25">
      <c r="A2260" s="7">
        <v>117</v>
      </c>
      <c r="B2260" s="7">
        <v>17.28</v>
      </c>
    </row>
    <row r="2261" spans="1:2" x14ac:dyDescent="0.25">
      <c r="A2261" s="3">
        <v>77</v>
      </c>
      <c r="B2261" s="3">
        <v>25.13</v>
      </c>
    </row>
    <row r="2262" spans="1:2" x14ac:dyDescent="0.25">
      <c r="A2262" s="7">
        <v>80</v>
      </c>
      <c r="B2262" s="7">
        <v>55.99</v>
      </c>
    </row>
    <row r="2263" spans="1:2" x14ac:dyDescent="0.25">
      <c r="A2263" s="3">
        <v>29</v>
      </c>
      <c r="B2263" s="3">
        <v>35.49</v>
      </c>
    </row>
    <row r="2264" spans="1:2" x14ac:dyDescent="0.25">
      <c r="A2264" s="7">
        <v>55</v>
      </c>
      <c r="B2264" s="7">
        <v>47.6</v>
      </c>
    </row>
    <row r="2265" spans="1:2" x14ac:dyDescent="0.25">
      <c r="A2265" s="3">
        <v>19</v>
      </c>
      <c r="B2265" s="3">
        <v>45.73</v>
      </c>
    </row>
    <row r="2266" spans="1:2" x14ac:dyDescent="0.25">
      <c r="A2266" s="7">
        <v>10</v>
      </c>
      <c r="B2266" s="7">
        <v>24.78</v>
      </c>
    </row>
    <row r="2267" spans="1:2" x14ac:dyDescent="0.25">
      <c r="A2267" s="3">
        <v>32</v>
      </c>
      <c r="B2267" s="3">
        <v>25.17</v>
      </c>
    </row>
    <row r="2268" spans="1:2" x14ac:dyDescent="0.25">
      <c r="A2268" s="7">
        <v>18</v>
      </c>
      <c r="B2268" s="7">
        <v>52.53</v>
      </c>
    </row>
    <row r="2269" spans="1:2" x14ac:dyDescent="0.25">
      <c r="A2269" s="3">
        <v>101</v>
      </c>
      <c r="B2269" s="3">
        <v>5.4</v>
      </c>
    </row>
    <row r="2270" spans="1:2" x14ac:dyDescent="0.25">
      <c r="A2270" s="7">
        <v>35</v>
      </c>
      <c r="B2270" s="7">
        <v>8.34</v>
      </c>
    </row>
    <row r="2271" spans="1:2" x14ac:dyDescent="0.25">
      <c r="A2271" s="3">
        <v>60</v>
      </c>
      <c r="B2271" s="3">
        <v>3.93</v>
      </c>
    </row>
    <row r="2272" spans="1:2" x14ac:dyDescent="0.25">
      <c r="A2272" s="7">
        <v>49</v>
      </c>
      <c r="B2272" s="7">
        <v>12.37</v>
      </c>
    </row>
    <row r="2273" spans="1:2" x14ac:dyDescent="0.25">
      <c r="A2273" s="3">
        <v>56</v>
      </c>
      <c r="B2273" s="3">
        <v>58.46</v>
      </c>
    </row>
    <row r="2274" spans="1:2" x14ac:dyDescent="0.25">
      <c r="A2274" s="7">
        <v>103</v>
      </c>
      <c r="B2274" s="7">
        <v>28.01</v>
      </c>
    </row>
    <row r="2275" spans="1:2" x14ac:dyDescent="0.25">
      <c r="A2275" s="3">
        <v>59</v>
      </c>
      <c r="B2275" s="3">
        <v>34.659999999999997</v>
      </c>
    </row>
    <row r="2276" spans="1:2" x14ac:dyDescent="0.25">
      <c r="A2276" s="7">
        <v>103</v>
      </c>
      <c r="B2276" s="7">
        <v>33.19</v>
      </c>
    </row>
    <row r="2277" spans="1:2" x14ac:dyDescent="0.25">
      <c r="A2277" s="3">
        <v>88</v>
      </c>
      <c r="B2277" s="3">
        <v>48.22</v>
      </c>
    </row>
    <row r="2278" spans="1:2" x14ac:dyDescent="0.25">
      <c r="A2278" s="7">
        <v>12</v>
      </c>
      <c r="B2278" s="7">
        <v>57.27</v>
      </c>
    </row>
    <row r="2279" spans="1:2" x14ac:dyDescent="0.25">
      <c r="A2279" s="3">
        <v>89</v>
      </c>
      <c r="B2279" s="3">
        <v>52.18</v>
      </c>
    </row>
    <row r="2280" spans="1:2" x14ac:dyDescent="0.25">
      <c r="A2280" s="7">
        <v>44</v>
      </c>
      <c r="B2280" s="7">
        <v>42.15</v>
      </c>
    </row>
    <row r="2281" spans="1:2" x14ac:dyDescent="0.25">
      <c r="A2281" s="3">
        <v>104</v>
      </c>
      <c r="B2281" s="3">
        <v>34.6</v>
      </c>
    </row>
    <row r="2282" spans="1:2" x14ac:dyDescent="0.25">
      <c r="A2282" s="7">
        <v>49</v>
      </c>
      <c r="B2282" s="7">
        <v>48.38</v>
      </c>
    </row>
    <row r="2283" spans="1:2" x14ac:dyDescent="0.25">
      <c r="A2283" s="3">
        <v>30</v>
      </c>
      <c r="B2283" s="3">
        <v>30.98</v>
      </c>
    </row>
    <row r="2284" spans="1:2" x14ac:dyDescent="0.25">
      <c r="A2284" s="7">
        <v>21</v>
      </c>
      <c r="B2284" s="7">
        <v>32.549999999999997</v>
      </c>
    </row>
    <row r="2285" spans="1:2" x14ac:dyDescent="0.25">
      <c r="A2285" s="3">
        <v>81</v>
      </c>
      <c r="B2285" s="3">
        <v>18.07</v>
      </c>
    </row>
    <row r="2286" spans="1:2" x14ac:dyDescent="0.25">
      <c r="A2286" s="7">
        <v>86</v>
      </c>
      <c r="B2286" s="7">
        <v>29.96</v>
      </c>
    </row>
    <row r="2287" spans="1:2" x14ac:dyDescent="0.25">
      <c r="A2287" s="3">
        <v>103</v>
      </c>
      <c r="B2287" s="3">
        <v>45.99</v>
      </c>
    </row>
    <row r="2288" spans="1:2" x14ac:dyDescent="0.25">
      <c r="A2288" s="7">
        <v>11</v>
      </c>
      <c r="B2288" s="7">
        <v>17.34</v>
      </c>
    </row>
    <row r="2289" spans="1:2" x14ac:dyDescent="0.25">
      <c r="A2289" s="3">
        <v>88</v>
      </c>
      <c r="B2289" s="3">
        <v>20.76</v>
      </c>
    </row>
    <row r="2290" spans="1:2" x14ac:dyDescent="0.25">
      <c r="A2290" s="7">
        <v>115</v>
      </c>
      <c r="B2290" s="7">
        <v>5.46</v>
      </c>
    </row>
    <row r="2291" spans="1:2" x14ac:dyDescent="0.25">
      <c r="A2291" s="3">
        <v>105</v>
      </c>
      <c r="B2291" s="3">
        <v>2.98</v>
      </c>
    </row>
    <row r="2292" spans="1:2" x14ac:dyDescent="0.25">
      <c r="A2292" s="7">
        <v>76</v>
      </c>
      <c r="B2292" s="7">
        <v>38.770000000000003</v>
      </c>
    </row>
    <row r="2293" spans="1:2" x14ac:dyDescent="0.25">
      <c r="A2293" s="3">
        <v>25</v>
      </c>
      <c r="B2293" s="3">
        <v>56.16</v>
      </c>
    </row>
    <row r="2294" spans="1:2" x14ac:dyDescent="0.25">
      <c r="A2294" s="7">
        <v>20</v>
      </c>
      <c r="B2294" s="7">
        <v>53.85</v>
      </c>
    </row>
    <row r="2295" spans="1:2" x14ac:dyDescent="0.25">
      <c r="A2295" s="3">
        <v>110</v>
      </c>
      <c r="B2295" s="3">
        <v>38.15</v>
      </c>
    </row>
    <row r="2296" spans="1:2" x14ac:dyDescent="0.25">
      <c r="A2296" s="7">
        <v>72</v>
      </c>
      <c r="B2296" s="7">
        <v>35.57</v>
      </c>
    </row>
    <row r="2297" spans="1:2" x14ac:dyDescent="0.25">
      <c r="A2297" s="3">
        <v>48</v>
      </c>
      <c r="B2297" s="3">
        <v>56.31</v>
      </c>
    </row>
    <row r="2298" spans="1:2" x14ac:dyDescent="0.25">
      <c r="A2298" s="7">
        <v>20</v>
      </c>
      <c r="B2298" s="7">
        <v>26.96</v>
      </c>
    </row>
    <row r="2299" spans="1:2" x14ac:dyDescent="0.25">
      <c r="A2299" s="3">
        <v>46</v>
      </c>
      <c r="B2299" s="3">
        <v>43.41</v>
      </c>
    </row>
    <row r="2300" spans="1:2" x14ac:dyDescent="0.25">
      <c r="A2300" s="7">
        <v>99</v>
      </c>
      <c r="B2300" s="7">
        <v>16.350000000000001</v>
      </c>
    </row>
    <row r="2301" spans="1:2" x14ac:dyDescent="0.25">
      <c r="A2301" s="3">
        <v>38</v>
      </c>
      <c r="B2301" s="3">
        <v>30.76</v>
      </c>
    </row>
    <row r="2302" spans="1:2" x14ac:dyDescent="0.25">
      <c r="A2302" s="7">
        <v>62</v>
      </c>
      <c r="B2302" s="7">
        <v>58.49</v>
      </c>
    </row>
    <row r="2303" spans="1:2" x14ac:dyDescent="0.25">
      <c r="A2303" s="3">
        <v>117</v>
      </c>
      <c r="B2303" s="3">
        <v>32.17</v>
      </c>
    </row>
    <row r="2304" spans="1:2" x14ac:dyDescent="0.25">
      <c r="A2304" s="7">
        <v>14</v>
      </c>
      <c r="B2304" s="7">
        <v>23.24</v>
      </c>
    </row>
    <row r="2305" spans="1:2" x14ac:dyDescent="0.25">
      <c r="A2305" s="3">
        <v>25</v>
      </c>
      <c r="B2305" s="3">
        <v>13.7</v>
      </c>
    </row>
    <row r="2306" spans="1:2" x14ac:dyDescent="0.25">
      <c r="A2306" s="7">
        <v>77</v>
      </c>
      <c r="B2306" s="7">
        <v>46.26</v>
      </c>
    </row>
    <row r="2307" spans="1:2" x14ac:dyDescent="0.25">
      <c r="A2307" s="3">
        <v>15</v>
      </c>
      <c r="B2307" s="3">
        <v>15.25</v>
      </c>
    </row>
    <row r="2308" spans="1:2" x14ac:dyDescent="0.25">
      <c r="A2308" s="7">
        <v>29</v>
      </c>
      <c r="B2308" s="7">
        <v>18.48</v>
      </c>
    </row>
    <row r="2309" spans="1:2" x14ac:dyDescent="0.25">
      <c r="A2309" s="3">
        <v>10</v>
      </c>
      <c r="B2309" s="3">
        <v>51.28</v>
      </c>
    </row>
    <row r="2310" spans="1:2" x14ac:dyDescent="0.25">
      <c r="A2310" s="7">
        <v>14</v>
      </c>
      <c r="B2310" s="7">
        <v>53.37</v>
      </c>
    </row>
    <row r="2311" spans="1:2" x14ac:dyDescent="0.25">
      <c r="A2311" s="3">
        <v>25</v>
      </c>
      <c r="B2311" s="3">
        <v>59.07</v>
      </c>
    </row>
    <row r="2312" spans="1:2" x14ac:dyDescent="0.25">
      <c r="A2312" s="7">
        <v>101</v>
      </c>
      <c r="B2312" s="7">
        <v>9.33</v>
      </c>
    </row>
    <row r="2313" spans="1:2" x14ac:dyDescent="0.25">
      <c r="A2313" s="3">
        <v>40</v>
      </c>
      <c r="B2313" s="3">
        <v>11.03</v>
      </c>
    </row>
    <row r="2314" spans="1:2" x14ac:dyDescent="0.25">
      <c r="A2314" s="7">
        <v>103</v>
      </c>
      <c r="B2314" s="7">
        <v>53.91</v>
      </c>
    </row>
    <row r="2315" spans="1:2" x14ac:dyDescent="0.25">
      <c r="A2315" s="3">
        <v>70</v>
      </c>
      <c r="B2315" s="3">
        <v>51.16</v>
      </c>
    </row>
    <row r="2316" spans="1:2" x14ac:dyDescent="0.25">
      <c r="A2316" s="7">
        <v>76</v>
      </c>
      <c r="B2316" s="7">
        <v>56.61</v>
      </c>
    </row>
    <row r="2317" spans="1:2" x14ac:dyDescent="0.25">
      <c r="A2317" s="3">
        <v>10</v>
      </c>
      <c r="B2317" s="3">
        <v>35.04</v>
      </c>
    </row>
    <row r="2318" spans="1:2" x14ac:dyDescent="0.25">
      <c r="A2318" s="7">
        <v>28</v>
      </c>
      <c r="B2318" s="7">
        <v>6.92</v>
      </c>
    </row>
    <row r="2319" spans="1:2" x14ac:dyDescent="0.25">
      <c r="A2319" s="3">
        <v>103</v>
      </c>
      <c r="B2319" s="3">
        <v>17.829999999999998</v>
      </c>
    </row>
    <row r="2320" spans="1:2" x14ac:dyDescent="0.25">
      <c r="A2320" s="7">
        <v>57</v>
      </c>
      <c r="B2320" s="7">
        <v>5.83</v>
      </c>
    </row>
    <row r="2321" spans="1:2" x14ac:dyDescent="0.25">
      <c r="A2321" s="3">
        <v>62</v>
      </c>
      <c r="B2321" s="3">
        <v>16.87</v>
      </c>
    </row>
    <row r="2322" spans="1:2" x14ac:dyDescent="0.25">
      <c r="A2322" s="7">
        <v>33</v>
      </c>
      <c r="B2322" s="7">
        <v>36.020000000000003</v>
      </c>
    </row>
    <row r="2323" spans="1:2" x14ac:dyDescent="0.25">
      <c r="A2323" s="3">
        <v>23</v>
      </c>
      <c r="B2323" s="3">
        <v>12.39</v>
      </c>
    </row>
    <row r="2324" spans="1:2" x14ac:dyDescent="0.25">
      <c r="A2324" s="7">
        <v>90</v>
      </c>
      <c r="B2324" s="7">
        <v>49.86</v>
      </c>
    </row>
    <row r="2325" spans="1:2" x14ac:dyDescent="0.25">
      <c r="A2325" s="3">
        <v>98</v>
      </c>
      <c r="B2325" s="3">
        <v>34.68</v>
      </c>
    </row>
    <row r="2326" spans="1:2" x14ac:dyDescent="0.25">
      <c r="A2326" s="7">
        <v>110</v>
      </c>
      <c r="B2326" s="7">
        <v>27.15</v>
      </c>
    </row>
    <row r="2327" spans="1:2" x14ac:dyDescent="0.25">
      <c r="A2327" s="3">
        <v>12</v>
      </c>
      <c r="B2327" s="3">
        <v>45.52</v>
      </c>
    </row>
    <row r="2328" spans="1:2" x14ac:dyDescent="0.25">
      <c r="A2328" s="7">
        <v>73</v>
      </c>
      <c r="B2328" s="7">
        <v>19.05</v>
      </c>
    </row>
    <row r="2329" spans="1:2" x14ac:dyDescent="0.25">
      <c r="A2329" s="3">
        <v>54</v>
      </c>
      <c r="B2329" s="3">
        <v>27.63</v>
      </c>
    </row>
    <row r="2330" spans="1:2" x14ac:dyDescent="0.25">
      <c r="A2330" s="7">
        <v>105</v>
      </c>
      <c r="B2330" s="7">
        <v>56.01</v>
      </c>
    </row>
    <row r="2331" spans="1:2" x14ac:dyDescent="0.25">
      <c r="A2331" s="3">
        <v>46</v>
      </c>
      <c r="B2331" s="3">
        <v>43.4</v>
      </c>
    </row>
    <row r="2332" spans="1:2" x14ac:dyDescent="0.25">
      <c r="A2332" s="7">
        <v>30</v>
      </c>
      <c r="B2332" s="7">
        <v>18.71</v>
      </c>
    </row>
    <row r="2333" spans="1:2" x14ac:dyDescent="0.25">
      <c r="A2333" s="3">
        <v>44</v>
      </c>
      <c r="B2333" s="3">
        <v>42.23</v>
      </c>
    </row>
    <row r="2334" spans="1:2" x14ac:dyDescent="0.25">
      <c r="A2334" s="7">
        <v>23</v>
      </c>
      <c r="B2334" s="7">
        <v>40.47</v>
      </c>
    </row>
    <row r="2335" spans="1:2" x14ac:dyDescent="0.25">
      <c r="A2335" s="3">
        <v>107</v>
      </c>
      <c r="B2335" s="3">
        <v>10.59</v>
      </c>
    </row>
    <row r="2336" spans="1:2" x14ac:dyDescent="0.25">
      <c r="A2336" s="7">
        <v>58</v>
      </c>
      <c r="B2336" s="7">
        <v>45.34</v>
      </c>
    </row>
    <row r="2337" spans="1:2" x14ac:dyDescent="0.25">
      <c r="A2337" s="3">
        <v>69</v>
      </c>
      <c r="B2337" s="3">
        <v>39.79</v>
      </c>
    </row>
    <row r="2338" spans="1:2" x14ac:dyDescent="0.25">
      <c r="A2338" s="7">
        <v>94</v>
      </c>
      <c r="B2338" s="7">
        <v>54.24</v>
      </c>
    </row>
    <row r="2339" spans="1:2" x14ac:dyDescent="0.25">
      <c r="A2339" s="3">
        <v>30</v>
      </c>
      <c r="B2339" s="3">
        <v>18.010000000000002</v>
      </c>
    </row>
    <row r="2340" spans="1:2" x14ac:dyDescent="0.25">
      <c r="A2340" s="7">
        <v>29</v>
      </c>
      <c r="B2340" s="7">
        <v>52.49</v>
      </c>
    </row>
    <row r="2341" spans="1:2" x14ac:dyDescent="0.25">
      <c r="A2341" s="3">
        <v>62</v>
      </c>
      <c r="B2341" s="3">
        <v>6.86</v>
      </c>
    </row>
    <row r="2342" spans="1:2" x14ac:dyDescent="0.25">
      <c r="A2342" s="7">
        <v>51</v>
      </c>
      <c r="B2342" s="7">
        <v>36.479999999999997</v>
      </c>
    </row>
    <row r="2343" spans="1:2" x14ac:dyDescent="0.25">
      <c r="A2343" s="3">
        <v>75</v>
      </c>
      <c r="B2343" s="3">
        <v>48.69</v>
      </c>
    </row>
    <row r="2344" spans="1:2" x14ac:dyDescent="0.25">
      <c r="A2344" s="7">
        <v>21</v>
      </c>
      <c r="B2344" s="7">
        <v>11.71</v>
      </c>
    </row>
    <row r="2345" spans="1:2" x14ac:dyDescent="0.25">
      <c r="A2345" s="3">
        <v>75</v>
      </c>
      <c r="B2345" s="3">
        <v>57.21</v>
      </c>
    </row>
    <row r="2346" spans="1:2" x14ac:dyDescent="0.25">
      <c r="A2346" s="7">
        <v>44</v>
      </c>
      <c r="B2346" s="7">
        <v>28.57</v>
      </c>
    </row>
    <row r="2347" spans="1:2" x14ac:dyDescent="0.25">
      <c r="A2347" s="3">
        <v>12</v>
      </c>
      <c r="B2347" s="3">
        <v>42.62</v>
      </c>
    </row>
    <row r="2348" spans="1:2" x14ac:dyDescent="0.25">
      <c r="A2348" s="7">
        <v>60</v>
      </c>
      <c r="B2348" s="7">
        <v>34.17</v>
      </c>
    </row>
    <row r="2349" spans="1:2" x14ac:dyDescent="0.25">
      <c r="A2349" s="3">
        <v>19</v>
      </c>
      <c r="B2349" s="3">
        <v>58.3</v>
      </c>
    </row>
    <row r="2350" spans="1:2" x14ac:dyDescent="0.25">
      <c r="A2350" s="7">
        <v>30</v>
      </c>
      <c r="B2350" s="7">
        <v>49.29</v>
      </c>
    </row>
    <row r="2351" spans="1:2" x14ac:dyDescent="0.25">
      <c r="A2351" s="3">
        <v>58</v>
      </c>
      <c r="B2351" s="3">
        <v>28.19</v>
      </c>
    </row>
    <row r="2352" spans="1:2" x14ac:dyDescent="0.25">
      <c r="A2352" s="7">
        <v>14</v>
      </c>
      <c r="B2352" s="7">
        <v>19.03</v>
      </c>
    </row>
    <row r="2353" spans="1:2" x14ac:dyDescent="0.25">
      <c r="A2353" s="3">
        <v>29</v>
      </c>
      <c r="B2353" s="3">
        <v>56.94</v>
      </c>
    </row>
    <row r="2354" spans="1:2" x14ac:dyDescent="0.25">
      <c r="A2354" s="7">
        <v>11</v>
      </c>
      <c r="B2354" s="7">
        <v>55.89</v>
      </c>
    </row>
    <row r="2355" spans="1:2" x14ac:dyDescent="0.25">
      <c r="A2355" s="3">
        <v>28</v>
      </c>
      <c r="B2355" s="3">
        <v>5.7</v>
      </c>
    </row>
    <row r="2356" spans="1:2" x14ac:dyDescent="0.25">
      <c r="A2356" s="7">
        <v>13</v>
      </c>
      <c r="B2356" s="7">
        <v>42.92</v>
      </c>
    </row>
    <row r="2357" spans="1:2" x14ac:dyDescent="0.25">
      <c r="A2357" s="3">
        <v>110</v>
      </c>
      <c r="B2357" s="3">
        <v>2.1</v>
      </c>
    </row>
    <row r="2358" spans="1:2" x14ac:dyDescent="0.25">
      <c r="A2358" s="7">
        <v>108</v>
      </c>
      <c r="B2358" s="7">
        <v>24.25</v>
      </c>
    </row>
    <row r="2359" spans="1:2" x14ac:dyDescent="0.25">
      <c r="A2359" s="3">
        <v>43</v>
      </c>
      <c r="B2359" s="3">
        <v>52.46</v>
      </c>
    </row>
    <row r="2360" spans="1:2" x14ac:dyDescent="0.25">
      <c r="A2360" s="7">
        <v>69</v>
      </c>
      <c r="B2360" s="7">
        <v>41.3</v>
      </c>
    </row>
    <row r="2361" spans="1:2" x14ac:dyDescent="0.25">
      <c r="A2361" s="3">
        <v>32</v>
      </c>
      <c r="B2361" s="3">
        <v>37.04</v>
      </c>
    </row>
    <row r="2362" spans="1:2" x14ac:dyDescent="0.25">
      <c r="A2362" s="7">
        <v>92</v>
      </c>
      <c r="B2362" s="7">
        <v>47.97</v>
      </c>
    </row>
    <row r="2363" spans="1:2" x14ac:dyDescent="0.25">
      <c r="A2363" s="3">
        <v>56</v>
      </c>
      <c r="B2363" s="3">
        <v>23.66</v>
      </c>
    </row>
    <row r="2364" spans="1:2" x14ac:dyDescent="0.25">
      <c r="A2364" s="7">
        <v>34</v>
      </c>
      <c r="B2364" s="7">
        <v>10.27</v>
      </c>
    </row>
    <row r="2365" spans="1:2" x14ac:dyDescent="0.25">
      <c r="A2365" s="3">
        <v>102</v>
      </c>
      <c r="B2365" s="3">
        <v>25.21</v>
      </c>
    </row>
    <row r="2366" spans="1:2" x14ac:dyDescent="0.25">
      <c r="A2366" s="7">
        <v>56</v>
      </c>
      <c r="B2366" s="7">
        <v>28.71</v>
      </c>
    </row>
    <row r="2367" spans="1:2" x14ac:dyDescent="0.25">
      <c r="A2367" s="3">
        <v>75</v>
      </c>
      <c r="B2367" s="3">
        <v>41.13</v>
      </c>
    </row>
    <row r="2368" spans="1:2" x14ac:dyDescent="0.25">
      <c r="A2368" s="7">
        <v>28</v>
      </c>
      <c r="B2368" s="7">
        <v>13.35</v>
      </c>
    </row>
    <row r="2369" spans="1:2" x14ac:dyDescent="0.25">
      <c r="A2369" s="3">
        <v>14</v>
      </c>
      <c r="B2369" s="3">
        <v>17.34</v>
      </c>
    </row>
    <row r="2370" spans="1:2" x14ac:dyDescent="0.25">
      <c r="A2370" s="7">
        <v>114</v>
      </c>
      <c r="B2370" s="7">
        <v>7.42</v>
      </c>
    </row>
    <row r="2371" spans="1:2" x14ac:dyDescent="0.25">
      <c r="A2371" s="3">
        <v>84</v>
      </c>
      <c r="B2371" s="3">
        <v>3.32</v>
      </c>
    </row>
    <row r="2372" spans="1:2" x14ac:dyDescent="0.25">
      <c r="A2372" s="7">
        <v>44</v>
      </c>
      <c r="B2372" s="7">
        <v>36.85</v>
      </c>
    </row>
    <row r="2373" spans="1:2" x14ac:dyDescent="0.25">
      <c r="A2373" s="3">
        <v>22</v>
      </c>
      <c r="B2373" s="3">
        <v>40.6</v>
      </c>
    </row>
    <row r="2374" spans="1:2" x14ac:dyDescent="0.25">
      <c r="A2374" s="7">
        <v>31</v>
      </c>
      <c r="B2374" s="7">
        <v>24.42</v>
      </c>
    </row>
    <row r="2375" spans="1:2" x14ac:dyDescent="0.25">
      <c r="A2375" s="3">
        <v>11</v>
      </c>
      <c r="B2375" s="3">
        <v>52.79</v>
      </c>
    </row>
    <row r="2376" spans="1:2" x14ac:dyDescent="0.25">
      <c r="A2376" s="7">
        <v>14</v>
      </c>
      <c r="B2376" s="7">
        <v>58.53</v>
      </c>
    </row>
    <row r="2377" spans="1:2" x14ac:dyDescent="0.25">
      <c r="A2377" s="3">
        <v>81</v>
      </c>
      <c r="B2377" s="3">
        <v>25.13</v>
      </c>
    </row>
    <row r="2378" spans="1:2" x14ac:dyDescent="0.25">
      <c r="A2378" s="7">
        <v>38</v>
      </c>
      <c r="B2378" s="7">
        <v>28.29</v>
      </c>
    </row>
    <row r="2379" spans="1:2" x14ac:dyDescent="0.25">
      <c r="A2379" s="3">
        <v>49</v>
      </c>
      <c r="B2379" s="3">
        <v>29.94</v>
      </c>
    </row>
    <row r="2380" spans="1:2" x14ac:dyDescent="0.25">
      <c r="A2380" s="7">
        <v>79</v>
      </c>
      <c r="B2380" s="7">
        <v>31.79</v>
      </c>
    </row>
    <row r="2381" spans="1:2" x14ac:dyDescent="0.25">
      <c r="A2381" s="3">
        <v>44</v>
      </c>
      <c r="B2381" s="3">
        <v>19.62</v>
      </c>
    </row>
    <row r="2382" spans="1:2" x14ac:dyDescent="0.25">
      <c r="A2382" s="7">
        <v>106</v>
      </c>
      <c r="B2382" s="7">
        <v>58.2</v>
      </c>
    </row>
    <row r="2383" spans="1:2" x14ac:dyDescent="0.25">
      <c r="A2383" s="3">
        <v>97</v>
      </c>
      <c r="B2383" s="3">
        <v>37.159999999999997</v>
      </c>
    </row>
    <row r="2384" spans="1:2" x14ac:dyDescent="0.25">
      <c r="A2384" s="7">
        <v>27</v>
      </c>
      <c r="B2384" s="7">
        <v>39.03</v>
      </c>
    </row>
    <row r="2385" spans="1:2" x14ac:dyDescent="0.25">
      <c r="A2385" s="3">
        <v>80</v>
      </c>
      <c r="B2385" s="3">
        <v>19.29</v>
      </c>
    </row>
    <row r="2386" spans="1:2" x14ac:dyDescent="0.25">
      <c r="A2386" s="7">
        <v>47</v>
      </c>
      <c r="B2386" s="7">
        <v>59.69</v>
      </c>
    </row>
    <row r="2387" spans="1:2" x14ac:dyDescent="0.25">
      <c r="A2387" s="3">
        <v>106</v>
      </c>
      <c r="B2387" s="3">
        <v>40.47</v>
      </c>
    </row>
    <row r="2388" spans="1:2" x14ac:dyDescent="0.25">
      <c r="A2388" s="7">
        <v>56</v>
      </c>
      <c r="B2388" s="7">
        <v>19.93</v>
      </c>
    </row>
    <row r="2389" spans="1:2" x14ac:dyDescent="0.25">
      <c r="A2389" s="3">
        <v>10</v>
      </c>
      <c r="B2389" s="3">
        <v>16.760000000000002</v>
      </c>
    </row>
    <row r="2390" spans="1:2" x14ac:dyDescent="0.25">
      <c r="A2390" s="7">
        <v>52</v>
      </c>
      <c r="B2390" s="7">
        <v>41.75</v>
      </c>
    </row>
    <row r="2391" spans="1:2" x14ac:dyDescent="0.25">
      <c r="A2391" s="3">
        <v>68</v>
      </c>
      <c r="B2391" s="3">
        <v>9.07</v>
      </c>
    </row>
    <row r="2392" spans="1:2" x14ac:dyDescent="0.25">
      <c r="A2392" s="7">
        <v>43</v>
      </c>
      <c r="B2392" s="7">
        <v>51.14</v>
      </c>
    </row>
    <row r="2393" spans="1:2" x14ac:dyDescent="0.25">
      <c r="A2393" s="3">
        <v>107</v>
      </c>
      <c r="B2393" s="3">
        <v>50.38</v>
      </c>
    </row>
    <row r="2394" spans="1:2" x14ac:dyDescent="0.25">
      <c r="A2394" s="7">
        <v>88</v>
      </c>
      <c r="B2394" s="7">
        <v>17.66</v>
      </c>
    </row>
    <row r="2395" spans="1:2" x14ac:dyDescent="0.25">
      <c r="A2395" s="3">
        <v>41</v>
      </c>
      <c r="B2395" s="3">
        <v>24.94</v>
      </c>
    </row>
    <row r="2396" spans="1:2" x14ac:dyDescent="0.25">
      <c r="A2396" s="7">
        <v>92</v>
      </c>
      <c r="B2396" s="7">
        <v>34.39</v>
      </c>
    </row>
    <row r="2397" spans="1:2" x14ac:dyDescent="0.25">
      <c r="A2397" s="3">
        <v>20</v>
      </c>
      <c r="B2397" s="3">
        <v>42.32</v>
      </c>
    </row>
    <row r="2398" spans="1:2" x14ac:dyDescent="0.25">
      <c r="A2398" s="7">
        <v>35</v>
      </c>
      <c r="B2398" s="7">
        <v>18.82</v>
      </c>
    </row>
    <row r="2399" spans="1:2" x14ac:dyDescent="0.25">
      <c r="A2399" s="3">
        <v>88</v>
      </c>
      <c r="B2399" s="3">
        <v>48.64</v>
      </c>
    </row>
    <row r="2400" spans="1:2" x14ac:dyDescent="0.25">
      <c r="A2400" s="7">
        <v>89</v>
      </c>
      <c r="B2400" s="7">
        <v>3.33</v>
      </c>
    </row>
    <row r="2401" spans="1:2" x14ac:dyDescent="0.25">
      <c r="A2401" s="3">
        <v>67</v>
      </c>
      <c r="B2401" s="3">
        <v>43.02</v>
      </c>
    </row>
    <row r="2402" spans="1:2" x14ac:dyDescent="0.25">
      <c r="A2402" s="7">
        <v>47</v>
      </c>
      <c r="B2402" s="7">
        <v>35.89</v>
      </c>
    </row>
    <row r="2403" spans="1:2" x14ac:dyDescent="0.25">
      <c r="A2403" s="3">
        <v>40</v>
      </c>
      <c r="B2403" s="3">
        <v>34.659999999999997</v>
      </c>
    </row>
    <row r="2404" spans="1:2" x14ac:dyDescent="0.25">
      <c r="A2404" s="7">
        <v>68</v>
      </c>
      <c r="B2404" s="7">
        <v>37.200000000000003</v>
      </c>
    </row>
    <row r="2405" spans="1:2" x14ac:dyDescent="0.25">
      <c r="A2405" s="3">
        <v>60</v>
      </c>
      <c r="B2405" s="3">
        <v>22.64</v>
      </c>
    </row>
    <row r="2406" spans="1:2" x14ac:dyDescent="0.25">
      <c r="A2406" s="7">
        <v>68</v>
      </c>
      <c r="B2406" s="7">
        <v>37.47</v>
      </c>
    </row>
    <row r="2407" spans="1:2" x14ac:dyDescent="0.25">
      <c r="A2407" s="3">
        <v>92</v>
      </c>
      <c r="B2407" s="3">
        <v>31.08</v>
      </c>
    </row>
    <row r="2408" spans="1:2" x14ac:dyDescent="0.25">
      <c r="A2408" s="7">
        <v>20</v>
      </c>
      <c r="B2408" s="7">
        <v>41.27</v>
      </c>
    </row>
    <row r="2409" spans="1:2" x14ac:dyDescent="0.25">
      <c r="A2409" s="3">
        <v>108</v>
      </c>
      <c r="B2409" s="3">
        <v>49.77</v>
      </c>
    </row>
    <row r="2410" spans="1:2" x14ac:dyDescent="0.25">
      <c r="A2410" s="7">
        <v>50</v>
      </c>
      <c r="B2410" s="7">
        <v>17.97</v>
      </c>
    </row>
    <row r="2411" spans="1:2" x14ac:dyDescent="0.25">
      <c r="A2411" s="3">
        <v>91</v>
      </c>
      <c r="B2411" s="3">
        <v>18.18</v>
      </c>
    </row>
    <row r="2412" spans="1:2" x14ac:dyDescent="0.25">
      <c r="A2412" s="7">
        <v>105</v>
      </c>
      <c r="B2412" s="7">
        <v>23.91</v>
      </c>
    </row>
    <row r="2413" spans="1:2" x14ac:dyDescent="0.25">
      <c r="A2413" s="3">
        <v>44</v>
      </c>
      <c r="B2413" s="3">
        <v>55.04</v>
      </c>
    </row>
    <row r="2414" spans="1:2" x14ac:dyDescent="0.25">
      <c r="A2414" s="7">
        <v>36</v>
      </c>
      <c r="B2414" s="7">
        <v>23.16</v>
      </c>
    </row>
    <row r="2415" spans="1:2" x14ac:dyDescent="0.25">
      <c r="A2415" s="3">
        <v>19</v>
      </c>
      <c r="B2415" s="3">
        <v>38.869999999999997</v>
      </c>
    </row>
    <row r="2416" spans="1:2" x14ac:dyDescent="0.25">
      <c r="A2416" s="7">
        <v>20</v>
      </c>
      <c r="B2416" s="7">
        <v>32.79</v>
      </c>
    </row>
    <row r="2417" spans="1:2" x14ac:dyDescent="0.25">
      <c r="A2417" s="3">
        <v>105</v>
      </c>
      <c r="B2417" s="3">
        <v>19.920000000000002</v>
      </c>
    </row>
    <row r="2418" spans="1:2" x14ac:dyDescent="0.25">
      <c r="A2418" s="7">
        <v>92</v>
      </c>
      <c r="B2418" s="7">
        <v>43.03</v>
      </c>
    </row>
    <row r="2419" spans="1:2" x14ac:dyDescent="0.25">
      <c r="A2419" s="3">
        <v>110</v>
      </c>
      <c r="B2419" s="3">
        <v>12.79</v>
      </c>
    </row>
    <row r="2420" spans="1:2" x14ac:dyDescent="0.25">
      <c r="A2420" s="7">
        <v>76</v>
      </c>
      <c r="B2420" s="7">
        <v>55.61</v>
      </c>
    </row>
    <row r="2421" spans="1:2" x14ac:dyDescent="0.25">
      <c r="A2421" s="3">
        <v>46</v>
      </c>
      <c r="B2421" s="3">
        <v>8.9</v>
      </c>
    </row>
    <row r="2422" spans="1:2" x14ac:dyDescent="0.25">
      <c r="A2422" s="7">
        <v>94</v>
      </c>
      <c r="B2422" s="7">
        <v>6.15</v>
      </c>
    </row>
    <row r="2423" spans="1:2" x14ac:dyDescent="0.25">
      <c r="A2423" s="3">
        <v>114</v>
      </c>
      <c r="B2423" s="3">
        <v>2.86</v>
      </c>
    </row>
    <row r="2424" spans="1:2" x14ac:dyDescent="0.25">
      <c r="A2424" s="7">
        <v>59</v>
      </c>
      <c r="B2424" s="7">
        <v>58.13</v>
      </c>
    </row>
    <row r="2425" spans="1:2" x14ac:dyDescent="0.25">
      <c r="A2425" s="3">
        <v>22</v>
      </c>
      <c r="B2425" s="3">
        <v>44.16</v>
      </c>
    </row>
    <row r="2426" spans="1:2" x14ac:dyDescent="0.25">
      <c r="A2426" s="7">
        <v>93</v>
      </c>
      <c r="B2426" s="7">
        <v>17.079999999999998</v>
      </c>
    </row>
    <row r="2427" spans="1:2" x14ac:dyDescent="0.25">
      <c r="A2427" s="3">
        <v>41</v>
      </c>
      <c r="B2427" s="3">
        <v>34.42</v>
      </c>
    </row>
    <row r="2428" spans="1:2" x14ac:dyDescent="0.25">
      <c r="A2428" s="7">
        <v>66</v>
      </c>
      <c r="B2428" s="7">
        <v>36.869999999999997</v>
      </c>
    </row>
    <row r="2429" spans="1:2" x14ac:dyDescent="0.25">
      <c r="A2429" s="3">
        <v>51</v>
      </c>
      <c r="B2429" s="3">
        <v>13.63</v>
      </c>
    </row>
    <row r="2430" spans="1:2" x14ac:dyDescent="0.25">
      <c r="A2430" s="7">
        <v>55</v>
      </c>
      <c r="B2430" s="7">
        <v>55.29</v>
      </c>
    </row>
    <row r="2431" spans="1:2" x14ac:dyDescent="0.25">
      <c r="A2431" s="3">
        <v>97</v>
      </c>
      <c r="B2431" s="3">
        <v>18.45</v>
      </c>
    </row>
    <row r="2432" spans="1:2" x14ac:dyDescent="0.25">
      <c r="A2432" s="7">
        <v>39</v>
      </c>
      <c r="B2432" s="7">
        <v>34.57</v>
      </c>
    </row>
    <row r="2433" spans="1:2" x14ac:dyDescent="0.25">
      <c r="A2433" s="3">
        <v>34</v>
      </c>
      <c r="B2433" s="3">
        <v>51.29</v>
      </c>
    </row>
    <row r="2434" spans="1:2" x14ac:dyDescent="0.25">
      <c r="A2434" s="7">
        <v>23</v>
      </c>
      <c r="B2434" s="7">
        <v>2.06</v>
      </c>
    </row>
    <row r="2435" spans="1:2" x14ac:dyDescent="0.25">
      <c r="A2435" s="3">
        <v>71</v>
      </c>
      <c r="B2435" s="3">
        <v>51.68</v>
      </c>
    </row>
    <row r="2436" spans="1:2" x14ac:dyDescent="0.25">
      <c r="A2436" s="7">
        <v>53</v>
      </c>
      <c r="B2436" s="7">
        <v>59.29</v>
      </c>
    </row>
    <row r="2437" spans="1:2" x14ac:dyDescent="0.25">
      <c r="A2437" s="3">
        <v>69</v>
      </c>
      <c r="B2437" s="3">
        <v>34.67</v>
      </c>
    </row>
    <row r="2438" spans="1:2" x14ac:dyDescent="0.25">
      <c r="A2438" s="7">
        <v>87</v>
      </c>
      <c r="B2438" s="7">
        <v>52.45</v>
      </c>
    </row>
    <row r="2439" spans="1:2" x14ac:dyDescent="0.25">
      <c r="A2439" s="3">
        <v>71</v>
      </c>
      <c r="B2439" s="3">
        <v>18.649999999999999</v>
      </c>
    </row>
    <row r="2440" spans="1:2" x14ac:dyDescent="0.25">
      <c r="A2440" s="7">
        <v>80</v>
      </c>
      <c r="B2440" s="7">
        <v>24.91</v>
      </c>
    </row>
    <row r="2441" spans="1:2" x14ac:dyDescent="0.25">
      <c r="A2441" s="3">
        <v>107</v>
      </c>
      <c r="B2441" s="3">
        <v>45.92</v>
      </c>
    </row>
    <row r="2442" spans="1:2" x14ac:dyDescent="0.25">
      <c r="A2442" s="7">
        <v>67</v>
      </c>
      <c r="B2442" s="7">
        <v>14.57</v>
      </c>
    </row>
    <row r="2443" spans="1:2" x14ac:dyDescent="0.25">
      <c r="A2443" s="3">
        <v>29</v>
      </c>
      <c r="B2443" s="3">
        <v>22.69</v>
      </c>
    </row>
    <row r="2444" spans="1:2" x14ac:dyDescent="0.25">
      <c r="A2444" s="7">
        <v>74</v>
      </c>
      <c r="B2444" s="7">
        <v>28.71</v>
      </c>
    </row>
    <row r="2445" spans="1:2" x14ac:dyDescent="0.25">
      <c r="A2445" s="3">
        <v>71</v>
      </c>
      <c r="B2445" s="3">
        <v>48.44</v>
      </c>
    </row>
    <row r="2446" spans="1:2" x14ac:dyDescent="0.25">
      <c r="A2446" s="7">
        <v>27</v>
      </c>
      <c r="B2446" s="7">
        <v>45.93</v>
      </c>
    </row>
    <row r="2447" spans="1:2" x14ac:dyDescent="0.25">
      <c r="A2447" s="3">
        <v>73</v>
      </c>
      <c r="B2447" s="3">
        <v>18.760000000000002</v>
      </c>
    </row>
    <row r="2448" spans="1:2" x14ac:dyDescent="0.25">
      <c r="A2448" s="7">
        <v>63</v>
      </c>
      <c r="B2448" s="7">
        <v>3.05</v>
      </c>
    </row>
    <row r="2449" spans="1:2" x14ac:dyDescent="0.25">
      <c r="A2449" s="3">
        <v>75</v>
      </c>
      <c r="B2449" s="3">
        <v>9.23</v>
      </c>
    </row>
    <row r="2450" spans="1:2" x14ac:dyDescent="0.25">
      <c r="A2450" s="7">
        <v>48</v>
      </c>
      <c r="B2450" s="7">
        <v>34.72</v>
      </c>
    </row>
    <row r="2451" spans="1:2" x14ac:dyDescent="0.25">
      <c r="A2451" s="3">
        <v>87</v>
      </c>
      <c r="B2451" s="3">
        <v>23.16</v>
      </c>
    </row>
    <row r="2452" spans="1:2" x14ac:dyDescent="0.25">
      <c r="A2452" s="7">
        <v>22</v>
      </c>
      <c r="B2452" s="7">
        <v>29.52</v>
      </c>
    </row>
    <row r="2453" spans="1:2" x14ac:dyDescent="0.25">
      <c r="A2453" s="3">
        <v>53</v>
      </c>
      <c r="B2453" s="3">
        <v>41.83</v>
      </c>
    </row>
    <row r="2454" spans="1:2" x14ac:dyDescent="0.25">
      <c r="A2454" s="7">
        <v>16</v>
      </c>
      <c r="B2454" s="7">
        <v>22.92</v>
      </c>
    </row>
    <row r="2455" spans="1:2" x14ac:dyDescent="0.25">
      <c r="A2455" s="3">
        <v>24</v>
      </c>
      <c r="B2455" s="3">
        <v>39.299999999999997</v>
      </c>
    </row>
    <row r="2456" spans="1:2" x14ac:dyDescent="0.25">
      <c r="A2456" s="7">
        <v>50</v>
      </c>
      <c r="B2456" s="7">
        <v>12.4</v>
      </c>
    </row>
    <row r="2457" spans="1:2" x14ac:dyDescent="0.25">
      <c r="A2457" s="3">
        <v>28</v>
      </c>
      <c r="B2457" s="3">
        <v>34.520000000000003</v>
      </c>
    </row>
    <row r="2458" spans="1:2" x14ac:dyDescent="0.25">
      <c r="A2458" s="7">
        <v>18</v>
      </c>
      <c r="B2458" s="7">
        <v>18.670000000000002</v>
      </c>
    </row>
    <row r="2459" spans="1:2" x14ac:dyDescent="0.25">
      <c r="A2459" s="3">
        <v>31</v>
      </c>
      <c r="B2459" s="3">
        <v>35.229999999999997</v>
      </c>
    </row>
    <row r="2460" spans="1:2" x14ac:dyDescent="0.25">
      <c r="A2460" s="7">
        <v>80</v>
      </c>
      <c r="B2460" s="7">
        <v>52.72</v>
      </c>
    </row>
    <row r="2461" spans="1:2" x14ac:dyDescent="0.25">
      <c r="A2461" s="3">
        <v>94</v>
      </c>
      <c r="B2461" s="3">
        <v>39.86</v>
      </c>
    </row>
    <row r="2462" spans="1:2" x14ac:dyDescent="0.25">
      <c r="A2462" s="7">
        <v>45</v>
      </c>
      <c r="B2462" s="7">
        <v>13.53</v>
      </c>
    </row>
    <row r="2463" spans="1:2" x14ac:dyDescent="0.25">
      <c r="A2463" s="3">
        <v>44</v>
      </c>
      <c r="B2463" s="3">
        <v>48.46</v>
      </c>
    </row>
    <row r="2464" spans="1:2" x14ac:dyDescent="0.25">
      <c r="A2464" s="7">
        <v>55</v>
      </c>
      <c r="B2464" s="7">
        <v>13.07</v>
      </c>
    </row>
    <row r="2465" spans="1:2" x14ac:dyDescent="0.25">
      <c r="A2465" s="3">
        <v>110</v>
      </c>
      <c r="B2465" s="3">
        <v>47.79</v>
      </c>
    </row>
    <row r="2466" spans="1:2" x14ac:dyDescent="0.25">
      <c r="A2466" s="7">
        <v>63</v>
      </c>
      <c r="B2466" s="7">
        <v>35.5</v>
      </c>
    </row>
    <row r="2467" spans="1:2" x14ac:dyDescent="0.25">
      <c r="A2467" s="3">
        <v>46</v>
      </c>
      <c r="B2467" s="3">
        <v>19.62</v>
      </c>
    </row>
    <row r="2468" spans="1:2" x14ac:dyDescent="0.25">
      <c r="A2468" s="7">
        <v>22</v>
      </c>
      <c r="B2468" s="7">
        <v>37.04</v>
      </c>
    </row>
    <row r="2469" spans="1:2" x14ac:dyDescent="0.25">
      <c r="A2469" s="3">
        <v>53</v>
      </c>
      <c r="B2469" s="3">
        <v>24.6</v>
      </c>
    </row>
    <row r="2470" spans="1:2" x14ac:dyDescent="0.25">
      <c r="A2470" s="7">
        <v>115</v>
      </c>
      <c r="B2470" s="7">
        <v>34.08</v>
      </c>
    </row>
    <row r="2471" spans="1:2" x14ac:dyDescent="0.25">
      <c r="A2471" s="3">
        <v>77</v>
      </c>
      <c r="B2471" s="3">
        <v>32.82</v>
      </c>
    </row>
    <row r="2472" spans="1:2" x14ac:dyDescent="0.25">
      <c r="A2472" s="7">
        <v>112</v>
      </c>
      <c r="B2472" s="7">
        <v>39.409999999999997</v>
      </c>
    </row>
    <row r="2473" spans="1:2" x14ac:dyDescent="0.25">
      <c r="A2473" s="3">
        <v>60</v>
      </c>
      <c r="B2473" s="3">
        <v>38.86</v>
      </c>
    </row>
    <row r="2474" spans="1:2" x14ac:dyDescent="0.25">
      <c r="A2474" s="7">
        <v>34</v>
      </c>
      <c r="B2474" s="7">
        <v>47.99</v>
      </c>
    </row>
    <row r="2475" spans="1:2" x14ac:dyDescent="0.25">
      <c r="A2475" s="3">
        <v>39</v>
      </c>
      <c r="B2475" s="3">
        <v>8.5500000000000007</v>
      </c>
    </row>
    <row r="2476" spans="1:2" x14ac:dyDescent="0.25">
      <c r="A2476" s="7">
        <v>78</v>
      </c>
      <c r="B2476" s="7">
        <v>8.24</v>
      </c>
    </row>
    <row r="2477" spans="1:2" x14ac:dyDescent="0.25">
      <c r="A2477" s="3">
        <v>103</v>
      </c>
      <c r="B2477" s="3">
        <v>38.92</v>
      </c>
    </row>
    <row r="2478" spans="1:2" x14ac:dyDescent="0.25">
      <c r="A2478" s="7">
        <v>39</v>
      </c>
      <c r="B2478" s="7">
        <v>56.11</v>
      </c>
    </row>
    <row r="2479" spans="1:2" x14ac:dyDescent="0.25">
      <c r="A2479" s="3">
        <v>109</v>
      </c>
      <c r="B2479" s="3">
        <v>59.52</v>
      </c>
    </row>
    <row r="2480" spans="1:2" x14ac:dyDescent="0.25">
      <c r="A2480" s="7">
        <v>56</v>
      </c>
      <c r="B2480" s="7">
        <v>23.24</v>
      </c>
    </row>
    <row r="2481" spans="1:2" x14ac:dyDescent="0.25">
      <c r="A2481" s="3">
        <v>58</v>
      </c>
      <c r="B2481" s="3">
        <v>6.87</v>
      </c>
    </row>
    <row r="2482" spans="1:2" x14ac:dyDescent="0.25">
      <c r="A2482" s="7">
        <v>90</v>
      </c>
      <c r="B2482" s="7">
        <v>55.32</v>
      </c>
    </row>
    <row r="2483" spans="1:2" x14ac:dyDescent="0.25">
      <c r="A2483" s="3">
        <v>105</v>
      </c>
      <c r="B2483" s="3">
        <v>37.01</v>
      </c>
    </row>
    <row r="2484" spans="1:2" x14ac:dyDescent="0.25">
      <c r="A2484" s="7">
        <v>76</v>
      </c>
      <c r="B2484" s="7">
        <v>55.74</v>
      </c>
    </row>
    <row r="2485" spans="1:2" x14ac:dyDescent="0.25">
      <c r="A2485" s="3">
        <v>10</v>
      </c>
      <c r="B2485" s="3">
        <v>52.77</v>
      </c>
    </row>
    <row r="2486" spans="1:2" x14ac:dyDescent="0.25">
      <c r="A2486" s="7">
        <v>22</v>
      </c>
      <c r="B2486" s="7">
        <v>25.18</v>
      </c>
    </row>
    <row r="2487" spans="1:2" x14ac:dyDescent="0.25">
      <c r="A2487" s="3">
        <v>59</v>
      </c>
      <c r="B2487" s="3">
        <v>17.5</v>
      </c>
    </row>
    <row r="2488" spans="1:2" x14ac:dyDescent="0.25">
      <c r="A2488" s="7">
        <v>10</v>
      </c>
      <c r="B2488" s="7">
        <v>41.81</v>
      </c>
    </row>
    <row r="2489" spans="1:2" x14ac:dyDescent="0.25">
      <c r="A2489" s="3">
        <v>64</v>
      </c>
      <c r="B2489" s="3">
        <v>49.56</v>
      </c>
    </row>
    <row r="2490" spans="1:2" x14ac:dyDescent="0.25">
      <c r="A2490" s="7">
        <v>99</v>
      </c>
      <c r="B2490" s="7">
        <v>11.03</v>
      </c>
    </row>
    <row r="2491" spans="1:2" x14ac:dyDescent="0.25">
      <c r="A2491" s="3">
        <v>109</v>
      </c>
      <c r="B2491" s="3">
        <v>35.229999999999997</v>
      </c>
    </row>
    <row r="2492" spans="1:2" x14ac:dyDescent="0.25">
      <c r="A2492" s="7">
        <v>31</v>
      </c>
      <c r="B2492" s="7">
        <v>43.59</v>
      </c>
    </row>
    <row r="2493" spans="1:2" x14ac:dyDescent="0.25">
      <c r="A2493" s="3">
        <v>76</v>
      </c>
      <c r="B2493" s="3">
        <v>46.39</v>
      </c>
    </row>
    <row r="2494" spans="1:2" x14ac:dyDescent="0.25">
      <c r="A2494" s="7">
        <v>86</v>
      </c>
      <c r="B2494" s="7">
        <v>52.39</v>
      </c>
    </row>
    <row r="2495" spans="1:2" x14ac:dyDescent="0.25">
      <c r="A2495" s="3">
        <v>11</v>
      </c>
      <c r="B2495" s="3">
        <v>11.97</v>
      </c>
    </row>
    <row r="2496" spans="1:2" x14ac:dyDescent="0.25">
      <c r="A2496" s="7">
        <v>68</v>
      </c>
      <c r="B2496" s="7">
        <v>38.770000000000003</v>
      </c>
    </row>
    <row r="2497" spans="1:2" x14ac:dyDescent="0.25">
      <c r="A2497" s="3">
        <v>103</v>
      </c>
      <c r="B2497" s="3">
        <v>18.579999999999998</v>
      </c>
    </row>
    <row r="2498" spans="1:2" x14ac:dyDescent="0.25">
      <c r="A2498" s="7">
        <v>49</v>
      </c>
      <c r="B2498" s="7">
        <v>45.03</v>
      </c>
    </row>
    <row r="2499" spans="1:2" x14ac:dyDescent="0.25">
      <c r="A2499" s="3">
        <v>15</v>
      </c>
      <c r="B2499" s="3">
        <v>59.2</v>
      </c>
    </row>
    <row r="2500" spans="1:2" x14ac:dyDescent="0.25">
      <c r="A2500" s="7">
        <v>18</v>
      </c>
      <c r="B2500" s="7">
        <v>31.82</v>
      </c>
    </row>
    <row r="2501" spans="1:2" x14ac:dyDescent="0.25">
      <c r="A2501" s="3">
        <v>114</v>
      </c>
      <c r="B2501" s="3">
        <v>56.57</v>
      </c>
    </row>
    <row r="2502" spans="1:2" x14ac:dyDescent="0.25">
      <c r="A2502" s="7">
        <v>33</v>
      </c>
      <c r="B2502" s="7">
        <v>6.04</v>
      </c>
    </row>
    <row r="2503" spans="1:2" x14ac:dyDescent="0.25">
      <c r="A2503" s="3">
        <v>33</v>
      </c>
      <c r="B2503" s="3">
        <v>58.68</v>
      </c>
    </row>
    <row r="2504" spans="1:2" x14ac:dyDescent="0.25">
      <c r="A2504" s="7">
        <v>15</v>
      </c>
      <c r="B2504" s="7">
        <v>8.7100000000000009</v>
      </c>
    </row>
    <row r="2505" spans="1:2" x14ac:dyDescent="0.25">
      <c r="A2505" s="3">
        <v>64</v>
      </c>
      <c r="B2505" s="3">
        <v>19.09</v>
      </c>
    </row>
    <row r="2506" spans="1:2" x14ac:dyDescent="0.25">
      <c r="A2506" s="7">
        <v>35</v>
      </c>
      <c r="B2506" s="7">
        <v>27.55</v>
      </c>
    </row>
    <row r="2507" spans="1:2" x14ac:dyDescent="0.25">
      <c r="A2507" s="3">
        <v>19</v>
      </c>
      <c r="B2507" s="3">
        <v>19.38</v>
      </c>
    </row>
    <row r="2508" spans="1:2" x14ac:dyDescent="0.25">
      <c r="A2508" s="7">
        <v>51</v>
      </c>
      <c r="B2508" s="7">
        <v>26.11</v>
      </c>
    </row>
    <row r="2509" spans="1:2" x14ac:dyDescent="0.25">
      <c r="A2509" s="3">
        <v>116</v>
      </c>
      <c r="B2509" s="3">
        <v>13.82</v>
      </c>
    </row>
    <row r="2510" spans="1:2" x14ac:dyDescent="0.25">
      <c r="A2510" s="7">
        <v>41</v>
      </c>
      <c r="B2510" s="7">
        <v>8.59</v>
      </c>
    </row>
    <row r="2511" spans="1:2" x14ac:dyDescent="0.25">
      <c r="A2511" s="3">
        <v>103</v>
      </c>
      <c r="B2511" s="3">
        <v>15.6</v>
      </c>
    </row>
    <row r="2512" spans="1:2" x14ac:dyDescent="0.25">
      <c r="A2512" s="7">
        <v>20</v>
      </c>
      <c r="B2512" s="7">
        <v>50.74</v>
      </c>
    </row>
    <row r="2513" spans="1:2" x14ac:dyDescent="0.25">
      <c r="A2513" s="3">
        <v>99</v>
      </c>
      <c r="B2513" s="3">
        <v>30.8</v>
      </c>
    </row>
    <row r="2514" spans="1:2" x14ac:dyDescent="0.25">
      <c r="A2514" s="7">
        <v>81</v>
      </c>
      <c r="B2514" s="7">
        <v>13.59</v>
      </c>
    </row>
    <row r="2515" spans="1:2" x14ac:dyDescent="0.25">
      <c r="A2515" s="3">
        <v>55</v>
      </c>
      <c r="B2515" s="3">
        <v>2.77</v>
      </c>
    </row>
    <row r="2516" spans="1:2" x14ac:dyDescent="0.25">
      <c r="A2516" s="7">
        <v>36</v>
      </c>
      <c r="B2516" s="7">
        <v>47.35</v>
      </c>
    </row>
    <row r="2517" spans="1:2" x14ac:dyDescent="0.25">
      <c r="A2517" s="3">
        <v>92</v>
      </c>
      <c r="B2517" s="3">
        <v>39.57</v>
      </c>
    </row>
    <row r="2518" spans="1:2" x14ac:dyDescent="0.25">
      <c r="A2518" s="7">
        <v>119</v>
      </c>
      <c r="B2518" s="7">
        <v>44.33</v>
      </c>
    </row>
    <row r="2519" spans="1:2" x14ac:dyDescent="0.25">
      <c r="A2519" s="3">
        <v>112</v>
      </c>
      <c r="B2519" s="3">
        <v>40.01</v>
      </c>
    </row>
    <row r="2520" spans="1:2" x14ac:dyDescent="0.25">
      <c r="A2520" s="7">
        <v>50</v>
      </c>
      <c r="B2520" s="7">
        <v>33.53</v>
      </c>
    </row>
    <row r="2521" spans="1:2" x14ac:dyDescent="0.25">
      <c r="A2521" s="3">
        <v>17</v>
      </c>
      <c r="B2521" s="3">
        <v>45.17</v>
      </c>
    </row>
    <row r="2522" spans="1:2" x14ac:dyDescent="0.25">
      <c r="A2522" s="7">
        <v>34</v>
      </c>
      <c r="B2522" s="7">
        <v>59.43</v>
      </c>
    </row>
    <row r="2523" spans="1:2" x14ac:dyDescent="0.25">
      <c r="A2523" s="3">
        <v>112</v>
      </c>
      <c r="B2523" s="3">
        <v>36.08</v>
      </c>
    </row>
    <row r="2524" spans="1:2" x14ac:dyDescent="0.25">
      <c r="A2524" s="7">
        <v>90</v>
      </c>
      <c r="B2524" s="7">
        <v>8.0500000000000007</v>
      </c>
    </row>
    <row r="2525" spans="1:2" x14ac:dyDescent="0.25">
      <c r="A2525" s="3">
        <v>112</v>
      </c>
      <c r="B2525" s="3">
        <v>43.53</v>
      </c>
    </row>
    <row r="2526" spans="1:2" x14ac:dyDescent="0.25">
      <c r="A2526" s="7">
        <v>48</v>
      </c>
      <c r="B2526" s="7">
        <v>7.08</v>
      </c>
    </row>
    <row r="2527" spans="1:2" x14ac:dyDescent="0.25">
      <c r="A2527" s="3">
        <v>49</v>
      </c>
      <c r="B2527" s="3">
        <v>32.549999999999997</v>
      </c>
    </row>
    <row r="2528" spans="1:2" x14ac:dyDescent="0.25">
      <c r="A2528" s="7">
        <v>111</v>
      </c>
      <c r="B2528" s="7">
        <v>6.15</v>
      </c>
    </row>
    <row r="2529" spans="1:2" x14ac:dyDescent="0.25">
      <c r="A2529" s="3">
        <v>82</v>
      </c>
      <c r="B2529" s="3">
        <v>30.09</v>
      </c>
    </row>
    <row r="2530" spans="1:2" x14ac:dyDescent="0.25">
      <c r="A2530" s="7">
        <v>28</v>
      </c>
      <c r="B2530" s="7">
        <v>32.549999999999997</v>
      </c>
    </row>
    <row r="2531" spans="1:2" x14ac:dyDescent="0.25">
      <c r="A2531" s="3">
        <v>42</v>
      </c>
      <c r="B2531" s="3">
        <v>29.38</v>
      </c>
    </row>
    <row r="2532" spans="1:2" x14ac:dyDescent="0.25">
      <c r="A2532" s="7">
        <v>83</v>
      </c>
      <c r="B2532" s="7">
        <v>35.54</v>
      </c>
    </row>
    <row r="2533" spans="1:2" x14ac:dyDescent="0.25">
      <c r="A2533" s="3">
        <v>86</v>
      </c>
      <c r="B2533" s="3">
        <v>15.43</v>
      </c>
    </row>
    <row r="2534" spans="1:2" x14ac:dyDescent="0.25">
      <c r="A2534" s="7">
        <v>20</v>
      </c>
      <c r="B2534" s="7">
        <v>19.84</v>
      </c>
    </row>
    <row r="2535" spans="1:2" x14ac:dyDescent="0.25">
      <c r="A2535" s="3">
        <v>63</v>
      </c>
      <c r="B2535" s="3">
        <v>22.21</v>
      </c>
    </row>
    <row r="2536" spans="1:2" x14ac:dyDescent="0.25">
      <c r="A2536" s="7">
        <v>65</v>
      </c>
      <c r="B2536" s="7">
        <v>36.35</v>
      </c>
    </row>
    <row r="2537" spans="1:2" x14ac:dyDescent="0.25">
      <c r="A2537" s="3">
        <v>68</v>
      </c>
      <c r="B2537" s="3">
        <v>38.17</v>
      </c>
    </row>
    <row r="2538" spans="1:2" x14ac:dyDescent="0.25">
      <c r="A2538" s="7">
        <v>74</v>
      </c>
      <c r="B2538" s="7">
        <v>16.5</v>
      </c>
    </row>
    <row r="2539" spans="1:2" x14ac:dyDescent="0.25">
      <c r="A2539" s="3">
        <v>71</v>
      </c>
      <c r="B2539" s="3">
        <v>44.38</v>
      </c>
    </row>
    <row r="2540" spans="1:2" x14ac:dyDescent="0.25">
      <c r="A2540" s="7">
        <v>56</v>
      </c>
      <c r="B2540" s="7">
        <v>41.95</v>
      </c>
    </row>
    <row r="2541" spans="1:2" x14ac:dyDescent="0.25">
      <c r="A2541" s="3">
        <v>103</v>
      </c>
      <c r="B2541" s="3">
        <v>8.76</v>
      </c>
    </row>
    <row r="2542" spans="1:2" x14ac:dyDescent="0.25">
      <c r="A2542" s="7">
        <v>66</v>
      </c>
      <c r="B2542" s="7">
        <v>57.71</v>
      </c>
    </row>
    <row r="2543" spans="1:2" x14ac:dyDescent="0.25">
      <c r="A2543" s="3">
        <v>113</v>
      </c>
      <c r="B2543" s="3">
        <v>32.49</v>
      </c>
    </row>
    <row r="2544" spans="1:2" x14ac:dyDescent="0.25">
      <c r="A2544" s="7">
        <v>31</v>
      </c>
      <c r="B2544" s="7">
        <v>41.1</v>
      </c>
    </row>
    <row r="2545" spans="1:2" x14ac:dyDescent="0.25">
      <c r="A2545" s="3">
        <v>31</v>
      </c>
      <c r="B2545" s="3">
        <v>47.31</v>
      </c>
    </row>
    <row r="2546" spans="1:2" x14ac:dyDescent="0.25">
      <c r="A2546" s="7">
        <v>15</v>
      </c>
      <c r="B2546" s="7">
        <v>59.16</v>
      </c>
    </row>
    <row r="2547" spans="1:2" x14ac:dyDescent="0.25">
      <c r="A2547" s="3">
        <v>36</v>
      </c>
      <c r="B2547" s="3">
        <v>8.3699999999999992</v>
      </c>
    </row>
    <row r="2548" spans="1:2" x14ac:dyDescent="0.25">
      <c r="A2548" s="7">
        <v>22</v>
      </c>
      <c r="B2548" s="7">
        <v>22.66</v>
      </c>
    </row>
    <row r="2549" spans="1:2" x14ac:dyDescent="0.25">
      <c r="A2549" s="3">
        <v>68</v>
      </c>
      <c r="B2549" s="3">
        <v>39.24</v>
      </c>
    </row>
    <row r="2550" spans="1:2" x14ac:dyDescent="0.25">
      <c r="A2550" s="7">
        <v>71</v>
      </c>
      <c r="B2550" s="7">
        <v>27.02</v>
      </c>
    </row>
    <row r="2551" spans="1:2" x14ac:dyDescent="0.25">
      <c r="A2551" s="3">
        <v>19</v>
      </c>
      <c r="B2551" s="3">
        <v>24.46</v>
      </c>
    </row>
    <row r="2552" spans="1:2" x14ac:dyDescent="0.25">
      <c r="A2552" s="7">
        <v>25</v>
      </c>
      <c r="B2552" s="7">
        <v>58.73</v>
      </c>
    </row>
    <row r="2553" spans="1:2" x14ac:dyDescent="0.25">
      <c r="A2553" s="3">
        <v>96</v>
      </c>
      <c r="B2553" s="3">
        <v>15.57</v>
      </c>
    </row>
    <row r="2554" spans="1:2" x14ac:dyDescent="0.25">
      <c r="A2554" s="7">
        <v>13</v>
      </c>
      <c r="B2554" s="7">
        <v>36.950000000000003</v>
      </c>
    </row>
    <row r="2555" spans="1:2" x14ac:dyDescent="0.25">
      <c r="A2555" s="3">
        <v>53</v>
      </c>
      <c r="B2555" s="3">
        <v>22.76</v>
      </c>
    </row>
    <row r="2556" spans="1:2" x14ac:dyDescent="0.25">
      <c r="A2556" s="7">
        <v>28</v>
      </c>
      <c r="B2556" s="7">
        <v>33.46</v>
      </c>
    </row>
    <row r="2557" spans="1:2" x14ac:dyDescent="0.25">
      <c r="A2557" s="3">
        <v>78</v>
      </c>
      <c r="B2557" s="3">
        <v>34.69</v>
      </c>
    </row>
    <row r="2558" spans="1:2" x14ac:dyDescent="0.25">
      <c r="A2558" s="7">
        <v>91</v>
      </c>
      <c r="B2558" s="7">
        <v>18.87</v>
      </c>
    </row>
    <row r="2559" spans="1:2" x14ac:dyDescent="0.25">
      <c r="A2559" s="3">
        <v>63</v>
      </c>
      <c r="B2559" s="3">
        <v>2.4500000000000002</v>
      </c>
    </row>
    <row r="2560" spans="1:2" x14ac:dyDescent="0.25">
      <c r="A2560" s="7">
        <v>49</v>
      </c>
      <c r="B2560" s="7">
        <v>52.46</v>
      </c>
    </row>
    <row r="2561" spans="1:2" x14ac:dyDescent="0.25">
      <c r="A2561" s="3">
        <v>85</v>
      </c>
      <c r="B2561" s="3">
        <v>49.73</v>
      </c>
    </row>
    <row r="2562" spans="1:2" x14ac:dyDescent="0.25">
      <c r="A2562" s="7">
        <v>58</v>
      </c>
      <c r="B2562" s="7">
        <v>56.33</v>
      </c>
    </row>
    <row r="2563" spans="1:2" x14ac:dyDescent="0.25">
      <c r="A2563" s="3">
        <v>63</v>
      </c>
      <c r="B2563" s="3">
        <v>4.18</v>
      </c>
    </row>
    <row r="2564" spans="1:2" x14ac:dyDescent="0.25">
      <c r="A2564" s="7">
        <v>26</v>
      </c>
      <c r="B2564" s="7">
        <v>17.010000000000002</v>
      </c>
    </row>
    <row r="2565" spans="1:2" x14ac:dyDescent="0.25">
      <c r="A2565" s="3">
        <v>61</v>
      </c>
      <c r="B2565" s="3">
        <v>45.59</v>
      </c>
    </row>
    <row r="2566" spans="1:2" x14ac:dyDescent="0.25">
      <c r="A2566" s="7">
        <v>117</v>
      </c>
      <c r="B2566" s="7">
        <v>35.51</v>
      </c>
    </row>
    <row r="2567" spans="1:2" x14ac:dyDescent="0.25">
      <c r="A2567" s="3">
        <v>35</v>
      </c>
      <c r="B2567" s="3">
        <v>13.09</v>
      </c>
    </row>
    <row r="2568" spans="1:2" x14ac:dyDescent="0.25">
      <c r="A2568" s="7">
        <v>75</v>
      </c>
      <c r="B2568" s="7">
        <v>4.08</v>
      </c>
    </row>
    <row r="2569" spans="1:2" x14ac:dyDescent="0.25">
      <c r="A2569" s="3">
        <v>40</v>
      </c>
      <c r="B2569" s="3">
        <v>37.729999999999997</v>
      </c>
    </row>
    <row r="2570" spans="1:2" x14ac:dyDescent="0.25">
      <c r="A2570" s="7">
        <v>109</v>
      </c>
      <c r="B2570" s="7">
        <v>46.97</v>
      </c>
    </row>
    <row r="2571" spans="1:2" x14ac:dyDescent="0.25">
      <c r="A2571" s="3">
        <v>30</v>
      </c>
      <c r="B2571" s="3">
        <v>29.02</v>
      </c>
    </row>
    <row r="2572" spans="1:2" x14ac:dyDescent="0.25">
      <c r="A2572" s="7">
        <v>27</v>
      </c>
      <c r="B2572" s="7">
        <v>16.170000000000002</v>
      </c>
    </row>
    <row r="2573" spans="1:2" x14ac:dyDescent="0.25">
      <c r="A2573" s="3">
        <v>58</v>
      </c>
      <c r="B2573" s="3">
        <v>40.86</v>
      </c>
    </row>
    <row r="2574" spans="1:2" x14ac:dyDescent="0.25">
      <c r="A2574" s="7">
        <v>104</v>
      </c>
      <c r="B2574" s="7">
        <v>41.86</v>
      </c>
    </row>
    <row r="2575" spans="1:2" x14ac:dyDescent="0.25">
      <c r="A2575" s="3">
        <v>67</v>
      </c>
      <c r="B2575" s="3">
        <v>38.04</v>
      </c>
    </row>
    <row r="2576" spans="1:2" x14ac:dyDescent="0.25">
      <c r="A2576" s="7">
        <v>49</v>
      </c>
      <c r="B2576" s="7">
        <v>34.200000000000003</v>
      </c>
    </row>
    <row r="2577" spans="1:2" x14ac:dyDescent="0.25">
      <c r="A2577" s="3">
        <v>112</v>
      </c>
      <c r="B2577" s="3">
        <v>2.5499999999999998</v>
      </c>
    </row>
    <row r="2578" spans="1:2" x14ac:dyDescent="0.25">
      <c r="A2578" s="7">
        <v>79</v>
      </c>
      <c r="B2578" s="7">
        <v>5.0999999999999996</v>
      </c>
    </row>
    <row r="2579" spans="1:2" x14ac:dyDescent="0.25">
      <c r="A2579" s="3">
        <v>11</v>
      </c>
      <c r="B2579" s="3">
        <v>51.06</v>
      </c>
    </row>
    <row r="2580" spans="1:2" x14ac:dyDescent="0.25">
      <c r="A2580" s="7">
        <v>118</v>
      </c>
      <c r="B2580" s="7">
        <v>21.14</v>
      </c>
    </row>
    <row r="2581" spans="1:2" x14ac:dyDescent="0.25">
      <c r="A2581" s="3">
        <v>51</v>
      </c>
      <c r="B2581" s="3">
        <v>54.29</v>
      </c>
    </row>
    <row r="2582" spans="1:2" x14ac:dyDescent="0.25">
      <c r="A2582" s="7">
        <v>108</v>
      </c>
      <c r="B2582" s="7">
        <v>5.39</v>
      </c>
    </row>
    <row r="2583" spans="1:2" x14ac:dyDescent="0.25">
      <c r="A2583" s="3">
        <v>66</v>
      </c>
      <c r="B2583" s="3">
        <v>2.2599999999999998</v>
      </c>
    </row>
    <row r="2584" spans="1:2" x14ac:dyDescent="0.25">
      <c r="A2584" s="7">
        <v>17</v>
      </c>
      <c r="B2584" s="7">
        <v>7.58</v>
      </c>
    </row>
    <row r="2585" spans="1:2" x14ac:dyDescent="0.25">
      <c r="A2585" s="3">
        <v>109</v>
      </c>
      <c r="B2585" s="3">
        <v>50.78</v>
      </c>
    </row>
    <row r="2586" spans="1:2" x14ac:dyDescent="0.25">
      <c r="A2586" s="7">
        <v>36</v>
      </c>
      <c r="B2586" s="7">
        <v>33.630000000000003</v>
      </c>
    </row>
    <row r="2587" spans="1:2" x14ac:dyDescent="0.25">
      <c r="A2587" s="3">
        <v>58</v>
      </c>
      <c r="B2587" s="3">
        <v>24.78</v>
      </c>
    </row>
    <row r="2588" spans="1:2" x14ac:dyDescent="0.25">
      <c r="A2588" s="7">
        <v>77</v>
      </c>
      <c r="B2588" s="7">
        <v>13.41</v>
      </c>
    </row>
    <row r="2589" spans="1:2" x14ac:dyDescent="0.25">
      <c r="A2589" s="3">
        <v>29</v>
      </c>
      <c r="B2589" s="3">
        <v>6.74</v>
      </c>
    </row>
    <row r="2590" spans="1:2" x14ac:dyDescent="0.25">
      <c r="A2590" s="7">
        <v>109</v>
      </c>
      <c r="B2590" s="7">
        <v>15.51</v>
      </c>
    </row>
    <row r="2591" spans="1:2" x14ac:dyDescent="0.25">
      <c r="A2591" s="3">
        <v>97</v>
      </c>
      <c r="B2591" s="3">
        <v>58.18</v>
      </c>
    </row>
    <row r="2592" spans="1:2" x14ac:dyDescent="0.25">
      <c r="A2592" s="7">
        <v>80</v>
      </c>
      <c r="B2592" s="7">
        <v>23.58</v>
      </c>
    </row>
    <row r="2593" spans="1:2" x14ac:dyDescent="0.25">
      <c r="A2593" s="3">
        <v>81</v>
      </c>
      <c r="B2593" s="3">
        <v>56.28</v>
      </c>
    </row>
    <row r="2594" spans="1:2" x14ac:dyDescent="0.25">
      <c r="A2594" s="7">
        <v>53</v>
      </c>
      <c r="B2594" s="7">
        <v>21.42</v>
      </c>
    </row>
    <row r="2595" spans="1:2" x14ac:dyDescent="0.25">
      <c r="A2595" s="3">
        <v>109</v>
      </c>
      <c r="B2595" s="3">
        <v>57.8</v>
      </c>
    </row>
    <row r="2596" spans="1:2" x14ac:dyDescent="0.25">
      <c r="A2596" s="7">
        <v>38</v>
      </c>
      <c r="B2596" s="7">
        <v>44.43</v>
      </c>
    </row>
    <row r="2597" spans="1:2" x14ac:dyDescent="0.25">
      <c r="A2597" s="3">
        <v>24</v>
      </c>
      <c r="B2597" s="3">
        <v>17.190000000000001</v>
      </c>
    </row>
    <row r="2598" spans="1:2" x14ac:dyDescent="0.25">
      <c r="A2598" s="7">
        <v>31</v>
      </c>
      <c r="B2598" s="7">
        <v>27.19</v>
      </c>
    </row>
    <row r="2599" spans="1:2" x14ac:dyDescent="0.25">
      <c r="A2599" s="3">
        <v>107</v>
      </c>
      <c r="B2599" s="3">
        <v>6.61</v>
      </c>
    </row>
    <row r="2600" spans="1:2" x14ac:dyDescent="0.25">
      <c r="A2600" s="7">
        <v>70</v>
      </c>
      <c r="B2600" s="7">
        <v>24.02</v>
      </c>
    </row>
    <row r="2601" spans="1:2" x14ac:dyDescent="0.25">
      <c r="A2601" s="3">
        <v>108</v>
      </c>
      <c r="B2601" s="3">
        <v>37.270000000000003</v>
      </c>
    </row>
    <row r="2602" spans="1:2" x14ac:dyDescent="0.25">
      <c r="A2602" s="7">
        <v>59</v>
      </c>
      <c r="B2602" s="7">
        <v>18.670000000000002</v>
      </c>
    </row>
    <row r="2603" spans="1:2" x14ac:dyDescent="0.25">
      <c r="A2603" s="3">
        <v>52</v>
      </c>
      <c r="B2603" s="3">
        <v>57.75</v>
      </c>
    </row>
    <row r="2604" spans="1:2" x14ac:dyDescent="0.25">
      <c r="A2604" s="7">
        <v>63</v>
      </c>
      <c r="B2604" s="7">
        <v>24.27</v>
      </c>
    </row>
    <row r="2605" spans="1:2" x14ac:dyDescent="0.25">
      <c r="A2605" s="3">
        <v>57</v>
      </c>
      <c r="B2605" s="3">
        <v>9.5</v>
      </c>
    </row>
    <row r="2606" spans="1:2" x14ac:dyDescent="0.25">
      <c r="A2606" s="7">
        <v>84</v>
      </c>
      <c r="B2606" s="7">
        <v>9.73</v>
      </c>
    </row>
    <row r="2607" spans="1:2" x14ac:dyDescent="0.25">
      <c r="A2607" s="3">
        <v>23</v>
      </c>
      <c r="B2607" s="3">
        <v>17.64</v>
      </c>
    </row>
    <row r="2608" spans="1:2" x14ac:dyDescent="0.25">
      <c r="A2608" s="7">
        <v>41</v>
      </c>
      <c r="B2608" s="7">
        <v>41.1</v>
      </c>
    </row>
    <row r="2609" spans="1:2" x14ac:dyDescent="0.25">
      <c r="A2609" s="3">
        <v>30</v>
      </c>
      <c r="B2609" s="3">
        <v>41.22</v>
      </c>
    </row>
    <row r="2610" spans="1:2" x14ac:dyDescent="0.25">
      <c r="A2610" s="7">
        <v>108</v>
      </c>
      <c r="B2610" s="7">
        <v>46.92</v>
      </c>
    </row>
    <row r="2611" spans="1:2" x14ac:dyDescent="0.25">
      <c r="A2611" s="3">
        <v>58</v>
      </c>
      <c r="B2611" s="3">
        <v>51.59</v>
      </c>
    </row>
    <row r="2612" spans="1:2" x14ac:dyDescent="0.25">
      <c r="A2612" s="7">
        <v>105</v>
      </c>
      <c r="B2612" s="7">
        <v>55.65</v>
      </c>
    </row>
    <row r="2613" spans="1:2" x14ac:dyDescent="0.25">
      <c r="A2613" s="3">
        <v>20</v>
      </c>
      <c r="B2613" s="3">
        <v>41.61</v>
      </c>
    </row>
    <row r="2614" spans="1:2" x14ac:dyDescent="0.25">
      <c r="A2614" s="7">
        <v>21</v>
      </c>
      <c r="B2614" s="7">
        <v>9.7200000000000006</v>
      </c>
    </row>
    <row r="2615" spans="1:2" x14ac:dyDescent="0.25">
      <c r="A2615" s="3">
        <v>77</v>
      </c>
      <c r="B2615" s="3">
        <v>32.35</v>
      </c>
    </row>
    <row r="2616" spans="1:2" x14ac:dyDescent="0.25">
      <c r="A2616" s="7">
        <v>50</v>
      </c>
      <c r="B2616" s="7">
        <v>38.409999999999997</v>
      </c>
    </row>
    <row r="2617" spans="1:2" x14ac:dyDescent="0.25">
      <c r="A2617" s="3">
        <v>54</v>
      </c>
      <c r="B2617" s="3">
        <v>28.38</v>
      </c>
    </row>
    <row r="2618" spans="1:2" x14ac:dyDescent="0.25">
      <c r="A2618" s="7">
        <v>51</v>
      </c>
      <c r="B2618" s="7">
        <v>32.340000000000003</v>
      </c>
    </row>
    <row r="2619" spans="1:2" x14ac:dyDescent="0.25">
      <c r="A2619" s="3">
        <v>37</v>
      </c>
      <c r="B2619" s="3">
        <v>20.079999999999998</v>
      </c>
    </row>
    <row r="2620" spans="1:2" x14ac:dyDescent="0.25">
      <c r="A2620" s="7">
        <v>78</v>
      </c>
      <c r="B2620" s="7">
        <v>54.03</v>
      </c>
    </row>
    <row r="2621" spans="1:2" x14ac:dyDescent="0.25">
      <c r="A2621" s="3">
        <v>42</v>
      </c>
      <c r="B2621" s="3">
        <v>44.13</v>
      </c>
    </row>
    <row r="2622" spans="1:2" x14ac:dyDescent="0.25">
      <c r="A2622" s="7">
        <v>30</v>
      </c>
      <c r="B2622" s="7">
        <v>26.02</v>
      </c>
    </row>
    <row r="2623" spans="1:2" x14ac:dyDescent="0.25">
      <c r="A2623" s="3">
        <v>110</v>
      </c>
      <c r="B2623" s="3">
        <v>19.02</v>
      </c>
    </row>
    <row r="2624" spans="1:2" x14ac:dyDescent="0.25">
      <c r="A2624" s="7">
        <v>39</v>
      </c>
      <c r="B2624" s="7">
        <v>34.14</v>
      </c>
    </row>
    <row r="2625" spans="1:2" x14ac:dyDescent="0.25">
      <c r="A2625" s="3">
        <v>33</v>
      </c>
      <c r="B2625" s="3">
        <v>58.2</v>
      </c>
    </row>
    <row r="2626" spans="1:2" x14ac:dyDescent="0.25">
      <c r="A2626" s="7">
        <v>109</v>
      </c>
      <c r="B2626" s="7">
        <v>6.04</v>
      </c>
    </row>
    <row r="2627" spans="1:2" x14ac:dyDescent="0.25">
      <c r="A2627" s="3">
        <v>90</v>
      </c>
      <c r="B2627" s="3">
        <v>28.4</v>
      </c>
    </row>
    <row r="2628" spans="1:2" x14ac:dyDescent="0.25">
      <c r="A2628" s="7">
        <v>63</v>
      </c>
      <c r="B2628" s="7">
        <v>11.48</v>
      </c>
    </row>
    <row r="2629" spans="1:2" x14ac:dyDescent="0.25">
      <c r="A2629" s="3">
        <v>46</v>
      </c>
      <c r="B2629" s="3">
        <v>14.42</v>
      </c>
    </row>
    <row r="2630" spans="1:2" x14ac:dyDescent="0.25">
      <c r="A2630" s="7">
        <v>24</v>
      </c>
      <c r="B2630" s="7">
        <v>50.02</v>
      </c>
    </row>
    <row r="2631" spans="1:2" x14ac:dyDescent="0.25">
      <c r="A2631" s="3">
        <v>112</v>
      </c>
      <c r="B2631" s="3">
        <v>52.37</v>
      </c>
    </row>
    <row r="2632" spans="1:2" x14ac:dyDescent="0.25">
      <c r="A2632" s="7">
        <v>36</v>
      </c>
      <c r="B2632" s="7">
        <v>5.38</v>
      </c>
    </row>
    <row r="2633" spans="1:2" x14ac:dyDescent="0.25">
      <c r="A2633" s="3">
        <v>81</v>
      </c>
      <c r="B2633" s="3">
        <v>11.25</v>
      </c>
    </row>
    <row r="2634" spans="1:2" x14ac:dyDescent="0.25">
      <c r="A2634" s="7">
        <v>12</v>
      </c>
      <c r="B2634" s="7">
        <v>44.1</v>
      </c>
    </row>
    <row r="2635" spans="1:2" x14ac:dyDescent="0.25">
      <c r="A2635" s="3">
        <v>42</v>
      </c>
      <c r="B2635" s="3">
        <v>4.2699999999999996</v>
      </c>
    </row>
    <row r="2636" spans="1:2" x14ac:dyDescent="0.25">
      <c r="A2636" s="7">
        <v>102</v>
      </c>
      <c r="B2636" s="7">
        <v>50.24</v>
      </c>
    </row>
    <row r="2637" spans="1:2" x14ac:dyDescent="0.25">
      <c r="A2637" s="3">
        <v>29</v>
      </c>
      <c r="B2637" s="3">
        <v>43.04</v>
      </c>
    </row>
    <row r="2638" spans="1:2" x14ac:dyDescent="0.25">
      <c r="A2638" s="7">
        <v>21</v>
      </c>
      <c r="B2638" s="7">
        <v>26.24</v>
      </c>
    </row>
    <row r="2639" spans="1:2" x14ac:dyDescent="0.25">
      <c r="A2639" s="3">
        <v>77</v>
      </c>
      <c r="B2639" s="3">
        <v>40.5</v>
      </c>
    </row>
    <row r="2640" spans="1:2" x14ac:dyDescent="0.25">
      <c r="A2640" s="7">
        <v>33</v>
      </c>
      <c r="B2640" s="7">
        <v>51.88</v>
      </c>
    </row>
    <row r="2641" spans="1:2" x14ac:dyDescent="0.25">
      <c r="A2641" s="3">
        <v>14</v>
      </c>
      <c r="B2641" s="3">
        <v>5.09</v>
      </c>
    </row>
    <row r="2642" spans="1:2" x14ac:dyDescent="0.25">
      <c r="A2642" s="7">
        <v>37</v>
      </c>
      <c r="B2642" s="7">
        <v>20.79</v>
      </c>
    </row>
    <row r="2643" spans="1:2" x14ac:dyDescent="0.25">
      <c r="A2643" s="3">
        <v>96</v>
      </c>
      <c r="B2643" s="3">
        <v>12.87</v>
      </c>
    </row>
    <row r="2644" spans="1:2" x14ac:dyDescent="0.25">
      <c r="A2644" s="7">
        <v>44</v>
      </c>
      <c r="B2644" s="7">
        <v>9.2100000000000009</v>
      </c>
    </row>
    <row r="2645" spans="1:2" x14ac:dyDescent="0.25">
      <c r="A2645" s="3">
        <v>97</v>
      </c>
      <c r="B2645" s="3">
        <v>21.24</v>
      </c>
    </row>
    <row r="2646" spans="1:2" x14ac:dyDescent="0.25">
      <c r="A2646" s="7">
        <v>42</v>
      </c>
      <c r="B2646" s="7">
        <v>55.05</v>
      </c>
    </row>
    <row r="2647" spans="1:2" x14ac:dyDescent="0.25">
      <c r="A2647" s="3">
        <v>108</v>
      </c>
      <c r="B2647" s="3">
        <v>54.38</v>
      </c>
    </row>
    <row r="2648" spans="1:2" x14ac:dyDescent="0.25">
      <c r="A2648" s="7">
        <v>66</v>
      </c>
      <c r="B2648" s="7">
        <v>28.87</v>
      </c>
    </row>
    <row r="2649" spans="1:2" x14ac:dyDescent="0.25">
      <c r="A2649" s="3">
        <v>44</v>
      </c>
      <c r="B2649" s="3">
        <v>57.14</v>
      </c>
    </row>
    <row r="2650" spans="1:2" x14ac:dyDescent="0.25">
      <c r="A2650" s="7">
        <v>110</v>
      </c>
      <c r="B2650" s="7">
        <v>15.08</v>
      </c>
    </row>
    <row r="2651" spans="1:2" x14ac:dyDescent="0.25">
      <c r="A2651" s="3">
        <v>59</v>
      </c>
      <c r="B2651" s="3">
        <v>15.18</v>
      </c>
    </row>
    <row r="2652" spans="1:2" x14ac:dyDescent="0.25">
      <c r="A2652" s="7">
        <v>108</v>
      </c>
      <c r="B2652" s="7">
        <v>12.16</v>
      </c>
    </row>
    <row r="2653" spans="1:2" x14ac:dyDescent="0.25">
      <c r="A2653" s="3">
        <v>19</v>
      </c>
      <c r="B2653" s="3">
        <v>34.08</v>
      </c>
    </row>
    <row r="2654" spans="1:2" x14ac:dyDescent="0.25">
      <c r="A2654" s="7">
        <v>27</v>
      </c>
      <c r="B2654" s="7">
        <v>55.76</v>
      </c>
    </row>
    <row r="2655" spans="1:2" x14ac:dyDescent="0.25">
      <c r="A2655" s="3">
        <v>43</v>
      </c>
      <c r="B2655" s="3">
        <v>7.77</v>
      </c>
    </row>
    <row r="2656" spans="1:2" x14ac:dyDescent="0.25">
      <c r="A2656" s="7">
        <v>112</v>
      </c>
      <c r="B2656" s="7">
        <v>36.619999999999997</v>
      </c>
    </row>
    <row r="2657" spans="1:2" x14ac:dyDescent="0.25">
      <c r="A2657" s="3">
        <v>97</v>
      </c>
      <c r="B2657" s="3">
        <v>20.89</v>
      </c>
    </row>
    <row r="2658" spans="1:2" x14ac:dyDescent="0.25">
      <c r="A2658" s="7">
        <v>69</v>
      </c>
      <c r="B2658" s="7">
        <v>34.299999999999997</v>
      </c>
    </row>
    <row r="2659" spans="1:2" x14ac:dyDescent="0.25">
      <c r="A2659" s="3">
        <v>65</v>
      </c>
      <c r="B2659" s="3">
        <v>42.02</v>
      </c>
    </row>
    <row r="2660" spans="1:2" x14ac:dyDescent="0.25">
      <c r="A2660" s="7">
        <v>56</v>
      </c>
      <c r="B2660" s="7">
        <v>3.02</v>
      </c>
    </row>
    <row r="2661" spans="1:2" x14ac:dyDescent="0.25">
      <c r="A2661" s="3">
        <v>72</v>
      </c>
      <c r="B2661" s="3">
        <v>21.41</v>
      </c>
    </row>
    <row r="2662" spans="1:2" x14ac:dyDescent="0.25">
      <c r="A2662" s="7">
        <v>79</v>
      </c>
      <c r="B2662" s="7">
        <v>29.72</v>
      </c>
    </row>
    <row r="2663" spans="1:2" x14ac:dyDescent="0.25">
      <c r="A2663" s="3">
        <v>88</v>
      </c>
      <c r="B2663" s="3">
        <v>48.1</v>
      </c>
    </row>
    <row r="2664" spans="1:2" x14ac:dyDescent="0.25">
      <c r="A2664" s="7">
        <v>89</v>
      </c>
      <c r="B2664" s="7">
        <v>4.5</v>
      </c>
    </row>
    <row r="2665" spans="1:2" x14ac:dyDescent="0.25">
      <c r="A2665" s="3">
        <v>25</v>
      </c>
      <c r="B2665" s="3">
        <v>30.42</v>
      </c>
    </row>
    <row r="2666" spans="1:2" x14ac:dyDescent="0.25">
      <c r="A2666" s="7">
        <v>53</v>
      </c>
      <c r="B2666" s="7">
        <v>51.44</v>
      </c>
    </row>
    <row r="2667" spans="1:2" x14ac:dyDescent="0.25">
      <c r="A2667" s="3">
        <v>97</v>
      </c>
      <c r="B2667" s="3">
        <v>24.13</v>
      </c>
    </row>
    <row r="2668" spans="1:2" x14ac:dyDescent="0.25">
      <c r="A2668" s="7">
        <v>38</v>
      </c>
      <c r="B2668" s="7">
        <v>19.73</v>
      </c>
    </row>
    <row r="2669" spans="1:2" x14ac:dyDescent="0.25">
      <c r="A2669" s="3">
        <v>94</v>
      </c>
      <c r="B2669" s="3">
        <v>41.71</v>
      </c>
    </row>
    <row r="2670" spans="1:2" x14ac:dyDescent="0.25">
      <c r="A2670" s="7">
        <v>85</v>
      </c>
      <c r="B2670" s="7">
        <v>17.34</v>
      </c>
    </row>
    <row r="2671" spans="1:2" x14ac:dyDescent="0.25">
      <c r="A2671" s="3">
        <v>41</v>
      </c>
      <c r="B2671" s="3">
        <v>2.57</v>
      </c>
    </row>
    <row r="2672" spans="1:2" x14ac:dyDescent="0.25">
      <c r="A2672" s="7">
        <v>10</v>
      </c>
      <c r="B2672" s="7">
        <v>12.51</v>
      </c>
    </row>
    <row r="2673" spans="1:2" x14ac:dyDescent="0.25">
      <c r="A2673" s="3">
        <v>85</v>
      </c>
      <c r="B2673" s="3">
        <v>11.4</v>
      </c>
    </row>
    <row r="2674" spans="1:2" x14ac:dyDescent="0.25">
      <c r="A2674" s="7">
        <v>13</v>
      </c>
      <c r="B2674" s="7">
        <v>16.02</v>
      </c>
    </row>
    <row r="2675" spans="1:2" x14ac:dyDescent="0.25">
      <c r="A2675" s="3">
        <v>61</v>
      </c>
      <c r="B2675" s="3">
        <v>22.84</v>
      </c>
    </row>
    <row r="2676" spans="1:2" x14ac:dyDescent="0.25">
      <c r="A2676" s="7">
        <v>14</v>
      </c>
      <c r="B2676" s="7">
        <v>2.63</v>
      </c>
    </row>
    <row r="2677" spans="1:2" x14ac:dyDescent="0.25">
      <c r="A2677" s="3">
        <v>31</v>
      </c>
      <c r="B2677" s="3">
        <v>21.79</v>
      </c>
    </row>
    <row r="2678" spans="1:2" x14ac:dyDescent="0.25">
      <c r="A2678" s="7">
        <v>57</v>
      </c>
      <c r="B2678" s="7">
        <v>11.28</v>
      </c>
    </row>
    <row r="2679" spans="1:2" x14ac:dyDescent="0.25">
      <c r="A2679" s="3">
        <v>17</v>
      </c>
      <c r="B2679" s="3">
        <v>26.18</v>
      </c>
    </row>
    <row r="2680" spans="1:2" x14ac:dyDescent="0.25">
      <c r="A2680" s="7">
        <v>50</v>
      </c>
      <c r="B2680" s="7">
        <v>42.36</v>
      </c>
    </row>
    <row r="2681" spans="1:2" x14ac:dyDescent="0.25">
      <c r="A2681" s="3">
        <v>51</v>
      </c>
      <c r="B2681" s="3">
        <v>19.07</v>
      </c>
    </row>
    <row r="2682" spans="1:2" x14ac:dyDescent="0.25">
      <c r="A2682" s="7">
        <v>77</v>
      </c>
      <c r="B2682" s="7">
        <v>59.31</v>
      </c>
    </row>
    <row r="2683" spans="1:2" x14ac:dyDescent="0.25">
      <c r="A2683" s="3">
        <v>112</v>
      </c>
      <c r="B2683" s="3">
        <v>23.55</v>
      </c>
    </row>
    <row r="2684" spans="1:2" x14ac:dyDescent="0.25">
      <c r="A2684" s="7">
        <v>29</v>
      </c>
      <c r="B2684" s="7">
        <v>55.17</v>
      </c>
    </row>
    <row r="2685" spans="1:2" x14ac:dyDescent="0.25">
      <c r="A2685" s="3">
        <v>58</v>
      </c>
      <c r="B2685" s="3">
        <v>53.51</v>
      </c>
    </row>
    <row r="2686" spans="1:2" x14ac:dyDescent="0.25">
      <c r="A2686" s="7">
        <v>112</v>
      </c>
      <c r="B2686" s="7">
        <v>4.16</v>
      </c>
    </row>
    <row r="2687" spans="1:2" x14ac:dyDescent="0.25">
      <c r="A2687" s="3">
        <v>37</v>
      </c>
      <c r="B2687" s="3">
        <v>48.66</v>
      </c>
    </row>
    <row r="2688" spans="1:2" x14ac:dyDescent="0.25">
      <c r="A2688" s="7">
        <v>93</v>
      </c>
      <c r="B2688" s="7">
        <v>52.35</v>
      </c>
    </row>
    <row r="2689" spans="1:2" x14ac:dyDescent="0.25">
      <c r="A2689" s="3">
        <v>14</v>
      </c>
      <c r="B2689" s="3">
        <v>47.19</v>
      </c>
    </row>
    <row r="2690" spans="1:2" x14ac:dyDescent="0.25">
      <c r="A2690" s="7">
        <v>116</v>
      </c>
      <c r="B2690" s="7">
        <v>44.71</v>
      </c>
    </row>
    <row r="2691" spans="1:2" x14ac:dyDescent="0.25">
      <c r="A2691" s="3">
        <v>45</v>
      </c>
      <c r="B2691" s="3">
        <v>40.83</v>
      </c>
    </row>
    <row r="2692" spans="1:2" x14ac:dyDescent="0.25">
      <c r="A2692" s="7">
        <v>71</v>
      </c>
      <c r="B2692" s="7">
        <v>28.16</v>
      </c>
    </row>
    <row r="2693" spans="1:2" x14ac:dyDescent="0.25">
      <c r="A2693" s="3">
        <v>34</v>
      </c>
      <c r="B2693" s="3">
        <v>7.01</v>
      </c>
    </row>
    <row r="2694" spans="1:2" x14ac:dyDescent="0.25">
      <c r="A2694" s="7">
        <v>68</v>
      </c>
      <c r="B2694" s="7">
        <v>26.73</v>
      </c>
    </row>
    <row r="2695" spans="1:2" x14ac:dyDescent="0.25">
      <c r="A2695" s="3">
        <v>98</v>
      </c>
      <c r="B2695" s="3">
        <v>45.69</v>
      </c>
    </row>
    <row r="2696" spans="1:2" x14ac:dyDescent="0.25">
      <c r="A2696" s="7">
        <v>118</v>
      </c>
      <c r="B2696" s="7">
        <v>59.13</v>
      </c>
    </row>
    <row r="2697" spans="1:2" x14ac:dyDescent="0.25">
      <c r="A2697" s="3">
        <v>49</v>
      </c>
      <c r="B2697" s="3">
        <v>23.43</v>
      </c>
    </row>
    <row r="2698" spans="1:2" x14ac:dyDescent="0.25">
      <c r="A2698" s="7">
        <v>66</v>
      </c>
      <c r="B2698" s="7">
        <v>19.68</v>
      </c>
    </row>
    <row r="2699" spans="1:2" x14ac:dyDescent="0.25">
      <c r="A2699" s="3">
        <v>62</v>
      </c>
      <c r="B2699" s="3">
        <v>30.13</v>
      </c>
    </row>
    <row r="2700" spans="1:2" x14ac:dyDescent="0.25">
      <c r="A2700" s="7">
        <v>13</v>
      </c>
      <c r="B2700" s="7">
        <v>38.479999999999997</v>
      </c>
    </row>
    <row r="2701" spans="1:2" x14ac:dyDescent="0.25">
      <c r="A2701" s="3">
        <v>62</v>
      </c>
      <c r="B2701" s="3">
        <v>29.29</v>
      </c>
    </row>
    <row r="2702" spans="1:2" x14ac:dyDescent="0.25">
      <c r="A2702" s="7">
        <v>39</v>
      </c>
      <c r="B2702" s="7">
        <v>41.71</v>
      </c>
    </row>
    <row r="2703" spans="1:2" x14ac:dyDescent="0.25">
      <c r="A2703" s="3">
        <v>84</v>
      </c>
      <c r="B2703" s="3">
        <v>45.95</v>
      </c>
    </row>
    <row r="2704" spans="1:2" x14ac:dyDescent="0.25">
      <c r="A2704" s="7">
        <v>11</v>
      </c>
      <c r="B2704" s="7">
        <v>57.02</v>
      </c>
    </row>
    <row r="2705" spans="1:2" x14ac:dyDescent="0.25">
      <c r="A2705" s="3">
        <v>117</v>
      </c>
      <c r="B2705" s="3">
        <v>42.29</v>
      </c>
    </row>
    <row r="2706" spans="1:2" x14ac:dyDescent="0.25">
      <c r="A2706" s="7">
        <v>32</v>
      </c>
      <c r="B2706" s="7">
        <v>15.4</v>
      </c>
    </row>
    <row r="2707" spans="1:2" x14ac:dyDescent="0.25">
      <c r="A2707" s="3">
        <v>58</v>
      </c>
      <c r="B2707" s="3">
        <v>2.37</v>
      </c>
    </row>
    <row r="2708" spans="1:2" x14ac:dyDescent="0.25">
      <c r="A2708" s="7">
        <v>63</v>
      </c>
      <c r="B2708" s="7">
        <v>32.81</v>
      </c>
    </row>
    <row r="2709" spans="1:2" x14ac:dyDescent="0.25">
      <c r="A2709" s="3">
        <v>98</v>
      </c>
      <c r="B2709" s="3">
        <v>19.72</v>
      </c>
    </row>
    <row r="2710" spans="1:2" x14ac:dyDescent="0.25">
      <c r="A2710" s="7">
        <v>115</v>
      </c>
      <c r="B2710" s="7">
        <v>21.21</v>
      </c>
    </row>
    <row r="2711" spans="1:2" x14ac:dyDescent="0.25">
      <c r="A2711" s="3">
        <v>92</v>
      </c>
      <c r="B2711" s="3">
        <v>34.590000000000003</v>
      </c>
    </row>
    <row r="2712" spans="1:2" x14ac:dyDescent="0.25">
      <c r="A2712" s="7">
        <v>68</v>
      </c>
      <c r="B2712" s="7">
        <v>50.68</v>
      </c>
    </row>
    <row r="2713" spans="1:2" x14ac:dyDescent="0.25">
      <c r="A2713" s="3">
        <v>64</v>
      </c>
      <c r="B2713" s="3">
        <v>52.53</v>
      </c>
    </row>
    <row r="2714" spans="1:2" x14ac:dyDescent="0.25">
      <c r="A2714" s="7">
        <v>38</v>
      </c>
      <c r="B2714" s="7">
        <v>9.16</v>
      </c>
    </row>
    <row r="2715" spans="1:2" x14ac:dyDescent="0.25">
      <c r="A2715" s="3">
        <v>41</v>
      </c>
      <c r="B2715" s="3">
        <v>23.6</v>
      </c>
    </row>
    <row r="2716" spans="1:2" x14ac:dyDescent="0.25">
      <c r="A2716" s="7">
        <v>20</v>
      </c>
      <c r="B2716" s="7">
        <v>41.43</v>
      </c>
    </row>
    <row r="2717" spans="1:2" x14ac:dyDescent="0.25">
      <c r="A2717" s="3">
        <v>45</v>
      </c>
      <c r="B2717" s="3">
        <v>9.4600000000000009</v>
      </c>
    </row>
    <row r="2718" spans="1:2" x14ac:dyDescent="0.25">
      <c r="A2718" s="7">
        <v>101</v>
      </c>
      <c r="B2718" s="7">
        <v>9.25</v>
      </c>
    </row>
    <row r="2719" spans="1:2" x14ac:dyDescent="0.25">
      <c r="A2719" s="3">
        <v>95</v>
      </c>
      <c r="B2719" s="3">
        <v>59.3</v>
      </c>
    </row>
    <row r="2720" spans="1:2" x14ac:dyDescent="0.25">
      <c r="A2720" s="7">
        <v>35</v>
      </c>
      <c r="B2720" s="7">
        <v>21.85</v>
      </c>
    </row>
    <row r="2721" spans="1:2" x14ac:dyDescent="0.25">
      <c r="A2721" s="3">
        <v>25</v>
      </c>
      <c r="B2721" s="3">
        <v>15.58</v>
      </c>
    </row>
    <row r="2722" spans="1:2" x14ac:dyDescent="0.25">
      <c r="A2722" s="7">
        <v>72</v>
      </c>
      <c r="B2722" s="7">
        <v>42.13</v>
      </c>
    </row>
    <row r="2723" spans="1:2" x14ac:dyDescent="0.25">
      <c r="A2723" s="3">
        <v>38</v>
      </c>
      <c r="B2723" s="3">
        <v>6.8</v>
      </c>
    </row>
    <row r="2724" spans="1:2" x14ac:dyDescent="0.25">
      <c r="A2724" s="7">
        <v>54</v>
      </c>
      <c r="B2724" s="7">
        <v>57.54</v>
      </c>
    </row>
    <row r="2725" spans="1:2" x14ac:dyDescent="0.25">
      <c r="A2725" s="3">
        <v>39</v>
      </c>
      <c r="B2725" s="3">
        <v>48.21</v>
      </c>
    </row>
    <row r="2726" spans="1:2" x14ac:dyDescent="0.25">
      <c r="A2726" s="7">
        <v>62</v>
      </c>
      <c r="B2726" s="7">
        <v>28.52</v>
      </c>
    </row>
    <row r="2727" spans="1:2" x14ac:dyDescent="0.25">
      <c r="A2727" s="3">
        <v>83</v>
      </c>
      <c r="B2727" s="3">
        <v>52.71</v>
      </c>
    </row>
    <row r="2728" spans="1:2" x14ac:dyDescent="0.25">
      <c r="A2728" s="7">
        <v>80</v>
      </c>
      <c r="B2728" s="7">
        <v>3.48</v>
      </c>
    </row>
    <row r="2729" spans="1:2" x14ac:dyDescent="0.25">
      <c r="A2729" s="3">
        <v>91</v>
      </c>
      <c r="B2729" s="3">
        <v>30.19</v>
      </c>
    </row>
    <row r="2730" spans="1:2" x14ac:dyDescent="0.25">
      <c r="A2730" s="7">
        <v>46</v>
      </c>
      <c r="B2730" s="7">
        <v>46.36</v>
      </c>
    </row>
    <row r="2731" spans="1:2" x14ac:dyDescent="0.25">
      <c r="A2731" s="3">
        <v>21</v>
      </c>
      <c r="B2731" s="3">
        <v>45.31</v>
      </c>
    </row>
    <row r="2732" spans="1:2" x14ac:dyDescent="0.25">
      <c r="A2732" s="7">
        <v>105</v>
      </c>
      <c r="B2732" s="7">
        <v>58.89</v>
      </c>
    </row>
    <row r="2733" spans="1:2" x14ac:dyDescent="0.25">
      <c r="A2733" s="3">
        <v>98</v>
      </c>
      <c r="B2733" s="3">
        <v>19.87</v>
      </c>
    </row>
    <row r="2734" spans="1:2" x14ac:dyDescent="0.25">
      <c r="A2734" s="7">
        <v>92</v>
      </c>
      <c r="B2734" s="7">
        <v>30.6</v>
      </c>
    </row>
    <row r="2735" spans="1:2" x14ac:dyDescent="0.25">
      <c r="A2735" s="3">
        <v>42</v>
      </c>
      <c r="B2735" s="3">
        <v>56.71</v>
      </c>
    </row>
    <row r="2736" spans="1:2" x14ac:dyDescent="0.25">
      <c r="A2736" s="7">
        <v>101</v>
      </c>
      <c r="B2736" s="7">
        <v>58.11</v>
      </c>
    </row>
    <row r="2737" spans="1:2" x14ac:dyDescent="0.25">
      <c r="A2737" s="3">
        <v>113</v>
      </c>
      <c r="B2737" s="3">
        <v>44.11</v>
      </c>
    </row>
    <row r="2738" spans="1:2" x14ac:dyDescent="0.25">
      <c r="A2738" s="7">
        <v>95</v>
      </c>
      <c r="B2738" s="7">
        <v>47.22</v>
      </c>
    </row>
    <row r="2739" spans="1:2" x14ac:dyDescent="0.25">
      <c r="A2739" s="3">
        <v>46</v>
      </c>
      <c r="B2739" s="3">
        <v>59.96</v>
      </c>
    </row>
    <row r="2740" spans="1:2" x14ac:dyDescent="0.25">
      <c r="A2740" s="7">
        <v>70</v>
      </c>
      <c r="B2740" s="7">
        <v>59.6</v>
      </c>
    </row>
    <row r="2741" spans="1:2" x14ac:dyDescent="0.25">
      <c r="A2741" s="3">
        <v>81</v>
      </c>
      <c r="B2741" s="3">
        <v>48.89</v>
      </c>
    </row>
    <row r="2742" spans="1:2" x14ac:dyDescent="0.25">
      <c r="A2742" s="7">
        <v>10</v>
      </c>
      <c r="B2742" s="7">
        <v>56.81</v>
      </c>
    </row>
    <row r="2743" spans="1:2" x14ac:dyDescent="0.25">
      <c r="A2743" s="3">
        <v>71</v>
      </c>
      <c r="B2743" s="3">
        <v>24.38</v>
      </c>
    </row>
    <row r="2744" spans="1:2" x14ac:dyDescent="0.25">
      <c r="A2744" s="7">
        <v>47</v>
      </c>
      <c r="B2744" s="7">
        <v>49.77</v>
      </c>
    </row>
    <row r="2745" spans="1:2" x14ac:dyDescent="0.25">
      <c r="A2745" s="3">
        <v>60</v>
      </c>
      <c r="B2745" s="3">
        <v>25.03</v>
      </c>
    </row>
    <row r="2746" spans="1:2" x14ac:dyDescent="0.25">
      <c r="A2746" s="7">
        <v>23</v>
      </c>
      <c r="B2746" s="7">
        <v>36.89</v>
      </c>
    </row>
    <row r="2747" spans="1:2" x14ac:dyDescent="0.25">
      <c r="A2747" s="3">
        <v>48</v>
      </c>
      <c r="B2747" s="3">
        <v>51.46</v>
      </c>
    </row>
    <row r="2748" spans="1:2" x14ac:dyDescent="0.25">
      <c r="A2748" s="7">
        <v>24</v>
      </c>
      <c r="B2748" s="7">
        <v>12.43</v>
      </c>
    </row>
    <row r="2749" spans="1:2" x14ac:dyDescent="0.25">
      <c r="A2749" s="3">
        <v>32</v>
      </c>
      <c r="B2749" s="3">
        <v>39.31</v>
      </c>
    </row>
    <row r="2750" spans="1:2" x14ac:dyDescent="0.25">
      <c r="A2750" s="7">
        <v>71</v>
      </c>
      <c r="B2750" s="7">
        <v>2.52</v>
      </c>
    </row>
    <row r="2751" spans="1:2" x14ac:dyDescent="0.25">
      <c r="A2751" s="3">
        <v>50</v>
      </c>
      <c r="B2751" s="3">
        <v>41.29</v>
      </c>
    </row>
    <row r="2752" spans="1:2" x14ac:dyDescent="0.25">
      <c r="A2752" s="7">
        <v>24</v>
      </c>
      <c r="B2752" s="7">
        <v>33.81</v>
      </c>
    </row>
    <row r="2753" spans="1:2" x14ac:dyDescent="0.25">
      <c r="A2753" s="3">
        <v>19</v>
      </c>
      <c r="B2753" s="3">
        <v>16.63</v>
      </c>
    </row>
    <row r="2754" spans="1:2" x14ac:dyDescent="0.25">
      <c r="A2754" s="7">
        <v>81</v>
      </c>
      <c r="B2754" s="7">
        <v>8.8000000000000007</v>
      </c>
    </row>
    <row r="2755" spans="1:2" x14ac:dyDescent="0.25">
      <c r="A2755" s="3">
        <v>11</v>
      </c>
      <c r="B2755" s="3">
        <v>8.11</v>
      </c>
    </row>
    <row r="2756" spans="1:2" x14ac:dyDescent="0.25">
      <c r="A2756" s="7">
        <v>91</v>
      </c>
      <c r="B2756" s="7">
        <v>36.590000000000003</v>
      </c>
    </row>
    <row r="2757" spans="1:2" x14ac:dyDescent="0.25">
      <c r="A2757" s="3">
        <v>116</v>
      </c>
      <c r="B2757" s="3">
        <v>47.18</v>
      </c>
    </row>
    <row r="2758" spans="1:2" x14ac:dyDescent="0.25">
      <c r="A2758" s="7">
        <v>114</v>
      </c>
      <c r="B2758" s="7">
        <v>58.31</v>
      </c>
    </row>
    <row r="2759" spans="1:2" x14ac:dyDescent="0.25">
      <c r="A2759" s="3">
        <v>27</v>
      </c>
      <c r="B2759" s="3">
        <v>3.13</v>
      </c>
    </row>
    <row r="2760" spans="1:2" x14ac:dyDescent="0.25">
      <c r="A2760" s="7">
        <v>31</v>
      </c>
      <c r="B2760" s="7">
        <v>18.84</v>
      </c>
    </row>
    <row r="2761" spans="1:2" x14ac:dyDescent="0.25">
      <c r="A2761" s="3">
        <v>40</v>
      </c>
      <c r="B2761" s="3">
        <v>34.44</v>
      </c>
    </row>
    <row r="2762" spans="1:2" x14ac:dyDescent="0.25">
      <c r="A2762" s="7">
        <v>30</v>
      </c>
      <c r="B2762" s="7">
        <v>59.23</v>
      </c>
    </row>
    <row r="2763" spans="1:2" x14ac:dyDescent="0.25">
      <c r="A2763" s="3">
        <v>28</v>
      </c>
      <c r="B2763" s="3">
        <v>59.63</v>
      </c>
    </row>
    <row r="2764" spans="1:2" x14ac:dyDescent="0.25">
      <c r="A2764" s="7">
        <v>119</v>
      </c>
      <c r="B2764" s="7">
        <v>29.98</v>
      </c>
    </row>
    <row r="2765" spans="1:2" x14ac:dyDescent="0.25">
      <c r="A2765" s="3">
        <v>29</v>
      </c>
      <c r="B2765" s="3">
        <v>10.07</v>
      </c>
    </row>
    <row r="2766" spans="1:2" x14ac:dyDescent="0.25">
      <c r="A2766" s="7">
        <v>98</v>
      </c>
      <c r="B2766" s="7">
        <v>17.260000000000002</v>
      </c>
    </row>
    <row r="2767" spans="1:2" x14ac:dyDescent="0.25">
      <c r="A2767" s="3">
        <v>78</v>
      </c>
      <c r="B2767" s="3">
        <v>58.2</v>
      </c>
    </row>
    <row r="2768" spans="1:2" x14ac:dyDescent="0.25">
      <c r="A2768" s="7">
        <v>11</v>
      </c>
      <c r="B2768" s="7">
        <v>51.83</v>
      </c>
    </row>
    <row r="2769" spans="1:2" x14ac:dyDescent="0.25">
      <c r="A2769" s="3">
        <v>56</v>
      </c>
      <c r="B2769" s="3">
        <v>55.67</v>
      </c>
    </row>
    <row r="2770" spans="1:2" x14ac:dyDescent="0.25">
      <c r="A2770" s="7">
        <v>44</v>
      </c>
      <c r="B2770" s="7">
        <v>48.13</v>
      </c>
    </row>
    <row r="2771" spans="1:2" x14ac:dyDescent="0.25">
      <c r="A2771" s="3">
        <v>15</v>
      </c>
      <c r="B2771" s="3">
        <v>51.73</v>
      </c>
    </row>
    <row r="2772" spans="1:2" x14ac:dyDescent="0.25">
      <c r="A2772" s="7">
        <v>114</v>
      </c>
      <c r="B2772" s="7">
        <v>21.5</v>
      </c>
    </row>
    <row r="2773" spans="1:2" x14ac:dyDescent="0.25">
      <c r="A2773" s="3">
        <v>85</v>
      </c>
      <c r="B2773" s="3">
        <v>15.75</v>
      </c>
    </row>
    <row r="2774" spans="1:2" x14ac:dyDescent="0.25">
      <c r="A2774" s="7">
        <v>107</v>
      </c>
      <c r="B2774" s="7">
        <v>37.47</v>
      </c>
    </row>
    <row r="2775" spans="1:2" x14ac:dyDescent="0.25">
      <c r="A2775" s="3">
        <v>31</v>
      </c>
      <c r="B2775" s="3">
        <v>46.46</v>
      </c>
    </row>
    <row r="2776" spans="1:2" x14ac:dyDescent="0.25">
      <c r="A2776" s="7">
        <v>76</v>
      </c>
      <c r="B2776" s="7">
        <v>29.69</v>
      </c>
    </row>
    <row r="2777" spans="1:2" x14ac:dyDescent="0.25">
      <c r="A2777" s="3">
        <v>74</v>
      </c>
      <c r="B2777" s="3">
        <v>40.409999999999997</v>
      </c>
    </row>
    <row r="2778" spans="1:2" x14ac:dyDescent="0.25">
      <c r="A2778" s="7">
        <v>43</v>
      </c>
      <c r="B2778" s="7">
        <v>31.79</v>
      </c>
    </row>
    <row r="2779" spans="1:2" x14ac:dyDescent="0.25">
      <c r="A2779" s="3">
        <v>93</v>
      </c>
      <c r="B2779" s="3">
        <v>55.54</v>
      </c>
    </row>
    <row r="2780" spans="1:2" x14ac:dyDescent="0.25">
      <c r="A2780" s="7">
        <v>19</v>
      </c>
      <c r="B2780" s="7">
        <v>48.44</v>
      </c>
    </row>
    <row r="2781" spans="1:2" x14ac:dyDescent="0.25">
      <c r="A2781" s="3">
        <v>14</v>
      </c>
      <c r="B2781" s="3">
        <v>18.45</v>
      </c>
    </row>
    <row r="2782" spans="1:2" x14ac:dyDescent="0.25">
      <c r="A2782" s="7">
        <v>109</v>
      </c>
      <c r="B2782" s="7">
        <v>12.99</v>
      </c>
    </row>
    <row r="2783" spans="1:2" x14ac:dyDescent="0.25">
      <c r="A2783" s="3">
        <v>113</v>
      </c>
      <c r="B2783" s="3">
        <v>57.92</v>
      </c>
    </row>
    <row r="2784" spans="1:2" x14ac:dyDescent="0.25">
      <c r="A2784" s="7">
        <v>103</v>
      </c>
      <c r="B2784" s="7">
        <v>58.76</v>
      </c>
    </row>
    <row r="2785" spans="1:2" x14ac:dyDescent="0.25">
      <c r="A2785" s="3">
        <v>29</v>
      </c>
      <c r="B2785" s="3">
        <v>42.76</v>
      </c>
    </row>
    <row r="2786" spans="1:2" x14ac:dyDescent="0.25">
      <c r="A2786" s="7">
        <v>109</v>
      </c>
      <c r="B2786" s="7">
        <v>3.86</v>
      </c>
    </row>
    <row r="2787" spans="1:2" x14ac:dyDescent="0.25">
      <c r="A2787" s="3">
        <v>67</v>
      </c>
      <c r="B2787" s="3">
        <v>19.170000000000002</v>
      </c>
    </row>
    <row r="2788" spans="1:2" x14ac:dyDescent="0.25">
      <c r="A2788" s="7">
        <v>43</v>
      </c>
      <c r="B2788" s="7">
        <v>42.09</v>
      </c>
    </row>
    <row r="2789" spans="1:2" x14ac:dyDescent="0.25">
      <c r="A2789" s="3">
        <v>85</v>
      </c>
      <c r="B2789" s="3">
        <v>41.8</v>
      </c>
    </row>
    <row r="2790" spans="1:2" x14ac:dyDescent="0.25">
      <c r="A2790" s="7">
        <v>57</v>
      </c>
      <c r="B2790" s="7">
        <v>44.66</v>
      </c>
    </row>
    <row r="2791" spans="1:2" x14ac:dyDescent="0.25">
      <c r="A2791" s="3">
        <v>18</v>
      </c>
      <c r="B2791" s="3">
        <v>12.03</v>
      </c>
    </row>
    <row r="2792" spans="1:2" x14ac:dyDescent="0.25">
      <c r="A2792" s="7">
        <v>95</v>
      </c>
      <c r="B2792" s="7">
        <v>52.33</v>
      </c>
    </row>
    <row r="2793" spans="1:2" x14ac:dyDescent="0.25">
      <c r="A2793" s="3">
        <v>60</v>
      </c>
      <c r="B2793" s="3">
        <v>14.86</v>
      </c>
    </row>
    <row r="2794" spans="1:2" x14ac:dyDescent="0.25">
      <c r="A2794" s="7">
        <v>87</v>
      </c>
      <c r="B2794" s="7">
        <v>20.02</v>
      </c>
    </row>
    <row r="2795" spans="1:2" x14ac:dyDescent="0.25">
      <c r="A2795" s="3">
        <v>114</v>
      </c>
      <c r="B2795" s="3">
        <v>13.2</v>
      </c>
    </row>
    <row r="2796" spans="1:2" x14ac:dyDescent="0.25">
      <c r="A2796" s="7">
        <v>51</v>
      </c>
      <c r="B2796" s="7">
        <v>10.95</v>
      </c>
    </row>
    <row r="2797" spans="1:2" x14ac:dyDescent="0.25">
      <c r="A2797" s="3">
        <v>16</v>
      </c>
      <c r="B2797" s="3">
        <v>45.88</v>
      </c>
    </row>
    <row r="2798" spans="1:2" x14ac:dyDescent="0.25">
      <c r="A2798" s="7">
        <v>70</v>
      </c>
      <c r="B2798" s="7">
        <v>21.29</v>
      </c>
    </row>
    <row r="2799" spans="1:2" x14ac:dyDescent="0.25">
      <c r="A2799" s="3">
        <v>110</v>
      </c>
      <c r="B2799" s="3">
        <v>54.13</v>
      </c>
    </row>
    <row r="2800" spans="1:2" x14ac:dyDescent="0.25">
      <c r="A2800" s="7">
        <v>117</v>
      </c>
      <c r="B2800" s="7">
        <v>20.11</v>
      </c>
    </row>
    <row r="2801" spans="1:2" x14ac:dyDescent="0.25">
      <c r="A2801" s="3">
        <v>36</v>
      </c>
      <c r="B2801" s="3">
        <v>29.22</v>
      </c>
    </row>
    <row r="2802" spans="1:2" x14ac:dyDescent="0.25">
      <c r="A2802" s="7">
        <v>49</v>
      </c>
      <c r="B2802" s="7">
        <v>38.36</v>
      </c>
    </row>
    <row r="2803" spans="1:2" x14ac:dyDescent="0.25">
      <c r="A2803" s="3">
        <v>30</v>
      </c>
      <c r="B2803" s="3">
        <v>32.380000000000003</v>
      </c>
    </row>
    <row r="2804" spans="1:2" x14ac:dyDescent="0.25">
      <c r="A2804" s="7">
        <v>55</v>
      </c>
      <c r="B2804" s="7">
        <v>56.69</v>
      </c>
    </row>
    <row r="2805" spans="1:2" x14ac:dyDescent="0.25">
      <c r="A2805" s="3">
        <v>64</v>
      </c>
      <c r="B2805" s="3">
        <v>3.05</v>
      </c>
    </row>
    <row r="2806" spans="1:2" x14ac:dyDescent="0.25">
      <c r="A2806" s="7">
        <v>53</v>
      </c>
      <c r="B2806" s="7">
        <v>48.27</v>
      </c>
    </row>
    <row r="2807" spans="1:2" x14ac:dyDescent="0.25">
      <c r="A2807" s="3">
        <v>54</v>
      </c>
      <c r="B2807" s="3">
        <v>39.08</v>
      </c>
    </row>
    <row r="2808" spans="1:2" x14ac:dyDescent="0.25">
      <c r="A2808" s="7">
        <v>78</v>
      </c>
      <c r="B2808" s="7">
        <v>34.72</v>
      </c>
    </row>
    <row r="2809" spans="1:2" x14ac:dyDescent="0.25">
      <c r="A2809" s="3">
        <v>60</v>
      </c>
      <c r="B2809" s="3">
        <v>11.29</v>
      </c>
    </row>
    <row r="2810" spans="1:2" x14ac:dyDescent="0.25">
      <c r="A2810" s="7">
        <v>87</v>
      </c>
      <c r="B2810" s="7">
        <v>45.47</v>
      </c>
    </row>
    <row r="2811" spans="1:2" x14ac:dyDescent="0.25">
      <c r="A2811" s="3">
        <v>110</v>
      </c>
      <c r="B2811" s="3">
        <v>16.04</v>
      </c>
    </row>
    <row r="2812" spans="1:2" x14ac:dyDescent="0.25">
      <c r="A2812" s="7">
        <v>28</v>
      </c>
      <c r="B2812" s="7">
        <v>5.36</v>
      </c>
    </row>
    <row r="2813" spans="1:2" x14ac:dyDescent="0.25">
      <c r="A2813" s="3">
        <v>80</v>
      </c>
      <c r="B2813" s="3">
        <v>11.07</v>
      </c>
    </row>
    <row r="2814" spans="1:2" x14ac:dyDescent="0.25">
      <c r="A2814" s="7">
        <v>43</v>
      </c>
      <c r="B2814" s="7">
        <v>32.380000000000003</v>
      </c>
    </row>
    <row r="2815" spans="1:2" x14ac:dyDescent="0.25">
      <c r="A2815" s="3">
        <v>112</v>
      </c>
      <c r="B2815" s="3">
        <v>8.61</v>
      </c>
    </row>
    <row r="2816" spans="1:2" x14ac:dyDescent="0.25">
      <c r="A2816" s="7">
        <v>112</v>
      </c>
      <c r="B2816" s="7">
        <v>32.909999999999997</v>
      </c>
    </row>
    <row r="2817" spans="1:2" x14ac:dyDescent="0.25">
      <c r="A2817" s="3">
        <v>95</v>
      </c>
      <c r="B2817" s="3">
        <v>39.81</v>
      </c>
    </row>
    <row r="2818" spans="1:2" x14ac:dyDescent="0.25">
      <c r="A2818" s="7">
        <v>89</v>
      </c>
      <c r="B2818" s="7">
        <v>8.5399999999999991</v>
      </c>
    </row>
    <row r="2819" spans="1:2" x14ac:dyDescent="0.25">
      <c r="A2819" s="3">
        <v>41</v>
      </c>
      <c r="B2819" s="3">
        <v>35.21</v>
      </c>
    </row>
    <row r="2820" spans="1:2" x14ac:dyDescent="0.25">
      <c r="A2820" s="7">
        <v>51</v>
      </c>
      <c r="B2820" s="7">
        <v>2.63</v>
      </c>
    </row>
    <row r="2821" spans="1:2" x14ac:dyDescent="0.25">
      <c r="A2821" s="3">
        <v>24</v>
      </c>
      <c r="B2821" s="3">
        <v>27.53</v>
      </c>
    </row>
    <row r="2822" spans="1:2" x14ac:dyDescent="0.25">
      <c r="A2822" s="7">
        <v>22</v>
      </c>
      <c r="B2822" s="7">
        <v>4.6399999999999997</v>
      </c>
    </row>
    <row r="2823" spans="1:2" x14ac:dyDescent="0.25">
      <c r="A2823" s="3">
        <v>112</v>
      </c>
      <c r="B2823" s="3">
        <v>47.11</v>
      </c>
    </row>
    <row r="2824" spans="1:2" x14ac:dyDescent="0.25">
      <c r="A2824" s="7">
        <v>16</v>
      </c>
      <c r="B2824" s="7">
        <v>4.43</v>
      </c>
    </row>
    <row r="2825" spans="1:2" x14ac:dyDescent="0.25">
      <c r="A2825" s="3">
        <v>34</v>
      </c>
      <c r="B2825" s="3">
        <v>44.25</v>
      </c>
    </row>
    <row r="2826" spans="1:2" x14ac:dyDescent="0.25">
      <c r="A2826" s="7">
        <v>109</v>
      </c>
      <c r="B2826" s="7">
        <v>45.45</v>
      </c>
    </row>
    <row r="2827" spans="1:2" x14ac:dyDescent="0.25">
      <c r="A2827" s="3">
        <v>42</v>
      </c>
      <c r="B2827" s="3">
        <v>22.44</v>
      </c>
    </row>
    <row r="2828" spans="1:2" x14ac:dyDescent="0.25">
      <c r="A2828" s="7">
        <v>36</v>
      </c>
      <c r="B2828" s="7">
        <v>53.59</v>
      </c>
    </row>
    <row r="2829" spans="1:2" x14ac:dyDescent="0.25">
      <c r="A2829" s="3">
        <v>52</v>
      </c>
      <c r="B2829" s="3">
        <v>39.58</v>
      </c>
    </row>
    <row r="2830" spans="1:2" x14ac:dyDescent="0.25">
      <c r="A2830" s="7">
        <v>94</v>
      </c>
      <c r="B2830" s="7">
        <v>26.32</v>
      </c>
    </row>
    <row r="2831" spans="1:2" x14ac:dyDescent="0.25">
      <c r="A2831" s="3">
        <v>27</v>
      </c>
      <c r="B2831" s="3">
        <v>51.89</v>
      </c>
    </row>
    <row r="2832" spans="1:2" x14ac:dyDescent="0.25">
      <c r="A2832" s="7">
        <v>52</v>
      </c>
      <c r="B2832" s="7">
        <v>3.09</v>
      </c>
    </row>
    <row r="2833" spans="1:2" x14ac:dyDescent="0.25">
      <c r="A2833" s="3">
        <v>22</v>
      </c>
      <c r="B2833" s="3">
        <v>6.58</v>
      </c>
    </row>
    <row r="2834" spans="1:2" x14ac:dyDescent="0.25">
      <c r="A2834" s="7">
        <v>52</v>
      </c>
      <c r="B2834" s="7">
        <v>41.49</v>
      </c>
    </row>
    <row r="2835" spans="1:2" x14ac:dyDescent="0.25">
      <c r="A2835" s="3">
        <v>16</v>
      </c>
      <c r="B2835" s="3">
        <v>12.05</v>
      </c>
    </row>
    <row r="2836" spans="1:2" x14ac:dyDescent="0.25">
      <c r="A2836" s="7">
        <v>58</v>
      </c>
      <c r="B2836" s="7">
        <v>34.35</v>
      </c>
    </row>
    <row r="2837" spans="1:2" x14ac:dyDescent="0.25">
      <c r="A2837" s="3">
        <v>49</v>
      </c>
      <c r="B2837" s="3">
        <v>45.42</v>
      </c>
    </row>
    <row r="2838" spans="1:2" x14ac:dyDescent="0.25">
      <c r="A2838" s="7">
        <v>46</v>
      </c>
      <c r="B2838" s="7">
        <v>17.97</v>
      </c>
    </row>
    <row r="2839" spans="1:2" x14ac:dyDescent="0.25">
      <c r="A2839" s="3">
        <v>18</v>
      </c>
      <c r="B2839" s="3">
        <v>43.26</v>
      </c>
    </row>
    <row r="2840" spans="1:2" x14ac:dyDescent="0.25">
      <c r="A2840" s="7">
        <v>20</v>
      </c>
      <c r="B2840" s="7">
        <v>56.75</v>
      </c>
    </row>
    <row r="2841" spans="1:2" x14ac:dyDescent="0.25">
      <c r="A2841" s="3">
        <v>33</v>
      </c>
      <c r="B2841" s="3">
        <v>39.96</v>
      </c>
    </row>
    <row r="2842" spans="1:2" x14ac:dyDescent="0.25">
      <c r="A2842" s="7">
        <v>71</v>
      </c>
      <c r="B2842" s="7">
        <v>25.51</v>
      </c>
    </row>
    <row r="2843" spans="1:2" x14ac:dyDescent="0.25">
      <c r="A2843" s="3">
        <v>114</v>
      </c>
      <c r="B2843" s="3">
        <v>32.36</v>
      </c>
    </row>
    <row r="2844" spans="1:2" x14ac:dyDescent="0.25">
      <c r="A2844" s="7">
        <v>93</v>
      </c>
      <c r="B2844" s="7">
        <v>35.51</v>
      </c>
    </row>
    <row r="2845" spans="1:2" x14ac:dyDescent="0.25">
      <c r="A2845" s="3">
        <v>87</v>
      </c>
      <c r="B2845" s="3">
        <v>5.74</v>
      </c>
    </row>
    <row r="2846" spans="1:2" x14ac:dyDescent="0.25">
      <c r="A2846" s="7">
        <v>17</v>
      </c>
      <c r="B2846" s="7">
        <v>52.15</v>
      </c>
    </row>
    <row r="2847" spans="1:2" x14ac:dyDescent="0.25">
      <c r="A2847" s="3">
        <v>117</v>
      </c>
      <c r="B2847" s="3">
        <v>24.05</v>
      </c>
    </row>
    <row r="2848" spans="1:2" x14ac:dyDescent="0.25">
      <c r="A2848" s="7">
        <v>116</v>
      </c>
      <c r="B2848" s="7">
        <v>2.12</v>
      </c>
    </row>
    <row r="2849" spans="1:2" x14ac:dyDescent="0.25">
      <c r="A2849" s="3">
        <v>50</v>
      </c>
      <c r="B2849" s="3">
        <v>39.89</v>
      </c>
    </row>
    <row r="2850" spans="1:2" x14ac:dyDescent="0.25">
      <c r="A2850" s="7">
        <v>16</v>
      </c>
      <c r="B2850" s="7">
        <v>26.72</v>
      </c>
    </row>
    <row r="2851" spans="1:2" x14ac:dyDescent="0.25">
      <c r="A2851" s="3">
        <v>36</v>
      </c>
      <c r="B2851" s="3">
        <v>53.18</v>
      </c>
    </row>
    <row r="2852" spans="1:2" x14ac:dyDescent="0.25">
      <c r="A2852" s="7">
        <v>82</v>
      </c>
      <c r="B2852" s="7">
        <v>59.69</v>
      </c>
    </row>
    <row r="2853" spans="1:2" x14ac:dyDescent="0.25">
      <c r="A2853" s="3">
        <v>69</v>
      </c>
      <c r="B2853" s="3">
        <v>57.5</v>
      </c>
    </row>
    <row r="2854" spans="1:2" x14ac:dyDescent="0.25">
      <c r="A2854" s="7">
        <v>50</v>
      </c>
      <c r="B2854" s="7">
        <v>51.79</v>
      </c>
    </row>
    <row r="2855" spans="1:2" x14ac:dyDescent="0.25">
      <c r="A2855" s="3">
        <v>115</v>
      </c>
      <c r="B2855" s="3">
        <v>21.01</v>
      </c>
    </row>
    <row r="2856" spans="1:2" x14ac:dyDescent="0.25">
      <c r="A2856" s="7">
        <v>106</v>
      </c>
      <c r="B2856" s="7">
        <v>53.73</v>
      </c>
    </row>
    <row r="2857" spans="1:2" x14ac:dyDescent="0.25">
      <c r="A2857" s="3">
        <v>85</v>
      </c>
      <c r="B2857" s="3">
        <v>41.72</v>
      </c>
    </row>
    <row r="2858" spans="1:2" x14ac:dyDescent="0.25">
      <c r="A2858" s="7">
        <v>108</v>
      </c>
      <c r="B2858" s="7">
        <v>43.06</v>
      </c>
    </row>
    <row r="2859" spans="1:2" x14ac:dyDescent="0.25">
      <c r="A2859" s="3">
        <v>44</v>
      </c>
      <c r="B2859" s="3">
        <v>12.18</v>
      </c>
    </row>
    <row r="2860" spans="1:2" x14ac:dyDescent="0.25">
      <c r="A2860" s="7">
        <v>67</v>
      </c>
      <c r="B2860" s="7">
        <v>8.2799999999999994</v>
      </c>
    </row>
    <row r="2861" spans="1:2" x14ac:dyDescent="0.25">
      <c r="A2861" s="3">
        <v>91</v>
      </c>
      <c r="B2861" s="3">
        <v>44.47</v>
      </c>
    </row>
    <row r="2862" spans="1:2" x14ac:dyDescent="0.25">
      <c r="A2862" s="7">
        <v>96</v>
      </c>
      <c r="B2862" s="7">
        <v>44.1</v>
      </c>
    </row>
    <row r="2863" spans="1:2" x14ac:dyDescent="0.25">
      <c r="A2863" s="3">
        <v>93</v>
      </c>
      <c r="B2863" s="3">
        <v>41.48</v>
      </c>
    </row>
    <row r="2864" spans="1:2" x14ac:dyDescent="0.25">
      <c r="A2864" s="7">
        <v>58</v>
      </c>
      <c r="B2864" s="7">
        <v>40.770000000000003</v>
      </c>
    </row>
    <row r="2865" spans="1:2" x14ac:dyDescent="0.25">
      <c r="A2865" s="3">
        <v>54</v>
      </c>
      <c r="B2865" s="3">
        <v>18.93</v>
      </c>
    </row>
    <row r="2866" spans="1:2" x14ac:dyDescent="0.25">
      <c r="A2866" s="7">
        <v>114</v>
      </c>
      <c r="B2866" s="7">
        <v>22.01</v>
      </c>
    </row>
    <row r="2867" spans="1:2" x14ac:dyDescent="0.25">
      <c r="A2867" s="3">
        <v>23</v>
      </c>
      <c r="B2867" s="3">
        <v>35.090000000000003</v>
      </c>
    </row>
    <row r="2868" spans="1:2" x14ac:dyDescent="0.25">
      <c r="A2868" s="7">
        <v>66</v>
      </c>
      <c r="B2868" s="7">
        <v>41.57</v>
      </c>
    </row>
    <row r="2869" spans="1:2" x14ac:dyDescent="0.25">
      <c r="A2869" s="3">
        <v>92</v>
      </c>
      <c r="B2869" s="3">
        <v>8.09</v>
      </c>
    </row>
    <row r="2870" spans="1:2" x14ac:dyDescent="0.25">
      <c r="A2870" s="7">
        <v>113</v>
      </c>
      <c r="B2870" s="7">
        <v>59.68</v>
      </c>
    </row>
    <row r="2871" spans="1:2" x14ac:dyDescent="0.25">
      <c r="A2871" s="3">
        <v>66</v>
      </c>
      <c r="B2871" s="3">
        <v>27.12</v>
      </c>
    </row>
    <row r="2872" spans="1:2" x14ac:dyDescent="0.25">
      <c r="A2872" s="7">
        <v>56</v>
      </c>
      <c r="B2872" s="7">
        <v>9.68</v>
      </c>
    </row>
    <row r="2873" spans="1:2" x14ac:dyDescent="0.25">
      <c r="A2873" s="3">
        <v>62</v>
      </c>
      <c r="B2873" s="3">
        <v>30.67</v>
      </c>
    </row>
    <row r="2874" spans="1:2" x14ac:dyDescent="0.25">
      <c r="A2874" s="7">
        <v>53</v>
      </c>
      <c r="B2874" s="7">
        <v>16.260000000000002</v>
      </c>
    </row>
    <row r="2875" spans="1:2" x14ac:dyDescent="0.25">
      <c r="A2875" s="3">
        <v>37</v>
      </c>
      <c r="B2875" s="3">
        <v>32.61</v>
      </c>
    </row>
    <row r="2876" spans="1:2" x14ac:dyDescent="0.25">
      <c r="A2876" s="7">
        <v>92</v>
      </c>
      <c r="B2876" s="7">
        <v>12.11</v>
      </c>
    </row>
    <row r="2877" spans="1:2" x14ac:dyDescent="0.25">
      <c r="A2877" s="3">
        <v>56</v>
      </c>
      <c r="B2877" s="3">
        <v>54.7</v>
      </c>
    </row>
    <row r="2878" spans="1:2" x14ac:dyDescent="0.25">
      <c r="A2878" s="7">
        <v>79</v>
      </c>
      <c r="B2878" s="7">
        <v>33.270000000000003</v>
      </c>
    </row>
    <row r="2879" spans="1:2" x14ac:dyDescent="0.25">
      <c r="A2879" s="3">
        <v>20</v>
      </c>
      <c r="B2879" s="3">
        <v>20.399999999999999</v>
      </c>
    </row>
    <row r="2880" spans="1:2" x14ac:dyDescent="0.25">
      <c r="A2880" s="7">
        <v>53</v>
      </c>
      <c r="B2880" s="7">
        <v>13.61</v>
      </c>
    </row>
    <row r="2881" spans="1:2" x14ac:dyDescent="0.25">
      <c r="A2881" s="3">
        <v>116</v>
      </c>
      <c r="B2881" s="3">
        <v>9.14</v>
      </c>
    </row>
    <row r="2882" spans="1:2" x14ac:dyDescent="0.25">
      <c r="A2882" s="7">
        <v>35</v>
      </c>
      <c r="B2882" s="7">
        <v>7.99</v>
      </c>
    </row>
    <row r="2883" spans="1:2" x14ac:dyDescent="0.25">
      <c r="A2883" s="3">
        <v>107</v>
      </c>
      <c r="B2883" s="3">
        <v>19.649999999999999</v>
      </c>
    </row>
    <row r="2884" spans="1:2" x14ac:dyDescent="0.25">
      <c r="A2884" s="7">
        <v>73</v>
      </c>
      <c r="B2884" s="7">
        <v>19.27</v>
      </c>
    </row>
    <row r="2885" spans="1:2" x14ac:dyDescent="0.25">
      <c r="A2885" s="3">
        <v>73</v>
      </c>
      <c r="B2885" s="3">
        <v>46.74</v>
      </c>
    </row>
    <row r="2886" spans="1:2" x14ac:dyDescent="0.25">
      <c r="A2886" s="7">
        <v>28</v>
      </c>
      <c r="B2886" s="7">
        <v>14.58</v>
      </c>
    </row>
    <row r="2887" spans="1:2" x14ac:dyDescent="0.25">
      <c r="A2887" s="3">
        <v>119</v>
      </c>
      <c r="B2887" s="3">
        <v>47.18</v>
      </c>
    </row>
    <row r="2888" spans="1:2" x14ac:dyDescent="0.25">
      <c r="A2888" s="7">
        <v>89</v>
      </c>
      <c r="B2888" s="7">
        <v>45.88</v>
      </c>
    </row>
    <row r="2889" spans="1:2" x14ac:dyDescent="0.25">
      <c r="A2889" s="3">
        <v>81</v>
      </c>
      <c r="B2889" s="3">
        <v>53.47</v>
      </c>
    </row>
    <row r="2890" spans="1:2" x14ac:dyDescent="0.25">
      <c r="A2890" s="7">
        <v>27</v>
      </c>
      <c r="B2890" s="7">
        <v>44.96</v>
      </c>
    </row>
    <row r="2891" spans="1:2" x14ac:dyDescent="0.25">
      <c r="A2891" s="3">
        <v>45</v>
      </c>
      <c r="B2891" s="3">
        <v>47.04</v>
      </c>
    </row>
    <row r="2892" spans="1:2" x14ac:dyDescent="0.25">
      <c r="A2892" s="7">
        <v>115</v>
      </c>
      <c r="B2892" s="7">
        <v>34.229999999999997</v>
      </c>
    </row>
    <row r="2893" spans="1:2" x14ac:dyDescent="0.25">
      <c r="A2893" s="3">
        <v>13</v>
      </c>
      <c r="B2893" s="3">
        <v>3.08</v>
      </c>
    </row>
    <row r="2894" spans="1:2" x14ac:dyDescent="0.25">
      <c r="A2894" s="7">
        <v>78</v>
      </c>
      <c r="B2894" s="7">
        <v>34.229999999999997</v>
      </c>
    </row>
    <row r="2895" spans="1:2" x14ac:dyDescent="0.25">
      <c r="A2895" s="3">
        <v>53</v>
      </c>
      <c r="B2895" s="3">
        <v>26.52</v>
      </c>
    </row>
    <row r="2896" spans="1:2" x14ac:dyDescent="0.25">
      <c r="A2896" s="7">
        <v>53</v>
      </c>
      <c r="B2896" s="7">
        <v>18.87</v>
      </c>
    </row>
    <row r="2897" spans="1:2" x14ac:dyDescent="0.25">
      <c r="A2897" s="3">
        <v>102</v>
      </c>
      <c r="B2897" s="3">
        <v>15.12</v>
      </c>
    </row>
    <row r="2898" spans="1:2" x14ac:dyDescent="0.25">
      <c r="A2898" s="7">
        <v>37</v>
      </c>
      <c r="B2898" s="7">
        <v>38.53</v>
      </c>
    </row>
    <row r="2899" spans="1:2" x14ac:dyDescent="0.25">
      <c r="A2899" s="3">
        <v>104</v>
      </c>
      <c r="B2899" s="3">
        <v>34.65</v>
      </c>
    </row>
    <row r="2900" spans="1:2" x14ac:dyDescent="0.25">
      <c r="A2900" s="7">
        <v>76</v>
      </c>
      <c r="B2900" s="7">
        <v>39.81</v>
      </c>
    </row>
    <row r="2901" spans="1:2" x14ac:dyDescent="0.25">
      <c r="A2901" s="3">
        <v>112</v>
      </c>
      <c r="B2901" s="3">
        <v>42.62</v>
      </c>
    </row>
    <row r="2902" spans="1:2" x14ac:dyDescent="0.25">
      <c r="A2902" s="7">
        <v>23</v>
      </c>
      <c r="B2902" s="7">
        <v>9.93</v>
      </c>
    </row>
    <row r="2903" spans="1:2" x14ac:dyDescent="0.25">
      <c r="A2903" s="3">
        <v>18</v>
      </c>
      <c r="B2903" s="3">
        <v>24</v>
      </c>
    </row>
    <row r="2904" spans="1:2" x14ac:dyDescent="0.25">
      <c r="A2904" s="7">
        <v>11</v>
      </c>
      <c r="B2904" s="7">
        <v>52.35</v>
      </c>
    </row>
    <row r="2905" spans="1:2" x14ac:dyDescent="0.25">
      <c r="A2905" s="3">
        <v>98</v>
      </c>
      <c r="B2905" s="3">
        <v>27.86</v>
      </c>
    </row>
    <row r="2906" spans="1:2" x14ac:dyDescent="0.25">
      <c r="A2906" s="7">
        <v>110</v>
      </c>
      <c r="B2906" s="7">
        <v>55.91</v>
      </c>
    </row>
    <row r="2907" spans="1:2" x14ac:dyDescent="0.25">
      <c r="A2907" s="3">
        <v>88</v>
      </c>
      <c r="B2907" s="3">
        <v>27.57</v>
      </c>
    </row>
    <row r="2908" spans="1:2" x14ac:dyDescent="0.25">
      <c r="A2908" s="7">
        <v>87</v>
      </c>
      <c r="B2908" s="7">
        <v>37.47</v>
      </c>
    </row>
    <row r="2909" spans="1:2" x14ac:dyDescent="0.25">
      <c r="A2909" s="3">
        <v>52</v>
      </c>
      <c r="B2909" s="3">
        <v>20.27</v>
      </c>
    </row>
    <row r="2910" spans="1:2" x14ac:dyDescent="0.25">
      <c r="A2910" s="7">
        <v>75</v>
      </c>
      <c r="B2910" s="7">
        <v>55.57</v>
      </c>
    </row>
    <row r="2911" spans="1:2" x14ac:dyDescent="0.25">
      <c r="A2911" s="3">
        <v>116</v>
      </c>
      <c r="B2911" s="3">
        <v>16</v>
      </c>
    </row>
    <row r="2912" spans="1:2" x14ac:dyDescent="0.25">
      <c r="A2912" s="7">
        <v>27</v>
      </c>
      <c r="B2912" s="7">
        <v>32.96</v>
      </c>
    </row>
    <row r="2913" spans="1:2" x14ac:dyDescent="0.25">
      <c r="A2913" s="3">
        <v>47</v>
      </c>
      <c r="B2913" s="3">
        <v>28.06</v>
      </c>
    </row>
    <row r="2914" spans="1:2" x14ac:dyDescent="0.25">
      <c r="A2914" s="7">
        <v>36</v>
      </c>
      <c r="B2914" s="7">
        <v>38.46</v>
      </c>
    </row>
    <row r="2915" spans="1:2" x14ac:dyDescent="0.25">
      <c r="A2915" s="3">
        <v>52</v>
      </c>
      <c r="B2915" s="3">
        <v>29.9</v>
      </c>
    </row>
    <row r="2916" spans="1:2" x14ac:dyDescent="0.25">
      <c r="A2916" s="7">
        <v>43</v>
      </c>
      <c r="B2916" s="7">
        <v>29.62</v>
      </c>
    </row>
    <row r="2917" spans="1:2" x14ac:dyDescent="0.25">
      <c r="A2917" s="3">
        <v>80</v>
      </c>
      <c r="B2917" s="3">
        <v>7.96</v>
      </c>
    </row>
    <row r="2918" spans="1:2" x14ac:dyDescent="0.25">
      <c r="A2918" s="7">
        <v>103</v>
      </c>
      <c r="B2918" s="7">
        <v>56.56</v>
      </c>
    </row>
    <row r="2919" spans="1:2" x14ac:dyDescent="0.25">
      <c r="A2919" s="3">
        <v>113</v>
      </c>
      <c r="B2919" s="3">
        <v>10.17</v>
      </c>
    </row>
    <row r="2920" spans="1:2" x14ac:dyDescent="0.25">
      <c r="A2920" s="7">
        <v>44</v>
      </c>
      <c r="B2920" s="7">
        <v>8.23</v>
      </c>
    </row>
    <row r="2921" spans="1:2" x14ac:dyDescent="0.25">
      <c r="A2921" s="3">
        <v>88</v>
      </c>
      <c r="B2921" s="3">
        <v>45.24</v>
      </c>
    </row>
    <row r="2922" spans="1:2" x14ac:dyDescent="0.25">
      <c r="A2922" s="7">
        <v>105</v>
      </c>
      <c r="B2922" s="7">
        <v>52.32</v>
      </c>
    </row>
    <row r="2923" spans="1:2" x14ac:dyDescent="0.25">
      <c r="A2923" s="3">
        <v>58</v>
      </c>
      <c r="B2923" s="3">
        <v>17.77</v>
      </c>
    </row>
    <row r="2924" spans="1:2" x14ac:dyDescent="0.25">
      <c r="A2924" s="7">
        <v>89</v>
      </c>
      <c r="B2924" s="7">
        <v>21.87</v>
      </c>
    </row>
    <row r="2925" spans="1:2" x14ac:dyDescent="0.25">
      <c r="A2925" s="3">
        <v>73</v>
      </c>
      <c r="B2925" s="3">
        <v>52.83</v>
      </c>
    </row>
    <row r="2926" spans="1:2" x14ac:dyDescent="0.25">
      <c r="A2926" s="7">
        <v>65</v>
      </c>
      <c r="B2926" s="7">
        <v>35.65</v>
      </c>
    </row>
    <row r="2927" spans="1:2" x14ac:dyDescent="0.25">
      <c r="A2927" s="3">
        <v>27</v>
      </c>
      <c r="B2927" s="3">
        <v>45.32</v>
      </c>
    </row>
    <row r="2928" spans="1:2" x14ac:dyDescent="0.25">
      <c r="A2928" s="7">
        <v>87</v>
      </c>
      <c r="B2928" s="7">
        <v>2.83</v>
      </c>
    </row>
    <row r="2929" spans="1:2" x14ac:dyDescent="0.25">
      <c r="A2929" s="3">
        <v>80</v>
      </c>
      <c r="B2929" s="3">
        <v>44.68</v>
      </c>
    </row>
    <row r="2930" spans="1:2" x14ac:dyDescent="0.25">
      <c r="A2930" s="7">
        <v>13</v>
      </c>
      <c r="B2930" s="7">
        <v>10.34</v>
      </c>
    </row>
    <row r="2931" spans="1:2" x14ac:dyDescent="0.25">
      <c r="A2931" s="3">
        <v>37</v>
      </c>
      <c r="B2931" s="3">
        <v>29.1</v>
      </c>
    </row>
    <row r="2932" spans="1:2" x14ac:dyDescent="0.25">
      <c r="A2932" s="7">
        <v>94</v>
      </c>
      <c r="B2932" s="7">
        <v>20.149999999999999</v>
      </c>
    </row>
    <row r="2933" spans="1:2" x14ac:dyDescent="0.25">
      <c r="A2933" s="3">
        <v>65</v>
      </c>
      <c r="B2933" s="3">
        <v>52.85</v>
      </c>
    </row>
    <row r="2934" spans="1:2" x14ac:dyDescent="0.25">
      <c r="A2934" s="7">
        <v>107</v>
      </c>
      <c r="B2934" s="7">
        <v>10.55</v>
      </c>
    </row>
    <row r="2935" spans="1:2" x14ac:dyDescent="0.25">
      <c r="A2935" s="3">
        <v>100</v>
      </c>
      <c r="B2935" s="3">
        <v>45.65</v>
      </c>
    </row>
    <row r="2936" spans="1:2" x14ac:dyDescent="0.25">
      <c r="A2936" s="7">
        <v>44</v>
      </c>
      <c r="B2936" s="7">
        <v>39.44</v>
      </c>
    </row>
    <row r="2937" spans="1:2" x14ac:dyDescent="0.25">
      <c r="A2937" s="3">
        <v>34</v>
      </c>
      <c r="B2937" s="3">
        <v>39.06</v>
      </c>
    </row>
    <row r="2938" spans="1:2" x14ac:dyDescent="0.25">
      <c r="A2938" s="7">
        <v>114</v>
      </c>
      <c r="B2938" s="7">
        <v>5.74</v>
      </c>
    </row>
    <row r="2939" spans="1:2" x14ac:dyDescent="0.25">
      <c r="A2939" s="3">
        <v>41</v>
      </c>
      <c r="B2939" s="3">
        <v>8.9600000000000009</v>
      </c>
    </row>
    <row r="2940" spans="1:2" x14ac:dyDescent="0.25">
      <c r="A2940" s="7">
        <v>26</v>
      </c>
      <c r="B2940" s="7">
        <v>32.01</v>
      </c>
    </row>
    <row r="2941" spans="1:2" x14ac:dyDescent="0.25">
      <c r="A2941" s="3">
        <v>65</v>
      </c>
      <c r="B2941" s="3">
        <v>28.77</v>
      </c>
    </row>
    <row r="2942" spans="1:2" x14ac:dyDescent="0.25">
      <c r="A2942" s="7">
        <v>19</v>
      </c>
      <c r="B2942" s="7">
        <v>36.58</v>
      </c>
    </row>
    <row r="2943" spans="1:2" x14ac:dyDescent="0.25">
      <c r="A2943" s="3">
        <v>110</v>
      </c>
      <c r="B2943" s="3">
        <v>9.75</v>
      </c>
    </row>
    <row r="2944" spans="1:2" x14ac:dyDescent="0.25">
      <c r="A2944" s="7">
        <v>105</v>
      </c>
      <c r="B2944" s="7">
        <v>3.35</v>
      </c>
    </row>
    <row r="2945" spans="1:2" x14ac:dyDescent="0.25">
      <c r="A2945" s="3">
        <v>100</v>
      </c>
      <c r="B2945" s="3">
        <v>3.91</v>
      </c>
    </row>
    <row r="2946" spans="1:2" x14ac:dyDescent="0.25">
      <c r="A2946" s="7">
        <v>85</v>
      </c>
      <c r="B2946" s="7">
        <v>35.19</v>
      </c>
    </row>
    <row r="2947" spans="1:2" x14ac:dyDescent="0.25">
      <c r="A2947" s="3">
        <v>39</v>
      </c>
      <c r="B2947" s="3">
        <v>53.86</v>
      </c>
    </row>
    <row r="2948" spans="1:2" x14ac:dyDescent="0.25">
      <c r="A2948" s="7">
        <v>86</v>
      </c>
      <c r="B2948" s="7">
        <v>24.68</v>
      </c>
    </row>
    <row r="2949" spans="1:2" x14ac:dyDescent="0.25">
      <c r="A2949" s="3">
        <v>27</v>
      </c>
      <c r="B2949" s="3">
        <v>47.69</v>
      </c>
    </row>
    <row r="2950" spans="1:2" x14ac:dyDescent="0.25">
      <c r="A2950" s="7">
        <v>39</v>
      </c>
      <c r="B2950" s="7">
        <v>55.31</v>
      </c>
    </row>
    <row r="2951" spans="1:2" x14ac:dyDescent="0.25">
      <c r="A2951" s="3">
        <v>42</v>
      </c>
      <c r="B2951" s="3">
        <v>22.22</v>
      </c>
    </row>
    <row r="2952" spans="1:2" x14ac:dyDescent="0.25">
      <c r="A2952" s="7">
        <v>19</v>
      </c>
      <c r="B2952" s="7">
        <v>25.43</v>
      </c>
    </row>
    <row r="2953" spans="1:2" x14ac:dyDescent="0.25">
      <c r="A2953" s="3">
        <v>96</v>
      </c>
      <c r="B2953" s="3">
        <v>8.4700000000000006</v>
      </c>
    </row>
    <row r="2954" spans="1:2" x14ac:dyDescent="0.25">
      <c r="A2954" s="7">
        <v>41</v>
      </c>
      <c r="B2954" s="7">
        <v>11.93</v>
      </c>
    </row>
    <row r="2955" spans="1:2" x14ac:dyDescent="0.25">
      <c r="A2955" s="3">
        <v>47</v>
      </c>
      <c r="B2955" s="3">
        <v>10.37</v>
      </c>
    </row>
    <row r="2956" spans="1:2" x14ac:dyDescent="0.25">
      <c r="A2956" s="7">
        <v>53</v>
      </c>
      <c r="B2956" s="7">
        <v>15.8</v>
      </c>
    </row>
    <row r="2957" spans="1:2" x14ac:dyDescent="0.25">
      <c r="A2957" s="3">
        <v>106</v>
      </c>
      <c r="B2957" s="3">
        <v>31.41</v>
      </c>
    </row>
    <row r="2958" spans="1:2" x14ac:dyDescent="0.25">
      <c r="A2958" s="7">
        <v>14</v>
      </c>
      <c r="B2958" s="7">
        <v>58.3</v>
      </c>
    </row>
    <row r="2959" spans="1:2" x14ac:dyDescent="0.25">
      <c r="A2959" s="3">
        <v>61</v>
      </c>
      <c r="B2959" s="3">
        <v>9.92</v>
      </c>
    </row>
    <row r="2960" spans="1:2" x14ac:dyDescent="0.25">
      <c r="A2960" s="7">
        <v>66</v>
      </c>
      <c r="B2960" s="7">
        <v>30.24</v>
      </c>
    </row>
    <row r="2961" spans="1:2" x14ac:dyDescent="0.25">
      <c r="A2961" s="3">
        <v>21</v>
      </c>
      <c r="B2961" s="3">
        <v>30.79</v>
      </c>
    </row>
    <row r="2962" spans="1:2" x14ac:dyDescent="0.25">
      <c r="A2962" s="7">
        <v>85</v>
      </c>
      <c r="B2962" s="7">
        <v>59.37</v>
      </c>
    </row>
    <row r="2963" spans="1:2" x14ac:dyDescent="0.25">
      <c r="A2963" s="3">
        <v>84</v>
      </c>
      <c r="B2963" s="3">
        <v>15.36</v>
      </c>
    </row>
    <row r="2964" spans="1:2" x14ac:dyDescent="0.25">
      <c r="A2964" s="7">
        <v>82</v>
      </c>
      <c r="B2964" s="7">
        <v>51.7</v>
      </c>
    </row>
    <row r="2965" spans="1:2" x14ac:dyDescent="0.25">
      <c r="A2965" s="3">
        <v>116</v>
      </c>
      <c r="B2965" s="3">
        <v>7.58</v>
      </c>
    </row>
    <row r="2966" spans="1:2" x14ac:dyDescent="0.25">
      <c r="A2966" s="7">
        <v>103</v>
      </c>
      <c r="B2966" s="7">
        <v>27.15</v>
      </c>
    </row>
    <row r="2967" spans="1:2" x14ac:dyDescent="0.25">
      <c r="A2967" s="3">
        <v>65</v>
      </c>
      <c r="B2967" s="3">
        <v>44.97</v>
      </c>
    </row>
    <row r="2968" spans="1:2" x14ac:dyDescent="0.25">
      <c r="A2968" s="7">
        <v>105</v>
      </c>
      <c r="B2968" s="7">
        <v>31.51</v>
      </c>
    </row>
    <row r="2969" spans="1:2" x14ac:dyDescent="0.25">
      <c r="A2969" s="3">
        <v>49</v>
      </c>
      <c r="B2969" s="3">
        <v>37.18</v>
      </c>
    </row>
    <row r="2970" spans="1:2" x14ac:dyDescent="0.25">
      <c r="A2970" s="7">
        <v>96</v>
      </c>
      <c r="B2970" s="7">
        <v>36.89</v>
      </c>
    </row>
    <row r="2971" spans="1:2" x14ac:dyDescent="0.25">
      <c r="A2971" s="3">
        <v>37</v>
      </c>
      <c r="B2971" s="3">
        <v>2.75</v>
      </c>
    </row>
    <row r="2972" spans="1:2" x14ac:dyDescent="0.25">
      <c r="A2972" s="7">
        <v>119</v>
      </c>
      <c r="B2972" s="7">
        <v>35.4</v>
      </c>
    </row>
    <row r="2973" spans="1:2" x14ac:dyDescent="0.25">
      <c r="A2973" s="3">
        <v>18</v>
      </c>
      <c r="B2973" s="3">
        <v>32.409999999999997</v>
      </c>
    </row>
    <row r="2974" spans="1:2" x14ac:dyDescent="0.25">
      <c r="A2974" s="7">
        <v>59</v>
      </c>
      <c r="B2974" s="7">
        <v>37.89</v>
      </c>
    </row>
    <row r="2975" spans="1:2" x14ac:dyDescent="0.25">
      <c r="A2975" s="3">
        <v>33</v>
      </c>
      <c r="B2975" s="3">
        <v>2.2999999999999998</v>
      </c>
    </row>
    <row r="2976" spans="1:2" x14ac:dyDescent="0.25">
      <c r="A2976" s="7">
        <v>22</v>
      </c>
      <c r="B2976" s="7">
        <v>45.69</v>
      </c>
    </row>
    <row r="2977" spans="1:2" x14ac:dyDescent="0.25">
      <c r="A2977" s="3">
        <v>27</v>
      </c>
      <c r="B2977" s="3">
        <v>46.49</v>
      </c>
    </row>
    <row r="2978" spans="1:2" x14ac:dyDescent="0.25">
      <c r="A2978" s="7">
        <v>23</v>
      </c>
      <c r="B2978" s="7">
        <v>22.3</v>
      </c>
    </row>
    <row r="2979" spans="1:2" x14ac:dyDescent="0.25">
      <c r="A2979" s="3">
        <v>99</v>
      </c>
      <c r="B2979" s="3">
        <v>6.18</v>
      </c>
    </row>
    <row r="2980" spans="1:2" x14ac:dyDescent="0.25">
      <c r="A2980" s="7">
        <v>86</v>
      </c>
      <c r="B2980" s="7">
        <v>44.63</v>
      </c>
    </row>
    <row r="2981" spans="1:2" x14ac:dyDescent="0.25">
      <c r="A2981" s="3">
        <v>27</v>
      </c>
      <c r="B2981" s="3">
        <v>45.69</v>
      </c>
    </row>
    <row r="2982" spans="1:2" x14ac:dyDescent="0.25">
      <c r="A2982" s="7">
        <v>60</v>
      </c>
      <c r="B2982" s="7">
        <v>19.79</v>
      </c>
    </row>
    <row r="2983" spans="1:2" x14ac:dyDescent="0.25">
      <c r="A2983" s="3">
        <v>80</v>
      </c>
      <c r="B2983" s="3">
        <v>15.04</v>
      </c>
    </row>
    <row r="2984" spans="1:2" x14ac:dyDescent="0.25">
      <c r="A2984" s="7">
        <v>75</v>
      </c>
      <c r="B2984" s="7">
        <v>43.2</v>
      </c>
    </row>
    <row r="2985" spans="1:2" x14ac:dyDescent="0.25">
      <c r="A2985" s="3">
        <v>31</v>
      </c>
      <c r="B2985" s="3">
        <v>57.07</v>
      </c>
    </row>
    <row r="2986" spans="1:2" x14ac:dyDescent="0.25">
      <c r="A2986" s="7">
        <v>104</v>
      </c>
      <c r="B2986" s="7">
        <v>31.16</v>
      </c>
    </row>
    <row r="2987" spans="1:2" x14ac:dyDescent="0.25">
      <c r="A2987" s="3">
        <v>105</v>
      </c>
      <c r="B2987" s="3">
        <v>17.21</v>
      </c>
    </row>
    <row r="2988" spans="1:2" x14ac:dyDescent="0.25">
      <c r="A2988" s="7">
        <v>98</v>
      </c>
      <c r="B2988" s="7">
        <v>38.49</v>
      </c>
    </row>
    <row r="2989" spans="1:2" x14ac:dyDescent="0.25">
      <c r="A2989" s="3">
        <v>49</v>
      </c>
      <c r="B2989" s="3">
        <v>39.81</v>
      </c>
    </row>
    <row r="2990" spans="1:2" x14ac:dyDescent="0.25">
      <c r="A2990" s="7">
        <v>94</v>
      </c>
      <c r="B2990" s="7">
        <v>43.39</v>
      </c>
    </row>
    <row r="2991" spans="1:2" x14ac:dyDescent="0.25">
      <c r="A2991" s="3">
        <v>101</v>
      </c>
      <c r="B2991" s="3">
        <v>14.15</v>
      </c>
    </row>
    <row r="2992" spans="1:2" x14ac:dyDescent="0.25">
      <c r="A2992" s="7">
        <v>106</v>
      </c>
      <c r="B2992" s="7">
        <v>53.81</v>
      </c>
    </row>
    <row r="2993" spans="1:2" x14ac:dyDescent="0.25">
      <c r="A2993" s="3">
        <v>63</v>
      </c>
      <c r="B2993" s="3">
        <v>28.62</v>
      </c>
    </row>
    <row r="2994" spans="1:2" x14ac:dyDescent="0.25">
      <c r="A2994" s="7">
        <v>114</v>
      </c>
      <c r="B2994" s="7">
        <v>6.83</v>
      </c>
    </row>
    <row r="2995" spans="1:2" x14ac:dyDescent="0.25">
      <c r="A2995" s="3">
        <v>49</v>
      </c>
      <c r="B2995" s="3">
        <v>14.1</v>
      </c>
    </row>
    <row r="2996" spans="1:2" x14ac:dyDescent="0.25">
      <c r="A2996" s="7">
        <v>35</v>
      </c>
      <c r="B2996" s="7">
        <v>21.6</v>
      </c>
    </row>
    <row r="2997" spans="1:2" x14ac:dyDescent="0.25">
      <c r="A2997" s="3">
        <v>113</v>
      </c>
      <c r="B2997" s="3">
        <v>29.08</v>
      </c>
    </row>
    <row r="2998" spans="1:2" x14ac:dyDescent="0.25">
      <c r="A2998" s="7">
        <v>105</v>
      </c>
      <c r="B2998" s="7">
        <v>30</v>
      </c>
    </row>
    <row r="2999" spans="1:2" x14ac:dyDescent="0.25">
      <c r="A2999" s="3">
        <v>58</v>
      </c>
      <c r="B2999" s="3">
        <v>35.729999999999997</v>
      </c>
    </row>
    <row r="3000" spans="1:2" x14ac:dyDescent="0.25">
      <c r="A3000" s="7">
        <v>52</v>
      </c>
      <c r="B3000" s="7">
        <v>46.92</v>
      </c>
    </row>
    <row r="3001" spans="1:2" x14ac:dyDescent="0.25">
      <c r="A3001" s="3">
        <v>20</v>
      </c>
      <c r="B3001" s="3">
        <v>30.53</v>
      </c>
    </row>
    <row r="3002" spans="1:2" x14ac:dyDescent="0.25">
      <c r="A3002" s="7">
        <v>119</v>
      </c>
      <c r="B3002" s="7">
        <v>23.26</v>
      </c>
    </row>
    <row r="3003" spans="1:2" x14ac:dyDescent="0.25">
      <c r="A3003" s="3">
        <v>23</v>
      </c>
      <c r="B3003" s="3">
        <v>20.88</v>
      </c>
    </row>
    <row r="3004" spans="1:2" x14ac:dyDescent="0.25">
      <c r="A3004" s="7">
        <v>57</v>
      </c>
      <c r="B3004" s="7">
        <v>7.88</v>
      </c>
    </row>
    <row r="3005" spans="1:2" x14ac:dyDescent="0.25">
      <c r="A3005" s="3">
        <v>81</v>
      </c>
      <c r="B3005" s="3">
        <v>16.59</v>
      </c>
    </row>
    <row r="3006" spans="1:2" x14ac:dyDescent="0.25">
      <c r="A3006" s="7">
        <v>53</v>
      </c>
      <c r="B3006" s="7">
        <v>39.29</v>
      </c>
    </row>
    <row r="3007" spans="1:2" x14ac:dyDescent="0.25">
      <c r="A3007" s="3">
        <v>29</v>
      </c>
      <c r="B3007" s="3">
        <v>44.82</v>
      </c>
    </row>
    <row r="3008" spans="1:2" x14ac:dyDescent="0.25">
      <c r="A3008" s="7">
        <v>112</v>
      </c>
      <c r="B3008" s="7">
        <v>54.66</v>
      </c>
    </row>
    <row r="3009" spans="1:2" x14ac:dyDescent="0.25">
      <c r="A3009" s="3">
        <v>73</v>
      </c>
      <c r="B3009" s="3">
        <v>16.62</v>
      </c>
    </row>
    <row r="3010" spans="1:2" x14ac:dyDescent="0.25">
      <c r="A3010" s="7">
        <v>100</v>
      </c>
      <c r="B3010" s="7">
        <v>21.16</v>
      </c>
    </row>
    <row r="3011" spans="1:2" x14ac:dyDescent="0.25">
      <c r="A3011" s="3">
        <v>103</v>
      </c>
      <c r="B3011" s="3">
        <v>12.47</v>
      </c>
    </row>
    <row r="3012" spans="1:2" x14ac:dyDescent="0.25">
      <c r="A3012" s="7">
        <v>67</v>
      </c>
      <c r="B3012" s="7">
        <v>17.440000000000001</v>
      </c>
    </row>
    <row r="3013" spans="1:2" x14ac:dyDescent="0.25">
      <c r="A3013" s="3">
        <v>66</v>
      </c>
      <c r="B3013" s="3">
        <v>14.56</v>
      </c>
    </row>
    <row r="3014" spans="1:2" x14ac:dyDescent="0.25">
      <c r="A3014" s="7">
        <v>105</v>
      </c>
      <c r="B3014" s="7">
        <v>40.68</v>
      </c>
    </row>
    <row r="3015" spans="1:2" x14ac:dyDescent="0.25">
      <c r="A3015" s="3">
        <v>115</v>
      </c>
      <c r="B3015" s="3">
        <v>2.69</v>
      </c>
    </row>
    <row r="3016" spans="1:2" x14ac:dyDescent="0.25">
      <c r="A3016" s="7">
        <v>60</v>
      </c>
      <c r="B3016" s="7">
        <v>51.05</v>
      </c>
    </row>
    <row r="3017" spans="1:2" x14ac:dyDescent="0.25">
      <c r="A3017" s="3">
        <v>100</v>
      </c>
      <c r="B3017" s="3">
        <v>2.7</v>
      </c>
    </row>
    <row r="3018" spans="1:2" x14ac:dyDescent="0.25">
      <c r="A3018" s="7">
        <v>80</v>
      </c>
      <c r="B3018" s="7">
        <v>41.75</v>
      </c>
    </row>
    <row r="3019" spans="1:2" x14ac:dyDescent="0.25">
      <c r="A3019" s="3">
        <v>88</v>
      </c>
      <c r="B3019" s="3">
        <v>12.05</v>
      </c>
    </row>
    <row r="3020" spans="1:2" x14ac:dyDescent="0.25">
      <c r="A3020" s="7">
        <v>86</v>
      </c>
      <c r="B3020" s="7">
        <v>36.369999999999997</v>
      </c>
    </row>
    <row r="3021" spans="1:2" x14ac:dyDescent="0.25">
      <c r="A3021" s="3">
        <v>110</v>
      </c>
      <c r="B3021" s="3">
        <v>42.67</v>
      </c>
    </row>
    <row r="3022" spans="1:2" x14ac:dyDescent="0.25">
      <c r="A3022" s="7">
        <v>73</v>
      </c>
      <c r="B3022" s="7">
        <v>22.33</v>
      </c>
    </row>
    <row r="3023" spans="1:2" x14ac:dyDescent="0.25">
      <c r="A3023" s="3">
        <v>114</v>
      </c>
      <c r="B3023" s="3">
        <v>20.36</v>
      </c>
    </row>
    <row r="3024" spans="1:2" x14ac:dyDescent="0.25">
      <c r="A3024" s="7">
        <v>54</v>
      </c>
      <c r="B3024" s="7">
        <v>5.46</v>
      </c>
    </row>
    <row r="3025" spans="1:2" x14ac:dyDescent="0.25">
      <c r="A3025" s="3">
        <v>40</v>
      </c>
      <c r="B3025" s="3">
        <v>28.49</v>
      </c>
    </row>
    <row r="3026" spans="1:2" x14ac:dyDescent="0.25">
      <c r="A3026" s="7">
        <v>14</v>
      </c>
      <c r="B3026" s="7">
        <v>35.35</v>
      </c>
    </row>
    <row r="3027" spans="1:2" x14ac:dyDescent="0.25">
      <c r="A3027" s="3">
        <v>59</v>
      </c>
      <c r="B3027" s="3">
        <v>21.35</v>
      </c>
    </row>
    <row r="3028" spans="1:2" x14ac:dyDescent="0.25">
      <c r="A3028" s="7">
        <v>95</v>
      </c>
      <c r="B3028" s="7">
        <v>10.74</v>
      </c>
    </row>
    <row r="3029" spans="1:2" x14ac:dyDescent="0.25">
      <c r="A3029" s="3">
        <v>86</v>
      </c>
      <c r="B3029" s="3">
        <v>56.58</v>
      </c>
    </row>
    <row r="3030" spans="1:2" x14ac:dyDescent="0.25">
      <c r="A3030" s="7">
        <v>79</v>
      </c>
      <c r="B3030" s="7">
        <v>38.93</v>
      </c>
    </row>
    <row r="3031" spans="1:2" x14ac:dyDescent="0.25">
      <c r="A3031" s="3">
        <v>101</v>
      </c>
      <c r="B3031" s="3">
        <v>36.950000000000003</v>
      </c>
    </row>
    <row r="3032" spans="1:2" x14ac:dyDescent="0.25">
      <c r="A3032" s="7">
        <v>90</v>
      </c>
      <c r="B3032" s="7">
        <v>49.06</v>
      </c>
    </row>
    <row r="3033" spans="1:2" x14ac:dyDescent="0.25">
      <c r="A3033" s="3">
        <v>84</v>
      </c>
      <c r="B3033" s="3">
        <v>23.03</v>
      </c>
    </row>
    <row r="3034" spans="1:2" x14ac:dyDescent="0.25">
      <c r="A3034" s="7">
        <v>54</v>
      </c>
      <c r="B3034" s="7">
        <v>55.14</v>
      </c>
    </row>
    <row r="3035" spans="1:2" x14ac:dyDescent="0.25">
      <c r="A3035" s="3">
        <v>45</v>
      </c>
      <c r="B3035" s="3">
        <v>53.13</v>
      </c>
    </row>
    <row r="3036" spans="1:2" x14ac:dyDescent="0.25">
      <c r="A3036" s="7">
        <v>117</v>
      </c>
      <c r="B3036" s="7">
        <v>29.38</v>
      </c>
    </row>
    <row r="3037" spans="1:2" x14ac:dyDescent="0.25">
      <c r="A3037" s="3">
        <v>21</v>
      </c>
      <c r="B3037" s="3">
        <v>57.4</v>
      </c>
    </row>
    <row r="3038" spans="1:2" x14ac:dyDescent="0.25">
      <c r="A3038" s="7">
        <v>73</v>
      </c>
      <c r="B3038" s="7">
        <v>39.43</v>
      </c>
    </row>
    <row r="3039" spans="1:2" x14ac:dyDescent="0.25">
      <c r="A3039" s="3">
        <v>105</v>
      </c>
      <c r="B3039" s="3">
        <v>36.200000000000003</v>
      </c>
    </row>
    <row r="3040" spans="1:2" x14ac:dyDescent="0.25">
      <c r="A3040" s="7">
        <v>107</v>
      </c>
      <c r="B3040" s="7">
        <v>12.8</v>
      </c>
    </row>
    <row r="3041" spans="1:2" x14ac:dyDescent="0.25">
      <c r="A3041" s="3">
        <v>60</v>
      </c>
      <c r="B3041" s="3">
        <v>31.02</v>
      </c>
    </row>
    <row r="3042" spans="1:2" x14ac:dyDescent="0.25">
      <c r="A3042" s="7">
        <v>46</v>
      </c>
      <c r="B3042" s="7">
        <v>10.95</v>
      </c>
    </row>
    <row r="3043" spans="1:2" x14ac:dyDescent="0.25">
      <c r="A3043" s="3">
        <v>25</v>
      </c>
      <c r="B3043" s="3">
        <v>50.7</v>
      </c>
    </row>
    <row r="3044" spans="1:2" x14ac:dyDescent="0.25">
      <c r="A3044" s="7">
        <v>35</v>
      </c>
      <c r="B3044" s="7">
        <v>16.54</v>
      </c>
    </row>
    <row r="3045" spans="1:2" x14ac:dyDescent="0.25">
      <c r="A3045" s="3">
        <v>26</v>
      </c>
      <c r="B3045" s="3">
        <v>11.01</v>
      </c>
    </row>
    <row r="3046" spans="1:2" x14ac:dyDescent="0.25">
      <c r="A3046" s="7">
        <v>48</v>
      </c>
      <c r="B3046" s="7">
        <v>40.42</v>
      </c>
    </row>
    <row r="3047" spans="1:2" x14ac:dyDescent="0.25">
      <c r="A3047" s="3">
        <v>46</v>
      </c>
      <c r="B3047" s="3">
        <v>35.99</v>
      </c>
    </row>
    <row r="3048" spans="1:2" x14ac:dyDescent="0.25">
      <c r="A3048" s="7">
        <v>16</v>
      </c>
      <c r="B3048" s="7">
        <v>34.86</v>
      </c>
    </row>
    <row r="3049" spans="1:2" x14ac:dyDescent="0.25">
      <c r="A3049" s="3">
        <v>98</v>
      </c>
      <c r="B3049" s="3">
        <v>10.68</v>
      </c>
    </row>
    <row r="3050" spans="1:2" x14ac:dyDescent="0.25">
      <c r="A3050" s="7">
        <v>74</v>
      </c>
      <c r="B3050" s="7">
        <v>32.28</v>
      </c>
    </row>
    <row r="3051" spans="1:2" x14ac:dyDescent="0.25">
      <c r="A3051" s="3">
        <v>88</v>
      </c>
      <c r="B3051" s="3">
        <v>4.25</v>
      </c>
    </row>
    <row r="3052" spans="1:2" x14ac:dyDescent="0.25">
      <c r="A3052" s="7">
        <v>112</v>
      </c>
      <c r="B3052" s="7">
        <v>52.9</v>
      </c>
    </row>
    <row r="3053" spans="1:2" x14ac:dyDescent="0.25">
      <c r="A3053" s="3">
        <v>47</v>
      </c>
      <c r="B3053" s="3">
        <v>51.49</v>
      </c>
    </row>
    <row r="3054" spans="1:2" x14ac:dyDescent="0.25">
      <c r="A3054" s="7">
        <v>67</v>
      </c>
      <c r="B3054" s="7">
        <v>56.62</v>
      </c>
    </row>
    <row r="3055" spans="1:2" x14ac:dyDescent="0.25">
      <c r="A3055" s="3">
        <v>107</v>
      </c>
      <c r="B3055" s="3">
        <v>33.29</v>
      </c>
    </row>
    <row r="3056" spans="1:2" x14ac:dyDescent="0.25">
      <c r="A3056" s="7">
        <v>43</v>
      </c>
      <c r="B3056" s="7">
        <v>30.65</v>
      </c>
    </row>
    <row r="3057" spans="1:2" x14ac:dyDescent="0.25">
      <c r="A3057" s="3">
        <v>51</v>
      </c>
      <c r="B3057" s="3">
        <v>46.52</v>
      </c>
    </row>
    <row r="3058" spans="1:2" x14ac:dyDescent="0.25">
      <c r="A3058" s="7">
        <v>30</v>
      </c>
      <c r="B3058" s="7">
        <v>6.1</v>
      </c>
    </row>
    <row r="3059" spans="1:2" x14ac:dyDescent="0.25">
      <c r="A3059" s="3">
        <v>54</v>
      </c>
      <c r="B3059" s="3">
        <v>19.329999999999998</v>
      </c>
    </row>
    <row r="3060" spans="1:2" x14ac:dyDescent="0.25">
      <c r="A3060" s="7">
        <v>75</v>
      </c>
      <c r="B3060" s="7">
        <v>33.979999999999997</v>
      </c>
    </row>
    <row r="3061" spans="1:2" x14ac:dyDescent="0.25">
      <c r="A3061" s="3">
        <v>107</v>
      </c>
      <c r="B3061" s="3">
        <v>57.52</v>
      </c>
    </row>
    <row r="3062" spans="1:2" x14ac:dyDescent="0.25">
      <c r="A3062" s="7">
        <v>33</v>
      </c>
      <c r="B3062" s="7">
        <v>9.89</v>
      </c>
    </row>
    <row r="3063" spans="1:2" x14ac:dyDescent="0.25">
      <c r="A3063" s="3">
        <v>97</v>
      </c>
      <c r="B3063" s="3">
        <v>53.56</v>
      </c>
    </row>
    <row r="3064" spans="1:2" x14ac:dyDescent="0.25">
      <c r="A3064" s="7">
        <v>100</v>
      </c>
      <c r="B3064" s="7">
        <v>39.270000000000003</v>
      </c>
    </row>
    <row r="3065" spans="1:2" x14ac:dyDescent="0.25">
      <c r="A3065" s="3">
        <v>30</v>
      </c>
      <c r="B3065" s="3">
        <v>23.29</v>
      </c>
    </row>
    <row r="3066" spans="1:2" x14ac:dyDescent="0.25">
      <c r="A3066" s="7">
        <v>32</v>
      </c>
      <c r="B3066" s="7">
        <v>26.1</v>
      </c>
    </row>
    <row r="3067" spans="1:2" x14ac:dyDescent="0.25">
      <c r="A3067" s="3">
        <v>71</v>
      </c>
      <c r="B3067" s="3">
        <v>12.13</v>
      </c>
    </row>
    <row r="3068" spans="1:2" x14ac:dyDescent="0.25">
      <c r="A3068" s="7">
        <v>86</v>
      </c>
      <c r="B3068" s="7">
        <v>54.7</v>
      </c>
    </row>
    <row r="3069" spans="1:2" x14ac:dyDescent="0.25">
      <c r="A3069" s="3">
        <v>94</v>
      </c>
      <c r="B3069" s="3">
        <v>52.43</v>
      </c>
    </row>
    <row r="3070" spans="1:2" x14ac:dyDescent="0.25">
      <c r="A3070" s="7">
        <v>76</v>
      </c>
      <c r="B3070" s="7">
        <v>54.46</v>
      </c>
    </row>
    <row r="3071" spans="1:2" x14ac:dyDescent="0.25">
      <c r="A3071" s="3">
        <v>113</v>
      </c>
      <c r="B3071" s="3">
        <v>29.34</v>
      </c>
    </row>
    <row r="3072" spans="1:2" x14ac:dyDescent="0.25">
      <c r="A3072" s="7">
        <v>112</v>
      </c>
      <c r="B3072" s="7">
        <v>59.12</v>
      </c>
    </row>
    <row r="3073" spans="1:2" x14ac:dyDescent="0.25">
      <c r="A3073" s="3">
        <v>87</v>
      </c>
      <c r="B3073" s="3">
        <v>39.369999999999997</v>
      </c>
    </row>
    <row r="3074" spans="1:2" x14ac:dyDescent="0.25">
      <c r="A3074" s="7">
        <v>39</v>
      </c>
      <c r="B3074" s="7">
        <v>15.57</v>
      </c>
    </row>
    <row r="3075" spans="1:2" x14ac:dyDescent="0.25">
      <c r="A3075" s="3">
        <v>33</v>
      </c>
      <c r="B3075" s="3">
        <v>12.43</v>
      </c>
    </row>
    <row r="3076" spans="1:2" x14ac:dyDescent="0.25">
      <c r="A3076" s="7">
        <v>66</v>
      </c>
      <c r="B3076" s="7">
        <v>16.940000000000001</v>
      </c>
    </row>
    <row r="3077" spans="1:2" x14ac:dyDescent="0.25">
      <c r="A3077" s="3">
        <v>29</v>
      </c>
      <c r="B3077" s="3">
        <v>4.3099999999999996</v>
      </c>
    </row>
    <row r="3078" spans="1:2" x14ac:dyDescent="0.25">
      <c r="A3078" s="7">
        <v>95</v>
      </c>
      <c r="B3078" s="7">
        <v>51.92</v>
      </c>
    </row>
    <row r="3079" spans="1:2" x14ac:dyDescent="0.25">
      <c r="A3079" s="3">
        <v>87</v>
      </c>
      <c r="B3079" s="3">
        <v>59.13</v>
      </c>
    </row>
    <row r="3080" spans="1:2" x14ac:dyDescent="0.25">
      <c r="A3080" s="7">
        <v>47</v>
      </c>
      <c r="B3080" s="7">
        <v>52.51</v>
      </c>
    </row>
    <row r="3081" spans="1:2" x14ac:dyDescent="0.25">
      <c r="A3081" s="3">
        <v>107</v>
      </c>
      <c r="B3081" s="3">
        <v>13.75</v>
      </c>
    </row>
    <row r="3082" spans="1:2" x14ac:dyDescent="0.25">
      <c r="A3082" s="7">
        <v>70</v>
      </c>
      <c r="B3082" s="7">
        <v>41.79</v>
      </c>
    </row>
    <row r="3083" spans="1:2" x14ac:dyDescent="0.25">
      <c r="A3083" s="3">
        <v>104</v>
      </c>
      <c r="B3083" s="3">
        <v>36.07</v>
      </c>
    </row>
    <row r="3084" spans="1:2" x14ac:dyDescent="0.25">
      <c r="A3084" s="7">
        <v>97</v>
      </c>
      <c r="B3084" s="7">
        <v>14.29</v>
      </c>
    </row>
    <row r="3085" spans="1:2" x14ac:dyDescent="0.25">
      <c r="A3085" s="3">
        <v>63</v>
      </c>
      <c r="B3085" s="3">
        <v>34.270000000000003</v>
      </c>
    </row>
    <row r="3086" spans="1:2" x14ac:dyDescent="0.25">
      <c r="A3086" s="7">
        <v>103</v>
      </c>
      <c r="B3086" s="7">
        <v>24.26</v>
      </c>
    </row>
    <row r="3087" spans="1:2" x14ac:dyDescent="0.25">
      <c r="A3087" s="3">
        <v>29</v>
      </c>
      <c r="B3087" s="3">
        <v>25.43</v>
      </c>
    </row>
    <row r="3088" spans="1:2" x14ac:dyDescent="0.25">
      <c r="A3088" s="7">
        <v>80</v>
      </c>
      <c r="B3088" s="7">
        <v>44.57</v>
      </c>
    </row>
    <row r="3089" spans="1:2" x14ac:dyDescent="0.25">
      <c r="A3089" s="3">
        <v>16</v>
      </c>
      <c r="B3089" s="3">
        <v>3.65</v>
      </c>
    </row>
    <row r="3090" spans="1:2" x14ac:dyDescent="0.25">
      <c r="A3090" s="7">
        <v>97</v>
      </c>
      <c r="B3090" s="7">
        <v>19.2</v>
      </c>
    </row>
    <row r="3091" spans="1:2" x14ac:dyDescent="0.25">
      <c r="A3091" s="3">
        <v>29</v>
      </c>
      <c r="B3091" s="3">
        <v>30.62</v>
      </c>
    </row>
    <row r="3092" spans="1:2" x14ac:dyDescent="0.25">
      <c r="A3092" s="7">
        <v>54</v>
      </c>
      <c r="B3092" s="7">
        <v>27.7</v>
      </c>
    </row>
    <row r="3093" spans="1:2" x14ac:dyDescent="0.25">
      <c r="A3093" s="3">
        <v>32</v>
      </c>
      <c r="B3093" s="3">
        <v>30.71</v>
      </c>
    </row>
    <row r="3094" spans="1:2" x14ac:dyDescent="0.25">
      <c r="A3094" s="7">
        <v>89</v>
      </c>
      <c r="B3094" s="7">
        <v>33.86</v>
      </c>
    </row>
    <row r="3095" spans="1:2" x14ac:dyDescent="0.25">
      <c r="A3095" s="3">
        <v>102</v>
      </c>
      <c r="B3095" s="3">
        <v>23.3</v>
      </c>
    </row>
    <row r="3096" spans="1:2" x14ac:dyDescent="0.25">
      <c r="A3096" s="7">
        <v>96</v>
      </c>
      <c r="B3096" s="7">
        <v>37.799999999999997</v>
      </c>
    </row>
    <row r="3097" spans="1:2" x14ac:dyDescent="0.25">
      <c r="A3097" s="3">
        <v>33</v>
      </c>
      <c r="B3097" s="3">
        <v>40.1</v>
      </c>
    </row>
    <row r="3098" spans="1:2" x14ac:dyDescent="0.25">
      <c r="A3098" s="7">
        <v>105</v>
      </c>
      <c r="B3098" s="7">
        <v>48.07</v>
      </c>
    </row>
    <row r="3099" spans="1:2" x14ac:dyDescent="0.25">
      <c r="A3099" s="3">
        <v>16</v>
      </c>
      <c r="B3099" s="3">
        <v>35.96</v>
      </c>
    </row>
    <row r="3100" spans="1:2" x14ac:dyDescent="0.25">
      <c r="A3100" s="7">
        <v>27</v>
      </c>
      <c r="B3100" s="7">
        <v>4.18</v>
      </c>
    </row>
    <row r="3101" spans="1:2" x14ac:dyDescent="0.25">
      <c r="A3101" s="3">
        <v>64</v>
      </c>
      <c r="B3101" s="3">
        <v>43.42</v>
      </c>
    </row>
    <row r="3102" spans="1:2" x14ac:dyDescent="0.25">
      <c r="A3102" s="7">
        <v>94</v>
      </c>
      <c r="B3102" s="7">
        <v>55.12</v>
      </c>
    </row>
    <row r="3103" spans="1:2" x14ac:dyDescent="0.25">
      <c r="A3103" s="3">
        <v>12</v>
      </c>
      <c r="B3103" s="3">
        <v>33.4</v>
      </c>
    </row>
    <row r="3104" spans="1:2" x14ac:dyDescent="0.25">
      <c r="A3104" s="7">
        <v>46</v>
      </c>
      <c r="B3104" s="7">
        <v>29.7</v>
      </c>
    </row>
    <row r="3105" spans="1:2" x14ac:dyDescent="0.25">
      <c r="A3105" s="3">
        <v>95</v>
      </c>
      <c r="B3105" s="3">
        <v>24.82</v>
      </c>
    </row>
    <row r="3106" spans="1:2" x14ac:dyDescent="0.25">
      <c r="A3106" s="7">
        <v>74</v>
      </c>
      <c r="B3106" s="7">
        <v>20.420000000000002</v>
      </c>
    </row>
    <row r="3107" spans="1:2" x14ac:dyDescent="0.25">
      <c r="A3107" s="3">
        <v>31</v>
      </c>
      <c r="B3107" s="3">
        <v>17.8</v>
      </c>
    </row>
    <row r="3108" spans="1:2" x14ac:dyDescent="0.25">
      <c r="A3108" s="7">
        <v>67</v>
      </c>
      <c r="B3108" s="7">
        <v>41.49</v>
      </c>
    </row>
    <row r="3109" spans="1:2" x14ac:dyDescent="0.25">
      <c r="A3109" s="3">
        <v>60</v>
      </c>
      <c r="B3109" s="3">
        <v>48.57</v>
      </c>
    </row>
    <row r="3110" spans="1:2" x14ac:dyDescent="0.25">
      <c r="A3110" s="7">
        <v>53</v>
      </c>
      <c r="B3110" s="7">
        <v>15.39</v>
      </c>
    </row>
    <row r="3111" spans="1:2" x14ac:dyDescent="0.25">
      <c r="A3111" s="3">
        <v>111</v>
      </c>
      <c r="B3111" s="3">
        <v>4.82</v>
      </c>
    </row>
    <row r="3112" spans="1:2" x14ac:dyDescent="0.25">
      <c r="A3112" s="7">
        <v>107</v>
      </c>
      <c r="B3112" s="7">
        <v>45.34</v>
      </c>
    </row>
    <row r="3113" spans="1:2" x14ac:dyDescent="0.25">
      <c r="A3113" s="3">
        <v>117</v>
      </c>
      <c r="B3113" s="3">
        <v>5.28</v>
      </c>
    </row>
    <row r="3114" spans="1:2" x14ac:dyDescent="0.25">
      <c r="A3114" s="7">
        <v>115</v>
      </c>
      <c r="B3114" s="7">
        <v>2.16</v>
      </c>
    </row>
    <row r="3115" spans="1:2" x14ac:dyDescent="0.25">
      <c r="A3115" s="3">
        <v>83</v>
      </c>
      <c r="B3115" s="3">
        <v>7.31</v>
      </c>
    </row>
    <row r="3116" spans="1:2" x14ac:dyDescent="0.25">
      <c r="A3116" s="7">
        <v>37</v>
      </c>
      <c r="B3116" s="7">
        <v>19.57</v>
      </c>
    </row>
    <row r="3117" spans="1:2" x14ac:dyDescent="0.25">
      <c r="A3117" s="3">
        <v>51</v>
      </c>
      <c r="B3117" s="3">
        <v>19.760000000000002</v>
      </c>
    </row>
    <row r="3118" spans="1:2" x14ac:dyDescent="0.25">
      <c r="A3118" s="7">
        <v>14</v>
      </c>
      <c r="B3118" s="7">
        <v>47.32</v>
      </c>
    </row>
    <row r="3119" spans="1:2" x14ac:dyDescent="0.25">
      <c r="A3119" s="3">
        <v>119</v>
      </c>
      <c r="B3119" s="3">
        <v>17.920000000000002</v>
      </c>
    </row>
    <row r="3120" spans="1:2" x14ac:dyDescent="0.25">
      <c r="A3120" s="7">
        <v>63</v>
      </c>
      <c r="B3120" s="7">
        <v>39.450000000000003</v>
      </c>
    </row>
    <row r="3121" spans="1:2" x14ac:dyDescent="0.25">
      <c r="A3121" s="3">
        <v>49</v>
      </c>
      <c r="B3121" s="3">
        <v>56.4</v>
      </c>
    </row>
    <row r="3122" spans="1:2" x14ac:dyDescent="0.25">
      <c r="A3122" s="7">
        <v>107</v>
      </c>
      <c r="B3122" s="7">
        <v>4.8499999999999996</v>
      </c>
    </row>
    <row r="3123" spans="1:2" x14ac:dyDescent="0.25">
      <c r="A3123" s="3">
        <v>91</v>
      </c>
      <c r="B3123" s="3">
        <v>55.51</v>
      </c>
    </row>
    <row r="3124" spans="1:2" x14ac:dyDescent="0.25">
      <c r="A3124" s="7">
        <v>106</v>
      </c>
      <c r="B3124" s="7">
        <v>23.97</v>
      </c>
    </row>
    <row r="3125" spans="1:2" x14ac:dyDescent="0.25">
      <c r="A3125" s="3">
        <v>48</v>
      </c>
      <c r="B3125" s="3">
        <v>55.02</v>
      </c>
    </row>
    <row r="3126" spans="1:2" x14ac:dyDescent="0.25">
      <c r="A3126" s="7">
        <v>41</v>
      </c>
      <c r="B3126" s="7">
        <v>8.9499999999999993</v>
      </c>
    </row>
    <row r="3127" spans="1:2" x14ac:dyDescent="0.25">
      <c r="A3127" s="3">
        <v>73</v>
      </c>
      <c r="B3127" s="3">
        <v>28.61</v>
      </c>
    </row>
    <row r="3128" spans="1:2" x14ac:dyDescent="0.25">
      <c r="A3128" s="7">
        <v>100</v>
      </c>
      <c r="B3128" s="7">
        <v>15.42</v>
      </c>
    </row>
    <row r="3129" spans="1:2" x14ac:dyDescent="0.25">
      <c r="A3129" s="3">
        <v>26</v>
      </c>
      <c r="B3129" s="3">
        <v>26.68</v>
      </c>
    </row>
    <row r="3130" spans="1:2" x14ac:dyDescent="0.25">
      <c r="A3130" s="7">
        <v>38</v>
      </c>
      <c r="B3130" s="7">
        <v>45.71</v>
      </c>
    </row>
    <row r="3131" spans="1:2" x14ac:dyDescent="0.25">
      <c r="A3131" s="3">
        <v>111</v>
      </c>
      <c r="B3131" s="3">
        <v>28.8</v>
      </c>
    </row>
    <row r="3132" spans="1:2" x14ac:dyDescent="0.25">
      <c r="A3132" s="7">
        <v>47</v>
      </c>
      <c r="B3132" s="7">
        <v>24.64</v>
      </c>
    </row>
    <row r="3133" spans="1:2" x14ac:dyDescent="0.25">
      <c r="A3133" s="3">
        <v>23</v>
      </c>
      <c r="B3133" s="3">
        <v>17.420000000000002</v>
      </c>
    </row>
    <row r="3134" spans="1:2" x14ac:dyDescent="0.25">
      <c r="A3134" s="7">
        <v>113</v>
      </c>
      <c r="B3134" s="7">
        <v>46.43</v>
      </c>
    </row>
    <row r="3135" spans="1:2" x14ac:dyDescent="0.25">
      <c r="A3135" s="3">
        <v>89</v>
      </c>
      <c r="B3135" s="3">
        <v>8.15</v>
      </c>
    </row>
    <row r="3136" spans="1:2" x14ac:dyDescent="0.25">
      <c r="A3136" s="7">
        <v>72</v>
      </c>
      <c r="B3136" s="7">
        <v>32.31</v>
      </c>
    </row>
    <row r="3137" spans="1:2" x14ac:dyDescent="0.25">
      <c r="A3137" s="3">
        <v>112</v>
      </c>
      <c r="B3137" s="3">
        <v>14.42</v>
      </c>
    </row>
    <row r="3138" spans="1:2" x14ac:dyDescent="0.25">
      <c r="A3138" s="7">
        <v>25</v>
      </c>
      <c r="B3138" s="7">
        <v>28.38</v>
      </c>
    </row>
    <row r="3139" spans="1:2" x14ac:dyDescent="0.25">
      <c r="A3139" s="3">
        <v>116</v>
      </c>
      <c r="B3139" s="3">
        <v>29.98</v>
      </c>
    </row>
    <row r="3140" spans="1:2" x14ac:dyDescent="0.25">
      <c r="A3140" s="7">
        <v>34</v>
      </c>
      <c r="B3140" s="7">
        <v>45.12</v>
      </c>
    </row>
    <row r="3141" spans="1:2" x14ac:dyDescent="0.25">
      <c r="A3141" s="3">
        <v>71</v>
      </c>
      <c r="B3141" s="3">
        <v>52.8</v>
      </c>
    </row>
    <row r="3142" spans="1:2" x14ac:dyDescent="0.25">
      <c r="A3142" s="7">
        <v>72</v>
      </c>
      <c r="B3142" s="7">
        <v>47.38</v>
      </c>
    </row>
    <row r="3143" spans="1:2" x14ac:dyDescent="0.25">
      <c r="A3143" s="3">
        <v>24</v>
      </c>
      <c r="B3143" s="3">
        <v>3.49</v>
      </c>
    </row>
    <row r="3144" spans="1:2" x14ac:dyDescent="0.25">
      <c r="A3144" s="7">
        <v>115</v>
      </c>
      <c r="B3144" s="7">
        <v>24.37</v>
      </c>
    </row>
    <row r="3145" spans="1:2" x14ac:dyDescent="0.25">
      <c r="A3145" s="3">
        <v>69</v>
      </c>
      <c r="B3145" s="3">
        <v>50.51</v>
      </c>
    </row>
    <row r="3146" spans="1:2" x14ac:dyDescent="0.25">
      <c r="A3146" s="7">
        <v>18</v>
      </c>
      <c r="B3146" s="7">
        <v>36.43</v>
      </c>
    </row>
    <row r="3147" spans="1:2" x14ac:dyDescent="0.25">
      <c r="A3147" s="3">
        <v>92</v>
      </c>
      <c r="B3147" s="3">
        <v>5.73</v>
      </c>
    </row>
    <row r="3148" spans="1:2" x14ac:dyDescent="0.25">
      <c r="A3148" s="7">
        <v>101</v>
      </c>
      <c r="B3148" s="7">
        <v>54.62</v>
      </c>
    </row>
    <row r="3149" spans="1:2" x14ac:dyDescent="0.25">
      <c r="A3149" s="3">
        <v>93</v>
      </c>
      <c r="B3149" s="3">
        <v>3.6</v>
      </c>
    </row>
    <row r="3150" spans="1:2" x14ac:dyDescent="0.25">
      <c r="A3150" s="7">
        <v>43</v>
      </c>
      <c r="B3150" s="7">
        <v>55.03</v>
      </c>
    </row>
    <row r="3151" spans="1:2" x14ac:dyDescent="0.25">
      <c r="A3151" s="3">
        <v>95</v>
      </c>
      <c r="B3151" s="3">
        <v>22.17</v>
      </c>
    </row>
    <row r="3152" spans="1:2" x14ac:dyDescent="0.25">
      <c r="A3152" s="7">
        <v>99</v>
      </c>
      <c r="B3152" s="7">
        <v>29.35</v>
      </c>
    </row>
    <row r="3153" spans="1:2" x14ac:dyDescent="0.25">
      <c r="A3153" s="3">
        <v>113</v>
      </c>
      <c r="B3153" s="3">
        <v>34.54</v>
      </c>
    </row>
    <row r="3154" spans="1:2" x14ac:dyDescent="0.25">
      <c r="A3154" s="7">
        <v>42</v>
      </c>
      <c r="B3154" s="7">
        <v>35.380000000000003</v>
      </c>
    </row>
    <row r="3155" spans="1:2" x14ac:dyDescent="0.25">
      <c r="A3155" s="3">
        <v>107</v>
      </c>
      <c r="B3155" s="3">
        <v>7.85</v>
      </c>
    </row>
    <row r="3156" spans="1:2" x14ac:dyDescent="0.25">
      <c r="A3156" s="7">
        <v>105</v>
      </c>
      <c r="B3156" s="7">
        <v>3.62</v>
      </c>
    </row>
    <row r="3157" spans="1:2" x14ac:dyDescent="0.25">
      <c r="A3157" s="3">
        <v>45</v>
      </c>
      <c r="B3157" s="3">
        <v>57.48</v>
      </c>
    </row>
    <row r="3158" spans="1:2" x14ac:dyDescent="0.25">
      <c r="A3158" s="7">
        <v>90</v>
      </c>
      <c r="B3158" s="7">
        <v>9.43</v>
      </c>
    </row>
    <row r="3159" spans="1:2" x14ac:dyDescent="0.25">
      <c r="A3159" s="3">
        <v>119</v>
      </c>
      <c r="B3159" s="3">
        <v>31.23</v>
      </c>
    </row>
    <row r="3160" spans="1:2" x14ac:dyDescent="0.25">
      <c r="A3160" s="7">
        <v>19</v>
      </c>
      <c r="B3160" s="7">
        <v>11.15</v>
      </c>
    </row>
    <row r="3161" spans="1:2" x14ac:dyDescent="0.25">
      <c r="A3161" s="3">
        <v>59</v>
      </c>
      <c r="B3161" s="3">
        <v>30.44</v>
      </c>
    </row>
    <row r="3162" spans="1:2" x14ac:dyDescent="0.25">
      <c r="A3162" s="7">
        <v>85</v>
      </c>
      <c r="B3162" s="7">
        <v>6.38</v>
      </c>
    </row>
    <row r="3163" spans="1:2" x14ac:dyDescent="0.25">
      <c r="A3163" s="3">
        <v>101</v>
      </c>
      <c r="B3163" s="3">
        <v>28.19</v>
      </c>
    </row>
    <row r="3164" spans="1:2" x14ac:dyDescent="0.25">
      <c r="A3164" s="7">
        <v>112</v>
      </c>
      <c r="B3164" s="7">
        <v>43.6</v>
      </c>
    </row>
    <row r="3165" spans="1:2" x14ac:dyDescent="0.25">
      <c r="A3165" s="3">
        <v>46</v>
      </c>
      <c r="B3165" s="3">
        <v>30.64</v>
      </c>
    </row>
    <row r="3166" spans="1:2" x14ac:dyDescent="0.25">
      <c r="A3166" s="7">
        <v>63</v>
      </c>
      <c r="B3166" s="7">
        <v>47.66</v>
      </c>
    </row>
    <row r="3167" spans="1:2" x14ac:dyDescent="0.25">
      <c r="A3167" s="3">
        <v>87</v>
      </c>
      <c r="B3167" s="3">
        <v>59.02</v>
      </c>
    </row>
    <row r="3168" spans="1:2" x14ac:dyDescent="0.25">
      <c r="A3168" s="7">
        <v>42</v>
      </c>
      <c r="B3168" s="7">
        <v>56.81</v>
      </c>
    </row>
    <row r="3169" spans="1:2" x14ac:dyDescent="0.25">
      <c r="A3169" s="3">
        <v>46</v>
      </c>
      <c r="B3169" s="3">
        <v>27.54</v>
      </c>
    </row>
    <row r="3170" spans="1:2" x14ac:dyDescent="0.25">
      <c r="A3170" s="7">
        <v>69</v>
      </c>
      <c r="B3170" s="7">
        <v>11.85</v>
      </c>
    </row>
    <row r="3171" spans="1:2" x14ac:dyDescent="0.25">
      <c r="A3171" s="3">
        <v>71</v>
      </c>
      <c r="B3171" s="3">
        <v>48.7</v>
      </c>
    </row>
    <row r="3172" spans="1:2" x14ac:dyDescent="0.25">
      <c r="A3172" s="7">
        <v>10</v>
      </c>
      <c r="B3172" s="7">
        <v>35.17</v>
      </c>
    </row>
    <row r="3173" spans="1:2" x14ac:dyDescent="0.25">
      <c r="A3173" s="3">
        <v>104</v>
      </c>
      <c r="B3173" s="3">
        <v>10.27</v>
      </c>
    </row>
    <row r="3174" spans="1:2" x14ac:dyDescent="0.25">
      <c r="A3174" s="7">
        <v>45</v>
      </c>
      <c r="B3174" s="7">
        <v>14.71</v>
      </c>
    </row>
    <row r="3175" spans="1:2" x14ac:dyDescent="0.25">
      <c r="A3175" s="3">
        <v>109</v>
      </c>
      <c r="B3175" s="3">
        <v>22.19</v>
      </c>
    </row>
    <row r="3176" spans="1:2" x14ac:dyDescent="0.25">
      <c r="A3176" s="7">
        <v>22</v>
      </c>
      <c r="B3176" s="7">
        <v>28.12</v>
      </c>
    </row>
    <row r="3177" spans="1:2" x14ac:dyDescent="0.25">
      <c r="A3177" s="3">
        <v>97</v>
      </c>
      <c r="B3177" s="3">
        <v>16.5</v>
      </c>
    </row>
    <row r="3178" spans="1:2" x14ac:dyDescent="0.25">
      <c r="A3178" s="7">
        <v>74</v>
      </c>
      <c r="B3178" s="7">
        <v>48.52</v>
      </c>
    </row>
    <row r="3179" spans="1:2" x14ac:dyDescent="0.25">
      <c r="A3179" s="3">
        <v>95</v>
      </c>
      <c r="B3179" s="3">
        <v>40.04</v>
      </c>
    </row>
    <row r="3180" spans="1:2" x14ac:dyDescent="0.25">
      <c r="A3180" s="7">
        <v>40</v>
      </c>
      <c r="B3180" s="7">
        <v>23.18</v>
      </c>
    </row>
    <row r="3181" spans="1:2" x14ac:dyDescent="0.25">
      <c r="A3181" s="3">
        <v>78</v>
      </c>
      <c r="B3181" s="3">
        <v>37.74</v>
      </c>
    </row>
    <row r="3182" spans="1:2" x14ac:dyDescent="0.25">
      <c r="A3182" s="7">
        <v>21</v>
      </c>
      <c r="B3182" s="7">
        <v>21.25</v>
      </c>
    </row>
    <row r="3183" spans="1:2" x14ac:dyDescent="0.25">
      <c r="A3183" s="3">
        <v>67</v>
      </c>
      <c r="B3183" s="3">
        <v>11.24</v>
      </c>
    </row>
    <row r="3184" spans="1:2" x14ac:dyDescent="0.25">
      <c r="A3184" s="7">
        <v>19</v>
      </c>
      <c r="B3184" s="7">
        <v>16.190000000000001</v>
      </c>
    </row>
    <row r="3185" spans="1:2" x14ac:dyDescent="0.25">
      <c r="A3185" s="3">
        <v>17</v>
      </c>
      <c r="B3185" s="3">
        <v>36.75</v>
      </c>
    </row>
    <row r="3186" spans="1:2" x14ac:dyDescent="0.25">
      <c r="A3186" s="7">
        <v>81</v>
      </c>
      <c r="B3186" s="7">
        <v>47.88</v>
      </c>
    </row>
    <row r="3187" spans="1:2" x14ac:dyDescent="0.25">
      <c r="A3187" s="3">
        <v>32</v>
      </c>
      <c r="B3187" s="3">
        <v>44.13</v>
      </c>
    </row>
    <row r="3188" spans="1:2" x14ac:dyDescent="0.25">
      <c r="A3188" s="7">
        <v>46</v>
      </c>
      <c r="B3188" s="7">
        <v>39.11</v>
      </c>
    </row>
    <row r="3189" spans="1:2" x14ac:dyDescent="0.25">
      <c r="A3189" s="3">
        <v>42</v>
      </c>
      <c r="B3189" s="3">
        <v>5.26</v>
      </c>
    </row>
    <row r="3190" spans="1:2" x14ac:dyDescent="0.25">
      <c r="A3190" s="7">
        <v>18</v>
      </c>
      <c r="B3190" s="7">
        <v>28.41</v>
      </c>
    </row>
    <row r="3191" spans="1:2" x14ac:dyDescent="0.25">
      <c r="A3191" s="3">
        <v>79</v>
      </c>
      <c r="B3191" s="3">
        <v>18.46</v>
      </c>
    </row>
    <row r="3192" spans="1:2" x14ac:dyDescent="0.25">
      <c r="A3192" s="7">
        <v>112</v>
      </c>
      <c r="B3192" s="7">
        <v>24.64</v>
      </c>
    </row>
    <row r="3193" spans="1:2" x14ac:dyDescent="0.25">
      <c r="A3193" s="3">
        <v>17</v>
      </c>
      <c r="B3193" s="3">
        <v>30.86</v>
      </c>
    </row>
    <row r="3194" spans="1:2" x14ac:dyDescent="0.25">
      <c r="A3194" s="7">
        <v>96</v>
      </c>
      <c r="B3194" s="7">
        <v>6.5</v>
      </c>
    </row>
    <row r="3195" spans="1:2" x14ac:dyDescent="0.25">
      <c r="A3195" s="3">
        <v>77</v>
      </c>
      <c r="B3195" s="3">
        <v>12.06</v>
      </c>
    </row>
    <row r="3196" spans="1:2" x14ac:dyDescent="0.25">
      <c r="A3196" s="7">
        <v>90</v>
      </c>
      <c r="B3196" s="7">
        <v>34.76</v>
      </c>
    </row>
    <row r="3197" spans="1:2" x14ac:dyDescent="0.25">
      <c r="A3197" s="3">
        <v>87</v>
      </c>
      <c r="B3197" s="3">
        <v>55.75</v>
      </c>
    </row>
    <row r="3198" spans="1:2" x14ac:dyDescent="0.25">
      <c r="A3198" s="7">
        <v>119</v>
      </c>
      <c r="B3198" s="7">
        <v>28.82</v>
      </c>
    </row>
    <row r="3199" spans="1:2" x14ac:dyDescent="0.25">
      <c r="A3199" s="3">
        <v>20</v>
      </c>
      <c r="B3199" s="3">
        <v>8.3000000000000007</v>
      </c>
    </row>
    <row r="3200" spans="1:2" x14ac:dyDescent="0.25">
      <c r="A3200" s="7">
        <v>53</v>
      </c>
      <c r="B3200" s="7">
        <v>23.43</v>
      </c>
    </row>
    <row r="3201" spans="1:2" x14ac:dyDescent="0.25">
      <c r="A3201" s="3">
        <v>37</v>
      </c>
      <c r="B3201" s="3">
        <v>37.64</v>
      </c>
    </row>
    <row r="3202" spans="1:2" x14ac:dyDescent="0.25">
      <c r="A3202" s="7">
        <v>35</v>
      </c>
      <c r="B3202" s="7">
        <v>4.28</v>
      </c>
    </row>
    <row r="3203" spans="1:2" x14ac:dyDescent="0.25">
      <c r="A3203" s="3">
        <v>90</v>
      </c>
      <c r="B3203" s="3">
        <v>43.3</v>
      </c>
    </row>
    <row r="3204" spans="1:2" x14ac:dyDescent="0.25">
      <c r="A3204" s="7">
        <v>61</v>
      </c>
      <c r="B3204" s="7">
        <v>46.82</v>
      </c>
    </row>
    <row r="3205" spans="1:2" x14ac:dyDescent="0.25">
      <c r="A3205" s="3">
        <v>74</v>
      </c>
      <c r="B3205" s="3">
        <v>20.27</v>
      </c>
    </row>
    <row r="3206" spans="1:2" x14ac:dyDescent="0.25">
      <c r="A3206" s="7">
        <v>56</v>
      </c>
      <c r="B3206" s="7">
        <v>20.47</v>
      </c>
    </row>
    <row r="3207" spans="1:2" x14ac:dyDescent="0.25">
      <c r="A3207" s="3">
        <v>36</v>
      </c>
      <c r="B3207" s="3">
        <v>50.89</v>
      </c>
    </row>
    <row r="3208" spans="1:2" x14ac:dyDescent="0.25">
      <c r="A3208" s="7">
        <v>112</v>
      </c>
      <c r="B3208" s="7">
        <v>8.77</v>
      </c>
    </row>
    <row r="3209" spans="1:2" x14ac:dyDescent="0.25">
      <c r="A3209" s="3">
        <v>44</v>
      </c>
      <c r="B3209" s="3">
        <v>43.3</v>
      </c>
    </row>
    <row r="3210" spans="1:2" x14ac:dyDescent="0.25">
      <c r="A3210" s="7">
        <v>56</v>
      </c>
      <c r="B3210" s="7">
        <v>13.96</v>
      </c>
    </row>
    <row r="3211" spans="1:2" x14ac:dyDescent="0.25">
      <c r="A3211" s="3">
        <v>43</v>
      </c>
      <c r="B3211" s="3">
        <v>45.99</v>
      </c>
    </row>
    <row r="3212" spans="1:2" x14ac:dyDescent="0.25">
      <c r="A3212" s="7">
        <v>36</v>
      </c>
      <c r="B3212" s="7">
        <v>34.96</v>
      </c>
    </row>
    <row r="3213" spans="1:2" x14ac:dyDescent="0.25">
      <c r="A3213" s="3">
        <v>98</v>
      </c>
      <c r="B3213" s="3">
        <v>55.04</v>
      </c>
    </row>
    <row r="3214" spans="1:2" x14ac:dyDescent="0.25">
      <c r="A3214" s="7">
        <v>99</v>
      </c>
      <c r="B3214" s="7">
        <v>46.45</v>
      </c>
    </row>
    <row r="3215" spans="1:2" x14ac:dyDescent="0.25">
      <c r="A3215" s="3">
        <v>80</v>
      </c>
      <c r="B3215" s="3">
        <v>11.48</v>
      </c>
    </row>
    <row r="3216" spans="1:2" x14ac:dyDescent="0.25">
      <c r="A3216" s="7">
        <v>113</v>
      </c>
      <c r="B3216" s="7">
        <v>17.48</v>
      </c>
    </row>
    <row r="3217" spans="1:2" x14ac:dyDescent="0.25">
      <c r="A3217" s="3">
        <v>40</v>
      </c>
      <c r="B3217" s="3">
        <v>9.58</v>
      </c>
    </row>
    <row r="3218" spans="1:2" x14ac:dyDescent="0.25">
      <c r="A3218" s="7">
        <v>77</v>
      </c>
      <c r="B3218" s="7">
        <v>2.0499999999999998</v>
      </c>
    </row>
    <row r="3219" spans="1:2" x14ac:dyDescent="0.25">
      <c r="A3219" s="3">
        <v>106</v>
      </c>
      <c r="B3219" s="3">
        <v>26.32</v>
      </c>
    </row>
    <row r="3220" spans="1:2" x14ac:dyDescent="0.25">
      <c r="A3220" s="7">
        <v>34</v>
      </c>
      <c r="B3220" s="7">
        <v>43.6</v>
      </c>
    </row>
    <row r="3221" spans="1:2" x14ac:dyDescent="0.25">
      <c r="A3221" s="3">
        <v>115</v>
      </c>
      <c r="B3221" s="3">
        <v>51.54</v>
      </c>
    </row>
    <row r="3222" spans="1:2" x14ac:dyDescent="0.25">
      <c r="A3222" s="7">
        <v>73</v>
      </c>
      <c r="B3222" s="7">
        <v>49.24</v>
      </c>
    </row>
    <row r="3223" spans="1:2" x14ac:dyDescent="0.25">
      <c r="A3223" s="3">
        <v>108</v>
      </c>
      <c r="B3223" s="3">
        <v>34.76</v>
      </c>
    </row>
    <row r="3224" spans="1:2" x14ac:dyDescent="0.25">
      <c r="A3224" s="7">
        <v>84</v>
      </c>
      <c r="B3224" s="7">
        <v>34.729999999999997</v>
      </c>
    </row>
    <row r="3225" spans="1:2" x14ac:dyDescent="0.25">
      <c r="A3225" s="3">
        <v>102</v>
      </c>
      <c r="B3225" s="3">
        <v>12.89</v>
      </c>
    </row>
    <row r="3226" spans="1:2" x14ac:dyDescent="0.25">
      <c r="A3226" s="7">
        <v>56</v>
      </c>
      <c r="B3226" s="7">
        <v>7.14</v>
      </c>
    </row>
    <row r="3227" spans="1:2" x14ac:dyDescent="0.25">
      <c r="A3227" s="3">
        <v>38</v>
      </c>
      <c r="B3227" s="3">
        <v>38.06</v>
      </c>
    </row>
    <row r="3228" spans="1:2" x14ac:dyDescent="0.25">
      <c r="A3228" s="7">
        <v>119</v>
      </c>
      <c r="B3228" s="7">
        <v>14.85</v>
      </c>
    </row>
    <row r="3229" spans="1:2" x14ac:dyDescent="0.25">
      <c r="A3229" s="3">
        <v>112</v>
      </c>
      <c r="B3229" s="3">
        <v>49.23</v>
      </c>
    </row>
    <row r="3230" spans="1:2" x14ac:dyDescent="0.25">
      <c r="A3230" s="7">
        <v>92</v>
      </c>
      <c r="B3230" s="7">
        <v>32.979999999999997</v>
      </c>
    </row>
    <row r="3231" spans="1:2" x14ac:dyDescent="0.25">
      <c r="A3231" s="3">
        <v>37</v>
      </c>
      <c r="B3231" s="3">
        <v>3.45</v>
      </c>
    </row>
    <row r="3232" spans="1:2" x14ac:dyDescent="0.25">
      <c r="A3232" s="7">
        <v>61</v>
      </c>
      <c r="B3232" s="7">
        <v>27.93</v>
      </c>
    </row>
    <row r="3233" spans="1:2" x14ac:dyDescent="0.25">
      <c r="A3233" s="3">
        <v>102</v>
      </c>
      <c r="B3233" s="3">
        <v>17.82</v>
      </c>
    </row>
    <row r="3234" spans="1:2" x14ac:dyDescent="0.25">
      <c r="A3234" s="7">
        <v>113</v>
      </c>
      <c r="B3234" s="7">
        <v>30.72</v>
      </c>
    </row>
    <row r="3235" spans="1:2" x14ac:dyDescent="0.25">
      <c r="A3235" s="3">
        <v>44</v>
      </c>
      <c r="B3235" s="3">
        <v>12.23</v>
      </c>
    </row>
    <row r="3236" spans="1:2" x14ac:dyDescent="0.25">
      <c r="A3236" s="7">
        <v>35</v>
      </c>
      <c r="B3236" s="7">
        <v>40.85</v>
      </c>
    </row>
    <row r="3237" spans="1:2" x14ac:dyDescent="0.25">
      <c r="A3237" s="3">
        <v>16</v>
      </c>
      <c r="B3237" s="3">
        <v>16.22</v>
      </c>
    </row>
    <row r="3238" spans="1:2" x14ac:dyDescent="0.25">
      <c r="A3238" s="7">
        <v>95</v>
      </c>
      <c r="B3238" s="7">
        <v>8.48</v>
      </c>
    </row>
    <row r="3239" spans="1:2" x14ac:dyDescent="0.25">
      <c r="A3239" s="3">
        <v>45</v>
      </c>
      <c r="B3239" s="3">
        <v>22.02</v>
      </c>
    </row>
    <row r="3240" spans="1:2" x14ac:dyDescent="0.25">
      <c r="A3240" s="7">
        <v>57</v>
      </c>
      <c r="B3240" s="7">
        <v>31.45</v>
      </c>
    </row>
    <row r="3241" spans="1:2" x14ac:dyDescent="0.25">
      <c r="A3241" s="3">
        <v>56</v>
      </c>
      <c r="B3241" s="3">
        <v>4.08</v>
      </c>
    </row>
    <row r="3242" spans="1:2" x14ac:dyDescent="0.25">
      <c r="A3242" s="7">
        <v>113</v>
      </c>
      <c r="B3242" s="7">
        <v>38.200000000000003</v>
      </c>
    </row>
    <row r="3243" spans="1:2" x14ac:dyDescent="0.25">
      <c r="A3243" s="3">
        <v>101</v>
      </c>
      <c r="B3243" s="3">
        <v>24.37</v>
      </c>
    </row>
    <row r="3244" spans="1:2" x14ac:dyDescent="0.25">
      <c r="A3244" s="7">
        <v>86</v>
      </c>
      <c r="B3244" s="7">
        <v>24.07</v>
      </c>
    </row>
    <row r="3245" spans="1:2" x14ac:dyDescent="0.25">
      <c r="A3245" s="3">
        <v>33</v>
      </c>
      <c r="B3245" s="3">
        <v>51.39</v>
      </c>
    </row>
    <row r="3246" spans="1:2" x14ac:dyDescent="0.25">
      <c r="A3246" s="7">
        <v>34</v>
      </c>
      <c r="B3246" s="7">
        <v>3.05</v>
      </c>
    </row>
    <row r="3247" spans="1:2" x14ac:dyDescent="0.25">
      <c r="A3247" s="3">
        <v>30</v>
      </c>
      <c r="B3247" s="3">
        <v>24.84</v>
      </c>
    </row>
    <row r="3248" spans="1:2" x14ac:dyDescent="0.25">
      <c r="A3248" s="7">
        <v>113</v>
      </c>
      <c r="B3248" s="7">
        <v>50.72</v>
      </c>
    </row>
    <row r="3249" spans="1:2" x14ac:dyDescent="0.25">
      <c r="A3249" s="3">
        <v>58</v>
      </c>
      <c r="B3249" s="3">
        <v>33.67</v>
      </c>
    </row>
    <row r="3250" spans="1:2" x14ac:dyDescent="0.25">
      <c r="A3250" s="7">
        <v>47</v>
      </c>
      <c r="B3250" s="7">
        <v>11.33</v>
      </c>
    </row>
    <row r="3251" spans="1:2" x14ac:dyDescent="0.25">
      <c r="A3251" s="3">
        <v>29</v>
      </c>
      <c r="B3251" s="3">
        <v>15.6</v>
      </c>
    </row>
    <row r="3252" spans="1:2" x14ac:dyDescent="0.25">
      <c r="A3252" s="7">
        <v>74</v>
      </c>
      <c r="B3252" s="7">
        <v>27.7</v>
      </c>
    </row>
    <row r="3253" spans="1:2" x14ac:dyDescent="0.25">
      <c r="A3253" s="3">
        <v>45</v>
      </c>
      <c r="B3253" s="3">
        <v>43.18</v>
      </c>
    </row>
    <row r="3254" spans="1:2" x14ac:dyDescent="0.25">
      <c r="A3254" s="7">
        <v>83</v>
      </c>
      <c r="B3254" s="7">
        <v>55.03</v>
      </c>
    </row>
    <row r="3255" spans="1:2" x14ac:dyDescent="0.25">
      <c r="A3255" s="3">
        <v>51</v>
      </c>
      <c r="B3255" s="3">
        <v>55.51</v>
      </c>
    </row>
    <row r="3256" spans="1:2" x14ac:dyDescent="0.25">
      <c r="A3256" s="7">
        <v>32</v>
      </c>
      <c r="B3256" s="7">
        <v>17.649999999999999</v>
      </c>
    </row>
    <row r="3257" spans="1:2" x14ac:dyDescent="0.25">
      <c r="A3257" s="3">
        <v>86</v>
      </c>
      <c r="B3257" s="3">
        <v>22.28</v>
      </c>
    </row>
    <row r="3258" spans="1:2" x14ac:dyDescent="0.25">
      <c r="A3258" s="7">
        <v>112</v>
      </c>
      <c r="B3258" s="7">
        <v>5.25</v>
      </c>
    </row>
    <row r="3259" spans="1:2" x14ac:dyDescent="0.25">
      <c r="A3259" s="3">
        <v>19</v>
      </c>
      <c r="B3259" s="3">
        <v>34.520000000000003</v>
      </c>
    </row>
    <row r="3260" spans="1:2" x14ac:dyDescent="0.25">
      <c r="A3260" s="7">
        <v>19</v>
      </c>
      <c r="B3260" s="7">
        <v>32</v>
      </c>
    </row>
    <row r="3261" spans="1:2" x14ac:dyDescent="0.25">
      <c r="A3261" s="3">
        <v>59</v>
      </c>
      <c r="B3261" s="3">
        <v>45.49</v>
      </c>
    </row>
    <row r="3262" spans="1:2" x14ac:dyDescent="0.25">
      <c r="A3262" s="7">
        <v>83</v>
      </c>
      <c r="B3262" s="7">
        <v>26.74</v>
      </c>
    </row>
    <row r="3263" spans="1:2" x14ac:dyDescent="0.25">
      <c r="A3263" s="3">
        <v>10</v>
      </c>
      <c r="B3263" s="3">
        <v>15.33</v>
      </c>
    </row>
    <row r="3264" spans="1:2" x14ac:dyDescent="0.25">
      <c r="A3264" s="7">
        <v>52</v>
      </c>
      <c r="B3264" s="7">
        <v>44.19</v>
      </c>
    </row>
    <row r="3265" spans="1:2" x14ac:dyDescent="0.25">
      <c r="A3265" s="3">
        <v>24</v>
      </c>
      <c r="B3265" s="3">
        <v>21.81</v>
      </c>
    </row>
    <row r="3266" spans="1:2" x14ac:dyDescent="0.25">
      <c r="A3266" s="7">
        <v>27</v>
      </c>
      <c r="B3266" s="7">
        <v>21.1</v>
      </c>
    </row>
    <row r="3267" spans="1:2" x14ac:dyDescent="0.25">
      <c r="A3267" s="3">
        <v>83</v>
      </c>
      <c r="B3267" s="3">
        <v>58.13</v>
      </c>
    </row>
    <row r="3268" spans="1:2" x14ac:dyDescent="0.25">
      <c r="A3268" s="7">
        <v>83</v>
      </c>
      <c r="B3268" s="7">
        <v>48.46</v>
      </c>
    </row>
    <row r="3269" spans="1:2" x14ac:dyDescent="0.25">
      <c r="A3269" s="3">
        <v>99</v>
      </c>
      <c r="B3269" s="3">
        <v>32.89</v>
      </c>
    </row>
    <row r="3270" spans="1:2" x14ac:dyDescent="0.25">
      <c r="A3270" s="7">
        <v>74</v>
      </c>
      <c r="B3270" s="7">
        <v>20.77</v>
      </c>
    </row>
    <row r="3271" spans="1:2" x14ac:dyDescent="0.25">
      <c r="A3271" s="3">
        <v>93</v>
      </c>
      <c r="B3271" s="3">
        <v>6.74</v>
      </c>
    </row>
    <row r="3272" spans="1:2" x14ac:dyDescent="0.25">
      <c r="A3272" s="7">
        <v>99</v>
      </c>
      <c r="B3272" s="7">
        <v>41.79</v>
      </c>
    </row>
    <row r="3273" spans="1:2" x14ac:dyDescent="0.25">
      <c r="A3273" s="3">
        <v>98</v>
      </c>
      <c r="B3273" s="3">
        <v>27.44</v>
      </c>
    </row>
    <row r="3274" spans="1:2" x14ac:dyDescent="0.25">
      <c r="A3274" s="7">
        <v>28</v>
      </c>
      <c r="B3274" s="7">
        <v>18.27</v>
      </c>
    </row>
    <row r="3275" spans="1:2" x14ac:dyDescent="0.25">
      <c r="A3275" s="3">
        <v>23</v>
      </c>
      <c r="B3275" s="3">
        <v>48.27</v>
      </c>
    </row>
    <row r="3276" spans="1:2" x14ac:dyDescent="0.25">
      <c r="A3276" s="7">
        <v>38</v>
      </c>
      <c r="B3276" s="7">
        <v>51.86</v>
      </c>
    </row>
    <row r="3277" spans="1:2" x14ac:dyDescent="0.25">
      <c r="A3277" s="3">
        <v>108</v>
      </c>
      <c r="B3277" s="3">
        <v>49.54</v>
      </c>
    </row>
    <row r="3278" spans="1:2" x14ac:dyDescent="0.25">
      <c r="A3278" s="7">
        <v>60</v>
      </c>
      <c r="B3278" s="7">
        <v>34.61</v>
      </c>
    </row>
    <row r="3279" spans="1:2" x14ac:dyDescent="0.25">
      <c r="A3279" s="3">
        <v>15</v>
      </c>
      <c r="B3279" s="3">
        <v>57.57</v>
      </c>
    </row>
    <row r="3280" spans="1:2" x14ac:dyDescent="0.25">
      <c r="A3280" s="7">
        <v>22</v>
      </c>
      <c r="B3280" s="7">
        <v>19.21</v>
      </c>
    </row>
    <row r="3281" spans="1:2" x14ac:dyDescent="0.25">
      <c r="A3281" s="3">
        <v>17</v>
      </c>
      <c r="B3281" s="3">
        <v>26.39</v>
      </c>
    </row>
    <row r="3282" spans="1:2" x14ac:dyDescent="0.25">
      <c r="A3282" s="7">
        <v>42</v>
      </c>
      <c r="B3282" s="7">
        <v>58.87</v>
      </c>
    </row>
    <row r="3283" spans="1:2" x14ac:dyDescent="0.25">
      <c r="A3283" s="3">
        <v>96</v>
      </c>
      <c r="B3283" s="3">
        <v>22.06</v>
      </c>
    </row>
    <row r="3284" spans="1:2" x14ac:dyDescent="0.25">
      <c r="A3284" s="7">
        <v>29</v>
      </c>
      <c r="B3284" s="7">
        <v>16.78</v>
      </c>
    </row>
    <row r="3285" spans="1:2" x14ac:dyDescent="0.25">
      <c r="A3285" s="3">
        <v>95</v>
      </c>
      <c r="B3285" s="3">
        <v>11.94</v>
      </c>
    </row>
    <row r="3286" spans="1:2" x14ac:dyDescent="0.25">
      <c r="A3286" s="7">
        <v>87</v>
      </c>
      <c r="B3286" s="7">
        <v>24.68</v>
      </c>
    </row>
    <row r="3287" spans="1:2" x14ac:dyDescent="0.25">
      <c r="A3287" s="3">
        <v>118</v>
      </c>
      <c r="B3287" s="3">
        <v>45.67</v>
      </c>
    </row>
    <row r="3288" spans="1:2" x14ac:dyDescent="0.25">
      <c r="A3288" s="7">
        <v>65</v>
      </c>
      <c r="B3288" s="7">
        <v>59.49</v>
      </c>
    </row>
    <row r="3289" spans="1:2" x14ac:dyDescent="0.25">
      <c r="A3289" s="3">
        <v>72</v>
      </c>
      <c r="B3289" s="3">
        <v>49.43</v>
      </c>
    </row>
    <row r="3290" spans="1:2" x14ac:dyDescent="0.25">
      <c r="A3290" s="7">
        <v>113</v>
      </c>
      <c r="B3290" s="7">
        <v>44.08</v>
      </c>
    </row>
    <row r="3291" spans="1:2" x14ac:dyDescent="0.25">
      <c r="A3291" s="3">
        <v>93</v>
      </c>
      <c r="B3291" s="3">
        <v>7.55</v>
      </c>
    </row>
    <row r="3292" spans="1:2" x14ac:dyDescent="0.25">
      <c r="A3292" s="7">
        <v>19</v>
      </c>
      <c r="B3292" s="7">
        <v>9.8000000000000007</v>
      </c>
    </row>
    <row r="3293" spans="1:2" x14ac:dyDescent="0.25">
      <c r="A3293" s="3">
        <v>109</v>
      </c>
      <c r="B3293" s="3">
        <v>58.16</v>
      </c>
    </row>
    <row r="3294" spans="1:2" x14ac:dyDescent="0.25">
      <c r="A3294" s="7">
        <v>96</v>
      </c>
      <c r="B3294" s="7">
        <v>39.65</v>
      </c>
    </row>
    <row r="3295" spans="1:2" x14ac:dyDescent="0.25">
      <c r="A3295" s="3">
        <v>38</v>
      </c>
      <c r="B3295" s="3">
        <v>47.49</v>
      </c>
    </row>
    <row r="3296" spans="1:2" x14ac:dyDescent="0.25">
      <c r="A3296" s="7">
        <v>37</v>
      </c>
      <c r="B3296" s="7">
        <v>42.39</v>
      </c>
    </row>
    <row r="3297" spans="1:2" x14ac:dyDescent="0.25">
      <c r="A3297" s="3">
        <v>51</v>
      </c>
      <c r="B3297" s="3">
        <v>18.54</v>
      </c>
    </row>
    <row r="3298" spans="1:2" x14ac:dyDescent="0.25">
      <c r="A3298" s="7">
        <v>61</v>
      </c>
      <c r="B3298" s="7">
        <v>19.11</v>
      </c>
    </row>
    <row r="3299" spans="1:2" x14ac:dyDescent="0.25">
      <c r="A3299" s="3">
        <v>104</v>
      </c>
      <c r="B3299" s="3">
        <v>7.21</v>
      </c>
    </row>
    <row r="3300" spans="1:2" x14ac:dyDescent="0.25">
      <c r="A3300" s="7">
        <v>56</v>
      </c>
      <c r="B3300" s="7">
        <v>39.79</v>
      </c>
    </row>
    <row r="3301" spans="1:2" x14ac:dyDescent="0.25">
      <c r="A3301" s="3">
        <v>74</v>
      </c>
      <c r="B3301" s="3">
        <v>24.44</v>
      </c>
    </row>
    <row r="3302" spans="1:2" x14ac:dyDescent="0.25">
      <c r="A3302" s="7">
        <v>82</v>
      </c>
      <c r="B3302" s="7">
        <v>14.96</v>
      </c>
    </row>
    <row r="3303" spans="1:2" x14ac:dyDescent="0.25">
      <c r="A3303" s="3">
        <v>112</v>
      </c>
      <c r="B3303" s="3">
        <v>16.54</v>
      </c>
    </row>
    <row r="3304" spans="1:2" x14ac:dyDescent="0.25">
      <c r="A3304" s="7">
        <v>119</v>
      </c>
      <c r="B3304" s="7">
        <v>37.909999999999997</v>
      </c>
    </row>
    <row r="3305" spans="1:2" x14ac:dyDescent="0.25">
      <c r="A3305" s="3">
        <v>82</v>
      </c>
      <c r="B3305" s="3">
        <v>9.83</v>
      </c>
    </row>
    <row r="3306" spans="1:2" x14ac:dyDescent="0.25">
      <c r="A3306" s="7">
        <v>56</v>
      </c>
      <c r="B3306" s="7">
        <v>34.619999999999997</v>
      </c>
    </row>
    <row r="3307" spans="1:2" x14ac:dyDescent="0.25">
      <c r="A3307" s="3">
        <v>112</v>
      </c>
      <c r="B3307" s="3">
        <v>59.88</v>
      </c>
    </row>
    <row r="3308" spans="1:2" x14ac:dyDescent="0.25">
      <c r="A3308" s="7">
        <v>67</v>
      </c>
      <c r="B3308" s="7">
        <v>28.38</v>
      </c>
    </row>
    <row r="3309" spans="1:2" x14ac:dyDescent="0.25">
      <c r="A3309" s="3">
        <v>26</v>
      </c>
      <c r="B3309" s="3">
        <v>34.03</v>
      </c>
    </row>
    <row r="3310" spans="1:2" x14ac:dyDescent="0.25">
      <c r="A3310" s="7">
        <v>20</v>
      </c>
      <c r="B3310" s="7">
        <v>2.04</v>
      </c>
    </row>
    <row r="3311" spans="1:2" x14ac:dyDescent="0.25">
      <c r="A3311" s="3">
        <v>75</v>
      </c>
      <c r="B3311" s="3">
        <v>33.26</v>
      </c>
    </row>
    <row r="3312" spans="1:2" x14ac:dyDescent="0.25">
      <c r="A3312" s="7">
        <v>22</v>
      </c>
      <c r="B3312" s="7">
        <v>17.260000000000002</v>
      </c>
    </row>
    <row r="3313" spans="1:2" x14ac:dyDescent="0.25">
      <c r="A3313" s="3">
        <v>107</v>
      </c>
      <c r="B3313" s="3">
        <v>31.26</v>
      </c>
    </row>
    <row r="3314" spans="1:2" x14ac:dyDescent="0.25">
      <c r="A3314" s="7">
        <v>90</v>
      </c>
      <c r="B3314" s="7">
        <v>14.83</v>
      </c>
    </row>
    <row r="3315" spans="1:2" x14ac:dyDescent="0.25">
      <c r="A3315" s="3">
        <v>23</v>
      </c>
      <c r="B3315" s="3">
        <v>39.81</v>
      </c>
    </row>
    <row r="3316" spans="1:2" x14ac:dyDescent="0.25">
      <c r="A3316" s="7">
        <v>51</v>
      </c>
      <c r="B3316" s="7">
        <v>5.95</v>
      </c>
    </row>
    <row r="3317" spans="1:2" x14ac:dyDescent="0.25">
      <c r="A3317" s="3">
        <v>34</v>
      </c>
      <c r="B3317" s="3">
        <v>20.96</v>
      </c>
    </row>
    <row r="3318" spans="1:2" x14ac:dyDescent="0.25">
      <c r="A3318" s="7">
        <v>103</v>
      </c>
      <c r="B3318" s="7">
        <v>49.45</v>
      </c>
    </row>
    <row r="3319" spans="1:2" x14ac:dyDescent="0.25">
      <c r="A3319" s="3">
        <v>47</v>
      </c>
      <c r="B3319" s="3">
        <v>28.41</v>
      </c>
    </row>
    <row r="3320" spans="1:2" x14ac:dyDescent="0.25">
      <c r="A3320" s="7">
        <v>68</v>
      </c>
      <c r="B3320" s="7">
        <v>44.51</v>
      </c>
    </row>
    <row r="3321" spans="1:2" x14ac:dyDescent="0.25">
      <c r="A3321" s="3">
        <v>77</v>
      </c>
      <c r="B3321" s="3">
        <v>16.5</v>
      </c>
    </row>
    <row r="3322" spans="1:2" x14ac:dyDescent="0.25">
      <c r="A3322" s="7">
        <v>62</v>
      </c>
      <c r="B3322" s="7">
        <v>55.6</v>
      </c>
    </row>
    <row r="3323" spans="1:2" x14ac:dyDescent="0.25">
      <c r="A3323" s="3">
        <v>17</v>
      </c>
      <c r="B3323" s="3">
        <v>15.54</v>
      </c>
    </row>
    <row r="3324" spans="1:2" x14ac:dyDescent="0.25">
      <c r="A3324" s="7">
        <v>55</v>
      </c>
      <c r="B3324" s="7">
        <v>54.01</v>
      </c>
    </row>
    <row r="3325" spans="1:2" x14ac:dyDescent="0.25">
      <c r="A3325" s="3">
        <v>55</v>
      </c>
      <c r="B3325" s="3">
        <v>9.4</v>
      </c>
    </row>
    <row r="3326" spans="1:2" x14ac:dyDescent="0.25">
      <c r="A3326" s="7">
        <v>29</v>
      </c>
      <c r="B3326" s="7">
        <v>17.75</v>
      </c>
    </row>
    <row r="3327" spans="1:2" x14ac:dyDescent="0.25">
      <c r="A3327" s="3">
        <v>85</v>
      </c>
      <c r="B3327" s="3">
        <v>44.35</v>
      </c>
    </row>
    <row r="3328" spans="1:2" x14ac:dyDescent="0.25">
      <c r="A3328" s="7">
        <v>106</v>
      </c>
      <c r="B3328" s="7">
        <v>8.18</v>
      </c>
    </row>
    <row r="3329" spans="1:2" x14ac:dyDescent="0.25">
      <c r="A3329" s="3">
        <v>37</v>
      </c>
      <c r="B3329" s="3">
        <v>9.5399999999999991</v>
      </c>
    </row>
    <row r="3330" spans="1:2" x14ac:dyDescent="0.25">
      <c r="A3330" s="7">
        <v>102</v>
      </c>
      <c r="B3330" s="7">
        <v>39.450000000000003</v>
      </c>
    </row>
    <row r="3331" spans="1:2" x14ac:dyDescent="0.25">
      <c r="A3331" s="3">
        <v>17</v>
      </c>
      <c r="B3331" s="3">
        <v>17.14</v>
      </c>
    </row>
    <row r="3332" spans="1:2" x14ac:dyDescent="0.25">
      <c r="A3332" s="7">
        <v>12</v>
      </c>
      <c r="B3332" s="7">
        <v>33.950000000000003</v>
      </c>
    </row>
    <row r="3333" spans="1:2" x14ac:dyDescent="0.25">
      <c r="A3333" s="3">
        <v>52</v>
      </c>
      <c r="B3333" s="3">
        <v>19.47</v>
      </c>
    </row>
    <row r="3334" spans="1:2" x14ac:dyDescent="0.25">
      <c r="A3334" s="7">
        <v>21</v>
      </c>
      <c r="B3334" s="7">
        <v>57.29</v>
      </c>
    </row>
    <row r="3335" spans="1:2" x14ac:dyDescent="0.25">
      <c r="A3335" s="3">
        <v>51</v>
      </c>
      <c r="B3335" s="3">
        <v>11.23</v>
      </c>
    </row>
    <row r="3336" spans="1:2" x14ac:dyDescent="0.25">
      <c r="A3336" s="7">
        <v>92</v>
      </c>
      <c r="B3336" s="7">
        <v>20.02</v>
      </c>
    </row>
    <row r="3337" spans="1:2" x14ac:dyDescent="0.25">
      <c r="A3337" s="3">
        <v>66</v>
      </c>
      <c r="B3337" s="3">
        <v>21.46</v>
      </c>
    </row>
    <row r="3338" spans="1:2" x14ac:dyDescent="0.25">
      <c r="A3338" s="7">
        <v>27</v>
      </c>
      <c r="B3338" s="7">
        <v>43.74</v>
      </c>
    </row>
    <row r="3339" spans="1:2" x14ac:dyDescent="0.25">
      <c r="A3339" s="3">
        <v>24</v>
      </c>
      <c r="B3339" s="3">
        <v>26.99</v>
      </c>
    </row>
    <row r="3340" spans="1:2" x14ac:dyDescent="0.25">
      <c r="A3340" s="7">
        <v>114</v>
      </c>
      <c r="B3340" s="7">
        <v>31.41</v>
      </c>
    </row>
    <row r="3341" spans="1:2" x14ac:dyDescent="0.25">
      <c r="A3341" s="3">
        <v>22</v>
      </c>
      <c r="B3341" s="3">
        <v>8.6199999999999992</v>
      </c>
    </row>
    <row r="3342" spans="1:2" x14ac:dyDescent="0.25">
      <c r="A3342" s="7">
        <v>111</v>
      </c>
      <c r="B3342" s="7">
        <v>36.57</v>
      </c>
    </row>
    <row r="3343" spans="1:2" x14ac:dyDescent="0.25">
      <c r="A3343" s="3">
        <v>75</v>
      </c>
      <c r="B3343" s="3">
        <v>37.78</v>
      </c>
    </row>
    <row r="3344" spans="1:2" x14ac:dyDescent="0.25">
      <c r="A3344" s="7">
        <v>93</v>
      </c>
      <c r="B3344" s="7">
        <v>47.37</v>
      </c>
    </row>
    <row r="3345" spans="1:2" x14ac:dyDescent="0.25">
      <c r="A3345" s="3">
        <v>104</v>
      </c>
      <c r="B3345" s="3">
        <v>34.299999999999997</v>
      </c>
    </row>
    <row r="3346" spans="1:2" x14ac:dyDescent="0.25">
      <c r="A3346" s="7">
        <v>58</v>
      </c>
      <c r="B3346" s="7">
        <v>37.369999999999997</v>
      </c>
    </row>
    <row r="3347" spans="1:2" x14ac:dyDescent="0.25">
      <c r="A3347" s="3">
        <v>26</v>
      </c>
      <c r="B3347" s="3">
        <v>29.33</v>
      </c>
    </row>
    <row r="3348" spans="1:2" x14ac:dyDescent="0.25">
      <c r="A3348" s="7">
        <v>94</v>
      </c>
      <c r="B3348" s="7">
        <v>35.479999999999997</v>
      </c>
    </row>
    <row r="3349" spans="1:2" x14ac:dyDescent="0.25">
      <c r="A3349" s="3">
        <v>15</v>
      </c>
      <c r="B3349" s="3">
        <v>2.34</v>
      </c>
    </row>
    <row r="3350" spans="1:2" x14ac:dyDescent="0.25">
      <c r="A3350" s="7">
        <v>41</v>
      </c>
      <c r="B3350" s="7">
        <v>35.020000000000003</v>
      </c>
    </row>
    <row r="3351" spans="1:2" x14ac:dyDescent="0.25">
      <c r="A3351" s="3">
        <v>48</v>
      </c>
      <c r="B3351" s="3">
        <v>5.69</v>
      </c>
    </row>
    <row r="3352" spans="1:2" x14ac:dyDescent="0.25">
      <c r="A3352" s="7">
        <v>89</v>
      </c>
      <c r="B3352" s="7">
        <v>20.46</v>
      </c>
    </row>
    <row r="3353" spans="1:2" x14ac:dyDescent="0.25">
      <c r="A3353" s="3">
        <v>89</v>
      </c>
      <c r="B3353" s="3">
        <v>4.92</v>
      </c>
    </row>
    <row r="3354" spans="1:2" x14ac:dyDescent="0.25">
      <c r="A3354" s="7">
        <v>44</v>
      </c>
      <c r="B3354" s="7">
        <v>5.27</v>
      </c>
    </row>
    <row r="3355" spans="1:2" x14ac:dyDescent="0.25">
      <c r="A3355" s="3">
        <v>90</v>
      </c>
      <c r="B3355" s="3">
        <v>10.65</v>
      </c>
    </row>
    <row r="3356" spans="1:2" x14ac:dyDescent="0.25">
      <c r="A3356" s="7">
        <v>43</v>
      </c>
      <c r="B3356" s="7">
        <v>50.51</v>
      </c>
    </row>
    <row r="3357" spans="1:2" x14ac:dyDescent="0.25">
      <c r="A3357" s="3">
        <v>17</v>
      </c>
      <c r="B3357" s="3">
        <v>30.58</v>
      </c>
    </row>
    <row r="3358" spans="1:2" x14ac:dyDescent="0.25">
      <c r="A3358" s="7">
        <v>26</v>
      </c>
      <c r="B3358" s="7">
        <v>35.950000000000003</v>
      </c>
    </row>
    <row r="3359" spans="1:2" x14ac:dyDescent="0.25">
      <c r="A3359" s="3">
        <v>113</v>
      </c>
      <c r="B3359" s="3">
        <v>37.35</v>
      </c>
    </row>
    <row r="3360" spans="1:2" x14ac:dyDescent="0.25">
      <c r="A3360" s="7">
        <v>90</v>
      </c>
      <c r="B3360" s="7">
        <v>38.82</v>
      </c>
    </row>
    <row r="3361" spans="1:2" x14ac:dyDescent="0.25">
      <c r="A3361" s="3">
        <v>28</v>
      </c>
      <c r="B3361" s="3">
        <v>46.89</v>
      </c>
    </row>
    <row r="3362" spans="1:2" x14ac:dyDescent="0.25">
      <c r="A3362" s="7">
        <v>37</v>
      </c>
      <c r="B3362" s="7">
        <v>34.56</v>
      </c>
    </row>
    <row r="3363" spans="1:2" x14ac:dyDescent="0.25">
      <c r="A3363" s="3">
        <v>82</v>
      </c>
      <c r="B3363" s="3">
        <v>54.07</v>
      </c>
    </row>
    <row r="3364" spans="1:2" x14ac:dyDescent="0.25">
      <c r="A3364" s="7">
        <v>23</v>
      </c>
      <c r="B3364" s="7">
        <v>33.270000000000003</v>
      </c>
    </row>
    <row r="3365" spans="1:2" x14ac:dyDescent="0.25">
      <c r="A3365" s="3">
        <v>43</v>
      </c>
      <c r="B3365" s="3">
        <v>21.26</v>
      </c>
    </row>
    <row r="3366" spans="1:2" x14ac:dyDescent="0.25">
      <c r="A3366" s="7">
        <v>106</v>
      </c>
      <c r="B3366" s="7">
        <v>4.91</v>
      </c>
    </row>
    <row r="3367" spans="1:2" x14ac:dyDescent="0.25">
      <c r="A3367" s="3">
        <v>47</v>
      </c>
      <c r="B3367" s="3">
        <v>48.28</v>
      </c>
    </row>
    <row r="3368" spans="1:2" x14ac:dyDescent="0.25">
      <c r="A3368" s="7">
        <v>52</v>
      </c>
      <c r="B3368" s="7">
        <v>26.08</v>
      </c>
    </row>
    <row r="3369" spans="1:2" x14ac:dyDescent="0.25">
      <c r="A3369" s="3">
        <v>96</v>
      </c>
      <c r="B3369" s="3">
        <v>25.79</v>
      </c>
    </row>
    <row r="3370" spans="1:2" x14ac:dyDescent="0.25">
      <c r="A3370" s="7">
        <v>92</v>
      </c>
      <c r="B3370" s="7">
        <v>11.52</v>
      </c>
    </row>
    <row r="3371" spans="1:2" x14ac:dyDescent="0.25">
      <c r="A3371" s="3">
        <v>67</v>
      </c>
      <c r="B3371" s="3">
        <v>31.44</v>
      </c>
    </row>
    <row r="3372" spans="1:2" x14ac:dyDescent="0.25">
      <c r="A3372" s="7">
        <v>113</v>
      </c>
      <c r="B3372" s="7">
        <v>58.68</v>
      </c>
    </row>
    <row r="3373" spans="1:2" x14ac:dyDescent="0.25">
      <c r="A3373" s="3">
        <v>60</v>
      </c>
      <c r="B3373" s="3">
        <v>42.92</v>
      </c>
    </row>
    <row r="3374" spans="1:2" x14ac:dyDescent="0.25">
      <c r="A3374" s="7">
        <v>116</v>
      </c>
      <c r="B3374" s="7">
        <v>43.45</v>
      </c>
    </row>
    <row r="3375" spans="1:2" x14ac:dyDescent="0.25">
      <c r="A3375" s="3">
        <v>40</v>
      </c>
      <c r="B3375" s="3">
        <v>17.440000000000001</v>
      </c>
    </row>
    <row r="3376" spans="1:2" x14ac:dyDescent="0.25">
      <c r="A3376" s="7">
        <v>99</v>
      </c>
      <c r="B3376" s="7">
        <v>43.42</v>
      </c>
    </row>
    <row r="3377" spans="1:2" x14ac:dyDescent="0.25">
      <c r="A3377" s="3">
        <v>11</v>
      </c>
      <c r="B3377" s="3">
        <v>45.68</v>
      </c>
    </row>
    <row r="3378" spans="1:2" x14ac:dyDescent="0.25">
      <c r="A3378" s="7">
        <v>25</v>
      </c>
      <c r="B3378" s="7">
        <v>27.26</v>
      </c>
    </row>
    <row r="3379" spans="1:2" x14ac:dyDescent="0.25">
      <c r="A3379" s="3">
        <v>62</v>
      </c>
      <c r="B3379" s="3">
        <v>16.48</v>
      </c>
    </row>
    <row r="3380" spans="1:2" x14ac:dyDescent="0.25">
      <c r="A3380" s="7">
        <v>29</v>
      </c>
      <c r="B3380" s="7">
        <v>27.8</v>
      </c>
    </row>
    <row r="3381" spans="1:2" x14ac:dyDescent="0.25">
      <c r="A3381" s="3">
        <v>72</v>
      </c>
      <c r="B3381" s="3">
        <v>26.27</v>
      </c>
    </row>
    <row r="3382" spans="1:2" x14ac:dyDescent="0.25">
      <c r="A3382" s="7">
        <v>69</v>
      </c>
      <c r="B3382" s="7">
        <v>48.41</v>
      </c>
    </row>
    <row r="3383" spans="1:2" x14ac:dyDescent="0.25">
      <c r="A3383" s="3">
        <v>109</v>
      </c>
      <c r="B3383" s="3">
        <v>15.14</v>
      </c>
    </row>
    <row r="3384" spans="1:2" x14ac:dyDescent="0.25">
      <c r="A3384" s="7">
        <v>10</v>
      </c>
      <c r="B3384" s="7">
        <v>54.46</v>
      </c>
    </row>
    <row r="3385" spans="1:2" x14ac:dyDescent="0.25">
      <c r="A3385" s="3">
        <v>94</v>
      </c>
      <c r="B3385" s="3">
        <v>13.96</v>
      </c>
    </row>
    <row r="3386" spans="1:2" x14ac:dyDescent="0.25">
      <c r="A3386" s="7">
        <v>94</v>
      </c>
      <c r="B3386" s="7">
        <v>13.34</v>
      </c>
    </row>
    <row r="3387" spans="1:2" x14ac:dyDescent="0.25">
      <c r="A3387" s="3">
        <v>27</v>
      </c>
      <c r="B3387" s="3">
        <v>59.65</v>
      </c>
    </row>
    <row r="3388" spans="1:2" x14ac:dyDescent="0.25">
      <c r="A3388" s="7">
        <v>78</v>
      </c>
      <c r="B3388" s="7">
        <v>16.600000000000001</v>
      </c>
    </row>
    <row r="3389" spans="1:2" x14ac:dyDescent="0.25">
      <c r="A3389" s="3">
        <v>26</v>
      </c>
      <c r="B3389" s="3">
        <v>45.32</v>
      </c>
    </row>
    <row r="3390" spans="1:2" x14ac:dyDescent="0.25">
      <c r="A3390" s="7">
        <v>47</v>
      </c>
      <c r="B3390" s="7">
        <v>57.14</v>
      </c>
    </row>
    <row r="3391" spans="1:2" x14ac:dyDescent="0.25">
      <c r="A3391" s="3">
        <v>71</v>
      </c>
      <c r="B3391" s="3">
        <v>38.020000000000003</v>
      </c>
    </row>
    <row r="3392" spans="1:2" x14ac:dyDescent="0.25">
      <c r="A3392" s="7">
        <v>75</v>
      </c>
      <c r="B3392" s="7">
        <v>5.7</v>
      </c>
    </row>
    <row r="3393" spans="1:2" x14ac:dyDescent="0.25">
      <c r="A3393" s="3">
        <v>100</v>
      </c>
      <c r="B3393" s="3">
        <v>4.21</v>
      </c>
    </row>
    <row r="3394" spans="1:2" x14ac:dyDescent="0.25">
      <c r="A3394" s="7">
        <v>67</v>
      </c>
      <c r="B3394" s="7">
        <v>46.38</v>
      </c>
    </row>
    <row r="3395" spans="1:2" x14ac:dyDescent="0.25">
      <c r="A3395" s="3">
        <v>104</v>
      </c>
      <c r="B3395" s="3">
        <v>17.47</v>
      </c>
    </row>
    <row r="3396" spans="1:2" x14ac:dyDescent="0.25">
      <c r="A3396" s="7">
        <v>20</v>
      </c>
      <c r="B3396" s="7">
        <v>9.33</v>
      </c>
    </row>
    <row r="3397" spans="1:2" x14ac:dyDescent="0.25">
      <c r="A3397" s="3">
        <v>33</v>
      </c>
      <c r="B3397" s="3">
        <v>46.36</v>
      </c>
    </row>
    <row r="3398" spans="1:2" x14ac:dyDescent="0.25">
      <c r="A3398" s="7">
        <v>11</v>
      </c>
      <c r="B3398" s="7">
        <v>48.69</v>
      </c>
    </row>
    <row r="3399" spans="1:2" x14ac:dyDescent="0.25">
      <c r="A3399" s="3">
        <v>29</v>
      </c>
      <c r="B3399" s="3">
        <v>25.22</v>
      </c>
    </row>
    <row r="3400" spans="1:2" x14ac:dyDescent="0.25">
      <c r="A3400" s="7">
        <v>97</v>
      </c>
      <c r="B3400" s="7">
        <v>12.05</v>
      </c>
    </row>
    <row r="3401" spans="1:2" x14ac:dyDescent="0.25">
      <c r="A3401" s="3">
        <v>52</v>
      </c>
      <c r="B3401" s="3">
        <v>13.06</v>
      </c>
    </row>
    <row r="3402" spans="1:2" x14ac:dyDescent="0.25">
      <c r="A3402" s="7">
        <v>47</v>
      </c>
      <c r="B3402" s="7">
        <v>31.43</v>
      </c>
    </row>
    <row r="3403" spans="1:2" x14ac:dyDescent="0.25">
      <c r="A3403" s="3">
        <v>53</v>
      </c>
      <c r="B3403" s="3">
        <v>42.06</v>
      </c>
    </row>
    <row r="3404" spans="1:2" x14ac:dyDescent="0.25">
      <c r="A3404" s="7">
        <v>91</v>
      </c>
      <c r="B3404" s="7">
        <v>27.44</v>
      </c>
    </row>
    <row r="3405" spans="1:2" x14ac:dyDescent="0.25">
      <c r="A3405" s="3">
        <v>104</v>
      </c>
      <c r="B3405" s="3">
        <v>58.82</v>
      </c>
    </row>
    <row r="3406" spans="1:2" x14ac:dyDescent="0.25">
      <c r="A3406" s="7">
        <v>59</v>
      </c>
      <c r="B3406" s="7">
        <v>52.69</v>
      </c>
    </row>
    <row r="3407" spans="1:2" x14ac:dyDescent="0.25">
      <c r="A3407" s="3">
        <v>31</v>
      </c>
      <c r="B3407" s="3">
        <v>10.93</v>
      </c>
    </row>
    <row r="3408" spans="1:2" x14ac:dyDescent="0.25">
      <c r="A3408" s="7">
        <v>65</v>
      </c>
      <c r="B3408" s="7">
        <v>57.33</v>
      </c>
    </row>
    <row r="3409" spans="1:2" x14ac:dyDescent="0.25">
      <c r="A3409" s="3">
        <v>41</v>
      </c>
      <c r="B3409" s="3">
        <v>32.090000000000003</v>
      </c>
    </row>
    <row r="3410" spans="1:2" x14ac:dyDescent="0.25">
      <c r="A3410" s="7">
        <v>10</v>
      </c>
      <c r="B3410" s="7">
        <v>43.82</v>
      </c>
    </row>
    <row r="3411" spans="1:2" x14ac:dyDescent="0.25">
      <c r="A3411" s="3">
        <v>82</v>
      </c>
      <c r="B3411" s="3">
        <v>3.78</v>
      </c>
    </row>
    <row r="3412" spans="1:2" x14ac:dyDescent="0.25">
      <c r="A3412" s="7">
        <v>19</v>
      </c>
      <c r="B3412" s="7">
        <v>51.25</v>
      </c>
    </row>
    <row r="3413" spans="1:2" x14ac:dyDescent="0.25">
      <c r="A3413" s="3">
        <v>61</v>
      </c>
      <c r="B3413" s="3">
        <v>49.16</v>
      </c>
    </row>
    <row r="3414" spans="1:2" x14ac:dyDescent="0.25">
      <c r="A3414" s="7">
        <v>36</v>
      </c>
      <c r="B3414" s="7">
        <v>31.22</v>
      </c>
    </row>
    <row r="3415" spans="1:2" x14ac:dyDescent="0.25">
      <c r="A3415" s="3">
        <v>95</v>
      </c>
      <c r="B3415" s="3">
        <v>14.86</v>
      </c>
    </row>
    <row r="3416" spans="1:2" x14ac:dyDescent="0.25">
      <c r="A3416" s="7">
        <v>18</v>
      </c>
      <c r="B3416" s="7">
        <v>44.95</v>
      </c>
    </row>
    <row r="3417" spans="1:2" x14ac:dyDescent="0.25">
      <c r="A3417" s="3">
        <v>37</v>
      </c>
      <c r="B3417" s="3">
        <v>35.770000000000003</v>
      </c>
    </row>
    <row r="3418" spans="1:2" x14ac:dyDescent="0.25">
      <c r="A3418" s="7">
        <v>35</v>
      </c>
      <c r="B3418" s="7">
        <v>39.83</v>
      </c>
    </row>
    <row r="3419" spans="1:2" x14ac:dyDescent="0.25">
      <c r="A3419" s="3">
        <v>87</v>
      </c>
      <c r="B3419" s="3">
        <v>21.86</v>
      </c>
    </row>
    <row r="3420" spans="1:2" x14ac:dyDescent="0.25">
      <c r="A3420" s="7">
        <v>52</v>
      </c>
      <c r="B3420" s="7">
        <v>2.27</v>
      </c>
    </row>
    <row r="3421" spans="1:2" x14ac:dyDescent="0.25">
      <c r="A3421" s="3">
        <v>57</v>
      </c>
      <c r="B3421" s="3">
        <v>17.12</v>
      </c>
    </row>
    <row r="3422" spans="1:2" x14ac:dyDescent="0.25">
      <c r="A3422" s="7">
        <v>19</v>
      </c>
      <c r="B3422" s="7">
        <v>46.96</v>
      </c>
    </row>
    <row r="3423" spans="1:2" x14ac:dyDescent="0.25">
      <c r="A3423" s="3">
        <v>112</v>
      </c>
      <c r="B3423" s="3">
        <v>31.08</v>
      </c>
    </row>
    <row r="3424" spans="1:2" x14ac:dyDescent="0.25">
      <c r="A3424" s="7">
        <v>67</v>
      </c>
      <c r="B3424" s="7">
        <v>34.9</v>
      </c>
    </row>
    <row r="3425" spans="1:2" x14ac:dyDescent="0.25">
      <c r="A3425" s="3">
        <v>84</v>
      </c>
      <c r="B3425" s="3">
        <v>30.62</v>
      </c>
    </row>
    <row r="3426" spans="1:2" x14ac:dyDescent="0.25">
      <c r="A3426" s="7">
        <v>114</v>
      </c>
      <c r="B3426" s="7">
        <v>29.12</v>
      </c>
    </row>
    <row r="3427" spans="1:2" x14ac:dyDescent="0.25">
      <c r="A3427" s="3">
        <v>18</v>
      </c>
      <c r="B3427" s="3">
        <v>34.4</v>
      </c>
    </row>
    <row r="3428" spans="1:2" x14ac:dyDescent="0.25">
      <c r="A3428" s="7">
        <v>61</v>
      </c>
      <c r="B3428" s="7">
        <v>45.29</v>
      </c>
    </row>
    <row r="3429" spans="1:2" x14ac:dyDescent="0.25">
      <c r="A3429" s="3">
        <v>80</v>
      </c>
      <c r="B3429" s="3">
        <v>5.59</v>
      </c>
    </row>
    <row r="3430" spans="1:2" x14ac:dyDescent="0.25">
      <c r="A3430" s="7">
        <v>97</v>
      </c>
      <c r="B3430" s="7">
        <v>8.01</v>
      </c>
    </row>
    <row r="3431" spans="1:2" x14ac:dyDescent="0.25">
      <c r="A3431" s="3">
        <v>88</v>
      </c>
      <c r="B3431" s="3">
        <v>12.2</v>
      </c>
    </row>
    <row r="3432" spans="1:2" x14ac:dyDescent="0.25">
      <c r="A3432" s="7">
        <v>65</v>
      </c>
      <c r="B3432" s="7">
        <v>16.12</v>
      </c>
    </row>
    <row r="3433" spans="1:2" x14ac:dyDescent="0.25">
      <c r="A3433" s="3">
        <v>65</v>
      </c>
      <c r="B3433" s="3">
        <v>41.24</v>
      </c>
    </row>
    <row r="3434" spans="1:2" x14ac:dyDescent="0.25">
      <c r="A3434" s="7">
        <v>105</v>
      </c>
      <c r="B3434" s="7">
        <v>36.21</v>
      </c>
    </row>
    <row r="3435" spans="1:2" x14ac:dyDescent="0.25">
      <c r="A3435" s="3">
        <v>42</v>
      </c>
      <c r="B3435" s="3">
        <v>10.34</v>
      </c>
    </row>
    <row r="3436" spans="1:2" x14ac:dyDescent="0.25">
      <c r="A3436" s="7">
        <v>115</v>
      </c>
      <c r="B3436" s="7">
        <v>50.75</v>
      </c>
    </row>
    <row r="3437" spans="1:2" x14ac:dyDescent="0.25">
      <c r="A3437" s="3">
        <v>105</v>
      </c>
      <c r="B3437" s="3">
        <v>56.41</v>
      </c>
    </row>
    <row r="3438" spans="1:2" x14ac:dyDescent="0.25">
      <c r="A3438" s="7">
        <v>51</v>
      </c>
      <c r="B3438" s="7">
        <v>56.92</v>
      </c>
    </row>
    <row r="3439" spans="1:2" x14ac:dyDescent="0.25">
      <c r="A3439" s="3">
        <v>118</v>
      </c>
      <c r="B3439" s="3">
        <v>12.67</v>
      </c>
    </row>
    <row r="3440" spans="1:2" x14ac:dyDescent="0.25">
      <c r="A3440" s="7">
        <v>63</v>
      </c>
      <c r="B3440" s="7">
        <v>42.04</v>
      </c>
    </row>
    <row r="3441" spans="1:2" x14ac:dyDescent="0.25">
      <c r="A3441" s="3">
        <v>36</v>
      </c>
      <c r="B3441" s="3">
        <v>43.08</v>
      </c>
    </row>
    <row r="3442" spans="1:2" x14ac:dyDescent="0.25">
      <c r="A3442" s="7">
        <v>110</v>
      </c>
      <c r="B3442" s="7">
        <v>26</v>
      </c>
    </row>
    <row r="3443" spans="1:2" x14ac:dyDescent="0.25">
      <c r="A3443" s="3">
        <v>91</v>
      </c>
      <c r="B3443" s="3">
        <v>16.88</v>
      </c>
    </row>
    <row r="3444" spans="1:2" x14ac:dyDescent="0.25">
      <c r="A3444" s="7">
        <v>19</v>
      </c>
      <c r="B3444" s="7">
        <v>16.71</v>
      </c>
    </row>
    <row r="3445" spans="1:2" x14ac:dyDescent="0.25">
      <c r="A3445" s="3">
        <v>43</v>
      </c>
      <c r="B3445" s="3">
        <v>12.57</v>
      </c>
    </row>
    <row r="3446" spans="1:2" x14ac:dyDescent="0.25">
      <c r="A3446" s="7">
        <v>43</v>
      </c>
      <c r="B3446" s="7">
        <v>15.69</v>
      </c>
    </row>
    <row r="3447" spans="1:2" x14ac:dyDescent="0.25">
      <c r="A3447" s="3">
        <v>43</v>
      </c>
      <c r="B3447" s="3">
        <v>54.21</v>
      </c>
    </row>
    <row r="3448" spans="1:2" x14ac:dyDescent="0.25">
      <c r="A3448" s="7">
        <v>75</v>
      </c>
      <c r="B3448" s="7">
        <v>43.51</v>
      </c>
    </row>
    <row r="3449" spans="1:2" x14ac:dyDescent="0.25">
      <c r="A3449" s="3">
        <v>109</v>
      </c>
      <c r="B3449" s="3">
        <v>23.37</v>
      </c>
    </row>
    <row r="3450" spans="1:2" x14ac:dyDescent="0.25">
      <c r="A3450" s="7">
        <v>45</v>
      </c>
      <c r="B3450" s="7">
        <v>23.98</v>
      </c>
    </row>
    <row r="3451" spans="1:2" x14ac:dyDescent="0.25">
      <c r="A3451" s="3">
        <v>20</v>
      </c>
      <c r="B3451" s="3">
        <v>30.06</v>
      </c>
    </row>
    <row r="3452" spans="1:2" x14ac:dyDescent="0.25">
      <c r="A3452" s="7">
        <v>103</v>
      </c>
      <c r="B3452" s="7">
        <v>18.63</v>
      </c>
    </row>
    <row r="3453" spans="1:2" x14ac:dyDescent="0.25">
      <c r="A3453" s="3">
        <v>61</v>
      </c>
      <c r="B3453" s="3">
        <v>8.56</v>
      </c>
    </row>
    <row r="3454" spans="1:2" x14ac:dyDescent="0.25">
      <c r="A3454" s="7">
        <v>35</v>
      </c>
      <c r="B3454" s="7">
        <v>17.14</v>
      </c>
    </row>
    <row r="3455" spans="1:2" x14ac:dyDescent="0.25">
      <c r="A3455" s="3">
        <v>66</v>
      </c>
      <c r="B3455" s="3">
        <v>57.74</v>
      </c>
    </row>
    <row r="3456" spans="1:2" x14ac:dyDescent="0.25">
      <c r="A3456" s="7">
        <v>46</v>
      </c>
      <c r="B3456" s="7">
        <v>13.64</v>
      </c>
    </row>
    <row r="3457" spans="1:2" x14ac:dyDescent="0.25">
      <c r="A3457" s="3">
        <v>12</v>
      </c>
      <c r="B3457" s="3">
        <v>50.54</v>
      </c>
    </row>
    <row r="3458" spans="1:2" x14ac:dyDescent="0.25">
      <c r="A3458" s="7">
        <v>60</v>
      </c>
      <c r="B3458" s="7">
        <v>23.45</v>
      </c>
    </row>
    <row r="3459" spans="1:2" x14ac:dyDescent="0.25">
      <c r="A3459" s="3">
        <v>97</v>
      </c>
      <c r="B3459" s="3">
        <v>31.8</v>
      </c>
    </row>
    <row r="3460" spans="1:2" x14ac:dyDescent="0.25">
      <c r="A3460" s="7">
        <v>114</v>
      </c>
      <c r="B3460" s="7">
        <v>4.1500000000000004</v>
      </c>
    </row>
    <row r="3461" spans="1:2" x14ac:dyDescent="0.25">
      <c r="A3461" s="3">
        <v>98</v>
      </c>
      <c r="B3461" s="3">
        <v>26.39</v>
      </c>
    </row>
    <row r="3462" spans="1:2" x14ac:dyDescent="0.25">
      <c r="A3462" s="7">
        <v>34</v>
      </c>
      <c r="B3462" s="7">
        <v>33.200000000000003</v>
      </c>
    </row>
    <row r="3463" spans="1:2" x14ac:dyDescent="0.25">
      <c r="A3463" s="3">
        <v>56</v>
      </c>
      <c r="B3463" s="3">
        <v>46.17</v>
      </c>
    </row>
    <row r="3464" spans="1:2" x14ac:dyDescent="0.25">
      <c r="A3464" s="7">
        <v>82</v>
      </c>
      <c r="B3464" s="7">
        <v>50.12</v>
      </c>
    </row>
    <row r="3465" spans="1:2" x14ac:dyDescent="0.25">
      <c r="A3465" s="3">
        <v>42</v>
      </c>
      <c r="B3465" s="3">
        <v>31.84</v>
      </c>
    </row>
    <row r="3466" spans="1:2" x14ac:dyDescent="0.25">
      <c r="A3466" s="7">
        <v>61</v>
      </c>
      <c r="B3466" s="7">
        <v>43.16</v>
      </c>
    </row>
    <row r="3467" spans="1:2" x14ac:dyDescent="0.25">
      <c r="A3467" s="3">
        <v>74</v>
      </c>
      <c r="B3467" s="3">
        <v>42.43</v>
      </c>
    </row>
    <row r="3468" spans="1:2" x14ac:dyDescent="0.25">
      <c r="A3468" s="7">
        <v>80</v>
      </c>
      <c r="B3468" s="7">
        <v>30.69</v>
      </c>
    </row>
    <row r="3469" spans="1:2" x14ac:dyDescent="0.25">
      <c r="A3469" s="3">
        <v>41</v>
      </c>
      <c r="B3469" s="3">
        <v>45.85</v>
      </c>
    </row>
    <row r="3470" spans="1:2" x14ac:dyDescent="0.25">
      <c r="A3470" s="7">
        <v>116</v>
      </c>
      <c r="B3470" s="7">
        <v>15.67</v>
      </c>
    </row>
    <row r="3471" spans="1:2" x14ac:dyDescent="0.25">
      <c r="A3471" s="3">
        <v>104</v>
      </c>
      <c r="B3471" s="3">
        <v>16.29</v>
      </c>
    </row>
    <row r="3472" spans="1:2" x14ac:dyDescent="0.25">
      <c r="A3472" s="7">
        <v>59</v>
      </c>
      <c r="B3472" s="7">
        <v>19.64</v>
      </c>
    </row>
    <row r="3473" spans="1:2" x14ac:dyDescent="0.25">
      <c r="A3473" s="3">
        <v>27</v>
      </c>
      <c r="B3473" s="3">
        <v>47.75</v>
      </c>
    </row>
    <row r="3474" spans="1:2" x14ac:dyDescent="0.25">
      <c r="A3474" s="7">
        <v>33</v>
      </c>
      <c r="B3474" s="7">
        <v>24.06</v>
      </c>
    </row>
    <row r="3475" spans="1:2" x14ac:dyDescent="0.25">
      <c r="A3475" s="3">
        <v>73</v>
      </c>
      <c r="B3475" s="3">
        <v>16.690000000000001</v>
      </c>
    </row>
    <row r="3476" spans="1:2" x14ac:dyDescent="0.25">
      <c r="A3476" s="7">
        <v>62</v>
      </c>
      <c r="B3476" s="7">
        <v>53.29</v>
      </c>
    </row>
    <row r="3477" spans="1:2" x14ac:dyDescent="0.25">
      <c r="A3477" s="3">
        <v>78</v>
      </c>
      <c r="B3477" s="3">
        <v>45.23</v>
      </c>
    </row>
    <row r="3478" spans="1:2" x14ac:dyDescent="0.25">
      <c r="A3478" s="7">
        <v>13</v>
      </c>
      <c r="B3478" s="7">
        <v>3.56</v>
      </c>
    </row>
    <row r="3479" spans="1:2" x14ac:dyDescent="0.25">
      <c r="A3479" s="3">
        <v>111</v>
      </c>
      <c r="B3479" s="3">
        <v>40.25</v>
      </c>
    </row>
    <row r="3480" spans="1:2" x14ac:dyDescent="0.25">
      <c r="A3480" s="7">
        <v>30</v>
      </c>
      <c r="B3480" s="7">
        <v>43.18</v>
      </c>
    </row>
    <row r="3481" spans="1:2" x14ac:dyDescent="0.25">
      <c r="A3481" s="3">
        <v>39</v>
      </c>
      <c r="B3481" s="3">
        <v>6.26</v>
      </c>
    </row>
    <row r="3482" spans="1:2" x14ac:dyDescent="0.25">
      <c r="A3482" s="7">
        <v>28</v>
      </c>
      <c r="B3482" s="7">
        <v>31.58</v>
      </c>
    </row>
    <row r="3483" spans="1:2" x14ac:dyDescent="0.25">
      <c r="A3483" s="3">
        <v>32</v>
      </c>
      <c r="B3483" s="3">
        <v>42.83</v>
      </c>
    </row>
    <row r="3484" spans="1:2" x14ac:dyDescent="0.25">
      <c r="A3484" s="7">
        <v>20</v>
      </c>
      <c r="B3484" s="7">
        <v>13.23</v>
      </c>
    </row>
    <row r="3485" spans="1:2" x14ac:dyDescent="0.25">
      <c r="A3485" s="3">
        <v>17</v>
      </c>
      <c r="B3485" s="3">
        <v>58.43</v>
      </c>
    </row>
    <row r="3486" spans="1:2" x14ac:dyDescent="0.25">
      <c r="A3486" s="7">
        <v>88</v>
      </c>
      <c r="B3486" s="7">
        <v>25.48</v>
      </c>
    </row>
    <row r="3487" spans="1:2" x14ac:dyDescent="0.25">
      <c r="A3487" s="3">
        <v>13</v>
      </c>
      <c r="B3487" s="3">
        <v>7.03</v>
      </c>
    </row>
    <row r="3488" spans="1:2" x14ac:dyDescent="0.25">
      <c r="A3488" s="7">
        <v>39</v>
      </c>
      <c r="B3488" s="7">
        <v>31.42</v>
      </c>
    </row>
    <row r="3489" spans="1:2" x14ac:dyDescent="0.25">
      <c r="A3489" s="3">
        <v>98</v>
      </c>
      <c r="B3489" s="3">
        <v>47.63</v>
      </c>
    </row>
    <row r="3490" spans="1:2" x14ac:dyDescent="0.25">
      <c r="A3490" s="7">
        <v>93</v>
      </c>
      <c r="B3490" s="7">
        <v>41.69</v>
      </c>
    </row>
    <row r="3491" spans="1:2" x14ac:dyDescent="0.25">
      <c r="A3491" s="3">
        <v>77</v>
      </c>
      <c r="B3491" s="3">
        <v>39.799999999999997</v>
      </c>
    </row>
    <row r="3492" spans="1:2" x14ac:dyDescent="0.25">
      <c r="A3492" s="7">
        <v>25</v>
      </c>
      <c r="B3492" s="7">
        <v>53.43</v>
      </c>
    </row>
    <row r="3493" spans="1:2" x14ac:dyDescent="0.25">
      <c r="A3493" s="3">
        <v>35</v>
      </c>
      <c r="B3493" s="3">
        <v>40.79</v>
      </c>
    </row>
    <row r="3494" spans="1:2" x14ac:dyDescent="0.25">
      <c r="A3494" s="7">
        <v>33</v>
      </c>
      <c r="B3494" s="7">
        <v>46.05</v>
      </c>
    </row>
    <row r="3495" spans="1:2" x14ac:dyDescent="0.25">
      <c r="A3495" s="3">
        <v>93</v>
      </c>
      <c r="B3495" s="3">
        <v>59.07</v>
      </c>
    </row>
    <row r="3496" spans="1:2" x14ac:dyDescent="0.25">
      <c r="A3496" s="7">
        <v>27</v>
      </c>
      <c r="B3496" s="7">
        <v>59.22</v>
      </c>
    </row>
    <row r="3497" spans="1:2" x14ac:dyDescent="0.25">
      <c r="A3497" s="3">
        <v>98</v>
      </c>
      <c r="B3497" s="3">
        <v>2.88</v>
      </c>
    </row>
    <row r="3498" spans="1:2" x14ac:dyDescent="0.25">
      <c r="A3498" s="7">
        <v>73</v>
      </c>
      <c r="B3498" s="7">
        <v>59.96</v>
      </c>
    </row>
    <row r="3499" spans="1:2" x14ac:dyDescent="0.25">
      <c r="A3499" s="3">
        <v>53</v>
      </c>
      <c r="B3499" s="3">
        <v>24.9</v>
      </c>
    </row>
    <row r="3500" spans="1:2" x14ac:dyDescent="0.25">
      <c r="A3500" s="7">
        <v>41</v>
      </c>
      <c r="B3500" s="7">
        <v>8.33</v>
      </c>
    </row>
    <row r="3501" spans="1:2" x14ac:dyDescent="0.25">
      <c r="A3501" s="3">
        <v>45</v>
      </c>
      <c r="B3501" s="3">
        <v>36.11</v>
      </c>
    </row>
    <row r="3502" spans="1:2" x14ac:dyDescent="0.25">
      <c r="A3502" s="7">
        <v>56</v>
      </c>
      <c r="B3502" s="7">
        <v>29.23</v>
      </c>
    </row>
    <row r="3503" spans="1:2" x14ac:dyDescent="0.25">
      <c r="A3503" s="3">
        <v>66</v>
      </c>
      <c r="B3503" s="3">
        <v>52.38</v>
      </c>
    </row>
    <row r="3504" spans="1:2" x14ac:dyDescent="0.25">
      <c r="A3504" s="7">
        <v>92</v>
      </c>
      <c r="B3504" s="7">
        <v>16.09</v>
      </c>
    </row>
    <row r="3505" spans="1:2" x14ac:dyDescent="0.25">
      <c r="A3505" s="3">
        <v>24</v>
      </c>
      <c r="B3505" s="3">
        <v>26.89</v>
      </c>
    </row>
    <row r="3506" spans="1:2" x14ac:dyDescent="0.25">
      <c r="A3506" s="7">
        <v>109</v>
      </c>
      <c r="B3506" s="7">
        <v>25.9</v>
      </c>
    </row>
    <row r="3507" spans="1:2" x14ac:dyDescent="0.25">
      <c r="A3507" s="3">
        <v>23</v>
      </c>
      <c r="B3507" s="3">
        <v>44.44</v>
      </c>
    </row>
    <row r="3508" spans="1:2" x14ac:dyDescent="0.25">
      <c r="A3508" s="7">
        <v>96</v>
      </c>
      <c r="B3508" s="7">
        <v>43.05</v>
      </c>
    </row>
    <row r="3509" spans="1:2" x14ac:dyDescent="0.25">
      <c r="A3509" s="3">
        <v>13</v>
      </c>
      <c r="B3509" s="3">
        <v>46.77</v>
      </c>
    </row>
    <row r="3510" spans="1:2" x14ac:dyDescent="0.25">
      <c r="A3510" s="7">
        <v>66</v>
      </c>
      <c r="B3510" s="7">
        <v>34.4</v>
      </c>
    </row>
    <row r="3511" spans="1:2" x14ac:dyDescent="0.25">
      <c r="A3511" s="3">
        <v>111</v>
      </c>
      <c r="B3511" s="3">
        <v>30.57</v>
      </c>
    </row>
    <row r="3512" spans="1:2" x14ac:dyDescent="0.25">
      <c r="A3512" s="7">
        <v>54</v>
      </c>
      <c r="B3512" s="7">
        <v>43.92</v>
      </c>
    </row>
    <row r="3513" spans="1:2" x14ac:dyDescent="0.25">
      <c r="A3513" s="3">
        <v>20</v>
      </c>
      <c r="B3513" s="3">
        <v>44.48</v>
      </c>
    </row>
    <row r="3514" spans="1:2" x14ac:dyDescent="0.25">
      <c r="A3514" s="7">
        <v>38</v>
      </c>
      <c r="B3514" s="7">
        <v>54.97</v>
      </c>
    </row>
    <row r="3515" spans="1:2" x14ac:dyDescent="0.25">
      <c r="A3515" s="3">
        <v>90</v>
      </c>
      <c r="B3515" s="3">
        <v>58.57</v>
      </c>
    </row>
    <row r="3516" spans="1:2" x14ac:dyDescent="0.25">
      <c r="A3516" s="7">
        <v>11</v>
      </c>
      <c r="B3516" s="7">
        <v>47.67</v>
      </c>
    </row>
    <row r="3517" spans="1:2" x14ac:dyDescent="0.25">
      <c r="A3517" s="3">
        <v>115</v>
      </c>
      <c r="B3517" s="3">
        <v>39.229999999999997</v>
      </c>
    </row>
    <row r="3518" spans="1:2" x14ac:dyDescent="0.25">
      <c r="A3518" s="7">
        <v>44</v>
      </c>
      <c r="B3518" s="7">
        <v>59.85</v>
      </c>
    </row>
    <row r="3519" spans="1:2" x14ac:dyDescent="0.25">
      <c r="A3519" s="3">
        <v>99</v>
      </c>
      <c r="B3519" s="3">
        <v>37.1</v>
      </c>
    </row>
    <row r="3520" spans="1:2" x14ac:dyDescent="0.25">
      <c r="A3520" s="7">
        <v>95</v>
      </c>
      <c r="B3520" s="7">
        <v>40</v>
      </c>
    </row>
    <row r="3521" spans="1:2" x14ac:dyDescent="0.25">
      <c r="A3521" s="3">
        <v>54</v>
      </c>
      <c r="B3521" s="3">
        <v>5.44</v>
      </c>
    </row>
    <row r="3522" spans="1:2" x14ac:dyDescent="0.25">
      <c r="A3522" s="7">
        <v>95</v>
      </c>
      <c r="B3522" s="7">
        <v>56.69</v>
      </c>
    </row>
    <row r="3523" spans="1:2" x14ac:dyDescent="0.25">
      <c r="A3523" s="3">
        <v>61</v>
      </c>
      <c r="B3523" s="3">
        <v>19.84</v>
      </c>
    </row>
    <row r="3524" spans="1:2" x14ac:dyDescent="0.25">
      <c r="A3524" s="7">
        <v>87</v>
      </c>
      <c r="B3524" s="7">
        <v>18.170000000000002</v>
      </c>
    </row>
    <row r="3525" spans="1:2" x14ac:dyDescent="0.25">
      <c r="A3525" s="3">
        <v>80</v>
      </c>
      <c r="B3525" s="3">
        <v>45.33</v>
      </c>
    </row>
    <row r="3526" spans="1:2" x14ac:dyDescent="0.25">
      <c r="A3526" s="7">
        <v>78</v>
      </c>
      <c r="B3526" s="7">
        <v>8.36</v>
      </c>
    </row>
    <row r="3527" spans="1:2" x14ac:dyDescent="0.25">
      <c r="A3527" s="3">
        <v>77</v>
      </c>
      <c r="B3527" s="3">
        <v>4.8499999999999996</v>
      </c>
    </row>
    <row r="3528" spans="1:2" x14ac:dyDescent="0.25">
      <c r="A3528" s="7">
        <v>11</v>
      </c>
      <c r="B3528" s="7">
        <v>34.880000000000003</v>
      </c>
    </row>
    <row r="3529" spans="1:2" x14ac:dyDescent="0.25">
      <c r="A3529" s="3">
        <v>59</v>
      </c>
      <c r="B3529" s="3">
        <v>47.04</v>
      </c>
    </row>
    <row r="3530" spans="1:2" x14ac:dyDescent="0.25">
      <c r="A3530" s="7">
        <v>43</v>
      </c>
      <c r="B3530" s="7">
        <v>57.91</v>
      </c>
    </row>
    <row r="3531" spans="1:2" x14ac:dyDescent="0.25">
      <c r="A3531" s="3">
        <v>118</v>
      </c>
      <c r="B3531" s="3">
        <v>10.98</v>
      </c>
    </row>
    <row r="3532" spans="1:2" x14ac:dyDescent="0.25">
      <c r="A3532" s="7">
        <v>21</v>
      </c>
      <c r="B3532" s="7">
        <v>2.14</v>
      </c>
    </row>
    <row r="3533" spans="1:2" x14ac:dyDescent="0.25">
      <c r="A3533" s="3">
        <v>45</v>
      </c>
      <c r="B3533" s="3">
        <v>37.11</v>
      </c>
    </row>
    <row r="3534" spans="1:2" x14ac:dyDescent="0.25">
      <c r="A3534" s="7">
        <v>102</v>
      </c>
      <c r="B3534" s="7">
        <v>3.61</v>
      </c>
    </row>
    <row r="3535" spans="1:2" x14ac:dyDescent="0.25">
      <c r="A3535" s="3">
        <v>79</v>
      </c>
      <c r="B3535" s="3">
        <v>51.22</v>
      </c>
    </row>
    <row r="3536" spans="1:2" x14ac:dyDescent="0.25">
      <c r="A3536" s="7">
        <v>13</v>
      </c>
      <c r="B3536" s="7">
        <v>51.35</v>
      </c>
    </row>
    <row r="3537" spans="1:2" x14ac:dyDescent="0.25">
      <c r="A3537" s="3">
        <v>84</v>
      </c>
      <c r="B3537" s="3">
        <v>45.97</v>
      </c>
    </row>
    <row r="3538" spans="1:2" x14ac:dyDescent="0.25">
      <c r="A3538" s="7">
        <v>99</v>
      </c>
      <c r="B3538" s="7">
        <v>33.58</v>
      </c>
    </row>
    <row r="3539" spans="1:2" x14ac:dyDescent="0.25">
      <c r="A3539" s="3">
        <v>110</v>
      </c>
      <c r="B3539" s="3">
        <v>2.73</v>
      </c>
    </row>
    <row r="3540" spans="1:2" x14ac:dyDescent="0.25">
      <c r="A3540" s="7">
        <v>89</v>
      </c>
      <c r="B3540" s="7">
        <v>8.64</v>
      </c>
    </row>
    <row r="3541" spans="1:2" x14ac:dyDescent="0.25">
      <c r="A3541" s="3">
        <v>93</v>
      </c>
      <c r="B3541" s="3">
        <v>56.62</v>
      </c>
    </row>
    <row r="3542" spans="1:2" x14ac:dyDescent="0.25">
      <c r="A3542" s="7">
        <v>81</v>
      </c>
      <c r="B3542" s="7">
        <v>43.46</v>
      </c>
    </row>
    <row r="3543" spans="1:2" x14ac:dyDescent="0.25">
      <c r="A3543" s="3">
        <v>115</v>
      </c>
      <c r="B3543" s="3">
        <v>25.33</v>
      </c>
    </row>
    <row r="3544" spans="1:2" x14ac:dyDescent="0.25">
      <c r="A3544" s="7">
        <v>72</v>
      </c>
      <c r="B3544" s="7">
        <v>58.66</v>
      </c>
    </row>
    <row r="3545" spans="1:2" x14ac:dyDescent="0.25">
      <c r="A3545" s="3">
        <v>97</v>
      </c>
      <c r="B3545" s="3">
        <v>8.5500000000000007</v>
      </c>
    </row>
    <row r="3546" spans="1:2" x14ac:dyDescent="0.25">
      <c r="A3546" s="7">
        <v>45</v>
      </c>
      <c r="B3546" s="7">
        <v>15.06</v>
      </c>
    </row>
    <row r="3547" spans="1:2" x14ac:dyDescent="0.25">
      <c r="A3547" s="3">
        <v>114</v>
      </c>
      <c r="B3547" s="3">
        <v>11.52</v>
      </c>
    </row>
    <row r="3548" spans="1:2" x14ac:dyDescent="0.25">
      <c r="A3548" s="7">
        <v>82</v>
      </c>
      <c r="B3548" s="7">
        <v>5.91</v>
      </c>
    </row>
    <row r="3549" spans="1:2" x14ac:dyDescent="0.25">
      <c r="A3549" s="3">
        <v>98</v>
      </c>
      <c r="B3549" s="3">
        <v>55.47</v>
      </c>
    </row>
    <row r="3550" spans="1:2" x14ac:dyDescent="0.25">
      <c r="A3550" s="7">
        <v>31</v>
      </c>
      <c r="B3550" s="7">
        <v>33.479999999999997</v>
      </c>
    </row>
    <row r="3551" spans="1:2" x14ac:dyDescent="0.25">
      <c r="A3551" s="3">
        <v>87</v>
      </c>
      <c r="B3551" s="3">
        <v>34.24</v>
      </c>
    </row>
    <row r="3552" spans="1:2" x14ac:dyDescent="0.25">
      <c r="A3552" s="7">
        <v>63</v>
      </c>
      <c r="B3552" s="7">
        <v>36.799999999999997</v>
      </c>
    </row>
    <row r="3553" spans="1:2" x14ac:dyDescent="0.25">
      <c r="A3553" s="3">
        <v>99</v>
      </c>
      <c r="B3553" s="3">
        <v>17.239999999999998</v>
      </c>
    </row>
    <row r="3554" spans="1:2" x14ac:dyDescent="0.25">
      <c r="A3554" s="7">
        <v>53</v>
      </c>
      <c r="B3554" s="7">
        <v>18.28</v>
      </c>
    </row>
    <row r="3555" spans="1:2" x14ac:dyDescent="0.25">
      <c r="A3555" s="3">
        <v>35</v>
      </c>
      <c r="B3555" s="3">
        <v>35.82</v>
      </c>
    </row>
    <row r="3556" spans="1:2" x14ac:dyDescent="0.25">
      <c r="A3556" s="7">
        <v>33</v>
      </c>
      <c r="B3556" s="7">
        <v>11.35</v>
      </c>
    </row>
    <row r="3557" spans="1:2" x14ac:dyDescent="0.25">
      <c r="A3557" s="3">
        <v>73</v>
      </c>
      <c r="B3557" s="3">
        <v>21.75</v>
      </c>
    </row>
    <row r="3558" spans="1:2" x14ac:dyDescent="0.25">
      <c r="A3558" s="7">
        <v>45</v>
      </c>
      <c r="B3558" s="7">
        <v>22.44</v>
      </c>
    </row>
    <row r="3559" spans="1:2" x14ac:dyDescent="0.25">
      <c r="A3559" s="3">
        <v>85</v>
      </c>
      <c r="B3559" s="3">
        <v>47.21</v>
      </c>
    </row>
    <row r="3560" spans="1:2" x14ac:dyDescent="0.25">
      <c r="A3560" s="7">
        <v>60</v>
      </c>
      <c r="B3560" s="7">
        <v>14.73</v>
      </c>
    </row>
    <row r="3561" spans="1:2" x14ac:dyDescent="0.25">
      <c r="A3561" s="3">
        <v>78</v>
      </c>
      <c r="B3561" s="3">
        <v>7.42</v>
      </c>
    </row>
    <row r="3562" spans="1:2" x14ac:dyDescent="0.25">
      <c r="A3562" s="7">
        <v>101</v>
      </c>
      <c r="B3562" s="7">
        <v>6.91</v>
      </c>
    </row>
    <row r="3563" spans="1:2" x14ac:dyDescent="0.25">
      <c r="A3563" s="3">
        <v>27</v>
      </c>
      <c r="B3563" s="3">
        <v>31.61</v>
      </c>
    </row>
    <row r="3564" spans="1:2" x14ac:dyDescent="0.25">
      <c r="A3564" s="7">
        <v>81</v>
      </c>
      <c r="B3564" s="7">
        <v>28.75</v>
      </c>
    </row>
    <row r="3565" spans="1:2" x14ac:dyDescent="0.25">
      <c r="A3565" s="3">
        <v>57</v>
      </c>
      <c r="B3565" s="3">
        <v>55.7</v>
      </c>
    </row>
    <row r="3566" spans="1:2" x14ac:dyDescent="0.25">
      <c r="A3566" s="7">
        <v>29</v>
      </c>
      <c r="B3566" s="7">
        <v>36.090000000000003</v>
      </c>
    </row>
    <row r="3567" spans="1:2" x14ac:dyDescent="0.25">
      <c r="A3567" s="3">
        <v>116</v>
      </c>
      <c r="B3567" s="3">
        <v>41.92</v>
      </c>
    </row>
    <row r="3568" spans="1:2" x14ac:dyDescent="0.25">
      <c r="A3568" s="7">
        <v>77</v>
      </c>
      <c r="B3568" s="7">
        <v>45.95</v>
      </c>
    </row>
    <row r="3569" spans="1:2" x14ac:dyDescent="0.25">
      <c r="A3569" s="3">
        <v>38</v>
      </c>
      <c r="B3569" s="3">
        <v>14.98</v>
      </c>
    </row>
    <row r="3570" spans="1:2" x14ac:dyDescent="0.25">
      <c r="A3570" s="7">
        <v>58</v>
      </c>
      <c r="B3570" s="7">
        <v>2.19</v>
      </c>
    </row>
    <row r="3571" spans="1:2" x14ac:dyDescent="0.25">
      <c r="A3571" s="3">
        <v>81</v>
      </c>
      <c r="B3571" s="3">
        <v>12.64</v>
      </c>
    </row>
    <row r="3572" spans="1:2" x14ac:dyDescent="0.25">
      <c r="A3572" s="7">
        <v>34</v>
      </c>
      <c r="B3572" s="7">
        <v>58.41</v>
      </c>
    </row>
    <row r="3573" spans="1:2" x14ac:dyDescent="0.25">
      <c r="A3573" s="3">
        <v>14</v>
      </c>
      <c r="B3573" s="3">
        <v>46.03</v>
      </c>
    </row>
    <row r="3574" spans="1:2" x14ac:dyDescent="0.25">
      <c r="A3574" s="7">
        <v>93</v>
      </c>
      <c r="B3574" s="7">
        <v>3.76</v>
      </c>
    </row>
    <row r="3575" spans="1:2" x14ac:dyDescent="0.25">
      <c r="A3575" s="3">
        <v>86</v>
      </c>
      <c r="B3575" s="3">
        <v>52.01</v>
      </c>
    </row>
    <row r="3576" spans="1:2" x14ac:dyDescent="0.25">
      <c r="A3576" s="7">
        <v>116</v>
      </c>
      <c r="B3576" s="7">
        <v>27.9</v>
      </c>
    </row>
    <row r="3577" spans="1:2" x14ac:dyDescent="0.25">
      <c r="A3577" s="3">
        <v>103</v>
      </c>
      <c r="B3577" s="3">
        <v>35.71</v>
      </c>
    </row>
    <row r="3578" spans="1:2" x14ac:dyDescent="0.25">
      <c r="A3578" s="7">
        <v>102</v>
      </c>
      <c r="B3578" s="7">
        <v>7.84</v>
      </c>
    </row>
    <row r="3579" spans="1:2" x14ac:dyDescent="0.25">
      <c r="A3579" s="3">
        <v>76</v>
      </c>
      <c r="B3579" s="3">
        <v>2.5099999999999998</v>
      </c>
    </row>
    <row r="3580" spans="1:2" x14ac:dyDescent="0.25">
      <c r="A3580" s="7">
        <v>51</v>
      </c>
      <c r="B3580" s="7">
        <v>35.869999999999997</v>
      </c>
    </row>
    <row r="3581" spans="1:2" x14ac:dyDescent="0.25">
      <c r="A3581" s="3">
        <v>59</v>
      </c>
      <c r="B3581" s="3">
        <v>11.35</v>
      </c>
    </row>
    <row r="3582" spans="1:2" x14ac:dyDescent="0.25">
      <c r="A3582" s="7">
        <v>67</v>
      </c>
      <c r="B3582" s="7">
        <v>46.26</v>
      </c>
    </row>
    <row r="3583" spans="1:2" x14ac:dyDescent="0.25">
      <c r="A3583" s="3">
        <v>71</v>
      </c>
      <c r="B3583" s="3">
        <v>38.81</v>
      </c>
    </row>
    <row r="3584" spans="1:2" x14ac:dyDescent="0.25">
      <c r="A3584" s="7">
        <v>64</v>
      </c>
      <c r="B3584" s="7">
        <v>54.47</v>
      </c>
    </row>
    <row r="3585" spans="1:2" x14ac:dyDescent="0.25">
      <c r="A3585" s="3">
        <v>34</v>
      </c>
      <c r="B3585" s="3">
        <v>12.72</v>
      </c>
    </row>
    <row r="3586" spans="1:2" x14ac:dyDescent="0.25">
      <c r="A3586" s="7">
        <v>61</v>
      </c>
      <c r="B3586" s="7">
        <v>34.380000000000003</v>
      </c>
    </row>
    <row r="3587" spans="1:2" x14ac:dyDescent="0.25">
      <c r="A3587" s="3">
        <v>64</v>
      </c>
      <c r="B3587" s="3">
        <v>28.3</v>
      </c>
    </row>
    <row r="3588" spans="1:2" x14ac:dyDescent="0.25">
      <c r="A3588" s="7">
        <v>83</v>
      </c>
      <c r="B3588" s="7">
        <v>52.26</v>
      </c>
    </row>
    <row r="3589" spans="1:2" x14ac:dyDescent="0.25">
      <c r="A3589" s="3">
        <v>89</v>
      </c>
      <c r="B3589" s="3">
        <v>54.18</v>
      </c>
    </row>
    <row r="3590" spans="1:2" x14ac:dyDescent="0.25">
      <c r="A3590" s="7">
        <v>114</v>
      </c>
      <c r="B3590" s="7">
        <v>10.83</v>
      </c>
    </row>
    <row r="3591" spans="1:2" x14ac:dyDescent="0.25">
      <c r="A3591" s="3">
        <v>70</v>
      </c>
      <c r="B3591" s="3">
        <v>14.73</v>
      </c>
    </row>
    <row r="3592" spans="1:2" x14ac:dyDescent="0.25">
      <c r="A3592" s="7">
        <v>23</v>
      </c>
      <c r="B3592" s="7">
        <v>49.3</v>
      </c>
    </row>
    <row r="3593" spans="1:2" x14ac:dyDescent="0.25">
      <c r="A3593" s="3">
        <v>70</v>
      </c>
      <c r="B3593" s="3">
        <v>8.17</v>
      </c>
    </row>
    <row r="3594" spans="1:2" x14ac:dyDescent="0.25">
      <c r="A3594" s="7">
        <v>99</v>
      </c>
      <c r="B3594" s="7">
        <v>25.01</v>
      </c>
    </row>
    <row r="3595" spans="1:2" x14ac:dyDescent="0.25">
      <c r="A3595" s="3">
        <v>97</v>
      </c>
      <c r="B3595" s="3">
        <v>40.39</v>
      </c>
    </row>
    <row r="3596" spans="1:2" x14ac:dyDescent="0.25">
      <c r="A3596" s="7">
        <v>113</v>
      </c>
      <c r="B3596" s="7">
        <v>36.340000000000003</v>
      </c>
    </row>
    <row r="3597" spans="1:2" x14ac:dyDescent="0.25">
      <c r="A3597" s="3">
        <v>102</v>
      </c>
      <c r="B3597" s="3">
        <v>14.81</v>
      </c>
    </row>
    <row r="3598" spans="1:2" x14ac:dyDescent="0.25">
      <c r="A3598" s="7">
        <v>47</v>
      </c>
      <c r="B3598" s="7">
        <v>35.82</v>
      </c>
    </row>
    <row r="3599" spans="1:2" x14ac:dyDescent="0.25">
      <c r="A3599" s="3">
        <v>69</v>
      </c>
      <c r="B3599" s="3">
        <v>22.57</v>
      </c>
    </row>
    <row r="3600" spans="1:2" x14ac:dyDescent="0.25">
      <c r="A3600" s="7">
        <v>93</v>
      </c>
      <c r="B3600" s="7">
        <v>59.41</v>
      </c>
    </row>
    <row r="3601" spans="1:2" x14ac:dyDescent="0.25">
      <c r="A3601" s="3">
        <v>30</v>
      </c>
      <c r="B3601" s="3">
        <v>35.72</v>
      </c>
    </row>
    <row r="3602" spans="1:2" x14ac:dyDescent="0.25">
      <c r="A3602" s="7">
        <v>51</v>
      </c>
      <c r="B3602" s="7">
        <v>51.5</v>
      </c>
    </row>
    <row r="3603" spans="1:2" x14ac:dyDescent="0.25">
      <c r="A3603" s="3">
        <v>106</v>
      </c>
      <c r="B3603" s="3">
        <v>56.36</v>
      </c>
    </row>
    <row r="3604" spans="1:2" x14ac:dyDescent="0.25">
      <c r="A3604" s="7">
        <v>15</v>
      </c>
      <c r="B3604" s="7">
        <v>28.11</v>
      </c>
    </row>
    <row r="3605" spans="1:2" x14ac:dyDescent="0.25">
      <c r="A3605" s="3">
        <v>22</v>
      </c>
      <c r="B3605" s="3">
        <v>25.59</v>
      </c>
    </row>
    <row r="3606" spans="1:2" x14ac:dyDescent="0.25">
      <c r="A3606" s="7">
        <v>117</v>
      </c>
      <c r="B3606" s="7">
        <v>2.87</v>
      </c>
    </row>
    <row r="3607" spans="1:2" x14ac:dyDescent="0.25">
      <c r="A3607" s="3">
        <v>118</v>
      </c>
      <c r="B3607" s="3">
        <v>10.86</v>
      </c>
    </row>
    <row r="3608" spans="1:2" x14ac:dyDescent="0.25">
      <c r="A3608" s="7">
        <v>87</v>
      </c>
      <c r="B3608" s="7">
        <v>27.49</v>
      </c>
    </row>
    <row r="3609" spans="1:2" x14ac:dyDescent="0.25">
      <c r="A3609" s="3">
        <v>80</v>
      </c>
      <c r="B3609" s="3">
        <v>10.99</v>
      </c>
    </row>
    <row r="3610" spans="1:2" x14ac:dyDescent="0.25">
      <c r="A3610" s="7">
        <v>33</v>
      </c>
      <c r="B3610" s="7">
        <v>56.94</v>
      </c>
    </row>
    <row r="3611" spans="1:2" x14ac:dyDescent="0.25">
      <c r="A3611" s="3">
        <v>81</v>
      </c>
      <c r="B3611" s="3">
        <v>56.18</v>
      </c>
    </row>
    <row r="3612" spans="1:2" x14ac:dyDescent="0.25">
      <c r="A3612" s="7">
        <v>109</v>
      </c>
      <c r="B3612" s="7">
        <v>6.73</v>
      </c>
    </row>
    <row r="3613" spans="1:2" x14ac:dyDescent="0.25">
      <c r="A3613" s="3">
        <v>83</v>
      </c>
      <c r="B3613" s="3">
        <v>27.39</v>
      </c>
    </row>
    <row r="3614" spans="1:2" x14ac:dyDescent="0.25">
      <c r="A3614" s="7">
        <v>10</v>
      </c>
      <c r="B3614" s="7">
        <v>48.66</v>
      </c>
    </row>
    <row r="3615" spans="1:2" x14ac:dyDescent="0.25">
      <c r="A3615" s="3">
        <v>30</v>
      </c>
      <c r="B3615" s="3">
        <v>41.96</v>
      </c>
    </row>
    <row r="3616" spans="1:2" x14ac:dyDescent="0.25">
      <c r="A3616" s="7">
        <v>30</v>
      </c>
      <c r="B3616" s="7">
        <v>36.68</v>
      </c>
    </row>
    <row r="3617" spans="1:2" x14ac:dyDescent="0.25">
      <c r="A3617" s="3">
        <v>24</v>
      </c>
      <c r="B3617" s="3">
        <v>52.22</v>
      </c>
    </row>
    <row r="3618" spans="1:2" x14ac:dyDescent="0.25">
      <c r="A3618" s="7">
        <v>61</v>
      </c>
      <c r="B3618" s="7">
        <v>39.39</v>
      </c>
    </row>
    <row r="3619" spans="1:2" x14ac:dyDescent="0.25">
      <c r="A3619" s="3">
        <v>88</v>
      </c>
      <c r="B3619" s="3">
        <v>32.299999999999997</v>
      </c>
    </row>
    <row r="3620" spans="1:2" x14ac:dyDescent="0.25">
      <c r="A3620" s="7">
        <v>15</v>
      </c>
      <c r="B3620" s="7">
        <v>19.43</v>
      </c>
    </row>
    <row r="3621" spans="1:2" x14ac:dyDescent="0.25">
      <c r="A3621" s="3">
        <v>66</v>
      </c>
      <c r="B3621" s="3">
        <v>50.81</v>
      </c>
    </row>
    <row r="3622" spans="1:2" x14ac:dyDescent="0.25">
      <c r="A3622" s="7">
        <v>109</v>
      </c>
      <c r="B3622" s="7">
        <v>7.43</v>
      </c>
    </row>
    <row r="3623" spans="1:2" x14ac:dyDescent="0.25">
      <c r="A3623" s="3">
        <v>111</v>
      </c>
      <c r="B3623" s="3">
        <v>12.02</v>
      </c>
    </row>
    <row r="3624" spans="1:2" x14ac:dyDescent="0.25">
      <c r="A3624" s="7">
        <v>24</v>
      </c>
      <c r="B3624" s="7">
        <v>40.31</v>
      </c>
    </row>
    <row r="3625" spans="1:2" x14ac:dyDescent="0.25">
      <c r="A3625" s="3">
        <v>80</v>
      </c>
      <c r="B3625" s="3">
        <v>56.03</v>
      </c>
    </row>
    <row r="3626" spans="1:2" x14ac:dyDescent="0.25">
      <c r="A3626" s="7">
        <v>42</v>
      </c>
      <c r="B3626" s="7">
        <v>37.82</v>
      </c>
    </row>
    <row r="3627" spans="1:2" x14ac:dyDescent="0.25">
      <c r="A3627" s="3">
        <v>52</v>
      </c>
      <c r="B3627" s="3">
        <v>51.73</v>
      </c>
    </row>
    <row r="3628" spans="1:2" x14ac:dyDescent="0.25">
      <c r="A3628" s="7">
        <v>30</v>
      </c>
      <c r="B3628" s="7">
        <v>49.61</v>
      </c>
    </row>
    <row r="3629" spans="1:2" x14ac:dyDescent="0.25">
      <c r="A3629" s="3">
        <v>110</v>
      </c>
      <c r="B3629" s="3">
        <v>37.049999999999997</v>
      </c>
    </row>
    <row r="3630" spans="1:2" x14ac:dyDescent="0.25">
      <c r="A3630" s="7">
        <v>32</v>
      </c>
      <c r="B3630" s="7">
        <v>20.5</v>
      </c>
    </row>
    <row r="3631" spans="1:2" x14ac:dyDescent="0.25">
      <c r="A3631" s="3">
        <v>30</v>
      </c>
      <c r="B3631" s="3">
        <v>29.46</v>
      </c>
    </row>
    <row r="3632" spans="1:2" x14ac:dyDescent="0.25">
      <c r="A3632" s="7">
        <v>13</v>
      </c>
      <c r="B3632" s="7">
        <v>7.6</v>
      </c>
    </row>
    <row r="3633" spans="1:2" x14ac:dyDescent="0.25">
      <c r="A3633" s="3">
        <v>57</v>
      </c>
      <c r="B3633" s="3">
        <v>31.72</v>
      </c>
    </row>
    <row r="3634" spans="1:2" x14ac:dyDescent="0.25">
      <c r="A3634" s="7">
        <v>36</v>
      </c>
      <c r="B3634" s="7">
        <v>14.26</v>
      </c>
    </row>
    <row r="3635" spans="1:2" x14ac:dyDescent="0.25">
      <c r="A3635" s="3">
        <v>44</v>
      </c>
      <c r="B3635" s="3">
        <v>46.1</v>
      </c>
    </row>
    <row r="3636" spans="1:2" x14ac:dyDescent="0.25">
      <c r="A3636" s="7">
        <v>76</v>
      </c>
      <c r="B3636" s="7">
        <v>54.46</v>
      </c>
    </row>
    <row r="3637" spans="1:2" x14ac:dyDescent="0.25">
      <c r="A3637" s="3">
        <v>117</v>
      </c>
      <c r="B3637" s="3">
        <v>39.869999999999997</v>
      </c>
    </row>
    <row r="3638" spans="1:2" x14ac:dyDescent="0.25">
      <c r="A3638" s="7">
        <v>33</v>
      </c>
      <c r="B3638" s="7">
        <v>14.84</v>
      </c>
    </row>
    <row r="3639" spans="1:2" x14ac:dyDescent="0.25">
      <c r="A3639" s="3">
        <v>77</v>
      </c>
      <c r="B3639" s="3">
        <v>40.270000000000003</v>
      </c>
    </row>
    <row r="3640" spans="1:2" x14ac:dyDescent="0.25">
      <c r="A3640" s="7">
        <v>69</v>
      </c>
      <c r="B3640" s="7">
        <v>48.88</v>
      </c>
    </row>
    <row r="3641" spans="1:2" x14ac:dyDescent="0.25">
      <c r="A3641" s="3">
        <v>97</v>
      </c>
      <c r="B3641" s="3">
        <v>8.8000000000000007</v>
      </c>
    </row>
    <row r="3642" spans="1:2" x14ac:dyDescent="0.25">
      <c r="A3642" s="7">
        <v>34</v>
      </c>
      <c r="B3642" s="7">
        <v>16.87</v>
      </c>
    </row>
    <row r="3643" spans="1:2" x14ac:dyDescent="0.25">
      <c r="A3643" s="3">
        <v>27</v>
      </c>
      <c r="B3643" s="3">
        <v>4.4800000000000004</v>
      </c>
    </row>
    <row r="3644" spans="1:2" x14ac:dyDescent="0.25">
      <c r="A3644" s="7">
        <v>91</v>
      </c>
      <c r="B3644" s="7">
        <v>18.239999999999998</v>
      </c>
    </row>
    <row r="3645" spans="1:2" x14ac:dyDescent="0.25">
      <c r="A3645" s="3">
        <v>84</v>
      </c>
      <c r="B3645" s="3">
        <v>4.58</v>
      </c>
    </row>
    <row r="3646" spans="1:2" x14ac:dyDescent="0.25">
      <c r="A3646" s="7">
        <v>31</v>
      </c>
      <c r="B3646" s="7">
        <v>25.59</v>
      </c>
    </row>
    <row r="3647" spans="1:2" x14ac:dyDescent="0.25">
      <c r="A3647" s="3">
        <v>57</v>
      </c>
      <c r="B3647" s="3">
        <v>28.03</v>
      </c>
    </row>
    <row r="3648" spans="1:2" x14ac:dyDescent="0.25">
      <c r="A3648" s="7">
        <v>60</v>
      </c>
      <c r="B3648" s="7">
        <v>16.87</v>
      </c>
    </row>
    <row r="3649" spans="1:2" x14ac:dyDescent="0.25">
      <c r="A3649" s="3">
        <v>30</v>
      </c>
      <c r="B3649" s="3">
        <v>13.03</v>
      </c>
    </row>
    <row r="3650" spans="1:2" x14ac:dyDescent="0.25">
      <c r="A3650" s="7">
        <v>92</v>
      </c>
      <c r="B3650" s="7">
        <v>35.71</v>
      </c>
    </row>
    <row r="3651" spans="1:2" x14ac:dyDescent="0.25">
      <c r="A3651" s="3">
        <v>30</v>
      </c>
      <c r="B3651" s="3">
        <v>9.99</v>
      </c>
    </row>
    <row r="3652" spans="1:2" x14ac:dyDescent="0.25">
      <c r="A3652" s="7">
        <v>114</v>
      </c>
      <c r="B3652" s="7">
        <v>42.47</v>
      </c>
    </row>
    <row r="3653" spans="1:2" x14ac:dyDescent="0.25">
      <c r="A3653" s="3">
        <v>64</v>
      </c>
      <c r="B3653" s="3">
        <v>15.33</v>
      </c>
    </row>
    <row r="3654" spans="1:2" x14ac:dyDescent="0.25">
      <c r="A3654" s="7">
        <v>24</v>
      </c>
      <c r="B3654" s="7">
        <v>2.71</v>
      </c>
    </row>
    <row r="3655" spans="1:2" x14ac:dyDescent="0.25">
      <c r="A3655" s="3">
        <v>104</v>
      </c>
      <c r="B3655" s="3">
        <v>19.850000000000001</v>
      </c>
    </row>
    <row r="3656" spans="1:2" x14ac:dyDescent="0.25">
      <c r="A3656" s="7">
        <v>44</v>
      </c>
      <c r="B3656" s="7">
        <v>32.39</v>
      </c>
    </row>
    <row r="3657" spans="1:2" x14ac:dyDescent="0.25">
      <c r="A3657" s="3">
        <v>14</v>
      </c>
      <c r="B3657" s="3">
        <v>35</v>
      </c>
    </row>
    <row r="3658" spans="1:2" x14ac:dyDescent="0.25">
      <c r="A3658" s="7">
        <v>67</v>
      </c>
      <c r="B3658" s="7">
        <v>32.78</v>
      </c>
    </row>
    <row r="3659" spans="1:2" x14ac:dyDescent="0.25">
      <c r="A3659" s="3">
        <v>97</v>
      </c>
      <c r="B3659" s="3">
        <v>41.33</v>
      </c>
    </row>
    <row r="3660" spans="1:2" x14ac:dyDescent="0.25">
      <c r="A3660" s="7">
        <v>103</v>
      </c>
      <c r="B3660" s="7">
        <v>32.369999999999997</v>
      </c>
    </row>
    <row r="3661" spans="1:2" x14ac:dyDescent="0.25">
      <c r="A3661" s="3">
        <v>18</v>
      </c>
      <c r="B3661" s="3">
        <v>34.159999999999997</v>
      </c>
    </row>
    <row r="3662" spans="1:2" x14ac:dyDescent="0.25">
      <c r="A3662" s="7">
        <v>44</v>
      </c>
      <c r="B3662" s="7">
        <v>21.73</v>
      </c>
    </row>
    <row r="3663" spans="1:2" x14ac:dyDescent="0.25">
      <c r="A3663" s="3">
        <v>118</v>
      </c>
      <c r="B3663" s="3">
        <v>27.38</v>
      </c>
    </row>
    <row r="3664" spans="1:2" x14ac:dyDescent="0.25">
      <c r="A3664" s="7">
        <v>20</v>
      </c>
      <c r="B3664" s="7">
        <v>13.51</v>
      </c>
    </row>
    <row r="3665" spans="1:2" x14ac:dyDescent="0.25">
      <c r="A3665" s="3">
        <v>89</v>
      </c>
      <c r="B3665" s="3">
        <v>15.06</v>
      </c>
    </row>
    <row r="3666" spans="1:2" x14ac:dyDescent="0.25">
      <c r="A3666" s="7">
        <v>28</v>
      </c>
      <c r="B3666" s="7">
        <v>31.59</v>
      </c>
    </row>
    <row r="3667" spans="1:2" x14ac:dyDescent="0.25">
      <c r="A3667" s="3">
        <v>85</v>
      </c>
      <c r="B3667" s="3">
        <v>25.56</v>
      </c>
    </row>
    <row r="3668" spans="1:2" x14ac:dyDescent="0.25">
      <c r="A3668" s="7">
        <v>117</v>
      </c>
      <c r="B3668" s="7">
        <v>39.39</v>
      </c>
    </row>
    <row r="3669" spans="1:2" x14ac:dyDescent="0.25">
      <c r="A3669" s="3">
        <v>17</v>
      </c>
      <c r="B3669" s="3">
        <v>21.77</v>
      </c>
    </row>
    <row r="3670" spans="1:2" x14ac:dyDescent="0.25">
      <c r="A3670" s="7">
        <v>15</v>
      </c>
      <c r="B3670" s="7">
        <v>56.93</v>
      </c>
    </row>
    <row r="3671" spans="1:2" x14ac:dyDescent="0.25">
      <c r="A3671" s="3">
        <v>26</v>
      </c>
      <c r="B3671" s="3">
        <v>43.78</v>
      </c>
    </row>
    <row r="3672" spans="1:2" x14ac:dyDescent="0.25">
      <c r="A3672" s="7">
        <v>115</v>
      </c>
      <c r="B3672" s="7">
        <v>3.05</v>
      </c>
    </row>
    <row r="3673" spans="1:2" x14ac:dyDescent="0.25">
      <c r="A3673" s="3">
        <v>95</v>
      </c>
      <c r="B3673" s="3">
        <v>41.44</v>
      </c>
    </row>
    <row r="3674" spans="1:2" x14ac:dyDescent="0.25">
      <c r="A3674" s="7">
        <v>40</v>
      </c>
      <c r="B3674" s="7">
        <v>40.25</v>
      </c>
    </row>
    <row r="3675" spans="1:2" x14ac:dyDescent="0.25">
      <c r="A3675" s="3">
        <v>26</v>
      </c>
      <c r="B3675" s="3">
        <v>24.88</v>
      </c>
    </row>
    <row r="3676" spans="1:2" x14ac:dyDescent="0.25">
      <c r="A3676" s="7">
        <v>105</v>
      </c>
      <c r="B3676" s="7">
        <v>35.659999999999997</v>
      </c>
    </row>
    <row r="3677" spans="1:2" x14ac:dyDescent="0.25">
      <c r="A3677" s="3">
        <v>107</v>
      </c>
      <c r="B3677" s="3">
        <v>48.33</v>
      </c>
    </row>
    <row r="3678" spans="1:2" x14ac:dyDescent="0.25">
      <c r="A3678" s="7">
        <v>56</v>
      </c>
      <c r="B3678" s="7">
        <v>22.65</v>
      </c>
    </row>
    <row r="3679" spans="1:2" x14ac:dyDescent="0.25">
      <c r="A3679" s="3">
        <v>91</v>
      </c>
      <c r="B3679" s="3">
        <v>8.19</v>
      </c>
    </row>
    <row r="3680" spans="1:2" x14ac:dyDescent="0.25">
      <c r="A3680" s="7">
        <v>110</v>
      </c>
      <c r="B3680" s="7">
        <v>46.44</v>
      </c>
    </row>
    <row r="3681" spans="1:2" x14ac:dyDescent="0.25">
      <c r="A3681" s="3">
        <v>112</v>
      </c>
      <c r="B3681" s="3">
        <v>6.44</v>
      </c>
    </row>
    <row r="3682" spans="1:2" x14ac:dyDescent="0.25">
      <c r="A3682" s="7">
        <v>86</v>
      </c>
      <c r="B3682" s="7">
        <v>47.91</v>
      </c>
    </row>
    <row r="3683" spans="1:2" x14ac:dyDescent="0.25">
      <c r="A3683" s="3">
        <v>99</v>
      </c>
      <c r="B3683" s="3">
        <v>49.95</v>
      </c>
    </row>
    <row r="3684" spans="1:2" x14ac:dyDescent="0.25">
      <c r="A3684" s="7">
        <v>52</v>
      </c>
      <c r="B3684" s="7">
        <v>21.71</v>
      </c>
    </row>
    <row r="3685" spans="1:2" x14ac:dyDescent="0.25">
      <c r="A3685" s="3">
        <v>62</v>
      </c>
      <c r="B3685" s="3">
        <v>47.2</v>
      </c>
    </row>
    <row r="3686" spans="1:2" x14ac:dyDescent="0.25">
      <c r="A3686" s="7">
        <v>44</v>
      </c>
      <c r="B3686" s="7">
        <v>44.88</v>
      </c>
    </row>
    <row r="3687" spans="1:2" x14ac:dyDescent="0.25">
      <c r="A3687" s="3">
        <v>99</v>
      </c>
      <c r="B3687" s="3">
        <v>18.239999999999998</v>
      </c>
    </row>
    <row r="3688" spans="1:2" x14ac:dyDescent="0.25">
      <c r="A3688" s="7">
        <v>50</v>
      </c>
      <c r="B3688" s="7">
        <v>55.88</v>
      </c>
    </row>
    <row r="3689" spans="1:2" x14ac:dyDescent="0.25">
      <c r="A3689" s="3">
        <v>10</v>
      </c>
      <c r="B3689" s="3">
        <v>46.74</v>
      </c>
    </row>
    <row r="3690" spans="1:2" x14ac:dyDescent="0.25">
      <c r="A3690" s="7">
        <v>112</v>
      </c>
      <c r="B3690" s="7">
        <v>19.510000000000002</v>
      </c>
    </row>
    <row r="3691" spans="1:2" x14ac:dyDescent="0.25">
      <c r="A3691" s="3">
        <v>23</v>
      </c>
      <c r="B3691" s="3">
        <v>41.61</v>
      </c>
    </row>
    <row r="3692" spans="1:2" x14ac:dyDescent="0.25">
      <c r="A3692" s="7">
        <v>62</v>
      </c>
      <c r="B3692" s="7">
        <v>37.04</v>
      </c>
    </row>
    <row r="3693" spans="1:2" x14ac:dyDescent="0.25">
      <c r="A3693" s="3">
        <v>69</v>
      </c>
      <c r="B3693" s="3">
        <v>55.61</v>
      </c>
    </row>
    <row r="3694" spans="1:2" x14ac:dyDescent="0.25">
      <c r="A3694" s="7">
        <v>20</v>
      </c>
      <c r="B3694" s="7">
        <v>45.53</v>
      </c>
    </row>
    <row r="3695" spans="1:2" x14ac:dyDescent="0.25">
      <c r="A3695" s="3">
        <v>86</v>
      </c>
      <c r="B3695" s="3">
        <v>49.29</v>
      </c>
    </row>
    <row r="3696" spans="1:2" x14ac:dyDescent="0.25">
      <c r="A3696" s="7">
        <v>93</v>
      </c>
      <c r="B3696" s="7">
        <v>52.99</v>
      </c>
    </row>
    <row r="3697" spans="1:2" x14ac:dyDescent="0.25">
      <c r="A3697" s="3">
        <v>102</v>
      </c>
      <c r="B3697" s="3">
        <v>36.94</v>
      </c>
    </row>
    <row r="3698" spans="1:2" x14ac:dyDescent="0.25">
      <c r="A3698" s="7">
        <v>28</v>
      </c>
      <c r="B3698" s="7">
        <v>38.44</v>
      </c>
    </row>
    <row r="3699" spans="1:2" x14ac:dyDescent="0.25">
      <c r="A3699" s="3">
        <v>100</v>
      </c>
      <c r="B3699" s="3">
        <v>55.18</v>
      </c>
    </row>
    <row r="3700" spans="1:2" x14ac:dyDescent="0.25">
      <c r="A3700" s="7">
        <v>111</v>
      </c>
      <c r="B3700" s="7">
        <v>11.14</v>
      </c>
    </row>
    <row r="3701" spans="1:2" x14ac:dyDescent="0.25">
      <c r="A3701" s="3">
        <v>30</v>
      </c>
      <c r="B3701" s="3">
        <v>51.25</v>
      </c>
    </row>
    <row r="3702" spans="1:2" x14ac:dyDescent="0.25">
      <c r="A3702" s="7">
        <v>47</v>
      </c>
      <c r="B3702" s="7">
        <v>15.6</v>
      </c>
    </row>
    <row r="3703" spans="1:2" x14ac:dyDescent="0.25">
      <c r="A3703" s="3">
        <v>101</v>
      </c>
      <c r="B3703" s="3">
        <v>40.31</v>
      </c>
    </row>
    <row r="3704" spans="1:2" x14ac:dyDescent="0.25">
      <c r="A3704" s="7">
        <v>16</v>
      </c>
      <c r="B3704" s="7">
        <v>23.45</v>
      </c>
    </row>
    <row r="3705" spans="1:2" x14ac:dyDescent="0.25">
      <c r="A3705" s="3">
        <v>111</v>
      </c>
      <c r="B3705" s="3">
        <v>32.76</v>
      </c>
    </row>
    <row r="3706" spans="1:2" x14ac:dyDescent="0.25">
      <c r="A3706" s="7">
        <v>12</v>
      </c>
      <c r="B3706" s="7">
        <v>30.33</v>
      </c>
    </row>
    <row r="3707" spans="1:2" x14ac:dyDescent="0.25">
      <c r="A3707" s="3">
        <v>108</v>
      </c>
      <c r="B3707" s="3">
        <v>42.86</v>
      </c>
    </row>
    <row r="3708" spans="1:2" x14ac:dyDescent="0.25">
      <c r="A3708" s="7">
        <v>117</v>
      </c>
      <c r="B3708" s="7">
        <v>15.11</v>
      </c>
    </row>
    <row r="3709" spans="1:2" x14ac:dyDescent="0.25">
      <c r="A3709" s="3">
        <v>11</v>
      </c>
      <c r="B3709" s="3">
        <v>11.3</v>
      </c>
    </row>
    <row r="3710" spans="1:2" x14ac:dyDescent="0.25">
      <c r="A3710" s="7">
        <v>34</v>
      </c>
      <c r="B3710" s="7">
        <v>4.62</v>
      </c>
    </row>
    <row r="3711" spans="1:2" x14ac:dyDescent="0.25">
      <c r="A3711" s="3">
        <v>26</v>
      </c>
      <c r="B3711" s="3">
        <v>18.940000000000001</v>
      </c>
    </row>
    <row r="3712" spans="1:2" x14ac:dyDescent="0.25">
      <c r="A3712" s="7">
        <v>77</v>
      </c>
      <c r="B3712" s="7">
        <v>17.22</v>
      </c>
    </row>
    <row r="3713" spans="1:2" x14ac:dyDescent="0.25">
      <c r="A3713" s="3">
        <v>116</v>
      </c>
      <c r="B3713" s="3">
        <v>5.89</v>
      </c>
    </row>
    <row r="3714" spans="1:2" x14ac:dyDescent="0.25">
      <c r="A3714" s="7">
        <v>112</v>
      </c>
      <c r="B3714" s="7">
        <v>34.53</v>
      </c>
    </row>
    <row r="3715" spans="1:2" x14ac:dyDescent="0.25">
      <c r="A3715" s="3">
        <v>94</v>
      </c>
      <c r="B3715" s="3">
        <v>28.99</v>
      </c>
    </row>
    <row r="3716" spans="1:2" x14ac:dyDescent="0.25">
      <c r="A3716" s="7">
        <v>13</v>
      </c>
      <c r="B3716" s="7">
        <v>53.48</v>
      </c>
    </row>
    <row r="3717" spans="1:2" x14ac:dyDescent="0.25">
      <c r="A3717" s="3">
        <v>82</v>
      </c>
      <c r="B3717" s="3">
        <v>31.92</v>
      </c>
    </row>
    <row r="3718" spans="1:2" x14ac:dyDescent="0.25">
      <c r="A3718" s="7">
        <v>71</v>
      </c>
      <c r="B3718" s="7">
        <v>35.36</v>
      </c>
    </row>
    <row r="3719" spans="1:2" x14ac:dyDescent="0.25">
      <c r="A3719" s="3">
        <v>30</v>
      </c>
      <c r="B3719" s="3">
        <v>48.77</v>
      </c>
    </row>
    <row r="3720" spans="1:2" x14ac:dyDescent="0.25">
      <c r="A3720" s="7">
        <v>88</v>
      </c>
      <c r="B3720" s="7">
        <v>41.81</v>
      </c>
    </row>
    <row r="3721" spans="1:2" x14ac:dyDescent="0.25">
      <c r="A3721" s="3">
        <v>106</v>
      </c>
      <c r="B3721" s="3">
        <v>43.49</v>
      </c>
    </row>
    <row r="3722" spans="1:2" x14ac:dyDescent="0.25">
      <c r="A3722" s="7">
        <v>55</v>
      </c>
      <c r="B3722" s="7">
        <v>59.18</v>
      </c>
    </row>
    <row r="3723" spans="1:2" x14ac:dyDescent="0.25">
      <c r="A3723" s="3">
        <v>102</v>
      </c>
      <c r="B3723" s="3">
        <v>9.08</v>
      </c>
    </row>
    <row r="3724" spans="1:2" x14ac:dyDescent="0.25">
      <c r="A3724" s="7">
        <v>113</v>
      </c>
      <c r="B3724" s="7">
        <v>40.369999999999997</v>
      </c>
    </row>
    <row r="3725" spans="1:2" x14ac:dyDescent="0.25">
      <c r="A3725" s="3">
        <v>25</v>
      </c>
      <c r="B3725" s="3">
        <v>48.54</v>
      </c>
    </row>
    <row r="3726" spans="1:2" x14ac:dyDescent="0.25">
      <c r="A3726" s="7">
        <v>115</v>
      </c>
      <c r="B3726" s="7">
        <v>37.590000000000003</v>
      </c>
    </row>
    <row r="3727" spans="1:2" x14ac:dyDescent="0.25">
      <c r="A3727" s="3">
        <v>90</v>
      </c>
      <c r="B3727" s="3">
        <v>42.76</v>
      </c>
    </row>
    <row r="3728" spans="1:2" x14ac:dyDescent="0.25">
      <c r="A3728" s="7">
        <v>95</v>
      </c>
      <c r="B3728" s="7">
        <v>33.01</v>
      </c>
    </row>
    <row r="3729" spans="1:2" x14ac:dyDescent="0.25">
      <c r="A3729" s="3">
        <v>34</v>
      </c>
      <c r="B3729" s="3">
        <v>5.01</v>
      </c>
    </row>
    <row r="3730" spans="1:2" x14ac:dyDescent="0.25">
      <c r="A3730" s="7">
        <v>15</v>
      </c>
      <c r="B3730" s="7">
        <v>12.8</v>
      </c>
    </row>
    <row r="3731" spans="1:2" x14ac:dyDescent="0.25">
      <c r="A3731" s="3">
        <v>47</v>
      </c>
      <c r="B3731" s="3">
        <v>8.8699999999999992</v>
      </c>
    </row>
    <row r="3732" spans="1:2" x14ac:dyDescent="0.25">
      <c r="A3732" s="7">
        <v>29</v>
      </c>
      <c r="B3732" s="7">
        <v>11.71</v>
      </c>
    </row>
    <row r="3733" spans="1:2" x14ac:dyDescent="0.25">
      <c r="A3733" s="3">
        <v>53</v>
      </c>
      <c r="B3733" s="3">
        <v>50.18</v>
      </c>
    </row>
    <row r="3734" spans="1:2" x14ac:dyDescent="0.25">
      <c r="A3734" s="7">
        <v>11</v>
      </c>
      <c r="B3734" s="7">
        <v>43.83</v>
      </c>
    </row>
    <row r="3735" spans="1:2" x14ac:dyDescent="0.25">
      <c r="A3735" s="3">
        <v>19</v>
      </c>
      <c r="B3735" s="3">
        <v>50.22</v>
      </c>
    </row>
    <row r="3736" spans="1:2" x14ac:dyDescent="0.25">
      <c r="A3736" s="7">
        <v>82</v>
      </c>
      <c r="B3736" s="7">
        <v>41.81</v>
      </c>
    </row>
    <row r="3737" spans="1:2" x14ac:dyDescent="0.25">
      <c r="A3737" s="3">
        <v>112</v>
      </c>
      <c r="B3737" s="3">
        <v>51.72</v>
      </c>
    </row>
    <row r="3738" spans="1:2" x14ac:dyDescent="0.25">
      <c r="A3738" s="7">
        <v>75</v>
      </c>
      <c r="B3738" s="7">
        <v>31.6</v>
      </c>
    </row>
    <row r="3739" spans="1:2" x14ac:dyDescent="0.25">
      <c r="A3739" s="3">
        <v>26</v>
      </c>
      <c r="B3739" s="3">
        <v>9.64</v>
      </c>
    </row>
    <row r="3740" spans="1:2" x14ac:dyDescent="0.25">
      <c r="A3740" s="7">
        <v>57</v>
      </c>
      <c r="B3740" s="7">
        <v>19.27</v>
      </c>
    </row>
    <row r="3741" spans="1:2" x14ac:dyDescent="0.25">
      <c r="A3741" s="3">
        <v>64</v>
      </c>
      <c r="B3741" s="3">
        <v>6.78</v>
      </c>
    </row>
    <row r="3742" spans="1:2" x14ac:dyDescent="0.25">
      <c r="A3742" s="7">
        <v>22</v>
      </c>
      <c r="B3742" s="7">
        <v>15.79</v>
      </c>
    </row>
    <row r="3743" spans="1:2" x14ac:dyDescent="0.25">
      <c r="A3743" s="3">
        <v>114</v>
      </c>
      <c r="B3743" s="3">
        <v>54.07</v>
      </c>
    </row>
    <row r="3744" spans="1:2" x14ac:dyDescent="0.25">
      <c r="A3744" s="7">
        <v>81</v>
      </c>
      <c r="B3744" s="7">
        <v>13.18</v>
      </c>
    </row>
    <row r="3745" spans="1:2" x14ac:dyDescent="0.25">
      <c r="A3745" s="3">
        <v>17</v>
      </c>
      <c r="B3745" s="3">
        <v>18.28</v>
      </c>
    </row>
    <row r="3746" spans="1:2" x14ac:dyDescent="0.25">
      <c r="A3746" s="7">
        <v>89</v>
      </c>
      <c r="B3746" s="7">
        <v>10.11</v>
      </c>
    </row>
    <row r="3747" spans="1:2" x14ac:dyDescent="0.25">
      <c r="A3747" s="3">
        <v>43</v>
      </c>
      <c r="B3747" s="3">
        <v>55.54</v>
      </c>
    </row>
    <row r="3748" spans="1:2" x14ac:dyDescent="0.25">
      <c r="A3748" s="7">
        <v>109</v>
      </c>
      <c r="B3748" s="7">
        <v>22.72</v>
      </c>
    </row>
    <row r="3749" spans="1:2" x14ac:dyDescent="0.25">
      <c r="A3749" s="3">
        <v>108</v>
      </c>
      <c r="B3749" s="3">
        <v>20.34</v>
      </c>
    </row>
    <row r="3750" spans="1:2" x14ac:dyDescent="0.25">
      <c r="A3750" s="7">
        <v>52</v>
      </c>
      <c r="B3750" s="7">
        <v>18.600000000000001</v>
      </c>
    </row>
    <row r="3751" spans="1:2" x14ac:dyDescent="0.25">
      <c r="A3751" s="3">
        <v>46</v>
      </c>
      <c r="B3751" s="3">
        <v>7.28</v>
      </c>
    </row>
    <row r="3752" spans="1:2" x14ac:dyDescent="0.25">
      <c r="A3752" s="7">
        <v>76</v>
      </c>
      <c r="B3752" s="7">
        <v>29.46</v>
      </c>
    </row>
    <row r="3753" spans="1:2" x14ac:dyDescent="0.25">
      <c r="A3753" s="3">
        <v>84</v>
      </c>
      <c r="B3753" s="3">
        <v>43.99</v>
      </c>
    </row>
    <row r="3754" spans="1:2" x14ac:dyDescent="0.25">
      <c r="A3754" s="7">
        <v>60</v>
      </c>
      <c r="B3754" s="7">
        <v>41</v>
      </c>
    </row>
    <row r="3755" spans="1:2" x14ac:dyDescent="0.25">
      <c r="A3755" s="3">
        <v>31</v>
      </c>
      <c r="B3755" s="3">
        <v>36.24</v>
      </c>
    </row>
    <row r="3756" spans="1:2" x14ac:dyDescent="0.25">
      <c r="A3756" s="7">
        <v>82</v>
      </c>
      <c r="B3756" s="7">
        <v>51.15</v>
      </c>
    </row>
    <row r="3757" spans="1:2" x14ac:dyDescent="0.25">
      <c r="A3757" s="3">
        <v>88</v>
      </c>
      <c r="B3757" s="3">
        <v>32.729999999999997</v>
      </c>
    </row>
    <row r="3758" spans="1:2" x14ac:dyDescent="0.25">
      <c r="A3758" s="7">
        <v>19</v>
      </c>
      <c r="B3758" s="7">
        <v>12.7</v>
      </c>
    </row>
    <row r="3759" spans="1:2" x14ac:dyDescent="0.25">
      <c r="A3759" s="3">
        <v>27</v>
      </c>
      <c r="B3759" s="3">
        <v>46.24</v>
      </c>
    </row>
    <row r="3760" spans="1:2" x14ac:dyDescent="0.25">
      <c r="A3760" s="7">
        <v>18</v>
      </c>
      <c r="B3760" s="7">
        <v>59.15</v>
      </c>
    </row>
    <row r="3761" spans="1:2" x14ac:dyDescent="0.25">
      <c r="A3761" s="3">
        <v>83</v>
      </c>
      <c r="B3761" s="3">
        <v>20.309999999999999</v>
      </c>
    </row>
    <row r="3762" spans="1:2" x14ac:dyDescent="0.25">
      <c r="A3762" s="7">
        <v>93</v>
      </c>
      <c r="B3762" s="7">
        <v>26.72</v>
      </c>
    </row>
    <row r="3763" spans="1:2" x14ac:dyDescent="0.25">
      <c r="A3763" s="3">
        <v>78</v>
      </c>
      <c r="B3763" s="3">
        <v>13.06</v>
      </c>
    </row>
    <row r="3764" spans="1:2" x14ac:dyDescent="0.25">
      <c r="A3764" s="7">
        <v>65</v>
      </c>
      <c r="B3764" s="7">
        <v>57.13</v>
      </c>
    </row>
    <row r="3765" spans="1:2" x14ac:dyDescent="0.25">
      <c r="A3765" s="3">
        <v>78</v>
      </c>
      <c r="B3765" s="3">
        <v>55.33</v>
      </c>
    </row>
    <row r="3766" spans="1:2" x14ac:dyDescent="0.25">
      <c r="A3766" s="7">
        <v>50</v>
      </c>
      <c r="B3766" s="7">
        <v>39.74</v>
      </c>
    </row>
    <row r="3767" spans="1:2" x14ac:dyDescent="0.25">
      <c r="A3767" s="3">
        <v>110</v>
      </c>
      <c r="B3767" s="3">
        <v>8.19</v>
      </c>
    </row>
    <row r="3768" spans="1:2" x14ac:dyDescent="0.25">
      <c r="A3768" s="7">
        <v>41</v>
      </c>
      <c r="B3768" s="7">
        <v>9.06</v>
      </c>
    </row>
    <row r="3769" spans="1:2" x14ac:dyDescent="0.25">
      <c r="A3769" s="3">
        <v>41</v>
      </c>
      <c r="B3769" s="3">
        <v>6.49</v>
      </c>
    </row>
    <row r="3770" spans="1:2" x14ac:dyDescent="0.25">
      <c r="A3770" s="7">
        <v>53</v>
      </c>
      <c r="B3770" s="7">
        <v>49.92</v>
      </c>
    </row>
    <row r="3771" spans="1:2" x14ac:dyDescent="0.25">
      <c r="A3771" s="3">
        <v>50</v>
      </c>
      <c r="B3771" s="3">
        <v>9.84</v>
      </c>
    </row>
    <row r="3772" spans="1:2" x14ac:dyDescent="0.25">
      <c r="A3772" s="7">
        <v>27</v>
      </c>
      <c r="B3772" s="7">
        <v>27.37</v>
      </c>
    </row>
    <row r="3773" spans="1:2" x14ac:dyDescent="0.25">
      <c r="A3773" s="3">
        <v>49</v>
      </c>
      <c r="B3773" s="3">
        <v>17.100000000000001</v>
      </c>
    </row>
    <row r="3774" spans="1:2" x14ac:dyDescent="0.25">
      <c r="A3774" s="7">
        <v>64</v>
      </c>
      <c r="B3774" s="7">
        <v>22.7</v>
      </c>
    </row>
    <row r="3775" spans="1:2" x14ac:dyDescent="0.25">
      <c r="A3775" s="3">
        <v>10</v>
      </c>
      <c r="B3775" s="3">
        <v>50.01</v>
      </c>
    </row>
    <row r="3776" spans="1:2" x14ac:dyDescent="0.25">
      <c r="A3776" s="7">
        <v>51</v>
      </c>
      <c r="B3776" s="7">
        <v>30.56</v>
      </c>
    </row>
    <row r="3777" spans="1:2" x14ac:dyDescent="0.25">
      <c r="A3777" s="3">
        <v>119</v>
      </c>
      <c r="B3777" s="3">
        <v>26.76</v>
      </c>
    </row>
    <row r="3778" spans="1:2" x14ac:dyDescent="0.25">
      <c r="A3778" s="7">
        <v>112</v>
      </c>
      <c r="B3778" s="7">
        <v>39.69</v>
      </c>
    </row>
    <row r="3779" spans="1:2" x14ac:dyDescent="0.25">
      <c r="A3779" s="3">
        <v>32</v>
      </c>
      <c r="B3779" s="3">
        <v>49.45</v>
      </c>
    </row>
    <row r="3780" spans="1:2" x14ac:dyDescent="0.25">
      <c r="A3780" s="7">
        <v>83</v>
      </c>
      <c r="B3780" s="7">
        <v>38.590000000000003</v>
      </c>
    </row>
    <row r="3781" spans="1:2" x14ac:dyDescent="0.25">
      <c r="A3781" s="3">
        <v>88</v>
      </c>
      <c r="B3781" s="3">
        <v>54.15</v>
      </c>
    </row>
    <row r="3782" spans="1:2" x14ac:dyDescent="0.25">
      <c r="A3782" s="7">
        <v>76</v>
      </c>
      <c r="B3782" s="7">
        <v>7.25</v>
      </c>
    </row>
    <row r="3783" spans="1:2" x14ac:dyDescent="0.25">
      <c r="A3783" s="3">
        <v>97</v>
      </c>
      <c r="B3783" s="3">
        <v>22.39</v>
      </c>
    </row>
    <row r="3784" spans="1:2" x14ac:dyDescent="0.25">
      <c r="A3784" s="7">
        <v>110</v>
      </c>
      <c r="B3784" s="7">
        <v>56.14</v>
      </c>
    </row>
    <row r="3785" spans="1:2" x14ac:dyDescent="0.25">
      <c r="A3785" s="3">
        <v>34</v>
      </c>
      <c r="B3785" s="3">
        <v>59.24</v>
      </c>
    </row>
    <row r="3786" spans="1:2" x14ac:dyDescent="0.25">
      <c r="A3786" s="7">
        <v>29</v>
      </c>
      <c r="B3786" s="7">
        <v>18.53</v>
      </c>
    </row>
    <row r="3787" spans="1:2" x14ac:dyDescent="0.25">
      <c r="A3787" s="3">
        <v>98</v>
      </c>
      <c r="B3787" s="3">
        <v>17.309999999999999</v>
      </c>
    </row>
    <row r="3788" spans="1:2" x14ac:dyDescent="0.25">
      <c r="A3788" s="7">
        <v>39</v>
      </c>
      <c r="B3788" s="7">
        <v>46.03</v>
      </c>
    </row>
    <row r="3789" spans="1:2" x14ac:dyDescent="0.25">
      <c r="A3789" s="3">
        <v>10</v>
      </c>
      <c r="B3789" s="3">
        <v>15.04</v>
      </c>
    </row>
    <row r="3790" spans="1:2" x14ac:dyDescent="0.25">
      <c r="A3790" s="7">
        <v>101</v>
      </c>
      <c r="B3790" s="7">
        <v>21.59</v>
      </c>
    </row>
    <row r="3791" spans="1:2" x14ac:dyDescent="0.25">
      <c r="A3791" s="3">
        <v>90</v>
      </c>
      <c r="B3791" s="3">
        <v>51.41</v>
      </c>
    </row>
    <row r="3792" spans="1:2" x14ac:dyDescent="0.25">
      <c r="A3792" s="7">
        <v>116</v>
      </c>
      <c r="B3792" s="7">
        <v>29.02</v>
      </c>
    </row>
    <row r="3793" spans="1:2" x14ac:dyDescent="0.25">
      <c r="A3793" s="3">
        <v>23</v>
      </c>
      <c r="B3793" s="3">
        <v>29.33</v>
      </c>
    </row>
    <row r="3794" spans="1:2" x14ac:dyDescent="0.25">
      <c r="A3794" s="7">
        <v>95</v>
      </c>
      <c r="B3794" s="7">
        <v>6.02</v>
      </c>
    </row>
    <row r="3795" spans="1:2" x14ac:dyDescent="0.25">
      <c r="A3795" s="3">
        <v>75</v>
      </c>
      <c r="B3795" s="3">
        <v>4.46</v>
      </c>
    </row>
    <row r="3796" spans="1:2" x14ac:dyDescent="0.25">
      <c r="A3796" s="7">
        <v>110</v>
      </c>
      <c r="B3796" s="7">
        <v>37.950000000000003</v>
      </c>
    </row>
    <row r="3797" spans="1:2" x14ac:dyDescent="0.25">
      <c r="A3797" s="3">
        <v>65</v>
      </c>
      <c r="B3797" s="3">
        <v>25.21</v>
      </c>
    </row>
    <row r="3798" spans="1:2" x14ac:dyDescent="0.25">
      <c r="A3798" s="7">
        <v>79</v>
      </c>
      <c r="B3798" s="7">
        <v>38.79</v>
      </c>
    </row>
    <row r="3799" spans="1:2" x14ac:dyDescent="0.25">
      <c r="A3799" s="3">
        <v>62</v>
      </c>
      <c r="B3799" s="3">
        <v>35.54</v>
      </c>
    </row>
    <row r="3800" spans="1:2" x14ac:dyDescent="0.25">
      <c r="A3800" s="7">
        <v>68</v>
      </c>
      <c r="B3800" s="7">
        <v>39.22</v>
      </c>
    </row>
    <row r="3801" spans="1:2" x14ac:dyDescent="0.25">
      <c r="A3801" s="3">
        <v>95</v>
      </c>
      <c r="B3801" s="3">
        <v>48.25</v>
      </c>
    </row>
    <row r="3802" spans="1:2" x14ac:dyDescent="0.25">
      <c r="A3802" s="7">
        <v>35</v>
      </c>
      <c r="B3802" s="7">
        <v>48.16</v>
      </c>
    </row>
    <row r="3803" spans="1:2" x14ac:dyDescent="0.25">
      <c r="A3803" s="3">
        <v>38</v>
      </c>
      <c r="B3803" s="3">
        <v>12.56</v>
      </c>
    </row>
    <row r="3804" spans="1:2" x14ac:dyDescent="0.25">
      <c r="A3804" s="7">
        <v>72</v>
      </c>
      <c r="B3804" s="7">
        <v>39.97</v>
      </c>
    </row>
    <row r="3805" spans="1:2" x14ac:dyDescent="0.25">
      <c r="A3805" s="3">
        <v>62</v>
      </c>
      <c r="B3805" s="3">
        <v>3.25</v>
      </c>
    </row>
    <row r="3806" spans="1:2" x14ac:dyDescent="0.25">
      <c r="A3806" s="7">
        <v>103</v>
      </c>
      <c r="B3806" s="7">
        <v>42.48</v>
      </c>
    </row>
    <row r="3807" spans="1:2" x14ac:dyDescent="0.25">
      <c r="A3807" s="3">
        <v>37</v>
      </c>
      <c r="B3807" s="3">
        <v>16.29</v>
      </c>
    </row>
    <row r="3808" spans="1:2" x14ac:dyDescent="0.25">
      <c r="A3808" s="7">
        <v>70</v>
      </c>
      <c r="B3808" s="7">
        <v>43.98</v>
      </c>
    </row>
    <row r="3809" spans="1:2" x14ac:dyDescent="0.25">
      <c r="A3809" s="3">
        <v>58</v>
      </c>
      <c r="B3809" s="3">
        <v>48.87</v>
      </c>
    </row>
    <row r="3810" spans="1:2" x14ac:dyDescent="0.25">
      <c r="A3810" s="7">
        <v>60</v>
      </c>
      <c r="B3810" s="7">
        <v>22.56</v>
      </c>
    </row>
    <row r="3811" spans="1:2" x14ac:dyDescent="0.25">
      <c r="A3811" s="3">
        <v>83</v>
      </c>
      <c r="B3811" s="3">
        <v>51.74</v>
      </c>
    </row>
    <row r="3812" spans="1:2" x14ac:dyDescent="0.25">
      <c r="A3812" s="7">
        <v>56</v>
      </c>
      <c r="B3812" s="7">
        <v>21.54</v>
      </c>
    </row>
    <row r="3813" spans="1:2" x14ac:dyDescent="0.25">
      <c r="A3813" s="3">
        <v>99</v>
      </c>
      <c r="B3813" s="3">
        <v>32.36</v>
      </c>
    </row>
    <row r="3814" spans="1:2" x14ac:dyDescent="0.25">
      <c r="A3814" s="7">
        <v>87</v>
      </c>
      <c r="B3814" s="7">
        <v>25.8</v>
      </c>
    </row>
    <row r="3815" spans="1:2" x14ac:dyDescent="0.25">
      <c r="A3815" s="3">
        <v>59</v>
      </c>
      <c r="B3815" s="3">
        <v>30.42</v>
      </c>
    </row>
    <row r="3816" spans="1:2" x14ac:dyDescent="0.25">
      <c r="A3816" s="7">
        <v>23</v>
      </c>
      <c r="B3816" s="7">
        <v>53.4</v>
      </c>
    </row>
    <row r="3817" spans="1:2" x14ac:dyDescent="0.25">
      <c r="A3817" s="3">
        <v>33</v>
      </c>
      <c r="B3817" s="3">
        <v>53.05</v>
      </c>
    </row>
    <row r="3818" spans="1:2" x14ac:dyDescent="0.25">
      <c r="A3818" s="7">
        <v>110</v>
      </c>
      <c r="B3818" s="7">
        <v>2.14</v>
      </c>
    </row>
    <row r="3819" spans="1:2" x14ac:dyDescent="0.25">
      <c r="A3819" s="3">
        <v>87</v>
      </c>
      <c r="B3819" s="3">
        <v>18.489999999999998</v>
      </c>
    </row>
    <row r="3820" spans="1:2" x14ac:dyDescent="0.25">
      <c r="A3820" s="7">
        <v>39</v>
      </c>
      <c r="B3820" s="7">
        <v>33.42</v>
      </c>
    </row>
    <row r="3821" spans="1:2" x14ac:dyDescent="0.25">
      <c r="A3821" s="3">
        <v>27</v>
      </c>
      <c r="B3821" s="3">
        <v>18.39</v>
      </c>
    </row>
    <row r="3822" spans="1:2" x14ac:dyDescent="0.25">
      <c r="A3822" s="7">
        <v>108</v>
      </c>
      <c r="B3822" s="7">
        <v>11.85</v>
      </c>
    </row>
    <row r="3823" spans="1:2" x14ac:dyDescent="0.25">
      <c r="A3823" s="3">
        <v>28</v>
      </c>
      <c r="B3823" s="3">
        <v>40.65</v>
      </c>
    </row>
    <row r="3824" spans="1:2" x14ac:dyDescent="0.25">
      <c r="A3824" s="7">
        <v>112</v>
      </c>
      <c r="B3824" s="7">
        <v>9.8699999999999992</v>
      </c>
    </row>
    <row r="3825" spans="1:2" x14ac:dyDescent="0.25">
      <c r="A3825" s="3">
        <v>73</v>
      </c>
      <c r="B3825" s="3">
        <v>30.39</v>
      </c>
    </row>
    <row r="3826" spans="1:2" x14ac:dyDescent="0.25">
      <c r="A3826" s="7">
        <v>50</v>
      </c>
      <c r="B3826" s="7">
        <v>49.7</v>
      </c>
    </row>
    <row r="3827" spans="1:2" x14ac:dyDescent="0.25">
      <c r="A3827" s="3">
        <v>49</v>
      </c>
      <c r="B3827" s="3">
        <v>55.05</v>
      </c>
    </row>
    <row r="3828" spans="1:2" x14ac:dyDescent="0.25">
      <c r="A3828" s="7">
        <v>108</v>
      </c>
      <c r="B3828" s="7">
        <v>57.82</v>
      </c>
    </row>
    <row r="3829" spans="1:2" x14ac:dyDescent="0.25">
      <c r="A3829" s="3">
        <v>108</v>
      </c>
      <c r="B3829" s="3">
        <v>12.46</v>
      </c>
    </row>
    <row r="3830" spans="1:2" x14ac:dyDescent="0.25">
      <c r="A3830" s="7">
        <v>52</v>
      </c>
      <c r="B3830" s="7">
        <v>10.51</v>
      </c>
    </row>
    <row r="3831" spans="1:2" x14ac:dyDescent="0.25">
      <c r="A3831" s="3">
        <v>57</v>
      </c>
      <c r="B3831" s="3">
        <v>10.55</v>
      </c>
    </row>
    <row r="3832" spans="1:2" x14ac:dyDescent="0.25">
      <c r="A3832" s="7">
        <v>33</v>
      </c>
      <c r="B3832" s="7">
        <v>31.04</v>
      </c>
    </row>
    <row r="3833" spans="1:2" x14ac:dyDescent="0.25">
      <c r="A3833" s="3">
        <v>59</v>
      </c>
      <c r="B3833" s="3">
        <v>6.44</v>
      </c>
    </row>
    <row r="3834" spans="1:2" x14ac:dyDescent="0.25">
      <c r="A3834" s="7">
        <v>109</v>
      </c>
      <c r="B3834" s="7">
        <v>12.26</v>
      </c>
    </row>
    <row r="3835" spans="1:2" x14ac:dyDescent="0.25">
      <c r="A3835" s="3">
        <v>20</v>
      </c>
      <c r="B3835" s="3">
        <v>19.61</v>
      </c>
    </row>
    <row r="3836" spans="1:2" x14ac:dyDescent="0.25">
      <c r="A3836" s="7">
        <v>103</v>
      </c>
      <c r="B3836" s="7">
        <v>39.950000000000003</v>
      </c>
    </row>
    <row r="3837" spans="1:2" x14ac:dyDescent="0.25">
      <c r="A3837" s="3">
        <v>116</v>
      </c>
      <c r="B3837" s="3">
        <v>10.02</v>
      </c>
    </row>
    <row r="3838" spans="1:2" x14ac:dyDescent="0.25">
      <c r="A3838" s="7">
        <v>95</v>
      </c>
      <c r="B3838" s="7">
        <v>57.46</v>
      </c>
    </row>
    <row r="3839" spans="1:2" x14ac:dyDescent="0.25">
      <c r="A3839" s="3">
        <v>29</v>
      </c>
      <c r="B3839" s="3">
        <v>55.17</v>
      </c>
    </row>
    <row r="3840" spans="1:2" x14ac:dyDescent="0.25">
      <c r="A3840" s="7">
        <v>69</v>
      </c>
      <c r="B3840" s="7">
        <v>41.4</v>
      </c>
    </row>
    <row r="3841" spans="1:2" x14ac:dyDescent="0.25">
      <c r="A3841" s="3">
        <v>71</v>
      </c>
      <c r="B3841" s="3">
        <v>14.7</v>
      </c>
    </row>
    <row r="3842" spans="1:2" x14ac:dyDescent="0.25">
      <c r="A3842" s="7">
        <v>39</v>
      </c>
      <c r="B3842" s="7">
        <v>23.73</v>
      </c>
    </row>
    <row r="3843" spans="1:2" x14ac:dyDescent="0.25">
      <c r="A3843" s="3">
        <v>61</v>
      </c>
      <c r="B3843" s="3">
        <v>13.06</v>
      </c>
    </row>
    <row r="3844" spans="1:2" x14ac:dyDescent="0.25">
      <c r="A3844" s="7">
        <v>102</v>
      </c>
      <c r="B3844" s="7">
        <v>39.380000000000003</v>
      </c>
    </row>
    <row r="3845" spans="1:2" x14ac:dyDescent="0.25">
      <c r="A3845" s="3">
        <v>86</v>
      </c>
      <c r="B3845" s="3">
        <v>18.23</v>
      </c>
    </row>
    <row r="3846" spans="1:2" x14ac:dyDescent="0.25">
      <c r="A3846" s="7">
        <v>37</v>
      </c>
      <c r="B3846" s="7">
        <v>32.700000000000003</v>
      </c>
    </row>
    <row r="3847" spans="1:2" x14ac:dyDescent="0.25">
      <c r="A3847" s="3">
        <v>116</v>
      </c>
      <c r="B3847" s="3">
        <v>41.34</v>
      </c>
    </row>
    <row r="3848" spans="1:2" x14ac:dyDescent="0.25">
      <c r="A3848" s="7">
        <v>95</v>
      </c>
      <c r="B3848" s="7">
        <v>28.07</v>
      </c>
    </row>
    <row r="3849" spans="1:2" x14ac:dyDescent="0.25">
      <c r="A3849" s="3">
        <v>21</v>
      </c>
      <c r="B3849" s="3">
        <v>3.37</v>
      </c>
    </row>
    <row r="3850" spans="1:2" x14ac:dyDescent="0.25">
      <c r="A3850" s="7">
        <v>43</v>
      </c>
      <c r="B3850" s="7">
        <v>50.52</v>
      </c>
    </row>
    <row r="3851" spans="1:2" x14ac:dyDescent="0.25">
      <c r="A3851" s="3">
        <v>117</v>
      </c>
      <c r="B3851" s="3">
        <v>47.53</v>
      </c>
    </row>
    <row r="3852" spans="1:2" x14ac:dyDescent="0.25">
      <c r="A3852" s="7">
        <v>106</v>
      </c>
      <c r="B3852" s="7">
        <v>53.68</v>
      </c>
    </row>
    <row r="3853" spans="1:2" x14ac:dyDescent="0.25">
      <c r="A3853" s="3">
        <v>19</v>
      </c>
      <c r="B3853" s="3">
        <v>57.98</v>
      </c>
    </row>
    <row r="3854" spans="1:2" x14ac:dyDescent="0.25">
      <c r="A3854" s="7">
        <v>63</v>
      </c>
      <c r="B3854" s="7">
        <v>34.24</v>
      </c>
    </row>
    <row r="3855" spans="1:2" x14ac:dyDescent="0.25">
      <c r="A3855" s="3">
        <v>10</v>
      </c>
      <c r="B3855" s="3">
        <v>12.82</v>
      </c>
    </row>
    <row r="3856" spans="1:2" x14ac:dyDescent="0.25">
      <c r="A3856" s="7">
        <v>103</v>
      </c>
      <c r="B3856" s="7">
        <v>38.119999999999997</v>
      </c>
    </row>
    <row r="3857" spans="1:2" x14ac:dyDescent="0.25">
      <c r="A3857" s="3">
        <v>96</v>
      </c>
      <c r="B3857" s="3">
        <v>9.14</v>
      </c>
    </row>
    <row r="3858" spans="1:2" x14ac:dyDescent="0.25">
      <c r="A3858" s="7">
        <v>117</v>
      </c>
      <c r="B3858" s="7">
        <v>45.57</v>
      </c>
    </row>
    <row r="3859" spans="1:2" x14ac:dyDescent="0.25">
      <c r="A3859" s="3">
        <v>105</v>
      </c>
      <c r="B3859" s="3">
        <v>35.049999999999997</v>
      </c>
    </row>
    <row r="3860" spans="1:2" x14ac:dyDescent="0.25">
      <c r="A3860" s="7">
        <v>85</v>
      </c>
      <c r="B3860" s="7">
        <v>55.93</v>
      </c>
    </row>
    <row r="3861" spans="1:2" x14ac:dyDescent="0.25">
      <c r="A3861" s="3">
        <v>77</v>
      </c>
      <c r="B3861" s="3">
        <v>35.619999999999997</v>
      </c>
    </row>
    <row r="3862" spans="1:2" x14ac:dyDescent="0.25">
      <c r="A3862" s="7">
        <v>51</v>
      </c>
      <c r="B3862" s="7">
        <v>21.55</v>
      </c>
    </row>
    <row r="3863" spans="1:2" x14ac:dyDescent="0.25">
      <c r="A3863" s="3">
        <v>35</v>
      </c>
      <c r="B3863" s="3">
        <v>26.97</v>
      </c>
    </row>
    <row r="3864" spans="1:2" x14ac:dyDescent="0.25">
      <c r="A3864" s="7">
        <v>114</v>
      </c>
      <c r="B3864" s="7">
        <v>51.95</v>
      </c>
    </row>
    <row r="3865" spans="1:2" x14ac:dyDescent="0.25">
      <c r="A3865" s="3">
        <v>74</v>
      </c>
      <c r="B3865" s="3">
        <v>59.59</v>
      </c>
    </row>
    <row r="3866" spans="1:2" x14ac:dyDescent="0.25">
      <c r="A3866" s="7">
        <v>67</v>
      </c>
      <c r="B3866" s="7">
        <v>11.1</v>
      </c>
    </row>
    <row r="3867" spans="1:2" x14ac:dyDescent="0.25">
      <c r="A3867" s="3">
        <v>102</v>
      </c>
      <c r="B3867" s="3">
        <v>43.16</v>
      </c>
    </row>
    <row r="3868" spans="1:2" x14ac:dyDescent="0.25">
      <c r="A3868" s="7">
        <v>84</v>
      </c>
      <c r="B3868" s="7">
        <v>45.39</v>
      </c>
    </row>
    <row r="3869" spans="1:2" x14ac:dyDescent="0.25">
      <c r="A3869" s="3">
        <v>66</v>
      </c>
      <c r="B3869" s="3">
        <v>28.19</v>
      </c>
    </row>
    <row r="3870" spans="1:2" x14ac:dyDescent="0.25">
      <c r="A3870" s="7">
        <v>36</v>
      </c>
      <c r="B3870" s="7">
        <v>58.42</v>
      </c>
    </row>
    <row r="3871" spans="1:2" x14ac:dyDescent="0.25">
      <c r="A3871" s="3">
        <v>88</v>
      </c>
      <c r="B3871" s="3">
        <v>23.73</v>
      </c>
    </row>
    <row r="3872" spans="1:2" x14ac:dyDescent="0.25">
      <c r="A3872" s="7">
        <v>45</v>
      </c>
      <c r="B3872" s="7">
        <v>5.05</v>
      </c>
    </row>
    <row r="3873" spans="1:2" x14ac:dyDescent="0.25">
      <c r="A3873" s="3">
        <v>97</v>
      </c>
      <c r="B3873" s="3">
        <v>18.690000000000001</v>
      </c>
    </row>
    <row r="3874" spans="1:2" x14ac:dyDescent="0.25">
      <c r="A3874" s="7">
        <v>116</v>
      </c>
      <c r="B3874" s="7">
        <v>7.33</v>
      </c>
    </row>
    <row r="3875" spans="1:2" x14ac:dyDescent="0.25">
      <c r="A3875" s="3">
        <v>63</v>
      </c>
      <c r="B3875" s="3">
        <v>14.32</v>
      </c>
    </row>
    <row r="3876" spans="1:2" x14ac:dyDescent="0.25">
      <c r="A3876" s="7">
        <v>60</v>
      </c>
      <c r="B3876" s="7">
        <v>36.03</v>
      </c>
    </row>
    <row r="3877" spans="1:2" x14ac:dyDescent="0.25">
      <c r="A3877" s="3">
        <v>56</v>
      </c>
      <c r="B3877" s="3">
        <v>23.15</v>
      </c>
    </row>
    <row r="3878" spans="1:2" x14ac:dyDescent="0.25">
      <c r="A3878" s="7">
        <v>20</v>
      </c>
      <c r="B3878" s="7">
        <v>27.33</v>
      </c>
    </row>
    <row r="3879" spans="1:2" x14ac:dyDescent="0.25">
      <c r="A3879" s="3">
        <v>97</v>
      </c>
      <c r="B3879" s="3">
        <v>29.46</v>
      </c>
    </row>
    <row r="3880" spans="1:2" x14ac:dyDescent="0.25">
      <c r="A3880" s="7">
        <v>66</v>
      </c>
      <c r="B3880" s="7">
        <v>44.54</v>
      </c>
    </row>
    <row r="3881" spans="1:2" x14ac:dyDescent="0.25">
      <c r="A3881" s="3">
        <v>101</v>
      </c>
      <c r="B3881" s="3">
        <v>18.260000000000002</v>
      </c>
    </row>
    <row r="3882" spans="1:2" x14ac:dyDescent="0.25">
      <c r="A3882" s="7">
        <v>31</v>
      </c>
      <c r="B3882" s="7">
        <v>3.03</v>
      </c>
    </row>
    <row r="3883" spans="1:2" x14ac:dyDescent="0.25">
      <c r="A3883" s="3">
        <v>56</v>
      </c>
      <c r="B3883" s="3">
        <v>57.15</v>
      </c>
    </row>
    <row r="3884" spans="1:2" x14ac:dyDescent="0.25">
      <c r="A3884" s="7">
        <v>92</v>
      </c>
      <c r="B3884" s="7">
        <v>59.93</v>
      </c>
    </row>
    <row r="3885" spans="1:2" x14ac:dyDescent="0.25">
      <c r="A3885" s="3">
        <v>47</v>
      </c>
      <c r="B3885" s="3">
        <v>2.11</v>
      </c>
    </row>
    <row r="3886" spans="1:2" x14ac:dyDescent="0.25">
      <c r="A3886" s="7">
        <v>95</v>
      </c>
      <c r="B3886" s="7">
        <v>6.55</v>
      </c>
    </row>
    <row r="3887" spans="1:2" x14ac:dyDescent="0.25">
      <c r="A3887" s="3">
        <v>72</v>
      </c>
      <c r="B3887" s="3">
        <v>23.67</v>
      </c>
    </row>
    <row r="3888" spans="1:2" x14ac:dyDescent="0.25">
      <c r="A3888" s="7">
        <v>18</v>
      </c>
      <c r="B3888" s="7">
        <v>8.16</v>
      </c>
    </row>
    <row r="3889" spans="1:2" x14ac:dyDescent="0.25">
      <c r="A3889" s="3">
        <v>66</v>
      </c>
      <c r="B3889" s="3">
        <v>58.06</v>
      </c>
    </row>
    <row r="3890" spans="1:2" x14ac:dyDescent="0.25">
      <c r="A3890" s="7">
        <v>31</v>
      </c>
      <c r="B3890" s="7">
        <v>11.09</v>
      </c>
    </row>
    <row r="3891" spans="1:2" x14ac:dyDescent="0.25">
      <c r="A3891" s="3">
        <v>59</v>
      </c>
      <c r="B3891" s="3">
        <v>46.58</v>
      </c>
    </row>
    <row r="3892" spans="1:2" x14ac:dyDescent="0.25">
      <c r="A3892" s="7">
        <v>101</v>
      </c>
      <c r="B3892" s="7">
        <v>51.41</v>
      </c>
    </row>
    <row r="3893" spans="1:2" x14ac:dyDescent="0.25">
      <c r="A3893" s="3">
        <v>74</v>
      </c>
      <c r="B3893" s="3">
        <v>18.760000000000002</v>
      </c>
    </row>
    <row r="3894" spans="1:2" x14ac:dyDescent="0.25">
      <c r="A3894" s="7">
        <v>38</v>
      </c>
      <c r="B3894" s="7">
        <v>29.26</v>
      </c>
    </row>
    <row r="3895" spans="1:2" x14ac:dyDescent="0.25">
      <c r="A3895" s="3">
        <v>65</v>
      </c>
      <c r="B3895" s="3">
        <v>33.1</v>
      </c>
    </row>
    <row r="3896" spans="1:2" x14ac:dyDescent="0.25">
      <c r="A3896" s="7">
        <v>63</v>
      </c>
      <c r="B3896" s="7">
        <v>44.92</v>
      </c>
    </row>
    <row r="3897" spans="1:2" x14ac:dyDescent="0.25">
      <c r="A3897" s="3">
        <v>64</v>
      </c>
      <c r="B3897" s="3">
        <v>18.36</v>
      </c>
    </row>
    <row r="3898" spans="1:2" x14ac:dyDescent="0.25">
      <c r="A3898" s="7">
        <v>79</v>
      </c>
      <c r="B3898" s="7">
        <v>14.01</v>
      </c>
    </row>
    <row r="3899" spans="1:2" x14ac:dyDescent="0.25">
      <c r="A3899" s="3">
        <v>85</v>
      </c>
      <c r="B3899" s="3">
        <v>3.65</v>
      </c>
    </row>
    <row r="3900" spans="1:2" x14ac:dyDescent="0.25">
      <c r="A3900" s="7">
        <v>56</v>
      </c>
      <c r="B3900" s="7">
        <v>53.35</v>
      </c>
    </row>
    <row r="3901" spans="1:2" x14ac:dyDescent="0.25">
      <c r="A3901" s="3">
        <v>117</v>
      </c>
      <c r="B3901" s="3">
        <v>16.97</v>
      </c>
    </row>
    <row r="3902" spans="1:2" x14ac:dyDescent="0.25">
      <c r="A3902" s="7">
        <v>116</v>
      </c>
      <c r="B3902" s="7">
        <v>7.7</v>
      </c>
    </row>
    <row r="3903" spans="1:2" x14ac:dyDescent="0.25">
      <c r="A3903" s="3">
        <v>118</v>
      </c>
      <c r="B3903" s="3">
        <v>23.62</v>
      </c>
    </row>
    <row r="3904" spans="1:2" x14ac:dyDescent="0.25">
      <c r="A3904" s="7">
        <v>77</v>
      </c>
      <c r="B3904" s="7">
        <v>3.22</v>
      </c>
    </row>
    <row r="3905" spans="1:2" x14ac:dyDescent="0.25">
      <c r="A3905" s="3">
        <v>109</v>
      </c>
      <c r="B3905" s="3">
        <v>43.44</v>
      </c>
    </row>
    <row r="3906" spans="1:2" x14ac:dyDescent="0.25">
      <c r="A3906" s="7">
        <v>23</v>
      </c>
      <c r="B3906" s="7">
        <v>21.08</v>
      </c>
    </row>
    <row r="3907" spans="1:2" x14ac:dyDescent="0.25">
      <c r="A3907" s="3">
        <v>57</v>
      </c>
      <c r="B3907" s="3">
        <v>12.53</v>
      </c>
    </row>
    <row r="3908" spans="1:2" x14ac:dyDescent="0.25">
      <c r="A3908" s="7">
        <v>63</v>
      </c>
      <c r="B3908" s="7">
        <v>58.46</v>
      </c>
    </row>
    <row r="3909" spans="1:2" x14ac:dyDescent="0.25">
      <c r="A3909" s="3">
        <v>26</v>
      </c>
      <c r="B3909" s="3">
        <v>38.36</v>
      </c>
    </row>
    <row r="3910" spans="1:2" x14ac:dyDescent="0.25">
      <c r="A3910" s="7">
        <v>84</v>
      </c>
      <c r="B3910" s="7">
        <v>15.35</v>
      </c>
    </row>
    <row r="3911" spans="1:2" x14ac:dyDescent="0.25">
      <c r="A3911" s="3">
        <v>26</v>
      </c>
      <c r="B3911" s="3">
        <v>40.4</v>
      </c>
    </row>
    <row r="3912" spans="1:2" x14ac:dyDescent="0.25">
      <c r="A3912" s="7">
        <v>51</v>
      </c>
      <c r="B3912" s="7">
        <v>55.67</v>
      </c>
    </row>
    <row r="3913" spans="1:2" x14ac:dyDescent="0.25">
      <c r="A3913" s="3">
        <v>76</v>
      </c>
      <c r="B3913" s="3">
        <v>6.54</v>
      </c>
    </row>
    <row r="3914" spans="1:2" x14ac:dyDescent="0.25">
      <c r="A3914" s="7">
        <v>88</v>
      </c>
      <c r="B3914" s="7">
        <v>20.29</v>
      </c>
    </row>
    <row r="3915" spans="1:2" x14ac:dyDescent="0.25">
      <c r="A3915" s="3">
        <v>18</v>
      </c>
      <c r="B3915" s="3">
        <v>42.66</v>
      </c>
    </row>
    <row r="3916" spans="1:2" x14ac:dyDescent="0.25">
      <c r="A3916" s="7">
        <v>69</v>
      </c>
      <c r="B3916" s="7">
        <v>44.22</v>
      </c>
    </row>
    <row r="3917" spans="1:2" x14ac:dyDescent="0.25">
      <c r="A3917" s="3">
        <v>61</v>
      </c>
      <c r="B3917" s="3">
        <v>32.979999999999997</v>
      </c>
    </row>
    <row r="3918" spans="1:2" x14ac:dyDescent="0.25">
      <c r="A3918" s="7">
        <v>70</v>
      </c>
      <c r="B3918" s="7">
        <v>39.369999999999997</v>
      </c>
    </row>
    <row r="3919" spans="1:2" x14ac:dyDescent="0.25">
      <c r="A3919" s="3">
        <v>89</v>
      </c>
      <c r="B3919" s="3">
        <v>48.74</v>
      </c>
    </row>
    <row r="3920" spans="1:2" x14ac:dyDescent="0.25">
      <c r="A3920" s="7">
        <v>90</v>
      </c>
      <c r="B3920" s="7">
        <v>3.56</v>
      </c>
    </row>
    <row r="3921" spans="1:2" x14ac:dyDescent="0.25">
      <c r="A3921" s="3">
        <v>69</v>
      </c>
      <c r="B3921" s="3">
        <v>47.76</v>
      </c>
    </row>
    <row r="3922" spans="1:2" x14ac:dyDescent="0.25">
      <c r="A3922" s="7">
        <v>16</v>
      </c>
      <c r="B3922" s="7">
        <v>26.35</v>
      </c>
    </row>
    <row r="3923" spans="1:2" x14ac:dyDescent="0.25">
      <c r="A3923" s="3">
        <v>117</v>
      </c>
      <c r="B3923" s="3">
        <v>9.91</v>
      </c>
    </row>
    <row r="3924" spans="1:2" x14ac:dyDescent="0.25">
      <c r="A3924" s="7">
        <v>102</v>
      </c>
      <c r="B3924" s="7">
        <v>39.869999999999997</v>
      </c>
    </row>
    <row r="3925" spans="1:2" x14ac:dyDescent="0.25">
      <c r="A3925" s="3">
        <v>93</v>
      </c>
      <c r="B3925" s="3">
        <v>4.8</v>
      </c>
    </row>
    <row r="3926" spans="1:2" x14ac:dyDescent="0.25">
      <c r="A3926" s="7">
        <v>90</v>
      </c>
      <c r="B3926" s="7">
        <v>55.85</v>
      </c>
    </row>
    <row r="3927" spans="1:2" x14ac:dyDescent="0.25">
      <c r="A3927" s="3">
        <v>80</v>
      </c>
      <c r="B3927" s="3">
        <v>4.01</v>
      </c>
    </row>
    <row r="3928" spans="1:2" x14ac:dyDescent="0.25">
      <c r="A3928" s="7">
        <v>96</v>
      </c>
      <c r="B3928" s="7">
        <v>51.68</v>
      </c>
    </row>
    <row r="3929" spans="1:2" x14ac:dyDescent="0.25">
      <c r="A3929" s="3">
        <v>36</v>
      </c>
      <c r="B3929" s="3">
        <v>22.73</v>
      </c>
    </row>
    <row r="3930" spans="1:2" x14ac:dyDescent="0.25">
      <c r="A3930" s="7">
        <v>33</v>
      </c>
      <c r="B3930" s="7">
        <v>18.03</v>
      </c>
    </row>
    <row r="3931" spans="1:2" x14ac:dyDescent="0.25">
      <c r="A3931" s="3">
        <v>57</v>
      </c>
      <c r="B3931" s="3">
        <v>43.12</v>
      </c>
    </row>
    <row r="3932" spans="1:2" x14ac:dyDescent="0.25">
      <c r="A3932" s="7">
        <v>109</v>
      </c>
      <c r="B3932" s="7">
        <v>45.32</v>
      </c>
    </row>
    <row r="3933" spans="1:2" x14ac:dyDescent="0.25">
      <c r="A3933" s="3">
        <v>79</v>
      </c>
      <c r="B3933" s="3">
        <v>14.95</v>
      </c>
    </row>
    <row r="3934" spans="1:2" x14ac:dyDescent="0.25">
      <c r="A3934" s="7">
        <v>12</v>
      </c>
      <c r="B3934" s="7">
        <v>27.49</v>
      </c>
    </row>
    <row r="3935" spans="1:2" x14ac:dyDescent="0.25">
      <c r="A3935" s="3">
        <v>10</v>
      </c>
      <c r="B3935" s="3">
        <v>29.22</v>
      </c>
    </row>
    <row r="3936" spans="1:2" x14ac:dyDescent="0.25">
      <c r="A3936" s="7">
        <v>102</v>
      </c>
      <c r="B3936" s="7">
        <v>53.74</v>
      </c>
    </row>
    <row r="3937" spans="1:2" x14ac:dyDescent="0.25">
      <c r="A3937" s="3">
        <v>108</v>
      </c>
      <c r="B3937" s="3">
        <v>30.83</v>
      </c>
    </row>
    <row r="3938" spans="1:2" x14ac:dyDescent="0.25">
      <c r="A3938" s="7">
        <v>91</v>
      </c>
      <c r="B3938" s="7">
        <v>30.17</v>
      </c>
    </row>
    <row r="3939" spans="1:2" x14ac:dyDescent="0.25">
      <c r="A3939" s="3">
        <v>106</v>
      </c>
      <c r="B3939" s="3">
        <v>33.549999999999997</v>
      </c>
    </row>
    <row r="3940" spans="1:2" x14ac:dyDescent="0.25">
      <c r="A3940" s="7">
        <v>116</v>
      </c>
      <c r="B3940" s="7">
        <v>56.02</v>
      </c>
    </row>
    <row r="3941" spans="1:2" x14ac:dyDescent="0.25">
      <c r="A3941" s="3">
        <v>78</v>
      </c>
      <c r="B3941" s="3">
        <v>27.37</v>
      </c>
    </row>
    <row r="3942" spans="1:2" x14ac:dyDescent="0.25">
      <c r="A3942" s="7">
        <v>66</v>
      </c>
      <c r="B3942" s="7">
        <v>33.18</v>
      </c>
    </row>
    <row r="3943" spans="1:2" x14ac:dyDescent="0.25">
      <c r="A3943" s="3">
        <v>105</v>
      </c>
      <c r="B3943" s="3">
        <v>50.12</v>
      </c>
    </row>
    <row r="3944" spans="1:2" x14ac:dyDescent="0.25">
      <c r="A3944" s="7">
        <v>16</v>
      </c>
      <c r="B3944" s="7">
        <v>52.06</v>
      </c>
    </row>
    <row r="3945" spans="1:2" x14ac:dyDescent="0.25">
      <c r="A3945" s="3">
        <v>37</v>
      </c>
      <c r="B3945" s="3">
        <v>38.97</v>
      </c>
    </row>
    <row r="3946" spans="1:2" x14ac:dyDescent="0.25">
      <c r="A3946" s="7">
        <v>100</v>
      </c>
      <c r="B3946" s="7">
        <v>16.46</v>
      </c>
    </row>
    <row r="3947" spans="1:2" x14ac:dyDescent="0.25">
      <c r="A3947" s="3">
        <v>112</v>
      </c>
      <c r="B3947" s="3">
        <v>40.200000000000003</v>
      </c>
    </row>
    <row r="3948" spans="1:2" x14ac:dyDescent="0.25">
      <c r="A3948" s="7">
        <v>60</v>
      </c>
      <c r="B3948" s="7">
        <v>7.36</v>
      </c>
    </row>
    <row r="3949" spans="1:2" x14ac:dyDescent="0.25">
      <c r="A3949" s="3">
        <v>85</v>
      </c>
      <c r="B3949" s="3">
        <v>5.97</v>
      </c>
    </row>
    <row r="3950" spans="1:2" x14ac:dyDescent="0.25">
      <c r="A3950" s="7">
        <v>77</v>
      </c>
      <c r="B3950" s="7">
        <v>45.3</v>
      </c>
    </row>
    <row r="3951" spans="1:2" x14ac:dyDescent="0.25">
      <c r="A3951" s="3">
        <v>48</v>
      </c>
      <c r="B3951" s="3">
        <v>11.03</v>
      </c>
    </row>
    <row r="3952" spans="1:2" x14ac:dyDescent="0.25">
      <c r="A3952" s="7">
        <v>79</v>
      </c>
      <c r="B3952" s="7">
        <v>53.65</v>
      </c>
    </row>
    <row r="3953" spans="1:2" x14ac:dyDescent="0.25">
      <c r="A3953" s="3">
        <v>71</v>
      </c>
      <c r="B3953" s="3">
        <v>34.299999999999997</v>
      </c>
    </row>
    <row r="3954" spans="1:2" x14ac:dyDescent="0.25">
      <c r="A3954" s="7">
        <v>34</v>
      </c>
      <c r="B3954" s="7">
        <v>18.66</v>
      </c>
    </row>
    <row r="3955" spans="1:2" x14ac:dyDescent="0.25">
      <c r="A3955" s="3">
        <v>79</v>
      </c>
      <c r="B3955" s="3">
        <v>39.54</v>
      </c>
    </row>
    <row r="3956" spans="1:2" x14ac:dyDescent="0.25">
      <c r="A3956" s="7">
        <v>110</v>
      </c>
      <c r="B3956" s="7">
        <v>33.29</v>
      </c>
    </row>
    <row r="3957" spans="1:2" x14ac:dyDescent="0.25">
      <c r="A3957" s="3">
        <v>58</v>
      </c>
      <c r="B3957" s="3">
        <v>48.23</v>
      </c>
    </row>
    <row r="3958" spans="1:2" x14ac:dyDescent="0.25">
      <c r="A3958" s="7">
        <v>110</v>
      </c>
      <c r="B3958" s="7">
        <v>46.72</v>
      </c>
    </row>
    <row r="3959" spans="1:2" x14ac:dyDescent="0.25">
      <c r="A3959" s="3">
        <v>109</v>
      </c>
      <c r="B3959" s="3">
        <v>59.45</v>
      </c>
    </row>
    <row r="3960" spans="1:2" x14ac:dyDescent="0.25">
      <c r="A3960" s="7">
        <v>86</v>
      </c>
      <c r="B3960" s="7">
        <v>17.309999999999999</v>
      </c>
    </row>
    <row r="3961" spans="1:2" x14ac:dyDescent="0.25">
      <c r="A3961" s="3">
        <v>91</v>
      </c>
      <c r="B3961" s="3">
        <v>3.35</v>
      </c>
    </row>
    <row r="3962" spans="1:2" x14ac:dyDescent="0.25">
      <c r="A3962" s="7">
        <v>102</v>
      </c>
      <c r="B3962" s="7">
        <v>47.23</v>
      </c>
    </row>
    <row r="3963" spans="1:2" x14ac:dyDescent="0.25">
      <c r="A3963" s="3">
        <v>20</v>
      </c>
      <c r="B3963" s="3">
        <v>21.64</v>
      </c>
    </row>
    <row r="3964" spans="1:2" x14ac:dyDescent="0.25">
      <c r="A3964" s="7">
        <v>113</v>
      </c>
      <c r="B3964" s="7">
        <v>50.29</v>
      </c>
    </row>
    <row r="3965" spans="1:2" x14ac:dyDescent="0.25">
      <c r="A3965" s="3">
        <v>53</v>
      </c>
      <c r="B3965" s="3">
        <v>52.57</v>
      </c>
    </row>
    <row r="3966" spans="1:2" x14ac:dyDescent="0.25">
      <c r="A3966" s="7">
        <v>54</v>
      </c>
      <c r="B3966" s="7">
        <v>9.0299999999999994</v>
      </c>
    </row>
    <row r="3967" spans="1:2" x14ac:dyDescent="0.25">
      <c r="A3967" s="3">
        <v>100</v>
      </c>
      <c r="B3967" s="3">
        <v>19.68</v>
      </c>
    </row>
    <row r="3968" spans="1:2" x14ac:dyDescent="0.25">
      <c r="A3968" s="7">
        <v>47</v>
      </c>
      <c r="B3968" s="7">
        <v>54.51</v>
      </c>
    </row>
    <row r="3969" spans="1:2" x14ac:dyDescent="0.25">
      <c r="A3969" s="3">
        <v>115</v>
      </c>
      <c r="B3969" s="3">
        <v>54.98</v>
      </c>
    </row>
    <row r="3970" spans="1:2" x14ac:dyDescent="0.25">
      <c r="A3970" s="7">
        <v>32</v>
      </c>
      <c r="B3970" s="7">
        <v>14.57</v>
      </c>
    </row>
    <row r="3971" spans="1:2" x14ac:dyDescent="0.25">
      <c r="A3971" s="3">
        <v>57</v>
      </c>
      <c r="B3971" s="3">
        <v>40.409999999999997</v>
      </c>
    </row>
    <row r="3972" spans="1:2" x14ac:dyDescent="0.25">
      <c r="A3972" s="7">
        <v>19</v>
      </c>
      <c r="B3972" s="7">
        <v>44.56</v>
      </c>
    </row>
    <row r="3973" spans="1:2" x14ac:dyDescent="0.25">
      <c r="A3973" s="3">
        <v>89</v>
      </c>
      <c r="B3973" s="3">
        <v>41.49</v>
      </c>
    </row>
    <row r="3974" spans="1:2" x14ac:dyDescent="0.25">
      <c r="A3974" s="7">
        <v>105</v>
      </c>
      <c r="B3974" s="7">
        <v>17.86</v>
      </c>
    </row>
    <row r="3975" spans="1:2" x14ac:dyDescent="0.25">
      <c r="A3975" s="3">
        <v>77</v>
      </c>
      <c r="B3975" s="3">
        <v>59.45</v>
      </c>
    </row>
    <row r="3976" spans="1:2" x14ac:dyDescent="0.25">
      <c r="A3976" s="7">
        <v>29</v>
      </c>
      <c r="B3976" s="7">
        <v>19.98</v>
      </c>
    </row>
    <row r="3977" spans="1:2" x14ac:dyDescent="0.25">
      <c r="A3977" s="3">
        <v>65</v>
      </c>
      <c r="B3977" s="3">
        <v>7.13</v>
      </c>
    </row>
    <row r="3978" spans="1:2" x14ac:dyDescent="0.25">
      <c r="A3978" s="7">
        <v>58</v>
      </c>
      <c r="B3978" s="7">
        <v>50.72</v>
      </c>
    </row>
    <row r="3979" spans="1:2" x14ac:dyDescent="0.25">
      <c r="A3979" s="3">
        <v>103</v>
      </c>
      <c r="B3979" s="3">
        <v>38.67</v>
      </c>
    </row>
    <row r="3980" spans="1:2" x14ac:dyDescent="0.25">
      <c r="A3980" s="7">
        <v>68</v>
      </c>
      <c r="B3980" s="7">
        <v>49.53</v>
      </c>
    </row>
    <row r="3981" spans="1:2" x14ac:dyDescent="0.25">
      <c r="A3981" s="3">
        <v>58</v>
      </c>
      <c r="B3981" s="3">
        <v>2.48</v>
      </c>
    </row>
    <row r="3982" spans="1:2" x14ac:dyDescent="0.25">
      <c r="A3982" s="7">
        <v>96</v>
      </c>
      <c r="B3982" s="7">
        <v>49.18</v>
      </c>
    </row>
    <row r="3983" spans="1:2" x14ac:dyDescent="0.25">
      <c r="A3983" s="3">
        <v>12</v>
      </c>
      <c r="B3983" s="3">
        <v>39.520000000000003</v>
      </c>
    </row>
    <row r="3984" spans="1:2" x14ac:dyDescent="0.25">
      <c r="A3984" s="7">
        <v>16</v>
      </c>
      <c r="B3984" s="7">
        <v>14.75</v>
      </c>
    </row>
    <row r="3985" spans="1:2" x14ac:dyDescent="0.25">
      <c r="A3985" s="3">
        <v>97</v>
      </c>
      <c r="B3985" s="3">
        <v>38.44</v>
      </c>
    </row>
    <row r="3986" spans="1:2" x14ac:dyDescent="0.25">
      <c r="A3986" s="7">
        <v>40</v>
      </c>
      <c r="B3986" s="7">
        <v>14.94</v>
      </c>
    </row>
    <row r="3987" spans="1:2" x14ac:dyDescent="0.25">
      <c r="A3987" s="3">
        <v>60</v>
      </c>
      <c r="B3987" s="3">
        <v>4.7699999999999996</v>
      </c>
    </row>
    <row r="3988" spans="1:2" x14ac:dyDescent="0.25">
      <c r="A3988" s="7">
        <v>39</v>
      </c>
      <c r="B3988" s="7">
        <v>5.21</v>
      </c>
    </row>
    <row r="3989" spans="1:2" x14ac:dyDescent="0.25">
      <c r="A3989" s="3">
        <v>118</v>
      </c>
      <c r="B3989" s="3">
        <v>20.45</v>
      </c>
    </row>
    <row r="3990" spans="1:2" x14ac:dyDescent="0.25">
      <c r="A3990" s="7">
        <v>103</v>
      </c>
      <c r="B3990" s="7">
        <v>24.48</v>
      </c>
    </row>
    <row r="3991" spans="1:2" x14ac:dyDescent="0.25">
      <c r="A3991" s="3">
        <v>42</v>
      </c>
      <c r="B3991" s="3">
        <v>14.94</v>
      </c>
    </row>
    <row r="3992" spans="1:2" x14ac:dyDescent="0.25">
      <c r="A3992" s="7">
        <v>89</v>
      </c>
      <c r="B3992" s="7">
        <v>25.45</v>
      </c>
    </row>
    <row r="3993" spans="1:2" x14ac:dyDescent="0.25">
      <c r="A3993" s="3">
        <v>117</v>
      </c>
      <c r="B3993" s="3">
        <v>6.8</v>
      </c>
    </row>
    <row r="3994" spans="1:2" x14ac:dyDescent="0.25">
      <c r="A3994" s="7">
        <v>106</v>
      </c>
      <c r="B3994" s="7">
        <v>2.41</v>
      </c>
    </row>
    <row r="3995" spans="1:2" x14ac:dyDescent="0.25">
      <c r="A3995" s="3">
        <v>37</v>
      </c>
      <c r="B3995" s="3">
        <v>58.43</v>
      </c>
    </row>
    <row r="3996" spans="1:2" x14ac:dyDescent="0.25">
      <c r="A3996" s="7">
        <v>64</v>
      </c>
      <c r="B3996" s="7">
        <v>27.51</v>
      </c>
    </row>
    <row r="3997" spans="1:2" x14ac:dyDescent="0.25">
      <c r="A3997" s="3">
        <v>60</v>
      </c>
      <c r="B3997" s="3">
        <v>44.16</v>
      </c>
    </row>
    <row r="3998" spans="1:2" x14ac:dyDescent="0.25">
      <c r="A3998" s="7">
        <v>35</v>
      </c>
      <c r="B3998" s="7">
        <v>9.24</v>
      </c>
    </row>
    <row r="3999" spans="1:2" x14ac:dyDescent="0.25">
      <c r="A3999" s="3">
        <v>81</v>
      </c>
      <c r="B3999" s="3">
        <v>16.38</v>
      </c>
    </row>
    <row r="4000" spans="1:2" x14ac:dyDescent="0.25">
      <c r="A4000" s="7">
        <v>93</v>
      </c>
      <c r="B4000" s="7">
        <v>59.44</v>
      </c>
    </row>
    <row r="4001" spans="1:2" x14ac:dyDescent="0.25">
      <c r="A4001" s="3">
        <v>78</v>
      </c>
      <c r="B4001" s="3">
        <v>57.9</v>
      </c>
    </row>
    <row r="4002" spans="1:2" x14ac:dyDescent="0.25">
      <c r="A4002" s="7">
        <v>92</v>
      </c>
      <c r="B4002" s="7">
        <v>38.46</v>
      </c>
    </row>
    <row r="4003" spans="1:2" x14ac:dyDescent="0.25">
      <c r="A4003" s="3">
        <v>82</v>
      </c>
      <c r="B4003" s="3">
        <v>54.86</v>
      </c>
    </row>
    <row r="4004" spans="1:2" x14ac:dyDescent="0.25">
      <c r="A4004" s="7">
        <v>119</v>
      </c>
      <c r="B4004" s="7">
        <v>44.7</v>
      </c>
    </row>
    <row r="4005" spans="1:2" x14ac:dyDescent="0.25">
      <c r="A4005" s="3">
        <v>47</v>
      </c>
      <c r="B4005" s="3">
        <v>18.649999999999999</v>
      </c>
    </row>
    <row r="4006" spans="1:2" x14ac:dyDescent="0.25">
      <c r="A4006" s="7">
        <v>63</v>
      </c>
      <c r="B4006" s="7">
        <v>49.19</v>
      </c>
    </row>
    <row r="4007" spans="1:2" x14ac:dyDescent="0.25">
      <c r="A4007" s="3">
        <v>13</v>
      </c>
      <c r="B4007" s="3">
        <v>25.92</v>
      </c>
    </row>
    <row r="4008" spans="1:2" x14ac:dyDescent="0.25">
      <c r="A4008" s="7">
        <v>107</v>
      </c>
      <c r="B4008" s="7">
        <v>24.82</v>
      </c>
    </row>
    <row r="4009" spans="1:2" x14ac:dyDescent="0.25">
      <c r="A4009" s="3">
        <v>68</v>
      </c>
      <c r="B4009" s="3">
        <v>56.8</v>
      </c>
    </row>
    <row r="4010" spans="1:2" x14ac:dyDescent="0.25">
      <c r="A4010" s="7">
        <v>82</v>
      </c>
      <c r="B4010" s="7">
        <v>11.38</v>
      </c>
    </row>
    <row r="4011" spans="1:2" x14ac:dyDescent="0.25">
      <c r="A4011" s="3">
        <v>17</v>
      </c>
      <c r="B4011" s="3">
        <v>57.49</v>
      </c>
    </row>
    <row r="4012" spans="1:2" x14ac:dyDescent="0.25">
      <c r="A4012" s="7">
        <v>110</v>
      </c>
      <c r="B4012" s="7">
        <v>15.09</v>
      </c>
    </row>
    <row r="4013" spans="1:2" x14ac:dyDescent="0.25">
      <c r="A4013" s="3">
        <v>84</v>
      </c>
      <c r="B4013" s="3">
        <v>34.85</v>
      </c>
    </row>
    <row r="4014" spans="1:2" x14ac:dyDescent="0.25">
      <c r="A4014" s="7">
        <v>12</v>
      </c>
      <c r="B4014" s="7">
        <v>8.68</v>
      </c>
    </row>
    <row r="4015" spans="1:2" x14ac:dyDescent="0.25">
      <c r="A4015" s="3">
        <v>51</v>
      </c>
      <c r="B4015" s="3">
        <v>53.47</v>
      </c>
    </row>
    <row r="4016" spans="1:2" x14ac:dyDescent="0.25">
      <c r="A4016" s="7">
        <v>28</v>
      </c>
      <c r="B4016" s="7">
        <v>2.17</v>
      </c>
    </row>
    <row r="4017" spans="1:2" x14ac:dyDescent="0.25">
      <c r="A4017" s="3">
        <v>87</v>
      </c>
      <c r="B4017" s="3">
        <v>28.61</v>
      </c>
    </row>
    <row r="4018" spans="1:2" x14ac:dyDescent="0.25">
      <c r="A4018" s="7">
        <v>51</v>
      </c>
      <c r="B4018" s="7">
        <v>51.73</v>
      </c>
    </row>
    <row r="4019" spans="1:2" x14ac:dyDescent="0.25">
      <c r="A4019" s="3">
        <v>27</v>
      </c>
      <c r="B4019" s="3">
        <v>28.07</v>
      </c>
    </row>
    <row r="4020" spans="1:2" x14ac:dyDescent="0.25">
      <c r="A4020" s="7">
        <v>87</v>
      </c>
      <c r="B4020" s="7">
        <v>38.83</v>
      </c>
    </row>
    <row r="4021" spans="1:2" x14ac:dyDescent="0.25">
      <c r="A4021" s="3">
        <v>68</v>
      </c>
      <c r="B4021" s="3">
        <v>44.55</v>
      </c>
    </row>
    <row r="4022" spans="1:2" x14ac:dyDescent="0.25">
      <c r="A4022" s="7">
        <v>103</v>
      </c>
      <c r="B4022" s="7">
        <v>33.520000000000003</v>
      </c>
    </row>
    <row r="4023" spans="1:2" x14ac:dyDescent="0.25">
      <c r="A4023" s="3">
        <v>24</v>
      </c>
      <c r="B4023" s="3">
        <v>52.77</v>
      </c>
    </row>
    <row r="4024" spans="1:2" x14ac:dyDescent="0.25">
      <c r="A4024" s="7">
        <v>19</v>
      </c>
      <c r="B4024" s="7">
        <v>22.42</v>
      </c>
    </row>
    <row r="4025" spans="1:2" x14ac:dyDescent="0.25">
      <c r="A4025" s="3">
        <v>87</v>
      </c>
      <c r="B4025" s="3">
        <v>36.049999999999997</v>
      </c>
    </row>
    <row r="4026" spans="1:2" x14ac:dyDescent="0.25">
      <c r="A4026" s="7">
        <v>23</v>
      </c>
      <c r="B4026" s="7">
        <v>42.84</v>
      </c>
    </row>
    <row r="4027" spans="1:2" x14ac:dyDescent="0.25">
      <c r="A4027" s="3">
        <v>116</v>
      </c>
      <c r="B4027" s="3">
        <v>44.36</v>
      </c>
    </row>
    <row r="4028" spans="1:2" x14ac:dyDescent="0.25">
      <c r="A4028" s="7">
        <v>107</v>
      </c>
      <c r="B4028" s="7">
        <v>28.79</v>
      </c>
    </row>
    <row r="4029" spans="1:2" x14ac:dyDescent="0.25">
      <c r="A4029" s="3">
        <v>50</v>
      </c>
      <c r="B4029" s="3">
        <v>50.92</v>
      </c>
    </row>
    <row r="4030" spans="1:2" x14ac:dyDescent="0.25">
      <c r="A4030" s="7">
        <v>37</v>
      </c>
      <c r="B4030" s="7">
        <v>26.61</v>
      </c>
    </row>
    <row r="4031" spans="1:2" x14ac:dyDescent="0.25">
      <c r="A4031" s="3">
        <v>64</v>
      </c>
      <c r="B4031" s="3">
        <v>33.15</v>
      </c>
    </row>
    <row r="4032" spans="1:2" x14ac:dyDescent="0.25">
      <c r="A4032" s="7">
        <v>101</v>
      </c>
      <c r="B4032" s="7">
        <v>17</v>
      </c>
    </row>
    <row r="4033" spans="1:2" x14ac:dyDescent="0.25">
      <c r="A4033" s="3">
        <v>83</v>
      </c>
      <c r="B4033" s="3">
        <v>8.42</v>
      </c>
    </row>
    <row r="4034" spans="1:2" x14ac:dyDescent="0.25">
      <c r="A4034" s="7">
        <v>18</v>
      </c>
      <c r="B4034" s="7">
        <v>39.31</v>
      </c>
    </row>
    <row r="4035" spans="1:2" x14ac:dyDescent="0.25">
      <c r="A4035" s="3">
        <v>38</v>
      </c>
      <c r="B4035" s="3">
        <v>2.11</v>
      </c>
    </row>
    <row r="4036" spans="1:2" x14ac:dyDescent="0.25">
      <c r="A4036" s="7">
        <v>66</v>
      </c>
      <c r="B4036" s="7">
        <v>38.11</v>
      </c>
    </row>
    <row r="4037" spans="1:2" x14ac:dyDescent="0.25">
      <c r="A4037" s="3">
        <v>84</v>
      </c>
      <c r="B4037" s="3">
        <v>17.38</v>
      </c>
    </row>
    <row r="4038" spans="1:2" x14ac:dyDescent="0.25">
      <c r="A4038" s="7">
        <v>88</v>
      </c>
      <c r="B4038" s="7">
        <v>29.57</v>
      </c>
    </row>
    <row r="4039" spans="1:2" x14ac:dyDescent="0.25">
      <c r="A4039" s="3">
        <v>28</v>
      </c>
      <c r="B4039" s="3">
        <v>29.69</v>
      </c>
    </row>
    <row r="4040" spans="1:2" x14ac:dyDescent="0.25">
      <c r="A4040" s="7">
        <v>65</v>
      </c>
      <c r="B4040" s="7">
        <v>13.63</v>
      </c>
    </row>
    <row r="4041" spans="1:2" x14ac:dyDescent="0.25">
      <c r="A4041" s="3">
        <v>42</v>
      </c>
      <c r="B4041" s="3">
        <v>44.46</v>
      </c>
    </row>
    <row r="4042" spans="1:2" x14ac:dyDescent="0.25">
      <c r="A4042" s="7">
        <v>39</v>
      </c>
      <c r="B4042" s="7">
        <v>6.57</v>
      </c>
    </row>
    <row r="4043" spans="1:2" x14ac:dyDescent="0.25">
      <c r="A4043" s="3">
        <v>84</v>
      </c>
      <c r="B4043" s="3">
        <v>21.51</v>
      </c>
    </row>
    <row r="4044" spans="1:2" x14ac:dyDescent="0.25">
      <c r="A4044" s="7">
        <v>54</v>
      </c>
      <c r="B4044" s="7">
        <v>11.91</v>
      </c>
    </row>
    <row r="4045" spans="1:2" x14ac:dyDescent="0.25">
      <c r="A4045" s="3">
        <v>33</v>
      </c>
      <c r="B4045" s="3">
        <v>55.1</v>
      </c>
    </row>
    <row r="4046" spans="1:2" x14ac:dyDescent="0.25">
      <c r="A4046" s="7">
        <v>82</v>
      </c>
      <c r="B4046" s="7">
        <v>10.68</v>
      </c>
    </row>
    <row r="4047" spans="1:2" x14ac:dyDescent="0.25">
      <c r="A4047" s="3">
        <v>61</v>
      </c>
      <c r="B4047" s="3">
        <v>11.76</v>
      </c>
    </row>
    <row r="4048" spans="1:2" x14ac:dyDescent="0.25">
      <c r="A4048" s="7">
        <v>90</v>
      </c>
      <c r="B4048" s="7">
        <v>13.71</v>
      </c>
    </row>
    <row r="4049" spans="1:2" x14ac:dyDescent="0.25">
      <c r="A4049" s="3">
        <v>86</v>
      </c>
      <c r="B4049" s="3">
        <v>51.97</v>
      </c>
    </row>
    <row r="4050" spans="1:2" x14ac:dyDescent="0.25">
      <c r="A4050" s="7">
        <v>36</v>
      </c>
      <c r="B4050" s="7">
        <v>13.83</v>
      </c>
    </row>
    <row r="4051" spans="1:2" x14ac:dyDescent="0.25">
      <c r="A4051" s="3">
        <v>48</v>
      </c>
      <c r="B4051" s="3">
        <v>19.760000000000002</v>
      </c>
    </row>
    <row r="4052" spans="1:2" x14ac:dyDescent="0.25">
      <c r="A4052" s="7">
        <v>103</v>
      </c>
      <c r="B4052" s="7">
        <v>29.83</v>
      </c>
    </row>
    <row r="4053" spans="1:2" x14ac:dyDescent="0.25">
      <c r="A4053" s="3">
        <v>25</v>
      </c>
      <c r="B4053" s="3">
        <v>36.33</v>
      </c>
    </row>
    <row r="4054" spans="1:2" x14ac:dyDescent="0.25">
      <c r="A4054" s="7">
        <v>70</v>
      </c>
      <c r="B4054" s="7">
        <v>43.21</v>
      </c>
    </row>
    <row r="4055" spans="1:2" x14ac:dyDescent="0.25">
      <c r="A4055" s="3">
        <v>84</v>
      </c>
      <c r="B4055" s="3">
        <v>41.1</v>
      </c>
    </row>
    <row r="4056" spans="1:2" x14ac:dyDescent="0.25">
      <c r="A4056" s="7">
        <v>37</v>
      </c>
      <c r="B4056" s="7">
        <v>56.34</v>
      </c>
    </row>
    <row r="4057" spans="1:2" x14ac:dyDescent="0.25">
      <c r="A4057" s="3">
        <v>102</v>
      </c>
      <c r="B4057" s="3">
        <v>4.3099999999999996</v>
      </c>
    </row>
    <row r="4058" spans="1:2" x14ac:dyDescent="0.25">
      <c r="A4058" s="7">
        <v>19</v>
      </c>
      <c r="B4058" s="7">
        <v>52.7</v>
      </c>
    </row>
    <row r="4059" spans="1:2" x14ac:dyDescent="0.25">
      <c r="A4059" s="3">
        <v>108</v>
      </c>
      <c r="B4059" s="3">
        <v>9.06</v>
      </c>
    </row>
    <row r="4060" spans="1:2" x14ac:dyDescent="0.25">
      <c r="A4060" s="7">
        <v>22</v>
      </c>
      <c r="B4060" s="7">
        <v>34.49</v>
      </c>
    </row>
    <row r="4061" spans="1:2" x14ac:dyDescent="0.25">
      <c r="A4061" s="3">
        <v>27</v>
      </c>
      <c r="B4061" s="3">
        <v>33.57</v>
      </c>
    </row>
    <row r="4062" spans="1:2" x14ac:dyDescent="0.25">
      <c r="A4062" s="7">
        <v>68</v>
      </c>
      <c r="B4062" s="7">
        <v>49.24</v>
      </c>
    </row>
    <row r="4063" spans="1:2" x14ac:dyDescent="0.25">
      <c r="A4063" s="3">
        <v>27</v>
      </c>
      <c r="B4063" s="3">
        <v>51.96</v>
      </c>
    </row>
    <row r="4064" spans="1:2" x14ac:dyDescent="0.25">
      <c r="A4064" s="7">
        <v>40</v>
      </c>
      <c r="B4064" s="7">
        <v>48.23</v>
      </c>
    </row>
    <row r="4065" spans="1:2" x14ac:dyDescent="0.25">
      <c r="A4065" s="3">
        <v>113</v>
      </c>
      <c r="B4065" s="3">
        <v>56.53</v>
      </c>
    </row>
    <row r="4066" spans="1:2" x14ac:dyDescent="0.25">
      <c r="A4066" s="7">
        <v>99</v>
      </c>
      <c r="B4066" s="7">
        <v>43.64</v>
      </c>
    </row>
    <row r="4067" spans="1:2" x14ac:dyDescent="0.25">
      <c r="A4067" s="3">
        <v>89</v>
      </c>
      <c r="B4067" s="3">
        <v>34.25</v>
      </c>
    </row>
    <row r="4068" spans="1:2" x14ac:dyDescent="0.25">
      <c r="A4068" s="7">
        <v>27</v>
      </c>
      <c r="B4068" s="7">
        <v>41.62</v>
      </c>
    </row>
    <row r="4069" spans="1:2" x14ac:dyDescent="0.25">
      <c r="A4069" s="3">
        <v>33</v>
      </c>
      <c r="B4069" s="3">
        <v>8.26</v>
      </c>
    </row>
    <row r="4070" spans="1:2" x14ac:dyDescent="0.25">
      <c r="A4070" s="7">
        <v>14</v>
      </c>
      <c r="B4070" s="7">
        <v>44.82</v>
      </c>
    </row>
    <row r="4071" spans="1:2" x14ac:dyDescent="0.25">
      <c r="A4071" s="3">
        <v>48</v>
      </c>
      <c r="B4071" s="3">
        <v>37.58</v>
      </c>
    </row>
    <row r="4072" spans="1:2" x14ac:dyDescent="0.25">
      <c r="A4072" s="7">
        <v>17</v>
      </c>
      <c r="B4072" s="7">
        <v>22.85</v>
      </c>
    </row>
    <row r="4073" spans="1:2" x14ac:dyDescent="0.25">
      <c r="A4073" s="3">
        <v>111</v>
      </c>
      <c r="B4073" s="3">
        <v>27.71</v>
      </c>
    </row>
    <row r="4074" spans="1:2" x14ac:dyDescent="0.25">
      <c r="A4074" s="7">
        <v>12</v>
      </c>
      <c r="B4074" s="7">
        <v>38.630000000000003</v>
      </c>
    </row>
    <row r="4075" spans="1:2" x14ac:dyDescent="0.25">
      <c r="A4075" s="3">
        <v>17</v>
      </c>
      <c r="B4075" s="3">
        <v>43.53</v>
      </c>
    </row>
    <row r="4076" spans="1:2" x14ac:dyDescent="0.25">
      <c r="A4076" s="7">
        <v>73</v>
      </c>
      <c r="B4076" s="7">
        <v>33.93</v>
      </c>
    </row>
    <row r="4077" spans="1:2" x14ac:dyDescent="0.25">
      <c r="A4077" s="3">
        <v>103</v>
      </c>
      <c r="B4077" s="3">
        <v>55.69</v>
      </c>
    </row>
    <row r="4078" spans="1:2" x14ac:dyDescent="0.25">
      <c r="A4078" s="7">
        <v>54</v>
      </c>
      <c r="B4078" s="7">
        <v>43.15</v>
      </c>
    </row>
    <row r="4079" spans="1:2" x14ac:dyDescent="0.25">
      <c r="A4079" s="3">
        <v>104</v>
      </c>
      <c r="B4079" s="3">
        <v>59.03</v>
      </c>
    </row>
    <row r="4080" spans="1:2" x14ac:dyDescent="0.25">
      <c r="A4080" s="7">
        <v>51</v>
      </c>
      <c r="B4080" s="7">
        <v>27.69</v>
      </c>
    </row>
    <row r="4081" spans="1:2" x14ac:dyDescent="0.25">
      <c r="A4081" s="3">
        <v>108</v>
      </c>
      <c r="B4081" s="3">
        <v>9.2100000000000009</v>
      </c>
    </row>
    <row r="4082" spans="1:2" x14ac:dyDescent="0.25">
      <c r="A4082" s="7">
        <v>33</v>
      </c>
      <c r="B4082" s="7">
        <v>39.36</v>
      </c>
    </row>
    <row r="4083" spans="1:2" x14ac:dyDescent="0.25">
      <c r="A4083" s="3">
        <v>22</v>
      </c>
      <c r="B4083" s="3">
        <v>24.3</v>
      </c>
    </row>
    <row r="4084" spans="1:2" x14ac:dyDescent="0.25">
      <c r="A4084" s="7">
        <v>84</v>
      </c>
      <c r="B4084" s="7">
        <v>29.79</v>
      </c>
    </row>
    <row r="4085" spans="1:2" x14ac:dyDescent="0.25">
      <c r="A4085" s="3">
        <v>29</v>
      </c>
      <c r="B4085" s="3">
        <v>7.99</v>
      </c>
    </row>
    <row r="4086" spans="1:2" x14ac:dyDescent="0.25">
      <c r="A4086" s="7">
        <v>76</v>
      </c>
      <c r="B4086" s="7">
        <v>23.48</v>
      </c>
    </row>
    <row r="4087" spans="1:2" x14ac:dyDescent="0.25">
      <c r="A4087" s="3">
        <v>85</v>
      </c>
      <c r="B4087" s="3">
        <v>3.55</v>
      </c>
    </row>
    <row r="4088" spans="1:2" x14ac:dyDescent="0.25">
      <c r="A4088" s="7">
        <v>18</v>
      </c>
      <c r="B4088" s="7">
        <v>40.82</v>
      </c>
    </row>
    <row r="4089" spans="1:2" x14ac:dyDescent="0.25">
      <c r="A4089" s="3">
        <v>76</v>
      </c>
      <c r="B4089" s="3">
        <v>20.36</v>
      </c>
    </row>
    <row r="4090" spans="1:2" x14ac:dyDescent="0.25">
      <c r="A4090" s="7">
        <v>49</v>
      </c>
      <c r="B4090" s="7">
        <v>53.7</v>
      </c>
    </row>
    <row r="4091" spans="1:2" x14ac:dyDescent="0.25">
      <c r="A4091" s="3">
        <v>43</v>
      </c>
      <c r="B4091" s="3">
        <v>7.56</v>
      </c>
    </row>
    <row r="4092" spans="1:2" x14ac:dyDescent="0.25">
      <c r="A4092" s="7">
        <v>59</v>
      </c>
      <c r="B4092" s="7">
        <v>45.71</v>
      </c>
    </row>
    <row r="4093" spans="1:2" x14ac:dyDescent="0.25">
      <c r="A4093" s="3">
        <v>87</v>
      </c>
      <c r="B4093" s="3">
        <v>4.5599999999999996</v>
      </c>
    </row>
    <row r="4094" spans="1:2" x14ac:dyDescent="0.25">
      <c r="A4094" s="7">
        <v>11</v>
      </c>
      <c r="B4094" s="7">
        <v>21.12</v>
      </c>
    </row>
    <row r="4095" spans="1:2" x14ac:dyDescent="0.25">
      <c r="A4095" s="3">
        <v>119</v>
      </c>
      <c r="B4095" s="3">
        <v>16.93</v>
      </c>
    </row>
    <row r="4096" spans="1:2" x14ac:dyDescent="0.25">
      <c r="A4096" s="7">
        <v>104</v>
      </c>
      <c r="B4096" s="7">
        <v>16.82</v>
      </c>
    </row>
    <row r="4097" spans="1:2" x14ac:dyDescent="0.25">
      <c r="A4097" s="3">
        <v>110</v>
      </c>
      <c r="B4097" s="3">
        <v>42.32</v>
      </c>
    </row>
    <row r="4098" spans="1:2" x14ac:dyDescent="0.25">
      <c r="A4098" s="7">
        <v>94</v>
      </c>
      <c r="B4098" s="7">
        <v>22.27</v>
      </c>
    </row>
    <row r="4099" spans="1:2" x14ac:dyDescent="0.25">
      <c r="A4099" s="3">
        <v>31</v>
      </c>
      <c r="B4099" s="3">
        <v>55.96</v>
      </c>
    </row>
    <row r="4100" spans="1:2" x14ac:dyDescent="0.25">
      <c r="A4100" s="7">
        <v>96</v>
      </c>
      <c r="B4100" s="7">
        <v>2.85</v>
      </c>
    </row>
    <row r="4101" spans="1:2" x14ac:dyDescent="0.25">
      <c r="A4101" s="3">
        <v>37</v>
      </c>
      <c r="B4101" s="3">
        <v>24.24</v>
      </c>
    </row>
    <row r="4102" spans="1:2" x14ac:dyDescent="0.25">
      <c r="A4102" s="7">
        <v>96</v>
      </c>
      <c r="B4102" s="7">
        <v>52.32</v>
      </c>
    </row>
    <row r="4103" spans="1:2" x14ac:dyDescent="0.25">
      <c r="A4103" s="3">
        <v>92</v>
      </c>
      <c r="B4103" s="3">
        <v>44.69</v>
      </c>
    </row>
    <row r="4104" spans="1:2" x14ac:dyDescent="0.25">
      <c r="A4104" s="7">
        <v>118</v>
      </c>
      <c r="B4104" s="7">
        <v>25.87</v>
      </c>
    </row>
    <row r="4105" spans="1:2" x14ac:dyDescent="0.25">
      <c r="A4105" s="3">
        <v>29</v>
      </c>
      <c r="B4105" s="3">
        <v>23.09</v>
      </c>
    </row>
    <row r="4106" spans="1:2" x14ac:dyDescent="0.25">
      <c r="A4106" s="7">
        <v>74</v>
      </c>
      <c r="B4106" s="7">
        <v>28.23</v>
      </c>
    </row>
    <row r="4107" spans="1:2" x14ac:dyDescent="0.25">
      <c r="A4107" s="3">
        <v>38</v>
      </c>
      <c r="B4107" s="3">
        <v>8.4499999999999993</v>
      </c>
    </row>
    <row r="4108" spans="1:2" x14ac:dyDescent="0.25">
      <c r="A4108" s="7">
        <v>118</v>
      </c>
      <c r="B4108" s="7">
        <v>52.7</v>
      </c>
    </row>
    <row r="4109" spans="1:2" x14ac:dyDescent="0.25">
      <c r="A4109" s="3">
        <v>68</v>
      </c>
      <c r="B4109" s="3">
        <v>49.74</v>
      </c>
    </row>
    <row r="4110" spans="1:2" x14ac:dyDescent="0.25">
      <c r="A4110" s="7">
        <v>52</v>
      </c>
      <c r="B4110" s="7">
        <v>27.3</v>
      </c>
    </row>
    <row r="4111" spans="1:2" x14ac:dyDescent="0.25">
      <c r="A4111" s="3">
        <v>109</v>
      </c>
      <c r="B4111" s="3">
        <v>20.399999999999999</v>
      </c>
    </row>
    <row r="4112" spans="1:2" x14ac:dyDescent="0.25">
      <c r="A4112" s="7">
        <v>48</v>
      </c>
      <c r="B4112" s="7">
        <v>57.71</v>
      </c>
    </row>
    <row r="4113" spans="1:2" x14ac:dyDescent="0.25">
      <c r="A4113" s="3">
        <v>113</v>
      </c>
      <c r="B4113" s="3">
        <v>26.15</v>
      </c>
    </row>
    <row r="4114" spans="1:2" x14ac:dyDescent="0.25">
      <c r="A4114" s="7">
        <v>46</v>
      </c>
      <c r="B4114" s="7">
        <v>7.13</v>
      </c>
    </row>
    <row r="4115" spans="1:2" x14ac:dyDescent="0.25">
      <c r="A4115" s="3">
        <v>55</v>
      </c>
      <c r="B4115" s="3">
        <v>38.36</v>
      </c>
    </row>
    <row r="4116" spans="1:2" x14ac:dyDescent="0.25">
      <c r="A4116" s="7">
        <v>46</v>
      </c>
      <c r="B4116" s="7">
        <v>54.71</v>
      </c>
    </row>
    <row r="4117" spans="1:2" x14ac:dyDescent="0.25">
      <c r="A4117" s="3">
        <v>21</v>
      </c>
      <c r="B4117" s="3">
        <v>19.100000000000001</v>
      </c>
    </row>
    <row r="4118" spans="1:2" x14ac:dyDescent="0.25">
      <c r="A4118" s="7">
        <v>92</v>
      </c>
      <c r="B4118" s="7">
        <v>48.6</v>
      </c>
    </row>
    <row r="4119" spans="1:2" x14ac:dyDescent="0.25">
      <c r="A4119" s="3">
        <v>50</v>
      </c>
      <c r="B4119" s="3">
        <v>22.5</v>
      </c>
    </row>
    <row r="4120" spans="1:2" x14ac:dyDescent="0.25">
      <c r="A4120" s="7">
        <v>62</v>
      </c>
      <c r="B4120" s="7">
        <v>22.14</v>
      </c>
    </row>
    <row r="4121" spans="1:2" x14ac:dyDescent="0.25">
      <c r="A4121" s="3">
        <v>33</v>
      </c>
      <c r="B4121" s="3">
        <v>11.61</v>
      </c>
    </row>
    <row r="4122" spans="1:2" x14ac:dyDescent="0.25">
      <c r="A4122" s="7">
        <v>19</v>
      </c>
      <c r="B4122" s="7">
        <v>6.71</v>
      </c>
    </row>
    <row r="4123" spans="1:2" x14ac:dyDescent="0.25">
      <c r="A4123" s="3">
        <v>73</v>
      </c>
      <c r="B4123" s="3">
        <v>51.87</v>
      </c>
    </row>
    <row r="4124" spans="1:2" x14ac:dyDescent="0.25">
      <c r="A4124" s="7">
        <v>60</v>
      </c>
      <c r="B4124" s="7">
        <v>11.89</v>
      </c>
    </row>
    <row r="4125" spans="1:2" x14ac:dyDescent="0.25">
      <c r="A4125" s="3">
        <v>106</v>
      </c>
      <c r="B4125" s="3">
        <v>40.200000000000003</v>
      </c>
    </row>
    <row r="4126" spans="1:2" x14ac:dyDescent="0.25">
      <c r="A4126" s="7">
        <v>85</v>
      </c>
      <c r="B4126" s="7">
        <v>12.48</v>
      </c>
    </row>
    <row r="4127" spans="1:2" x14ac:dyDescent="0.25">
      <c r="A4127" s="3">
        <v>64</v>
      </c>
      <c r="B4127" s="3">
        <v>56.42</v>
      </c>
    </row>
    <row r="4128" spans="1:2" x14ac:dyDescent="0.25">
      <c r="A4128" s="7">
        <v>41</v>
      </c>
      <c r="B4128" s="7">
        <v>43.73</v>
      </c>
    </row>
    <row r="4129" spans="1:2" x14ac:dyDescent="0.25">
      <c r="A4129" s="3">
        <v>75</v>
      </c>
      <c r="B4129" s="3">
        <v>36.07</v>
      </c>
    </row>
    <row r="4130" spans="1:2" x14ac:dyDescent="0.25">
      <c r="A4130" s="7">
        <v>30</v>
      </c>
      <c r="B4130" s="7">
        <v>59.05</v>
      </c>
    </row>
    <row r="4131" spans="1:2" x14ac:dyDescent="0.25">
      <c r="A4131" s="3">
        <v>44</v>
      </c>
      <c r="B4131" s="3">
        <v>36.11</v>
      </c>
    </row>
    <row r="4132" spans="1:2" x14ac:dyDescent="0.25">
      <c r="A4132" s="7">
        <v>103</v>
      </c>
      <c r="B4132" s="7">
        <v>31.05</v>
      </c>
    </row>
    <row r="4133" spans="1:2" x14ac:dyDescent="0.25">
      <c r="A4133" s="3">
        <v>19</v>
      </c>
      <c r="B4133" s="3">
        <v>26.04</v>
      </c>
    </row>
    <row r="4134" spans="1:2" x14ac:dyDescent="0.25">
      <c r="A4134" s="7">
        <v>23</v>
      </c>
      <c r="B4134" s="7">
        <v>44.81</v>
      </c>
    </row>
    <row r="4135" spans="1:2" x14ac:dyDescent="0.25">
      <c r="A4135" s="3">
        <v>46</v>
      </c>
      <c r="B4135" s="3">
        <v>46.89</v>
      </c>
    </row>
    <row r="4136" spans="1:2" x14ac:dyDescent="0.25">
      <c r="A4136" s="7">
        <v>35</v>
      </c>
      <c r="B4136" s="7">
        <v>16.12</v>
      </c>
    </row>
    <row r="4137" spans="1:2" x14ac:dyDescent="0.25">
      <c r="A4137" s="3">
        <v>28</v>
      </c>
      <c r="B4137" s="3">
        <v>34.119999999999997</v>
      </c>
    </row>
    <row r="4138" spans="1:2" x14ac:dyDescent="0.25">
      <c r="A4138" s="7">
        <v>15</v>
      </c>
      <c r="B4138" s="7">
        <v>23.1</v>
      </c>
    </row>
    <row r="4139" spans="1:2" x14ac:dyDescent="0.25">
      <c r="A4139" s="3">
        <v>117</v>
      </c>
      <c r="B4139" s="3">
        <v>22.89</v>
      </c>
    </row>
    <row r="4140" spans="1:2" x14ac:dyDescent="0.25">
      <c r="A4140" s="7">
        <v>83</v>
      </c>
      <c r="B4140" s="7">
        <v>10.1</v>
      </c>
    </row>
    <row r="4141" spans="1:2" x14ac:dyDescent="0.25">
      <c r="A4141" s="3">
        <v>19</v>
      </c>
      <c r="B4141" s="3">
        <v>38.93</v>
      </c>
    </row>
    <row r="4142" spans="1:2" x14ac:dyDescent="0.25">
      <c r="A4142" s="7">
        <v>18</v>
      </c>
      <c r="B4142" s="7">
        <v>57.47</v>
      </c>
    </row>
    <row r="4143" spans="1:2" x14ac:dyDescent="0.25">
      <c r="A4143" s="3">
        <v>35</v>
      </c>
      <c r="B4143" s="3">
        <v>20.010000000000002</v>
      </c>
    </row>
    <row r="4144" spans="1:2" x14ac:dyDescent="0.25">
      <c r="A4144" s="7">
        <v>78</v>
      </c>
      <c r="B4144" s="7">
        <v>30.03</v>
      </c>
    </row>
    <row r="4145" spans="1:2" x14ac:dyDescent="0.25">
      <c r="A4145" s="3">
        <v>40</v>
      </c>
      <c r="B4145" s="3">
        <v>25.6</v>
      </c>
    </row>
    <row r="4146" spans="1:2" x14ac:dyDescent="0.25">
      <c r="A4146" s="7">
        <v>90</v>
      </c>
      <c r="B4146" s="7">
        <v>25.87</v>
      </c>
    </row>
    <row r="4147" spans="1:2" x14ac:dyDescent="0.25">
      <c r="A4147" s="3">
        <v>46</v>
      </c>
      <c r="B4147" s="3">
        <v>12.21</v>
      </c>
    </row>
    <row r="4148" spans="1:2" x14ac:dyDescent="0.25">
      <c r="A4148" s="7">
        <v>115</v>
      </c>
      <c r="B4148" s="7">
        <v>10.11</v>
      </c>
    </row>
    <row r="4149" spans="1:2" x14ac:dyDescent="0.25">
      <c r="A4149" s="3">
        <v>97</v>
      </c>
      <c r="B4149" s="3">
        <v>55.3</v>
      </c>
    </row>
    <row r="4150" spans="1:2" x14ac:dyDescent="0.25">
      <c r="A4150" s="7">
        <v>101</v>
      </c>
      <c r="B4150" s="7">
        <v>37.5</v>
      </c>
    </row>
    <row r="4151" spans="1:2" x14ac:dyDescent="0.25">
      <c r="A4151" s="3">
        <v>61</v>
      </c>
      <c r="B4151" s="3">
        <v>16.28</v>
      </c>
    </row>
    <row r="4152" spans="1:2" x14ac:dyDescent="0.25">
      <c r="A4152" s="7">
        <v>74</v>
      </c>
      <c r="B4152" s="7">
        <v>59.37</v>
      </c>
    </row>
    <row r="4153" spans="1:2" x14ac:dyDescent="0.25">
      <c r="A4153" s="3">
        <v>84</v>
      </c>
      <c r="B4153" s="3">
        <v>17.98</v>
      </c>
    </row>
    <row r="4154" spans="1:2" x14ac:dyDescent="0.25">
      <c r="A4154" s="7">
        <v>22</v>
      </c>
      <c r="B4154" s="7">
        <v>40.090000000000003</v>
      </c>
    </row>
    <row r="4155" spans="1:2" x14ac:dyDescent="0.25">
      <c r="A4155" s="3">
        <v>20</v>
      </c>
      <c r="B4155" s="3">
        <v>51.3</v>
      </c>
    </row>
    <row r="4156" spans="1:2" x14ac:dyDescent="0.25">
      <c r="A4156" s="7">
        <v>52</v>
      </c>
      <c r="B4156" s="7">
        <v>57.72</v>
      </c>
    </row>
    <row r="4157" spans="1:2" x14ac:dyDescent="0.25">
      <c r="A4157" s="3">
        <v>82</v>
      </c>
      <c r="B4157" s="3">
        <v>23.74</v>
      </c>
    </row>
    <row r="4158" spans="1:2" x14ac:dyDescent="0.25">
      <c r="A4158" s="7">
        <v>33</v>
      </c>
      <c r="B4158" s="7">
        <v>53.38</v>
      </c>
    </row>
    <row r="4159" spans="1:2" x14ac:dyDescent="0.25">
      <c r="A4159" s="3">
        <v>103</v>
      </c>
      <c r="B4159" s="3">
        <v>44.76</v>
      </c>
    </row>
    <row r="4160" spans="1:2" x14ac:dyDescent="0.25">
      <c r="A4160" s="7">
        <v>75</v>
      </c>
      <c r="B4160" s="7">
        <v>42.68</v>
      </c>
    </row>
    <row r="4161" spans="1:2" x14ac:dyDescent="0.25">
      <c r="A4161" s="3">
        <v>95</v>
      </c>
      <c r="B4161" s="3">
        <v>47.41</v>
      </c>
    </row>
    <row r="4162" spans="1:2" x14ac:dyDescent="0.25">
      <c r="A4162" s="7">
        <v>20</v>
      </c>
      <c r="B4162" s="7">
        <v>8.67</v>
      </c>
    </row>
    <row r="4163" spans="1:2" x14ac:dyDescent="0.25">
      <c r="A4163" s="3">
        <v>47</v>
      </c>
      <c r="B4163" s="3">
        <v>41.23</v>
      </c>
    </row>
    <row r="4164" spans="1:2" x14ac:dyDescent="0.25">
      <c r="A4164" s="7">
        <v>57</v>
      </c>
      <c r="B4164" s="7">
        <v>36.89</v>
      </c>
    </row>
    <row r="4165" spans="1:2" x14ac:dyDescent="0.25">
      <c r="A4165" s="3">
        <v>53</v>
      </c>
      <c r="B4165" s="3">
        <v>25.05</v>
      </c>
    </row>
    <row r="4166" spans="1:2" x14ac:dyDescent="0.25">
      <c r="A4166" s="7">
        <v>86</v>
      </c>
      <c r="B4166" s="7">
        <v>42.35</v>
      </c>
    </row>
    <row r="4167" spans="1:2" x14ac:dyDescent="0.25">
      <c r="A4167" s="3">
        <v>96</v>
      </c>
      <c r="B4167" s="3">
        <v>13.75</v>
      </c>
    </row>
    <row r="4168" spans="1:2" x14ac:dyDescent="0.25">
      <c r="A4168" s="7">
        <v>24</v>
      </c>
      <c r="B4168" s="7">
        <v>9.8800000000000008</v>
      </c>
    </row>
    <row r="4169" spans="1:2" x14ac:dyDescent="0.25">
      <c r="A4169" s="3">
        <v>118</v>
      </c>
      <c r="B4169" s="3">
        <v>57.1</v>
      </c>
    </row>
    <row r="4170" spans="1:2" x14ac:dyDescent="0.25">
      <c r="A4170" s="7">
        <v>58</v>
      </c>
      <c r="B4170" s="7">
        <v>56.35</v>
      </c>
    </row>
    <row r="4171" spans="1:2" x14ac:dyDescent="0.25">
      <c r="A4171" s="3">
        <v>53</v>
      </c>
      <c r="B4171" s="3">
        <v>27.46</v>
      </c>
    </row>
    <row r="4172" spans="1:2" x14ac:dyDescent="0.25">
      <c r="A4172" s="7">
        <v>59</v>
      </c>
      <c r="B4172" s="7">
        <v>30.1</v>
      </c>
    </row>
    <row r="4173" spans="1:2" x14ac:dyDescent="0.25">
      <c r="A4173" s="3">
        <v>25</v>
      </c>
      <c r="B4173" s="3">
        <v>7.3</v>
      </c>
    </row>
    <row r="4174" spans="1:2" x14ac:dyDescent="0.25">
      <c r="A4174" s="7">
        <v>99</v>
      </c>
      <c r="B4174" s="7">
        <v>10.31</v>
      </c>
    </row>
    <row r="4175" spans="1:2" x14ac:dyDescent="0.25">
      <c r="A4175" s="3">
        <v>99</v>
      </c>
      <c r="B4175" s="3">
        <v>20.88</v>
      </c>
    </row>
    <row r="4176" spans="1:2" x14ac:dyDescent="0.25">
      <c r="A4176" s="7">
        <v>80</v>
      </c>
      <c r="B4176" s="7">
        <v>57.57</v>
      </c>
    </row>
    <row r="4177" spans="1:2" x14ac:dyDescent="0.25">
      <c r="A4177" s="3">
        <v>32</v>
      </c>
      <c r="B4177" s="3">
        <v>34.67</v>
      </c>
    </row>
    <row r="4178" spans="1:2" x14ac:dyDescent="0.25">
      <c r="A4178" s="7">
        <v>112</v>
      </c>
      <c r="B4178" s="7">
        <v>31.46</v>
      </c>
    </row>
    <row r="4179" spans="1:2" x14ac:dyDescent="0.25">
      <c r="A4179" s="3">
        <v>64</v>
      </c>
      <c r="B4179" s="3">
        <v>17.57</v>
      </c>
    </row>
    <row r="4180" spans="1:2" x14ac:dyDescent="0.25">
      <c r="A4180" s="7">
        <v>46</v>
      </c>
      <c r="B4180" s="7">
        <v>14.41</v>
      </c>
    </row>
    <row r="4181" spans="1:2" x14ac:dyDescent="0.25">
      <c r="A4181" s="3">
        <v>60</v>
      </c>
      <c r="B4181" s="3">
        <v>29.51</v>
      </c>
    </row>
    <row r="4182" spans="1:2" x14ac:dyDescent="0.25">
      <c r="A4182" s="7">
        <v>89</v>
      </c>
      <c r="B4182" s="7">
        <v>2.2799999999999998</v>
      </c>
    </row>
    <row r="4183" spans="1:2" x14ac:dyDescent="0.25">
      <c r="A4183" s="3">
        <v>73</v>
      </c>
      <c r="B4183" s="3">
        <v>48.02</v>
      </c>
    </row>
    <row r="4184" spans="1:2" x14ac:dyDescent="0.25">
      <c r="A4184" s="7">
        <v>71</v>
      </c>
      <c r="B4184" s="7">
        <v>41.3</v>
      </c>
    </row>
    <row r="4185" spans="1:2" x14ac:dyDescent="0.25">
      <c r="A4185" s="3">
        <v>73</v>
      </c>
      <c r="B4185" s="3">
        <v>43.8</v>
      </c>
    </row>
    <row r="4186" spans="1:2" x14ac:dyDescent="0.25">
      <c r="A4186" s="7">
        <v>12</v>
      </c>
      <c r="B4186" s="7">
        <v>55.5</v>
      </c>
    </row>
    <row r="4187" spans="1:2" x14ac:dyDescent="0.25">
      <c r="A4187" s="3">
        <v>119</v>
      </c>
      <c r="B4187" s="3">
        <v>5.64</v>
      </c>
    </row>
    <row r="4188" spans="1:2" x14ac:dyDescent="0.25">
      <c r="A4188" s="7">
        <v>43</v>
      </c>
      <c r="B4188" s="7">
        <v>20.94</v>
      </c>
    </row>
    <row r="4189" spans="1:2" x14ac:dyDescent="0.25">
      <c r="A4189" s="3">
        <v>80</v>
      </c>
      <c r="B4189" s="3">
        <v>23.65</v>
      </c>
    </row>
    <row r="4190" spans="1:2" x14ac:dyDescent="0.25">
      <c r="A4190" s="7">
        <v>108</v>
      </c>
      <c r="B4190" s="7">
        <v>57.52</v>
      </c>
    </row>
    <row r="4191" spans="1:2" x14ac:dyDescent="0.25">
      <c r="A4191" s="3">
        <v>94</v>
      </c>
      <c r="B4191" s="3">
        <v>45.81</v>
      </c>
    </row>
    <row r="4192" spans="1:2" x14ac:dyDescent="0.25">
      <c r="A4192" s="7">
        <v>64</v>
      </c>
      <c r="B4192" s="7">
        <v>43.68</v>
      </c>
    </row>
    <row r="4193" spans="1:2" x14ac:dyDescent="0.25">
      <c r="A4193" s="3">
        <v>68</v>
      </c>
      <c r="B4193" s="3">
        <v>38.979999999999997</v>
      </c>
    </row>
    <row r="4194" spans="1:2" x14ac:dyDescent="0.25">
      <c r="A4194" s="7">
        <v>73</v>
      </c>
      <c r="B4194" s="7">
        <v>25.37</v>
      </c>
    </row>
    <row r="4195" spans="1:2" x14ac:dyDescent="0.25">
      <c r="A4195" s="3">
        <v>89</v>
      </c>
      <c r="B4195" s="3">
        <v>28.23</v>
      </c>
    </row>
    <row r="4196" spans="1:2" x14ac:dyDescent="0.25">
      <c r="A4196" s="7">
        <v>97</v>
      </c>
      <c r="B4196" s="7">
        <v>54.01</v>
      </c>
    </row>
    <row r="4197" spans="1:2" x14ac:dyDescent="0.25">
      <c r="A4197" s="3">
        <v>58</v>
      </c>
      <c r="B4197" s="3">
        <v>27.78</v>
      </c>
    </row>
    <row r="4198" spans="1:2" x14ac:dyDescent="0.25">
      <c r="A4198" s="7">
        <v>58</v>
      </c>
      <c r="B4198" s="7">
        <v>8.11</v>
      </c>
    </row>
    <row r="4199" spans="1:2" x14ac:dyDescent="0.25">
      <c r="A4199" s="3">
        <v>87</v>
      </c>
      <c r="B4199" s="3">
        <v>36.39</v>
      </c>
    </row>
    <row r="4200" spans="1:2" x14ac:dyDescent="0.25">
      <c r="A4200" s="7">
        <v>31</v>
      </c>
      <c r="B4200" s="7">
        <v>57.45</v>
      </c>
    </row>
    <row r="4201" spans="1:2" x14ac:dyDescent="0.25">
      <c r="A4201" s="3">
        <v>30</v>
      </c>
      <c r="B4201" s="3">
        <v>48.41</v>
      </c>
    </row>
    <row r="4202" spans="1:2" x14ac:dyDescent="0.25">
      <c r="A4202" s="7">
        <v>95</v>
      </c>
      <c r="B4202" s="7">
        <v>7.93</v>
      </c>
    </row>
    <row r="4203" spans="1:2" x14ac:dyDescent="0.25">
      <c r="A4203" s="3">
        <v>98</v>
      </c>
      <c r="B4203" s="3">
        <v>38.15</v>
      </c>
    </row>
    <row r="4204" spans="1:2" x14ac:dyDescent="0.25">
      <c r="A4204" s="7">
        <v>98</v>
      </c>
      <c r="B4204" s="7">
        <v>23.3</v>
      </c>
    </row>
    <row r="4205" spans="1:2" x14ac:dyDescent="0.25">
      <c r="A4205" s="3">
        <v>29</v>
      </c>
      <c r="B4205" s="3">
        <v>28.93</v>
      </c>
    </row>
    <row r="4206" spans="1:2" x14ac:dyDescent="0.25">
      <c r="A4206" s="7">
        <v>92</v>
      </c>
      <c r="B4206" s="7">
        <v>51.34</v>
      </c>
    </row>
    <row r="4207" spans="1:2" x14ac:dyDescent="0.25">
      <c r="A4207" s="3">
        <v>80</v>
      </c>
      <c r="B4207" s="3">
        <v>9.44</v>
      </c>
    </row>
    <row r="4208" spans="1:2" x14ac:dyDescent="0.25">
      <c r="A4208" s="7">
        <v>79</v>
      </c>
      <c r="B4208" s="7">
        <v>43.73</v>
      </c>
    </row>
    <row r="4209" spans="1:2" x14ac:dyDescent="0.25">
      <c r="A4209" s="3">
        <v>109</v>
      </c>
      <c r="B4209" s="3">
        <v>38.880000000000003</v>
      </c>
    </row>
    <row r="4210" spans="1:2" x14ac:dyDescent="0.25">
      <c r="A4210" s="7">
        <v>109</v>
      </c>
      <c r="B4210" s="7">
        <v>28.53</v>
      </c>
    </row>
    <row r="4211" spans="1:2" x14ac:dyDescent="0.25">
      <c r="A4211" s="3">
        <v>113</v>
      </c>
      <c r="B4211" s="3">
        <v>27.11</v>
      </c>
    </row>
    <row r="4212" spans="1:2" x14ac:dyDescent="0.25">
      <c r="A4212" s="7">
        <v>84</v>
      </c>
      <c r="B4212" s="7">
        <v>50.77</v>
      </c>
    </row>
    <row r="4213" spans="1:2" x14ac:dyDescent="0.25">
      <c r="A4213" s="3">
        <v>47</v>
      </c>
      <c r="B4213" s="3">
        <v>30.76</v>
      </c>
    </row>
    <row r="4214" spans="1:2" x14ac:dyDescent="0.25">
      <c r="A4214" s="7">
        <v>51</v>
      </c>
      <c r="B4214" s="7">
        <v>13.08</v>
      </c>
    </row>
    <row r="4215" spans="1:2" x14ac:dyDescent="0.25">
      <c r="A4215" s="3">
        <v>104</v>
      </c>
      <c r="B4215" s="3">
        <v>41.65</v>
      </c>
    </row>
    <row r="4216" spans="1:2" x14ac:dyDescent="0.25">
      <c r="A4216" s="7">
        <v>40</v>
      </c>
      <c r="B4216" s="7">
        <v>53.53</v>
      </c>
    </row>
    <row r="4217" spans="1:2" x14ac:dyDescent="0.25">
      <c r="A4217" s="3">
        <v>113</v>
      </c>
      <c r="B4217" s="3">
        <v>44.07</v>
      </c>
    </row>
    <row r="4218" spans="1:2" x14ac:dyDescent="0.25">
      <c r="A4218" s="7">
        <v>40</v>
      </c>
      <c r="B4218" s="7">
        <v>4.83</v>
      </c>
    </row>
    <row r="4219" spans="1:2" x14ac:dyDescent="0.25">
      <c r="A4219" s="3">
        <v>45</v>
      </c>
      <c r="B4219" s="3">
        <v>18.510000000000002</v>
      </c>
    </row>
    <row r="4220" spans="1:2" x14ac:dyDescent="0.25">
      <c r="A4220" s="7">
        <v>67</v>
      </c>
      <c r="B4220" s="7">
        <v>16.68</v>
      </c>
    </row>
    <row r="4221" spans="1:2" x14ac:dyDescent="0.25">
      <c r="A4221" s="3">
        <v>26</v>
      </c>
      <c r="B4221" s="3">
        <v>8.3800000000000008</v>
      </c>
    </row>
    <row r="4222" spans="1:2" x14ac:dyDescent="0.25">
      <c r="A4222" s="7">
        <v>80</v>
      </c>
      <c r="B4222" s="7">
        <v>44.96</v>
      </c>
    </row>
    <row r="4223" spans="1:2" x14ac:dyDescent="0.25">
      <c r="A4223" s="3">
        <v>112</v>
      </c>
      <c r="B4223" s="3">
        <v>45.36</v>
      </c>
    </row>
    <row r="4224" spans="1:2" x14ac:dyDescent="0.25">
      <c r="A4224" s="7">
        <v>17</v>
      </c>
      <c r="B4224" s="7">
        <v>43.61</v>
      </c>
    </row>
    <row r="4225" spans="1:2" x14ac:dyDescent="0.25">
      <c r="A4225" s="3">
        <v>40</v>
      </c>
      <c r="B4225" s="3">
        <v>14.68</v>
      </c>
    </row>
    <row r="4226" spans="1:2" x14ac:dyDescent="0.25">
      <c r="A4226" s="7">
        <v>105</v>
      </c>
      <c r="B4226" s="7">
        <v>46.4</v>
      </c>
    </row>
    <row r="4227" spans="1:2" x14ac:dyDescent="0.25">
      <c r="A4227" s="3">
        <v>51</v>
      </c>
      <c r="B4227" s="3">
        <v>18.7</v>
      </c>
    </row>
    <row r="4228" spans="1:2" x14ac:dyDescent="0.25">
      <c r="A4228" s="7">
        <v>13</v>
      </c>
      <c r="B4228" s="7">
        <v>18.98</v>
      </c>
    </row>
    <row r="4229" spans="1:2" x14ac:dyDescent="0.25">
      <c r="A4229" s="3">
        <v>11</v>
      </c>
      <c r="B4229" s="3">
        <v>11</v>
      </c>
    </row>
    <row r="4230" spans="1:2" x14ac:dyDescent="0.25">
      <c r="A4230" s="7">
        <v>111</v>
      </c>
      <c r="B4230" s="7">
        <v>25.24</v>
      </c>
    </row>
    <row r="4231" spans="1:2" x14ac:dyDescent="0.25">
      <c r="A4231" s="3">
        <v>112</v>
      </c>
      <c r="B4231" s="3">
        <v>26.3</v>
      </c>
    </row>
    <row r="4232" spans="1:2" x14ac:dyDescent="0.25">
      <c r="A4232" s="7">
        <v>79</v>
      </c>
      <c r="B4232" s="7">
        <v>29.95</v>
      </c>
    </row>
    <row r="4233" spans="1:2" x14ac:dyDescent="0.25">
      <c r="A4233" s="3">
        <v>110</v>
      </c>
      <c r="B4233" s="3">
        <v>37.25</v>
      </c>
    </row>
    <row r="4234" spans="1:2" x14ac:dyDescent="0.25">
      <c r="A4234" s="7">
        <v>43</v>
      </c>
      <c r="B4234" s="7">
        <v>45.81</v>
      </c>
    </row>
    <row r="4235" spans="1:2" x14ac:dyDescent="0.25">
      <c r="A4235" s="3">
        <v>63</v>
      </c>
      <c r="B4235" s="3">
        <v>29.01</v>
      </c>
    </row>
    <row r="4236" spans="1:2" x14ac:dyDescent="0.25">
      <c r="A4236" s="7">
        <v>54</v>
      </c>
      <c r="B4236" s="7">
        <v>22.49</v>
      </c>
    </row>
    <row r="4237" spans="1:2" x14ac:dyDescent="0.25">
      <c r="A4237" s="3">
        <v>81</v>
      </c>
      <c r="B4237" s="3">
        <v>6.55</v>
      </c>
    </row>
    <row r="4238" spans="1:2" x14ac:dyDescent="0.25">
      <c r="A4238" s="7">
        <v>45</v>
      </c>
      <c r="B4238" s="7">
        <v>5.8</v>
      </c>
    </row>
    <row r="4239" spans="1:2" x14ac:dyDescent="0.25">
      <c r="A4239" s="3">
        <v>91</v>
      </c>
      <c r="B4239" s="3">
        <v>36.97</v>
      </c>
    </row>
    <row r="4240" spans="1:2" x14ac:dyDescent="0.25">
      <c r="A4240" s="7">
        <v>67</v>
      </c>
      <c r="B4240" s="7">
        <v>53</v>
      </c>
    </row>
    <row r="4241" spans="1:2" x14ac:dyDescent="0.25">
      <c r="A4241" s="3">
        <v>112</v>
      </c>
      <c r="B4241" s="3">
        <v>14.16</v>
      </c>
    </row>
    <row r="4242" spans="1:2" x14ac:dyDescent="0.25">
      <c r="A4242" s="7">
        <v>105</v>
      </c>
      <c r="B4242" s="7">
        <v>7.84</v>
      </c>
    </row>
    <row r="4243" spans="1:2" x14ac:dyDescent="0.25">
      <c r="A4243" s="3">
        <v>42</v>
      </c>
      <c r="B4243" s="3">
        <v>16.86</v>
      </c>
    </row>
    <row r="4244" spans="1:2" x14ac:dyDescent="0.25">
      <c r="A4244" s="7">
        <v>90</v>
      </c>
      <c r="B4244" s="7">
        <v>11.23</v>
      </c>
    </row>
    <row r="4245" spans="1:2" x14ac:dyDescent="0.25">
      <c r="A4245" s="3">
        <v>38</v>
      </c>
      <c r="B4245" s="3">
        <v>58.39</v>
      </c>
    </row>
    <row r="4246" spans="1:2" x14ac:dyDescent="0.25">
      <c r="A4246" s="7">
        <v>10</v>
      </c>
      <c r="B4246" s="7">
        <v>41.92</v>
      </c>
    </row>
    <row r="4247" spans="1:2" x14ac:dyDescent="0.25">
      <c r="A4247" s="3">
        <v>13</v>
      </c>
      <c r="B4247" s="3">
        <v>30.73</v>
      </c>
    </row>
    <row r="4248" spans="1:2" x14ac:dyDescent="0.25">
      <c r="A4248" s="7">
        <v>13</v>
      </c>
      <c r="B4248" s="7">
        <v>5.24</v>
      </c>
    </row>
    <row r="4249" spans="1:2" x14ac:dyDescent="0.25">
      <c r="A4249" s="3">
        <v>83</v>
      </c>
      <c r="B4249" s="3">
        <v>32.56</v>
      </c>
    </row>
    <row r="4250" spans="1:2" x14ac:dyDescent="0.25">
      <c r="A4250" s="7">
        <v>82</v>
      </c>
      <c r="B4250" s="7">
        <v>2.48</v>
      </c>
    </row>
    <row r="4251" spans="1:2" x14ac:dyDescent="0.25">
      <c r="A4251" s="3">
        <v>14</v>
      </c>
      <c r="B4251" s="3">
        <v>5.14</v>
      </c>
    </row>
    <row r="4252" spans="1:2" x14ac:dyDescent="0.25">
      <c r="A4252" s="7">
        <v>66</v>
      </c>
      <c r="B4252" s="7">
        <v>12.5</v>
      </c>
    </row>
    <row r="4253" spans="1:2" x14ac:dyDescent="0.25">
      <c r="A4253" s="3">
        <v>96</v>
      </c>
      <c r="B4253" s="3">
        <v>29.86</v>
      </c>
    </row>
    <row r="4254" spans="1:2" x14ac:dyDescent="0.25">
      <c r="A4254" s="7">
        <v>54</v>
      </c>
      <c r="B4254" s="7">
        <v>23.68</v>
      </c>
    </row>
    <row r="4255" spans="1:2" x14ac:dyDescent="0.25">
      <c r="A4255" s="3">
        <v>16</v>
      </c>
      <c r="B4255" s="3">
        <v>48.91</v>
      </c>
    </row>
    <row r="4256" spans="1:2" x14ac:dyDescent="0.25">
      <c r="A4256" s="7">
        <v>10</v>
      </c>
      <c r="B4256" s="7">
        <v>6.25</v>
      </c>
    </row>
    <row r="4257" spans="1:2" x14ac:dyDescent="0.25">
      <c r="A4257" s="3">
        <v>16</v>
      </c>
      <c r="B4257" s="3">
        <v>44.59</v>
      </c>
    </row>
    <row r="4258" spans="1:2" x14ac:dyDescent="0.25">
      <c r="A4258" s="7">
        <v>87</v>
      </c>
      <c r="B4258" s="7">
        <v>25.86</v>
      </c>
    </row>
    <row r="4259" spans="1:2" x14ac:dyDescent="0.25">
      <c r="A4259" s="3">
        <v>68</v>
      </c>
      <c r="B4259" s="3">
        <v>8.81</v>
      </c>
    </row>
    <row r="4260" spans="1:2" x14ac:dyDescent="0.25">
      <c r="A4260" s="7">
        <v>22</v>
      </c>
      <c r="B4260" s="7">
        <v>54.51</v>
      </c>
    </row>
    <row r="4261" spans="1:2" x14ac:dyDescent="0.25">
      <c r="A4261" s="3">
        <v>95</v>
      </c>
      <c r="B4261" s="3">
        <v>57.58</v>
      </c>
    </row>
    <row r="4262" spans="1:2" x14ac:dyDescent="0.25">
      <c r="A4262" s="7">
        <v>23</v>
      </c>
      <c r="B4262" s="7">
        <v>47.15</v>
      </c>
    </row>
    <row r="4263" spans="1:2" x14ac:dyDescent="0.25">
      <c r="A4263" s="3">
        <v>40</v>
      </c>
      <c r="B4263" s="3">
        <v>35.6</v>
      </c>
    </row>
    <row r="4264" spans="1:2" x14ac:dyDescent="0.25">
      <c r="A4264" s="7">
        <v>22</v>
      </c>
      <c r="B4264" s="7">
        <v>55</v>
      </c>
    </row>
    <row r="4265" spans="1:2" x14ac:dyDescent="0.25">
      <c r="A4265" s="3">
        <v>30</v>
      </c>
      <c r="B4265" s="3">
        <v>24.77</v>
      </c>
    </row>
    <row r="4266" spans="1:2" x14ac:dyDescent="0.25">
      <c r="A4266" s="7">
        <v>105</v>
      </c>
      <c r="B4266" s="7">
        <v>56.67</v>
      </c>
    </row>
    <row r="4267" spans="1:2" x14ac:dyDescent="0.25">
      <c r="A4267" s="3">
        <v>12</v>
      </c>
      <c r="B4267" s="3">
        <v>36.49</v>
      </c>
    </row>
    <row r="4268" spans="1:2" x14ac:dyDescent="0.25">
      <c r="A4268" s="7">
        <v>62</v>
      </c>
      <c r="B4268" s="7">
        <v>19.440000000000001</v>
      </c>
    </row>
    <row r="4269" spans="1:2" x14ac:dyDescent="0.25">
      <c r="A4269" s="3">
        <v>13</v>
      </c>
      <c r="B4269" s="3">
        <v>47.62</v>
      </c>
    </row>
    <row r="4270" spans="1:2" x14ac:dyDescent="0.25">
      <c r="A4270" s="7">
        <v>43</v>
      </c>
      <c r="B4270" s="7">
        <v>23.48</v>
      </c>
    </row>
    <row r="4271" spans="1:2" x14ac:dyDescent="0.25">
      <c r="A4271" s="3">
        <v>90</v>
      </c>
      <c r="B4271" s="3">
        <v>26.03</v>
      </c>
    </row>
    <row r="4272" spans="1:2" x14ac:dyDescent="0.25">
      <c r="A4272" s="7">
        <v>118</v>
      </c>
      <c r="B4272" s="7">
        <v>45.87</v>
      </c>
    </row>
    <row r="4273" spans="1:2" x14ac:dyDescent="0.25">
      <c r="A4273" s="3">
        <v>29</v>
      </c>
      <c r="B4273" s="3">
        <v>7.73</v>
      </c>
    </row>
    <row r="4274" spans="1:2" x14ac:dyDescent="0.25">
      <c r="A4274" s="7">
        <v>92</v>
      </c>
      <c r="B4274" s="7">
        <v>4.63</v>
      </c>
    </row>
    <row r="4275" spans="1:2" x14ac:dyDescent="0.25">
      <c r="A4275" s="3">
        <v>34</v>
      </c>
      <c r="B4275" s="3">
        <v>6.16</v>
      </c>
    </row>
    <row r="4276" spans="1:2" x14ac:dyDescent="0.25">
      <c r="A4276" s="7">
        <v>85</v>
      </c>
      <c r="B4276" s="7">
        <v>23.74</v>
      </c>
    </row>
    <row r="4277" spans="1:2" x14ac:dyDescent="0.25">
      <c r="A4277" s="3">
        <v>78</v>
      </c>
      <c r="B4277" s="3">
        <v>5.17</v>
      </c>
    </row>
    <row r="4278" spans="1:2" x14ac:dyDescent="0.25">
      <c r="A4278" s="7">
        <v>39</v>
      </c>
      <c r="B4278" s="7">
        <v>24.96</v>
      </c>
    </row>
    <row r="4279" spans="1:2" x14ac:dyDescent="0.25">
      <c r="A4279" s="3">
        <v>119</v>
      </c>
      <c r="B4279" s="3">
        <v>9.2899999999999991</v>
      </c>
    </row>
    <row r="4280" spans="1:2" x14ac:dyDescent="0.25">
      <c r="A4280" s="7">
        <v>20</v>
      </c>
      <c r="B4280" s="7">
        <v>21.67</v>
      </c>
    </row>
    <row r="4281" spans="1:2" x14ac:dyDescent="0.25">
      <c r="A4281" s="3">
        <v>73</v>
      </c>
      <c r="B4281" s="3">
        <v>3.51</v>
      </c>
    </row>
    <row r="4282" spans="1:2" x14ac:dyDescent="0.25">
      <c r="A4282" s="7">
        <v>52</v>
      </c>
      <c r="B4282" s="7">
        <v>59.51</v>
      </c>
    </row>
    <row r="4283" spans="1:2" x14ac:dyDescent="0.25">
      <c r="A4283" s="3">
        <v>82</v>
      </c>
      <c r="B4283" s="3">
        <v>53.28</v>
      </c>
    </row>
    <row r="4284" spans="1:2" x14ac:dyDescent="0.25">
      <c r="A4284" s="7">
        <v>86</v>
      </c>
      <c r="B4284" s="7">
        <v>33.32</v>
      </c>
    </row>
    <row r="4285" spans="1:2" x14ac:dyDescent="0.25">
      <c r="A4285" s="3">
        <v>34</v>
      </c>
      <c r="B4285" s="3">
        <v>25.27</v>
      </c>
    </row>
    <row r="4286" spans="1:2" x14ac:dyDescent="0.25">
      <c r="A4286" s="7">
        <v>67</v>
      </c>
      <c r="B4286" s="7">
        <v>2.7</v>
      </c>
    </row>
    <row r="4287" spans="1:2" x14ac:dyDescent="0.25">
      <c r="A4287" s="3">
        <v>73</v>
      </c>
      <c r="B4287" s="3">
        <v>39.409999999999997</v>
      </c>
    </row>
    <row r="4288" spans="1:2" x14ac:dyDescent="0.25">
      <c r="A4288" s="7">
        <v>84</v>
      </c>
      <c r="B4288" s="7">
        <v>52.8</v>
      </c>
    </row>
    <row r="4289" spans="1:2" x14ac:dyDescent="0.25">
      <c r="A4289" s="3">
        <v>48</v>
      </c>
      <c r="B4289" s="3">
        <v>33.729999999999997</v>
      </c>
    </row>
    <row r="4290" spans="1:2" x14ac:dyDescent="0.25">
      <c r="A4290" s="7">
        <v>67</v>
      </c>
      <c r="B4290" s="7">
        <v>46.99</v>
      </c>
    </row>
    <row r="4291" spans="1:2" x14ac:dyDescent="0.25">
      <c r="A4291" s="3">
        <v>48</v>
      </c>
      <c r="B4291" s="3">
        <v>9.99</v>
      </c>
    </row>
    <row r="4292" spans="1:2" x14ac:dyDescent="0.25">
      <c r="A4292" s="7">
        <v>71</v>
      </c>
      <c r="B4292" s="7">
        <v>50.2</v>
      </c>
    </row>
    <row r="4293" spans="1:2" x14ac:dyDescent="0.25">
      <c r="A4293" s="3">
        <v>100</v>
      </c>
      <c r="B4293" s="3">
        <v>10.74</v>
      </c>
    </row>
    <row r="4294" spans="1:2" x14ac:dyDescent="0.25">
      <c r="A4294" s="7">
        <v>102</v>
      </c>
      <c r="B4294" s="7">
        <v>59.62</v>
      </c>
    </row>
    <row r="4295" spans="1:2" x14ac:dyDescent="0.25">
      <c r="A4295" s="3">
        <v>40</v>
      </c>
      <c r="B4295" s="3">
        <v>24.81</v>
      </c>
    </row>
    <row r="4296" spans="1:2" x14ac:dyDescent="0.25">
      <c r="A4296" s="7">
        <v>50</v>
      </c>
      <c r="B4296" s="7">
        <v>6.82</v>
      </c>
    </row>
    <row r="4297" spans="1:2" x14ac:dyDescent="0.25">
      <c r="A4297" s="3">
        <v>68</v>
      </c>
      <c r="B4297" s="3">
        <v>2.2599999999999998</v>
      </c>
    </row>
    <row r="4298" spans="1:2" x14ac:dyDescent="0.25">
      <c r="A4298" s="7">
        <v>89</v>
      </c>
      <c r="B4298" s="7">
        <v>55.34</v>
      </c>
    </row>
    <row r="4299" spans="1:2" x14ac:dyDescent="0.25">
      <c r="A4299" s="3">
        <v>85</v>
      </c>
      <c r="B4299" s="3">
        <v>2.16</v>
      </c>
    </row>
    <row r="4300" spans="1:2" x14ac:dyDescent="0.25">
      <c r="A4300" s="7">
        <v>31</v>
      </c>
      <c r="B4300" s="7">
        <v>19.329999999999998</v>
      </c>
    </row>
    <row r="4301" spans="1:2" x14ac:dyDescent="0.25">
      <c r="A4301" s="3">
        <v>39</v>
      </c>
      <c r="B4301" s="3">
        <v>2.59</v>
      </c>
    </row>
    <row r="4302" spans="1:2" x14ac:dyDescent="0.25">
      <c r="A4302" s="7">
        <v>101</v>
      </c>
      <c r="B4302" s="7">
        <v>50.35</v>
      </c>
    </row>
    <row r="4303" spans="1:2" x14ac:dyDescent="0.25">
      <c r="A4303" s="3">
        <v>25</v>
      </c>
      <c r="B4303" s="3">
        <v>42.04</v>
      </c>
    </row>
    <row r="4304" spans="1:2" x14ac:dyDescent="0.25">
      <c r="A4304" s="7">
        <v>53</v>
      </c>
      <c r="B4304" s="7">
        <v>29.21</v>
      </c>
    </row>
    <row r="4305" spans="1:2" x14ac:dyDescent="0.25">
      <c r="A4305" s="3">
        <v>112</v>
      </c>
      <c r="B4305" s="3">
        <v>29.38</v>
      </c>
    </row>
    <row r="4306" spans="1:2" x14ac:dyDescent="0.25">
      <c r="A4306" s="7">
        <v>104</v>
      </c>
      <c r="B4306" s="7">
        <v>20.02</v>
      </c>
    </row>
    <row r="4307" spans="1:2" x14ac:dyDescent="0.25">
      <c r="A4307" s="3">
        <v>46</v>
      </c>
      <c r="B4307" s="3">
        <v>19.91</v>
      </c>
    </row>
    <row r="4308" spans="1:2" x14ac:dyDescent="0.25">
      <c r="A4308" s="7">
        <v>76</v>
      </c>
      <c r="B4308" s="7">
        <v>27.8</v>
      </c>
    </row>
    <row r="4309" spans="1:2" x14ac:dyDescent="0.25">
      <c r="A4309" s="3">
        <v>92</v>
      </c>
      <c r="B4309" s="3">
        <v>13.5</v>
      </c>
    </row>
    <row r="4310" spans="1:2" x14ac:dyDescent="0.25">
      <c r="A4310" s="7">
        <v>94</v>
      </c>
      <c r="B4310" s="7">
        <v>45.85</v>
      </c>
    </row>
    <row r="4311" spans="1:2" x14ac:dyDescent="0.25">
      <c r="A4311" s="3">
        <v>77</v>
      </c>
      <c r="B4311" s="3">
        <v>28.14</v>
      </c>
    </row>
    <row r="4312" spans="1:2" x14ac:dyDescent="0.25">
      <c r="A4312" s="7">
        <v>64</v>
      </c>
      <c r="B4312" s="7">
        <v>4.58</v>
      </c>
    </row>
    <row r="4313" spans="1:2" x14ac:dyDescent="0.25">
      <c r="A4313" s="3">
        <v>112</v>
      </c>
      <c r="B4313" s="3">
        <v>37.909999999999997</v>
      </c>
    </row>
    <row r="4314" spans="1:2" x14ac:dyDescent="0.25">
      <c r="A4314" s="7">
        <v>18</v>
      </c>
      <c r="B4314" s="7">
        <v>42.66</v>
      </c>
    </row>
    <row r="4315" spans="1:2" x14ac:dyDescent="0.25">
      <c r="A4315" s="3">
        <v>90</v>
      </c>
      <c r="B4315" s="3">
        <v>4.01</v>
      </c>
    </row>
    <row r="4316" spans="1:2" x14ac:dyDescent="0.25">
      <c r="A4316" s="7">
        <v>76</v>
      </c>
      <c r="B4316" s="7">
        <v>24.21</v>
      </c>
    </row>
    <row r="4317" spans="1:2" x14ac:dyDescent="0.25">
      <c r="A4317" s="3">
        <v>46</v>
      </c>
      <c r="B4317" s="3">
        <v>57.9</v>
      </c>
    </row>
    <row r="4318" spans="1:2" x14ac:dyDescent="0.25">
      <c r="A4318" s="7">
        <v>87</v>
      </c>
      <c r="B4318" s="7">
        <v>57.82</v>
      </c>
    </row>
    <row r="4319" spans="1:2" x14ac:dyDescent="0.25">
      <c r="A4319" s="3">
        <v>38</v>
      </c>
      <c r="B4319" s="3">
        <v>48.83</v>
      </c>
    </row>
    <row r="4320" spans="1:2" x14ac:dyDescent="0.25">
      <c r="A4320" s="7">
        <v>69</v>
      </c>
      <c r="B4320" s="7">
        <v>39.93</v>
      </c>
    </row>
    <row r="4321" spans="1:2" x14ac:dyDescent="0.25">
      <c r="A4321" s="3">
        <v>70</v>
      </c>
      <c r="B4321" s="3">
        <v>41.16</v>
      </c>
    </row>
    <row r="4322" spans="1:2" x14ac:dyDescent="0.25">
      <c r="A4322" s="7">
        <v>107</v>
      </c>
      <c r="B4322" s="7">
        <v>40.44</v>
      </c>
    </row>
    <row r="4323" spans="1:2" x14ac:dyDescent="0.25">
      <c r="A4323" s="3">
        <v>54</v>
      </c>
      <c r="B4323" s="3">
        <v>49.91</v>
      </c>
    </row>
    <row r="4324" spans="1:2" x14ac:dyDescent="0.25">
      <c r="A4324" s="7">
        <v>31</v>
      </c>
      <c r="B4324" s="7">
        <v>5.12</v>
      </c>
    </row>
    <row r="4325" spans="1:2" x14ac:dyDescent="0.25">
      <c r="A4325" s="3">
        <v>89</v>
      </c>
      <c r="B4325" s="3">
        <v>13.24</v>
      </c>
    </row>
    <row r="4326" spans="1:2" x14ac:dyDescent="0.25">
      <c r="A4326" s="7">
        <v>88</v>
      </c>
      <c r="B4326" s="7">
        <v>24.01</v>
      </c>
    </row>
    <row r="4327" spans="1:2" x14ac:dyDescent="0.25">
      <c r="A4327" s="3">
        <v>27</v>
      </c>
      <c r="B4327" s="3">
        <v>24.54</v>
      </c>
    </row>
    <row r="4328" spans="1:2" x14ac:dyDescent="0.25">
      <c r="A4328" s="7">
        <v>46</v>
      </c>
      <c r="B4328" s="7">
        <v>19.04</v>
      </c>
    </row>
    <row r="4329" spans="1:2" x14ac:dyDescent="0.25">
      <c r="A4329" s="3">
        <v>86</v>
      </c>
      <c r="B4329" s="3">
        <v>15.27</v>
      </c>
    </row>
    <row r="4330" spans="1:2" x14ac:dyDescent="0.25">
      <c r="A4330" s="7">
        <v>45</v>
      </c>
      <c r="B4330" s="7">
        <v>39.69</v>
      </c>
    </row>
    <row r="4331" spans="1:2" x14ac:dyDescent="0.25">
      <c r="A4331" s="3">
        <v>20</v>
      </c>
      <c r="B4331" s="3">
        <v>7.42</v>
      </c>
    </row>
    <row r="4332" spans="1:2" x14ac:dyDescent="0.25">
      <c r="A4332" s="7">
        <v>44</v>
      </c>
      <c r="B4332" s="7">
        <v>30.24</v>
      </c>
    </row>
    <row r="4333" spans="1:2" x14ac:dyDescent="0.25">
      <c r="A4333" s="3">
        <v>39</v>
      </c>
      <c r="B4333" s="3">
        <v>5.15</v>
      </c>
    </row>
    <row r="4334" spans="1:2" x14ac:dyDescent="0.25">
      <c r="A4334" s="7">
        <v>111</v>
      </c>
      <c r="B4334" s="7">
        <v>8.35</v>
      </c>
    </row>
    <row r="4335" spans="1:2" x14ac:dyDescent="0.25">
      <c r="A4335" s="3">
        <v>40</v>
      </c>
      <c r="B4335" s="3">
        <v>34.15</v>
      </c>
    </row>
    <row r="4336" spans="1:2" x14ac:dyDescent="0.25">
      <c r="A4336" s="7">
        <v>16</v>
      </c>
      <c r="B4336" s="7">
        <v>42.74</v>
      </c>
    </row>
    <row r="4337" spans="1:2" x14ac:dyDescent="0.25">
      <c r="A4337" s="3">
        <v>92</v>
      </c>
      <c r="B4337" s="3">
        <v>59.45</v>
      </c>
    </row>
    <row r="4338" spans="1:2" x14ac:dyDescent="0.25">
      <c r="A4338" s="7">
        <v>88</v>
      </c>
      <c r="B4338" s="7">
        <v>11.34</v>
      </c>
    </row>
    <row r="4339" spans="1:2" x14ac:dyDescent="0.25">
      <c r="A4339" s="3">
        <v>18</v>
      </c>
      <c r="B4339" s="3">
        <v>24.7</v>
      </c>
    </row>
    <row r="4340" spans="1:2" x14ac:dyDescent="0.25">
      <c r="A4340" s="7">
        <v>42</v>
      </c>
      <c r="B4340" s="7">
        <v>27.13</v>
      </c>
    </row>
    <row r="4341" spans="1:2" x14ac:dyDescent="0.25">
      <c r="A4341" s="3">
        <v>104</v>
      </c>
      <c r="B4341" s="3">
        <v>44.92</v>
      </c>
    </row>
    <row r="4342" spans="1:2" x14ac:dyDescent="0.25">
      <c r="A4342" s="7">
        <v>87</v>
      </c>
      <c r="B4342" s="7">
        <v>17.93</v>
      </c>
    </row>
    <row r="4343" spans="1:2" x14ac:dyDescent="0.25">
      <c r="A4343" s="3">
        <v>116</v>
      </c>
      <c r="B4343" s="3">
        <v>6.99</v>
      </c>
    </row>
    <row r="4344" spans="1:2" x14ac:dyDescent="0.25">
      <c r="A4344" s="7">
        <v>32</v>
      </c>
      <c r="B4344" s="7">
        <v>51.99</v>
      </c>
    </row>
    <row r="4345" spans="1:2" x14ac:dyDescent="0.25">
      <c r="A4345" s="3">
        <v>31</v>
      </c>
      <c r="B4345" s="3">
        <v>24.71</v>
      </c>
    </row>
    <row r="4346" spans="1:2" x14ac:dyDescent="0.25">
      <c r="A4346" s="7">
        <v>76</v>
      </c>
      <c r="B4346" s="7">
        <v>20.65</v>
      </c>
    </row>
    <row r="4347" spans="1:2" x14ac:dyDescent="0.25">
      <c r="A4347" s="3">
        <v>104</v>
      </c>
      <c r="B4347" s="3">
        <v>43.05</v>
      </c>
    </row>
    <row r="4348" spans="1:2" x14ac:dyDescent="0.25">
      <c r="A4348" s="7">
        <v>74</v>
      </c>
      <c r="B4348" s="7">
        <v>39.369999999999997</v>
      </c>
    </row>
    <row r="4349" spans="1:2" x14ac:dyDescent="0.25">
      <c r="A4349" s="3">
        <v>52</v>
      </c>
      <c r="B4349" s="3">
        <v>21.44</v>
      </c>
    </row>
    <row r="4350" spans="1:2" x14ac:dyDescent="0.25">
      <c r="A4350" s="7">
        <v>34</v>
      </c>
      <c r="B4350" s="7">
        <v>59.96</v>
      </c>
    </row>
    <row r="4351" spans="1:2" x14ac:dyDescent="0.25">
      <c r="A4351" s="3">
        <v>72</v>
      </c>
      <c r="B4351" s="3">
        <v>23.49</v>
      </c>
    </row>
    <row r="4352" spans="1:2" x14ac:dyDescent="0.25">
      <c r="A4352" s="7">
        <v>113</v>
      </c>
      <c r="B4352" s="7">
        <v>20.64</v>
      </c>
    </row>
    <row r="4353" spans="1:2" x14ac:dyDescent="0.25">
      <c r="A4353" s="3">
        <v>100</v>
      </c>
      <c r="B4353" s="3">
        <v>37.549999999999997</v>
      </c>
    </row>
    <row r="4354" spans="1:2" x14ac:dyDescent="0.25">
      <c r="A4354" s="7">
        <v>24</v>
      </c>
      <c r="B4354" s="7">
        <v>59.99</v>
      </c>
    </row>
    <row r="4355" spans="1:2" x14ac:dyDescent="0.25">
      <c r="A4355" s="3">
        <v>42</v>
      </c>
      <c r="B4355" s="3">
        <v>42.19</v>
      </c>
    </row>
    <row r="4356" spans="1:2" x14ac:dyDescent="0.25">
      <c r="A4356" s="7">
        <v>99</v>
      </c>
      <c r="B4356" s="7">
        <v>31.43</v>
      </c>
    </row>
    <row r="4357" spans="1:2" x14ac:dyDescent="0.25">
      <c r="A4357" s="3">
        <v>34</v>
      </c>
      <c r="B4357" s="3">
        <v>41.33</v>
      </c>
    </row>
    <row r="4358" spans="1:2" x14ac:dyDescent="0.25">
      <c r="A4358" s="7">
        <v>21</v>
      </c>
      <c r="B4358" s="7">
        <v>2.34</v>
      </c>
    </row>
    <row r="4359" spans="1:2" x14ac:dyDescent="0.25">
      <c r="A4359" s="3">
        <v>26</v>
      </c>
      <c r="B4359" s="3">
        <v>6.42</v>
      </c>
    </row>
    <row r="4360" spans="1:2" x14ac:dyDescent="0.25">
      <c r="A4360" s="7">
        <v>11</v>
      </c>
      <c r="B4360" s="7">
        <v>32.68</v>
      </c>
    </row>
    <row r="4361" spans="1:2" x14ac:dyDescent="0.25">
      <c r="A4361" s="3">
        <v>14</v>
      </c>
      <c r="B4361" s="3">
        <v>39.590000000000003</v>
      </c>
    </row>
    <row r="4362" spans="1:2" x14ac:dyDescent="0.25">
      <c r="A4362" s="7">
        <v>106</v>
      </c>
      <c r="B4362" s="7">
        <v>5.84</v>
      </c>
    </row>
    <row r="4363" spans="1:2" x14ac:dyDescent="0.25">
      <c r="A4363" s="3">
        <v>26</v>
      </c>
      <c r="B4363" s="3">
        <v>26.34</v>
      </c>
    </row>
    <row r="4364" spans="1:2" x14ac:dyDescent="0.25">
      <c r="A4364" s="7">
        <v>99</v>
      </c>
      <c r="B4364" s="7">
        <v>15.55</v>
      </c>
    </row>
    <row r="4365" spans="1:2" x14ac:dyDescent="0.25">
      <c r="A4365" s="3">
        <v>65</v>
      </c>
      <c r="B4365" s="3">
        <v>34.700000000000003</v>
      </c>
    </row>
    <row r="4366" spans="1:2" x14ac:dyDescent="0.25">
      <c r="A4366" s="7">
        <v>45</v>
      </c>
      <c r="B4366" s="7">
        <v>2.8</v>
      </c>
    </row>
    <row r="4367" spans="1:2" x14ac:dyDescent="0.25">
      <c r="A4367" s="3">
        <v>62</v>
      </c>
      <c r="B4367" s="3">
        <v>2.81</v>
      </c>
    </row>
    <row r="4368" spans="1:2" x14ac:dyDescent="0.25">
      <c r="A4368" s="7">
        <v>64</v>
      </c>
      <c r="B4368" s="7">
        <v>38.770000000000003</v>
      </c>
    </row>
    <row r="4369" spans="1:2" x14ac:dyDescent="0.25">
      <c r="A4369" s="3">
        <v>89</v>
      </c>
      <c r="B4369" s="3">
        <v>55.65</v>
      </c>
    </row>
    <row r="4370" spans="1:2" x14ac:dyDescent="0.25">
      <c r="A4370" s="7">
        <v>98</v>
      </c>
      <c r="B4370" s="7">
        <v>47.6</v>
      </c>
    </row>
    <row r="4371" spans="1:2" x14ac:dyDescent="0.25">
      <c r="A4371" s="3">
        <v>52</v>
      </c>
      <c r="B4371" s="3">
        <v>50.18</v>
      </c>
    </row>
    <row r="4372" spans="1:2" x14ac:dyDescent="0.25">
      <c r="A4372" s="7">
        <v>21</v>
      </c>
      <c r="B4372" s="7">
        <v>32.880000000000003</v>
      </c>
    </row>
    <row r="4373" spans="1:2" x14ac:dyDescent="0.25">
      <c r="A4373" s="3">
        <v>71</v>
      </c>
      <c r="B4373" s="3">
        <v>8.85</v>
      </c>
    </row>
    <row r="4374" spans="1:2" x14ac:dyDescent="0.25">
      <c r="A4374" s="7">
        <v>18</v>
      </c>
      <c r="B4374" s="7">
        <v>38.11</v>
      </c>
    </row>
    <row r="4375" spans="1:2" x14ac:dyDescent="0.25">
      <c r="A4375" s="3">
        <v>53</v>
      </c>
      <c r="B4375" s="3">
        <v>36.08</v>
      </c>
    </row>
    <row r="4376" spans="1:2" x14ac:dyDescent="0.25">
      <c r="A4376" s="7">
        <v>24</v>
      </c>
      <c r="B4376" s="7">
        <v>16.2</v>
      </c>
    </row>
    <row r="4377" spans="1:2" x14ac:dyDescent="0.25">
      <c r="A4377" s="3">
        <v>57</v>
      </c>
      <c r="B4377" s="3">
        <v>13.78</v>
      </c>
    </row>
    <row r="4378" spans="1:2" x14ac:dyDescent="0.25">
      <c r="A4378" s="7">
        <v>103</v>
      </c>
      <c r="B4378" s="7">
        <v>41.78</v>
      </c>
    </row>
    <row r="4379" spans="1:2" x14ac:dyDescent="0.25">
      <c r="A4379" s="3">
        <v>74</v>
      </c>
      <c r="B4379" s="3">
        <v>36.9</v>
      </c>
    </row>
    <row r="4380" spans="1:2" x14ac:dyDescent="0.25">
      <c r="A4380" s="7">
        <v>103</v>
      </c>
      <c r="B4380" s="7">
        <v>11.02</v>
      </c>
    </row>
    <row r="4381" spans="1:2" x14ac:dyDescent="0.25">
      <c r="A4381" s="3">
        <v>30</v>
      </c>
      <c r="B4381" s="3">
        <v>51.82</v>
      </c>
    </row>
    <row r="4382" spans="1:2" x14ac:dyDescent="0.25">
      <c r="A4382" s="7">
        <v>26</v>
      </c>
      <c r="B4382" s="7">
        <v>37.6</v>
      </c>
    </row>
    <row r="4383" spans="1:2" x14ac:dyDescent="0.25">
      <c r="A4383" s="3">
        <v>77</v>
      </c>
      <c r="B4383" s="3">
        <v>48.84</v>
      </c>
    </row>
    <row r="4384" spans="1:2" x14ac:dyDescent="0.25">
      <c r="A4384" s="7">
        <v>113</v>
      </c>
      <c r="B4384" s="7">
        <v>34.89</v>
      </c>
    </row>
    <row r="4385" spans="1:2" x14ac:dyDescent="0.25">
      <c r="A4385" s="3">
        <v>115</v>
      </c>
      <c r="B4385" s="3">
        <v>36.97</v>
      </c>
    </row>
    <row r="4386" spans="1:2" x14ac:dyDescent="0.25">
      <c r="A4386" s="7">
        <v>29</v>
      </c>
      <c r="B4386" s="7">
        <v>42.99</v>
      </c>
    </row>
    <row r="4387" spans="1:2" x14ac:dyDescent="0.25">
      <c r="A4387" s="3">
        <v>23</v>
      </c>
      <c r="B4387" s="3">
        <v>31.36</v>
      </c>
    </row>
    <row r="4388" spans="1:2" x14ac:dyDescent="0.25">
      <c r="A4388" s="7">
        <v>71</v>
      </c>
      <c r="B4388" s="7">
        <v>23.55</v>
      </c>
    </row>
    <row r="4389" spans="1:2" x14ac:dyDescent="0.25">
      <c r="A4389" s="3">
        <v>116</v>
      </c>
      <c r="B4389" s="3">
        <v>54.78</v>
      </c>
    </row>
    <row r="4390" spans="1:2" x14ac:dyDescent="0.25">
      <c r="A4390" s="7">
        <v>44</v>
      </c>
      <c r="B4390" s="7">
        <v>27.11</v>
      </c>
    </row>
    <row r="4391" spans="1:2" x14ac:dyDescent="0.25">
      <c r="A4391" s="3">
        <v>23</v>
      </c>
      <c r="B4391" s="3">
        <v>22.64</v>
      </c>
    </row>
    <row r="4392" spans="1:2" x14ac:dyDescent="0.25">
      <c r="A4392" s="7">
        <v>99</v>
      </c>
      <c r="B4392" s="7">
        <v>52.85</v>
      </c>
    </row>
    <row r="4393" spans="1:2" x14ac:dyDescent="0.25">
      <c r="A4393" s="3">
        <v>77</v>
      </c>
      <c r="B4393" s="3">
        <v>45.91</v>
      </c>
    </row>
    <row r="4394" spans="1:2" x14ac:dyDescent="0.25">
      <c r="A4394" s="7">
        <v>95</v>
      </c>
      <c r="B4394" s="7">
        <v>45.01</v>
      </c>
    </row>
    <row r="4395" spans="1:2" x14ac:dyDescent="0.25">
      <c r="A4395" s="3">
        <v>69</v>
      </c>
      <c r="B4395" s="3">
        <v>24.96</v>
      </c>
    </row>
    <row r="4396" spans="1:2" x14ac:dyDescent="0.25">
      <c r="A4396" s="7">
        <v>91</v>
      </c>
      <c r="B4396" s="7">
        <v>34.08</v>
      </c>
    </row>
    <row r="4397" spans="1:2" x14ac:dyDescent="0.25">
      <c r="A4397" s="3">
        <v>115</v>
      </c>
      <c r="B4397" s="3">
        <v>15.35</v>
      </c>
    </row>
    <row r="4398" spans="1:2" x14ac:dyDescent="0.25">
      <c r="A4398" s="7">
        <v>37</v>
      </c>
      <c r="B4398" s="7">
        <v>46.57</v>
      </c>
    </row>
    <row r="4399" spans="1:2" x14ac:dyDescent="0.25">
      <c r="A4399" s="3">
        <v>77</v>
      </c>
      <c r="B4399" s="3">
        <v>4.13</v>
      </c>
    </row>
    <row r="4400" spans="1:2" x14ac:dyDescent="0.25">
      <c r="A4400" s="7">
        <v>55</v>
      </c>
      <c r="B4400" s="7">
        <v>48.53</v>
      </c>
    </row>
    <row r="4401" spans="1:2" x14ac:dyDescent="0.25">
      <c r="A4401" s="3">
        <v>100</v>
      </c>
      <c r="B4401" s="3">
        <v>20.38</v>
      </c>
    </row>
    <row r="4402" spans="1:2" x14ac:dyDescent="0.25">
      <c r="A4402" s="7">
        <v>88</v>
      </c>
      <c r="B4402" s="7">
        <v>14.11</v>
      </c>
    </row>
    <row r="4403" spans="1:2" x14ac:dyDescent="0.25">
      <c r="A4403" s="3">
        <v>27</v>
      </c>
      <c r="B4403" s="3">
        <v>58.09</v>
      </c>
    </row>
    <row r="4404" spans="1:2" x14ac:dyDescent="0.25">
      <c r="A4404" s="7">
        <v>70</v>
      </c>
      <c r="B4404" s="7">
        <v>59.65</v>
      </c>
    </row>
    <row r="4405" spans="1:2" x14ac:dyDescent="0.25">
      <c r="A4405" s="3">
        <v>78</v>
      </c>
      <c r="B4405" s="3">
        <v>21.68</v>
      </c>
    </row>
    <row r="4406" spans="1:2" x14ac:dyDescent="0.25">
      <c r="A4406" s="7">
        <v>62</v>
      </c>
      <c r="B4406" s="7">
        <v>48.16</v>
      </c>
    </row>
    <row r="4407" spans="1:2" x14ac:dyDescent="0.25">
      <c r="A4407" s="3">
        <v>46</v>
      </c>
      <c r="B4407" s="3">
        <v>25.37</v>
      </c>
    </row>
    <row r="4408" spans="1:2" x14ac:dyDescent="0.25">
      <c r="A4408" s="7">
        <v>70</v>
      </c>
      <c r="B4408" s="7">
        <v>43.98</v>
      </c>
    </row>
    <row r="4409" spans="1:2" x14ac:dyDescent="0.25">
      <c r="A4409" s="3">
        <v>85</v>
      </c>
      <c r="B4409" s="3">
        <v>20.170000000000002</v>
      </c>
    </row>
    <row r="4410" spans="1:2" x14ac:dyDescent="0.25">
      <c r="A4410" s="7">
        <v>34</v>
      </c>
      <c r="B4410" s="7">
        <v>36.22</v>
      </c>
    </row>
    <row r="4411" spans="1:2" x14ac:dyDescent="0.25">
      <c r="A4411" s="3">
        <v>25</v>
      </c>
      <c r="B4411" s="3">
        <v>53.43</v>
      </c>
    </row>
    <row r="4412" spans="1:2" x14ac:dyDescent="0.25">
      <c r="A4412" s="7">
        <v>44</v>
      </c>
      <c r="B4412" s="7">
        <v>54.53</v>
      </c>
    </row>
    <row r="4413" spans="1:2" x14ac:dyDescent="0.25">
      <c r="A4413" s="3">
        <v>110</v>
      </c>
      <c r="B4413" s="3">
        <v>25.7</v>
      </c>
    </row>
    <row r="4414" spans="1:2" x14ac:dyDescent="0.25">
      <c r="A4414" s="7">
        <v>59</v>
      </c>
      <c r="B4414" s="7">
        <v>31.41</v>
      </c>
    </row>
    <row r="4415" spans="1:2" x14ac:dyDescent="0.25">
      <c r="A4415" s="3">
        <v>67</v>
      </c>
      <c r="B4415" s="3">
        <v>14.49</v>
      </c>
    </row>
    <row r="4416" spans="1:2" x14ac:dyDescent="0.25">
      <c r="A4416" s="7">
        <v>59</v>
      </c>
      <c r="B4416" s="7">
        <v>47.93</v>
      </c>
    </row>
    <row r="4417" spans="1:2" x14ac:dyDescent="0.25">
      <c r="A4417" s="3">
        <v>119</v>
      </c>
      <c r="B4417" s="3">
        <v>30.93</v>
      </c>
    </row>
    <row r="4418" spans="1:2" x14ac:dyDescent="0.25">
      <c r="A4418" s="7">
        <v>11</v>
      </c>
      <c r="B4418" s="7">
        <v>56.56</v>
      </c>
    </row>
    <row r="4419" spans="1:2" x14ac:dyDescent="0.25">
      <c r="A4419" s="3">
        <v>48</v>
      </c>
      <c r="B4419" s="3">
        <v>57.25</v>
      </c>
    </row>
    <row r="4420" spans="1:2" x14ac:dyDescent="0.25">
      <c r="A4420" s="7">
        <v>106</v>
      </c>
      <c r="B4420" s="7">
        <v>29.67</v>
      </c>
    </row>
    <row r="4421" spans="1:2" x14ac:dyDescent="0.25">
      <c r="A4421" s="3">
        <v>74</v>
      </c>
      <c r="B4421" s="3">
        <v>19.68</v>
      </c>
    </row>
    <row r="4422" spans="1:2" x14ac:dyDescent="0.25">
      <c r="A4422" s="7">
        <v>78</v>
      </c>
      <c r="B4422" s="7">
        <v>34.270000000000003</v>
      </c>
    </row>
    <row r="4423" spans="1:2" x14ac:dyDescent="0.25">
      <c r="A4423" s="3">
        <v>89</v>
      </c>
      <c r="B4423" s="3">
        <v>3.18</v>
      </c>
    </row>
    <row r="4424" spans="1:2" x14ac:dyDescent="0.25">
      <c r="A4424" s="7">
        <v>39</v>
      </c>
      <c r="B4424" s="7">
        <v>44.7</v>
      </c>
    </row>
    <row r="4425" spans="1:2" x14ac:dyDescent="0.25">
      <c r="A4425" s="3">
        <v>73</v>
      </c>
      <c r="B4425" s="3">
        <v>42.35</v>
      </c>
    </row>
    <row r="4426" spans="1:2" x14ac:dyDescent="0.25">
      <c r="A4426" s="7">
        <v>56</v>
      </c>
      <c r="B4426" s="7">
        <v>47.58</v>
      </c>
    </row>
    <row r="4427" spans="1:2" x14ac:dyDescent="0.25">
      <c r="A4427" s="3">
        <v>35</v>
      </c>
      <c r="B4427" s="3">
        <v>46.99</v>
      </c>
    </row>
    <row r="4428" spans="1:2" x14ac:dyDescent="0.25">
      <c r="A4428" s="7">
        <v>46</v>
      </c>
      <c r="B4428" s="7">
        <v>26.06</v>
      </c>
    </row>
    <row r="4429" spans="1:2" x14ac:dyDescent="0.25">
      <c r="A4429" s="3">
        <v>24</v>
      </c>
      <c r="B4429" s="3">
        <v>39.01</v>
      </c>
    </row>
    <row r="4430" spans="1:2" x14ac:dyDescent="0.25">
      <c r="A4430" s="7">
        <v>55</v>
      </c>
      <c r="B4430" s="7">
        <v>50.07</v>
      </c>
    </row>
    <row r="4431" spans="1:2" x14ac:dyDescent="0.25">
      <c r="A4431" s="3">
        <v>18</v>
      </c>
      <c r="B4431" s="3">
        <v>18.579999999999998</v>
      </c>
    </row>
    <row r="4432" spans="1:2" x14ac:dyDescent="0.25">
      <c r="A4432" s="7">
        <v>22</v>
      </c>
      <c r="B4432" s="7">
        <v>10.71</v>
      </c>
    </row>
    <row r="4433" spans="1:2" x14ac:dyDescent="0.25">
      <c r="A4433" s="3">
        <v>57</v>
      </c>
      <c r="B4433" s="3">
        <v>49.27</v>
      </c>
    </row>
    <row r="4434" spans="1:2" x14ac:dyDescent="0.25">
      <c r="A4434" s="7">
        <v>34</v>
      </c>
      <c r="B4434" s="7">
        <v>43.33</v>
      </c>
    </row>
    <row r="4435" spans="1:2" x14ac:dyDescent="0.25">
      <c r="A4435" s="3">
        <v>76</v>
      </c>
      <c r="B4435" s="3">
        <v>55.04</v>
      </c>
    </row>
    <row r="4436" spans="1:2" x14ac:dyDescent="0.25">
      <c r="A4436" s="7">
        <v>19</v>
      </c>
      <c r="B4436" s="7">
        <v>24.95</v>
      </c>
    </row>
    <row r="4437" spans="1:2" x14ac:dyDescent="0.25">
      <c r="A4437" s="3">
        <v>31</v>
      </c>
      <c r="B4437" s="3">
        <v>11.95</v>
      </c>
    </row>
    <row r="4438" spans="1:2" x14ac:dyDescent="0.25">
      <c r="A4438" s="7">
        <v>54</v>
      </c>
      <c r="B4438" s="7">
        <v>16.7</v>
      </c>
    </row>
    <row r="4439" spans="1:2" x14ac:dyDescent="0.25">
      <c r="A4439" s="3">
        <v>60</v>
      </c>
      <c r="B4439" s="3">
        <v>58.89</v>
      </c>
    </row>
    <row r="4440" spans="1:2" x14ac:dyDescent="0.25">
      <c r="A4440" s="7">
        <v>56</v>
      </c>
      <c r="B4440" s="7">
        <v>25.5</v>
      </c>
    </row>
    <row r="4441" spans="1:2" x14ac:dyDescent="0.25">
      <c r="A4441" s="3">
        <v>43</v>
      </c>
      <c r="B4441" s="3">
        <v>3.64</v>
      </c>
    </row>
    <row r="4442" spans="1:2" x14ac:dyDescent="0.25">
      <c r="A4442" s="7">
        <v>36</v>
      </c>
      <c r="B4442" s="7">
        <v>51.77</v>
      </c>
    </row>
    <row r="4443" spans="1:2" x14ac:dyDescent="0.25">
      <c r="A4443" s="3">
        <v>85</v>
      </c>
      <c r="B4443" s="3">
        <v>46.11</v>
      </c>
    </row>
    <row r="4444" spans="1:2" x14ac:dyDescent="0.25">
      <c r="A4444" s="7">
        <v>107</v>
      </c>
      <c r="B4444" s="7">
        <v>46.48</v>
      </c>
    </row>
    <row r="4445" spans="1:2" x14ac:dyDescent="0.25">
      <c r="A4445" s="3">
        <v>93</v>
      </c>
      <c r="B4445" s="3">
        <v>21.75</v>
      </c>
    </row>
    <row r="4446" spans="1:2" x14ac:dyDescent="0.25">
      <c r="A4446" s="7">
        <v>24</v>
      </c>
      <c r="B4446" s="7">
        <v>21.48</v>
      </c>
    </row>
    <row r="4447" spans="1:2" x14ac:dyDescent="0.25">
      <c r="A4447" s="3">
        <v>33</v>
      </c>
      <c r="B4447" s="3">
        <v>51.2</v>
      </c>
    </row>
    <row r="4448" spans="1:2" x14ac:dyDescent="0.25">
      <c r="A4448" s="7">
        <v>10</v>
      </c>
      <c r="B4448" s="7">
        <v>29.1</v>
      </c>
    </row>
    <row r="4449" spans="1:2" x14ac:dyDescent="0.25">
      <c r="A4449" s="3">
        <v>38</v>
      </c>
      <c r="B4449" s="3">
        <v>49.88</v>
      </c>
    </row>
    <row r="4450" spans="1:2" x14ac:dyDescent="0.25">
      <c r="A4450" s="7">
        <v>49</v>
      </c>
      <c r="B4450" s="7">
        <v>7.22</v>
      </c>
    </row>
    <row r="4451" spans="1:2" x14ac:dyDescent="0.25">
      <c r="A4451" s="3">
        <v>81</v>
      </c>
      <c r="B4451" s="3">
        <v>7.18</v>
      </c>
    </row>
    <row r="4452" spans="1:2" x14ac:dyDescent="0.25">
      <c r="A4452" s="7">
        <v>49</v>
      </c>
      <c r="B4452" s="7">
        <v>8.06</v>
      </c>
    </row>
    <row r="4453" spans="1:2" x14ac:dyDescent="0.25">
      <c r="A4453" s="3">
        <v>21</v>
      </c>
      <c r="B4453" s="3">
        <v>47.71</v>
      </c>
    </row>
    <row r="4454" spans="1:2" x14ac:dyDescent="0.25">
      <c r="A4454" s="7">
        <v>105</v>
      </c>
      <c r="B4454" s="7">
        <v>49.55</v>
      </c>
    </row>
    <row r="4455" spans="1:2" x14ac:dyDescent="0.25">
      <c r="A4455" s="3">
        <v>69</v>
      </c>
      <c r="B4455" s="3">
        <v>28.82</v>
      </c>
    </row>
    <row r="4456" spans="1:2" x14ac:dyDescent="0.25">
      <c r="A4456" s="7">
        <v>99</v>
      </c>
      <c r="B4456" s="7">
        <v>27.07</v>
      </c>
    </row>
    <row r="4457" spans="1:2" x14ac:dyDescent="0.25">
      <c r="A4457" s="3">
        <v>55</v>
      </c>
      <c r="B4457" s="3">
        <v>42.79</v>
      </c>
    </row>
    <row r="4458" spans="1:2" x14ac:dyDescent="0.25">
      <c r="A4458" s="7">
        <v>79</v>
      </c>
      <c r="B4458" s="7">
        <v>12.9</v>
      </c>
    </row>
    <row r="4459" spans="1:2" x14ac:dyDescent="0.25">
      <c r="A4459" s="3">
        <v>101</v>
      </c>
      <c r="B4459" s="3">
        <v>7.32</v>
      </c>
    </row>
    <row r="4460" spans="1:2" x14ac:dyDescent="0.25">
      <c r="A4460" s="7">
        <v>63</v>
      </c>
      <c r="B4460" s="7">
        <v>38.67</v>
      </c>
    </row>
    <row r="4461" spans="1:2" x14ac:dyDescent="0.25">
      <c r="A4461" s="3">
        <v>34</v>
      </c>
      <c r="B4461" s="3">
        <v>59.42</v>
      </c>
    </row>
    <row r="4462" spans="1:2" x14ac:dyDescent="0.25">
      <c r="A4462" s="7">
        <v>19</v>
      </c>
      <c r="B4462" s="7">
        <v>38.11</v>
      </c>
    </row>
    <row r="4463" spans="1:2" x14ac:dyDescent="0.25">
      <c r="A4463" s="3">
        <v>11</v>
      </c>
      <c r="B4463" s="3">
        <v>31.56</v>
      </c>
    </row>
    <row r="4464" spans="1:2" x14ac:dyDescent="0.25">
      <c r="A4464" s="7">
        <v>29</v>
      </c>
      <c r="B4464" s="7">
        <v>27.47</v>
      </c>
    </row>
    <row r="4465" spans="1:2" x14ac:dyDescent="0.25">
      <c r="A4465" s="3">
        <v>119</v>
      </c>
      <c r="B4465" s="3">
        <v>13.66</v>
      </c>
    </row>
    <row r="4466" spans="1:2" x14ac:dyDescent="0.25">
      <c r="A4466" s="7">
        <v>63</v>
      </c>
      <c r="B4466" s="7">
        <v>55.86</v>
      </c>
    </row>
    <row r="4467" spans="1:2" x14ac:dyDescent="0.25">
      <c r="A4467" s="3">
        <v>72</v>
      </c>
      <c r="B4467" s="3">
        <v>40.39</v>
      </c>
    </row>
    <row r="4468" spans="1:2" x14ac:dyDescent="0.25">
      <c r="A4468" s="7">
        <v>29</v>
      </c>
      <c r="B4468" s="7">
        <v>50.98</v>
      </c>
    </row>
    <row r="4469" spans="1:2" x14ac:dyDescent="0.25">
      <c r="A4469" s="3">
        <v>99</v>
      </c>
      <c r="B4469" s="3">
        <v>6.5</v>
      </c>
    </row>
    <row r="4470" spans="1:2" x14ac:dyDescent="0.25">
      <c r="A4470" s="7">
        <v>45</v>
      </c>
      <c r="B4470" s="7">
        <v>10.65</v>
      </c>
    </row>
    <row r="4471" spans="1:2" x14ac:dyDescent="0.25">
      <c r="A4471" s="3">
        <v>27</v>
      </c>
      <c r="B4471" s="3">
        <v>56.44</v>
      </c>
    </row>
    <row r="4472" spans="1:2" x14ac:dyDescent="0.25">
      <c r="A4472" s="7">
        <v>98</v>
      </c>
      <c r="B4472" s="7">
        <v>56.92</v>
      </c>
    </row>
    <row r="4473" spans="1:2" x14ac:dyDescent="0.25">
      <c r="A4473" s="3">
        <v>19</v>
      </c>
      <c r="B4473" s="3">
        <v>7.35</v>
      </c>
    </row>
    <row r="4474" spans="1:2" x14ac:dyDescent="0.25">
      <c r="A4474" s="7">
        <v>77</v>
      </c>
      <c r="B4474" s="7">
        <v>4.62</v>
      </c>
    </row>
    <row r="4475" spans="1:2" x14ac:dyDescent="0.25">
      <c r="A4475" s="3">
        <v>24</v>
      </c>
      <c r="B4475" s="3">
        <v>23.59</v>
      </c>
    </row>
    <row r="4476" spans="1:2" x14ac:dyDescent="0.25">
      <c r="A4476" s="7">
        <v>89</v>
      </c>
      <c r="B4476" s="7">
        <v>4.03</v>
      </c>
    </row>
    <row r="4477" spans="1:2" x14ac:dyDescent="0.25">
      <c r="A4477" s="3">
        <v>42</v>
      </c>
      <c r="B4477" s="3">
        <v>24.95</v>
      </c>
    </row>
    <row r="4478" spans="1:2" x14ac:dyDescent="0.25">
      <c r="A4478" s="7">
        <v>84</v>
      </c>
      <c r="B4478" s="7">
        <v>53.82</v>
      </c>
    </row>
    <row r="4479" spans="1:2" x14ac:dyDescent="0.25">
      <c r="A4479" s="3">
        <v>14</v>
      </c>
      <c r="B4479" s="3">
        <v>40.39</v>
      </c>
    </row>
    <row r="4480" spans="1:2" x14ac:dyDescent="0.25">
      <c r="A4480" s="7">
        <v>103</v>
      </c>
      <c r="B4480" s="7">
        <v>48.11</v>
      </c>
    </row>
    <row r="4481" spans="1:2" x14ac:dyDescent="0.25">
      <c r="A4481" s="3">
        <v>114</v>
      </c>
      <c r="B4481" s="3">
        <v>46.72</v>
      </c>
    </row>
    <row r="4482" spans="1:2" x14ac:dyDescent="0.25">
      <c r="A4482" s="7">
        <v>30</v>
      </c>
      <c r="B4482" s="7">
        <v>46.48</v>
      </c>
    </row>
    <row r="4483" spans="1:2" x14ac:dyDescent="0.25">
      <c r="A4483" s="3">
        <v>71</v>
      </c>
      <c r="B4483" s="3">
        <v>29.1</v>
      </c>
    </row>
    <row r="4484" spans="1:2" x14ac:dyDescent="0.25">
      <c r="A4484" s="7">
        <v>112</v>
      </c>
      <c r="B4484" s="7">
        <v>49.39</v>
      </c>
    </row>
    <row r="4485" spans="1:2" x14ac:dyDescent="0.25">
      <c r="A4485" s="3">
        <v>40</v>
      </c>
      <c r="B4485" s="3">
        <v>46.7</v>
      </c>
    </row>
    <row r="4486" spans="1:2" x14ac:dyDescent="0.25">
      <c r="A4486" s="7">
        <v>107</v>
      </c>
      <c r="B4486" s="7">
        <v>15.53</v>
      </c>
    </row>
    <row r="4487" spans="1:2" x14ac:dyDescent="0.25">
      <c r="A4487" s="3">
        <v>72</v>
      </c>
      <c r="B4487" s="3">
        <v>10.34</v>
      </c>
    </row>
    <row r="4488" spans="1:2" x14ac:dyDescent="0.25">
      <c r="A4488" s="7">
        <v>11</v>
      </c>
      <c r="B4488" s="7">
        <v>3.65</v>
      </c>
    </row>
    <row r="4489" spans="1:2" x14ac:dyDescent="0.25">
      <c r="A4489" s="3">
        <v>31</v>
      </c>
      <c r="B4489" s="3">
        <v>15.02</v>
      </c>
    </row>
    <row r="4490" spans="1:2" x14ac:dyDescent="0.25">
      <c r="A4490" s="7">
        <v>95</v>
      </c>
      <c r="B4490" s="7">
        <v>28.48</v>
      </c>
    </row>
    <row r="4491" spans="1:2" x14ac:dyDescent="0.25">
      <c r="A4491" s="3">
        <v>116</v>
      </c>
      <c r="B4491" s="3">
        <v>11.26</v>
      </c>
    </row>
    <row r="4492" spans="1:2" x14ac:dyDescent="0.25">
      <c r="A4492" s="7">
        <v>17</v>
      </c>
      <c r="B4492" s="7">
        <v>23.75</v>
      </c>
    </row>
    <row r="4493" spans="1:2" x14ac:dyDescent="0.25">
      <c r="A4493" s="3">
        <v>97</v>
      </c>
      <c r="B4493" s="3">
        <v>18.78</v>
      </c>
    </row>
    <row r="4494" spans="1:2" x14ac:dyDescent="0.25">
      <c r="A4494" s="7">
        <v>45</v>
      </c>
      <c r="B4494" s="7">
        <v>32.35</v>
      </c>
    </row>
    <row r="4495" spans="1:2" x14ac:dyDescent="0.25">
      <c r="A4495" s="3">
        <v>72</v>
      </c>
      <c r="B4495" s="3">
        <v>58.83</v>
      </c>
    </row>
    <row r="4496" spans="1:2" x14ac:dyDescent="0.25">
      <c r="A4496" s="7">
        <v>105</v>
      </c>
      <c r="B4496" s="7">
        <v>29.63</v>
      </c>
    </row>
    <row r="4497" spans="1:2" x14ac:dyDescent="0.25">
      <c r="A4497" s="3">
        <v>48</v>
      </c>
      <c r="B4497" s="3">
        <v>44.44</v>
      </c>
    </row>
    <row r="4498" spans="1:2" x14ac:dyDescent="0.25">
      <c r="A4498" s="7">
        <v>44</v>
      </c>
      <c r="B4498" s="7">
        <v>17.55</v>
      </c>
    </row>
    <row r="4499" spans="1:2" x14ac:dyDescent="0.25">
      <c r="A4499" s="3">
        <v>64</v>
      </c>
      <c r="B4499" s="3">
        <v>42.97</v>
      </c>
    </row>
    <row r="4500" spans="1:2" x14ac:dyDescent="0.25">
      <c r="A4500" s="7">
        <v>24</v>
      </c>
      <c r="B4500" s="7">
        <v>27.84</v>
      </c>
    </row>
    <row r="4501" spans="1:2" x14ac:dyDescent="0.25">
      <c r="A4501" s="3">
        <v>101</v>
      </c>
      <c r="B4501" s="3">
        <v>23.36</v>
      </c>
    </row>
    <row r="4502" spans="1:2" x14ac:dyDescent="0.25">
      <c r="A4502" s="7">
        <v>10</v>
      </c>
      <c r="B4502" s="7">
        <v>37.5</v>
      </c>
    </row>
    <row r="4503" spans="1:2" x14ac:dyDescent="0.25">
      <c r="A4503" s="3">
        <v>114</v>
      </c>
      <c r="B4503" s="3">
        <v>40.08</v>
      </c>
    </row>
    <row r="4504" spans="1:2" x14ac:dyDescent="0.25">
      <c r="A4504" s="7">
        <v>26</v>
      </c>
      <c r="B4504" s="7">
        <v>41.95</v>
      </c>
    </row>
    <row r="4505" spans="1:2" x14ac:dyDescent="0.25">
      <c r="A4505" s="3">
        <v>32</v>
      </c>
      <c r="B4505" s="3">
        <v>9.83</v>
      </c>
    </row>
    <row r="4506" spans="1:2" x14ac:dyDescent="0.25">
      <c r="A4506" s="7">
        <v>85</v>
      </c>
      <c r="B4506" s="7">
        <v>56.57</v>
      </c>
    </row>
    <row r="4507" spans="1:2" x14ac:dyDescent="0.25">
      <c r="A4507" s="3">
        <v>20</v>
      </c>
      <c r="B4507" s="3">
        <v>23.13</v>
      </c>
    </row>
    <row r="4508" spans="1:2" x14ac:dyDescent="0.25">
      <c r="A4508" s="7">
        <v>10</v>
      </c>
      <c r="B4508" s="7">
        <v>21.33</v>
      </c>
    </row>
    <row r="4509" spans="1:2" x14ac:dyDescent="0.25">
      <c r="A4509" s="3">
        <v>49</v>
      </c>
      <c r="B4509" s="3">
        <v>39.770000000000003</v>
      </c>
    </row>
    <row r="4510" spans="1:2" x14ac:dyDescent="0.25">
      <c r="A4510" s="7">
        <v>97</v>
      </c>
      <c r="B4510" s="7">
        <v>52.87</v>
      </c>
    </row>
    <row r="4511" spans="1:2" x14ac:dyDescent="0.25">
      <c r="A4511" s="3">
        <v>33</v>
      </c>
      <c r="B4511" s="3">
        <v>9.08</v>
      </c>
    </row>
    <row r="4512" spans="1:2" x14ac:dyDescent="0.25">
      <c r="A4512" s="7">
        <v>99</v>
      </c>
      <c r="B4512" s="7">
        <v>26.13</v>
      </c>
    </row>
    <row r="4513" spans="1:2" x14ac:dyDescent="0.25">
      <c r="A4513" s="3">
        <v>76</v>
      </c>
      <c r="B4513" s="3">
        <v>32.72</v>
      </c>
    </row>
    <row r="4514" spans="1:2" x14ac:dyDescent="0.25">
      <c r="A4514" s="7">
        <v>97</v>
      </c>
      <c r="B4514" s="7">
        <v>26.91</v>
      </c>
    </row>
    <row r="4515" spans="1:2" x14ac:dyDescent="0.25">
      <c r="A4515" s="3">
        <v>34</v>
      </c>
      <c r="B4515" s="3">
        <v>30.37</v>
      </c>
    </row>
    <row r="4516" spans="1:2" x14ac:dyDescent="0.25">
      <c r="A4516" s="7">
        <v>71</v>
      </c>
      <c r="B4516" s="7">
        <v>14.06</v>
      </c>
    </row>
    <row r="4517" spans="1:2" x14ac:dyDescent="0.25">
      <c r="A4517" s="3">
        <v>66</v>
      </c>
      <c r="B4517" s="3">
        <v>56.51</v>
      </c>
    </row>
    <row r="4518" spans="1:2" x14ac:dyDescent="0.25">
      <c r="A4518" s="7">
        <v>26</v>
      </c>
      <c r="B4518" s="7">
        <v>59.62</v>
      </c>
    </row>
    <row r="4519" spans="1:2" x14ac:dyDescent="0.25">
      <c r="A4519" s="3">
        <v>112</v>
      </c>
      <c r="B4519" s="3">
        <v>11.89</v>
      </c>
    </row>
    <row r="4520" spans="1:2" x14ac:dyDescent="0.25">
      <c r="A4520" s="7">
        <v>25</v>
      </c>
      <c r="B4520" s="7">
        <v>25.48</v>
      </c>
    </row>
    <row r="4521" spans="1:2" x14ac:dyDescent="0.25">
      <c r="A4521" s="3">
        <v>41</v>
      </c>
      <c r="B4521" s="3">
        <v>51.75</v>
      </c>
    </row>
    <row r="4522" spans="1:2" x14ac:dyDescent="0.25">
      <c r="A4522" s="7">
        <v>16</v>
      </c>
      <c r="B4522" s="7">
        <v>3.01</v>
      </c>
    </row>
    <row r="4523" spans="1:2" x14ac:dyDescent="0.25">
      <c r="A4523" s="3">
        <v>40</v>
      </c>
      <c r="B4523" s="3">
        <v>46.28</v>
      </c>
    </row>
    <row r="4524" spans="1:2" x14ac:dyDescent="0.25">
      <c r="A4524" s="7">
        <v>47</v>
      </c>
      <c r="B4524" s="7">
        <v>21.89</v>
      </c>
    </row>
    <row r="4525" spans="1:2" x14ac:dyDescent="0.25">
      <c r="A4525" s="3">
        <v>70</v>
      </c>
      <c r="B4525" s="3">
        <v>19.510000000000002</v>
      </c>
    </row>
    <row r="4526" spans="1:2" x14ac:dyDescent="0.25">
      <c r="A4526" s="7">
        <v>34</v>
      </c>
      <c r="B4526" s="7">
        <v>5.4</v>
      </c>
    </row>
    <row r="4527" spans="1:2" x14ac:dyDescent="0.25">
      <c r="A4527" s="3">
        <v>91</v>
      </c>
      <c r="B4527" s="3">
        <v>28.99</v>
      </c>
    </row>
    <row r="4528" spans="1:2" x14ac:dyDescent="0.25">
      <c r="A4528" s="7">
        <v>112</v>
      </c>
      <c r="B4528" s="7">
        <v>25.06</v>
      </c>
    </row>
    <row r="4529" spans="1:2" x14ac:dyDescent="0.25">
      <c r="A4529" s="3">
        <v>64</v>
      </c>
      <c r="B4529" s="3">
        <v>30.24</v>
      </c>
    </row>
    <row r="4530" spans="1:2" x14ac:dyDescent="0.25">
      <c r="A4530" s="7">
        <v>86</v>
      </c>
      <c r="B4530" s="7">
        <v>59.65</v>
      </c>
    </row>
    <row r="4531" spans="1:2" x14ac:dyDescent="0.25">
      <c r="A4531" s="3">
        <v>74</v>
      </c>
      <c r="B4531" s="3">
        <v>39.409999999999997</v>
      </c>
    </row>
    <row r="4532" spans="1:2" x14ac:dyDescent="0.25">
      <c r="A4532" s="7">
        <v>55</v>
      </c>
      <c r="B4532" s="7">
        <v>58.55</v>
      </c>
    </row>
    <row r="4533" spans="1:2" x14ac:dyDescent="0.25">
      <c r="A4533" s="3">
        <v>81</v>
      </c>
      <c r="B4533" s="3">
        <v>53.76</v>
      </c>
    </row>
    <row r="4534" spans="1:2" x14ac:dyDescent="0.25">
      <c r="A4534" s="7">
        <v>55</v>
      </c>
      <c r="B4534" s="7">
        <v>6.02</v>
      </c>
    </row>
    <row r="4535" spans="1:2" x14ac:dyDescent="0.25">
      <c r="A4535" s="3">
        <v>49</v>
      </c>
      <c r="B4535" s="3">
        <v>32.82</v>
      </c>
    </row>
    <row r="4536" spans="1:2" x14ac:dyDescent="0.25">
      <c r="A4536" s="7">
        <v>112</v>
      </c>
      <c r="B4536" s="7">
        <v>33.56</v>
      </c>
    </row>
    <row r="4537" spans="1:2" x14ac:dyDescent="0.25">
      <c r="A4537" s="3">
        <v>101</v>
      </c>
      <c r="B4537" s="3">
        <v>12.67</v>
      </c>
    </row>
    <row r="4538" spans="1:2" x14ac:dyDescent="0.25">
      <c r="A4538" s="7">
        <v>12</v>
      </c>
      <c r="B4538" s="7">
        <v>58.67</v>
      </c>
    </row>
    <row r="4539" spans="1:2" x14ac:dyDescent="0.25">
      <c r="A4539" s="3">
        <v>116</v>
      </c>
      <c r="B4539" s="3">
        <v>42.22</v>
      </c>
    </row>
    <row r="4540" spans="1:2" x14ac:dyDescent="0.25">
      <c r="A4540" s="7">
        <v>70</v>
      </c>
      <c r="B4540" s="7">
        <v>19.79</v>
      </c>
    </row>
    <row r="4541" spans="1:2" x14ac:dyDescent="0.25">
      <c r="A4541" s="3">
        <v>87</v>
      </c>
      <c r="B4541" s="3">
        <v>32.020000000000003</v>
      </c>
    </row>
    <row r="4542" spans="1:2" x14ac:dyDescent="0.25">
      <c r="A4542" s="7">
        <v>19</v>
      </c>
      <c r="B4542" s="7">
        <v>32.549999999999997</v>
      </c>
    </row>
    <row r="4543" spans="1:2" x14ac:dyDescent="0.25">
      <c r="A4543" s="3">
        <v>57</v>
      </c>
      <c r="B4543" s="3">
        <v>10.02</v>
      </c>
    </row>
    <row r="4544" spans="1:2" x14ac:dyDescent="0.25">
      <c r="A4544" s="7">
        <v>89</v>
      </c>
      <c r="B4544" s="7">
        <v>43.5</v>
      </c>
    </row>
    <row r="4545" spans="1:2" x14ac:dyDescent="0.25">
      <c r="A4545" s="3">
        <v>62</v>
      </c>
      <c r="B4545" s="3">
        <v>33.25</v>
      </c>
    </row>
    <row r="4546" spans="1:2" x14ac:dyDescent="0.25">
      <c r="A4546" s="7">
        <v>51</v>
      </c>
      <c r="B4546" s="7">
        <v>22.13</v>
      </c>
    </row>
    <row r="4547" spans="1:2" x14ac:dyDescent="0.25">
      <c r="A4547" s="3">
        <v>59</v>
      </c>
      <c r="B4547" s="3">
        <v>40.9</v>
      </c>
    </row>
    <row r="4548" spans="1:2" x14ac:dyDescent="0.25">
      <c r="A4548" s="7">
        <v>98</v>
      </c>
      <c r="B4548" s="7">
        <v>32.07</v>
      </c>
    </row>
    <row r="4549" spans="1:2" x14ac:dyDescent="0.25">
      <c r="A4549" s="3">
        <v>28</v>
      </c>
      <c r="B4549" s="3">
        <v>55.05</v>
      </c>
    </row>
    <row r="4550" spans="1:2" x14ac:dyDescent="0.25">
      <c r="A4550" s="7">
        <v>16</v>
      </c>
      <c r="B4550" s="7">
        <v>50.23</v>
      </c>
    </row>
    <row r="4551" spans="1:2" x14ac:dyDescent="0.25">
      <c r="A4551" s="3">
        <v>74</v>
      </c>
      <c r="B4551" s="3">
        <v>12.24</v>
      </c>
    </row>
    <row r="4552" spans="1:2" x14ac:dyDescent="0.25">
      <c r="A4552" s="7">
        <v>37</v>
      </c>
      <c r="B4552" s="7">
        <v>44.45</v>
      </c>
    </row>
    <row r="4553" spans="1:2" x14ac:dyDescent="0.25">
      <c r="A4553" s="3">
        <v>83</v>
      </c>
      <c r="B4553" s="3">
        <v>48.76</v>
      </c>
    </row>
    <row r="4554" spans="1:2" x14ac:dyDescent="0.25">
      <c r="A4554" s="7">
        <v>51</v>
      </c>
      <c r="B4554" s="7">
        <v>55.14</v>
      </c>
    </row>
    <row r="4555" spans="1:2" x14ac:dyDescent="0.25">
      <c r="A4555" s="3">
        <v>70</v>
      </c>
      <c r="B4555" s="3">
        <v>38.78</v>
      </c>
    </row>
    <row r="4556" spans="1:2" x14ac:dyDescent="0.25">
      <c r="A4556" s="7">
        <v>47</v>
      </c>
      <c r="B4556" s="7">
        <v>41.68</v>
      </c>
    </row>
    <row r="4557" spans="1:2" x14ac:dyDescent="0.25">
      <c r="A4557" s="3">
        <v>39</v>
      </c>
      <c r="B4557" s="3">
        <v>27.13</v>
      </c>
    </row>
    <row r="4558" spans="1:2" x14ac:dyDescent="0.25">
      <c r="A4558" s="7">
        <v>52</v>
      </c>
      <c r="B4558" s="7">
        <v>37.64</v>
      </c>
    </row>
    <row r="4559" spans="1:2" x14ac:dyDescent="0.25">
      <c r="A4559" s="3">
        <v>100</v>
      </c>
      <c r="B4559" s="3">
        <v>32.93</v>
      </c>
    </row>
    <row r="4560" spans="1:2" x14ac:dyDescent="0.25">
      <c r="A4560" s="7">
        <v>113</v>
      </c>
      <c r="B4560" s="7">
        <v>43.84</v>
      </c>
    </row>
    <row r="4561" spans="1:2" x14ac:dyDescent="0.25">
      <c r="A4561" s="3">
        <v>94</v>
      </c>
      <c r="B4561" s="3">
        <v>35.32</v>
      </c>
    </row>
    <row r="4562" spans="1:2" x14ac:dyDescent="0.25">
      <c r="A4562" s="7">
        <v>77</v>
      </c>
      <c r="B4562" s="7">
        <v>23.69</v>
      </c>
    </row>
    <row r="4563" spans="1:2" x14ac:dyDescent="0.25">
      <c r="A4563" s="3">
        <v>17</v>
      </c>
      <c r="B4563" s="3">
        <v>31.51</v>
      </c>
    </row>
    <row r="4564" spans="1:2" x14ac:dyDescent="0.25">
      <c r="A4564" s="7">
        <v>98</v>
      </c>
      <c r="B4564" s="7">
        <v>26.55</v>
      </c>
    </row>
    <row r="4565" spans="1:2" x14ac:dyDescent="0.25">
      <c r="A4565" s="3">
        <v>115</v>
      </c>
      <c r="B4565" s="3">
        <v>44.36</v>
      </c>
    </row>
    <row r="4566" spans="1:2" x14ac:dyDescent="0.25">
      <c r="A4566" s="7">
        <v>85</v>
      </c>
      <c r="B4566" s="7">
        <v>52.56</v>
      </c>
    </row>
    <row r="4567" spans="1:2" x14ac:dyDescent="0.25">
      <c r="A4567" s="3">
        <v>99</v>
      </c>
      <c r="B4567" s="3">
        <v>51.08</v>
      </c>
    </row>
    <row r="4568" spans="1:2" x14ac:dyDescent="0.25">
      <c r="A4568" s="7">
        <v>76</v>
      </c>
      <c r="B4568" s="7">
        <v>44.52</v>
      </c>
    </row>
    <row r="4569" spans="1:2" x14ac:dyDescent="0.25">
      <c r="A4569" s="3">
        <v>82</v>
      </c>
      <c r="B4569" s="3">
        <v>57.98</v>
      </c>
    </row>
    <row r="4570" spans="1:2" x14ac:dyDescent="0.25">
      <c r="A4570" s="7">
        <v>48</v>
      </c>
      <c r="B4570" s="7">
        <v>19.21</v>
      </c>
    </row>
    <row r="4571" spans="1:2" x14ac:dyDescent="0.25">
      <c r="A4571" s="3">
        <v>71</v>
      </c>
      <c r="B4571" s="3">
        <v>16.829999999999998</v>
      </c>
    </row>
    <row r="4572" spans="1:2" x14ac:dyDescent="0.25">
      <c r="A4572" s="7">
        <v>12</v>
      </c>
      <c r="B4572" s="7">
        <v>43.32</v>
      </c>
    </row>
    <row r="4573" spans="1:2" x14ac:dyDescent="0.25">
      <c r="A4573" s="3">
        <v>86</v>
      </c>
      <c r="B4573" s="3">
        <v>37.94</v>
      </c>
    </row>
    <row r="4574" spans="1:2" x14ac:dyDescent="0.25">
      <c r="A4574" s="7">
        <v>80</v>
      </c>
      <c r="B4574" s="7">
        <v>8.23</v>
      </c>
    </row>
    <row r="4575" spans="1:2" x14ac:dyDescent="0.25">
      <c r="A4575" s="3">
        <v>29</v>
      </c>
      <c r="B4575" s="3">
        <v>6.23</v>
      </c>
    </row>
    <row r="4576" spans="1:2" x14ac:dyDescent="0.25">
      <c r="A4576" s="7">
        <v>19</v>
      </c>
      <c r="B4576" s="7">
        <v>31.97</v>
      </c>
    </row>
    <row r="4577" spans="1:2" x14ac:dyDescent="0.25">
      <c r="A4577" s="3">
        <v>41</v>
      </c>
      <c r="B4577" s="3">
        <v>23.87</v>
      </c>
    </row>
    <row r="4578" spans="1:2" x14ac:dyDescent="0.25">
      <c r="A4578" s="7">
        <v>90</v>
      </c>
      <c r="B4578" s="7">
        <v>43.17</v>
      </c>
    </row>
    <row r="4579" spans="1:2" x14ac:dyDescent="0.25">
      <c r="A4579" s="3">
        <v>31</v>
      </c>
      <c r="B4579" s="3">
        <v>52.32</v>
      </c>
    </row>
    <row r="4580" spans="1:2" x14ac:dyDescent="0.25">
      <c r="A4580" s="7">
        <v>14</v>
      </c>
      <c r="B4580" s="7">
        <v>42.03</v>
      </c>
    </row>
    <row r="4581" spans="1:2" x14ac:dyDescent="0.25">
      <c r="A4581" s="3">
        <v>105</v>
      </c>
      <c r="B4581" s="3">
        <v>34.630000000000003</v>
      </c>
    </row>
    <row r="4582" spans="1:2" x14ac:dyDescent="0.25">
      <c r="A4582" s="7">
        <v>89</v>
      </c>
      <c r="B4582" s="7">
        <v>20.49</v>
      </c>
    </row>
    <row r="4583" spans="1:2" x14ac:dyDescent="0.25">
      <c r="A4583" s="3">
        <v>110</v>
      </c>
      <c r="B4583" s="3">
        <v>42.12</v>
      </c>
    </row>
    <row r="4584" spans="1:2" x14ac:dyDescent="0.25">
      <c r="A4584" s="7">
        <v>26</v>
      </c>
      <c r="B4584" s="7">
        <v>59.83</v>
      </c>
    </row>
    <row r="4585" spans="1:2" x14ac:dyDescent="0.25">
      <c r="A4585" s="3">
        <v>84</v>
      </c>
      <c r="B4585" s="3">
        <v>54.55</v>
      </c>
    </row>
    <row r="4586" spans="1:2" x14ac:dyDescent="0.25">
      <c r="A4586" s="7">
        <v>78</v>
      </c>
      <c r="B4586" s="7">
        <v>28.62</v>
      </c>
    </row>
    <row r="4587" spans="1:2" x14ac:dyDescent="0.25">
      <c r="A4587" s="3">
        <v>61</v>
      </c>
      <c r="B4587" s="3">
        <v>40.22</v>
      </c>
    </row>
    <row r="4588" spans="1:2" x14ac:dyDescent="0.25">
      <c r="A4588" s="7">
        <v>69</v>
      </c>
      <c r="B4588" s="7">
        <v>33.94</v>
      </c>
    </row>
    <row r="4589" spans="1:2" x14ac:dyDescent="0.25">
      <c r="A4589" s="3">
        <v>31</v>
      </c>
      <c r="B4589" s="3">
        <v>22.55</v>
      </c>
    </row>
    <row r="4590" spans="1:2" x14ac:dyDescent="0.25">
      <c r="A4590" s="7">
        <v>62</v>
      </c>
      <c r="B4590" s="7">
        <v>26</v>
      </c>
    </row>
    <row r="4591" spans="1:2" x14ac:dyDescent="0.25">
      <c r="A4591" s="3">
        <v>22</v>
      </c>
      <c r="B4591" s="3">
        <v>27.56</v>
      </c>
    </row>
    <row r="4592" spans="1:2" x14ac:dyDescent="0.25">
      <c r="A4592" s="7">
        <v>26</v>
      </c>
      <c r="B4592" s="7">
        <v>59.72</v>
      </c>
    </row>
    <row r="4593" spans="1:2" x14ac:dyDescent="0.25">
      <c r="A4593" s="3">
        <v>11</v>
      </c>
      <c r="B4593" s="3">
        <v>45.27</v>
      </c>
    </row>
    <row r="4594" spans="1:2" x14ac:dyDescent="0.25">
      <c r="A4594" s="7">
        <v>20</v>
      </c>
      <c r="B4594" s="7">
        <v>11.71</v>
      </c>
    </row>
    <row r="4595" spans="1:2" x14ac:dyDescent="0.25">
      <c r="A4595" s="3">
        <v>40</v>
      </c>
      <c r="B4595" s="3">
        <v>47.07</v>
      </c>
    </row>
    <row r="4596" spans="1:2" x14ac:dyDescent="0.25">
      <c r="A4596" s="7">
        <v>71</v>
      </c>
      <c r="B4596" s="7">
        <v>17.22</v>
      </c>
    </row>
    <row r="4597" spans="1:2" x14ac:dyDescent="0.25">
      <c r="A4597" s="3">
        <v>13</v>
      </c>
      <c r="B4597" s="3">
        <v>30.44</v>
      </c>
    </row>
    <row r="4598" spans="1:2" x14ac:dyDescent="0.25">
      <c r="A4598" s="7">
        <v>20</v>
      </c>
      <c r="B4598" s="7">
        <v>32.93</v>
      </c>
    </row>
    <row r="4599" spans="1:2" x14ac:dyDescent="0.25">
      <c r="A4599" s="3">
        <v>55</v>
      </c>
      <c r="B4599" s="3">
        <v>43.66</v>
      </c>
    </row>
    <row r="4600" spans="1:2" x14ac:dyDescent="0.25">
      <c r="A4600" s="7">
        <v>91</v>
      </c>
      <c r="B4600" s="7">
        <v>22.07</v>
      </c>
    </row>
    <row r="4601" spans="1:2" x14ac:dyDescent="0.25">
      <c r="A4601" s="3">
        <v>96</v>
      </c>
      <c r="B4601" s="3">
        <v>29.54</v>
      </c>
    </row>
    <row r="4602" spans="1:2" x14ac:dyDescent="0.25">
      <c r="A4602" s="7">
        <v>27</v>
      </c>
      <c r="B4602" s="7">
        <v>48.54</v>
      </c>
    </row>
    <row r="4603" spans="1:2" x14ac:dyDescent="0.25">
      <c r="A4603" s="3">
        <v>56</v>
      </c>
      <c r="B4603" s="3">
        <v>53.36</v>
      </c>
    </row>
    <row r="4604" spans="1:2" x14ac:dyDescent="0.25">
      <c r="A4604" s="7">
        <v>84</v>
      </c>
      <c r="B4604" s="7">
        <v>57.39</v>
      </c>
    </row>
    <row r="4605" spans="1:2" x14ac:dyDescent="0.25">
      <c r="A4605" s="3">
        <v>35</v>
      </c>
      <c r="B4605" s="3">
        <v>29.93</v>
      </c>
    </row>
    <row r="4606" spans="1:2" x14ac:dyDescent="0.25">
      <c r="A4606" s="7">
        <v>88</v>
      </c>
      <c r="B4606" s="7">
        <v>25.72</v>
      </c>
    </row>
    <row r="4607" spans="1:2" x14ac:dyDescent="0.25">
      <c r="A4607" s="3">
        <v>96</v>
      </c>
      <c r="B4607" s="3">
        <v>38.85</v>
      </c>
    </row>
    <row r="4608" spans="1:2" x14ac:dyDescent="0.25">
      <c r="A4608" s="7">
        <v>65</v>
      </c>
      <c r="B4608" s="7">
        <v>53.32</v>
      </c>
    </row>
    <row r="4609" spans="1:2" x14ac:dyDescent="0.25">
      <c r="A4609" s="3">
        <v>77</v>
      </c>
      <c r="B4609" s="3">
        <v>6.38</v>
      </c>
    </row>
    <row r="4610" spans="1:2" x14ac:dyDescent="0.25">
      <c r="A4610" s="7">
        <v>50</v>
      </c>
      <c r="B4610" s="7">
        <v>56.04</v>
      </c>
    </row>
    <row r="4611" spans="1:2" x14ac:dyDescent="0.25">
      <c r="A4611" s="3">
        <v>89</v>
      </c>
      <c r="B4611" s="3">
        <v>8.16</v>
      </c>
    </row>
    <row r="4612" spans="1:2" x14ac:dyDescent="0.25">
      <c r="A4612" s="7">
        <v>51</v>
      </c>
      <c r="B4612" s="7">
        <v>44.55</v>
      </c>
    </row>
    <row r="4613" spans="1:2" x14ac:dyDescent="0.25">
      <c r="A4613" s="3">
        <v>105</v>
      </c>
      <c r="B4613" s="3">
        <v>38.159999999999997</v>
      </c>
    </row>
    <row r="4614" spans="1:2" x14ac:dyDescent="0.25">
      <c r="A4614" s="7">
        <v>60</v>
      </c>
      <c r="B4614" s="7">
        <v>47.13</v>
      </c>
    </row>
    <row r="4615" spans="1:2" x14ac:dyDescent="0.25">
      <c r="A4615" s="3">
        <v>116</v>
      </c>
      <c r="B4615" s="3">
        <v>4.82</v>
      </c>
    </row>
    <row r="4616" spans="1:2" x14ac:dyDescent="0.25">
      <c r="A4616" s="7">
        <v>91</v>
      </c>
      <c r="B4616" s="7">
        <v>58.35</v>
      </c>
    </row>
    <row r="4617" spans="1:2" x14ac:dyDescent="0.25">
      <c r="A4617" s="3">
        <v>48</v>
      </c>
      <c r="B4617" s="3">
        <v>35.76</v>
      </c>
    </row>
    <row r="4618" spans="1:2" x14ac:dyDescent="0.25">
      <c r="A4618" s="7">
        <v>77</v>
      </c>
      <c r="B4618" s="7">
        <v>2.42</v>
      </c>
    </row>
    <row r="4619" spans="1:2" x14ac:dyDescent="0.25">
      <c r="A4619" s="3">
        <v>37</v>
      </c>
      <c r="B4619" s="3">
        <v>23.06</v>
      </c>
    </row>
    <row r="4620" spans="1:2" x14ac:dyDescent="0.25">
      <c r="A4620" s="7">
        <v>104</v>
      </c>
      <c r="B4620" s="7">
        <v>36.479999999999997</v>
      </c>
    </row>
    <row r="4621" spans="1:2" x14ac:dyDescent="0.25">
      <c r="A4621" s="3">
        <v>24</v>
      </c>
      <c r="B4621" s="3">
        <v>12.97</v>
      </c>
    </row>
    <row r="4622" spans="1:2" x14ac:dyDescent="0.25">
      <c r="A4622" s="7">
        <v>49</v>
      </c>
      <c r="B4622" s="7">
        <v>26.55</v>
      </c>
    </row>
    <row r="4623" spans="1:2" x14ac:dyDescent="0.25">
      <c r="A4623" s="3">
        <v>100</v>
      </c>
      <c r="B4623" s="3">
        <v>9.25</v>
      </c>
    </row>
    <row r="4624" spans="1:2" x14ac:dyDescent="0.25">
      <c r="A4624" s="7">
        <v>65</v>
      </c>
      <c r="B4624" s="7">
        <v>32.93</v>
      </c>
    </row>
    <row r="4625" spans="1:2" x14ac:dyDescent="0.25">
      <c r="A4625" s="3">
        <v>41</v>
      </c>
      <c r="B4625" s="3">
        <v>50.29</v>
      </c>
    </row>
    <row r="4626" spans="1:2" x14ac:dyDescent="0.25">
      <c r="A4626" s="7">
        <v>64</v>
      </c>
      <c r="B4626" s="7">
        <v>19.86</v>
      </c>
    </row>
    <row r="4627" spans="1:2" x14ac:dyDescent="0.25">
      <c r="A4627" s="3">
        <v>93</v>
      </c>
      <c r="B4627" s="3">
        <v>37.159999999999997</v>
      </c>
    </row>
    <row r="4628" spans="1:2" x14ac:dyDescent="0.25">
      <c r="A4628" s="7">
        <v>39</v>
      </c>
      <c r="B4628" s="7">
        <v>17.149999999999999</v>
      </c>
    </row>
    <row r="4629" spans="1:2" x14ac:dyDescent="0.25">
      <c r="A4629" s="3">
        <v>59</v>
      </c>
      <c r="B4629" s="3">
        <v>31.56</v>
      </c>
    </row>
    <row r="4630" spans="1:2" x14ac:dyDescent="0.25">
      <c r="A4630" s="7">
        <v>75</v>
      </c>
      <c r="B4630" s="7">
        <v>11.94</v>
      </c>
    </row>
    <row r="4631" spans="1:2" x14ac:dyDescent="0.25">
      <c r="A4631" s="3">
        <v>50</v>
      </c>
      <c r="B4631" s="3">
        <v>14.65</v>
      </c>
    </row>
    <row r="4632" spans="1:2" x14ac:dyDescent="0.25">
      <c r="A4632" s="7">
        <v>39</v>
      </c>
      <c r="B4632" s="7">
        <v>57.08</v>
      </c>
    </row>
    <row r="4633" spans="1:2" x14ac:dyDescent="0.25">
      <c r="A4633" s="3">
        <v>59</v>
      </c>
      <c r="B4633" s="3">
        <v>59.67</v>
      </c>
    </row>
    <row r="4634" spans="1:2" x14ac:dyDescent="0.25">
      <c r="A4634" s="7">
        <v>28</v>
      </c>
      <c r="B4634" s="7">
        <v>59.64</v>
      </c>
    </row>
    <row r="4635" spans="1:2" x14ac:dyDescent="0.25">
      <c r="A4635" s="3">
        <v>59</v>
      </c>
      <c r="B4635" s="3">
        <v>17.649999999999999</v>
      </c>
    </row>
    <row r="4636" spans="1:2" x14ac:dyDescent="0.25">
      <c r="A4636" s="7">
        <v>89</v>
      </c>
      <c r="B4636" s="7">
        <v>50.16</v>
      </c>
    </row>
    <row r="4637" spans="1:2" x14ac:dyDescent="0.25">
      <c r="A4637" s="3">
        <v>22</v>
      </c>
      <c r="B4637" s="3">
        <v>26.28</v>
      </c>
    </row>
    <row r="4638" spans="1:2" x14ac:dyDescent="0.25">
      <c r="A4638" s="7">
        <v>29</v>
      </c>
      <c r="B4638" s="7">
        <v>9.0500000000000007</v>
      </c>
    </row>
    <row r="4639" spans="1:2" x14ac:dyDescent="0.25">
      <c r="A4639" s="3">
        <v>66</v>
      </c>
      <c r="B4639" s="3">
        <v>9.5500000000000007</v>
      </c>
    </row>
    <row r="4640" spans="1:2" x14ac:dyDescent="0.25">
      <c r="A4640" s="7">
        <v>58</v>
      </c>
      <c r="B4640" s="7">
        <v>54.71</v>
      </c>
    </row>
    <row r="4641" spans="1:2" x14ac:dyDescent="0.25">
      <c r="A4641" s="3">
        <v>105</v>
      </c>
      <c r="B4641" s="3">
        <v>47.68</v>
      </c>
    </row>
    <row r="4642" spans="1:2" x14ac:dyDescent="0.25">
      <c r="A4642" s="7">
        <v>74</v>
      </c>
      <c r="B4642" s="7">
        <v>13.24</v>
      </c>
    </row>
    <row r="4643" spans="1:2" x14ac:dyDescent="0.25">
      <c r="A4643" s="3">
        <v>24</v>
      </c>
      <c r="B4643" s="3">
        <v>54.22</v>
      </c>
    </row>
    <row r="4644" spans="1:2" x14ac:dyDescent="0.25">
      <c r="A4644" s="7">
        <v>107</v>
      </c>
      <c r="B4644" s="7">
        <v>43.56</v>
      </c>
    </row>
    <row r="4645" spans="1:2" x14ac:dyDescent="0.25">
      <c r="A4645" s="3">
        <v>76</v>
      </c>
      <c r="B4645" s="3">
        <v>43.85</v>
      </c>
    </row>
    <row r="4646" spans="1:2" x14ac:dyDescent="0.25">
      <c r="A4646" s="7">
        <v>22</v>
      </c>
      <c r="B4646" s="7">
        <v>21.99</v>
      </c>
    </row>
    <row r="4647" spans="1:2" x14ac:dyDescent="0.25">
      <c r="A4647" s="3">
        <v>67</v>
      </c>
      <c r="B4647" s="3">
        <v>20.34</v>
      </c>
    </row>
    <row r="4648" spans="1:2" x14ac:dyDescent="0.25">
      <c r="A4648" s="7">
        <v>82</v>
      </c>
      <c r="B4648" s="7">
        <v>44.16</v>
      </c>
    </row>
    <row r="4649" spans="1:2" x14ac:dyDescent="0.25">
      <c r="A4649" s="3">
        <v>81</v>
      </c>
      <c r="B4649" s="3">
        <v>40.43</v>
      </c>
    </row>
    <row r="4650" spans="1:2" x14ac:dyDescent="0.25">
      <c r="A4650" s="7">
        <v>115</v>
      </c>
      <c r="B4650" s="7">
        <v>19.38</v>
      </c>
    </row>
    <row r="4651" spans="1:2" x14ac:dyDescent="0.25">
      <c r="A4651" s="3">
        <v>47</v>
      </c>
      <c r="B4651" s="3">
        <v>56.96</v>
      </c>
    </row>
    <row r="4652" spans="1:2" x14ac:dyDescent="0.25">
      <c r="A4652" s="7">
        <v>52</v>
      </c>
      <c r="B4652" s="7">
        <v>11.86</v>
      </c>
    </row>
    <row r="4653" spans="1:2" x14ac:dyDescent="0.25">
      <c r="A4653" s="3">
        <v>101</v>
      </c>
      <c r="B4653" s="3">
        <v>35.380000000000003</v>
      </c>
    </row>
    <row r="4654" spans="1:2" x14ac:dyDescent="0.25">
      <c r="A4654" s="7">
        <v>97</v>
      </c>
      <c r="B4654" s="7">
        <v>50.74</v>
      </c>
    </row>
    <row r="4655" spans="1:2" x14ac:dyDescent="0.25">
      <c r="A4655" s="3">
        <v>48</v>
      </c>
      <c r="B4655" s="3">
        <v>3.98</v>
      </c>
    </row>
    <row r="4656" spans="1:2" x14ac:dyDescent="0.25">
      <c r="A4656" s="7">
        <v>14</v>
      </c>
      <c r="B4656" s="7">
        <v>7.82</v>
      </c>
    </row>
    <row r="4657" spans="1:2" x14ac:dyDescent="0.25">
      <c r="A4657" s="3">
        <v>41</v>
      </c>
      <c r="B4657" s="3">
        <v>50.16</v>
      </c>
    </row>
    <row r="4658" spans="1:2" x14ac:dyDescent="0.25">
      <c r="A4658" s="7">
        <v>102</v>
      </c>
      <c r="B4658" s="7">
        <v>41.56</v>
      </c>
    </row>
    <row r="4659" spans="1:2" x14ac:dyDescent="0.25">
      <c r="A4659" s="3">
        <v>113</v>
      </c>
      <c r="B4659" s="3">
        <v>35.54</v>
      </c>
    </row>
    <row r="4660" spans="1:2" x14ac:dyDescent="0.25">
      <c r="A4660" s="7">
        <v>28</v>
      </c>
      <c r="B4660" s="7">
        <v>31.34</v>
      </c>
    </row>
    <row r="4661" spans="1:2" x14ac:dyDescent="0.25">
      <c r="A4661" s="3">
        <v>42</v>
      </c>
      <c r="B4661" s="3">
        <v>52.64</v>
      </c>
    </row>
    <row r="4662" spans="1:2" x14ac:dyDescent="0.25">
      <c r="A4662" s="7">
        <v>33</v>
      </c>
      <c r="B4662" s="7">
        <v>14.22</v>
      </c>
    </row>
    <row r="4663" spans="1:2" x14ac:dyDescent="0.25">
      <c r="A4663" s="3">
        <v>45</v>
      </c>
      <c r="B4663" s="3">
        <v>40.14</v>
      </c>
    </row>
    <row r="4664" spans="1:2" x14ac:dyDescent="0.25">
      <c r="A4664" s="7">
        <v>11</v>
      </c>
      <c r="B4664" s="7">
        <v>56.65</v>
      </c>
    </row>
    <row r="4665" spans="1:2" x14ac:dyDescent="0.25">
      <c r="A4665" s="3">
        <v>107</v>
      </c>
      <c r="B4665" s="3">
        <v>22.35</v>
      </c>
    </row>
    <row r="4666" spans="1:2" x14ac:dyDescent="0.25">
      <c r="A4666" s="7">
        <v>78</v>
      </c>
      <c r="B4666" s="7">
        <v>12.32</v>
      </c>
    </row>
    <row r="4667" spans="1:2" x14ac:dyDescent="0.25">
      <c r="A4667" s="3">
        <v>92</v>
      </c>
      <c r="B4667" s="3">
        <v>12.2</v>
      </c>
    </row>
    <row r="4668" spans="1:2" x14ac:dyDescent="0.25">
      <c r="A4668" s="7">
        <v>26</v>
      </c>
      <c r="B4668" s="7">
        <v>6.8</v>
      </c>
    </row>
    <row r="4669" spans="1:2" x14ac:dyDescent="0.25">
      <c r="A4669" s="3">
        <v>97</v>
      </c>
      <c r="B4669" s="3">
        <v>40.119999999999997</v>
      </c>
    </row>
    <row r="4670" spans="1:2" x14ac:dyDescent="0.25">
      <c r="A4670" s="7">
        <v>85</v>
      </c>
      <c r="B4670" s="7">
        <v>55</v>
      </c>
    </row>
    <row r="4671" spans="1:2" x14ac:dyDescent="0.25">
      <c r="A4671" s="3">
        <v>108</v>
      </c>
      <c r="B4671" s="3">
        <v>34.58</v>
      </c>
    </row>
    <row r="4672" spans="1:2" x14ac:dyDescent="0.25">
      <c r="A4672" s="7">
        <v>16</v>
      </c>
      <c r="B4672" s="7">
        <v>26.49</v>
      </c>
    </row>
    <row r="4673" spans="1:2" x14ac:dyDescent="0.25">
      <c r="A4673" s="3">
        <v>118</v>
      </c>
      <c r="B4673" s="3">
        <v>13.61</v>
      </c>
    </row>
    <row r="4674" spans="1:2" x14ac:dyDescent="0.25">
      <c r="A4674" s="7">
        <v>17</v>
      </c>
      <c r="B4674" s="7">
        <v>39.17</v>
      </c>
    </row>
    <row r="4675" spans="1:2" x14ac:dyDescent="0.25">
      <c r="A4675" s="3">
        <v>77</v>
      </c>
      <c r="B4675" s="3">
        <v>18.45</v>
      </c>
    </row>
    <row r="4676" spans="1:2" x14ac:dyDescent="0.25">
      <c r="A4676" s="7">
        <v>34</v>
      </c>
      <c r="B4676" s="7">
        <v>39.950000000000003</v>
      </c>
    </row>
    <row r="4677" spans="1:2" x14ac:dyDescent="0.25">
      <c r="A4677" s="3">
        <v>103</v>
      </c>
      <c r="B4677" s="3">
        <v>7.08</v>
      </c>
    </row>
    <row r="4678" spans="1:2" x14ac:dyDescent="0.25">
      <c r="A4678" s="7">
        <v>30</v>
      </c>
      <c r="B4678" s="7">
        <v>31.94</v>
      </c>
    </row>
    <row r="4679" spans="1:2" x14ac:dyDescent="0.25">
      <c r="A4679" s="3">
        <v>62</v>
      </c>
      <c r="B4679" s="3">
        <v>23.67</v>
      </c>
    </row>
    <row r="4680" spans="1:2" x14ac:dyDescent="0.25">
      <c r="A4680" s="7">
        <v>44</v>
      </c>
      <c r="B4680" s="7">
        <v>11.3</v>
      </c>
    </row>
    <row r="4681" spans="1:2" x14ac:dyDescent="0.25">
      <c r="A4681" s="3">
        <v>27</v>
      </c>
      <c r="B4681" s="3">
        <v>35.94</v>
      </c>
    </row>
    <row r="4682" spans="1:2" x14ac:dyDescent="0.25">
      <c r="A4682" s="7">
        <v>84</v>
      </c>
      <c r="B4682" s="7">
        <v>13.34</v>
      </c>
    </row>
    <row r="4683" spans="1:2" x14ac:dyDescent="0.25">
      <c r="A4683" s="3">
        <v>57</v>
      </c>
      <c r="B4683" s="3">
        <v>41.96</v>
      </c>
    </row>
    <row r="4684" spans="1:2" x14ac:dyDescent="0.25">
      <c r="A4684" s="7">
        <v>80</v>
      </c>
      <c r="B4684" s="7">
        <v>53.21</v>
      </c>
    </row>
    <row r="4685" spans="1:2" x14ac:dyDescent="0.25">
      <c r="A4685" s="3">
        <v>118</v>
      </c>
      <c r="B4685" s="3">
        <v>11.99</v>
      </c>
    </row>
    <row r="4686" spans="1:2" x14ac:dyDescent="0.25">
      <c r="A4686" s="7">
        <v>109</v>
      </c>
      <c r="B4686" s="7">
        <v>25.19</v>
      </c>
    </row>
    <row r="4687" spans="1:2" x14ac:dyDescent="0.25">
      <c r="A4687" s="3">
        <v>85</v>
      </c>
      <c r="B4687" s="3">
        <v>30.01</v>
      </c>
    </row>
    <row r="4688" spans="1:2" x14ac:dyDescent="0.25">
      <c r="A4688" s="7">
        <v>59</v>
      </c>
      <c r="B4688" s="7">
        <v>34.270000000000003</v>
      </c>
    </row>
    <row r="4689" spans="1:2" x14ac:dyDescent="0.25">
      <c r="A4689" s="3">
        <v>111</v>
      </c>
      <c r="B4689" s="3">
        <v>21.06</v>
      </c>
    </row>
    <row r="4690" spans="1:2" x14ac:dyDescent="0.25">
      <c r="A4690" s="7">
        <v>73</v>
      </c>
      <c r="B4690" s="7">
        <v>10.31</v>
      </c>
    </row>
    <row r="4691" spans="1:2" x14ac:dyDescent="0.25">
      <c r="A4691" s="3">
        <v>19</v>
      </c>
      <c r="B4691" s="3">
        <v>34.61</v>
      </c>
    </row>
    <row r="4692" spans="1:2" x14ac:dyDescent="0.25">
      <c r="A4692" s="7">
        <v>53</v>
      </c>
      <c r="B4692" s="7">
        <v>14.12</v>
      </c>
    </row>
    <row r="4693" spans="1:2" x14ac:dyDescent="0.25">
      <c r="A4693" s="3">
        <v>69</v>
      </c>
      <c r="B4693" s="3">
        <v>20</v>
      </c>
    </row>
    <row r="4694" spans="1:2" x14ac:dyDescent="0.25">
      <c r="A4694" s="7">
        <v>50</v>
      </c>
      <c r="B4694" s="7">
        <v>18.09</v>
      </c>
    </row>
    <row r="4695" spans="1:2" x14ac:dyDescent="0.25">
      <c r="A4695" s="3">
        <v>104</v>
      </c>
      <c r="B4695" s="3">
        <v>14.28</v>
      </c>
    </row>
    <row r="4696" spans="1:2" x14ac:dyDescent="0.25">
      <c r="A4696" s="7">
        <v>68</v>
      </c>
      <c r="B4696" s="7">
        <v>12.44</v>
      </c>
    </row>
    <row r="4697" spans="1:2" x14ac:dyDescent="0.25">
      <c r="A4697" s="3">
        <v>102</v>
      </c>
      <c r="B4697" s="3">
        <v>47.77</v>
      </c>
    </row>
    <row r="4698" spans="1:2" x14ac:dyDescent="0.25">
      <c r="A4698" s="7">
        <v>72</v>
      </c>
      <c r="B4698" s="7">
        <v>39.29</v>
      </c>
    </row>
    <row r="4699" spans="1:2" x14ac:dyDescent="0.25">
      <c r="A4699" s="3">
        <v>114</v>
      </c>
      <c r="B4699" s="3">
        <v>6.98</v>
      </c>
    </row>
    <row r="4700" spans="1:2" x14ac:dyDescent="0.25">
      <c r="A4700" s="7">
        <v>38</v>
      </c>
      <c r="B4700" s="7">
        <v>54.15</v>
      </c>
    </row>
    <row r="4701" spans="1:2" x14ac:dyDescent="0.25">
      <c r="A4701" s="3">
        <v>40</v>
      </c>
      <c r="B4701" s="3">
        <v>41.47</v>
      </c>
    </row>
    <row r="4702" spans="1:2" x14ac:dyDescent="0.25">
      <c r="A4702" s="7">
        <v>23</v>
      </c>
      <c r="B4702" s="7">
        <v>11.21</v>
      </c>
    </row>
    <row r="4703" spans="1:2" x14ac:dyDescent="0.25">
      <c r="A4703" s="3">
        <v>44</v>
      </c>
      <c r="B4703" s="3">
        <v>54.64</v>
      </c>
    </row>
    <row r="4704" spans="1:2" x14ac:dyDescent="0.25">
      <c r="A4704" s="7">
        <v>39</v>
      </c>
      <c r="B4704" s="7">
        <v>29.99</v>
      </c>
    </row>
    <row r="4705" spans="1:2" x14ac:dyDescent="0.25">
      <c r="A4705" s="3">
        <v>63</v>
      </c>
      <c r="B4705" s="3">
        <v>51.23</v>
      </c>
    </row>
    <row r="4706" spans="1:2" x14ac:dyDescent="0.25">
      <c r="A4706" s="7">
        <v>38</v>
      </c>
      <c r="B4706" s="7">
        <v>2.8</v>
      </c>
    </row>
    <row r="4707" spans="1:2" x14ac:dyDescent="0.25">
      <c r="A4707" s="3">
        <v>91</v>
      </c>
      <c r="B4707" s="3">
        <v>57.65</v>
      </c>
    </row>
    <row r="4708" spans="1:2" x14ac:dyDescent="0.25">
      <c r="A4708" s="7">
        <v>63</v>
      </c>
      <c r="B4708" s="7">
        <v>53.58</v>
      </c>
    </row>
    <row r="4709" spans="1:2" x14ac:dyDescent="0.25">
      <c r="A4709" s="3">
        <v>114</v>
      </c>
      <c r="B4709" s="3">
        <v>41.71</v>
      </c>
    </row>
    <row r="4710" spans="1:2" x14ac:dyDescent="0.25">
      <c r="A4710" s="7">
        <v>79</v>
      </c>
      <c r="B4710" s="7">
        <v>18.7</v>
      </c>
    </row>
    <row r="4711" spans="1:2" x14ac:dyDescent="0.25">
      <c r="A4711" s="3">
        <v>31</v>
      </c>
      <c r="B4711" s="3">
        <v>18.71</v>
      </c>
    </row>
    <row r="4712" spans="1:2" x14ac:dyDescent="0.25">
      <c r="A4712" s="7">
        <v>25</v>
      </c>
      <c r="B4712" s="7">
        <v>23.8</v>
      </c>
    </row>
    <row r="4713" spans="1:2" x14ac:dyDescent="0.25">
      <c r="A4713" s="3">
        <v>42</v>
      </c>
      <c r="B4713" s="3">
        <v>35.5</v>
      </c>
    </row>
    <row r="4714" spans="1:2" x14ac:dyDescent="0.25">
      <c r="A4714" s="7">
        <v>79</v>
      </c>
      <c r="B4714" s="7">
        <v>57.99</v>
      </c>
    </row>
    <row r="4715" spans="1:2" x14ac:dyDescent="0.25">
      <c r="A4715" s="3">
        <v>86</v>
      </c>
      <c r="B4715" s="3">
        <v>42.74</v>
      </c>
    </row>
    <row r="4716" spans="1:2" x14ac:dyDescent="0.25">
      <c r="A4716" s="7">
        <v>70</v>
      </c>
      <c r="B4716" s="7">
        <v>24.78</v>
      </c>
    </row>
    <row r="4717" spans="1:2" x14ac:dyDescent="0.25">
      <c r="A4717" s="3">
        <v>27</v>
      </c>
      <c r="B4717" s="3">
        <v>2.09</v>
      </c>
    </row>
    <row r="4718" spans="1:2" x14ac:dyDescent="0.25">
      <c r="A4718" s="7">
        <v>25</v>
      </c>
      <c r="B4718" s="7">
        <v>27.3</v>
      </c>
    </row>
    <row r="4719" spans="1:2" x14ac:dyDescent="0.25">
      <c r="A4719" s="3">
        <v>108</v>
      </c>
      <c r="B4719" s="3">
        <v>23.6</v>
      </c>
    </row>
    <row r="4720" spans="1:2" x14ac:dyDescent="0.25">
      <c r="A4720" s="7">
        <v>42</v>
      </c>
      <c r="B4720" s="7">
        <v>29.32</v>
      </c>
    </row>
    <row r="4721" spans="1:2" x14ac:dyDescent="0.25">
      <c r="A4721" s="3">
        <v>99</v>
      </c>
      <c r="B4721" s="3">
        <v>16.88</v>
      </c>
    </row>
    <row r="4722" spans="1:2" x14ac:dyDescent="0.25">
      <c r="A4722" s="7">
        <v>103</v>
      </c>
      <c r="B4722" s="7">
        <v>48.55</v>
      </c>
    </row>
    <row r="4723" spans="1:2" x14ac:dyDescent="0.25">
      <c r="A4723" s="3">
        <v>116</v>
      </c>
      <c r="B4723" s="3">
        <v>3.21</v>
      </c>
    </row>
    <row r="4724" spans="1:2" x14ac:dyDescent="0.25">
      <c r="A4724" s="7">
        <v>116</v>
      </c>
      <c r="B4724" s="7">
        <v>23.06</v>
      </c>
    </row>
    <row r="4725" spans="1:2" x14ac:dyDescent="0.25">
      <c r="A4725" s="3">
        <v>85</v>
      </c>
      <c r="B4725" s="3">
        <v>8.0299999999999994</v>
      </c>
    </row>
    <row r="4726" spans="1:2" x14ac:dyDescent="0.25">
      <c r="A4726" s="7">
        <v>21</v>
      </c>
      <c r="B4726" s="7">
        <v>39.69</v>
      </c>
    </row>
    <row r="4727" spans="1:2" x14ac:dyDescent="0.25">
      <c r="A4727" s="3">
        <v>36</v>
      </c>
      <c r="B4727" s="3">
        <v>43.18</v>
      </c>
    </row>
    <row r="4728" spans="1:2" x14ac:dyDescent="0.25">
      <c r="A4728" s="7">
        <v>67</v>
      </c>
      <c r="B4728" s="7">
        <v>17.7</v>
      </c>
    </row>
    <row r="4729" spans="1:2" x14ac:dyDescent="0.25">
      <c r="A4729" s="3">
        <v>118</v>
      </c>
      <c r="B4729" s="3">
        <v>20.89</v>
      </c>
    </row>
    <row r="4730" spans="1:2" x14ac:dyDescent="0.25">
      <c r="A4730" s="7">
        <v>76</v>
      </c>
      <c r="B4730" s="7">
        <v>32.96</v>
      </c>
    </row>
    <row r="4731" spans="1:2" x14ac:dyDescent="0.25">
      <c r="A4731" s="3">
        <v>70</v>
      </c>
      <c r="B4731" s="3">
        <v>55.77</v>
      </c>
    </row>
    <row r="4732" spans="1:2" x14ac:dyDescent="0.25">
      <c r="A4732" s="7">
        <v>48</v>
      </c>
      <c r="B4732" s="7">
        <v>45.9</v>
      </c>
    </row>
    <row r="4733" spans="1:2" x14ac:dyDescent="0.25">
      <c r="A4733" s="3">
        <v>31</v>
      </c>
      <c r="B4733" s="3">
        <v>43.92</v>
      </c>
    </row>
    <row r="4734" spans="1:2" x14ac:dyDescent="0.25">
      <c r="A4734" s="7">
        <v>117</v>
      </c>
      <c r="B4734" s="7">
        <v>51.29</v>
      </c>
    </row>
    <row r="4735" spans="1:2" x14ac:dyDescent="0.25">
      <c r="A4735" s="3">
        <v>41</v>
      </c>
      <c r="B4735" s="3">
        <v>4.25</v>
      </c>
    </row>
    <row r="4736" spans="1:2" x14ac:dyDescent="0.25">
      <c r="A4736" s="7">
        <v>49</v>
      </c>
      <c r="B4736" s="7">
        <v>36</v>
      </c>
    </row>
    <row r="4737" spans="1:2" x14ac:dyDescent="0.25">
      <c r="A4737" s="3">
        <v>111</v>
      </c>
      <c r="B4737" s="3">
        <v>22.63</v>
      </c>
    </row>
    <row r="4738" spans="1:2" x14ac:dyDescent="0.25">
      <c r="A4738" s="7">
        <v>27</v>
      </c>
      <c r="B4738" s="7">
        <v>59.88</v>
      </c>
    </row>
    <row r="4739" spans="1:2" x14ac:dyDescent="0.25">
      <c r="A4739" s="3">
        <v>22</v>
      </c>
      <c r="B4739" s="3">
        <v>15.19</v>
      </c>
    </row>
    <row r="4740" spans="1:2" x14ac:dyDescent="0.25">
      <c r="A4740" s="7">
        <v>74</v>
      </c>
      <c r="B4740" s="7">
        <v>18.2</v>
      </c>
    </row>
    <row r="4741" spans="1:2" x14ac:dyDescent="0.25">
      <c r="A4741" s="3">
        <v>14</v>
      </c>
      <c r="B4741" s="3">
        <v>17.79</v>
      </c>
    </row>
    <row r="4742" spans="1:2" x14ac:dyDescent="0.25">
      <c r="A4742" s="7">
        <v>74</v>
      </c>
      <c r="B4742" s="7">
        <v>30.73</v>
      </c>
    </row>
    <row r="4743" spans="1:2" x14ac:dyDescent="0.25">
      <c r="A4743" s="3">
        <v>89</v>
      </c>
      <c r="B4743" s="3">
        <v>40</v>
      </c>
    </row>
    <row r="4744" spans="1:2" x14ac:dyDescent="0.25">
      <c r="A4744" s="7">
        <v>31</v>
      </c>
      <c r="B4744" s="7">
        <v>16.03</v>
      </c>
    </row>
    <row r="4745" spans="1:2" x14ac:dyDescent="0.25">
      <c r="A4745" s="3">
        <v>75</v>
      </c>
      <c r="B4745" s="3">
        <v>26.13</v>
      </c>
    </row>
    <row r="4746" spans="1:2" x14ac:dyDescent="0.25">
      <c r="A4746" s="7">
        <v>93</v>
      </c>
      <c r="B4746" s="7">
        <v>56.73</v>
      </c>
    </row>
    <row r="4747" spans="1:2" x14ac:dyDescent="0.25">
      <c r="A4747" s="3">
        <v>94</v>
      </c>
      <c r="B4747" s="3">
        <v>47.09</v>
      </c>
    </row>
    <row r="4748" spans="1:2" x14ac:dyDescent="0.25">
      <c r="A4748" s="7">
        <v>22</v>
      </c>
      <c r="B4748" s="7">
        <v>18.39</v>
      </c>
    </row>
    <row r="4749" spans="1:2" x14ac:dyDescent="0.25">
      <c r="A4749" s="3">
        <v>76</v>
      </c>
      <c r="B4749" s="3">
        <v>27.46</v>
      </c>
    </row>
    <row r="4750" spans="1:2" x14ac:dyDescent="0.25">
      <c r="A4750" s="7">
        <v>97</v>
      </c>
      <c r="B4750" s="7">
        <v>38.9</v>
      </c>
    </row>
    <row r="4751" spans="1:2" x14ac:dyDescent="0.25">
      <c r="A4751" s="3">
        <v>22</v>
      </c>
      <c r="B4751" s="3">
        <v>10.130000000000001</v>
      </c>
    </row>
    <row r="4752" spans="1:2" x14ac:dyDescent="0.25">
      <c r="A4752" s="7">
        <v>34</v>
      </c>
      <c r="B4752" s="7">
        <v>27.42</v>
      </c>
    </row>
    <row r="4753" spans="1:2" x14ac:dyDescent="0.25">
      <c r="A4753" s="3">
        <v>106</v>
      </c>
      <c r="B4753" s="3">
        <v>58.7</v>
      </c>
    </row>
    <row r="4754" spans="1:2" x14ac:dyDescent="0.25">
      <c r="A4754" s="7">
        <v>64</v>
      </c>
      <c r="B4754" s="7">
        <v>43.9</v>
      </c>
    </row>
    <row r="4755" spans="1:2" x14ac:dyDescent="0.25">
      <c r="A4755" s="3">
        <v>59</v>
      </c>
      <c r="B4755" s="3">
        <v>55.76</v>
      </c>
    </row>
    <row r="4756" spans="1:2" x14ac:dyDescent="0.25">
      <c r="A4756" s="7">
        <v>73</v>
      </c>
      <c r="B4756" s="7">
        <v>52.05</v>
      </c>
    </row>
    <row r="4757" spans="1:2" x14ac:dyDescent="0.25">
      <c r="A4757" s="3">
        <v>107</v>
      </c>
      <c r="B4757" s="3">
        <v>25.51</v>
      </c>
    </row>
    <row r="4758" spans="1:2" x14ac:dyDescent="0.25">
      <c r="A4758" s="7">
        <v>98</v>
      </c>
      <c r="B4758" s="7">
        <v>50.9</v>
      </c>
    </row>
    <row r="4759" spans="1:2" x14ac:dyDescent="0.25">
      <c r="A4759" s="3">
        <v>36</v>
      </c>
      <c r="B4759" s="3">
        <v>53.73</v>
      </c>
    </row>
    <row r="4760" spans="1:2" x14ac:dyDescent="0.25">
      <c r="A4760" s="7">
        <v>30</v>
      </c>
      <c r="B4760" s="7">
        <v>24.68</v>
      </c>
    </row>
    <row r="4761" spans="1:2" x14ac:dyDescent="0.25">
      <c r="A4761" s="3">
        <v>109</v>
      </c>
      <c r="B4761" s="3">
        <v>12.94</v>
      </c>
    </row>
    <row r="4762" spans="1:2" x14ac:dyDescent="0.25">
      <c r="A4762" s="7">
        <v>88</v>
      </c>
      <c r="B4762" s="7">
        <v>44.38</v>
      </c>
    </row>
    <row r="4763" spans="1:2" x14ac:dyDescent="0.25">
      <c r="A4763" s="3">
        <v>112</v>
      </c>
      <c r="B4763" s="3">
        <v>25.71</v>
      </c>
    </row>
    <row r="4764" spans="1:2" x14ac:dyDescent="0.25">
      <c r="A4764" s="7">
        <v>102</v>
      </c>
      <c r="B4764" s="7">
        <v>53.61</v>
      </c>
    </row>
    <row r="4765" spans="1:2" x14ac:dyDescent="0.25">
      <c r="A4765" s="3">
        <v>108</v>
      </c>
      <c r="B4765" s="3">
        <v>21.42</v>
      </c>
    </row>
    <row r="4766" spans="1:2" x14ac:dyDescent="0.25">
      <c r="A4766" s="7">
        <v>83</v>
      </c>
      <c r="B4766" s="7">
        <v>24.2</v>
      </c>
    </row>
    <row r="4767" spans="1:2" x14ac:dyDescent="0.25">
      <c r="A4767" s="3">
        <v>87</v>
      </c>
      <c r="B4767" s="3">
        <v>37.200000000000003</v>
      </c>
    </row>
    <row r="4768" spans="1:2" x14ac:dyDescent="0.25">
      <c r="A4768" s="7">
        <v>62</v>
      </c>
      <c r="B4768" s="7">
        <v>39.94</v>
      </c>
    </row>
    <row r="4769" spans="1:2" x14ac:dyDescent="0.25">
      <c r="A4769" s="3">
        <v>90</v>
      </c>
      <c r="B4769" s="3">
        <v>45.68</v>
      </c>
    </row>
    <row r="4770" spans="1:2" x14ac:dyDescent="0.25">
      <c r="A4770" s="7">
        <v>63</v>
      </c>
      <c r="B4770" s="7">
        <v>44.64</v>
      </c>
    </row>
    <row r="4771" spans="1:2" x14ac:dyDescent="0.25">
      <c r="A4771" s="3">
        <v>14</v>
      </c>
      <c r="B4771" s="3">
        <v>51.2</v>
      </c>
    </row>
    <row r="4772" spans="1:2" x14ac:dyDescent="0.25">
      <c r="A4772" s="7">
        <v>71</v>
      </c>
      <c r="B4772" s="7">
        <v>4.6500000000000004</v>
      </c>
    </row>
    <row r="4773" spans="1:2" x14ac:dyDescent="0.25">
      <c r="A4773" s="3">
        <v>107</v>
      </c>
      <c r="B4773" s="3">
        <v>18.86</v>
      </c>
    </row>
    <row r="4774" spans="1:2" x14ac:dyDescent="0.25">
      <c r="A4774" s="7">
        <v>74</v>
      </c>
      <c r="B4774" s="7">
        <v>2.96</v>
      </c>
    </row>
    <row r="4775" spans="1:2" x14ac:dyDescent="0.25">
      <c r="A4775" s="3">
        <v>107</v>
      </c>
      <c r="B4775" s="3">
        <v>31.29</v>
      </c>
    </row>
    <row r="4776" spans="1:2" x14ac:dyDescent="0.25">
      <c r="A4776" s="7">
        <v>101</v>
      </c>
      <c r="B4776" s="7">
        <v>2.84</v>
      </c>
    </row>
    <row r="4777" spans="1:2" x14ac:dyDescent="0.25">
      <c r="A4777" s="3">
        <v>69</v>
      </c>
      <c r="B4777" s="3">
        <v>27.63</v>
      </c>
    </row>
    <row r="4778" spans="1:2" x14ac:dyDescent="0.25">
      <c r="A4778" s="7">
        <v>90</v>
      </c>
      <c r="B4778" s="7">
        <v>29.65</v>
      </c>
    </row>
    <row r="4779" spans="1:2" x14ac:dyDescent="0.25">
      <c r="A4779" s="3">
        <v>69</v>
      </c>
      <c r="B4779" s="3">
        <v>27.95</v>
      </c>
    </row>
    <row r="4780" spans="1:2" x14ac:dyDescent="0.25">
      <c r="A4780" s="7">
        <v>17</v>
      </c>
      <c r="B4780" s="7">
        <v>15.6</v>
      </c>
    </row>
    <row r="4781" spans="1:2" x14ac:dyDescent="0.25">
      <c r="A4781" s="3">
        <v>102</v>
      </c>
      <c r="B4781" s="3">
        <v>44.03</v>
      </c>
    </row>
    <row r="4782" spans="1:2" x14ac:dyDescent="0.25">
      <c r="A4782" s="7">
        <v>28</v>
      </c>
      <c r="B4782" s="7">
        <v>30.14</v>
      </c>
    </row>
    <row r="4783" spans="1:2" x14ac:dyDescent="0.25">
      <c r="A4783" s="3">
        <v>36</v>
      </c>
      <c r="B4783" s="3">
        <v>21.45</v>
      </c>
    </row>
    <row r="4784" spans="1:2" x14ac:dyDescent="0.25">
      <c r="A4784" s="7">
        <v>39</v>
      </c>
      <c r="B4784" s="7">
        <v>28.44</v>
      </c>
    </row>
    <row r="4785" spans="1:2" x14ac:dyDescent="0.25">
      <c r="A4785" s="3">
        <v>48</v>
      </c>
      <c r="B4785" s="3">
        <v>21.36</v>
      </c>
    </row>
    <row r="4786" spans="1:2" x14ac:dyDescent="0.25">
      <c r="A4786" s="7">
        <v>23</v>
      </c>
      <c r="B4786" s="7">
        <v>53.29</v>
      </c>
    </row>
    <row r="4787" spans="1:2" x14ac:dyDescent="0.25">
      <c r="A4787" s="3">
        <v>101</v>
      </c>
      <c r="B4787" s="3">
        <v>23.02</v>
      </c>
    </row>
    <row r="4788" spans="1:2" x14ac:dyDescent="0.25">
      <c r="A4788" s="7">
        <v>57</v>
      </c>
      <c r="B4788" s="7">
        <v>47.75</v>
      </c>
    </row>
    <row r="4789" spans="1:2" x14ac:dyDescent="0.25">
      <c r="A4789" s="3">
        <v>21</v>
      </c>
      <c r="B4789" s="3">
        <v>47.97</v>
      </c>
    </row>
    <row r="4790" spans="1:2" x14ac:dyDescent="0.25">
      <c r="A4790" s="7">
        <v>29</v>
      </c>
      <c r="B4790" s="7">
        <v>54.74</v>
      </c>
    </row>
    <row r="4791" spans="1:2" x14ac:dyDescent="0.25">
      <c r="A4791" s="3">
        <v>112</v>
      </c>
      <c r="B4791" s="3">
        <v>10.29</v>
      </c>
    </row>
    <row r="4792" spans="1:2" x14ac:dyDescent="0.25">
      <c r="A4792" s="7">
        <v>33</v>
      </c>
      <c r="B4792" s="7">
        <v>17.940000000000001</v>
      </c>
    </row>
    <row r="4793" spans="1:2" x14ac:dyDescent="0.25">
      <c r="A4793" s="3">
        <v>99</v>
      </c>
      <c r="B4793" s="3">
        <v>14.55</v>
      </c>
    </row>
    <row r="4794" spans="1:2" x14ac:dyDescent="0.25">
      <c r="A4794" s="7">
        <v>75</v>
      </c>
      <c r="B4794" s="7">
        <v>3.95</v>
      </c>
    </row>
    <row r="4795" spans="1:2" x14ac:dyDescent="0.25">
      <c r="A4795" s="3">
        <v>115</v>
      </c>
      <c r="B4795" s="3">
        <v>57.08</v>
      </c>
    </row>
    <row r="4796" spans="1:2" x14ac:dyDescent="0.25">
      <c r="A4796" s="7">
        <v>84</v>
      </c>
      <c r="B4796" s="7">
        <v>37.85</v>
      </c>
    </row>
    <row r="4797" spans="1:2" x14ac:dyDescent="0.25">
      <c r="A4797" s="3">
        <v>49</v>
      </c>
      <c r="B4797" s="3">
        <v>43.7</v>
      </c>
    </row>
    <row r="4798" spans="1:2" x14ac:dyDescent="0.25">
      <c r="A4798" s="7">
        <v>105</v>
      </c>
      <c r="B4798" s="7">
        <v>54.07</v>
      </c>
    </row>
    <row r="4799" spans="1:2" x14ac:dyDescent="0.25">
      <c r="A4799" s="3">
        <v>41</v>
      </c>
      <c r="B4799" s="3">
        <v>35.69</v>
      </c>
    </row>
    <row r="4800" spans="1:2" x14ac:dyDescent="0.25">
      <c r="A4800" s="7">
        <v>66</v>
      </c>
      <c r="B4800" s="7">
        <v>41.56</v>
      </c>
    </row>
    <row r="4801" spans="1:2" x14ac:dyDescent="0.25">
      <c r="A4801" s="3">
        <v>24</v>
      </c>
      <c r="B4801" s="3">
        <v>25.84</v>
      </c>
    </row>
    <row r="4802" spans="1:2" x14ac:dyDescent="0.25">
      <c r="A4802" s="7">
        <v>59</v>
      </c>
      <c r="B4802" s="7">
        <v>16.690000000000001</v>
      </c>
    </row>
    <row r="4803" spans="1:2" x14ac:dyDescent="0.25">
      <c r="A4803" s="3">
        <v>20</v>
      </c>
      <c r="B4803" s="3">
        <v>25.39</v>
      </c>
    </row>
    <row r="4804" spans="1:2" x14ac:dyDescent="0.25">
      <c r="A4804" s="7">
        <v>112</v>
      </c>
      <c r="B4804" s="7">
        <v>43.58</v>
      </c>
    </row>
    <row r="4805" spans="1:2" x14ac:dyDescent="0.25">
      <c r="A4805" s="3">
        <v>83</v>
      </c>
      <c r="B4805" s="3">
        <v>5.92</v>
      </c>
    </row>
    <row r="4806" spans="1:2" x14ac:dyDescent="0.25">
      <c r="A4806" s="7">
        <v>110</v>
      </c>
      <c r="B4806" s="7">
        <v>7.01</v>
      </c>
    </row>
    <row r="4807" spans="1:2" x14ac:dyDescent="0.25">
      <c r="A4807" s="3">
        <v>91</v>
      </c>
      <c r="B4807" s="3">
        <v>18.670000000000002</v>
      </c>
    </row>
    <row r="4808" spans="1:2" x14ac:dyDescent="0.25">
      <c r="A4808" s="7">
        <v>66</v>
      </c>
      <c r="B4808" s="7">
        <v>58.32</v>
      </c>
    </row>
    <row r="4809" spans="1:2" x14ac:dyDescent="0.25">
      <c r="A4809" s="3">
        <v>86</v>
      </c>
      <c r="B4809" s="3">
        <v>23.6</v>
      </c>
    </row>
    <row r="4810" spans="1:2" x14ac:dyDescent="0.25">
      <c r="A4810" s="7">
        <v>70</v>
      </c>
      <c r="B4810" s="7">
        <v>8.1300000000000008</v>
      </c>
    </row>
    <row r="4811" spans="1:2" x14ac:dyDescent="0.25">
      <c r="A4811" s="3">
        <v>87</v>
      </c>
      <c r="B4811" s="3">
        <v>22.68</v>
      </c>
    </row>
    <row r="4812" spans="1:2" x14ac:dyDescent="0.25">
      <c r="A4812" s="7">
        <v>45</v>
      </c>
      <c r="B4812" s="7">
        <v>35.020000000000003</v>
      </c>
    </row>
    <row r="4813" spans="1:2" x14ac:dyDescent="0.25">
      <c r="A4813" s="3">
        <v>97</v>
      </c>
      <c r="B4813" s="3">
        <v>24.25</v>
      </c>
    </row>
    <row r="4814" spans="1:2" x14ac:dyDescent="0.25">
      <c r="A4814" s="7">
        <v>23</v>
      </c>
      <c r="B4814" s="7">
        <v>25.16</v>
      </c>
    </row>
    <row r="4815" spans="1:2" x14ac:dyDescent="0.25">
      <c r="A4815" s="3">
        <v>19</v>
      </c>
      <c r="B4815" s="3">
        <v>53.63</v>
      </c>
    </row>
    <row r="4816" spans="1:2" x14ac:dyDescent="0.25">
      <c r="A4816" s="7">
        <v>85</v>
      </c>
      <c r="B4816" s="7">
        <v>50.12</v>
      </c>
    </row>
    <row r="4817" spans="1:2" x14ac:dyDescent="0.25">
      <c r="A4817" s="3">
        <v>83</v>
      </c>
      <c r="B4817" s="3">
        <v>42.79</v>
      </c>
    </row>
    <row r="4818" spans="1:2" x14ac:dyDescent="0.25">
      <c r="A4818" s="7">
        <v>56</v>
      </c>
      <c r="B4818" s="7">
        <v>20.72</v>
      </c>
    </row>
    <row r="4819" spans="1:2" x14ac:dyDescent="0.25">
      <c r="A4819" s="3">
        <v>11</v>
      </c>
      <c r="B4819" s="3">
        <v>18.760000000000002</v>
      </c>
    </row>
    <row r="4820" spans="1:2" x14ac:dyDescent="0.25">
      <c r="A4820" s="7">
        <v>69</v>
      </c>
      <c r="B4820" s="7">
        <v>48.86</v>
      </c>
    </row>
    <row r="4821" spans="1:2" x14ac:dyDescent="0.25">
      <c r="A4821" s="3">
        <v>93</v>
      </c>
      <c r="B4821" s="3">
        <v>50.64</v>
      </c>
    </row>
    <row r="4822" spans="1:2" x14ac:dyDescent="0.25">
      <c r="A4822" s="7">
        <v>31</v>
      </c>
      <c r="B4822" s="7">
        <v>2.25</v>
      </c>
    </row>
    <row r="4823" spans="1:2" x14ac:dyDescent="0.25">
      <c r="A4823" s="3">
        <v>72</v>
      </c>
      <c r="B4823" s="3">
        <v>30.26</v>
      </c>
    </row>
    <row r="4824" spans="1:2" x14ac:dyDescent="0.25">
      <c r="A4824" s="7">
        <v>84</v>
      </c>
      <c r="B4824" s="7">
        <v>4.0999999999999996</v>
      </c>
    </row>
    <row r="4825" spans="1:2" x14ac:dyDescent="0.25">
      <c r="A4825" s="3">
        <v>100</v>
      </c>
      <c r="B4825" s="3">
        <v>16.04</v>
      </c>
    </row>
    <row r="4826" spans="1:2" x14ac:dyDescent="0.25">
      <c r="A4826" s="7">
        <v>72</v>
      </c>
      <c r="B4826" s="7">
        <v>3.89</v>
      </c>
    </row>
    <row r="4827" spans="1:2" x14ac:dyDescent="0.25">
      <c r="A4827" s="3">
        <v>19</v>
      </c>
      <c r="B4827" s="3">
        <v>43.19</v>
      </c>
    </row>
    <row r="4828" spans="1:2" x14ac:dyDescent="0.25">
      <c r="A4828" s="7">
        <v>84</v>
      </c>
      <c r="B4828" s="7">
        <v>22.78</v>
      </c>
    </row>
    <row r="4829" spans="1:2" x14ac:dyDescent="0.25">
      <c r="A4829" s="3">
        <v>101</v>
      </c>
      <c r="B4829" s="3">
        <v>58.03</v>
      </c>
    </row>
    <row r="4830" spans="1:2" x14ac:dyDescent="0.25">
      <c r="A4830" s="7">
        <v>87</v>
      </c>
      <c r="B4830" s="7">
        <v>5.3</v>
      </c>
    </row>
    <row r="4831" spans="1:2" x14ac:dyDescent="0.25">
      <c r="A4831" s="3">
        <v>45</v>
      </c>
      <c r="B4831" s="3">
        <v>34.58</v>
      </c>
    </row>
    <row r="4832" spans="1:2" x14ac:dyDescent="0.25">
      <c r="A4832" s="7">
        <v>113</v>
      </c>
      <c r="B4832" s="7">
        <v>26.04</v>
      </c>
    </row>
    <row r="4833" spans="1:2" x14ac:dyDescent="0.25">
      <c r="A4833" s="3">
        <v>89</v>
      </c>
      <c r="B4833" s="3">
        <v>40.94</v>
      </c>
    </row>
    <row r="4834" spans="1:2" x14ac:dyDescent="0.25">
      <c r="A4834" s="7">
        <v>58</v>
      </c>
      <c r="B4834" s="7">
        <v>50.88</v>
      </c>
    </row>
    <row r="4835" spans="1:2" x14ac:dyDescent="0.25">
      <c r="A4835" s="3">
        <v>21</v>
      </c>
      <c r="B4835" s="3">
        <v>12.31</v>
      </c>
    </row>
    <row r="4836" spans="1:2" x14ac:dyDescent="0.25">
      <c r="A4836" s="7">
        <v>78</v>
      </c>
      <c r="B4836" s="7">
        <v>35.33</v>
      </c>
    </row>
    <row r="4837" spans="1:2" x14ac:dyDescent="0.25">
      <c r="A4837" s="3">
        <v>100</v>
      </c>
      <c r="B4837" s="3">
        <v>58.82</v>
      </c>
    </row>
    <row r="4838" spans="1:2" x14ac:dyDescent="0.25">
      <c r="A4838" s="7">
        <v>49</v>
      </c>
      <c r="B4838" s="7">
        <v>45.52</v>
      </c>
    </row>
    <row r="4839" spans="1:2" x14ac:dyDescent="0.25">
      <c r="A4839" s="3">
        <v>48</v>
      </c>
      <c r="B4839" s="3">
        <v>10.59</v>
      </c>
    </row>
    <row r="4840" spans="1:2" x14ac:dyDescent="0.25">
      <c r="A4840" s="7">
        <v>31</v>
      </c>
      <c r="B4840" s="7">
        <v>50.31</v>
      </c>
    </row>
    <row r="4841" spans="1:2" x14ac:dyDescent="0.25">
      <c r="A4841" s="3">
        <v>24</v>
      </c>
      <c r="B4841" s="3">
        <v>56.49</v>
      </c>
    </row>
    <row r="4842" spans="1:2" x14ac:dyDescent="0.25">
      <c r="A4842" s="7">
        <v>36</v>
      </c>
      <c r="B4842" s="7">
        <v>13.74</v>
      </c>
    </row>
    <row r="4843" spans="1:2" x14ac:dyDescent="0.25">
      <c r="A4843" s="3">
        <v>75</v>
      </c>
      <c r="B4843" s="3">
        <v>46.24</v>
      </c>
    </row>
    <row r="4844" spans="1:2" x14ac:dyDescent="0.25">
      <c r="A4844" s="7">
        <v>56</v>
      </c>
      <c r="B4844" s="7">
        <v>9.85</v>
      </c>
    </row>
    <row r="4845" spans="1:2" x14ac:dyDescent="0.25">
      <c r="A4845" s="3">
        <v>59</v>
      </c>
      <c r="B4845" s="3">
        <v>53.39</v>
      </c>
    </row>
    <row r="4846" spans="1:2" x14ac:dyDescent="0.25">
      <c r="A4846" s="7">
        <v>111</v>
      </c>
      <c r="B4846" s="7">
        <v>47.2</v>
      </c>
    </row>
    <row r="4847" spans="1:2" x14ac:dyDescent="0.25">
      <c r="A4847" s="3">
        <v>77</v>
      </c>
      <c r="B4847" s="3">
        <v>47.02</v>
      </c>
    </row>
    <row r="4848" spans="1:2" x14ac:dyDescent="0.25">
      <c r="A4848" s="7">
        <v>56</v>
      </c>
      <c r="B4848" s="7">
        <v>13.2</v>
      </c>
    </row>
    <row r="4849" spans="1:2" x14ac:dyDescent="0.25">
      <c r="A4849" s="3">
        <v>35</v>
      </c>
      <c r="B4849" s="3">
        <v>26.15</v>
      </c>
    </row>
    <row r="4850" spans="1:2" x14ac:dyDescent="0.25">
      <c r="A4850" s="7">
        <v>33</v>
      </c>
      <c r="B4850" s="7">
        <v>44.01</v>
      </c>
    </row>
    <row r="4851" spans="1:2" x14ac:dyDescent="0.25">
      <c r="A4851" s="3">
        <v>46</v>
      </c>
      <c r="B4851" s="3">
        <v>59.08</v>
      </c>
    </row>
    <row r="4852" spans="1:2" x14ac:dyDescent="0.25">
      <c r="A4852" s="7">
        <v>14</v>
      </c>
      <c r="B4852" s="7">
        <v>48.24</v>
      </c>
    </row>
    <row r="4853" spans="1:2" x14ac:dyDescent="0.25">
      <c r="A4853" s="3">
        <v>62</v>
      </c>
      <c r="B4853" s="3">
        <v>22.03</v>
      </c>
    </row>
    <row r="4854" spans="1:2" x14ac:dyDescent="0.25">
      <c r="A4854" s="7">
        <v>27</v>
      </c>
      <c r="B4854" s="7">
        <v>14.92</v>
      </c>
    </row>
    <row r="4855" spans="1:2" x14ac:dyDescent="0.25">
      <c r="A4855" s="3">
        <v>112</v>
      </c>
      <c r="B4855" s="3">
        <v>15.67</v>
      </c>
    </row>
    <row r="4856" spans="1:2" x14ac:dyDescent="0.25">
      <c r="A4856" s="7">
        <v>96</v>
      </c>
      <c r="B4856" s="7">
        <v>15.99</v>
      </c>
    </row>
    <row r="4857" spans="1:2" x14ac:dyDescent="0.25">
      <c r="A4857" s="3">
        <v>90</v>
      </c>
      <c r="B4857" s="3">
        <v>12.1</v>
      </c>
    </row>
    <row r="4858" spans="1:2" x14ac:dyDescent="0.25">
      <c r="A4858" s="7">
        <v>82</v>
      </c>
      <c r="B4858" s="7">
        <v>11.4</v>
      </c>
    </row>
    <row r="4859" spans="1:2" x14ac:dyDescent="0.25">
      <c r="A4859" s="3">
        <v>39</v>
      </c>
      <c r="B4859" s="3">
        <v>14.85</v>
      </c>
    </row>
    <row r="4860" spans="1:2" x14ac:dyDescent="0.25">
      <c r="A4860" s="7">
        <v>60</v>
      </c>
      <c r="B4860" s="7">
        <v>14.03</v>
      </c>
    </row>
    <row r="4861" spans="1:2" x14ac:dyDescent="0.25">
      <c r="A4861" s="3">
        <v>74</v>
      </c>
      <c r="B4861" s="3">
        <v>36.76</v>
      </c>
    </row>
    <row r="4862" spans="1:2" x14ac:dyDescent="0.25">
      <c r="A4862" s="7">
        <v>72</v>
      </c>
      <c r="B4862" s="7">
        <v>34.6</v>
      </c>
    </row>
    <row r="4863" spans="1:2" x14ac:dyDescent="0.25">
      <c r="A4863" s="3">
        <v>56</v>
      </c>
      <c r="B4863" s="3">
        <v>31.64</v>
      </c>
    </row>
    <row r="4864" spans="1:2" x14ac:dyDescent="0.25">
      <c r="A4864" s="7">
        <v>59</v>
      </c>
      <c r="B4864" s="7">
        <v>53.06</v>
      </c>
    </row>
    <row r="4865" spans="1:2" x14ac:dyDescent="0.25">
      <c r="A4865" s="3">
        <v>52</v>
      </c>
      <c r="B4865" s="3">
        <v>34.64</v>
      </c>
    </row>
    <row r="4866" spans="1:2" x14ac:dyDescent="0.25">
      <c r="A4866" s="7">
        <v>87</v>
      </c>
      <c r="B4866" s="7">
        <v>29.47</v>
      </c>
    </row>
    <row r="4867" spans="1:2" x14ac:dyDescent="0.25">
      <c r="A4867" s="3">
        <v>29</v>
      </c>
      <c r="B4867" s="3">
        <v>36.58</v>
      </c>
    </row>
    <row r="4868" spans="1:2" x14ac:dyDescent="0.25">
      <c r="A4868" s="7">
        <v>67</v>
      </c>
      <c r="B4868" s="7">
        <v>18.13</v>
      </c>
    </row>
    <row r="4869" spans="1:2" x14ac:dyDescent="0.25">
      <c r="A4869" s="3">
        <v>64</v>
      </c>
      <c r="B4869" s="3">
        <v>38.31</v>
      </c>
    </row>
    <row r="4870" spans="1:2" x14ac:dyDescent="0.25">
      <c r="A4870" s="7">
        <v>98</v>
      </c>
      <c r="B4870" s="7">
        <v>48.78</v>
      </c>
    </row>
    <row r="4871" spans="1:2" x14ac:dyDescent="0.25">
      <c r="A4871" s="3">
        <v>106</v>
      </c>
      <c r="B4871" s="3">
        <v>29.69</v>
      </c>
    </row>
    <row r="4872" spans="1:2" x14ac:dyDescent="0.25">
      <c r="A4872" s="7">
        <v>55</v>
      </c>
      <c r="B4872" s="7">
        <v>7.19</v>
      </c>
    </row>
    <row r="4873" spans="1:2" x14ac:dyDescent="0.25">
      <c r="A4873" s="3">
        <v>91</v>
      </c>
      <c r="B4873" s="3">
        <v>32.520000000000003</v>
      </c>
    </row>
    <row r="4874" spans="1:2" x14ac:dyDescent="0.25">
      <c r="A4874" s="7">
        <v>45</v>
      </c>
      <c r="B4874" s="7">
        <v>49.56</v>
      </c>
    </row>
    <row r="4875" spans="1:2" x14ac:dyDescent="0.25">
      <c r="A4875" s="3">
        <v>60</v>
      </c>
      <c r="B4875" s="3">
        <v>38.700000000000003</v>
      </c>
    </row>
    <row r="4876" spans="1:2" x14ac:dyDescent="0.25">
      <c r="A4876" s="7">
        <v>50</v>
      </c>
      <c r="B4876" s="7">
        <v>43.99</v>
      </c>
    </row>
    <row r="4877" spans="1:2" x14ac:dyDescent="0.25">
      <c r="A4877" s="3">
        <v>93</v>
      </c>
      <c r="B4877" s="3">
        <v>43.18</v>
      </c>
    </row>
    <row r="4878" spans="1:2" x14ac:dyDescent="0.25">
      <c r="A4878" s="7">
        <v>34</v>
      </c>
      <c r="B4878" s="7">
        <v>48.37</v>
      </c>
    </row>
    <row r="4879" spans="1:2" x14ac:dyDescent="0.25">
      <c r="A4879" s="3">
        <v>35</v>
      </c>
      <c r="B4879" s="3">
        <v>35.49</v>
      </c>
    </row>
    <row r="4880" spans="1:2" x14ac:dyDescent="0.25">
      <c r="A4880" s="7">
        <v>54</v>
      </c>
      <c r="B4880" s="7">
        <v>4.63</v>
      </c>
    </row>
    <row r="4881" spans="1:2" x14ac:dyDescent="0.25">
      <c r="A4881" s="3">
        <v>115</v>
      </c>
      <c r="B4881" s="3">
        <v>24.05</v>
      </c>
    </row>
    <row r="4882" spans="1:2" x14ac:dyDescent="0.25">
      <c r="A4882" s="7">
        <v>32</v>
      </c>
      <c r="B4882" s="7">
        <v>35.21</v>
      </c>
    </row>
    <row r="4883" spans="1:2" x14ac:dyDescent="0.25">
      <c r="A4883" s="3">
        <v>11</v>
      </c>
      <c r="B4883" s="3">
        <v>47.55</v>
      </c>
    </row>
    <row r="4884" spans="1:2" x14ac:dyDescent="0.25">
      <c r="A4884" s="7">
        <v>40</v>
      </c>
      <c r="B4884" s="7">
        <v>20.99</v>
      </c>
    </row>
    <row r="4885" spans="1:2" x14ac:dyDescent="0.25">
      <c r="A4885" s="3">
        <v>40</v>
      </c>
      <c r="B4885" s="3">
        <v>48.02</v>
      </c>
    </row>
    <row r="4886" spans="1:2" x14ac:dyDescent="0.25">
      <c r="A4886" s="7">
        <v>39</v>
      </c>
      <c r="B4886" s="7">
        <v>4.97</v>
      </c>
    </row>
    <row r="4887" spans="1:2" x14ac:dyDescent="0.25">
      <c r="A4887" s="3">
        <v>78</v>
      </c>
      <c r="B4887" s="3">
        <v>17.61</v>
      </c>
    </row>
    <row r="4888" spans="1:2" x14ac:dyDescent="0.25">
      <c r="A4888" s="7">
        <v>39</v>
      </c>
      <c r="B4888" s="7">
        <v>45.56</v>
      </c>
    </row>
    <row r="4889" spans="1:2" x14ac:dyDescent="0.25">
      <c r="A4889" s="3">
        <v>35</v>
      </c>
      <c r="B4889" s="3">
        <v>33.090000000000003</v>
      </c>
    </row>
    <row r="4890" spans="1:2" x14ac:dyDescent="0.25">
      <c r="A4890" s="7">
        <v>116</v>
      </c>
      <c r="B4890" s="7">
        <v>48.79</v>
      </c>
    </row>
    <row r="4891" spans="1:2" x14ac:dyDescent="0.25">
      <c r="A4891" s="3">
        <v>19</v>
      </c>
      <c r="B4891" s="3">
        <v>6.21</v>
      </c>
    </row>
    <row r="4892" spans="1:2" x14ac:dyDescent="0.25">
      <c r="A4892" s="7">
        <v>38</v>
      </c>
      <c r="B4892" s="7">
        <v>51.58</v>
      </c>
    </row>
    <row r="4893" spans="1:2" x14ac:dyDescent="0.25">
      <c r="A4893" s="3">
        <v>80</v>
      </c>
      <c r="B4893" s="3">
        <v>14.32</v>
      </c>
    </row>
    <row r="4894" spans="1:2" x14ac:dyDescent="0.25">
      <c r="A4894" s="7">
        <v>105</v>
      </c>
      <c r="B4894" s="7">
        <v>16.78</v>
      </c>
    </row>
    <row r="4895" spans="1:2" x14ac:dyDescent="0.25">
      <c r="A4895" s="3">
        <v>87</v>
      </c>
      <c r="B4895" s="3">
        <v>37.71</v>
      </c>
    </row>
    <row r="4896" spans="1:2" x14ac:dyDescent="0.25">
      <c r="A4896" s="7">
        <v>37</v>
      </c>
      <c r="B4896" s="7">
        <v>34.6</v>
      </c>
    </row>
    <row r="4897" spans="1:2" x14ac:dyDescent="0.25">
      <c r="A4897" s="3">
        <v>16</v>
      </c>
      <c r="B4897" s="3">
        <v>15.13</v>
      </c>
    </row>
    <row r="4898" spans="1:2" x14ac:dyDescent="0.25">
      <c r="A4898" s="7">
        <v>72</v>
      </c>
      <c r="B4898" s="7">
        <v>31.97</v>
      </c>
    </row>
    <row r="4899" spans="1:2" x14ac:dyDescent="0.25">
      <c r="A4899" s="3">
        <v>118</v>
      </c>
      <c r="B4899" s="3">
        <v>48.24</v>
      </c>
    </row>
    <row r="4900" spans="1:2" x14ac:dyDescent="0.25">
      <c r="A4900" s="7">
        <v>37</v>
      </c>
      <c r="B4900" s="7">
        <v>45.12</v>
      </c>
    </row>
    <row r="4901" spans="1:2" x14ac:dyDescent="0.25">
      <c r="A4901" s="3">
        <v>27</v>
      </c>
      <c r="B4901" s="3">
        <v>51.34</v>
      </c>
    </row>
    <row r="4902" spans="1:2" x14ac:dyDescent="0.25">
      <c r="A4902" s="7">
        <v>116</v>
      </c>
      <c r="B4902" s="7">
        <v>26.08</v>
      </c>
    </row>
    <row r="4903" spans="1:2" x14ac:dyDescent="0.25">
      <c r="A4903" s="3">
        <v>32</v>
      </c>
      <c r="B4903" s="3">
        <v>29.89</v>
      </c>
    </row>
    <row r="4904" spans="1:2" x14ac:dyDescent="0.25">
      <c r="A4904" s="7">
        <v>51</v>
      </c>
      <c r="B4904" s="7">
        <v>28.98</v>
      </c>
    </row>
    <row r="4905" spans="1:2" x14ac:dyDescent="0.25">
      <c r="A4905" s="3">
        <v>104</v>
      </c>
      <c r="B4905" s="3">
        <v>13.73</v>
      </c>
    </row>
    <row r="4906" spans="1:2" x14ac:dyDescent="0.25">
      <c r="A4906" s="7">
        <v>53</v>
      </c>
      <c r="B4906" s="7">
        <v>7.96</v>
      </c>
    </row>
    <row r="4907" spans="1:2" x14ac:dyDescent="0.25">
      <c r="A4907" s="3">
        <v>20</v>
      </c>
      <c r="B4907" s="3">
        <v>17.78</v>
      </c>
    </row>
    <row r="4908" spans="1:2" x14ac:dyDescent="0.25">
      <c r="A4908" s="7">
        <v>39</v>
      </c>
      <c r="B4908" s="7">
        <v>17.899999999999999</v>
      </c>
    </row>
    <row r="4909" spans="1:2" x14ac:dyDescent="0.25">
      <c r="A4909" s="3">
        <v>96</v>
      </c>
      <c r="B4909" s="3">
        <v>56.25</v>
      </c>
    </row>
    <row r="4910" spans="1:2" x14ac:dyDescent="0.25">
      <c r="A4910" s="7">
        <v>29</v>
      </c>
      <c r="B4910" s="7">
        <v>51.29</v>
      </c>
    </row>
    <row r="4911" spans="1:2" x14ac:dyDescent="0.25">
      <c r="A4911" s="3">
        <v>109</v>
      </c>
      <c r="B4911" s="3">
        <v>24.11</v>
      </c>
    </row>
    <row r="4912" spans="1:2" x14ac:dyDescent="0.25">
      <c r="A4912" s="7">
        <v>61</v>
      </c>
      <c r="B4912" s="7">
        <v>51.23</v>
      </c>
    </row>
    <row r="4913" spans="1:2" x14ac:dyDescent="0.25">
      <c r="A4913" s="3">
        <v>92</v>
      </c>
      <c r="B4913" s="3">
        <v>25.33</v>
      </c>
    </row>
    <row r="4914" spans="1:2" x14ac:dyDescent="0.25">
      <c r="A4914" s="7">
        <v>57</v>
      </c>
      <c r="B4914" s="7">
        <v>58.32</v>
      </c>
    </row>
    <row r="4915" spans="1:2" x14ac:dyDescent="0.25">
      <c r="A4915" s="3">
        <v>13</v>
      </c>
      <c r="B4915" s="3">
        <v>5.47</v>
      </c>
    </row>
    <row r="4916" spans="1:2" x14ac:dyDescent="0.25">
      <c r="A4916" s="7">
        <v>65</v>
      </c>
      <c r="B4916" s="7">
        <v>39.82</v>
      </c>
    </row>
    <row r="4917" spans="1:2" x14ac:dyDescent="0.25">
      <c r="A4917" s="3">
        <v>17</v>
      </c>
      <c r="B4917" s="3">
        <v>48.4</v>
      </c>
    </row>
    <row r="4918" spans="1:2" x14ac:dyDescent="0.25">
      <c r="A4918" s="7">
        <v>26</v>
      </c>
      <c r="B4918" s="7">
        <v>27.76</v>
      </c>
    </row>
    <row r="4919" spans="1:2" x14ac:dyDescent="0.25">
      <c r="A4919" s="3">
        <v>117</v>
      </c>
      <c r="B4919" s="3">
        <v>14.55</v>
      </c>
    </row>
    <row r="4920" spans="1:2" x14ac:dyDescent="0.25">
      <c r="A4920" s="7">
        <v>12</v>
      </c>
      <c r="B4920" s="7">
        <v>34.979999999999997</v>
      </c>
    </row>
    <row r="4921" spans="1:2" x14ac:dyDescent="0.25">
      <c r="A4921" s="3">
        <v>13</v>
      </c>
      <c r="B4921" s="3">
        <v>36.200000000000003</v>
      </c>
    </row>
    <row r="4922" spans="1:2" x14ac:dyDescent="0.25">
      <c r="A4922" s="7">
        <v>106</v>
      </c>
      <c r="B4922" s="7">
        <v>59.97</v>
      </c>
    </row>
    <row r="4923" spans="1:2" x14ac:dyDescent="0.25">
      <c r="A4923" s="3">
        <v>112</v>
      </c>
      <c r="B4923" s="3">
        <v>56.8</v>
      </c>
    </row>
    <row r="4924" spans="1:2" x14ac:dyDescent="0.25">
      <c r="A4924" s="7">
        <v>110</v>
      </c>
      <c r="B4924" s="7">
        <v>3.29</v>
      </c>
    </row>
    <row r="4925" spans="1:2" x14ac:dyDescent="0.25">
      <c r="A4925" s="3">
        <v>79</v>
      </c>
      <c r="B4925" s="3">
        <v>8.81</v>
      </c>
    </row>
    <row r="4926" spans="1:2" x14ac:dyDescent="0.25">
      <c r="A4926" s="7">
        <v>53</v>
      </c>
      <c r="B4926" s="7">
        <v>34.43</v>
      </c>
    </row>
    <row r="4927" spans="1:2" x14ac:dyDescent="0.25">
      <c r="A4927" s="3">
        <v>78</v>
      </c>
      <c r="B4927" s="3">
        <v>42.12</v>
      </c>
    </row>
    <row r="4928" spans="1:2" x14ac:dyDescent="0.25">
      <c r="A4928" s="7">
        <v>41</v>
      </c>
      <c r="B4928" s="7">
        <v>36.909999999999997</v>
      </c>
    </row>
    <row r="4929" spans="1:2" x14ac:dyDescent="0.25">
      <c r="A4929" s="3">
        <v>29</v>
      </c>
      <c r="B4929" s="3">
        <v>54.12</v>
      </c>
    </row>
    <row r="4930" spans="1:2" x14ac:dyDescent="0.25">
      <c r="A4930" s="7">
        <v>110</v>
      </c>
      <c r="B4930" s="7">
        <v>24.66</v>
      </c>
    </row>
    <row r="4931" spans="1:2" x14ac:dyDescent="0.25">
      <c r="A4931" s="3">
        <v>109</v>
      </c>
      <c r="B4931" s="3">
        <v>4.46</v>
      </c>
    </row>
    <row r="4932" spans="1:2" x14ac:dyDescent="0.25">
      <c r="A4932" s="7">
        <v>34</v>
      </c>
      <c r="B4932" s="7">
        <v>31.27</v>
      </c>
    </row>
    <row r="4933" spans="1:2" x14ac:dyDescent="0.25">
      <c r="A4933" s="3">
        <v>17</v>
      </c>
      <c r="B4933" s="3">
        <v>33.229999999999997</v>
      </c>
    </row>
    <row r="4934" spans="1:2" x14ac:dyDescent="0.25">
      <c r="A4934" s="7">
        <v>89</v>
      </c>
      <c r="B4934" s="7">
        <v>13.64</v>
      </c>
    </row>
    <row r="4935" spans="1:2" x14ac:dyDescent="0.25">
      <c r="A4935" s="3">
        <v>38</v>
      </c>
      <c r="B4935" s="3">
        <v>53.98</v>
      </c>
    </row>
    <row r="4936" spans="1:2" x14ac:dyDescent="0.25">
      <c r="A4936" s="7">
        <v>91</v>
      </c>
      <c r="B4936" s="7">
        <v>9.77</v>
      </c>
    </row>
    <row r="4937" spans="1:2" x14ac:dyDescent="0.25">
      <c r="A4937" s="3">
        <v>41</v>
      </c>
      <c r="B4937" s="3">
        <v>29.37</v>
      </c>
    </row>
    <row r="4938" spans="1:2" x14ac:dyDescent="0.25">
      <c r="A4938" s="7">
        <v>83</v>
      </c>
      <c r="B4938" s="7">
        <v>4.29</v>
      </c>
    </row>
    <row r="4939" spans="1:2" x14ac:dyDescent="0.25">
      <c r="A4939" s="3">
        <v>114</v>
      </c>
      <c r="B4939" s="3">
        <v>59.57</v>
      </c>
    </row>
    <row r="4940" spans="1:2" x14ac:dyDescent="0.25">
      <c r="A4940" s="7">
        <v>90</v>
      </c>
      <c r="B4940" s="7">
        <v>59.75</v>
      </c>
    </row>
    <row r="4941" spans="1:2" x14ac:dyDescent="0.25">
      <c r="A4941" s="3">
        <v>63</v>
      </c>
      <c r="B4941" s="3">
        <v>11.88</v>
      </c>
    </row>
    <row r="4942" spans="1:2" x14ac:dyDescent="0.25">
      <c r="A4942" s="7">
        <v>35</v>
      </c>
      <c r="B4942" s="7">
        <v>47.84</v>
      </c>
    </row>
    <row r="4943" spans="1:2" x14ac:dyDescent="0.25">
      <c r="A4943" s="3">
        <v>91</v>
      </c>
      <c r="B4943" s="3">
        <v>54.11</v>
      </c>
    </row>
    <row r="4944" spans="1:2" x14ac:dyDescent="0.25">
      <c r="A4944" s="7">
        <v>46</v>
      </c>
      <c r="B4944" s="7">
        <v>24.45</v>
      </c>
    </row>
    <row r="4945" spans="1:2" x14ac:dyDescent="0.25">
      <c r="A4945" s="3">
        <v>90</v>
      </c>
      <c r="B4945" s="3">
        <v>23.42</v>
      </c>
    </row>
    <row r="4946" spans="1:2" x14ac:dyDescent="0.25">
      <c r="A4946" s="7">
        <v>32</v>
      </c>
      <c r="B4946" s="7">
        <v>44.93</v>
      </c>
    </row>
    <row r="4947" spans="1:2" x14ac:dyDescent="0.25">
      <c r="A4947" s="3">
        <v>102</v>
      </c>
      <c r="B4947" s="3">
        <v>57.07</v>
      </c>
    </row>
    <row r="4948" spans="1:2" x14ac:dyDescent="0.25">
      <c r="A4948" s="7">
        <v>50</v>
      </c>
      <c r="B4948" s="7">
        <v>33.81</v>
      </c>
    </row>
    <row r="4949" spans="1:2" x14ac:dyDescent="0.25">
      <c r="A4949" s="3">
        <v>114</v>
      </c>
      <c r="B4949" s="3">
        <v>57.15</v>
      </c>
    </row>
    <row r="4950" spans="1:2" x14ac:dyDescent="0.25">
      <c r="A4950" s="7">
        <v>20</v>
      </c>
      <c r="B4950" s="7">
        <v>46.47</v>
      </c>
    </row>
    <row r="4951" spans="1:2" x14ac:dyDescent="0.25">
      <c r="A4951" s="3">
        <v>63</v>
      </c>
      <c r="B4951" s="3">
        <v>23.22</v>
      </c>
    </row>
    <row r="4952" spans="1:2" x14ac:dyDescent="0.25">
      <c r="A4952" s="7">
        <v>58</v>
      </c>
      <c r="B4952" s="7">
        <v>23.77</v>
      </c>
    </row>
    <row r="4953" spans="1:2" x14ac:dyDescent="0.25">
      <c r="A4953" s="3">
        <v>60</v>
      </c>
      <c r="B4953" s="3">
        <v>26.03</v>
      </c>
    </row>
    <row r="4954" spans="1:2" x14ac:dyDescent="0.25">
      <c r="A4954" s="7">
        <v>74</v>
      </c>
      <c r="B4954" s="7">
        <v>21.28</v>
      </c>
    </row>
    <row r="4955" spans="1:2" x14ac:dyDescent="0.25">
      <c r="A4955" s="3">
        <v>108</v>
      </c>
      <c r="B4955" s="3">
        <v>34.93</v>
      </c>
    </row>
    <row r="4956" spans="1:2" x14ac:dyDescent="0.25">
      <c r="A4956" s="7">
        <v>116</v>
      </c>
      <c r="B4956" s="7">
        <v>38.01</v>
      </c>
    </row>
    <row r="4957" spans="1:2" x14ac:dyDescent="0.25">
      <c r="A4957" s="3">
        <v>112</v>
      </c>
      <c r="B4957" s="3">
        <v>54.71</v>
      </c>
    </row>
    <row r="4958" spans="1:2" x14ac:dyDescent="0.25">
      <c r="A4958" s="7">
        <v>35</v>
      </c>
      <c r="B4958" s="7">
        <v>37.380000000000003</v>
      </c>
    </row>
    <row r="4959" spans="1:2" x14ac:dyDescent="0.25">
      <c r="A4959" s="3">
        <v>81</v>
      </c>
      <c r="B4959" s="3">
        <v>13.68</v>
      </c>
    </row>
    <row r="4960" spans="1:2" x14ac:dyDescent="0.25">
      <c r="A4960" s="7">
        <v>11</v>
      </c>
      <c r="B4960" s="7">
        <v>30.3</v>
      </c>
    </row>
    <row r="4961" spans="1:2" x14ac:dyDescent="0.25">
      <c r="A4961" s="3">
        <v>86</v>
      </c>
      <c r="B4961" s="3">
        <v>24.33</v>
      </c>
    </row>
    <row r="4962" spans="1:2" x14ac:dyDescent="0.25">
      <c r="A4962" s="7">
        <v>34</v>
      </c>
      <c r="B4962" s="7">
        <v>50.61</v>
      </c>
    </row>
    <row r="4963" spans="1:2" x14ac:dyDescent="0.25">
      <c r="A4963" s="3">
        <v>15</v>
      </c>
      <c r="B4963" s="3">
        <v>34.06</v>
      </c>
    </row>
    <row r="4964" spans="1:2" x14ac:dyDescent="0.25">
      <c r="A4964" s="7">
        <v>100</v>
      </c>
      <c r="B4964" s="7">
        <v>58.14</v>
      </c>
    </row>
    <row r="4965" spans="1:2" x14ac:dyDescent="0.25">
      <c r="A4965" s="3">
        <v>94</v>
      </c>
      <c r="B4965" s="3">
        <v>50.38</v>
      </c>
    </row>
    <row r="4966" spans="1:2" x14ac:dyDescent="0.25">
      <c r="A4966" s="7">
        <v>109</v>
      </c>
      <c r="B4966" s="7">
        <v>45.73</v>
      </c>
    </row>
    <row r="4967" spans="1:2" x14ac:dyDescent="0.25">
      <c r="A4967" s="3">
        <v>114</v>
      </c>
      <c r="B4967" s="3">
        <v>27.73</v>
      </c>
    </row>
    <row r="4968" spans="1:2" x14ac:dyDescent="0.25">
      <c r="A4968" s="7">
        <v>74</v>
      </c>
      <c r="B4968" s="7">
        <v>53.5</v>
      </c>
    </row>
    <row r="4969" spans="1:2" x14ac:dyDescent="0.25">
      <c r="A4969" s="3">
        <v>42</v>
      </c>
      <c r="B4969" s="3">
        <v>14.67</v>
      </c>
    </row>
    <row r="4970" spans="1:2" x14ac:dyDescent="0.25">
      <c r="A4970" s="7">
        <v>47</v>
      </c>
      <c r="B4970" s="7">
        <v>27.66</v>
      </c>
    </row>
    <row r="4971" spans="1:2" x14ac:dyDescent="0.25">
      <c r="A4971" s="3">
        <v>52</v>
      </c>
      <c r="B4971" s="3">
        <v>11.69</v>
      </c>
    </row>
    <row r="4972" spans="1:2" x14ac:dyDescent="0.25">
      <c r="A4972" s="7">
        <v>19</v>
      </c>
      <c r="B4972" s="7">
        <v>59.82</v>
      </c>
    </row>
    <row r="4973" spans="1:2" x14ac:dyDescent="0.25">
      <c r="A4973" s="3">
        <v>69</v>
      </c>
      <c r="B4973" s="3">
        <v>8.31</v>
      </c>
    </row>
    <row r="4974" spans="1:2" x14ac:dyDescent="0.25">
      <c r="A4974" s="7">
        <v>61</v>
      </c>
      <c r="B4974" s="7">
        <v>6.18</v>
      </c>
    </row>
    <row r="4975" spans="1:2" x14ac:dyDescent="0.25">
      <c r="A4975" s="3">
        <v>79</v>
      </c>
      <c r="B4975" s="3">
        <v>20.5</v>
      </c>
    </row>
    <row r="4976" spans="1:2" x14ac:dyDescent="0.25">
      <c r="A4976" s="7">
        <v>82</v>
      </c>
      <c r="B4976" s="7">
        <v>32.94</v>
      </c>
    </row>
    <row r="4977" spans="1:2" x14ac:dyDescent="0.25">
      <c r="A4977" s="3">
        <v>55</v>
      </c>
      <c r="B4977" s="3">
        <v>21.23</v>
      </c>
    </row>
    <row r="4978" spans="1:2" x14ac:dyDescent="0.25">
      <c r="A4978" s="7">
        <v>38</v>
      </c>
      <c r="B4978" s="7">
        <v>52.17</v>
      </c>
    </row>
    <row r="4979" spans="1:2" x14ac:dyDescent="0.25">
      <c r="A4979" s="3">
        <v>83</v>
      </c>
      <c r="B4979" s="3">
        <v>32.78</v>
      </c>
    </row>
    <row r="4980" spans="1:2" x14ac:dyDescent="0.25">
      <c r="A4980" s="7">
        <v>53</v>
      </c>
      <c r="B4980" s="7">
        <v>56.76</v>
      </c>
    </row>
    <row r="4981" spans="1:2" x14ac:dyDescent="0.25">
      <c r="A4981" s="3">
        <v>94</v>
      </c>
      <c r="B4981" s="3">
        <v>39.19</v>
      </c>
    </row>
    <row r="4982" spans="1:2" x14ac:dyDescent="0.25">
      <c r="A4982" s="7">
        <v>79</v>
      </c>
      <c r="B4982" s="7">
        <v>42.81</v>
      </c>
    </row>
    <row r="4983" spans="1:2" x14ac:dyDescent="0.25">
      <c r="A4983" s="3">
        <v>67</v>
      </c>
      <c r="B4983" s="3">
        <v>50.95</v>
      </c>
    </row>
    <row r="4984" spans="1:2" x14ac:dyDescent="0.25">
      <c r="A4984" s="7">
        <v>116</v>
      </c>
      <c r="B4984" s="7">
        <v>4.82</v>
      </c>
    </row>
    <row r="4985" spans="1:2" x14ac:dyDescent="0.25">
      <c r="A4985" s="3">
        <v>115</v>
      </c>
      <c r="B4985" s="3">
        <v>4.24</v>
      </c>
    </row>
    <row r="4986" spans="1:2" x14ac:dyDescent="0.25">
      <c r="A4986" s="7">
        <v>67</v>
      </c>
      <c r="B4986" s="7">
        <v>35.46</v>
      </c>
    </row>
    <row r="4987" spans="1:2" x14ac:dyDescent="0.25">
      <c r="A4987" s="3">
        <v>65</v>
      </c>
      <c r="B4987" s="3">
        <v>19.62</v>
      </c>
    </row>
    <row r="4988" spans="1:2" x14ac:dyDescent="0.25">
      <c r="A4988" s="7">
        <v>118</v>
      </c>
      <c r="B4988" s="7">
        <v>59.16</v>
      </c>
    </row>
    <row r="4989" spans="1:2" x14ac:dyDescent="0.25">
      <c r="A4989" s="3">
        <v>62</v>
      </c>
      <c r="B4989" s="3">
        <v>39.11</v>
      </c>
    </row>
    <row r="4990" spans="1:2" x14ac:dyDescent="0.25">
      <c r="A4990" s="7">
        <v>61</v>
      </c>
      <c r="B4990" s="7">
        <v>50.78</v>
      </c>
    </row>
    <row r="4991" spans="1:2" x14ac:dyDescent="0.25">
      <c r="A4991" s="3">
        <v>94</v>
      </c>
      <c r="B4991" s="3">
        <v>36.24</v>
      </c>
    </row>
    <row r="4992" spans="1:2" x14ac:dyDescent="0.25">
      <c r="A4992" s="7">
        <v>93</v>
      </c>
      <c r="B4992" s="7">
        <v>35.869999999999997</v>
      </c>
    </row>
    <row r="4993" spans="1:2" x14ac:dyDescent="0.25">
      <c r="A4993" s="3">
        <v>33</v>
      </c>
      <c r="B4993" s="3">
        <v>46.67</v>
      </c>
    </row>
    <row r="4994" spans="1:2" x14ac:dyDescent="0.25">
      <c r="A4994" s="7">
        <v>54</v>
      </c>
      <c r="B4994" s="7">
        <v>45.55</v>
      </c>
    </row>
    <row r="4995" spans="1:2" x14ac:dyDescent="0.25">
      <c r="A4995" s="3">
        <v>17</v>
      </c>
      <c r="B4995" s="3">
        <v>47.21</v>
      </c>
    </row>
    <row r="4996" spans="1:2" x14ac:dyDescent="0.25">
      <c r="A4996" s="7">
        <v>49</v>
      </c>
      <c r="B4996" s="7">
        <v>40.71</v>
      </c>
    </row>
    <row r="4997" spans="1:2" x14ac:dyDescent="0.25">
      <c r="A4997" s="3">
        <v>100</v>
      </c>
      <c r="B4997" s="3">
        <v>40.25</v>
      </c>
    </row>
    <row r="4998" spans="1:2" x14ac:dyDescent="0.25">
      <c r="A4998" s="7">
        <v>24</v>
      </c>
      <c r="B4998" s="7">
        <v>55.83</v>
      </c>
    </row>
    <row r="4999" spans="1:2" x14ac:dyDescent="0.25">
      <c r="A4999" s="3">
        <v>14</v>
      </c>
      <c r="B4999" s="3">
        <v>27.31</v>
      </c>
    </row>
    <row r="5000" spans="1:2" x14ac:dyDescent="0.25">
      <c r="A5000" s="7">
        <v>106</v>
      </c>
      <c r="B5000" s="7">
        <v>14.48</v>
      </c>
    </row>
    <row r="5001" spans="1:2" x14ac:dyDescent="0.25">
      <c r="A5001" s="3">
        <v>84</v>
      </c>
      <c r="B5001" s="3">
        <v>12.02</v>
      </c>
    </row>
    <row r="5002" spans="1:2" x14ac:dyDescent="0.25">
      <c r="A5002" s="7">
        <v>39</v>
      </c>
      <c r="B5002" s="7">
        <v>55.58</v>
      </c>
    </row>
    <row r="5003" spans="1:2" x14ac:dyDescent="0.25">
      <c r="A5003" s="3">
        <v>105</v>
      </c>
      <c r="B5003" s="3">
        <v>27.78</v>
      </c>
    </row>
    <row r="5004" spans="1:2" x14ac:dyDescent="0.25">
      <c r="A5004" s="7">
        <v>79</v>
      </c>
      <c r="B5004" s="7">
        <v>47.1</v>
      </c>
    </row>
    <row r="5005" spans="1:2" x14ac:dyDescent="0.25">
      <c r="A5005" s="3">
        <v>19</v>
      </c>
      <c r="B5005" s="3">
        <v>43.69</v>
      </c>
    </row>
    <row r="5006" spans="1:2" x14ac:dyDescent="0.25">
      <c r="A5006" s="7">
        <v>20</v>
      </c>
      <c r="B5006" s="7">
        <v>48.6</v>
      </c>
    </row>
    <row r="5007" spans="1:2" x14ac:dyDescent="0.25">
      <c r="A5007" s="3">
        <v>26</v>
      </c>
      <c r="B5007" s="3">
        <v>17.68</v>
      </c>
    </row>
    <row r="5008" spans="1:2" x14ac:dyDescent="0.25">
      <c r="A5008" s="7">
        <v>117</v>
      </c>
      <c r="B5008" s="7">
        <v>54.43</v>
      </c>
    </row>
    <row r="5009" spans="1:2" x14ac:dyDescent="0.25">
      <c r="A5009" s="3">
        <v>112</v>
      </c>
      <c r="B5009" s="3">
        <v>40.58</v>
      </c>
    </row>
    <row r="5010" spans="1:2" x14ac:dyDescent="0.25">
      <c r="A5010" s="7">
        <v>89</v>
      </c>
      <c r="B5010" s="7">
        <v>7.5</v>
      </c>
    </row>
    <row r="5011" spans="1:2" x14ac:dyDescent="0.25">
      <c r="A5011" s="3">
        <v>67</v>
      </c>
      <c r="B5011" s="3">
        <v>21.8</v>
      </c>
    </row>
    <row r="5012" spans="1:2" x14ac:dyDescent="0.25">
      <c r="A5012" s="7">
        <v>32</v>
      </c>
      <c r="B5012" s="7">
        <v>23.42</v>
      </c>
    </row>
    <row r="5013" spans="1:2" x14ac:dyDescent="0.25">
      <c r="A5013" s="3">
        <v>26</v>
      </c>
      <c r="B5013" s="3">
        <v>59.43</v>
      </c>
    </row>
    <row r="5014" spans="1:2" x14ac:dyDescent="0.25">
      <c r="A5014" s="7">
        <v>103</v>
      </c>
      <c r="B5014" s="7">
        <v>57.09</v>
      </c>
    </row>
    <row r="5015" spans="1:2" x14ac:dyDescent="0.25">
      <c r="A5015" s="3">
        <v>49</v>
      </c>
      <c r="B5015" s="3">
        <v>57.26</v>
      </c>
    </row>
    <row r="5016" spans="1:2" x14ac:dyDescent="0.25">
      <c r="A5016" s="7">
        <v>31</v>
      </c>
      <c r="B5016" s="7">
        <v>2.85</v>
      </c>
    </row>
    <row r="5017" spans="1:2" x14ac:dyDescent="0.25">
      <c r="A5017" s="3">
        <v>107</v>
      </c>
      <c r="B5017" s="3">
        <v>7.73</v>
      </c>
    </row>
    <row r="5018" spans="1:2" x14ac:dyDescent="0.25">
      <c r="A5018" s="7">
        <v>105</v>
      </c>
      <c r="B5018" s="7">
        <v>6.06</v>
      </c>
    </row>
    <row r="5019" spans="1:2" x14ac:dyDescent="0.25">
      <c r="A5019" s="3">
        <v>31</v>
      </c>
      <c r="B5019" s="3">
        <v>11.72</v>
      </c>
    </row>
    <row r="5020" spans="1:2" x14ac:dyDescent="0.25">
      <c r="A5020" s="7">
        <v>83</v>
      </c>
      <c r="B5020" s="7">
        <v>49.9</v>
      </c>
    </row>
    <row r="5021" spans="1:2" x14ac:dyDescent="0.25">
      <c r="A5021" s="3">
        <v>37</v>
      </c>
      <c r="B5021" s="3">
        <v>3.32</v>
      </c>
    </row>
    <row r="5022" spans="1:2" x14ac:dyDescent="0.25">
      <c r="A5022" s="7">
        <v>108</v>
      </c>
      <c r="B5022" s="7">
        <v>26.67</v>
      </c>
    </row>
    <row r="5023" spans="1:2" x14ac:dyDescent="0.25">
      <c r="A5023" s="3">
        <v>20</v>
      </c>
      <c r="B5023" s="3">
        <v>51.83</v>
      </c>
    </row>
    <row r="5024" spans="1:2" x14ac:dyDescent="0.25">
      <c r="A5024" s="7">
        <v>73</v>
      </c>
      <c r="B5024" s="7">
        <v>16.05</v>
      </c>
    </row>
    <row r="5025" spans="1:2" x14ac:dyDescent="0.25">
      <c r="A5025" s="3">
        <v>21</v>
      </c>
      <c r="B5025" s="3">
        <v>15.98</v>
      </c>
    </row>
    <row r="5026" spans="1:2" x14ac:dyDescent="0.25">
      <c r="A5026" s="7">
        <v>91</v>
      </c>
      <c r="B5026" s="7">
        <v>18.59</v>
      </c>
    </row>
    <row r="5027" spans="1:2" x14ac:dyDescent="0.25">
      <c r="A5027" s="3">
        <v>22</v>
      </c>
      <c r="B5027" s="3">
        <v>39.729999999999997</v>
      </c>
    </row>
    <row r="5028" spans="1:2" x14ac:dyDescent="0.25">
      <c r="A5028" s="7">
        <v>29</v>
      </c>
      <c r="B5028" s="7">
        <v>57.96</v>
      </c>
    </row>
    <row r="5029" spans="1:2" x14ac:dyDescent="0.25">
      <c r="A5029" s="3">
        <v>109</v>
      </c>
      <c r="B5029" s="3">
        <v>8.17</v>
      </c>
    </row>
    <row r="5030" spans="1:2" x14ac:dyDescent="0.25">
      <c r="A5030" s="7">
        <v>116</v>
      </c>
      <c r="B5030" s="7">
        <v>27.53</v>
      </c>
    </row>
    <row r="5031" spans="1:2" x14ac:dyDescent="0.25">
      <c r="A5031" s="3">
        <v>59</v>
      </c>
      <c r="B5031" s="3">
        <v>29.55</v>
      </c>
    </row>
    <row r="5032" spans="1:2" x14ac:dyDescent="0.25">
      <c r="A5032" s="7">
        <v>101</v>
      </c>
      <c r="B5032" s="7">
        <v>43.14</v>
      </c>
    </row>
    <row r="5033" spans="1:2" x14ac:dyDescent="0.25">
      <c r="A5033" s="3">
        <v>99</v>
      </c>
      <c r="B5033" s="3">
        <v>36.729999999999997</v>
      </c>
    </row>
    <row r="5034" spans="1:2" x14ac:dyDescent="0.25">
      <c r="A5034" s="7">
        <v>27</v>
      </c>
      <c r="B5034" s="7">
        <v>16.82</v>
      </c>
    </row>
    <row r="5035" spans="1:2" x14ac:dyDescent="0.25">
      <c r="A5035" s="3">
        <v>78</v>
      </c>
      <c r="B5035" s="3">
        <v>32.36</v>
      </c>
    </row>
    <row r="5036" spans="1:2" x14ac:dyDescent="0.25">
      <c r="A5036" s="7">
        <v>70</v>
      </c>
      <c r="B5036" s="7">
        <v>41.31</v>
      </c>
    </row>
    <row r="5037" spans="1:2" x14ac:dyDescent="0.25">
      <c r="A5037" s="3">
        <v>65</v>
      </c>
      <c r="B5037" s="3">
        <v>50.17</v>
      </c>
    </row>
    <row r="5038" spans="1:2" x14ac:dyDescent="0.25">
      <c r="A5038" s="7">
        <v>50</v>
      </c>
      <c r="B5038" s="7">
        <v>11.67</v>
      </c>
    </row>
    <row r="5039" spans="1:2" x14ac:dyDescent="0.25">
      <c r="A5039" s="3">
        <v>37</v>
      </c>
      <c r="B5039" s="3">
        <v>43.12</v>
      </c>
    </row>
    <row r="5040" spans="1:2" x14ac:dyDescent="0.25">
      <c r="A5040" s="7">
        <v>21</v>
      </c>
      <c r="B5040" s="7">
        <v>38.58</v>
      </c>
    </row>
    <row r="5041" spans="1:2" x14ac:dyDescent="0.25">
      <c r="A5041" s="3">
        <v>80</v>
      </c>
      <c r="B5041" s="3">
        <v>47.91</v>
      </c>
    </row>
    <row r="5042" spans="1:2" x14ac:dyDescent="0.25">
      <c r="A5042" s="7">
        <v>65</v>
      </c>
      <c r="B5042" s="7">
        <v>5.04</v>
      </c>
    </row>
    <row r="5043" spans="1:2" x14ac:dyDescent="0.25">
      <c r="A5043" s="3">
        <v>59</v>
      </c>
      <c r="B5043" s="3">
        <v>12.08</v>
      </c>
    </row>
    <row r="5044" spans="1:2" x14ac:dyDescent="0.25">
      <c r="A5044" s="7">
        <v>61</v>
      </c>
      <c r="B5044" s="7">
        <v>53.32</v>
      </c>
    </row>
    <row r="5045" spans="1:2" x14ac:dyDescent="0.25">
      <c r="A5045" s="3">
        <v>83</v>
      </c>
      <c r="B5045" s="3">
        <v>8.49</v>
      </c>
    </row>
    <row r="5046" spans="1:2" x14ac:dyDescent="0.25">
      <c r="A5046" s="7">
        <v>51</v>
      </c>
      <c r="B5046" s="7">
        <v>38.57</v>
      </c>
    </row>
    <row r="5047" spans="1:2" x14ac:dyDescent="0.25">
      <c r="A5047" s="3">
        <v>10</v>
      </c>
      <c r="B5047" s="3">
        <v>8.8699999999999992</v>
      </c>
    </row>
    <row r="5048" spans="1:2" x14ac:dyDescent="0.25">
      <c r="A5048" s="7">
        <v>52</v>
      </c>
      <c r="B5048" s="7">
        <v>9.42</v>
      </c>
    </row>
    <row r="5049" spans="1:2" x14ac:dyDescent="0.25">
      <c r="A5049" s="3">
        <v>41</v>
      </c>
      <c r="B5049" s="3">
        <v>21.1</v>
      </c>
    </row>
    <row r="5050" spans="1:2" x14ac:dyDescent="0.25">
      <c r="A5050" s="7">
        <v>61</v>
      </c>
      <c r="B5050" s="7">
        <v>21.61</v>
      </c>
    </row>
    <row r="5051" spans="1:2" x14ac:dyDescent="0.25">
      <c r="A5051" s="3">
        <v>94</v>
      </c>
      <c r="B5051" s="3">
        <v>48.55</v>
      </c>
    </row>
    <row r="5052" spans="1:2" x14ac:dyDescent="0.25">
      <c r="A5052" s="7">
        <v>85</v>
      </c>
      <c r="B5052" s="7">
        <v>37.880000000000003</v>
      </c>
    </row>
    <row r="5053" spans="1:2" x14ac:dyDescent="0.25">
      <c r="A5053" s="3">
        <v>107</v>
      </c>
      <c r="B5053" s="3">
        <v>36.82</v>
      </c>
    </row>
    <row r="5054" spans="1:2" x14ac:dyDescent="0.25">
      <c r="A5054" s="7">
        <v>117</v>
      </c>
      <c r="B5054" s="7">
        <v>26.08</v>
      </c>
    </row>
    <row r="5055" spans="1:2" x14ac:dyDescent="0.25">
      <c r="A5055" s="3">
        <v>105</v>
      </c>
      <c r="B5055" s="3">
        <v>48.97</v>
      </c>
    </row>
    <row r="5056" spans="1:2" x14ac:dyDescent="0.25">
      <c r="A5056" s="7">
        <v>81</v>
      </c>
      <c r="B5056" s="7">
        <v>13.03</v>
      </c>
    </row>
    <row r="5057" spans="1:2" x14ac:dyDescent="0.25">
      <c r="A5057" s="3">
        <v>65</v>
      </c>
      <c r="B5057" s="3">
        <v>50.21</v>
      </c>
    </row>
    <row r="5058" spans="1:2" x14ac:dyDescent="0.25">
      <c r="A5058" s="7">
        <v>93</v>
      </c>
      <c r="B5058" s="7">
        <v>8.5299999999999994</v>
      </c>
    </row>
    <row r="5059" spans="1:2" x14ac:dyDescent="0.25">
      <c r="A5059" s="3">
        <v>99</v>
      </c>
      <c r="B5059" s="3">
        <v>23.88</v>
      </c>
    </row>
    <row r="5060" spans="1:2" x14ac:dyDescent="0.25">
      <c r="A5060" s="7">
        <v>67</v>
      </c>
      <c r="B5060" s="7">
        <v>33.119999999999997</v>
      </c>
    </row>
    <row r="5061" spans="1:2" x14ac:dyDescent="0.25">
      <c r="A5061" s="3">
        <v>36</v>
      </c>
      <c r="B5061" s="3">
        <v>19.2</v>
      </c>
    </row>
    <row r="5062" spans="1:2" x14ac:dyDescent="0.25">
      <c r="A5062" s="7">
        <v>79</v>
      </c>
      <c r="B5062" s="7">
        <v>45.4</v>
      </c>
    </row>
    <row r="5063" spans="1:2" x14ac:dyDescent="0.25">
      <c r="A5063" s="3">
        <v>53</v>
      </c>
      <c r="B5063" s="3">
        <v>33.729999999999997</v>
      </c>
    </row>
    <row r="5064" spans="1:2" x14ac:dyDescent="0.25">
      <c r="A5064" s="7">
        <v>47</v>
      </c>
      <c r="B5064" s="7">
        <v>22.08</v>
      </c>
    </row>
    <row r="5065" spans="1:2" x14ac:dyDescent="0.25">
      <c r="A5065" s="3">
        <v>95</v>
      </c>
      <c r="B5065" s="3">
        <v>17.600000000000001</v>
      </c>
    </row>
    <row r="5066" spans="1:2" x14ac:dyDescent="0.25">
      <c r="A5066" s="7">
        <v>17</v>
      </c>
      <c r="B5066" s="7">
        <v>19.420000000000002</v>
      </c>
    </row>
    <row r="5067" spans="1:2" x14ac:dyDescent="0.25">
      <c r="A5067" s="3">
        <v>11</v>
      </c>
      <c r="B5067" s="3">
        <v>31.85</v>
      </c>
    </row>
    <row r="5068" spans="1:2" x14ac:dyDescent="0.25">
      <c r="A5068" s="7">
        <v>69</v>
      </c>
      <c r="B5068" s="7">
        <v>36.33</v>
      </c>
    </row>
    <row r="5069" spans="1:2" x14ac:dyDescent="0.25">
      <c r="A5069" s="3">
        <v>71</v>
      </c>
      <c r="B5069" s="3">
        <v>14.54</v>
      </c>
    </row>
    <row r="5070" spans="1:2" x14ac:dyDescent="0.25">
      <c r="A5070" s="7">
        <v>44</v>
      </c>
      <c r="B5070" s="7">
        <v>2.08</v>
      </c>
    </row>
    <row r="5071" spans="1:2" x14ac:dyDescent="0.25">
      <c r="A5071" s="3">
        <v>13</v>
      </c>
      <c r="B5071" s="3">
        <v>29.81</v>
      </c>
    </row>
    <row r="5072" spans="1:2" x14ac:dyDescent="0.25">
      <c r="A5072" s="7">
        <v>11</v>
      </c>
      <c r="B5072" s="7">
        <v>33.450000000000003</v>
      </c>
    </row>
    <row r="5073" spans="1:2" x14ac:dyDescent="0.25">
      <c r="A5073" s="3">
        <v>75</v>
      </c>
      <c r="B5073" s="3">
        <v>26.97</v>
      </c>
    </row>
    <row r="5074" spans="1:2" x14ac:dyDescent="0.25">
      <c r="A5074" s="7">
        <v>69</v>
      </c>
      <c r="B5074" s="7">
        <v>28.39</v>
      </c>
    </row>
    <row r="5075" spans="1:2" x14ac:dyDescent="0.25">
      <c r="A5075" s="3">
        <v>66</v>
      </c>
      <c r="B5075" s="3">
        <v>29.94</v>
      </c>
    </row>
    <row r="5076" spans="1:2" x14ac:dyDescent="0.25">
      <c r="A5076" s="7">
        <v>34</v>
      </c>
      <c r="B5076" s="7">
        <v>57.15</v>
      </c>
    </row>
    <row r="5077" spans="1:2" x14ac:dyDescent="0.25">
      <c r="A5077" s="3">
        <v>78</v>
      </c>
      <c r="B5077" s="3">
        <v>46.53</v>
      </c>
    </row>
    <row r="5078" spans="1:2" x14ac:dyDescent="0.25">
      <c r="A5078" s="7">
        <v>10</v>
      </c>
      <c r="B5078" s="7">
        <v>18.8</v>
      </c>
    </row>
    <row r="5079" spans="1:2" x14ac:dyDescent="0.25">
      <c r="A5079" s="3">
        <v>86</v>
      </c>
      <c r="B5079" s="3">
        <v>12.41</v>
      </c>
    </row>
    <row r="5080" spans="1:2" x14ac:dyDescent="0.25">
      <c r="A5080" s="7">
        <v>16</v>
      </c>
      <c r="B5080" s="7">
        <v>20.25</v>
      </c>
    </row>
    <row r="5081" spans="1:2" x14ac:dyDescent="0.25">
      <c r="A5081" s="3">
        <v>119</v>
      </c>
      <c r="B5081" s="3">
        <v>32.24</v>
      </c>
    </row>
    <row r="5082" spans="1:2" x14ac:dyDescent="0.25">
      <c r="A5082" s="7">
        <v>20</v>
      </c>
      <c r="B5082" s="7">
        <v>7.42</v>
      </c>
    </row>
    <row r="5083" spans="1:2" x14ac:dyDescent="0.25">
      <c r="A5083" s="3">
        <v>84</v>
      </c>
      <c r="B5083" s="3">
        <v>19.48</v>
      </c>
    </row>
    <row r="5084" spans="1:2" x14ac:dyDescent="0.25">
      <c r="A5084" s="7">
        <v>82</v>
      </c>
      <c r="B5084" s="7">
        <v>5.69</v>
      </c>
    </row>
    <row r="5085" spans="1:2" x14ac:dyDescent="0.25">
      <c r="A5085" s="3">
        <v>99</v>
      </c>
      <c r="B5085" s="3">
        <v>35.9</v>
      </c>
    </row>
    <row r="5086" spans="1:2" x14ac:dyDescent="0.25">
      <c r="A5086" s="7">
        <v>59</v>
      </c>
      <c r="B5086" s="7">
        <v>28.51</v>
      </c>
    </row>
    <row r="5087" spans="1:2" x14ac:dyDescent="0.25">
      <c r="A5087" s="3">
        <v>53</v>
      </c>
      <c r="B5087" s="3">
        <v>50.22</v>
      </c>
    </row>
    <row r="5088" spans="1:2" x14ac:dyDescent="0.25">
      <c r="A5088" s="7">
        <v>40</v>
      </c>
      <c r="B5088" s="7">
        <v>46.62</v>
      </c>
    </row>
    <row r="5089" spans="1:2" x14ac:dyDescent="0.25">
      <c r="A5089" s="3">
        <v>98</v>
      </c>
      <c r="B5089" s="3">
        <v>18.98</v>
      </c>
    </row>
    <row r="5090" spans="1:2" x14ac:dyDescent="0.25">
      <c r="A5090" s="7">
        <v>54</v>
      </c>
      <c r="B5090" s="7">
        <v>16.21</v>
      </c>
    </row>
    <row r="5091" spans="1:2" x14ac:dyDescent="0.25">
      <c r="A5091" s="3">
        <v>31</v>
      </c>
      <c r="B5091" s="3">
        <v>46.25</v>
      </c>
    </row>
    <row r="5092" spans="1:2" x14ac:dyDescent="0.25">
      <c r="A5092" s="7">
        <v>53</v>
      </c>
      <c r="B5092" s="7">
        <v>58.82</v>
      </c>
    </row>
    <row r="5093" spans="1:2" x14ac:dyDescent="0.25">
      <c r="A5093" s="3">
        <v>63</v>
      </c>
      <c r="B5093" s="3">
        <v>53.48</v>
      </c>
    </row>
    <row r="5094" spans="1:2" x14ac:dyDescent="0.25">
      <c r="A5094" s="7">
        <v>104</v>
      </c>
      <c r="B5094" s="7">
        <v>54.58</v>
      </c>
    </row>
    <row r="5095" spans="1:2" x14ac:dyDescent="0.25">
      <c r="A5095" s="3">
        <v>38</v>
      </c>
      <c r="B5095" s="3">
        <v>33.75</v>
      </c>
    </row>
    <row r="5096" spans="1:2" x14ac:dyDescent="0.25">
      <c r="A5096" s="7">
        <v>44</v>
      </c>
      <c r="B5096" s="7">
        <v>53.7</v>
      </c>
    </row>
    <row r="5097" spans="1:2" x14ac:dyDescent="0.25">
      <c r="A5097" s="3">
        <v>106</v>
      </c>
      <c r="B5097" s="3">
        <v>53.63</v>
      </c>
    </row>
    <row r="5098" spans="1:2" x14ac:dyDescent="0.25">
      <c r="A5098" s="7">
        <v>65</v>
      </c>
      <c r="B5098" s="7">
        <v>38.04</v>
      </c>
    </row>
    <row r="5099" spans="1:2" x14ac:dyDescent="0.25">
      <c r="A5099" s="3">
        <v>118</v>
      </c>
      <c r="B5099" s="3">
        <v>11.95</v>
      </c>
    </row>
    <row r="5100" spans="1:2" x14ac:dyDescent="0.25">
      <c r="A5100" s="7">
        <v>30</v>
      </c>
      <c r="B5100" s="7">
        <v>51.39</v>
      </c>
    </row>
    <row r="5101" spans="1:2" x14ac:dyDescent="0.25">
      <c r="A5101" s="3">
        <v>52</v>
      </c>
      <c r="B5101" s="3">
        <v>44.69</v>
      </c>
    </row>
    <row r="5102" spans="1:2" x14ac:dyDescent="0.25">
      <c r="A5102" s="7">
        <v>24</v>
      </c>
      <c r="B5102" s="7">
        <v>42.36</v>
      </c>
    </row>
    <row r="5103" spans="1:2" x14ac:dyDescent="0.25">
      <c r="A5103" s="3">
        <v>101</v>
      </c>
      <c r="B5103" s="3">
        <v>3.01</v>
      </c>
    </row>
    <row r="5104" spans="1:2" x14ac:dyDescent="0.25">
      <c r="A5104" s="7">
        <v>14</v>
      </c>
      <c r="B5104" s="7">
        <v>47.4</v>
      </c>
    </row>
    <row r="5105" spans="1:2" x14ac:dyDescent="0.25">
      <c r="A5105" s="3">
        <v>101</v>
      </c>
      <c r="B5105" s="3">
        <v>24.04</v>
      </c>
    </row>
    <row r="5106" spans="1:2" x14ac:dyDescent="0.25">
      <c r="A5106" s="7">
        <v>76</v>
      </c>
      <c r="B5106" s="7">
        <v>55.83</v>
      </c>
    </row>
    <row r="5107" spans="1:2" x14ac:dyDescent="0.25">
      <c r="A5107" s="3">
        <v>57</v>
      </c>
      <c r="B5107" s="3">
        <v>35.28</v>
      </c>
    </row>
    <row r="5108" spans="1:2" x14ac:dyDescent="0.25">
      <c r="A5108" s="7">
        <v>119</v>
      </c>
      <c r="B5108" s="7">
        <v>36.92</v>
      </c>
    </row>
    <row r="5109" spans="1:2" x14ac:dyDescent="0.25">
      <c r="A5109" s="3">
        <v>100</v>
      </c>
      <c r="B5109" s="3">
        <v>56.82</v>
      </c>
    </row>
    <row r="5110" spans="1:2" x14ac:dyDescent="0.25">
      <c r="A5110" s="7">
        <v>89</v>
      </c>
      <c r="B5110" s="7">
        <v>55.74</v>
      </c>
    </row>
    <row r="5111" spans="1:2" x14ac:dyDescent="0.25">
      <c r="A5111" s="3">
        <v>38</v>
      </c>
      <c r="B5111" s="3">
        <v>6.65</v>
      </c>
    </row>
    <row r="5112" spans="1:2" x14ac:dyDescent="0.25">
      <c r="A5112" s="7">
        <v>87</v>
      </c>
      <c r="B5112" s="7">
        <v>36.43</v>
      </c>
    </row>
    <row r="5113" spans="1:2" x14ac:dyDescent="0.25">
      <c r="A5113" s="3">
        <v>66</v>
      </c>
      <c r="B5113" s="3">
        <v>34.71</v>
      </c>
    </row>
    <row r="5114" spans="1:2" x14ac:dyDescent="0.25">
      <c r="A5114" s="7">
        <v>104</v>
      </c>
      <c r="B5114" s="7">
        <v>58.64</v>
      </c>
    </row>
    <row r="5115" spans="1:2" x14ac:dyDescent="0.25">
      <c r="A5115" s="3">
        <v>91</v>
      </c>
      <c r="B5115" s="3">
        <v>57.56</v>
      </c>
    </row>
    <row r="5116" spans="1:2" x14ac:dyDescent="0.25">
      <c r="A5116" s="7">
        <v>24</v>
      </c>
      <c r="B5116" s="7">
        <v>59.96</v>
      </c>
    </row>
    <row r="5117" spans="1:2" x14ac:dyDescent="0.25">
      <c r="A5117" s="3">
        <v>99</v>
      </c>
      <c r="B5117" s="3">
        <v>9.42</v>
      </c>
    </row>
    <row r="5118" spans="1:2" x14ac:dyDescent="0.25">
      <c r="A5118" s="7">
        <v>109</v>
      </c>
      <c r="B5118" s="7">
        <v>4.76</v>
      </c>
    </row>
    <row r="5119" spans="1:2" x14ac:dyDescent="0.25">
      <c r="A5119" s="3">
        <v>66</v>
      </c>
      <c r="B5119" s="3">
        <v>12.42</v>
      </c>
    </row>
    <row r="5120" spans="1:2" x14ac:dyDescent="0.25">
      <c r="A5120" s="7">
        <v>30</v>
      </c>
      <c r="B5120" s="7">
        <v>42.51</v>
      </c>
    </row>
    <row r="5121" spans="1:2" x14ac:dyDescent="0.25">
      <c r="A5121" s="3">
        <v>24</v>
      </c>
      <c r="B5121" s="3">
        <v>14.16</v>
      </c>
    </row>
    <row r="5122" spans="1:2" x14ac:dyDescent="0.25">
      <c r="A5122" s="7">
        <v>19</v>
      </c>
      <c r="B5122" s="7">
        <v>37.65</v>
      </c>
    </row>
    <row r="5123" spans="1:2" x14ac:dyDescent="0.25">
      <c r="A5123" s="3">
        <v>14</v>
      </c>
      <c r="B5123" s="3">
        <v>40.29</v>
      </c>
    </row>
    <row r="5124" spans="1:2" x14ac:dyDescent="0.25">
      <c r="A5124" s="7">
        <v>66</v>
      </c>
      <c r="B5124" s="7">
        <v>45.73</v>
      </c>
    </row>
    <row r="5125" spans="1:2" x14ac:dyDescent="0.25">
      <c r="A5125" s="3">
        <v>14</v>
      </c>
      <c r="B5125" s="3">
        <v>34.22</v>
      </c>
    </row>
    <row r="5126" spans="1:2" x14ac:dyDescent="0.25">
      <c r="A5126" s="7">
        <v>117</v>
      </c>
      <c r="B5126" s="7">
        <v>59.68</v>
      </c>
    </row>
    <row r="5127" spans="1:2" x14ac:dyDescent="0.25">
      <c r="A5127" s="3">
        <v>62</v>
      </c>
      <c r="B5127" s="3">
        <v>49.19</v>
      </c>
    </row>
    <row r="5128" spans="1:2" x14ac:dyDescent="0.25">
      <c r="A5128" s="7">
        <v>82</v>
      </c>
      <c r="B5128" s="7">
        <v>49.53</v>
      </c>
    </row>
    <row r="5129" spans="1:2" x14ac:dyDescent="0.25">
      <c r="A5129" s="3">
        <v>28</v>
      </c>
      <c r="B5129" s="3">
        <v>46.36</v>
      </c>
    </row>
    <row r="5130" spans="1:2" x14ac:dyDescent="0.25">
      <c r="A5130" s="7">
        <v>37</v>
      </c>
      <c r="B5130" s="7">
        <v>27.66</v>
      </c>
    </row>
    <row r="5131" spans="1:2" x14ac:dyDescent="0.25">
      <c r="A5131" s="3">
        <v>32</v>
      </c>
      <c r="B5131" s="3">
        <v>9.08</v>
      </c>
    </row>
    <row r="5132" spans="1:2" x14ac:dyDescent="0.25">
      <c r="A5132" s="7">
        <v>62</v>
      </c>
      <c r="B5132" s="7">
        <v>33.78</v>
      </c>
    </row>
    <row r="5133" spans="1:2" x14ac:dyDescent="0.25">
      <c r="A5133" s="3">
        <v>39</v>
      </c>
      <c r="B5133" s="3">
        <v>16.25</v>
      </c>
    </row>
    <row r="5134" spans="1:2" x14ac:dyDescent="0.25">
      <c r="A5134" s="7">
        <v>92</v>
      </c>
      <c r="B5134" s="7">
        <v>43.78</v>
      </c>
    </row>
    <row r="5135" spans="1:2" x14ac:dyDescent="0.25">
      <c r="A5135" s="3">
        <v>99</v>
      </c>
      <c r="B5135" s="3">
        <v>43.62</v>
      </c>
    </row>
    <row r="5136" spans="1:2" x14ac:dyDescent="0.25">
      <c r="A5136" s="7">
        <v>22</v>
      </c>
      <c r="B5136" s="7">
        <v>32.56</v>
      </c>
    </row>
    <row r="5137" spans="1:2" x14ac:dyDescent="0.25">
      <c r="A5137" s="3">
        <v>100</v>
      </c>
      <c r="B5137" s="3">
        <v>4.28</v>
      </c>
    </row>
    <row r="5138" spans="1:2" x14ac:dyDescent="0.25">
      <c r="A5138" s="7">
        <v>27</v>
      </c>
      <c r="B5138" s="7">
        <v>31.94</v>
      </c>
    </row>
    <row r="5139" spans="1:2" x14ac:dyDescent="0.25">
      <c r="A5139" s="3">
        <v>107</v>
      </c>
      <c r="B5139" s="3">
        <v>13.58</v>
      </c>
    </row>
    <row r="5140" spans="1:2" x14ac:dyDescent="0.25">
      <c r="A5140" s="7">
        <v>14</v>
      </c>
      <c r="B5140" s="7">
        <v>29.24</v>
      </c>
    </row>
    <row r="5141" spans="1:2" x14ac:dyDescent="0.25">
      <c r="A5141" s="3">
        <v>69</v>
      </c>
      <c r="B5141" s="3">
        <v>28.24</v>
      </c>
    </row>
    <row r="5142" spans="1:2" x14ac:dyDescent="0.25">
      <c r="A5142" s="7">
        <v>47</v>
      </c>
      <c r="B5142" s="7">
        <v>47.39</v>
      </c>
    </row>
    <row r="5143" spans="1:2" x14ac:dyDescent="0.25">
      <c r="A5143" s="3">
        <v>47</v>
      </c>
      <c r="B5143" s="3">
        <v>33.97</v>
      </c>
    </row>
    <row r="5144" spans="1:2" x14ac:dyDescent="0.25">
      <c r="A5144" s="7">
        <v>29</v>
      </c>
      <c r="B5144" s="7">
        <v>32.67</v>
      </c>
    </row>
    <row r="5145" spans="1:2" x14ac:dyDescent="0.25">
      <c r="A5145" s="3">
        <v>40</v>
      </c>
      <c r="B5145" s="3">
        <v>58.94</v>
      </c>
    </row>
    <row r="5146" spans="1:2" x14ac:dyDescent="0.25">
      <c r="A5146" s="7">
        <v>11</v>
      </c>
      <c r="B5146" s="7">
        <v>45.05</v>
      </c>
    </row>
    <row r="5147" spans="1:2" x14ac:dyDescent="0.25">
      <c r="A5147" s="3">
        <v>39</v>
      </c>
      <c r="B5147" s="3">
        <v>31.84</v>
      </c>
    </row>
    <row r="5148" spans="1:2" x14ac:dyDescent="0.25">
      <c r="A5148" s="7">
        <v>33</v>
      </c>
      <c r="B5148" s="7">
        <v>16.670000000000002</v>
      </c>
    </row>
    <row r="5149" spans="1:2" x14ac:dyDescent="0.25">
      <c r="A5149" s="3">
        <v>80</v>
      </c>
      <c r="B5149" s="3">
        <v>31.31</v>
      </c>
    </row>
    <row r="5150" spans="1:2" x14ac:dyDescent="0.25">
      <c r="A5150" s="7">
        <v>58</v>
      </c>
      <c r="B5150" s="7">
        <v>44.15</v>
      </c>
    </row>
    <row r="5151" spans="1:2" x14ac:dyDescent="0.25">
      <c r="A5151" s="3">
        <v>66</v>
      </c>
      <c r="B5151" s="3">
        <v>27.79</v>
      </c>
    </row>
    <row r="5152" spans="1:2" x14ac:dyDescent="0.25">
      <c r="A5152" s="7">
        <v>26</v>
      </c>
      <c r="B5152" s="7">
        <v>41.5</v>
      </c>
    </row>
    <row r="5153" spans="1:2" x14ac:dyDescent="0.25">
      <c r="A5153" s="3">
        <v>42</v>
      </c>
      <c r="B5153" s="3">
        <v>41.71</v>
      </c>
    </row>
    <row r="5154" spans="1:2" x14ac:dyDescent="0.25">
      <c r="A5154" s="7">
        <v>101</v>
      </c>
      <c r="B5154" s="7">
        <v>9.0299999999999994</v>
      </c>
    </row>
    <row r="5155" spans="1:2" x14ac:dyDescent="0.25">
      <c r="A5155" s="3">
        <v>116</v>
      </c>
      <c r="B5155" s="3">
        <v>47.46</v>
      </c>
    </row>
    <row r="5156" spans="1:2" x14ac:dyDescent="0.25">
      <c r="A5156" s="7">
        <v>71</v>
      </c>
      <c r="B5156" s="7">
        <v>5.45</v>
      </c>
    </row>
    <row r="5157" spans="1:2" x14ac:dyDescent="0.25">
      <c r="A5157" s="3">
        <v>40</v>
      </c>
      <c r="B5157" s="3">
        <v>29.7</v>
      </c>
    </row>
    <row r="5158" spans="1:2" x14ac:dyDescent="0.25">
      <c r="A5158" s="7">
        <v>15</v>
      </c>
      <c r="B5158" s="7">
        <v>57.86</v>
      </c>
    </row>
    <row r="5159" spans="1:2" x14ac:dyDescent="0.25">
      <c r="A5159" s="3">
        <v>27</v>
      </c>
      <c r="B5159" s="3">
        <v>4.62</v>
      </c>
    </row>
    <row r="5160" spans="1:2" x14ac:dyDescent="0.25">
      <c r="A5160" s="7">
        <v>113</v>
      </c>
      <c r="B5160" s="7">
        <v>30.71</v>
      </c>
    </row>
    <row r="5161" spans="1:2" x14ac:dyDescent="0.25">
      <c r="A5161" s="3">
        <v>66</v>
      </c>
      <c r="B5161" s="3">
        <v>41.03</v>
      </c>
    </row>
    <row r="5162" spans="1:2" x14ac:dyDescent="0.25">
      <c r="A5162" s="7">
        <v>74</v>
      </c>
      <c r="B5162" s="7">
        <v>32.1</v>
      </c>
    </row>
    <row r="5163" spans="1:2" x14ac:dyDescent="0.25">
      <c r="A5163" s="3">
        <v>46</v>
      </c>
      <c r="B5163" s="3">
        <v>47.87</v>
      </c>
    </row>
    <row r="5164" spans="1:2" x14ac:dyDescent="0.25">
      <c r="A5164" s="7">
        <v>91</v>
      </c>
      <c r="B5164" s="7">
        <v>15.61</v>
      </c>
    </row>
    <row r="5165" spans="1:2" x14ac:dyDescent="0.25">
      <c r="A5165" s="3">
        <v>31</v>
      </c>
      <c r="B5165" s="3">
        <v>11.74</v>
      </c>
    </row>
    <row r="5166" spans="1:2" x14ac:dyDescent="0.25">
      <c r="A5166" s="7">
        <v>29</v>
      </c>
      <c r="B5166" s="7">
        <v>9.39</v>
      </c>
    </row>
    <row r="5167" spans="1:2" x14ac:dyDescent="0.25">
      <c r="A5167" s="3">
        <v>41</v>
      </c>
      <c r="B5167" s="3">
        <v>22.59</v>
      </c>
    </row>
    <row r="5168" spans="1:2" x14ac:dyDescent="0.25">
      <c r="A5168" s="7">
        <v>65</v>
      </c>
      <c r="B5168" s="7">
        <v>33.65</v>
      </c>
    </row>
    <row r="5169" spans="1:2" x14ac:dyDescent="0.25">
      <c r="A5169" s="3">
        <v>111</v>
      </c>
      <c r="B5169" s="3">
        <v>29.78</v>
      </c>
    </row>
    <row r="5170" spans="1:2" x14ac:dyDescent="0.25">
      <c r="A5170" s="7">
        <v>12</v>
      </c>
      <c r="B5170" s="7">
        <v>48.46</v>
      </c>
    </row>
    <row r="5171" spans="1:2" x14ac:dyDescent="0.25">
      <c r="A5171" s="3">
        <v>52</v>
      </c>
      <c r="B5171" s="3">
        <v>46.31</v>
      </c>
    </row>
    <row r="5172" spans="1:2" x14ac:dyDescent="0.25">
      <c r="A5172" s="7">
        <v>35</v>
      </c>
      <c r="B5172" s="7">
        <v>34.35</v>
      </c>
    </row>
    <row r="5173" spans="1:2" x14ac:dyDescent="0.25">
      <c r="A5173" s="3">
        <v>33</v>
      </c>
      <c r="B5173" s="3">
        <v>7.91</v>
      </c>
    </row>
    <row r="5174" spans="1:2" x14ac:dyDescent="0.25">
      <c r="A5174" s="7">
        <v>18</v>
      </c>
      <c r="B5174" s="7">
        <v>7.67</v>
      </c>
    </row>
    <row r="5175" spans="1:2" x14ac:dyDescent="0.25">
      <c r="A5175" s="3">
        <v>53</v>
      </c>
      <c r="B5175" s="3">
        <v>58.85</v>
      </c>
    </row>
    <row r="5176" spans="1:2" x14ac:dyDescent="0.25">
      <c r="A5176" s="7">
        <v>87</v>
      </c>
      <c r="B5176" s="7">
        <v>38.72</v>
      </c>
    </row>
    <row r="5177" spans="1:2" x14ac:dyDescent="0.25">
      <c r="A5177" s="3">
        <v>115</v>
      </c>
      <c r="B5177" s="3">
        <v>48.77</v>
      </c>
    </row>
    <row r="5178" spans="1:2" x14ac:dyDescent="0.25">
      <c r="A5178" s="7">
        <v>99</v>
      </c>
      <c r="B5178" s="7">
        <v>44.95</v>
      </c>
    </row>
    <row r="5179" spans="1:2" x14ac:dyDescent="0.25">
      <c r="A5179" s="3">
        <v>84</v>
      </c>
      <c r="B5179" s="3">
        <v>13.4</v>
      </c>
    </row>
    <row r="5180" spans="1:2" x14ac:dyDescent="0.25">
      <c r="A5180" s="7">
        <v>95</v>
      </c>
      <c r="B5180" s="7">
        <v>14.69</v>
      </c>
    </row>
    <row r="5181" spans="1:2" x14ac:dyDescent="0.25">
      <c r="A5181" s="3">
        <v>70</v>
      </c>
      <c r="B5181" s="3">
        <v>31</v>
      </c>
    </row>
    <row r="5182" spans="1:2" x14ac:dyDescent="0.25">
      <c r="A5182" s="7">
        <v>111</v>
      </c>
      <c r="B5182" s="7">
        <v>16.52</v>
      </c>
    </row>
    <row r="5183" spans="1:2" x14ac:dyDescent="0.25">
      <c r="A5183" s="3">
        <v>87</v>
      </c>
      <c r="B5183" s="3">
        <v>13.52</v>
      </c>
    </row>
    <row r="5184" spans="1:2" x14ac:dyDescent="0.25">
      <c r="A5184" s="7">
        <v>118</v>
      </c>
      <c r="B5184" s="7">
        <v>6.34</v>
      </c>
    </row>
    <row r="5185" spans="1:2" x14ac:dyDescent="0.25">
      <c r="A5185" s="3">
        <v>37</v>
      </c>
      <c r="B5185" s="3">
        <v>31.92</v>
      </c>
    </row>
    <row r="5186" spans="1:2" x14ac:dyDescent="0.25">
      <c r="A5186" s="7">
        <v>18</v>
      </c>
      <c r="B5186" s="7">
        <v>3.99</v>
      </c>
    </row>
    <row r="5187" spans="1:2" x14ac:dyDescent="0.25">
      <c r="A5187" s="3">
        <v>53</v>
      </c>
      <c r="B5187" s="3">
        <v>52.24</v>
      </c>
    </row>
    <row r="5188" spans="1:2" x14ac:dyDescent="0.25">
      <c r="A5188" s="7">
        <v>57</v>
      </c>
      <c r="B5188" s="7">
        <v>14.28</v>
      </c>
    </row>
    <row r="5189" spans="1:2" x14ac:dyDescent="0.25">
      <c r="A5189" s="3">
        <v>42</v>
      </c>
      <c r="B5189" s="3">
        <v>18.940000000000001</v>
      </c>
    </row>
    <row r="5190" spans="1:2" x14ac:dyDescent="0.25">
      <c r="A5190" s="7">
        <v>82</v>
      </c>
      <c r="B5190" s="7">
        <v>57.76</v>
      </c>
    </row>
    <row r="5191" spans="1:2" x14ac:dyDescent="0.25">
      <c r="A5191" s="3">
        <v>114</v>
      </c>
      <c r="B5191" s="3">
        <v>2.0699999999999998</v>
      </c>
    </row>
    <row r="5192" spans="1:2" x14ac:dyDescent="0.25">
      <c r="A5192" s="7">
        <v>39</v>
      </c>
      <c r="B5192" s="7">
        <v>33.26</v>
      </c>
    </row>
    <row r="5193" spans="1:2" x14ac:dyDescent="0.25">
      <c r="A5193" s="3">
        <v>70</v>
      </c>
      <c r="B5193" s="3">
        <v>49.96</v>
      </c>
    </row>
    <row r="5194" spans="1:2" x14ac:dyDescent="0.25">
      <c r="A5194" s="7">
        <v>32</v>
      </c>
      <c r="B5194" s="7">
        <v>18.86</v>
      </c>
    </row>
    <row r="5195" spans="1:2" x14ac:dyDescent="0.25">
      <c r="A5195" s="3">
        <v>104</v>
      </c>
      <c r="B5195" s="3">
        <v>53.93</v>
      </c>
    </row>
    <row r="5196" spans="1:2" x14ac:dyDescent="0.25">
      <c r="A5196" s="7">
        <v>69</v>
      </c>
      <c r="B5196" s="7">
        <v>17.5</v>
      </c>
    </row>
    <row r="5197" spans="1:2" x14ac:dyDescent="0.25">
      <c r="A5197" s="3">
        <v>82</v>
      </c>
      <c r="B5197" s="3">
        <v>14.36</v>
      </c>
    </row>
    <row r="5198" spans="1:2" x14ac:dyDescent="0.25">
      <c r="A5198" s="7">
        <v>108</v>
      </c>
      <c r="B5198" s="7">
        <v>33.479999999999997</v>
      </c>
    </row>
    <row r="5199" spans="1:2" x14ac:dyDescent="0.25">
      <c r="A5199" s="3">
        <v>105</v>
      </c>
      <c r="B5199" s="3">
        <v>46.21</v>
      </c>
    </row>
    <row r="5200" spans="1:2" x14ac:dyDescent="0.25">
      <c r="A5200" s="7">
        <v>72</v>
      </c>
      <c r="B5200" s="7">
        <v>3.12</v>
      </c>
    </row>
    <row r="5201" spans="1:2" x14ac:dyDescent="0.25">
      <c r="A5201" s="3">
        <v>114</v>
      </c>
      <c r="B5201" s="3">
        <v>7.65</v>
      </c>
    </row>
    <row r="5202" spans="1:2" x14ac:dyDescent="0.25">
      <c r="A5202" s="7">
        <v>66</v>
      </c>
      <c r="B5202" s="7">
        <v>32.340000000000003</v>
      </c>
    </row>
    <row r="5203" spans="1:2" x14ac:dyDescent="0.25">
      <c r="A5203" s="3">
        <v>22</v>
      </c>
      <c r="B5203" s="3">
        <v>38.18</v>
      </c>
    </row>
    <row r="5204" spans="1:2" x14ac:dyDescent="0.25">
      <c r="A5204" s="7">
        <v>119</v>
      </c>
      <c r="B5204" s="7">
        <v>12.16</v>
      </c>
    </row>
    <row r="5205" spans="1:2" x14ac:dyDescent="0.25">
      <c r="A5205" s="3">
        <v>22</v>
      </c>
      <c r="B5205" s="3">
        <v>3.77</v>
      </c>
    </row>
    <row r="5206" spans="1:2" x14ac:dyDescent="0.25">
      <c r="A5206" s="7">
        <v>18</v>
      </c>
      <c r="B5206" s="7">
        <v>55.02</v>
      </c>
    </row>
    <row r="5207" spans="1:2" x14ac:dyDescent="0.25">
      <c r="A5207" s="3">
        <v>82</v>
      </c>
      <c r="B5207" s="3">
        <v>39.74</v>
      </c>
    </row>
    <row r="5208" spans="1:2" x14ac:dyDescent="0.25">
      <c r="A5208" s="7">
        <v>30</v>
      </c>
      <c r="B5208" s="7">
        <v>53.27</v>
      </c>
    </row>
    <row r="5209" spans="1:2" x14ac:dyDescent="0.25">
      <c r="A5209" s="3">
        <v>61</v>
      </c>
      <c r="B5209" s="3">
        <v>5.72</v>
      </c>
    </row>
    <row r="5210" spans="1:2" x14ac:dyDescent="0.25">
      <c r="A5210" s="7">
        <v>90</v>
      </c>
      <c r="B5210" s="7">
        <v>13.22</v>
      </c>
    </row>
    <row r="5211" spans="1:2" x14ac:dyDescent="0.25">
      <c r="A5211" s="3">
        <v>52</v>
      </c>
      <c r="B5211" s="3">
        <v>50.13</v>
      </c>
    </row>
    <row r="5212" spans="1:2" x14ac:dyDescent="0.25">
      <c r="A5212" s="7">
        <v>11</v>
      </c>
      <c r="B5212" s="7">
        <v>4.0999999999999996</v>
      </c>
    </row>
    <row r="5213" spans="1:2" x14ac:dyDescent="0.25">
      <c r="A5213" s="3">
        <v>63</v>
      </c>
      <c r="B5213" s="3">
        <v>22.37</v>
      </c>
    </row>
    <row r="5214" spans="1:2" x14ac:dyDescent="0.25">
      <c r="A5214" s="7">
        <v>66</v>
      </c>
      <c r="B5214" s="7">
        <v>44.67</v>
      </c>
    </row>
    <row r="5215" spans="1:2" x14ac:dyDescent="0.25">
      <c r="A5215" s="3">
        <v>11</v>
      </c>
      <c r="B5215" s="3">
        <v>33.72</v>
      </c>
    </row>
    <row r="5216" spans="1:2" x14ac:dyDescent="0.25">
      <c r="A5216" s="7">
        <v>73</v>
      </c>
      <c r="B5216" s="7">
        <v>13.11</v>
      </c>
    </row>
    <row r="5217" spans="1:2" x14ac:dyDescent="0.25">
      <c r="A5217" s="3">
        <v>91</v>
      </c>
      <c r="B5217" s="3">
        <v>47.24</v>
      </c>
    </row>
    <row r="5218" spans="1:2" x14ac:dyDescent="0.25">
      <c r="A5218" s="7">
        <v>59</v>
      </c>
      <c r="B5218" s="7">
        <v>13.45</v>
      </c>
    </row>
    <row r="5219" spans="1:2" x14ac:dyDescent="0.25">
      <c r="A5219" s="3">
        <v>100</v>
      </c>
      <c r="B5219" s="3">
        <v>50.02</v>
      </c>
    </row>
    <row r="5220" spans="1:2" x14ac:dyDescent="0.25">
      <c r="A5220" s="7">
        <v>68</v>
      </c>
      <c r="B5220" s="7">
        <v>14.66</v>
      </c>
    </row>
    <row r="5221" spans="1:2" x14ac:dyDescent="0.25">
      <c r="A5221" s="3">
        <v>108</v>
      </c>
      <c r="B5221" s="3">
        <v>35.43</v>
      </c>
    </row>
    <row r="5222" spans="1:2" x14ac:dyDescent="0.25">
      <c r="A5222" s="7">
        <v>97</v>
      </c>
      <c r="B5222" s="7">
        <v>19.989999999999998</v>
      </c>
    </row>
    <row r="5223" spans="1:2" x14ac:dyDescent="0.25">
      <c r="A5223" s="3">
        <v>47</v>
      </c>
      <c r="B5223" s="3">
        <v>40.68</v>
      </c>
    </row>
    <row r="5224" spans="1:2" x14ac:dyDescent="0.25">
      <c r="A5224" s="7">
        <v>23</v>
      </c>
      <c r="B5224" s="7">
        <v>37.39</v>
      </c>
    </row>
    <row r="5225" spans="1:2" x14ac:dyDescent="0.25">
      <c r="A5225" s="3">
        <v>107</v>
      </c>
      <c r="B5225" s="3">
        <v>54.41</v>
      </c>
    </row>
    <row r="5226" spans="1:2" x14ac:dyDescent="0.25">
      <c r="A5226" s="7">
        <v>67</v>
      </c>
      <c r="B5226" s="7">
        <v>31.53</v>
      </c>
    </row>
    <row r="5227" spans="1:2" x14ac:dyDescent="0.25">
      <c r="A5227" s="3">
        <v>115</v>
      </c>
      <c r="B5227" s="3">
        <v>26.41</v>
      </c>
    </row>
    <row r="5228" spans="1:2" x14ac:dyDescent="0.25">
      <c r="A5228" s="7">
        <v>60</v>
      </c>
      <c r="B5228" s="7">
        <v>48.71</v>
      </c>
    </row>
    <row r="5229" spans="1:2" x14ac:dyDescent="0.25">
      <c r="A5229" s="3">
        <v>112</v>
      </c>
      <c r="B5229" s="3">
        <v>20.73</v>
      </c>
    </row>
    <row r="5230" spans="1:2" x14ac:dyDescent="0.25">
      <c r="A5230" s="7">
        <v>58</v>
      </c>
      <c r="B5230" s="7">
        <v>31.33</v>
      </c>
    </row>
    <row r="5231" spans="1:2" x14ac:dyDescent="0.25">
      <c r="A5231" s="3">
        <v>39</v>
      </c>
      <c r="B5231" s="3">
        <v>31.62</v>
      </c>
    </row>
    <row r="5232" spans="1:2" x14ac:dyDescent="0.25">
      <c r="A5232" s="7">
        <v>99</v>
      </c>
      <c r="B5232" s="7">
        <v>31.35</v>
      </c>
    </row>
    <row r="5233" spans="1:2" x14ac:dyDescent="0.25">
      <c r="A5233" s="3">
        <v>30</v>
      </c>
      <c r="B5233" s="3">
        <v>8.41</v>
      </c>
    </row>
    <row r="5234" spans="1:2" x14ac:dyDescent="0.25">
      <c r="A5234" s="7">
        <v>69</v>
      </c>
      <c r="B5234" s="7">
        <v>14.71</v>
      </c>
    </row>
    <row r="5235" spans="1:2" x14ac:dyDescent="0.25">
      <c r="A5235" s="3">
        <v>83</v>
      </c>
      <c r="B5235" s="3">
        <v>7.74</v>
      </c>
    </row>
    <row r="5236" spans="1:2" x14ac:dyDescent="0.25">
      <c r="A5236" s="7">
        <v>64</v>
      </c>
      <c r="B5236" s="7">
        <v>22.56</v>
      </c>
    </row>
    <row r="5237" spans="1:2" x14ac:dyDescent="0.25">
      <c r="A5237" s="3">
        <v>45</v>
      </c>
      <c r="B5237" s="3">
        <v>33.69</v>
      </c>
    </row>
    <row r="5238" spans="1:2" x14ac:dyDescent="0.25">
      <c r="A5238" s="7">
        <v>119</v>
      </c>
      <c r="B5238" s="7">
        <v>11.51</v>
      </c>
    </row>
    <row r="5239" spans="1:2" x14ac:dyDescent="0.25">
      <c r="A5239" s="3">
        <v>115</v>
      </c>
      <c r="B5239" s="3">
        <v>20.54</v>
      </c>
    </row>
    <row r="5240" spans="1:2" x14ac:dyDescent="0.25">
      <c r="A5240" s="7">
        <v>25</v>
      </c>
      <c r="B5240" s="7">
        <v>54.37</v>
      </c>
    </row>
    <row r="5241" spans="1:2" x14ac:dyDescent="0.25">
      <c r="A5241" s="3">
        <v>118</v>
      </c>
      <c r="B5241" s="3">
        <v>38.950000000000003</v>
      </c>
    </row>
    <row r="5242" spans="1:2" x14ac:dyDescent="0.25">
      <c r="A5242" s="7">
        <v>60</v>
      </c>
      <c r="B5242" s="7">
        <v>21.17</v>
      </c>
    </row>
    <row r="5243" spans="1:2" x14ac:dyDescent="0.25">
      <c r="A5243" s="3">
        <v>81</v>
      </c>
      <c r="B5243" s="3">
        <v>59.61</v>
      </c>
    </row>
    <row r="5244" spans="1:2" x14ac:dyDescent="0.25">
      <c r="A5244" s="7">
        <v>52</v>
      </c>
      <c r="B5244" s="7">
        <v>19.66</v>
      </c>
    </row>
    <row r="5245" spans="1:2" x14ac:dyDescent="0.25">
      <c r="A5245" s="3">
        <v>35</v>
      </c>
      <c r="B5245" s="3">
        <v>54.01</v>
      </c>
    </row>
    <row r="5246" spans="1:2" x14ac:dyDescent="0.25">
      <c r="A5246" s="7">
        <v>51</v>
      </c>
      <c r="B5246" s="7">
        <v>33.82</v>
      </c>
    </row>
    <row r="5247" spans="1:2" x14ac:dyDescent="0.25">
      <c r="A5247" s="3">
        <v>89</v>
      </c>
      <c r="B5247" s="3">
        <v>4.8899999999999997</v>
      </c>
    </row>
    <row r="5248" spans="1:2" x14ac:dyDescent="0.25">
      <c r="A5248" s="7">
        <v>52</v>
      </c>
      <c r="B5248" s="7">
        <v>54.98</v>
      </c>
    </row>
    <row r="5249" spans="1:2" x14ac:dyDescent="0.25">
      <c r="A5249" s="3">
        <v>81</v>
      </c>
      <c r="B5249" s="3">
        <v>34.1</v>
      </c>
    </row>
    <row r="5250" spans="1:2" x14ac:dyDescent="0.25">
      <c r="A5250" s="7">
        <v>68</v>
      </c>
      <c r="B5250" s="7">
        <v>22.62</v>
      </c>
    </row>
    <row r="5251" spans="1:2" x14ac:dyDescent="0.25">
      <c r="A5251" s="3">
        <v>25</v>
      </c>
      <c r="B5251" s="3">
        <v>51.97</v>
      </c>
    </row>
    <row r="5252" spans="1:2" x14ac:dyDescent="0.25">
      <c r="A5252" s="7">
        <v>119</v>
      </c>
      <c r="B5252" s="7">
        <v>48.41</v>
      </c>
    </row>
    <row r="5253" spans="1:2" x14ac:dyDescent="0.25">
      <c r="A5253" s="3">
        <v>67</v>
      </c>
      <c r="B5253" s="3">
        <v>51.83</v>
      </c>
    </row>
    <row r="5254" spans="1:2" x14ac:dyDescent="0.25">
      <c r="A5254" s="7">
        <v>84</v>
      </c>
      <c r="B5254" s="7">
        <v>40.68</v>
      </c>
    </row>
    <row r="5255" spans="1:2" x14ac:dyDescent="0.25">
      <c r="A5255" s="3">
        <v>95</v>
      </c>
      <c r="B5255" s="3">
        <v>15.87</v>
      </c>
    </row>
    <row r="5256" spans="1:2" x14ac:dyDescent="0.25">
      <c r="A5256" s="7">
        <v>16</v>
      </c>
      <c r="B5256" s="7">
        <v>6.91</v>
      </c>
    </row>
    <row r="5257" spans="1:2" x14ac:dyDescent="0.25">
      <c r="A5257" s="3">
        <v>36</v>
      </c>
      <c r="B5257" s="3">
        <v>41.47</v>
      </c>
    </row>
    <row r="5258" spans="1:2" x14ac:dyDescent="0.25">
      <c r="A5258" s="7">
        <v>11</v>
      </c>
      <c r="B5258" s="7">
        <v>57.09</v>
      </c>
    </row>
    <row r="5259" spans="1:2" x14ac:dyDescent="0.25">
      <c r="A5259" s="3">
        <v>113</v>
      </c>
      <c r="B5259" s="3">
        <v>57.7</v>
      </c>
    </row>
    <row r="5260" spans="1:2" x14ac:dyDescent="0.25">
      <c r="A5260" s="7">
        <v>87</v>
      </c>
      <c r="B5260" s="7">
        <v>54.14</v>
      </c>
    </row>
    <row r="5261" spans="1:2" x14ac:dyDescent="0.25">
      <c r="A5261" s="3">
        <v>39</v>
      </c>
      <c r="B5261" s="3">
        <v>55.9</v>
      </c>
    </row>
    <row r="5262" spans="1:2" x14ac:dyDescent="0.25">
      <c r="A5262" s="7">
        <v>13</v>
      </c>
      <c r="B5262" s="7">
        <v>30.58</v>
      </c>
    </row>
    <row r="5263" spans="1:2" x14ac:dyDescent="0.25">
      <c r="A5263" s="3">
        <v>39</v>
      </c>
      <c r="B5263" s="3">
        <v>29.08</v>
      </c>
    </row>
    <row r="5264" spans="1:2" x14ac:dyDescent="0.25">
      <c r="A5264" s="7">
        <v>31</v>
      </c>
      <c r="B5264" s="7">
        <v>59.32</v>
      </c>
    </row>
    <row r="5265" spans="1:2" x14ac:dyDescent="0.25">
      <c r="A5265" s="3">
        <v>26</v>
      </c>
      <c r="B5265" s="3">
        <v>19.96</v>
      </c>
    </row>
    <row r="5266" spans="1:2" x14ac:dyDescent="0.25">
      <c r="A5266" s="7">
        <v>73</v>
      </c>
      <c r="B5266" s="7">
        <v>46.79</v>
      </c>
    </row>
    <row r="5267" spans="1:2" x14ac:dyDescent="0.25">
      <c r="A5267" s="3">
        <v>82</v>
      </c>
      <c r="B5267" s="3">
        <v>34.130000000000003</v>
      </c>
    </row>
    <row r="5268" spans="1:2" x14ac:dyDescent="0.25">
      <c r="A5268" s="7">
        <v>38</v>
      </c>
      <c r="B5268" s="7">
        <v>36.67</v>
      </c>
    </row>
    <row r="5269" spans="1:2" x14ac:dyDescent="0.25">
      <c r="A5269" s="3">
        <v>15</v>
      </c>
      <c r="B5269" s="3">
        <v>59.03</v>
      </c>
    </row>
    <row r="5270" spans="1:2" x14ac:dyDescent="0.25">
      <c r="A5270" s="7">
        <v>35</v>
      </c>
      <c r="B5270" s="7">
        <v>35.18</v>
      </c>
    </row>
    <row r="5271" spans="1:2" x14ac:dyDescent="0.25">
      <c r="A5271" s="3">
        <v>93</v>
      </c>
      <c r="B5271" s="3">
        <v>37.83</v>
      </c>
    </row>
    <row r="5272" spans="1:2" x14ac:dyDescent="0.25">
      <c r="A5272" s="7">
        <v>53</v>
      </c>
      <c r="B5272" s="7">
        <v>53.24</v>
      </c>
    </row>
    <row r="5273" spans="1:2" x14ac:dyDescent="0.25">
      <c r="A5273" s="3">
        <v>17</v>
      </c>
      <c r="B5273" s="3">
        <v>30.49</v>
      </c>
    </row>
    <row r="5274" spans="1:2" x14ac:dyDescent="0.25">
      <c r="A5274" s="7">
        <v>98</v>
      </c>
      <c r="B5274" s="7">
        <v>23.88</v>
      </c>
    </row>
    <row r="5275" spans="1:2" x14ac:dyDescent="0.25">
      <c r="A5275" s="3">
        <v>107</v>
      </c>
      <c r="B5275" s="3">
        <v>33.909999999999997</v>
      </c>
    </row>
    <row r="5276" spans="1:2" x14ac:dyDescent="0.25">
      <c r="A5276" s="7">
        <v>100</v>
      </c>
      <c r="B5276" s="7">
        <v>48.64</v>
      </c>
    </row>
    <row r="5277" spans="1:2" x14ac:dyDescent="0.25">
      <c r="A5277" s="3">
        <v>65</v>
      </c>
      <c r="B5277" s="3">
        <v>32.86</v>
      </c>
    </row>
    <row r="5278" spans="1:2" x14ac:dyDescent="0.25">
      <c r="A5278" s="7">
        <v>83</v>
      </c>
      <c r="B5278" s="7">
        <v>33.630000000000003</v>
      </c>
    </row>
    <row r="5279" spans="1:2" x14ac:dyDescent="0.25">
      <c r="A5279" s="3">
        <v>43</v>
      </c>
      <c r="B5279" s="3">
        <v>9.08</v>
      </c>
    </row>
    <row r="5280" spans="1:2" x14ac:dyDescent="0.25">
      <c r="A5280" s="7">
        <v>101</v>
      </c>
      <c r="B5280" s="7">
        <v>12.3</v>
      </c>
    </row>
    <row r="5281" spans="1:2" x14ac:dyDescent="0.25">
      <c r="A5281" s="3">
        <v>44</v>
      </c>
      <c r="B5281" s="3">
        <v>44.67</v>
      </c>
    </row>
    <row r="5282" spans="1:2" x14ac:dyDescent="0.25">
      <c r="A5282" s="7">
        <v>96</v>
      </c>
      <c r="B5282" s="7">
        <v>26.27</v>
      </c>
    </row>
    <row r="5283" spans="1:2" x14ac:dyDescent="0.25">
      <c r="A5283" s="3">
        <v>34</v>
      </c>
      <c r="B5283" s="3">
        <v>23.06</v>
      </c>
    </row>
    <row r="5284" spans="1:2" x14ac:dyDescent="0.25">
      <c r="A5284" s="7">
        <v>74</v>
      </c>
      <c r="B5284" s="7">
        <v>13.51</v>
      </c>
    </row>
    <row r="5285" spans="1:2" x14ac:dyDescent="0.25">
      <c r="A5285" s="3">
        <v>90</v>
      </c>
      <c r="B5285" s="3">
        <v>2.8</v>
      </c>
    </row>
    <row r="5286" spans="1:2" x14ac:dyDescent="0.25">
      <c r="A5286" s="7">
        <v>63</v>
      </c>
      <c r="B5286" s="7">
        <v>47.51</v>
      </c>
    </row>
    <row r="5287" spans="1:2" x14ac:dyDescent="0.25">
      <c r="A5287" s="3">
        <v>10</v>
      </c>
      <c r="B5287" s="3">
        <v>17.53</v>
      </c>
    </row>
    <row r="5288" spans="1:2" x14ac:dyDescent="0.25">
      <c r="A5288" s="7">
        <v>97</v>
      </c>
      <c r="B5288" s="7">
        <v>46.05</v>
      </c>
    </row>
    <row r="5289" spans="1:2" x14ac:dyDescent="0.25">
      <c r="A5289" s="3">
        <v>103</v>
      </c>
      <c r="B5289" s="3">
        <v>47.76</v>
      </c>
    </row>
    <row r="5290" spans="1:2" x14ac:dyDescent="0.25">
      <c r="A5290" s="7">
        <v>70</v>
      </c>
      <c r="B5290" s="7">
        <v>16.45</v>
      </c>
    </row>
    <row r="5291" spans="1:2" x14ac:dyDescent="0.25">
      <c r="A5291" s="3">
        <v>106</v>
      </c>
      <c r="B5291" s="3">
        <v>31.77</v>
      </c>
    </row>
    <row r="5292" spans="1:2" x14ac:dyDescent="0.25">
      <c r="A5292" s="7">
        <v>18</v>
      </c>
      <c r="B5292" s="7">
        <v>22.6</v>
      </c>
    </row>
    <row r="5293" spans="1:2" x14ac:dyDescent="0.25">
      <c r="A5293" s="3">
        <v>13</v>
      </c>
      <c r="B5293" s="3">
        <v>28.58</v>
      </c>
    </row>
    <row r="5294" spans="1:2" x14ac:dyDescent="0.25">
      <c r="A5294" s="7">
        <v>115</v>
      </c>
      <c r="B5294" s="7">
        <v>13.96</v>
      </c>
    </row>
    <row r="5295" spans="1:2" x14ac:dyDescent="0.25">
      <c r="A5295" s="3">
        <v>89</v>
      </c>
      <c r="B5295" s="3">
        <v>43.61</v>
      </c>
    </row>
    <row r="5296" spans="1:2" x14ac:dyDescent="0.25">
      <c r="A5296" s="7">
        <v>106</v>
      </c>
      <c r="B5296" s="7">
        <v>25.53</v>
      </c>
    </row>
    <row r="5297" spans="1:2" x14ac:dyDescent="0.25">
      <c r="A5297" s="3">
        <v>102</v>
      </c>
      <c r="B5297" s="3">
        <v>17.91</v>
      </c>
    </row>
    <row r="5298" spans="1:2" x14ac:dyDescent="0.25">
      <c r="A5298" s="7">
        <v>35</v>
      </c>
      <c r="B5298" s="7">
        <v>13.21</v>
      </c>
    </row>
    <row r="5299" spans="1:2" x14ac:dyDescent="0.25">
      <c r="A5299" s="3">
        <v>80</v>
      </c>
      <c r="B5299" s="3">
        <v>21.89</v>
      </c>
    </row>
    <row r="5300" spans="1:2" x14ac:dyDescent="0.25">
      <c r="A5300" s="7">
        <v>87</v>
      </c>
      <c r="B5300" s="7">
        <v>26.56</v>
      </c>
    </row>
    <row r="5301" spans="1:2" x14ac:dyDescent="0.25">
      <c r="A5301" s="3">
        <v>91</v>
      </c>
      <c r="B5301" s="3">
        <v>53.23</v>
      </c>
    </row>
    <row r="5302" spans="1:2" x14ac:dyDescent="0.25">
      <c r="A5302" s="7">
        <v>83</v>
      </c>
      <c r="B5302" s="7">
        <v>20.3</v>
      </c>
    </row>
    <row r="5303" spans="1:2" x14ac:dyDescent="0.25">
      <c r="A5303" s="3">
        <v>54</v>
      </c>
      <c r="B5303" s="3">
        <v>9.1999999999999993</v>
      </c>
    </row>
    <row r="5304" spans="1:2" x14ac:dyDescent="0.25">
      <c r="A5304" s="7">
        <v>107</v>
      </c>
      <c r="B5304" s="7">
        <v>10.35</v>
      </c>
    </row>
    <row r="5305" spans="1:2" x14ac:dyDescent="0.25">
      <c r="A5305" s="3">
        <v>12</v>
      </c>
      <c r="B5305" s="3">
        <v>31.29</v>
      </c>
    </row>
    <row r="5306" spans="1:2" x14ac:dyDescent="0.25">
      <c r="A5306" s="7">
        <v>102</v>
      </c>
      <c r="B5306" s="7">
        <v>56.28</v>
      </c>
    </row>
    <row r="5307" spans="1:2" x14ac:dyDescent="0.25">
      <c r="A5307" s="3">
        <v>25</v>
      </c>
      <c r="B5307" s="3">
        <v>38.450000000000003</v>
      </c>
    </row>
    <row r="5308" spans="1:2" x14ac:dyDescent="0.25">
      <c r="A5308" s="7">
        <v>12</v>
      </c>
      <c r="B5308" s="7">
        <v>36.549999999999997</v>
      </c>
    </row>
    <row r="5309" spans="1:2" x14ac:dyDescent="0.25">
      <c r="A5309" s="3">
        <v>76</v>
      </c>
      <c r="B5309" s="3">
        <v>33.86</v>
      </c>
    </row>
    <row r="5310" spans="1:2" x14ac:dyDescent="0.25">
      <c r="A5310" s="7">
        <v>69</v>
      </c>
      <c r="B5310" s="7">
        <v>14.08</v>
      </c>
    </row>
    <row r="5311" spans="1:2" x14ac:dyDescent="0.25">
      <c r="A5311" s="3">
        <v>14</v>
      </c>
      <c r="B5311" s="3">
        <v>3.33</v>
      </c>
    </row>
    <row r="5312" spans="1:2" x14ac:dyDescent="0.25">
      <c r="A5312" s="7">
        <v>117</v>
      </c>
      <c r="B5312" s="7">
        <v>9.33</v>
      </c>
    </row>
    <row r="5313" spans="1:2" x14ac:dyDescent="0.25">
      <c r="A5313" s="3">
        <v>74</v>
      </c>
      <c r="B5313" s="3">
        <v>47.59</v>
      </c>
    </row>
    <row r="5314" spans="1:2" x14ac:dyDescent="0.25">
      <c r="A5314" s="7">
        <v>24</v>
      </c>
      <c r="B5314" s="7">
        <v>40.5</v>
      </c>
    </row>
    <row r="5315" spans="1:2" x14ac:dyDescent="0.25">
      <c r="A5315" s="3">
        <v>67</v>
      </c>
      <c r="B5315" s="3">
        <v>25.59</v>
      </c>
    </row>
    <row r="5316" spans="1:2" x14ac:dyDescent="0.25">
      <c r="A5316" s="7">
        <v>16</v>
      </c>
      <c r="B5316" s="7">
        <v>2.12</v>
      </c>
    </row>
    <row r="5317" spans="1:2" x14ac:dyDescent="0.25">
      <c r="A5317" s="3">
        <v>58</v>
      </c>
      <c r="B5317" s="3">
        <v>55.46</v>
      </c>
    </row>
    <row r="5318" spans="1:2" x14ac:dyDescent="0.25">
      <c r="A5318" s="7">
        <v>87</v>
      </c>
      <c r="B5318" s="7">
        <v>54.96</v>
      </c>
    </row>
    <row r="5319" spans="1:2" x14ac:dyDescent="0.25">
      <c r="A5319" s="3">
        <v>14</v>
      </c>
      <c r="B5319" s="3">
        <v>7.67</v>
      </c>
    </row>
    <row r="5320" spans="1:2" x14ac:dyDescent="0.25">
      <c r="A5320" s="7">
        <v>109</v>
      </c>
      <c r="B5320" s="7">
        <v>6.04</v>
      </c>
    </row>
    <row r="5321" spans="1:2" x14ac:dyDescent="0.25">
      <c r="A5321" s="3">
        <v>78</v>
      </c>
      <c r="B5321" s="3">
        <v>15.98</v>
      </c>
    </row>
    <row r="5322" spans="1:2" x14ac:dyDescent="0.25">
      <c r="A5322" s="7">
        <v>27</v>
      </c>
      <c r="B5322" s="7">
        <v>20.72</v>
      </c>
    </row>
    <row r="5323" spans="1:2" x14ac:dyDescent="0.25">
      <c r="A5323" s="3">
        <v>13</v>
      </c>
      <c r="B5323" s="3">
        <v>13.67</v>
      </c>
    </row>
    <row r="5324" spans="1:2" x14ac:dyDescent="0.25">
      <c r="A5324" s="7">
        <v>70</v>
      </c>
      <c r="B5324" s="7">
        <v>5.24</v>
      </c>
    </row>
    <row r="5325" spans="1:2" x14ac:dyDescent="0.25">
      <c r="A5325" s="3">
        <v>119</v>
      </c>
      <c r="B5325" s="3">
        <v>59.42</v>
      </c>
    </row>
    <row r="5326" spans="1:2" x14ac:dyDescent="0.25">
      <c r="A5326" s="7">
        <v>27</v>
      </c>
      <c r="B5326" s="7">
        <v>52.97</v>
      </c>
    </row>
    <row r="5327" spans="1:2" x14ac:dyDescent="0.25">
      <c r="A5327" s="3">
        <v>62</v>
      </c>
      <c r="B5327" s="3">
        <v>18.690000000000001</v>
      </c>
    </row>
    <row r="5328" spans="1:2" x14ac:dyDescent="0.25">
      <c r="A5328" s="7">
        <v>82</v>
      </c>
      <c r="B5328" s="7">
        <v>28.91</v>
      </c>
    </row>
    <row r="5329" spans="1:2" x14ac:dyDescent="0.25">
      <c r="A5329" s="3">
        <v>98</v>
      </c>
      <c r="B5329" s="3">
        <v>24.46</v>
      </c>
    </row>
    <row r="5330" spans="1:2" x14ac:dyDescent="0.25">
      <c r="A5330" s="7">
        <v>86</v>
      </c>
      <c r="B5330" s="7">
        <v>8.17</v>
      </c>
    </row>
    <row r="5331" spans="1:2" x14ac:dyDescent="0.25">
      <c r="A5331" s="3">
        <v>24</v>
      </c>
      <c r="B5331" s="3">
        <v>30.95</v>
      </c>
    </row>
    <row r="5332" spans="1:2" x14ac:dyDescent="0.25">
      <c r="A5332" s="7">
        <v>14</v>
      </c>
      <c r="B5332" s="7">
        <v>20.46</v>
      </c>
    </row>
    <row r="5333" spans="1:2" x14ac:dyDescent="0.25">
      <c r="A5333" s="3">
        <v>96</v>
      </c>
      <c r="B5333" s="3">
        <v>42.6</v>
      </c>
    </row>
    <row r="5334" spans="1:2" x14ac:dyDescent="0.25">
      <c r="A5334" s="7">
        <v>71</v>
      </c>
      <c r="B5334" s="7">
        <v>20.57</v>
      </c>
    </row>
    <row r="5335" spans="1:2" x14ac:dyDescent="0.25">
      <c r="A5335" s="3">
        <v>49</v>
      </c>
      <c r="B5335" s="3">
        <v>30.06</v>
      </c>
    </row>
    <row r="5336" spans="1:2" x14ac:dyDescent="0.25">
      <c r="A5336" s="7">
        <v>101</v>
      </c>
      <c r="B5336" s="7">
        <v>8.6</v>
      </c>
    </row>
    <row r="5337" spans="1:2" x14ac:dyDescent="0.25">
      <c r="A5337" s="3">
        <v>34</v>
      </c>
      <c r="B5337" s="3">
        <v>12.92</v>
      </c>
    </row>
    <row r="5338" spans="1:2" x14ac:dyDescent="0.25">
      <c r="A5338" s="7">
        <v>67</v>
      </c>
      <c r="B5338" s="7">
        <v>23.75</v>
      </c>
    </row>
    <row r="5339" spans="1:2" x14ac:dyDescent="0.25">
      <c r="A5339" s="3">
        <v>103</v>
      </c>
      <c r="B5339" s="3">
        <v>47.07</v>
      </c>
    </row>
    <row r="5340" spans="1:2" x14ac:dyDescent="0.25">
      <c r="A5340" s="7">
        <v>66</v>
      </c>
      <c r="B5340" s="7">
        <v>35.520000000000003</v>
      </c>
    </row>
    <row r="5341" spans="1:2" x14ac:dyDescent="0.25">
      <c r="A5341" s="3">
        <v>99</v>
      </c>
      <c r="B5341" s="3">
        <v>9.93</v>
      </c>
    </row>
    <row r="5342" spans="1:2" x14ac:dyDescent="0.25">
      <c r="A5342" s="7">
        <v>82</v>
      </c>
      <c r="B5342" s="7">
        <v>37.14</v>
      </c>
    </row>
    <row r="5343" spans="1:2" x14ac:dyDescent="0.25">
      <c r="A5343" s="3">
        <v>76</v>
      </c>
      <c r="B5343" s="3">
        <v>26.6</v>
      </c>
    </row>
    <row r="5344" spans="1:2" x14ac:dyDescent="0.25">
      <c r="A5344" s="7">
        <v>71</v>
      </c>
      <c r="B5344" s="7">
        <v>9.61</v>
      </c>
    </row>
    <row r="5345" spans="1:2" x14ac:dyDescent="0.25">
      <c r="A5345" s="3">
        <v>89</v>
      </c>
      <c r="B5345" s="3">
        <v>20.89</v>
      </c>
    </row>
    <row r="5346" spans="1:2" x14ac:dyDescent="0.25">
      <c r="A5346" s="7">
        <v>17</v>
      </c>
      <c r="B5346" s="7">
        <v>21.53</v>
      </c>
    </row>
    <row r="5347" spans="1:2" x14ac:dyDescent="0.25">
      <c r="A5347" s="3">
        <v>70</v>
      </c>
      <c r="B5347" s="3">
        <v>56.06</v>
      </c>
    </row>
    <row r="5348" spans="1:2" x14ac:dyDescent="0.25">
      <c r="A5348" s="7">
        <v>77</v>
      </c>
      <c r="B5348" s="7">
        <v>49.25</v>
      </c>
    </row>
    <row r="5349" spans="1:2" x14ac:dyDescent="0.25">
      <c r="A5349" s="3">
        <v>116</v>
      </c>
      <c r="B5349" s="3">
        <v>26.17</v>
      </c>
    </row>
    <row r="5350" spans="1:2" x14ac:dyDescent="0.25">
      <c r="A5350" s="7">
        <v>12</v>
      </c>
      <c r="B5350" s="7">
        <v>50.06</v>
      </c>
    </row>
    <row r="5351" spans="1:2" x14ac:dyDescent="0.25">
      <c r="A5351" s="3">
        <v>77</v>
      </c>
      <c r="B5351" s="3">
        <v>44.97</v>
      </c>
    </row>
    <row r="5352" spans="1:2" x14ac:dyDescent="0.25">
      <c r="A5352" s="7">
        <v>66</v>
      </c>
      <c r="B5352" s="7">
        <v>49.13</v>
      </c>
    </row>
    <row r="5353" spans="1:2" x14ac:dyDescent="0.25">
      <c r="A5353" s="3">
        <v>32</v>
      </c>
      <c r="B5353" s="3">
        <v>14.56</v>
      </c>
    </row>
    <row r="5354" spans="1:2" x14ac:dyDescent="0.25">
      <c r="A5354" s="7">
        <v>69</v>
      </c>
      <c r="B5354" s="7">
        <v>50.76</v>
      </c>
    </row>
    <row r="5355" spans="1:2" x14ac:dyDescent="0.25">
      <c r="A5355" s="3">
        <v>95</v>
      </c>
      <c r="B5355" s="3">
        <v>16.98</v>
      </c>
    </row>
    <row r="5356" spans="1:2" x14ac:dyDescent="0.25">
      <c r="A5356" s="7">
        <v>46</v>
      </c>
      <c r="B5356" s="7">
        <v>7.23</v>
      </c>
    </row>
    <row r="5357" spans="1:2" x14ac:dyDescent="0.25">
      <c r="A5357" s="3">
        <v>32</v>
      </c>
      <c r="B5357" s="3">
        <v>18.11</v>
      </c>
    </row>
    <row r="5358" spans="1:2" x14ac:dyDescent="0.25">
      <c r="A5358" s="7">
        <v>75</v>
      </c>
      <c r="B5358" s="7">
        <v>28.26</v>
      </c>
    </row>
    <row r="5359" spans="1:2" x14ac:dyDescent="0.25">
      <c r="A5359" s="3">
        <v>23</v>
      </c>
      <c r="B5359" s="3">
        <v>19.649999999999999</v>
      </c>
    </row>
    <row r="5360" spans="1:2" x14ac:dyDescent="0.25">
      <c r="A5360" s="7">
        <v>73</v>
      </c>
      <c r="B5360" s="7">
        <v>27.4</v>
      </c>
    </row>
    <row r="5361" spans="1:2" x14ac:dyDescent="0.25">
      <c r="A5361" s="3">
        <v>74</v>
      </c>
      <c r="B5361" s="3">
        <v>14.31</v>
      </c>
    </row>
    <row r="5362" spans="1:2" x14ac:dyDescent="0.25">
      <c r="A5362" s="7">
        <v>116</v>
      </c>
      <c r="B5362" s="7">
        <v>42.74</v>
      </c>
    </row>
    <row r="5363" spans="1:2" x14ac:dyDescent="0.25">
      <c r="A5363" s="3">
        <v>70</v>
      </c>
      <c r="B5363" s="3">
        <v>8.6300000000000008</v>
      </c>
    </row>
    <row r="5364" spans="1:2" x14ac:dyDescent="0.25">
      <c r="A5364" s="7">
        <v>108</v>
      </c>
      <c r="B5364" s="7">
        <v>53.99</v>
      </c>
    </row>
    <row r="5365" spans="1:2" x14ac:dyDescent="0.25">
      <c r="A5365" s="3">
        <v>62</v>
      </c>
      <c r="B5365" s="3">
        <v>55.52</v>
      </c>
    </row>
    <row r="5366" spans="1:2" x14ac:dyDescent="0.25">
      <c r="A5366" s="7">
        <v>14</v>
      </c>
      <c r="B5366" s="7">
        <v>15.26</v>
      </c>
    </row>
    <row r="5367" spans="1:2" x14ac:dyDescent="0.25">
      <c r="A5367" s="3">
        <v>67</v>
      </c>
      <c r="B5367" s="3">
        <v>44.94</v>
      </c>
    </row>
    <row r="5368" spans="1:2" x14ac:dyDescent="0.25">
      <c r="A5368" s="7">
        <v>51</v>
      </c>
      <c r="B5368" s="7">
        <v>49.81</v>
      </c>
    </row>
    <row r="5369" spans="1:2" x14ac:dyDescent="0.25">
      <c r="A5369" s="3">
        <v>50</v>
      </c>
      <c r="B5369" s="3">
        <v>47.34</v>
      </c>
    </row>
    <row r="5370" spans="1:2" x14ac:dyDescent="0.25">
      <c r="A5370" s="7">
        <v>65</v>
      </c>
      <c r="B5370" s="7">
        <v>23.41</v>
      </c>
    </row>
    <row r="5371" spans="1:2" x14ac:dyDescent="0.25">
      <c r="A5371" s="3">
        <v>36</v>
      </c>
      <c r="B5371" s="3">
        <v>40.24</v>
      </c>
    </row>
    <row r="5372" spans="1:2" x14ac:dyDescent="0.25">
      <c r="A5372" s="7">
        <v>26</v>
      </c>
      <c r="B5372" s="7">
        <v>21.99</v>
      </c>
    </row>
    <row r="5373" spans="1:2" x14ac:dyDescent="0.25">
      <c r="A5373" s="3">
        <v>115</v>
      </c>
      <c r="B5373" s="3">
        <v>33.520000000000003</v>
      </c>
    </row>
    <row r="5374" spans="1:2" x14ac:dyDescent="0.25">
      <c r="A5374" s="7">
        <v>91</v>
      </c>
      <c r="B5374" s="7">
        <v>8.24</v>
      </c>
    </row>
    <row r="5375" spans="1:2" x14ac:dyDescent="0.25">
      <c r="A5375" s="3">
        <v>15</v>
      </c>
      <c r="B5375" s="3">
        <v>37.5</v>
      </c>
    </row>
    <row r="5376" spans="1:2" x14ac:dyDescent="0.25">
      <c r="A5376" s="7">
        <v>55</v>
      </c>
      <c r="B5376" s="7">
        <v>10.07</v>
      </c>
    </row>
    <row r="5377" spans="1:2" x14ac:dyDescent="0.25">
      <c r="A5377" s="3">
        <v>78</v>
      </c>
      <c r="B5377" s="3">
        <v>19.079999999999998</v>
      </c>
    </row>
    <row r="5378" spans="1:2" x14ac:dyDescent="0.25">
      <c r="A5378" s="7">
        <v>71</v>
      </c>
      <c r="B5378" s="7">
        <v>8.23</v>
      </c>
    </row>
    <row r="5379" spans="1:2" x14ac:dyDescent="0.25">
      <c r="A5379" s="3">
        <v>35</v>
      </c>
      <c r="B5379" s="3">
        <v>28.32</v>
      </c>
    </row>
    <row r="5380" spans="1:2" x14ac:dyDescent="0.25">
      <c r="A5380" s="7">
        <v>20</v>
      </c>
      <c r="B5380" s="7">
        <v>45.69</v>
      </c>
    </row>
    <row r="5381" spans="1:2" x14ac:dyDescent="0.25">
      <c r="A5381" s="3">
        <v>24</v>
      </c>
      <c r="B5381" s="3">
        <v>39.700000000000003</v>
      </c>
    </row>
    <row r="5382" spans="1:2" x14ac:dyDescent="0.25">
      <c r="A5382" s="7">
        <v>29</v>
      </c>
      <c r="B5382" s="7">
        <v>43.6</v>
      </c>
    </row>
    <row r="5383" spans="1:2" x14ac:dyDescent="0.25">
      <c r="A5383" s="3">
        <v>54</v>
      </c>
      <c r="B5383" s="3">
        <v>27.73</v>
      </c>
    </row>
    <row r="5384" spans="1:2" x14ac:dyDescent="0.25">
      <c r="A5384" s="7">
        <v>40</v>
      </c>
      <c r="B5384" s="7">
        <v>23.02</v>
      </c>
    </row>
    <row r="5385" spans="1:2" x14ac:dyDescent="0.25">
      <c r="A5385" s="3">
        <v>39</v>
      </c>
      <c r="B5385" s="3">
        <v>36.85</v>
      </c>
    </row>
    <row r="5386" spans="1:2" x14ac:dyDescent="0.25">
      <c r="A5386" s="7">
        <v>60</v>
      </c>
      <c r="B5386" s="7">
        <v>2.34</v>
      </c>
    </row>
    <row r="5387" spans="1:2" x14ac:dyDescent="0.25">
      <c r="A5387" s="3">
        <v>28</v>
      </c>
      <c r="B5387" s="3">
        <v>26.66</v>
      </c>
    </row>
    <row r="5388" spans="1:2" x14ac:dyDescent="0.25">
      <c r="A5388" s="7">
        <v>19</v>
      </c>
      <c r="B5388" s="7">
        <v>7.8</v>
      </c>
    </row>
    <row r="5389" spans="1:2" x14ac:dyDescent="0.25">
      <c r="A5389" s="3">
        <v>100</v>
      </c>
      <c r="B5389" s="3">
        <v>20.98</v>
      </c>
    </row>
    <row r="5390" spans="1:2" x14ac:dyDescent="0.25">
      <c r="A5390" s="7">
        <v>51</v>
      </c>
      <c r="B5390" s="7">
        <v>28.2</v>
      </c>
    </row>
    <row r="5391" spans="1:2" x14ac:dyDescent="0.25">
      <c r="A5391" s="3">
        <v>92</v>
      </c>
      <c r="B5391" s="3">
        <v>2.35</v>
      </c>
    </row>
    <row r="5392" spans="1:2" x14ac:dyDescent="0.25">
      <c r="A5392" s="7">
        <v>48</v>
      </c>
      <c r="B5392" s="7">
        <v>33.53</v>
      </c>
    </row>
    <row r="5393" spans="1:2" x14ac:dyDescent="0.25">
      <c r="A5393" s="3">
        <v>49</v>
      </c>
      <c r="B5393" s="3">
        <v>37.32</v>
      </c>
    </row>
    <row r="5394" spans="1:2" x14ac:dyDescent="0.25">
      <c r="A5394" s="7">
        <v>85</v>
      </c>
      <c r="B5394" s="7">
        <v>39.31</v>
      </c>
    </row>
    <row r="5395" spans="1:2" x14ac:dyDescent="0.25">
      <c r="A5395" s="3">
        <v>110</v>
      </c>
      <c r="B5395" s="3">
        <v>45.82</v>
      </c>
    </row>
    <row r="5396" spans="1:2" x14ac:dyDescent="0.25">
      <c r="A5396" s="7">
        <v>18</v>
      </c>
      <c r="B5396" s="7">
        <v>29.32</v>
      </c>
    </row>
    <row r="5397" spans="1:2" x14ac:dyDescent="0.25">
      <c r="A5397" s="3">
        <v>89</v>
      </c>
      <c r="B5397" s="3">
        <v>57.42</v>
      </c>
    </row>
    <row r="5398" spans="1:2" x14ac:dyDescent="0.25">
      <c r="A5398" s="7">
        <v>100</v>
      </c>
      <c r="B5398" s="7">
        <v>42.78</v>
      </c>
    </row>
    <row r="5399" spans="1:2" x14ac:dyDescent="0.25">
      <c r="A5399" s="3">
        <v>61</v>
      </c>
      <c r="B5399" s="3">
        <v>20.47</v>
      </c>
    </row>
    <row r="5400" spans="1:2" x14ac:dyDescent="0.25">
      <c r="A5400" s="7">
        <v>29</v>
      </c>
      <c r="B5400" s="7">
        <v>9.44</v>
      </c>
    </row>
    <row r="5401" spans="1:2" x14ac:dyDescent="0.25">
      <c r="A5401" s="3">
        <v>87</v>
      </c>
      <c r="B5401" s="3">
        <v>57.53</v>
      </c>
    </row>
    <row r="5402" spans="1:2" x14ac:dyDescent="0.25">
      <c r="A5402" s="7">
        <v>17</v>
      </c>
      <c r="B5402" s="7">
        <v>9.58</v>
      </c>
    </row>
    <row r="5403" spans="1:2" x14ac:dyDescent="0.25">
      <c r="A5403" s="3">
        <v>45</v>
      </c>
      <c r="B5403" s="3">
        <v>13.92</v>
      </c>
    </row>
    <row r="5404" spans="1:2" x14ac:dyDescent="0.25">
      <c r="A5404" s="7">
        <v>114</v>
      </c>
      <c r="B5404" s="7">
        <v>46.09</v>
      </c>
    </row>
    <row r="5405" spans="1:2" x14ac:dyDescent="0.25">
      <c r="A5405" s="3">
        <v>19</v>
      </c>
      <c r="B5405" s="3">
        <v>22.32</v>
      </c>
    </row>
    <row r="5406" spans="1:2" x14ac:dyDescent="0.25">
      <c r="A5406" s="7">
        <v>39</v>
      </c>
      <c r="B5406" s="7">
        <v>45.01</v>
      </c>
    </row>
    <row r="5407" spans="1:2" x14ac:dyDescent="0.25">
      <c r="A5407" s="3">
        <v>68</v>
      </c>
      <c r="B5407" s="3">
        <v>3.79</v>
      </c>
    </row>
    <row r="5408" spans="1:2" x14ac:dyDescent="0.25">
      <c r="A5408" s="7">
        <v>104</v>
      </c>
      <c r="B5408" s="7">
        <v>52.69</v>
      </c>
    </row>
    <row r="5409" spans="1:2" x14ac:dyDescent="0.25">
      <c r="A5409" s="3">
        <v>79</v>
      </c>
      <c r="B5409" s="3">
        <v>19.38</v>
      </c>
    </row>
    <row r="5410" spans="1:2" x14ac:dyDescent="0.25">
      <c r="A5410" s="7">
        <v>13</v>
      </c>
      <c r="B5410" s="7">
        <v>42.99</v>
      </c>
    </row>
    <row r="5411" spans="1:2" x14ac:dyDescent="0.25">
      <c r="A5411" s="3">
        <v>11</v>
      </c>
      <c r="B5411" s="3">
        <v>20.87</v>
      </c>
    </row>
    <row r="5412" spans="1:2" x14ac:dyDescent="0.25">
      <c r="A5412" s="7">
        <v>21</v>
      </c>
      <c r="B5412" s="7">
        <v>45.99</v>
      </c>
    </row>
    <row r="5413" spans="1:2" x14ac:dyDescent="0.25">
      <c r="A5413" s="3">
        <v>87</v>
      </c>
      <c r="B5413" s="3">
        <v>16.690000000000001</v>
      </c>
    </row>
    <row r="5414" spans="1:2" x14ac:dyDescent="0.25">
      <c r="A5414" s="7">
        <v>59</v>
      </c>
      <c r="B5414" s="7">
        <v>8.85</v>
      </c>
    </row>
    <row r="5415" spans="1:2" x14ac:dyDescent="0.25">
      <c r="A5415" s="3">
        <v>41</v>
      </c>
      <c r="B5415" s="3">
        <v>29.11</v>
      </c>
    </row>
    <row r="5416" spans="1:2" x14ac:dyDescent="0.25">
      <c r="A5416" s="7">
        <v>39</v>
      </c>
      <c r="B5416" s="7">
        <v>53.06</v>
      </c>
    </row>
    <row r="5417" spans="1:2" x14ac:dyDescent="0.25">
      <c r="A5417" s="3">
        <v>59</v>
      </c>
      <c r="B5417" s="3">
        <v>40.98</v>
      </c>
    </row>
    <row r="5418" spans="1:2" x14ac:dyDescent="0.25">
      <c r="A5418" s="7">
        <v>50</v>
      </c>
      <c r="B5418" s="7">
        <v>5.93</v>
      </c>
    </row>
    <row r="5419" spans="1:2" x14ac:dyDescent="0.25">
      <c r="A5419" s="3">
        <v>28</v>
      </c>
      <c r="B5419" s="3">
        <v>50.34</v>
      </c>
    </row>
    <row r="5420" spans="1:2" x14ac:dyDescent="0.25">
      <c r="A5420" s="7">
        <v>81</v>
      </c>
      <c r="B5420" s="7">
        <v>41.76</v>
      </c>
    </row>
    <row r="5421" spans="1:2" x14ac:dyDescent="0.25">
      <c r="A5421" s="3">
        <v>45</v>
      </c>
      <c r="B5421" s="3">
        <v>14.93</v>
      </c>
    </row>
    <row r="5422" spans="1:2" x14ac:dyDescent="0.25">
      <c r="A5422" s="7">
        <v>119</v>
      </c>
      <c r="B5422" s="7">
        <v>21.72</v>
      </c>
    </row>
    <row r="5423" spans="1:2" x14ac:dyDescent="0.25">
      <c r="A5423" s="3">
        <v>31</v>
      </c>
      <c r="B5423" s="3">
        <v>39.39</v>
      </c>
    </row>
    <row r="5424" spans="1:2" x14ac:dyDescent="0.25">
      <c r="A5424" s="7">
        <v>80</v>
      </c>
      <c r="B5424" s="7">
        <v>11.68</v>
      </c>
    </row>
    <row r="5425" spans="1:2" x14ac:dyDescent="0.25">
      <c r="A5425" s="3">
        <v>73</v>
      </c>
      <c r="B5425" s="3">
        <v>53.58</v>
      </c>
    </row>
    <row r="5426" spans="1:2" x14ac:dyDescent="0.25">
      <c r="A5426" s="7">
        <v>24</v>
      </c>
      <c r="B5426" s="7">
        <v>3.09</v>
      </c>
    </row>
    <row r="5427" spans="1:2" x14ac:dyDescent="0.25">
      <c r="A5427" s="3">
        <v>25</v>
      </c>
      <c r="B5427" s="3">
        <v>14.26</v>
      </c>
    </row>
    <row r="5428" spans="1:2" x14ac:dyDescent="0.25">
      <c r="A5428" s="7">
        <v>22</v>
      </c>
      <c r="B5428" s="7">
        <v>28.42</v>
      </c>
    </row>
    <row r="5429" spans="1:2" x14ac:dyDescent="0.25">
      <c r="A5429" s="3">
        <v>88</v>
      </c>
      <c r="B5429" s="3">
        <v>40.619999999999997</v>
      </c>
    </row>
    <row r="5430" spans="1:2" x14ac:dyDescent="0.25">
      <c r="A5430" s="7">
        <v>88</v>
      </c>
      <c r="B5430" s="7">
        <v>47.51</v>
      </c>
    </row>
    <row r="5431" spans="1:2" x14ac:dyDescent="0.25">
      <c r="A5431" s="3">
        <v>55</v>
      </c>
      <c r="B5431" s="3">
        <v>30.35</v>
      </c>
    </row>
    <row r="5432" spans="1:2" x14ac:dyDescent="0.25">
      <c r="A5432" s="7">
        <v>11</v>
      </c>
      <c r="B5432" s="7">
        <v>15.75</v>
      </c>
    </row>
    <row r="5433" spans="1:2" x14ac:dyDescent="0.25">
      <c r="A5433" s="3">
        <v>89</v>
      </c>
      <c r="B5433" s="3">
        <v>29.1</v>
      </c>
    </row>
    <row r="5434" spans="1:2" x14ac:dyDescent="0.25">
      <c r="A5434" s="7">
        <v>19</v>
      </c>
      <c r="B5434" s="7">
        <v>49.07</v>
      </c>
    </row>
    <row r="5435" spans="1:2" x14ac:dyDescent="0.25">
      <c r="A5435" s="3">
        <v>115</v>
      </c>
      <c r="B5435" s="3">
        <v>26.23</v>
      </c>
    </row>
    <row r="5436" spans="1:2" x14ac:dyDescent="0.25">
      <c r="A5436" s="7">
        <v>118</v>
      </c>
      <c r="B5436" s="7">
        <v>59.87</v>
      </c>
    </row>
    <row r="5437" spans="1:2" x14ac:dyDescent="0.25">
      <c r="A5437" s="3">
        <v>15</v>
      </c>
      <c r="B5437" s="3">
        <v>26.88</v>
      </c>
    </row>
    <row r="5438" spans="1:2" x14ac:dyDescent="0.25">
      <c r="A5438" s="7">
        <v>40</v>
      </c>
      <c r="B5438" s="7">
        <v>32.46</v>
      </c>
    </row>
    <row r="5439" spans="1:2" x14ac:dyDescent="0.25">
      <c r="A5439" s="3">
        <v>21</v>
      </c>
      <c r="B5439" s="3">
        <v>15.3</v>
      </c>
    </row>
    <row r="5440" spans="1:2" x14ac:dyDescent="0.25">
      <c r="A5440" s="7">
        <v>86</v>
      </c>
      <c r="B5440" s="7">
        <v>48.81</v>
      </c>
    </row>
    <row r="5441" spans="1:2" x14ac:dyDescent="0.25">
      <c r="A5441" s="3">
        <v>51</v>
      </c>
      <c r="B5441" s="3">
        <v>55.87</v>
      </c>
    </row>
    <row r="5442" spans="1:2" x14ac:dyDescent="0.25">
      <c r="A5442" s="7">
        <v>86</v>
      </c>
      <c r="B5442" s="7">
        <v>22.26</v>
      </c>
    </row>
    <row r="5443" spans="1:2" x14ac:dyDescent="0.25">
      <c r="A5443" s="3">
        <v>21</v>
      </c>
      <c r="B5443" s="3">
        <v>20.239999999999998</v>
      </c>
    </row>
    <row r="5444" spans="1:2" x14ac:dyDescent="0.25">
      <c r="A5444" s="7">
        <v>25</v>
      </c>
      <c r="B5444" s="7">
        <v>37.520000000000003</v>
      </c>
    </row>
    <row r="5445" spans="1:2" x14ac:dyDescent="0.25">
      <c r="A5445" s="3">
        <v>37</v>
      </c>
      <c r="B5445" s="3">
        <v>51.29</v>
      </c>
    </row>
    <row r="5446" spans="1:2" x14ac:dyDescent="0.25">
      <c r="A5446" s="7">
        <v>73</v>
      </c>
      <c r="B5446" s="7">
        <v>43.56</v>
      </c>
    </row>
    <row r="5447" spans="1:2" x14ac:dyDescent="0.25">
      <c r="A5447" s="3">
        <v>33</v>
      </c>
      <c r="B5447" s="3">
        <v>5.63</v>
      </c>
    </row>
    <row r="5448" spans="1:2" x14ac:dyDescent="0.25">
      <c r="A5448" s="7">
        <v>17</v>
      </c>
      <c r="B5448" s="7">
        <v>43.54</v>
      </c>
    </row>
    <row r="5449" spans="1:2" x14ac:dyDescent="0.25">
      <c r="A5449" s="3">
        <v>67</v>
      </c>
      <c r="B5449" s="3">
        <v>21.93</v>
      </c>
    </row>
    <row r="5450" spans="1:2" x14ac:dyDescent="0.25">
      <c r="A5450" s="7">
        <v>68</v>
      </c>
      <c r="B5450" s="7">
        <v>30.04</v>
      </c>
    </row>
    <row r="5451" spans="1:2" x14ac:dyDescent="0.25">
      <c r="A5451" s="3">
        <v>14</v>
      </c>
      <c r="B5451" s="3">
        <v>10.56</v>
      </c>
    </row>
    <row r="5452" spans="1:2" x14ac:dyDescent="0.25">
      <c r="A5452" s="7">
        <v>35</v>
      </c>
      <c r="B5452" s="7">
        <v>2.86</v>
      </c>
    </row>
    <row r="5453" spans="1:2" x14ac:dyDescent="0.25">
      <c r="A5453" s="3">
        <v>119</v>
      </c>
      <c r="B5453" s="3">
        <v>21.51</v>
      </c>
    </row>
    <row r="5454" spans="1:2" x14ac:dyDescent="0.25">
      <c r="A5454" s="7">
        <v>51</v>
      </c>
      <c r="B5454" s="7">
        <v>28.38</v>
      </c>
    </row>
    <row r="5455" spans="1:2" x14ac:dyDescent="0.25">
      <c r="A5455" s="3">
        <v>86</v>
      </c>
      <c r="B5455" s="3">
        <v>10.85</v>
      </c>
    </row>
    <row r="5456" spans="1:2" x14ac:dyDescent="0.25">
      <c r="A5456" s="7">
        <v>89</v>
      </c>
      <c r="B5456" s="7">
        <v>7.29</v>
      </c>
    </row>
    <row r="5457" spans="1:2" x14ac:dyDescent="0.25">
      <c r="A5457" s="3">
        <v>35</v>
      </c>
      <c r="B5457" s="3">
        <v>22.14</v>
      </c>
    </row>
    <row r="5458" spans="1:2" x14ac:dyDescent="0.25">
      <c r="A5458" s="7">
        <v>103</v>
      </c>
      <c r="B5458" s="7">
        <v>35.94</v>
      </c>
    </row>
    <row r="5459" spans="1:2" x14ac:dyDescent="0.25">
      <c r="A5459" s="3">
        <v>29</v>
      </c>
      <c r="B5459" s="3">
        <v>26.61</v>
      </c>
    </row>
    <row r="5460" spans="1:2" x14ac:dyDescent="0.25">
      <c r="A5460" s="7">
        <v>99</v>
      </c>
      <c r="B5460" s="7">
        <v>26.57</v>
      </c>
    </row>
    <row r="5461" spans="1:2" x14ac:dyDescent="0.25">
      <c r="A5461" s="3">
        <v>20</v>
      </c>
      <c r="B5461" s="3">
        <v>5.24</v>
      </c>
    </row>
    <row r="5462" spans="1:2" x14ac:dyDescent="0.25">
      <c r="A5462" s="7">
        <v>65</v>
      </c>
      <c r="B5462" s="7">
        <v>41.33</v>
      </c>
    </row>
    <row r="5463" spans="1:2" x14ac:dyDescent="0.25">
      <c r="A5463" s="3">
        <v>57</v>
      </c>
      <c r="B5463" s="3">
        <v>3</v>
      </c>
    </row>
    <row r="5464" spans="1:2" x14ac:dyDescent="0.25">
      <c r="A5464" s="7">
        <v>84</v>
      </c>
      <c r="B5464" s="7">
        <v>40.5</v>
      </c>
    </row>
    <row r="5465" spans="1:2" x14ac:dyDescent="0.25">
      <c r="A5465" s="3">
        <v>97</v>
      </c>
      <c r="B5465" s="3">
        <v>40.86</v>
      </c>
    </row>
    <row r="5466" spans="1:2" x14ac:dyDescent="0.25">
      <c r="A5466" s="7">
        <v>114</v>
      </c>
      <c r="B5466" s="7">
        <v>23.63</v>
      </c>
    </row>
    <row r="5467" spans="1:2" x14ac:dyDescent="0.25">
      <c r="A5467" s="3">
        <v>40</v>
      </c>
      <c r="B5467" s="3">
        <v>50.45</v>
      </c>
    </row>
    <row r="5468" spans="1:2" x14ac:dyDescent="0.25">
      <c r="A5468" s="7">
        <v>82</v>
      </c>
      <c r="B5468" s="7">
        <v>48.24</v>
      </c>
    </row>
    <row r="5469" spans="1:2" x14ac:dyDescent="0.25">
      <c r="A5469" s="3">
        <v>87</v>
      </c>
      <c r="B5469" s="3">
        <v>54.16</v>
      </c>
    </row>
    <row r="5470" spans="1:2" x14ac:dyDescent="0.25">
      <c r="A5470" s="7">
        <v>24</v>
      </c>
      <c r="B5470" s="7">
        <v>9.1999999999999993</v>
      </c>
    </row>
    <row r="5471" spans="1:2" x14ac:dyDescent="0.25">
      <c r="A5471" s="3">
        <v>36</v>
      </c>
      <c r="B5471" s="3">
        <v>50.76</v>
      </c>
    </row>
    <row r="5472" spans="1:2" x14ac:dyDescent="0.25">
      <c r="A5472" s="7">
        <v>67</v>
      </c>
      <c r="B5472" s="7">
        <v>33.15</v>
      </c>
    </row>
    <row r="5473" spans="1:2" x14ac:dyDescent="0.25">
      <c r="A5473" s="3">
        <v>113</v>
      </c>
      <c r="B5473" s="3">
        <v>42.15</v>
      </c>
    </row>
    <row r="5474" spans="1:2" x14ac:dyDescent="0.25">
      <c r="A5474" s="7">
        <v>44</v>
      </c>
      <c r="B5474" s="7">
        <v>8.0299999999999994</v>
      </c>
    </row>
    <row r="5475" spans="1:2" x14ac:dyDescent="0.25">
      <c r="A5475" s="3">
        <v>40</v>
      </c>
      <c r="B5475" s="3">
        <v>7.02</v>
      </c>
    </row>
    <row r="5476" spans="1:2" x14ac:dyDescent="0.25">
      <c r="A5476" s="7">
        <v>72</v>
      </c>
      <c r="B5476" s="7">
        <v>33.369999999999997</v>
      </c>
    </row>
    <row r="5477" spans="1:2" x14ac:dyDescent="0.25">
      <c r="A5477" s="3">
        <v>34</v>
      </c>
      <c r="B5477" s="3">
        <v>33.42</v>
      </c>
    </row>
    <row r="5478" spans="1:2" x14ac:dyDescent="0.25">
      <c r="A5478" s="7">
        <v>105</v>
      </c>
      <c r="B5478" s="7">
        <v>40.82</v>
      </c>
    </row>
    <row r="5479" spans="1:2" x14ac:dyDescent="0.25">
      <c r="A5479" s="3">
        <v>77</v>
      </c>
      <c r="B5479" s="3">
        <v>46.89</v>
      </c>
    </row>
    <row r="5480" spans="1:2" x14ac:dyDescent="0.25">
      <c r="A5480" s="7">
        <v>49</v>
      </c>
      <c r="B5480" s="7">
        <v>50.97</v>
      </c>
    </row>
    <row r="5481" spans="1:2" x14ac:dyDescent="0.25">
      <c r="A5481" s="3">
        <v>94</v>
      </c>
      <c r="B5481" s="3">
        <v>43.16</v>
      </c>
    </row>
    <row r="5482" spans="1:2" x14ac:dyDescent="0.25">
      <c r="A5482" s="7">
        <v>57</v>
      </c>
      <c r="B5482" s="7">
        <v>19.260000000000002</v>
      </c>
    </row>
    <row r="5483" spans="1:2" x14ac:dyDescent="0.25">
      <c r="A5483" s="3">
        <v>25</v>
      </c>
      <c r="B5483" s="3">
        <v>24.19</v>
      </c>
    </row>
    <row r="5484" spans="1:2" x14ac:dyDescent="0.25">
      <c r="A5484" s="7">
        <v>105</v>
      </c>
      <c r="B5484" s="7">
        <v>42.16</v>
      </c>
    </row>
    <row r="5485" spans="1:2" x14ac:dyDescent="0.25">
      <c r="A5485" s="3">
        <v>83</v>
      </c>
      <c r="B5485" s="3">
        <v>14.49</v>
      </c>
    </row>
    <row r="5486" spans="1:2" x14ac:dyDescent="0.25">
      <c r="A5486" s="7">
        <v>62</v>
      </c>
      <c r="B5486" s="7">
        <v>22.62</v>
      </c>
    </row>
    <row r="5487" spans="1:2" x14ac:dyDescent="0.25">
      <c r="A5487" s="3">
        <v>14</v>
      </c>
      <c r="B5487" s="3">
        <v>29.5</v>
      </c>
    </row>
    <row r="5488" spans="1:2" x14ac:dyDescent="0.25">
      <c r="A5488" s="7">
        <v>69</v>
      </c>
      <c r="B5488" s="7">
        <v>55.51</v>
      </c>
    </row>
    <row r="5489" spans="1:2" x14ac:dyDescent="0.25">
      <c r="A5489" s="3">
        <v>24</v>
      </c>
      <c r="B5489" s="3">
        <v>11.68</v>
      </c>
    </row>
    <row r="5490" spans="1:2" x14ac:dyDescent="0.25">
      <c r="A5490" s="7">
        <v>65</v>
      </c>
      <c r="B5490" s="7">
        <v>49.87</v>
      </c>
    </row>
    <row r="5491" spans="1:2" x14ac:dyDescent="0.25">
      <c r="A5491" s="3">
        <v>28</v>
      </c>
      <c r="B5491" s="3">
        <v>11.96</v>
      </c>
    </row>
    <row r="5492" spans="1:2" x14ac:dyDescent="0.25">
      <c r="A5492" s="7">
        <v>66</v>
      </c>
      <c r="B5492" s="7">
        <v>14.67</v>
      </c>
    </row>
    <row r="5493" spans="1:2" x14ac:dyDescent="0.25">
      <c r="A5493" s="3">
        <v>84</v>
      </c>
      <c r="B5493" s="3">
        <v>54.69</v>
      </c>
    </row>
    <row r="5494" spans="1:2" x14ac:dyDescent="0.25">
      <c r="A5494" s="7">
        <v>70</v>
      </c>
      <c r="B5494" s="7">
        <v>44.15</v>
      </c>
    </row>
    <row r="5495" spans="1:2" x14ac:dyDescent="0.25">
      <c r="A5495" s="3">
        <v>23</v>
      </c>
      <c r="B5495" s="3">
        <v>38.08</v>
      </c>
    </row>
    <row r="5496" spans="1:2" x14ac:dyDescent="0.25">
      <c r="A5496" s="7">
        <v>47</v>
      </c>
      <c r="B5496" s="7">
        <v>18.46</v>
      </c>
    </row>
    <row r="5497" spans="1:2" x14ac:dyDescent="0.25">
      <c r="A5497" s="3">
        <v>55</v>
      </c>
      <c r="B5497" s="3">
        <v>18.21</v>
      </c>
    </row>
    <row r="5498" spans="1:2" x14ac:dyDescent="0.25">
      <c r="A5498" s="7">
        <v>66</v>
      </c>
      <c r="B5498" s="7">
        <v>2.64</v>
      </c>
    </row>
    <row r="5499" spans="1:2" x14ac:dyDescent="0.25">
      <c r="A5499" s="3">
        <v>95</v>
      </c>
      <c r="B5499" s="3">
        <v>33.19</v>
      </c>
    </row>
    <row r="5500" spans="1:2" x14ac:dyDescent="0.25">
      <c r="A5500" s="7">
        <v>77</v>
      </c>
      <c r="B5500" s="7">
        <v>19.239999999999998</v>
      </c>
    </row>
    <row r="5501" spans="1:2" x14ac:dyDescent="0.25">
      <c r="A5501" s="3">
        <v>90</v>
      </c>
      <c r="B5501" s="3">
        <v>20.99</v>
      </c>
    </row>
    <row r="5502" spans="1:2" x14ac:dyDescent="0.25">
      <c r="A5502" s="7">
        <v>51</v>
      </c>
      <c r="B5502" s="7">
        <v>40.9</v>
      </c>
    </row>
    <row r="5503" spans="1:2" x14ac:dyDescent="0.25">
      <c r="A5503" s="3">
        <v>68</v>
      </c>
      <c r="B5503" s="3">
        <v>41.21</v>
      </c>
    </row>
    <row r="5504" spans="1:2" x14ac:dyDescent="0.25">
      <c r="A5504" s="7">
        <v>55</v>
      </c>
      <c r="B5504" s="7">
        <v>45.14</v>
      </c>
    </row>
    <row r="5505" spans="1:2" x14ac:dyDescent="0.25">
      <c r="A5505" s="3">
        <v>37</v>
      </c>
      <c r="B5505" s="3">
        <v>29.38</v>
      </c>
    </row>
    <row r="5506" spans="1:2" x14ac:dyDescent="0.25">
      <c r="A5506" s="7">
        <v>105</v>
      </c>
      <c r="B5506" s="7">
        <v>51.29</v>
      </c>
    </row>
    <row r="5507" spans="1:2" x14ac:dyDescent="0.25">
      <c r="A5507" s="3">
        <v>50</v>
      </c>
      <c r="B5507" s="3">
        <v>52.04</v>
      </c>
    </row>
    <row r="5508" spans="1:2" x14ac:dyDescent="0.25">
      <c r="A5508" s="7">
        <v>91</v>
      </c>
      <c r="B5508" s="7">
        <v>37.46</v>
      </c>
    </row>
    <row r="5509" spans="1:2" x14ac:dyDescent="0.25">
      <c r="A5509" s="3">
        <v>21</v>
      </c>
      <c r="B5509" s="3">
        <v>39.369999999999997</v>
      </c>
    </row>
    <row r="5510" spans="1:2" x14ac:dyDescent="0.25">
      <c r="A5510" s="7">
        <v>103</v>
      </c>
      <c r="B5510" s="7">
        <v>34.25</v>
      </c>
    </row>
    <row r="5511" spans="1:2" x14ac:dyDescent="0.25">
      <c r="A5511" s="3">
        <v>80</v>
      </c>
      <c r="B5511" s="3">
        <v>6.21</v>
      </c>
    </row>
    <row r="5512" spans="1:2" x14ac:dyDescent="0.25">
      <c r="A5512" s="7">
        <v>52</v>
      </c>
      <c r="B5512" s="7">
        <v>35.86</v>
      </c>
    </row>
    <row r="5513" spans="1:2" x14ac:dyDescent="0.25">
      <c r="A5513" s="3">
        <v>64</v>
      </c>
      <c r="B5513" s="3">
        <v>37.9</v>
      </c>
    </row>
    <row r="5514" spans="1:2" x14ac:dyDescent="0.25">
      <c r="A5514" s="7">
        <v>105</v>
      </c>
      <c r="B5514" s="7">
        <v>33.97</v>
      </c>
    </row>
    <row r="5515" spans="1:2" x14ac:dyDescent="0.25">
      <c r="A5515" s="3">
        <v>31</v>
      </c>
      <c r="B5515" s="3">
        <v>26.94</v>
      </c>
    </row>
    <row r="5516" spans="1:2" x14ac:dyDescent="0.25">
      <c r="A5516" s="7">
        <v>50</v>
      </c>
      <c r="B5516" s="7">
        <v>39.22</v>
      </c>
    </row>
    <row r="5517" spans="1:2" x14ac:dyDescent="0.25">
      <c r="A5517" s="3">
        <v>98</v>
      </c>
      <c r="B5517" s="3">
        <v>23.47</v>
      </c>
    </row>
    <row r="5518" spans="1:2" x14ac:dyDescent="0.25">
      <c r="A5518" s="7">
        <v>108</v>
      </c>
      <c r="B5518" s="7">
        <v>51.6</v>
      </c>
    </row>
    <row r="5519" spans="1:2" x14ac:dyDescent="0.25">
      <c r="A5519" s="3">
        <v>108</v>
      </c>
      <c r="B5519" s="3">
        <v>24.71</v>
      </c>
    </row>
    <row r="5520" spans="1:2" x14ac:dyDescent="0.25">
      <c r="A5520" s="7">
        <v>119</v>
      </c>
      <c r="B5520" s="7">
        <v>32.590000000000003</v>
      </c>
    </row>
    <row r="5521" spans="1:2" x14ac:dyDescent="0.25">
      <c r="A5521" s="3">
        <v>43</v>
      </c>
      <c r="B5521" s="3">
        <v>40.03</v>
      </c>
    </row>
    <row r="5522" spans="1:2" x14ac:dyDescent="0.25">
      <c r="A5522" s="7">
        <v>43</v>
      </c>
      <c r="B5522" s="7">
        <v>13.21</v>
      </c>
    </row>
    <row r="5523" spans="1:2" x14ac:dyDescent="0.25">
      <c r="A5523" s="3">
        <v>92</v>
      </c>
      <c r="B5523" s="3">
        <v>48.7</v>
      </c>
    </row>
    <row r="5524" spans="1:2" x14ac:dyDescent="0.25">
      <c r="A5524" s="7">
        <v>42</v>
      </c>
      <c r="B5524" s="7">
        <v>2.19</v>
      </c>
    </row>
    <row r="5525" spans="1:2" x14ac:dyDescent="0.25">
      <c r="A5525" s="3">
        <v>34</v>
      </c>
      <c r="B5525" s="3">
        <v>37.82</v>
      </c>
    </row>
    <row r="5526" spans="1:2" x14ac:dyDescent="0.25">
      <c r="A5526" s="7">
        <v>77</v>
      </c>
      <c r="B5526" s="7">
        <v>30.28</v>
      </c>
    </row>
    <row r="5527" spans="1:2" x14ac:dyDescent="0.25">
      <c r="A5527" s="3">
        <v>88</v>
      </c>
      <c r="B5527" s="3">
        <v>44.61</v>
      </c>
    </row>
    <row r="5528" spans="1:2" x14ac:dyDescent="0.25">
      <c r="A5528" s="7">
        <v>38</v>
      </c>
      <c r="B5528" s="7">
        <v>15.28</v>
      </c>
    </row>
    <row r="5529" spans="1:2" x14ac:dyDescent="0.25">
      <c r="A5529" s="3">
        <v>33</v>
      </c>
      <c r="B5529" s="3">
        <v>58.91</v>
      </c>
    </row>
    <row r="5530" spans="1:2" x14ac:dyDescent="0.25">
      <c r="A5530" s="7">
        <v>65</v>
      </c>
      <c r="B5530" s="7">
        <v>21.54</v>
      </c>
    </row>
    <row r="5531" spans="1:2" x14ac:dyDescent="0.25">
      <c r="A5531" s="3">
        <v>10</v>
      </c>
      <c r="B5531" s="3">
        <v>43.72</v>
      </c>
    </row>
    <row r="5532" spans="1:2" x14ac:dyDescent="0.25">
      <c r="A5532" s="7">
        <v>57</v>
      </c>
      <c r="B5532" s="7">
        <v>16.07</v>
      </c>
    </row>
    <row r="5533" spans="1:2" x14ac:dyDescent="0.25">
      <c r="A5533" s="3">
        <v>66</v>
      </c>
      <c r="B5533" s="3">
        <v>14.89</v>
      </c>
    </row>
    <row r="5534" spans="1:2" x14ac:dyDescent="0.25">
      <c r="A5534" s="7">
        <v>40</v>
      </c>
      <c r="B5534" s="7">
        <v>38.68</v>
      </c>
    </row>
    <row r="5535" spans="1:2" x14ac:dyDescent="0.25">
      <c r="A5535" s="3">
        <v>75</v>
      </c>
      <c r="B5535" s="3">
        <v>25.18</v>
      </c>
    </row>
    <row r="5536" spans="1:2" x14ac:dyDescent="0.25">
      <c r="A5536" s="7">
        <v>84</v>
      </c>
      <c r="B5536" s="7">
        <v>23.78</v>
      </c>
    </row>
    <row r="5537" spans="1:2" x14ac:dyDescent="0.25">
      <c r="A5537" s="3">
        <v>109</v>
      </c>
      <c r="B5537" s="3">
        <v>7.99</v>
      </c>
    </row>
    <row r="5538" spans="1:2" x14ac:dyDescent="0.25">
      <c r="A5538" s="7">
        <v>115</v>
      </c>
      <c r="B5538" s="7">
        <v>43.98</v>
      </c>
    </row>
    <row r="5539" spans="1:2" x14ac:dyDescent="0.25">
      <c r="A5539" s="3">
        <v>54</v>
      </c>
      <c r="B5539" s="3">
        <v>37.409999999999997</v>
      </c>
    </row>
    <row r="5540" spans="1:2" x14ac:dyDescent="0.25">
      <c r="A5540" s="7">
        <v>91</v>
      </c>
      <c r="B5540" s="7">
        <v>30.44</v>
      </c>
    </row>
    <row r="5541" spans="1:2" x14ac:dyDescent="0.25">
      <c r="A5541" s="3">
        <v>64</v>
      </c>
      <c r="B5541" s="3">
        <v>32.049999999999997</v>
      </c>
    </row>
    <row r="5542" spans="1:2" x14ac:dyDescent="0.25">
      <c r="A5542" s="7">
        <v>83</v>
      </c>
      <c r="B5542" s="7">
        <v>56.95</v>
      </c>
    </row>
    <row r="5543" spans="1:2" x14ac:dyDescent="0.25">
      <c r="A5543" s="3">
        <v>117</v>
      </c>
      <c r="B5543" s="3">
        <v>34.47</v>
      </c>
    </row>
    <row r="5544" spans="1:2" x14ac:dyDescent="0.25">
      <c r="A5544" s="7">
        <v>22</v>
      </c>
      <c r="B5544" s="7">
        <v>57.75</v>
      </c>
    </row>
    <row r="5545" spans="1:2" x14ac:dyDescent="0.25">
      <c r="A5545" s="3">
        <v>105</v>
      </c>
      <c r="B5545" s="3">
        <v>13.27</v>
      </c>
    </row>
    <row r="5546" spans="1:2" x14ac:dyDescent="0.25">
      <c r="A5546" s="7">
        <v>23</v>
      </c>
      <c r="B5546" s="7">
        <v>53.45</v>
      </c>
    </row>
    <row r="5547" spans="1:2" x14ac:dyDescent="0.25">
      <c r="A5547" s="3">
        <v>60</v>
      </c>
      <c r="B5547" s="3">
        <v>43.81</v>
      </c>
    </row>
    <row r="5548" spans="1:2" x14ac:dyDescent="0.25">
      <c r="A5548" s="7">
        <v>116</v>
      </c>
      <c r="B5548" s="7">
        <v>30.99</v>
      </c>
    </row>
    <row r="5549" spans="1:2" x14ac:dyDescent="0.25">
      <c r="A5549" s="3">
        <v>29</v>
      </c>
      <c r="B5549" s="3">
        <v>15.53</v>
      </c>
    </row>
    <row r="5550" spans="1:2" x14ac:dyDescent="0.25">
      <c r="A5550" s="7">
        <v>115</v>
      </c>
      <c r="B5550" s="7">
        <v>43.21</v>
      </c>
    </row>
    <row r="5551" spans="1:2" x14ac:dyDescent="0.25">
      <c r="A5551" s="3">
        <v>80</v>
      </c>
      <c r="B5551" s="3">
        <v>20.55</v>
      </c>
    </row>
    <row r="5552" spans="1:2" x14ac:dyDescent="0.25">
      <c r="A5552" s="7">
        <v>77</v>
      </c>
      <c r="B5552" s="7">
        <v>52.82</v>
      </c>
    </row>
    <row r="5553" spans="1:2" x14ac:dyDescent="0.25">
      <c r="A5553" s="3">
        <v>30</v>
      </c>
      <c r="B5553" s="3">
        <v>58.69</v>
      </c>
    </row>
    <row r="5554" spans="1:2" x14ac:dyDescent="0.25">
      <c r="A5554" s="7">
        <v>112</v>
      </c>
      <c r="B5554" s="7">
        <v>59.96</v>
      </c>
    </row>
    <row r="5555" spans="1:2" x14ac:dyDescent="0.25">
      <c r="A5555" s="3">
        <v>88</v>
      </c>
      <c r="B5555" s="3">
        <v>47.16</v>
      </c>
    </row>
    <row r="5556" spans="1:2" x14ac:dyDescent="0.25">
      <c r="A5556" s="7">
        <v>100</v>
      </c>
      <c r="B5556" s="7">
        <v>7.18</v>
      </c>
    </row>
    <row r="5557" spans="1:2" x14ac:dyDescent="0.25">
      <c r="A5557" s="3">
        <v>73</v>
      </c>
      <c r="B5557" s="3">
        <v>50.88</v>
      </c>
    </row>
    <row r="5558" spans="1:2" x14ac:dyDescent="0.25">
      <c r="A5558" s="7">
        <v>51</v>
      </c>
      <c r="B5558" s="7">
        <v>53.19</v>
      </c>
    </row>
    <row r="5559" spans="1:2" x14ac:dyDescent="0.25">
      <c r="A5559" s="3">
        <v>72</v>
      </c>
      <c r="B5559" s="3">
        <v>59.11</v>
      </c>
    </row>
    <row r="5560" spans="1:2" x14ac:dyDescent="0.25">
      <c r="A5560" s="7">
        <v>83</v>
      </c>
      <c r="B5560" s="7">
        <v>42.84</v>
      </c>
    </row>
    <row r="5561" spans="1:2" x14ac:dyDescent="0.25">
      <c r="A5561" s="3">
        <v>101</v>
      </c>
      <c r="B5561" s="3">
        <v>23.19</v>
      </c>
    </row>
    <row r="5562" spans="1:2" x14ac:dyDescent="0.25">
      <c r="A5562" s="7">
        <v>94</v>
      </c>
      <c r="B5562" s="7">
        <v>54.9</v>
      </c>
    </row>
    <row r="5563" spans="1:2" x14ac:dyDescent="0.25">
      <c r="A5563" s="3">
        <v>116</v>
      </c>
      <c r="B5563" s="3">
        <v>44.62</v>
      </c>
    </row>
    <row r="5564" spans="1:2" x14ac:dyDescent="0.25">
      <c r="A5564" s="7">
        <v>35</v>
      </c>
      <c r="B5564" s="7">
        <v>9.2799999999999994</v>
      </c>
    </row>
    <row r="5565" spans="1:2" x14ac:dyDescent="0.25">
      <c r="A5565" s="3">
        <v>47</v>
      </c>
      <c r="B5565" s="3">
        <v>34.090000000000003</v>
      </c>
    </row>
    <row r="5566" spans="1:2" x14ac:dyDescent="0.25">
      <c r="A5566" s="7">
        <v>26</v>
      </c>
      <c r="B5566" s="7">
        <v>47.91</v>
      </c>
    </row>
    <row r="5567" spans="1:2" x14ac:dyDescent="0.25">
      <c r="A5567" s="3">
        <v>12</v>
      </c>
      <c r="B5567" s="3">
        <v>26.56</v>
      </c>
    </row>
    <row r="5568" spans="1:2" x14ac:dyDescent="0.25">
      <c r="A5568" s="7">
        <v>88</v>
      </c>
      <c r="B5568" s="7">
        <v>27.78</v>
      </c>
    </row>
    <row r="5569" spans="1:2" x14ac:dyDescent="0.25">
      <c r="A5569" s="3">
        <v>89</v>
      </c>
      <c r="B5569" s="3">
        <v>56.53</v>
      </c>
    </row>
    <row r="5570" spans="1:2" x14ac:dyDescent="0.25">
      <c r="A5570" s="7">
        <v>77</v>
      </c>
      <c r="B5570" s="7">
        <v>21.68</v>
      </c>
    </row>
    <row r="5571" spans="1:2" x14ac:dyDescent="0.25">
      <c r="A5571" s="3">
        <v>10</v>
      </c>
      <c r="B5571" s="3">
        <v>4.4800000000000004</v>
      </c>
    </row>
    <row r="5572" spans="1:2" x14ac:dyDescent="0.25">
      <c r="A5572" s="7">
        <v>94</v>
      </c>
      <c r="B5572" s="7">
        <v>11.4</v>
      </c>
    </row>
    <row r="5573" spans="1:2" x14ac:dyDescent="0.25">
      <c r="A5573" s="3">
        <v>83</v>
      </c>
      <c r="B5573" s="3">
        <v>25.36</v>
      </c>
    </row>
    <row r="5574" spans="1:2" x14ac:dyDescent="0.25">
      <c r="A5574" s="7">
        <v>23</v>
      </c>
      <c r="B5574" s="7">
        <v>6.1</v>
      </c>
    </row>
    <row r="5575" spans="1:2" x14ac:dyDescent="0.25">
      <c r="A5575" s="3">
        <v>112</v>
      </c>
      <c r="B5575" s="3">
        <v>50.02</v>
      </c>
    </row>
    <row r="5576" spans="1:2" x14ac:dyDescent="0.25">
      <c r="A5576" s="7">
        <v>16</v>
      </c>
      <c r="B5576" s="7">
        <v>35.5</v>
      </c>
    </row>
    <row r="5577" spans="1:2" x14ac:dyDescent="0.25">
      <c r="A5577" s="3">
        <v>82</v>
      </c>
      <c r="B5577" s="3">
        <v>17.2</v>
      </c>
    </row>
    <row r="5578" spans="1:2" x14ac:dyDescent="0.25">
      <c r="A5578" s="7">
        <v>20</v>
      </c>
      <c r="B5578" s="7">
        <v>4.54</v>
      </c>
    </row>
    <row r="5579" spans="1:2" x14ac:dyDescent="0.25">
      <c r="A5579" s="3">
        <v>98</v>
      </c>
      <c r="B5579" s="3">
        <v>28.63</v>
      </c>
    </row>
    <row r="5580" spans="1:2" x14ac:dyDescent="0.25">
      <c r="A5580" s="7">
        <v>25</v>
      </c>
      <c r="B5580" s="7">
        <v>5.51</v>
      </c>
    </row>
    <row r="5581" spans="1:2" x14ac:dyDescent="0.25">
      <c r="A5581" s="3">
        <v>97</v>
      </c>
      <c r="B5581" s="3">
        <v>4.83</v>
      </c>
    </row>
    <row r="5582" spans="1:2" x14ac:dyDescent="0.25">
      <c r="A5582" s="7">
        <v>26</v>
      </c>
      <c r="B5582" s="7">
        <v>12.98</v>
      </c>
    </row>
    <row r="5583" spans="1:2" x14ac:dyDescent="0.25">
      <c r="A5583" s="3">
        <v>44</v>
      </c>
      <c r="B5583" s="3">
        <v>8.9700000000000006</v>
      </c>
    </row>
    <row r="5584" spans="1:2" x14ac:dyDescent="0.25">
      <c r="A5584" s="7">
        <v>100</v>
      </c>
      <c r="B5584" s="7">
        <v>52.43</v>
      </c>
    </row>
    <row r="5585" spans="1:2" x14ac:dyDescent="0.25">
      <c r="A5585" s="3">
        <v>10</v>
      </c>
      <c r="B5585" s="3">
        <v>23.15</v>
      </c>
    </row>
    <row r="5586" spans="1:2" x14ac:dyDescent="0.25">
      <c r="A5586" s="7">
        <v>59</v>
      </c>
      <c r="B5586" s="7">
        <v>50.69</v>
      </c>
    </row>
    <row r="5587" spans="1:2" x14ac:dyDescent="0.25">
      <c r="A5587" s="3">
        <v>48</v>
      </c>
      <c r="B5587" s="3">
        <v>39.229999999999997</v>
      </c>
    </row>
    <row r="5588" spans="1:2" x14ac:dyDescent="0.25">
      <c r="A5588" s="7">
        <v>42</v>
      </c>
      <c r="B5588" s="7">
        <v>48.47</v>
      </c>
    </row>
    <row r="5589" spans="1:2" x14ac:dyDescent="0.25">
      <c r="A5589" s="3">
        <v>73</v>
      </c>
      <c r="B5589" s="3">
        <v>47.4</v>
      </c>
    </row>
    <row r="5590" spans="1:2" x14ac:dyDescent="0.25">
      <c r="A5590" s="7">
        <v>78</v>
      </c>
      <c r="B5590" s="7">
        <v>28.77</v>
      </c>
    </row>
    <row r="5591" spans="1:2" x14ac:dyDescent="0.25">
      <c r="A5591" s="3">
        <v>101</v>
      </c>
      <c r="B5591" s="3">
        <v>6.69</v>
      </c>
    </row>
    <row r="5592" spans="1:2" x14ac:dyDescent="0.25">
      <c r="A5592" s="7">
        <v>90</v>
      </c>
      <c r="B5592" s="7">
        <v>25.75</v>
      </c>
    </row>
    <row r="5593" spans="1:2" x14ac:dyDescent="0.25">
      <c r="A5593" s="3">
        <v>84</v>
      </c>
      <c r="B5593" s="3">
        <v>3.16</v>
      </c>
    </row>
    <row r="5594" spans="1:2" x14ac:dyDescent="0.25">
      <c r="A5594" s="7">
        <v>61</v>
      </c>
      <c r="B5594" s="7">
        <v>7.27</v>
      </c>
    </row>
    <row r="5595" spans="1:2" x14ac:dyDescent="0.25">
      <c r="A5595" s="3">
        <v>70</v>
      </c>
      <c r="B5595" s="3">
        <v>52.14</v>
      </c>
    </row>
    <row r="5596" spans="1:2" x14ac:dyDescent="0.25">
      <c r="A5596" s="7">
        <v>119</v>
      </c>
      <c r="B5596" s="7">
        <v>59.77</v>
      </c>
    </row>
    <row r="5597" spans="1:2" x14ac:dyDescent="0.25">
      <c r="A5597" s="3">
        <v>79</v>
      </c>
      <c r="B5597" s="3">
        <v>7.29</v>
      </c>
    </row>
    <row r="5598" spans="1:2" x14ac:dyDescent="0.25">
      <c r="A5598" s="7">
        <v>21</v>
      </c>
      <c r="B5598" s="7">
        <v>3.51</v>
      </c>
    </row>
    <row r="5599" spans="1:2" x14ac:dyDescent="0.25">
      <c r="A5599" s="3">
        <v>118</v>
      </c>
      <c r="B5599" s="3">
        <v>21.1</v>
      </c>
    </row>
    <row r="5600" spans="1:2" x14ac:dyDescent="0.25">
      <c r="A5600" s="7">
        <v>92</v>
      </c>
      <c r="B5600" s="7">
        <v>17.14</v>
      </c>
    </row>
    <row r="5601" spans="1:2" x14ac:dyDescent="0.25">
      <c r="A5601" s="3">
        <v>85</v>
      </c>
      <c r="B5601" s="3">
        <v>31.96</v>
      </c>
    </row>
    <row r="5602" spans="1:2" x14ac:dyDescent="0.25">
      <c r="A5602" s="7">
        <v>72</v>
      </c>
      <c r="B5602" s="7">
        <v>44.41</v>
      </c>
    </row>
    <row r="5603" spans="1:2" x14ac:dyDescent="0.25">
      <c r="A5603" s="3">
        <v>53</v>
      </c>
      <c r="B5603" s="3">
        <v>35.74</v>
      </c>
    </row>
    <row r="5604" spans="1:2" x14ac:dyDescent="0.25">
      <c r="A5604" s="7">
        <v>62</v>
      </c>
      <c r="B5604" s="7">
        <v>10.7</v>
      </c>
    </row>
    <row r="5605" spans="1:2" x14ac:dyDescent="0.25">
      <c r="A5605" s="3">
        <v>52</v>
      </c>
      <c r="B5605" s="3">
        <v>57.46</v>
      </c>
    </row>
    <row r="5606" spans="1:2" x14ac:dyDescent="0.25">
      <c r="A5606" s="7">
        <v>116</v>
      </c>
      <c r="B5606" s="7">
        <v>24.87</v>
      </c>
    </row>
    <row r="5607" spans="1:2" x14ac:dyDescent="0.25">
      <c r="A5607" s="3">
        <v>119</v>
      </c>
      <c r="B5607" s="3">
        <v>54.15</v>
      </c>
    </row>
    <row r="5608" spans="1:2" x14ac:dyDescent="0.25">
      <c r="A5608" s="7">
        <v>23</v>
      </c>
      <c r="B5608" s="7">
        <v>44.62</v>
      </c>
    </row>
    <row r="5609" spans="1:2" x14ac:dyDescent="0.25">
      <c r="A5609" s="3">
        <v>78</v>
      </c>
      <c r="B5609" s="3">
        <v>23.66</v>
      </c>
    </row>
    <row r="5610" spans="1:2" x14ac:dyDescent="0.25">
      <c r="A5610" s="7">
        <v>97</v>
      </c>
      <c r="B5610" s="7">
        <v>16.36</v>
      </c>
    </row>
    <row r="5611" spans="1:2" x14ac:dyDescent="0.25">
      <c r="A5611" s="3">
        <v>82</v>
      </c>
      <c r="B5611" s="3">
        <v>8.33</v>
      </c>
    </row>
    <row r="5612" spans="1:2" x14ac:dyDescent="0.25">
      <c r="A5612" s="7">
        <v>114</v>
      </c>
      <c r="B5612" s="7">
        <v>59.67</v>
      </c>
    </row>
    <row r="5613" spans="1:2" x14ac:dyDescent="0.25">
      <c r="A5613" s="3">
        <v>84</v>
      </c>
      <c r="B5613" s="3">
        <v>21.97</v>
      </c>
    </row>
    <row r="5614" spans="1:2" x14ac:dyDescent="0.25">
      <c r="A5614" s="7">
        <v>17</v>
      </c>
      <c r="B5614" s="7">
        <v>10.26</v>
      </c>
    </row>
    <row r="5615" spans="1:2" x14ac:dyDescent="0.25">
      <c r="A5615" s="3">
        <v>72</v>
      </c>
      <c r="B5615" s="3">
        <v>58.76</v>
      </c>
    </row>
    <row r="5616" spans="1:2" x14ac:dyDescent="0.25">
      <c r="A5616" s="7">
        <v>44</v>
      </c>
      <c r="B5616" s="7">
        <v>56.73</v>
      </c>
    </row>
    <row r="5617" spans="1:2" x14ac:dyDescent="0.25">
      <c r="A5617" s="3">
        <v>69</v>
      </c>
      <c r="B5617" s="3">
        <v>32.74</v>
      </c>
    </row>
    <row r="5618" spans="1:2" x14ac:dyDescent="0.25">
      <c r="A5618" s="7">
        <v>47</v>
      </c>
      <c r="B5618" s="7">
        <v>29.36</v>
      </c>
    </row>
    <row r="5619" spans="1:2" x14ac:dyDescent="0.25">
      <c r="A5619" s="3">
        <v>60</v>
      </c>
      <c r="B5619" s="3">
        <v>54.06</v>
      </c>
    </row>
    <row r="5620" spans="1:2" x14ac:dyDescent="0.25">
      <c r="A5620" s="7">
        <v>84</v>
      </c>
      <c r="B5620" s="7">
        <v>31.21</v>
      </c>
    </row>
    <row r="5621" spans="1:2" x14ac:dyDescent="0.25">
      <c r="A5621" s="3">
        <v>49</v>
      </c>
      <c r="B5621" s="3">
        <v>47.38</v>
      </c>
    </row>
    <row r="5622" spans="1:2" x14ac:dyDescent="0.25">
      <c r="A5622" s="7">
        <v>81</v>
      </c>
      <c r="B5622" s="7">
        <v>28.85</v>
      </c>
    </row>
    <row r="5623" spans="1:2" x14ac:dyDescent="0.25">
      <c r="A5623" s="3">
        <v>10</v>
      </c>
      <c r="B5623" s="3">
        <v>51.12</v>
      </c>
    </row>
    <row r="5624" spans="1:2" x14ac:dyDescent="0.25">
      <c r="A5624" s="7">
        <v>53</v>
      </c>
      <c r="B5624" s="7">
        <v>46.44</v>
      </c>
    </row>
    <row r="5625" spans="1:2" x14ac:dyDescent="0.25">
      <c r="A5625" s="3">
        <v>62</v>
      </c>
      <c r="B5625" s="3">
        <v>15.27</v>
      </c>
    </row>
    <row r="5626" spans="1:2" x14ac:dyDescent="0.25">
      <c r="A5626" s="7">
        <v>11</v>
      </c>
      <c r="B5626" s="7">
        <v>59.07</v>
      </c>
    </row>
    <row r="5627" spans="1:2" x14ac:dyDescent="0.25">
      <c r="A5627" s="3">
        <v>47</v>
      </c>
      <c r="B5627" s="3">
        <v>25.01</v>
      </c>
    </row>
    <row r="5628" spans="1:2" x14ac:dyDescent="0.25">
      <c r="A5628" s="7">
        <v>52</v>
      </c>
      <c r="B5628" s="7">
        <v>25.94</v>
      </c>
    </row>
    <row r="5629" spans="1:2" x14ac:dyDescent="0.25">
      <c r="A5629" s="3">
        <v>90</v>
      </c>
      <c r="B5629" s="3">
        <v>5.61</v>
      </c>
    </row>
    <row r="5630" spans="1:2" x14ac:dyDescent="0.25">
      <c r="A5630" s="7">
        <v>66</v>
      </c>
      <c r="B5630" s="7">
        <v>58.69</v>
      </c>
    </row>
    <row r="5631" spans="1:2" x14ac:dyDescent="0.25">
      <c r="A5631" s="3">
        <v>86</v>
      </c>
      <c r="B5631" s="3">
        <v>15.39</v>
      </c>
    </row>
    <row r="5632" spans="1:2" x14ac:dyDescent="0.25">
      <c r="A5632" s="7">
        <v>26</v>
      </c>
      <c r="B5632" s="7">
        <v>38.46</v>
      </c>
    </row>
    <row r="5633" spans="1:2" x14ac:dyDescent="0.25">
      <c r="A5633" s="3">
        <v>75</v>
      </c>
      <c r="B5633" s="3">
        <v>21.89</v>
      </c>
    </row>
    <row r="5634" spans="1:2" x14ac:dyDescent="0.25">
      <c r="A5634" s="7">
        <v>59</v>
      </c>
      <c r="B5634" s="7">
        <v>29.19</v>
      </c>
    </row>
    <row r="5635" spans="1:2" x14ac:dyDescent="0.25">
      <c r="A5635" s="3">
        <v>21</v>
      </c>
      <c r="B5635" s="3">
        <v>45.17</v>
      </c>
    </row>
    <row r="5636" spans="1:2" x14ac:dyDescent="0.25">
      <c r="A5636" s="7">
        <v>50</v>
      </c>
      <c r="B5636" s="7">
        <v>10.69</v>
      </c>
    </row>
    <row r="5637" spans="1:2" x14ac:dyDescent="0.25">
      <c r="A5637" s="3">
        <v>99</v>
      </c>
      <c r="B5637" s="3">
        <v>31.35</v>
      </c>
    </row>
    <row r="5638" spans="1:2" x14ac:dyDescent="0.25">
      <c r="A5638" s="7">
        <v>109</v>
      </c>
      <c r="B5638" s="7">
        <v>3.28</v>
      </c>
    </row>
    <row r="5639" spans="1:2" x14ac:dyDescent="0.25">
      <c r="A5639" s="3">
        <v>49</v>
      </c>
      <c r="B5639" s="3">
        <v>31.68</v>
      </c>
    </row>
    <row r="5640" spans="1:2" x14ac:dyDescent="0.25">
      <c r="A5640" s="7">
        <v>73</v>
      </c>
      <c r="B5640" s="7">
        <v>38.450000000000003</v>
      </c>
    </row>
    <row r="5641" spans="1:2" x14ac:dyDescent="0.25">
      <c r="A5641" s="3">
        <v>98</v>
      </c>
      <c r="B5641" s="3">
        <v>50.25</v>
      </c>
    </row>
    <row r="5642" spans="1:2" x14ac:dyDescent="0.25">
      <c r="A5642" s="7">
        <v>61</v>
      </c>
      <c r="B5642" s="7">
        <v>41.31</v>
      </c>
    </row>
    <row r="5643" spans="1:2" x14ac:dyDescent="0.25">
      <c r="A5643" s="3">
        <v>95</v>
      </c>
      <c r="B5643" s="3">
        <v>43.04</v>
      </c>
    </row>
    <row r="5644" spans="1:2" x14ac:dyDescent="0.25">
      <c r="A5644" s="7">
        <v>69</v>
      </c>
      <c r="B5644" s="7">
        <v>53.49</v>
      </c>
    </row>
    <row r="5645" spans="1:2" x14ac:dyDescent="0.25">
      <c r="A5645" s="3">
        <v>103</v>
      </c>
      <c r="B5645" s="3">
        <v>39.950000000000003</v>
      </c>
    </row>
    <row r="5646" spans="1:2" x14ac:dyDescent="0.25">
      <c r="A5646" s="7">
        <v>59</v>
      </c>
      <c r="B5646" s="7">
        <v>34.049999999999997</v>
      </c>
    </row>
    <row r="5647" spans="1:2" x14ac:dyDescent="0.25">
      <c r="A5647" s="3">
        <v>109</v>
      </c>
      <c r="B5647" s="3">
        <v>33.619999999999997</v>
      </c>
    </row>
    <row r="5648" spans="1:2" x14ac:dyDescent="0.25">
      <c r="A5648" s="7">
        <v>43</v>
      </c>
      <c r="B5648" s="7">
        <v>7.23</v>
      </c>
    </row>
    <row r="5649" spans="1:2" x14ac:dyDescent="0.25">
      <c r="A5649" s="3">
        <v>68</v>
      </c>
      <c r="B5649" s="3">
        <v>19.920000000000002</v>
      </c>
    </row>
    <row r="5650" spans="1:2" x14ac:dyDescent="0.25">
      <c r="A5650" s="7">
        <v>50</v>
      </c>
      <c r="B5650" s="7">
        <v>26.57</v>
      </c>
    </row>
    <row r="5651" spans="1:2" x14ac:dyDescent="0.25">
      <c r="A5651" s="3">
        <v>48</v>
      </c>
      <c r="B5651" s="3">
        <v>22.2</v>
      </c>
    </row>
    <row r="5652" spans="1:2" x14ac:dyDescent="0.25">
      <c r="A5652" s="7">
        <v>61</v>
      </c>
      <c r="B5652" s="7">
        <v>15.52</v>
      </c>
    </row>
    <row r="5653" spans="1:2" x14ac:dyDescent="0.25">
      <c r="A5653" s="3">
        <v>85</v>
      </c>
      <c r="B5653" s="3">
        <v>4.6900000000000004</v>
      </c>
    </row>
    <row r="5654" spans="1:2" x14ac:dyDescent="0.25">
      <c r="A5654" s="7">
        <v>18</v>
      </c>
      <c r="B5654" s="7">
        <v>34.89</v>
      </c>
    </row>
    <row r="5655" spans="1:2" x14ac:dyDescent="0.25">
      <c r="A5655" s="3">
        <v>59</v>
      </c>
      <c r="B5655" s="3">
        <v>48.95</v>
      </c>
    </row>
    <row r="5656" spans="1:2" x14ac:dyDescent="0.25">
      <c r="A5656" s="7">
        <v>25</v>
      </c>
      <c r="B5656" s="7">
        <v>4.6100000000000003</v>
      </c>
    </row>
    <row r="5657" spans="1:2" x14ac:dyDescent="0.25">
      <c r="A5657" s="3">
        <v>12</v>
      </c>
      <c r="B5657" s="3">
        <v>50.2</v>
      </c>
    </row>
    <row r="5658" spans="1:2" x14ac:dyDescent="0.25">
      <c r="A5658" s="7">
        <v>53</v>
      </c>
      <c r="B5658" s="7">
        <v>25.93</v>
      </c>
    </row>
    <row r="5659" spans="1:2" x14ac:dyDescent="0.25">
      <c r="A5659" s="3">
        <v>118</v>
      </c>
      <c r="B5659" s="3">
        <v>57.22</v>
      </c>
    </row>
    <row r="5660" spans="1:2" x14ac:dyDescent="0.25">
      <c r="A5660" s="7">
        <v>11</v>
      </c>
      <c r="B5660" s="7">
        <v>22.21</v>
      </c>
    </row>
    <row r="5661" spans="1:2" x14ac:dyDescent="0.25">
      <c r="A5661" s="3">
        <v>85</v>
      </c>
      <c r="B5661" s="3">
        <v>52.02</v>
      </c>
    </row>
    <row r="5662" spans="1:2" x14ac:dyDescent="0.25">
      <c r="A5662" s="7">
        <v>37</v>
      </c>
      <c r="B5662" s="7">
        <v>6.52</v>
      </c>
    </row>
    <row r="5663" spans="1:2" x14ac:dyDescent="0.25">
      <c r="A5663" s="3">
        <v>31</v>
      </c>
      <c r="B5663" s="3">
        <v>2.48</v>
      </c>
    </row>
    <row r="5664" spans="1:2" x14ac:dyDescent="0.25">
      <c r="A5664" s="7">
        <v>118</v>
      </c>
      <c r="B5664" s="7">
        <v>31.95</v>
      </c>
    </row>
    <row r="5665" spans="1:2" x14ac:dyDescent="0.25">
      <c r="A5665" s="3">
        <v>77</v>
      </c>
      <c r="B5665" s="3">
        <v>2.36</v>
      </c>
    </row>
    <row r="5666" spans="1:2" x14ac:dyDescent="0.25">
      <c r="A5666" s="7">
        <v>22</v>
      </c>
      <c r="B5666" s="7">
        <v>53.43</v>
      </c>
    </row>
    <row r="5667" spans="1:2" x14ac:dyDescent="0.25">
      <c r="A5667" s="3">
        <v>78</v>
      </c>
      <c r="B5667" s="3">
        <v>22.46</v>
      </c>
    </row>
    <row r="5668" spans="1:2" x14ac:dyDescent="0.25">
      <c r="A5668" s="7">
        <v>23</v>
      </c>
      <c r="B5668" s="7">
        <v>12.35</v>
      </c>
    </row>
    <row r="5669" spans="1:2" x14ac:dyDescent="0.25">
      <c r="A5669" s="3">
        <v>112</v>
      </c>
      <c r="B5669" s="3">
        <v>56.23</v>
      </c>
    </row>
    <row r="5670" spans="1:2" x14ac:dyDescent="0.25">
      <c r="A5670" s="7">
        <v>59</v>
      </c>
      <c r="B5670" s="7">
        <v>48.14</v>
      </c>
    </row>
    <row r="5671" spans="1:2" x14ac:dyDescent="0.25">
      <c r="A5671" s="3">
        <v>61</v>
      </c>
      <c r="B5671" s="3">
        <v>36.659999999999997</v>
      </c>
    </row>
    <row r="5672" spans="1:2" x14ac:dyDescent="0.25">
      <c r="A5672" s="7">
        <v>46</v>
      </c>
      <c r="B5672" s="7">
        <v>16.760000000000002</v>
      </c>
    </row>
    <row r="5673" spans="1:2" x14ac:dyDescent="0.25">
      <c r="A5673" s="3">
        <v>86</v>
      </c>
      <c r="B5673" s="3">
        <v>44.03</v>
      </c>
    </row>
    <row r="5674" spans="1:2" x14ac:dyDescent="0.25">
      <c r="A5674" s="7">
        <v>109</v>
      </c>
      <c r="B5674" s="7">
        <v>21.78</v>
      </c>
    </row>
    <row r="5675" spans="1:2" x14ac:dyDescent="0.25">
      <c r="A5675" s="3">
        <v>98</v>
      </c>
      <c r="B5675" s="3">
        <v>43.41</v>
      </c>
    </row>
    <row r="5676" spans="1:2" x14ac:dyDescent="0.25">
      <c r="A5676" s="7">
        <v>45</v>
      </c>
      <c r="B5676" s="7">
        <v>11.41</v>
      </c>
    </row>
    <row r="5677" spans="1:2" x14ac:dyDescent="0.25">
      <c r="A5677" s="3">
        <v>33</v>
      </c>
      <c r="B5677" s="3">
        <v>58.49</v>
      </c>
    </row>
    <row r="5678" spans="1:2" x14ac:dyDescent="0.25">
      <c r="A5678" s="7">
        <v>91</v>
      </c>
      <c r="B5678" s="7">
        <v>31.67</v>
      </c>
    </row>
    <row r="5679" spans="1:2" x14ac:dyDescent="0.25">
      <c r="A5679" s="3">
        <v>48</v>
      </c>
      <c r="B5679" s="3">
        <v>2.99</v>
      </c>
    </row>
    <row r="5680" spans="1:2" x14ac:dyDescent="0.25">
      <c r="A5680" s="7">
        <v>106</v>
      </c>
      <c r="B5680" s="7">
        <v>30.9</v>
      </c>
    </row>
    <row r="5681" spans="1:2" x14ac:dyDescent="0.25">
      <c r="A5681" s="3">
        <v>113</v>
      </c>
      <c r="B5681" s="3">
        <v>12.84</v>
      </c>
    </row>
    <row r="5682" spans="1:2" x14ac:dyDescent="0.25">
      <c r="A5682" s="7">
        <v>56</v>
      </c>
      <c r="B5682" s="7">
        <v>56.67</v>
      </c>
    </row>
    <row r="5683" spans="1:2" x14ac:dyDescent="0.25">
      <c r="A5683" s="3">
        <v>11</v>
      </c>
      <c r="B5683" s="3">
        <v>45.23</v>
      </c>
    </row>
    <row r="5684" spans="1:2" x14ac:dyDescent="0.25">
      <c r="A5684" s="7">
        <v>43</v>
      </c>
      <c r="B5684" s="7">
        <v>16.37</v>
      </c>
    </row>
    <row r="5685" spans="1:2" x14ac:dyDescent="0.25">
      <c r="A5685" s="3">
        <v>78</v>
      </c>
      <c r="B5685" s="3">
        <v>48.42</v>
      </c>
    </row>
    <row r="5686" spans="1:2" x14ac:dyDescent="0.25">
      <c r="A5686" s="7">
        <v>73</v>
      </c>
      <c r="B5686" s="7">
        <v>5.31</v>
      </c>
    </row>
    <row r="5687" spans="1:2" x14ac:dyDescent="0.25">
      <c r="A5687" s="3">
        <v>75</v>
      </c>
      <c r="B5687" s="3">
        <v>16.2</v>
      </c>
    </row>
    <row r="5688" spans="1:2" x14ac:dyDescent="0.25">
      <c r="A5688" s="7">
        <v>21</v>
      </c>
      <c r="B5688" s="7">
        <v>52.77</v>
      </c>
    </row>
    <row r="5689" spans="1:2" x14ac:dyDescent="0.25">
      <c r="A5689" s="3">
        <v>12</v>
      </c>
      <c r="B5689" s="3">
        <v>23.58</v>
      </c>
    </row>
    <row r="5690" spans="1:2" x14ac:dyDescent="0.25">
      <c r="A5690" s="7">
        <v>39</v>
      </c>
      <c r="B5690" s="7">
        <v>5.18</v>
      </c>
    </row>
    <row r="5691" spans="1:2" x14ac:dyDescent="0.25">
      <c r="A5691" s="3">
        <v>30</v>
      </c>
      <c r="B5691" s="3">
        <v>3.79</v>
      </c>
    </row>
    <row r="5692" spans="1:2" x14ac:dyDescent="0.25">
      <c r="A5692" s="7">
        <v>93</v>
      </c>
      <c r="B5692" s="7">
        <v>34.67</v>
      </c>
    </row>
    <row r="5693" spans="1:2" x14ac:dyDescent="0.25">
      <c r="A5693" s="3">
        <v>50</v>
      </c>
      <c r="B5693" s="3">
        <v>18.71</v>
      </c>
    </row>
    <row r="5694" spans="1:2" x14ac:dyDescent="0.25">
      <c r="A5694" s="7">
        <v>65</v>
      </c>
      <c r="B5694" s="7">
        <v>49.42</v>
      </c>
    </row>
    <row r="5695" spans="1:2" x14ac:dyDescent="0.25">
      <c r="A5695" s="3">
        <v>33</v>
      </c>
      <c r="B5695" s="3">
        <v>9.8000000000000007</v>
      </c>
    </row>
    <row r="5696" spans="1:2" x14ac:dyDescent="0.25">
      <c r="A5696" s="7">
        <v>77</v>
      </c>
      <c r="B5696" s="7">
        <v>15.15</v>
      </c>
    </row>
    <row r="5697" spans="1:2" x14ac:dyDescent="0.25">
      <c r="A5697" s="3">
        <v>88</v>
      </c>
      <c r="B5697" s="3">
        <v>49.39</v>
      </c>
    </row>
    <row r="5698" spans="1:2" x14ac:dyDescent="0.25">
      <c r="A5698" s="7">
        <v>46</v>
      </c>
      <c r="B5698" s="7">
        <v>34.979999999999997</v>
      </c>
    </row>
    <row r="5699" spans="1:2" x14ac:dyDescent="0.25">
      <c r="A5699" s="3">
        <v>99</v>
      </c>
      <c r="B5699" s="3">
        <v>51.48</v>
      </c>
    </row>
    <row r="5700" spans="1:2" x14ac:dyDescent="0.25">
      <c r="A5700" s="7">
        <v>115</v>
      </c>
      <c r="B5700" s="7">
        <v>23.09</v>
      </c>
    </row>
    <row r="5701" spans="1:2" x14ac:dyDescent="0.25">
      <c r="A5701" s="3">
        <v>114</v>
      </c>
      <c r="B5701" s="3">
        <v>24.4</v>
      </c>
    </row>
    <row r="5702" spans="1:2" x14ac:dyDescent="0.25">
      <c r="A5702" s="7">
        <v>18</v>
      </c>
      <c r="B5702" s="7">
        <v>10.56</v>
      </c>
    </row>
    <row r="5703" spans="1:2" x14ac:dyDescent="0.25">
      <c r="A5703" s="3">
        <v>81</v>
      </c>
      <c r="B5703" s="3">
        <v>43.82</v>
      </c>
    </row>
    <row r="5704" spans="1:2" x14ac:dyDescent="0.25">
      <c r="A5704" s="7">
        <v>12</v>
      </c>
      <c r="B5704" s="7">
        <v>23.43</v>
      </c>
    </row>
    <row r="5705" spans="1:2" x14ac:dyDescent="0.25">
      <c r="A5705" s="3">
        <v>95</v>
      </c>
      <c r="B5705" s="3">
        <v>20.63</v>
      </c>
    </row>
    <row r="5706" spans="1:2" x14ac:dyDescent="0.25">
      <c r="A5706" s="7">
        <v>31</v>
      </c>
      <c r="B5706" s="7">
        <v>37.64</v>
      </c>
    </row>
    <row r="5707" spans="1:2" x14ac:dyDescent="0.25">
      <c r="A5707" s="3">
        <v>89</v>
      </c>
      <c r="B5707" s="3">
        <v>32.840000000000003</v>
      </c>
    </row>
    <row r="5708" spans="1:2" x14ac:dyDescent="0.25">
      <c r="A5708" s="7">
        <v>89</v>
      </c>
      <c r="B5708" s="7">
        <v>22.35</v>
      </c>
    </row>
    <row r="5709" spans="1:2" x14ac:dyDescent="0.25">
      <c r="A5709" s="3">
        <v>35</v>
      </c>
      <c r="B5709" s="3">
        <v>26.35</v>
      </c>
    </row>
    <row r="5710" spans="1:2" x14ac:dyDescent="0.25">
      <c r="A5710" s="7">
        <v>97</v>
      </c>
      <c r="B5710" s="7">
        <v>30.43</v>
      </c>
    </row>
    <row r="5711" spans="1:2" x14ac:dyDescent="0.25">
      <c r="A5711" s="3">
        <v>104</v>
      </c>
      <c r="B5711" s="3">
        <v>55.35</v>
      </c>
    </row>
    <row r="5712" spans="1:2" x14ac:dyDescent="0.25">
      <c r="A5712" s="7">
        <v>39</v>
      </c>
      <c r="B5712" s="7">
        <v>13.15</v>
      </c>
    </row>
    <row r="5713" spans="1:2" x14ac:dyDescent="0.25">
      <c r="A5713" s="3">
        <v>72</v>
      </c>
      <c r="B5713" s="3">
        <v>17.36</v>
      </c>
    </row>
    <row r="5714" spans="1:2" x14ac:dyDescent="0.25">
      <c r="A5714" s="7">
        <v>98</v>
      </c>
      <c r="B5714" s="7">
        <v>14.1</v>
      </c>
    </row>
    <row r="5715" spans="1:2" x14ac:dyDescent="0.25">
      <c r="A5715" s="3">
        <v>27</v>
      </c>
      <c r="B5715" s="3">
        <v>24.58</v>
      </c>
    </row>
    <row r="5716" spans="1:2" x14ac:dyDescent="0.25">
      <c r="A5716" s="7">
        <v>39</v>
      </c>
      <c r="B5716" s="7">
        <v>8.02</v>
      </c>
    </row>
    <row r="5717" spans="1:2" x14ac:dyDescent="0.25">
      <c r="A5717" s="3">
        <v>89</v>
      </c>
      <c r="B5717" s="3">
        <v>16.46</v>
      </c>
    </row>
    <row r="5718" spans="1:2" x14ac:dyDescent="0.25">
      <c r="A5718" s="7">
        <v>118</v>
      </c>
      <c r="B5718" s="7">
        <v>39.799999999999997</v>
      </c>
    </row>
    <row r="5719" spans="1:2" x14ac:dyDescent="0.25">
      <c r="A5719" s="3">
        <v>54</v>
      </c>
      <c r="B5719" s="3">
        <v>35.200000000000003</v>
      </c>
    </row>
    <row r="5720" spans="1:2" x14ac:dyDescent="0.25">
      <c r="A5720" s="7">
        <v>96</v>
      </c>
      <c r="B5720" s="7">
        <v>38.85</v>
      </c>
    </row>
    <row r="5721" spans="1:2" x14ac:dyDescent="0.25">
      <c r="A5721" s="3">
        <v>50</v>
      </c>
      <c r="B5721" s="3">
        <v>14.71</v>
      </c>
    </row>
    <row r="5722" spans="1:2" x14ac:dyDescent="0.25">
      <c r="A5722" s="7">
        <v>103</v>
      </c>
      <c r="B5722" s="7">
        <v>5.1100000000000003</v>
      </c>
    </row>
    <row r="5723" spans="1:2" x14ac:dyDescent="0.25">
      <c r="A5723" s="3">
        <v>119</v>
      </c>
      <c r="B5723" s="3">
        <v>50.28</v>
      </c>
    </row>
    <row r="5724" spans="1:2" x14ac:dyDescent="0.25">
      <c r="A5724" s="7">
        <v>34</v>
      </c>
      <c r="B5724" s="7">
        <v>23.35</v>
      </c>
    </row>
    <row r="5725" spans="1:2" x14ac:dyDescent="0.25">
      <c r="A5725" s="3">
        <v>24</v>
      </c>
      <c r="B5725" s="3">
        <v>17.53</v>
      </c>
    </row>
    <row r="5726" spans="1:2" x14ac:dyDescent="0.25">
      <c r="A5726" s="7">
        <v>91</v>
      </c>
      <c r="B5726" s="7">
        <v>7.65</v>
      </c>
    </row>
    <row r="5727" spans="1:2" x14ac:dyDescent="0.25">
      <c r="A5727" s="3">
        <v>27</v>
      </c>
      <c r="B5727" s="3">
        <v>24</v>
      </c>
    </row>
    <row r="5728" spans="1:2" x14ac:dyDescent="0.25">
      <c r="A5728" s="7">
        <v>102</v>
      </c>
      <c r="B5728" s="7">
        <v>16.739999999999998</v>
      </c>
    </row>
    <row r="5729" spans="1:2" x14ac:dyDescent="0.25">
      <c r="A5729" s="3">
        <v>28</v>
      </c>
      <c r="B5729" s="3">
        <v>42.74</v>
      </c>
    </row>
    <row r="5730" spans="1:2" x14ac:dyDescent="0.25">
      <c r="A5730" s="7">
        <v>59</v>
      </c>
      <c r="B5730" s="7">
        <v>15.15</v>
      </c>
    </row>
    <row r="5731" spans="1:2" x14ac:dyDescent="0.25">
      <c r="A5731" s="3">
        <v>116</v>
      </c>
      <c r="B5731" s="3">
        <v>42.13</v>
      </c>
    </row>
    <row r="5732" spans="1:2" x14ac:dyDescent="0.25">
      <c r="A5732" s="7">
        <v>87</v>
      </c>
      <c r="B5732" s="7">
        <v>43.28</v>
      </c>
    </row>
    <row r="5733" spans="1:2" x14ac:dyDescent="0.25">
      <c r="A5733" s="3">
        <v>110</v>
      </c>
      <c r="B5733" s="3">
        <v>7.99</v>
      </c>
    </row>
    <row r="5734" spans="1:2" x14ac:dyDescent="0.25">
      <c r="A5734" s="7">
        <v>84</v>
      </c>
      <c r="B5734" s="7">
        <v>11.14</v>
      </c>
    </row>
    <row r="5735" spans="1:2" x14ac:dyDescent="0.25">
      <c r="A5735" s="3">
        <v>106</v>
      </c>
      <c r="B5735" s="3">
        <v>6.44</v>
      </c>
    </row>
    <row r="5736" spans="1:2" x14ac:dyDescent="0.25">
      <c r="A5736" s="7">
        <v>14</v>
      </c>
      <c r="B5736" s="7">
        <v>12.84</v>
      </c>
    </row>
    <row r="5737" spans="1:2" x14ac:dyDescent="0.25">
      <c r="A5737" s="3">
        <v>55</v>
      </c>
      <c r="B5737" s="3">
        <v>34.479999999999997</v>
      </c>
    </row>
    <row r="5738" spans="1:2" x14ac:dyDescent="0.25">
      <c r="A5738" s="7">
        <v>26</v>
      </c>
      <c r="B5738" s="7">
        <v>17.03</v>
      </c>
    </row>
    <row r="5739" spans="1:2" x14ac:dyDescent="0.25">
      <c r="A5739" s="3">
        <v>96</v>
      </c>
      <c r="B5739" s="3">
        <v>50.38</v>
      </c>
    </row>
    <row r="5740" spans="1:2" x14ac:dyDescent="0.25">
      <c r="A5740" s="7">
        <v>15</v>
      </c>
      <c r="B5740" s="7">
        <v>51.81</v>
      </c>
    </row>
    <row r="5741" spans="1:2" x14ac:dyDescent="0.25">
      <c r="A5741" s="3">
        <v>13</v>
      </c>
      <c r="B5741" s="3">
        <v>53.75</v>
      </c>
    </row>
    <row r="5742" spans="1:2" x14ac:dyDescent="0.25">
      <c r="A5742" s="7">
        <v>79</v>
      </c>
      <c r="B5742" s="7">
        <v>58.66</v>
      </c>
    </row>
    <row r="5743" spans="1:2" x14ac:dyDescent="0.25">
      <c r="A5743" s="3">
        <v>73</v>
      </c>
      <c r="B5743" s="3">
        <v>57.01</v>
      </c>
    </row>
    <row r="5744" spans="1:2" x14ac:dyDescent="0.25">
      <c r="A5744" s="7">
        <v>40</v>
      </c>
      <c r="B5744" s="7">
        <v>3.35</v>
      </c>
    </row>
    <row r="5745" spans="1:2" x14ac:dyDescent="0.25">
      <c r="A5745" s="3">
        <v>19</v>
      </c>
      <c r="B5745" s="3">
        <v>50.16</v>
      </c>
    </row>
    <row r="5746" spans="1:2" x14ac:dyDescent="0.25">
      <c r="A5746" s="7">
        <v>48</v>
      </c>
      <c r="B5746" s="7">
        <v>49.65</v>
      </c>
    </row>
    <row r="5747" spans="1:2" x14ac:dyDescent="0.25">
      <c r="A5747" s="3">
        <v>58</v>
      </c>
      <c r="B5747" s="3">
        <v>3.96</v>
      </c>
    </row>
    <row r="5748" spans="1:2" x14ac:dyDescent="0.25">
      <c r="A5748" s="7">
        <v>98</v>
      </c>
      <c r="B5748" s="7">
        <v>16.260000000000002</v>
      </c>
    </row>
    <row r="5749" spans="1:2" x14ac:dyDescent="0.25">
      <c r="A5749" s="3">
        <v>77</v>
      </c>
      <c r="B5749" s="3">
        <v>51.1</v>
      </c>
    </row>
    <row r="5750" spans="1:2" x14ac:dyDescent="0.25">
      <c r="A5750" s="7">
        <v>69</v>
      </c>
      <c r="B5750" s="7">
        <v>42.24</v>
      </c>
    </row>
    <row r="5751" spans="1:2" x14ac:dyDescent="0.25">
      <c r="A5751" s="3">
        <v>12</v>
      </c>
      <c r="B5751" s="3">
        <v>34.46</v>
      </c>
    </row>
    <row r="5752" spans="1:2" x14ac:dyDescent="0.25">
      <c r="A5752" s="7">
        <v>61</v>
      </c>
      <c r="B5752" s="7">
        <v>44.21</v>
      </c>
    </row>
    <row r="5753" spans="1:2" x14ac:dyDescent="0.25">
      <c r="A5753" s="3">
        <v>69</v>
      </c>
      <c r="B5753" s="3">
        <v>40.9</v>
      </c>
    </row>
    <row r="5754" spans="1:2" x14ac:dyDescent="0.25">
      <c r="A5754" s="7">
        <v>79</v>
      </c>
      <c r="B5754" s="7">
        <v>52.06</v>
      </c>
    </row>
    <row r="5755" spans="1:2" x14ac:dyDescent="0.25">
      <c r="A5755" s="3">
        <v>69</v>
      </c>
      <c r="B5755" s="3">
        <v>13.5</v>
      </c>
    </row>
    <row r="5756" spans="1:2" x14ac:dyDescent="0.25">
      <c r="A5756" s="7">
        <v>44</v>
      </c>
      <c r="B5756" s="7">
        <v>30.91</v>
      </c>
    </row>
    <row r="5757" spans="1:2" x14ac:dyDescent="0.25">
      <c r="A5757" s="3">
        <v>37</v>
      </c>
      <c r="B5757" s="3">
        <v>18.71</v>
      </c>
    </row>
    <row r="5758" spans="1:2" x14ac:dyDescent="0.25">
      <c r="A5758" s="7">
        <v>44</v>
      </c>
      <c r="B5758" s="7">
        <v>2.15</v>
      </c>
    </row>
    <row r="5759" spans="1:2" x14ac:dyDescent="0.25">
      <c r="A5759" s="3">
        <v>16</v>
      </c>
      <c r="B5759" s="3">
        <v>44.44</v>
      </c>
    </row>
    <row r="5760" spans="1:2" x14ac:dyDescent="0.25">
      <c r="A5760" s="7">
        <v>40</v>
      </c>
      <c r="B5760" s="7">
        <v>8.4</v>
      </c>
    </row>
    <row r="5761" spans="1:2" x14ac:dyDescent="0.25">
      <c r="A5761" s="3">
        <v>60</v>
      </c>
      <c r="B5761" s="3">
        <v>36.020000000000003</v>
      </c>
    </row>
    <row r="5762" spans="1:2" x14ac:dyDescent="0.25">
      <c r="A5762" s="7">
        <v>43</v>
      </c>
      <c r="B5762" s="7">
        <v>9.8800000000000008</v>
      </c>
    </row>
    <row r="5763" spans="1:2" x14ac:dyDescent="0.25">
      <c r="A5763" s="3">
        <v>119</v>
      </c>
      <c r="B5763" s="3">
        <v>18.260000000000002</v>
      </c>
    </row>
    <row r="5764" spans="1:2" x14ac:dyDescent="0.25">
      <c r="A5764" s="7">
        <v>74</v>
      </c>
      <c r="B5764" s="7">
        <v>25.8</v>
      </c>
    </row>
    <row r="5765" spans="1:2" x14ac:dyDescent="0.25">
      <c r="A5765" s="3">
        <v>15</v>
      </c>
      <c r="B5765" s="3">
        <v>10.61</v>
      </c>
    </row>
    <row r="5766" spans="1:2" x14ac:dyDescent="0.25">
      <c r="A5766" s="7">
        <v>11</v>
      </c>
      <c r="B5766" s="7">
        <v>3.12</v>
      </c>
    </row>
    <row r="5767" spans="1:2" x14ac:dyDescent="0.25">
      <c r="A5767" s="3">
        <v>113</v>
      </c>
      <c r="B5767" s="3">
        <v>54.33</v>
      </c>
    </row>
    <row r="5768" spans="1:2" x14ac:dyDescent="0.25">
      <c r="A5768" s="7">
        <v>64</v>
      </c>
      <c r="B5768" s="7">
        <v>35.92</v>
      </c>
    </row>
    <row r="5769" spans="1:2" x14ac:dyDescent="0.25">
      <c r="A5769" s="3">
        <v>81</v>
      </c>
      <c r="B5769" s="3">
        <v>36.200000000000003</v>
      </c>
    </row>
    <row r="5770" spans="1:2" x14ac:dyDescent="0.25">
      <c r="A5770" s="7">
        <v>19</v>
      </c>
      <c r="B5770" s="7">
        <v>27.93</v>
      </c>
    </row>
    <row r="5771" spans="1:2" x14ac:dyDescent="0.25">
      <c r="A5771" s="3">
        <v>112</v>
      </c>
      <c r="B5771" s="3">
        <v>36.92</v>
      </c>
    </row>
    <row r="5772" spans="1:2" x14ac:dyDescent="0.25">
      <c r="A5772" s="7">
        <v>90</v>
      </c>
      <c r="B5772" s="7">
        <v>17.37</v>
      </c>
    </row>
    <row r="5773" spans="1:2" x14ac:dyDescent="0.25">
      <c r="A5773" s="3">
        <v>28</v>
      </c>
      <c r="B5773" s="3">
        <v>33.880000000000003</v>
      </c>
    </row>
    <row r="5774" spans="1:2" x14ac:dyDescent="0.25">
      <c r="A5774" s="7">
        <v>23</v>
      </c>
      <c r="B5774" s="7">
        <v>3.23</v>
      </c>
    </row>
    <row r="5775" spans="1:2" x14ac:dyDescent="0.25">
      <c r="A5775" s="3">
        <v>17</v>
      </c>
      <c r="B5775" s="3">
        <v>46.01</v>
      </c>
    </row>
    <row r="5776" spans="1:2" x14ac:dyDescent="0.25">
      <c r="A5776" s="7">
        <v>99</v>
      </c>
      <c r="B5776" s="7">
        <v>48.61</v>
      </c>
    </row>
    <row r="5777" spans="1:2" x14ac:dyDescent="0.25">
      <c r="A5777" s="3">
        <v>69</v>
      </c>
      <c r="B5777" s="3">
        <v>43.78</v>
      </c>
    </row>
    <row r="5778" spans="1:2" x14ac:dyDescent="0.25">
      <c r="A5778" s="7">
        <v>49</v>
      </c>
      <c r="B5778" s="7">
        <v>16.02</v>
      </c>
    </row>
    <row r="5779" spans="1:2" x14ac:dyDescent="0.25">
      <c r="A5779" s="3">
        <v>32</v>
      </c>
      <c r="B5779" s="3">
        <v>59.5</v>
      </c>
    </row>
    <row r="5780" spans="1:2" x14ac:dyDescent="0.25">
      <c r="A5780" s="7">
        <v>110</v>
      </c>
      <c r="B5780" s="7">
        <v>38.369999999999997</v>
      </c>
    </row>
    <row r="5781" spans="1:2" x14ac:dyDescent="0.25">
      <c r="A5781" s="3">
        <v>84</v>
      </c>
      <c r="B5781" s="3">
        <v>9.0500000000000007</v>
      </c>
    </row>
    <row r="5782" spans="1:2" x14ac:dyDescent="0.25">
      <c r="A5782" s="7">
        <v>56</v>
      </c>
      <c r="B5782" s="7">
        <v>53.44</v>
      </c>
    </row>
    <row r="5783" spans="1:2" x14ac:dyDescent="0.25">
      <c r="A5783" s="3">
        <v>64</v>
      </c>
      <c r="B5783" s="3">
        <v>15.47</v>
      </c>
    </row>
    <row r="5784" spans="1:2" x14ac:dyDescent="0.25">
      <c r="A5784" s="7">
        <v>30</v>
      </c>
      <c r="B5784" s="7">
        <v>59.7</v>
      </c>
    </row>
    <row r="5785" spans="1:2" x14ac:dyDescent="0.25">
      <c r="A5785" s="3">
        <v>65</v>
      </c>
      <c r="B5785" s="3">
        <v>42.11</v>
      </c>
    </row>
    <row r="5786" spans="1:2" x14ac:dyDescent="0.25">
      <c r="A5786" s="7">
        <v>12</v>
      </c>
      <c r="B5786" s="7">
        <v>31.57</v>
      </c>
    </row>
    <row r="5787" spans="1:2" x14ac:dyDescent="0.25">
      <c r="A5787" s="3">
        <v>112</v>
      </c>
      <c r="B5787" s="3">
        <v>35.54</v>
      </c>
    </row>
    <row r="5788" spans="1:2" x14ac:dyDescent="0.25">
      <c r="A5788" s="7">
        <v>66</v>
      </c>
      <c r="B5788" s="7">
        <v>55.4</v>
      </c>
    </row>
    <row r="5789" spans="1:2" x14ac:dyDescent="0.25">
      <c r="A5789" s="3">
        <v>46</v>
      </c>
      <c r="B5789" s="3">
        <v>21.54</v>
      </c>
    </row>
    <row r="5790" spans="1:2" x14ac:dyDescent="0.25">
      <c r="A5790" s="7">
        <v>74</v>
      </c>
      <c r="B5790" s="7">
        <v>10.41</v>
      </c>
    </row>
    <row r="5791" spans="1:2" x14ac:dyDescent="0.25">
      <c r="A5791" s="3">
        <v>48</v>
      </c>
      <c r="B5791" s="3">
        <v>23.16</v>
      </c>
    </row>
    <row r="5792" spans="1:2" x14ac:dyDescent="0.25">
      <c r="A5792" s="7">
        <v>38</v>
      </c>
      <c r="B5792" s="7">
        <v>34.229999999999997</v>
      </c>
    </row>
    <row r="5793" spans="1:2" x14ac:dyDescent="0.25">
      <c r="A5793" s="3">
        <v>55</v>
      </c>
      <c r="B5793" s="3">
        <v>2.1</v>
      </c>
    </row>
    <row r="5794" spans="1:2" x14ac:dyDescent="0.25">
      <c r="A5794" s="7">
        <v>45</v>
      </c>
      <c r="B5794" s="7">
        <v>38.520000000000003</v>
      </c>
    </row>
    <row r="5795" spans="1:2" x14ac:dyDescent="0.25">
      <c r="A5795" s="3">
        <v>79</v>
      </c>
      <c r="B5795" s="3">
        <v>51.28</v>
      </c>
    </row>
    <row r="5796" spans="1:2" x14ac:dyDescent="0.25">
      <c r="A5796" s="7">
        <v>21</v>
      </c>
      <c r="B5796" s="7">
        <v>45.06</v>
      </c>
    </row>
    <row r="5797" spans="1:2" x14ac:dyDescent="0.25">
      <c r="A5797" s="3">
        <v>29</v>
      </c>
      <c r="B5797" s="3">
        <v>15.93</v>
      </c>
    </row>
    <row r="5798" spans="1:2" x14ac:dyDescent="0.25">
      <c r="A5798" s="7">
        <v>17</v>
      </c>
      <c r="B5798" s="7">
        <v>52.59</v>
      </c>
    </row>
    <row r="5799" spans="1:2" x14ac:dyDescent="0.25">
      <c r="A5799" s="3">
        <v>72</v>
      </c>
      <c r="B5799" s="3">
        <v>41.55</v>
      </c>
    </row>
    <row r="5800" spans="1:2" x14ac:dyDescent="0.25">
      <c r="A5800" s="7">
        <v>84</v>
      </c>
      <c r="B5800" s="7">
        <v>39.19</v>
      </c>
    </row>
    <row r="5801" spans="1:2" x14ac:dyDescent="0.25">
      <c r="A5801" s="3">
        <v>72</v>
      </c>
      <c r="B5801" s="3">
        <v>32.39</v>
      </c>
    </row>
    <row r="5802" spans="1:2" x14ac:dyDescent="0.25">
      <c r="A5802" s="7">
        <v>101</v>
      </c>
      <c r="B5802" s="7">
        <v>11.65</v>
      </c>
    </row>
    <row r="5803" spans="1:2" x14ac:dyDescent="0.25">
      <c r="A5803" s="3">
        <v>87</v>
      </c>
      <c r="B5803" s="3">
        <v>20.23</v>
      </c>
    </row>
    <row r="5804" spans="1:2" x14ac:dyDescent="0.25">
      <c r="A5804" s="7">
        <v>87</v>
      </c>
      <c r="B5804" s="7">
        <v>56.27</v>
      </c>
    </row>
    <row r="5805" spans="1:2" x14ac:dyDescent="0.25">
      <c r="A5805" s="3">
        <v>66</v>
      </c>
      <c r="B5805" s="3">
        <v>25.2</v>
      </c>
    </row>
    <row r="5806" spans="1:2" x14ac:dyDescent="0.25">
      <c r="A5806" s="7">
        <v>52</v>
      </c>
      <c r="B5806" s="7">
        <v>2.95</v>
      </c>
    </row>
    <row r="5807" spans="1:2" x14ac:dyDescent="0.25">
      <c r="A5807" s="3">
        <v>112</v>
      </c>
      <c r="B5807" s="3">
        <v>33.130000000000003</v>
      </c>
    </row>
    <row r="5808" spans="1:2" x14ac:dyDescent="0.25">
      <c r="A5808" s="7">
        <v>107</v>
      </c>
      <c r="B5808" s="7">
        <v>44.13</v>
      </c>
    </row>
    <row r="5809" spans="1:2" x14ac:dyDescent="0.25">
      <c r="A5809" s="3">
        <v>110</v>
      </c>
      <c r="B5809" s="3">
        <v>21.17</v>
      </c>
    </row>
    <row r="5810" spans="1:2" x14ac:dyDescent="0.25">
      <c r="A5810" s="7">
        <v>79</v>
      </c>
      <c r="B5810" s="7">
        <v>54.67</v>
      </c>
    </row>
    <row r="5811" spans="1:2" x14ac:dyDescent="0.25">
      <c r="A5811" s="3">
        <v>72</v>
      </c>
      <c r="B5811" s="3">
        <v>33.74</v>
      </c>
    </row>
    <row r="5812" spans="1:2" x14ac:dyDescent="0.25">
      <c r="A5812" s="7">
        <v>25</v>
      </c>
      <c r="B5812" s="7">
        <v>29.72</v>
      </c>
    </row>
    <row r="5813" spans="1:2" x14ac:dyDescent="0.25">
      <c r="A5813" s="3">
        <v>110</v>
      </c>
      <c r="B5813" s="3">
        <v>38.28</v>
      </c>
    </row>
    <row r="5814" spans="1:2" x14ac:dyDescent="0.25">
      <c r="A5814" s="7">
        <v>74</v>
      </c>
      <c r="B5814" s="7">
        <v>55.1</v>
      </c>
    </row>
    <row r="5815" spans="1:2" x14ac:dyDescent="0.25">
      <c r="A5815" s="3">
        <v>99</v>
      </c>
      <c r="B5815" s="3">
        <v>29.6</v>
      </c>
    </row>
    <row r="5816" spans="1:2" x14ac:dyDescent="0.25">
      <c r="A5816" s="7">
        <v>19</v>
      </c>
      <c r="B5816" s="7">
        <v>52.72</v>
      </c>
    </row>
    <row r="5817" spans="1:2" x14ac:dyDescent="0.25">
      <c r="A5817" s="3">
        <v>31</v>
      </c>
      <c r="B5817" s="3">
        <v>29.73</v>
      </c>
    </row>
    <row r="5818" spans="1:2" x14ac:dyDescent="0.25">
      <c r="A5818" s="7">
        <v>27</v>
      </c>
      <c r="B5818" s="7">
        <v>6.2</v>
      </c>
    </row>
    <row r="5819" spans="1:2" x14ac:dyDescent="0.25">
      <c r="A5819" s="3">
        <v>56</v>
      </c>
      <c r="B5819" s="3">
        <v>10.63</v>
      </c>
    </row>
    <row r="5820" spans="1:2" x14ac:dyDescent="0.25">
      <c r="A5820" s="7">
        <v>84</v>
      </c>
      <c r="B5820" s="7">
        <v>4.05</v>
      </c>
    </row>
    <row r="5821" spans="1:2" x14ac:dyDescent="0.25">
      <c r="A5821" s="3">
        <v>90</v>
      </c>
      <c r="B5821" s="3">
        <v>7.05</v>
      </c>
    </row>
    <row r="5822" spans="1:2" x14ac:dyDescent="0.25">
      <c r="A5822" s="7">
        <v>46</v>
      </c>
      <c r="B5822" s="7">
        <v>28.67</v>
      </c>
    </row>
    <row r="5823" spans="1:2" x14ac:dyDescent="0.25">
      <c r="A5823" s="3">
        <v>62</v>
      </c>
      <c r="B5823" s="3">
        <v>20.02</v>
      </c>
    </row>
    <row r="5824" spans="1:2" x14ac:dyDescent="0.25">
      <c r="A5824" s="7">
        <v>18</v>
      </c>
      <c r="B5824" s="7">
        <v>12.41</v>
      </c>
    </row>
    <row r="5825" spans="1:2" x14ac:dyDescent="0.25">
      <c r="A5825" s="3">
        <v>117</v>
      </c>
      <c r="B5825" s="3">
        <v>12.81</v>
      </c>
    </row>
    <row r="5826" spans="1:2" x14ac:dyDescent="0.25">
      <c r="A5826" s="7">
        <v>81</v>
      </c>
      <c r="B5826" s="7">
        <v>31.83</v>
      </c>
    </row>
    <row r="5827" spans="1:2" x14ac:dyDescent="0.25">
      <c r="A5827" s="3">
        <v>111</v>
      </c>
      <c r="B5827" s="3">
        <v>2.2000000000000002</v>
      </c>
    </row>
    <row r="5828" spans="1:2" x14ac:dyDescent="0.25">
      <c r="A5828" s="7">
        <v>108</v>
      </c>
      <c r="B5828" s="7">
        <v>35.33</v>
      </c>
    </row>
    <row r="5829" spans="1:2" x14ac:dyDescent="0.25">
      <c r="A5829" s="3">
        <v>83</v>
      </c>
      <c r="B5829" s="3">
        <v>12.54</v>
      </c>
    </row>
    <row r="5830" spans="1:2" x14ac:dyDescent="0.25">
      <c r="A5830" s="7">
        <v>13</v>
      </c>
      <c r="B5830" s="7">
        <v>46.35</v>
      </c>
    </row>
    <row r="5831" spans="1:2" x14ac:dyDescent="0.25">
      <c r="A5831" s="3">
        <v>114</v>
      </c>
      <c r="B5831" s="3">
        <v>7.22</v>
      </c>
    </row>
    <row r="5832" spans="1:2" x14ac:dyDescent="0.25">
      <c r="A5832" s="7">
        <v>119</v>
      </c>
      <c r="B5832" s="7">
        <v>58.85</v>
      </c>
    </row>
    <row r="5833" spans="1:2" x14ac:dyDescent="0.25">
      <c r="A5833" s="3">
        <v>77</v>
      </c>
      <c r="B5833" s="3">
        <v>39.979999999999997</v>
      </c>
    </row>
    <row r="5834" spans="1:2" x14ac:dyDescent="0.25">
      <c r="A5834" s="7">
        <v>53</v>
      </c>
      <c r="B5834" s="7">
        <v>45.71</v>
      </c>
    </row>
    <row r="5835" spans="1:2" x14ac:dyDescent="0.25">
      <c r="A5835" s="3">
        <v>29</v>
      </c>
      <c r="B5835" s="3">
        <v>33.72</v>
      </c>
    </row>
    <row r="5836" spans="1:2" x14ac:dyDescent="0.25">
      <c r="A5836" s="7">
        <v>38</v>
      </c>
      <c r="B5836" s="7">
        <v>6.86</v>
      </c>
    </row>
    <row r="5837" spans="1:2" x14ac:dyDescent="0.25">
      <c r="A5837" s="3">
        <v>110</v>
      </c>
      <c r="B5837" s="3">
        <v>15.25</v>
      </c>
    </row>
    <row r="5838" spans="1:2" x14ac:dyDescent="0.25">
      <c r="A5838" s="7">
        <v>81</v>
      </c>
      <c r="B5838" s="7">
        <v>49.42</v>
      </c>
    </row>
    <row r="5839" spans="1:2" x14ac:dyDescent="0.25">
      <c r="A5839" s="3">
        <v>49</v>
      </c>
      <c r="B5839" s="3">
        <v>8.6300000000000008</v>
      </c>
    </row>
    <row r="5840" spans="1:2" x14ac:dyDescent="0.25">
      <c r="A5840" s="7">
        <v>66</v>
      </c>
      <c r="B5840" s="7">
        <v>18.600000000000001</v>
      </c>
    </row>
    <row r="5841" spans="1:2" x14ac:dyDescent="0.25">
      <c r="A5841" s="3">
        <v>95</v>
      </c>
      <c r="B5841" s="3">
        <v>19.989999999999998</v>
      </c>
    </row>
    <row r="5842" spans="1:2" x14ac:dyDescent="0.25">
      <c r="A5842" s="7">
        <v>93</v>
      </c>
      <c r="B5842" s="7">
        <v>52.05</v>
      </c>
    </row>
    <row r="5843" spans="1:2" x14ac:dyDescent="0.25">
      <c r="A5843" s="3">
        <v>71</v>
      </c>
      <c r="B5843" s="3">
        <v>30.72</v>
      </c>
    </row>
    <row r="5844" spans="1:2" x14ac:dyDescent="0.25">
      <c r="A5844" s="7">
        <v>23</v>
      </c>
      <c r="B5844" s="7">
        <v>13.51</v>
      </c>
    </row>
    <row r="5845" spans="1:2" x14ac:dyDescent="0.25">
      <c r="A5845" s="3">
        <v>81</v>
      </c>
      <c r="B5845" s="3">
        <v>45.51</v>
      </c>
    </row>
    <row r="5846" spans="1:2" x14ac:dyDescent="0.25">
      <c r="A5846" s="7">
        <v>60</v>
      </c>
      <c r="B5846" s="7">
        <v>55.24</v>
      </c>
    </row>
    <row r="5847" spans="1:2" x14ac:dyDescent="0.25">
      <c r="A5847" s="3">
        <v>40</v>
      </c>
      <c r="B5847" s="3">
        <v>26.28</v>
      </c>
    </row>
    <row r="5848" spans="1:2" x14ac:dyDescent="0.25">
      <c r="A5848" s="7">
        <v>89</v>
      </c>
      <c r="B5848" s="7">
        <v>58.07</v>
      </c>
    </row>
    <row r="5849" spans="1:2" x14ac:dyDescent="0.25">
      <c r="A5849" s="3">
        <v>16</v>
      </c>
      <c r="B5849" s="3">
        <v>48.11</v>
      </c>
    </row>
    <row r="5850" spans="1:2" x14ac:dyDescent="0.25">
      <c r="A5850" s="7">
        <v>22</v>
      </c>
      <c r="B5850" s="7">
        <v>25.68</v>
      </c>
    </row>
    <row r="5851" spans="1:2" x14ac:dyDescent="0.25">
      <c r="A5851" s="3">
        <v>19</v>
      </c>
      <c r="B5851" s="3">
        <v>33.229999999999997</v>
      </c>
    </row>
    <row r="5852" spans="1:2" x14ac:dyDescent="0.25">
      <c r="A5852" s="7">
        <v>91</v>
      </c>
      <c r="B5852" s="7">
        <v>37.119999999999997</v>
      </c>
    </row>
    <row r="5853" spans="1:2" x14ac:dyDescent="0.25">
      <c r="A5853" s="3">
        <v>87</v>
      </c>
      <c r="B5853" s="3">
        <v>45.11</v>
      </c>
    </row>
    <row r="5854" spans="1:2" x14ac:dyDescent="0.25">
      <c r="A5854" s="7">
        <v>75</v>
      </c>
      <c r="B5854" s="7">
        <v>24.75</v>
      </c>
    </row>
    <row r="5855" spans="1:2" x14ac:dyDescent="0.25">
      <c r="A5855" s="3">
        <v>105</v>
      </c>
      <c r="B5855" s="3">
        <v>52.95</v>
      </c>
    </row>
    <row r="5856" spans="1:2" x14ac:dyDescent="0.25">
      <c r="A5856" s="7">
        <v>48</v>
      </c>
      <c r="B5856" s="7">
        <v>45.91</v>
      </c>
    </row>
    <row r="5857" spans="1:2" x14ac:dyDescent="0.25">
      <c r="A5857" s="3">
        <v>54</v>
      </c>
      <c r="B5857" s="3">
        <v>25.62</v>
      </c>
    </row>
    <row r="5858" spans="1:2" x14ac:dyDescent="0.25">
      <c r="A5858" s="7">
        <v>86</v>
      </c>
      <c r="B5858" s="7">
        <v>29.58</v>
      </c>
    </row>
    <row r="5859" spans="1:2" x14ac:dyDescent="0.25">
      <c r="A5859" s="3">
        <v>89</v>
      </c>
      <c r="B5859" s="3">
        <v>56.56</v>
      </c>
    </row>
    <row r="5860" spans="1:2" x14ac:dyDescent="0.25">
      <c r="A5860" s="7">
        <v>77</v>
      </c>
      <c r="B5860" s="7">
        <v>32</v>
      </c>
    </row>
    <row r="5861" spans="1:2" x14ac:dyDescent="0.25">
      <c r="A5861" s="3">
        <v>72</v>
      </c>
      <c r="B5861" s="3">
        <v>23.52</v>
      </c>
    </row>
    <row r="5862" spans="1:2" x14ac:dyDescent="0.25">
      <c r="A5862" s="7">
        <v>85</v>
      </c>
      <c r="B5862" s="7">
        <v>16.91</v>
      </c>
    </row>
    <row r="5863" spans="1:2" x14ac:dyDescent="0.25">
      <c r="A5863" s="3">
        <v>88</v>
      </c>
      <c r="B5863" s="3">
        <v>16.399999999999999</v>
      </c>
    </row>
    <row r="5864" spans="1:2" x14ac:dyDescent="0.25">
      <c r="A5864" s="7">
        <v>86</v>
      </c>
      <c r="B5864" s="7">
        <v>35.11</v>
      </c>
    </row>
    <row r="5865" spans="1:2" x14ac:dyDescent="0.25">
      <c r="A5865" s="3">
        <v>48</v>
      </c>
      <c r="B5865" s="3">
        <v>19.7</v>
      </c>
    </row>
    <row r="5866" spans="1:2" x14ac:dyDescent="0.25">
      <c r="A5866" s="7">
        <v>11</v>
      </c>
      <c r="B5866" s="7">
        <v>3.86</v>
      </c>
    </row>
    <row r="5867" spans="1:2" x14ac:dyDescent="0.25">
      <c r="A5867" s="3">
        <v>114</v>
      </c>
      <c r="B5867" s="3">
        <v>49.64</v>
      </c>
    </row>
    <row r="5868" spans="1:2" x14ac:dyDescent="0.25">
      <c r="A5868" s="7">
        <v>15</v>
      </c>
      <c r="B5868" s="7">
        <v>54.52</v>
      </c>
    </row>
    <row r="5869" spans="1:2" x14ac:dyDescent="0.25">
      <c r="A5869" s="3">
        <v>20</v>
      </c>
      <c r="B5869" s="3">
        <v>41.26</v>
      </c>
    </row>
    <row r="5870" spans="1:2" x14ac:dyDescent="0.25">
      <c r="A5870" s="7">
        <v>30</v>
      </c>
      <c r="B5870" s="7">
        <v>10.7</v>
      </c>
    </row>
    <row r="5871" spans="1:2" x14ac:dyDescent="0.25">
      <c r="A5871" s="3">
        <v>60</v>
      </c>
      <c r="B5871" s="3">
        <v>26.99</v>
      </c>
    </row>
    <row r="5872" spans="1:2" x14ac:dyDescent="0.25">
      <c r="A5872" s="7">
        <v>95</v>
      </c>
      <c r="B5872" s="7">
        <v>46.67</v>
      </c>
    </row>
    <row r="5873" spans="1:2" x14ac:dyDescent="0.25">
      <c r="A5873" s="3">
        <v>82</v>
      </c>
      <c r="B5873" s="3">
        <v>32.94</v>
      </c>
    </row>
    <row r="5874" spans="1:2" x14ac:dyDescent="0.25">
      <c r="A5874" s="7">
        <v>94</v>
      </c>
      <c r="B5874" s="7">
        <v>8.18</v>
      </c>
    </row>
    <row r="5875" spans="1:2" x14ac:dyDescent="0.25">
      <c r="A5875" s="3">
        <v>66</v>
      </c>
      <c r="B5875" s="3">
        <v>7.52</v>
      </c>
    </row>
    <row r="5876" spans="1:2" x14ac:dyDescent="0.25">
      <c r="A5876" s="7">
        <v>115</v>
      </c>
      <c r="B5876" s="7">
        <v>25.52</v>
      </c>
    </row>
    <row r="5877" spans="1:2" x14ac:dyDescent="0.25">
      <c r="A5877" s="3">
        <v>18</v>
      </c>
      <c r="B5877" s="3">
        <v>47.39</v>
      </c>
    </row>
    <row r="5878" spans="1:2" x14ac:dyDescent="0.25">
      <c r="A5878" s="7">
        <v>104</v>
      </c>
      <c r="B5878" s="7">
        <v>6.19</v>
      </c>
    </row>
    <row r="5879" spans="1:2" x14ac:dyDescent="0.25">
      <c r="A5879" s="3">
        <v>66</v>
      </c>
      <c r="B5879" s="3">
        <v>44.87</v>
      </c>
    </row>
    <row r="5880" spans="1:2" x14ac:dyDescent="0.25">
      <c r="A5880" s="7">
        <v>21</v>
      </c>
      <c r="B5880" s="7">
        <v>13.37</v>
      </c>
    </row>
    <row r="5881" spans="1:2" x14ac:dyDescent="0.25">
      <c r="A5881" s="3">
        <v>38</v>
      </c>
      <c r="B5881" s="3">
        <v>58.45</v>
      </c>
    </row>
    <row r="5882" spans="1:2" x14ac:dyDescent="0.25">
      <c r="A5882" s="7">
        <v>78</v>
      </c>
      <c r="B5882" s="7">
        <v>59.79</v>
      </c>
    </row>
    <row r="5883" spans="1:2" x14ac:dyDescent="0.25">
      <c r="A5883" s="3">
        <v>119</v>
      </c>
      <c r="B5883" s="3">
        <v>44.77</v>
      </c>
    </row>
    <row r="5884" spans="1:2" x14ac:dyDescent="0.25">
      <c r="A5884" s="7">
        <v>79</v>
      </c>
      <c r="B5884" s="7">
        <v>28.23</v>
      </c>
    </row>
    <row r="5885" spans="1:2" x14ac:dyDescent="0.25">
      <c r="A5885" s="3">
        <v>91</v>
      </c>
      <c r="B5885" s="3">
        <v>52.19</v>
      </c>
    </row>
    <row r="5886" spans="1:2" x14ac:dyDescent="0.25">
      <c r="A5886" s="7">
        <v>23</v>
      </c>
      <c r="B5886" s="7">
        <v>27.07</v>
      </c>
    </row>
    <row r="5887" spans="1:2" x14ac:dyDescent="0.25">
      <c r="A5887" s="3">
        <v>78</v>
      </c>
      <c r="B5887" s="3">
        <v>54.4</v>
      </c>
    </row>
    <row r="5888" spans="1:2" x14ac:dyDescent="0.25">
      <c r="A5888" s="7">
        <v>82</v>
      </c>
      <c r="B5888" s="7">
        <v>41.62</v>
      </c>
    </row>
    <row r="5889" spans="1:2" x14ac:dyDescent="0.25">
      <c r="A5889" s="3">
        <v>20</v>
      </c>
      <c r="B5889" s="3">
        <v>3.25</v>
      </c>
    </row>
    <row r="5890" spans="1:2" x14ac:dyDescent="0.25">
      <c r="A5890" s="7">
        <v>63</v>
      </c>
      <c r="B5890" s="7">
        <v>5.0599999999999996</v>
      </c>
    </row>
    <row r="5891" spans="1:2" x14ac:dyDescent="0.25">
      <c r="A5891" s="3">
        <v>78</v>
      </c>
      <c r="B5891" s="3">
        <v>47.79</v>
      </c>
    </row>
    <row r="5892" spans="1:2" x14ac:dyDescent="0.25">
      <c r="A5892" s="7">
        <v>82</v>
      </c>
      <c r="B5892" s="7">
        <v>27.76</v>
      </c>
    </row>
    <row r="5893" spans="1:2" x14ac:dyDescent="0.25">
      <c r="A5893" s="3">
        <v>40</v>
      </c>
      <c r="B5893" s="3">
        <v>15.11</v>
      </c>
    </row>
    <row r="5894" spans="1:2" x14ac:dyDescent="0.25">
      <c r="A5894" s="7">
        <v>109</v>
      </c>
      <c r="B5894" s="7">
        <v>22.26</v>
      </c>
    </row>
    <row r="5895" spans="1:2" x14ac:dyDescent="0.25">
      <c r="A5895" s="3">
        <v>60</v>
      </c>
      <c r="B5895" s="3">
        <v>32.26</v>
      </c>
    </row>
    <row r="5896" spans="1:2" x14ac:dyDescent="0.25">
      <c r="A5896" s="7">
        <v>103</v>
      </c>
      <c r="B5896" s="7">
        <v>47.41</v>
      </c>
    </row>
    <row r="5897" spans="1:2" x14ac:dyDescent="0.25">
      <c r="A5897" s="3">
        <v>104</v>
      </c>
      <c r="B5897" s="3">
        <v>8</v>
      </c>
    </row>
    <row r="5898" spans="1:2" x14ac:dyDescent="0.25">
      <c r="A5898" s="7">
        <v>46</v>
      </c>
      <c r="B5898" s="7">
        <v>38.369999999999997</v>
      </c>
    </row>
    <row r="5899" spans="1:2" x14ac:dyDescent="0.25">
      <c r="A5899" s="3">
        <v>93</v>
      </c>
      <c r="B5899" s="3">
        <v>25.92</v>
      </c>
    </row>
    <row r="5900" spans="1:2" x14ac:dyDescent="0.25">
      <c r="A5900" s="7">
        <v>87</v>
      </c>
      <c r="B5900" s="7">
        <v>54.51</v>
      </c>
    </row>
    <row r="5901" spans="1:2" x14ac:dyDescent="0.25">
      <c r="A5901" s="3">
        <v>50</v>
      </c>
      <c r="B5901" s="3">
        <v>32.26</v>
      </c>
    </row>
    <row r="5902" spans="1:2" x14ac:dyDescent="0.25">
      <c r="A5902" s="7">
        <v>23</v>
      </c>
      <c r="B5902" s="7">
        <v>30.22</v>
      </c>
    </row>
    <row r="5903" spans="1:2" x14ac:dyDescent="0.25">
      <c r="A5903" s="3">
        <v>112</v>
      </c>
      <c r="B5903" s="3">
        <v>17.63</v>
      </c>
    </row>
    <row r="5904" spans="1:2" x14ac:dyDescent="0.25">
      <c r="A5904" s="7">
        <v>82</v>
      </c>
      <c r="B5904" s="7">
        <v>25.64</v>
      </c>
    </row>
    <row r="5905" spans="1:2" x14ac:dyDescent="0.25">
      <c r="A5905" s="3">
        <v>55</v>
      </c>
      <c r="B5905" s="3">
        <v>49.81</v>
      </c>
    </row>
    <row r="5906" spans="1:2" x14ac:dyDescent="0.25">
      <c r="A5906" s="7">
        <v>63</v>
      </c>
      <c r="B5906" s="7">
        <v>51.55</v>
      </c>
    </row>
    <row r="5907" spans="1:2" x14ac:dyDescent="0.25">
      <c r="A5907" s="3">
        <v>48</v>
      </c>
      <c r="B5907" s="3">
        <v>45.15</v>
      </c>
    </row>
    <row r="5908" spans="1:2" x14ac:dyDescent="0.25">
      <c r="A5908" s="7">
        <v>81</v>
      </c>
      <c r="B5908" s="7">
        <v>32.65</v>
      </c>
    </row>
    <row r="5909" spans="1:2" x14ac:dyDescent="0.25">
      <c r="A5909" s="3">
        <v>28</v>
      </c>
      <c r="B5909" s="3">
        <v>44.96</v>
      </c>
    </row>
    <row r="5910" spans="1:2" x14ac:dyDescent="0.25">
      <c r="A5910" s="7">
        <v>99</v>
      </c>
      <c r="B5910" s="7">
        <v>56.16</v>
      </c>
    </row>
    <row r="5911" spans="1:2" x14ac:dyDescent="0.25">
      <c r="A5911" s="3">
        <v>91</v>
      </c>
      <c r="B5911" s="3">
        <v>27.71</v>
      </c>
    </row>
    <row r="5912" spans="1:2" x14ac:dyDescent="0.25">
      <c r="A5912" s="7">
        <v>13</v>
      </c>
      <c r="B5912" s="7">
        <v>59.84</v>
      </c>
    </row>
    <row r="5913" spans="1:2" x14ac:dyDescent="0.25">
      <c r="A5913" s="3">
        <v>34</v>
      </c>
      <c r="B5913" s="3">
        <v>7.8</v>
      </c>
    </row>
    <row r="5914" spans="1:2" x14ac:dyDescent="0.25">
      <c r="A5914" s="7">
        <v>27</v>
      </c>
      <c r="B5914" s="7">
        <v>50.18</v>
      </c>
    </row>
    <row r="5915" spans="1:2" x14ac:dyDescent="0.25">
      <c r="A5915" s="3">
        <v>72</v>
      </c>
      <c r="B5915" s="3">
        <v>25.4</v>
      </c>
    </row>
    <row r="5916" spans="1:2" x14ac:dyDescent="0.25">
      <c r="A5916" s="7">
        <v>88</v>
      </c>
      <c r="B5916" s="7">
        <v>39.909999999999997</v>
      </c>
    </row>
    <row r="5917" spans="1:2" x14ac:dyDescent="0.25">
      <c r="A5917" s="3">
        <v>45</v>
      </c>
      <c r="B5917" s="3">
        <v>35.520000000000003</v>
      </c>
    </row>
    <row r="5918" spans="1:2" x14ac:dyDescent="0.25">
      <c r="A5918" s="7">
        <v>14</v>
      </c>
      <c r="B5918" s="7">
        <v>14.01</v>
      </c>
    </row>
    <row r="5919" spans="1:2" x14ac:dyDescent="0.25">
      <c r="A5919" s="3">
        <v>30</v>
      </c>
      <c r="B5919" s="3">
        <v>59.25</v>
      </c>
    </row>
    <row r="5920" spans="1:2" x14ac:dyDescent="0.25">
      <c r="A5920" s="7">
        <v>38</v>
      </c>
      <c r="B5920" s="7">
        <v>27.85</v>
      </c>
    </row>
    <row r="5921" spans="1:2" x14ac:dyDescent="0.25">
      <c r="A5921" s="3">
        <v>52</v>
      </c>
      <c r="B5921" s="3">
        <v>32.979999999999997</v>
      </c>
    </row>
    <row r="5922" spans="1:2" x14ac:dyDescent="0.25">
      <c r="A5922" s="7">
        <v>73</v>
      </c>
      <c r="B5922" s="7">
        <v>45.11</v>
      </c>
    </row>
    <row r="5923" spans="1:2" x14ac:dyDescent="0.25">
      <c r="A5923" s="3">
        <v>95</v>
      </c>
      <c r="B5923" s="3">
        <v>44.17</v>
      </c>
    </row>
    <row r="5924" spans="1:2" x14ac:dyDescent="0.25">
      <c r="A5924" s="7">
        <v>46</v>
      </c>
      <c r="B5924" s="7">
        <v>7.58</v>
      </c>
    </row>
    <row r="5925" spans="1:2" x14ac:dyDescent="0.25">
      <c r="A5925" s="3">
        <v>17</v>
      </c>
      <c r="B5925" s="3">
        <v>5.34</v>
      </c>
    </row>
    <row r="5926" spans="1:2" x14ac:dyDescent="0.25">
      <c r="A5926" s="7">
        <v>25</v>
      </c>
      <c r="B5926" s="7">
        <v>17.309999999999999</v>
      </c>
    </row>
    <row r="5927" spans="1:2" x14ac:dyDescent="0.25">
      <c r="A5927" s="3">
        <v>61</v>
      </c>
      <c r="B5927" s="3">
        <v>59.6</v>
      </c>
    </row>
    <row r="5928" spans="1:2" x14ac:dyDescent="0.25">
      <c r="A5928" s="7">
        <v>110</v>
      </c>
      <c r="B5928" s="7">
        <v>46.85</v>
      </c>
    </row>
    <row r="5929" spans="1:2" x14ac:dyDescent="0.25">
      <c r="A5929" s="3">
        <v>34</v>
      </c>
      <c r="B5929" s="3">
        <v>54.96</v>
      </c>
    </row>
    <row r="5930" spans="1:2" x14ac:dyDescent="0.25">
      <c r="A5930" s="7">
        <v>11</v>
      </c>
      <c r="B5930" s="7">
        <v>8.01</v>
      </c>
    </row>
    <row r="5931" spans="1:2" x14ac:dyDescent="0.25">
      <c r="A5931" s="3">
        <v>86</v>
      </c>
      <c r="B5931" s="3">
        <v>50.45</v>
      </c>
    </row>
    <row r="5932" spans="1:2" x14ac:dyDescent="0.25">
      <c r="A5932" s="7">
        <v>39</v>
      </c>
      <c r="B5932" s="7">
        <v>30.38</v>
      </c>
    </row>
    <row r="5933" spans="1:2" x14ac:dyDescent="0.25">
      <c r="A5933" s="3">
        <v>15</v>
      </c>
      <c r="B5933" s="3">
        <v>30.51</v>
      </c>
    </row>
    <row r="5934" spans="1:2" x14ac:dyDescent="0.25">
      <c r="A5934" s="7">
        <v>46</v>
      </c>
      <c r="B5934" s="7">
        <v>33.93</v>
      </c>
    </row>
    <row r="5935" spans="1:2" x14ac:dyDescent="0.25">
      <c r="A5935" s="3">
        <v>107</v>
      </c>
      <c r="B5935" s="3">
        <v>8.8699999999999992</v>
      </c>
    </row>
    <row r="5936" spans="1:2" x14ac:dyDescent="0.25">
      <c r="A5936" s="7">
        <v>78</v>
      </c>
      <c r="B5936" s="7">
        <v>51.71</v>
      </c>
    </row>
    <row r="5937" spans="1:2" x14ac:dyDescent="0.25">
      <c r="A5937" s="3">
        <v>114</v>
      </c>
      <c r="B5937" s="3">
        <v>17.18</v>
      </c>
    </row>
    <row r="5938" spans="1:2" x14ac:dyDescent="0.25">
      <c r="A5938" s="7">
        <v>94</v>
      </c>
      <c r="B5938" s="7">
        <v>28.93</v>
      </c>
    </row>
    <row r="5939" spans="1:2" x14ac:dyDescent="0.25">
      <c r="A5939" s="3">
        <v>13</v>
      </c>
      <c r="B5939" s="3">
        <v>14.3</v>
      </c>
    </row>
    <row r="5940" spans="1:2" x14ac:dyDescent="0.25">
      <c r="A5940" s="7">
        <v>71</v>
      </c>
      <c r="B5940" s="7">
        <v>52.41</v>
      </c>
    </row>
    <row r="5941" spans="1:2" x14ac:dyDescent="0.25">
      <c r="A5941" s="3">
        <v>16</v>
      </c>
      <c r="B5941" s="3">
        <v>49.28</v>
      </c>
    </row>
    <row r="5942" spans="1:2" x14ac:dyDescent="0.25">
      <c r="A5942" s="7">
        <v>101</v>
      </c>
      <c r="B5942" s="7">
        <v>43.44</v>
      </c>
    </row>
    <row r="5943" spans="1:2" x14ac:dyDescent="0.25">
      <c r="A5943" s="3">
        <v>64</v>
      </c>
      <c r="B5943" s="3">
        <v>29.76</v>
      </c>
    </row>
    <row r="5944" spans="1:2" x14ac:dyDescent="0.25">
      <c r="A5944" s="7">
        <v>84</v>
      </c>
      <c r="B5944" s="7">
        <v>47.83</v>
      </c>
    </row>
    <row r="5945" spans="1:2" x14ac:dyDescent="0.25">
      <c r="A5945" s="3">
        <v>13</v>
      </c>
      <c r="B5945" s="3">
        <v>34.049999999999997</v>
      </c>
    </row>
    <row r="5946" spans="1:2" x14ac:dyDescent="0.25">
      <c r="A5946" s="7">
        <v>99</v>
      </c>
      <c r="B5946" s="7">
        <v>16.52</v>
      </c>
    </row>
    <row r="5947" spans="1:2" x14ac:dyDescent="0.25">
      <c r="A5947" s="3">
        <v>82</v>
      </c>
      <c r="B5947" s="3">
        <v>54.33</v>
      </c>
    </row>
    <row r="5948" spans="1:2" x14ac:dyDescent="0.25">
      <c r="A5948" s="7">
        <v>36</v>
      </c>
      <c r="B5948" s="7">
        <v>59.12</v>
      </c>
    </row>
    <row r="5949" spans="1:2" x14ac:dyDescent="0.25">
      <c r="A5949" s="3">
        <v>38</v>
      </c>
      <c r="B5949" s="3">
        <v>33.869999999999997</v>
      </c>
    </row>
    <row r="5950" spans="1:2" x14ac:dyDescent="0.25">
      <c r="A5950" s="7">
        <v>41</v>
      </c>
      <c r="B5950" s="7">
        <v>59.72</v>
      </c>
    </row>
    <row r="5951" spans="1:2" x14ac:dyDescent="0.25">
      <c r="A5951" s="3">
        <v>108</v>
      </c>
      <c r="B5951" s="3">
        <v>29.64</v>
      </c>
    </row>
    <row r="5952" spans="1:2" x14ac:dyDescent="0.25">
      <c r="A5952" s="7">
        <v>64</v>
      </c>
      <c r="B5952" s="7">
        <v>57.19</v>
      </c>
    </row>
    <row r="5953" spans="1:2" x14ac:dyDescent="0.25">
      <c r="A5953" s="3">
        <v>93</v>
      </c>
      <c r="B5953" s="3">
        <v>18.87</v>
      </c>
    </row>
    <row r="5954" spans="1:2" x14ac:dyDescent="0.25">
      <c r="A5954" s="7">
        <v>84</v>
      </c>
      <c r="B5954" s="7">
        <v>3.06</v>
      </c>
    </row>
    <row r="5955" spans="1:2" x14ac:dyDescent="0.25">
      <c r="A5955" s="3">
        <v>13</v>
      </c>
      <c r="B5955" s="3">
        <v>12.44</v>
      </c>
    </row>
    <row r="5956" spans="1:2" x14ac:dyDescent="0.25">
      <c r="A5956" s="7">
        <v>28</v>
      </c>
      <c r="B5956" s="7">
        <v>35.659999999999997</v>
      </c>
    </row>
    <row r="5957" spans="1:2" x14ac:dyDescent="0.25">
      <c r="A5957" s="3">
        <v>47</v>
      </c>
      <c r="B5957" s="3">
        <v>40.340000000000003</v>
      </c>
    </row>
    <row r="5958" spans="1:2" x14ac:dyDescent="0.25">
      <c r="A5958" s="7">
        <v>100</v>
      </c>
      <c r="B5958" s="7">
        <v>18.14</v>
      </c>
    </row>
    <row r="5959" spans="1:2" x14ac:dyDescent="0.25">
      <c r="A5959" s="3">
        <v>14</v>
      </c>
      <c r="B5959" s="3">
        <v>31.35</v>
      </c>
    </row>
    <row r="5960" spans="1:2" x14ac:dyDescent="0.25">
      <c r="A5960" s="7">
        <v>103</v>
      </c>
      <c r="B5960" s="7">
        <v>59.79</v>
      </c>
    </row>
    <row r="5961" spans="1:2" x14ac:dyDescent="0.25">
      <c r="A5961" s="3">
        <v>32</v>
      </c>
      <c r="B5961" s="3">
        <v>45.48</v>
      </c>
    </row>
    <row r="5962" spans="1:2" x14ac:dyDescent="0.25">
      <c r="A5962" s="7">
        <v>39</v>
      </c>
      <c r="B5962" s="7">
        <v>18.48</v>
      </c>
    </row>
    <row r="5963" spans="1:2" x14ac:dyDescent="0.25">
      <c r="A5963" s="3">
        <v>106</v>
      </c>
      <c r="B5963" s="3">
        <v>39.71</v>
      </c>
    </row>
    <row r="5964" spans="1:2" x14ac:dyDescent="0.25">
      <c r="A5964" s="7">
        <v>27</v>
      </c>
      <c r="B5964" s="7">
        <v>51.07</v>
      </c>
    </row>
    <row r="5965" spans="1:2" x14ac:dyDescent="0.25">
      <c r="A5965" s="3">
        <v>41</v>
      </c>
      <c r="B5965" s="3">
        <v>17.649999999999999</v>
      </c>
    </row>
    <row r="5966" spans="1:2" x14ac:dyDescent="0.25">
      <c r="A5966" s="7">
        <v>53</v>
      </c>
      <c r="B5966" s="7">
        <v>19.059999999999999</v>
      </c>
    </row>
    <row r="5967" spans="1:2" x14ac:dyDescent="0.25">
      <c r="A5967" s="3">
        <v>109</v>
      </c>
      <c r="B5967" s="3">
        <v>7.42</v>
      </c>
    </row>
    <row r="5968" spans="1:2" x14ac:dyDescent="0.25">
      <c r="A5968" s="7">
        <v>23</v>
      </c>
      <c r="B5968" s="7">
        <v>58.31</v>
      </c>
    </row>
    <row r="5969" spans="1:2" x14ac:dyDescent="0.25">
      <c r="A5969" s="3">
        <v>71</v>
      </c>
      <c r="B5969" s="3">
        <v>36.520000000000003</v>
      </c>
    </row>
    <row r="5970" spans="1:2" x14ac:dyDescent="0.25">
      <c r="A5970" s="7">
        <v>107</v>
      </c>
      <c r="B5970" s="7">
        <v>42.98</v>
      </c>
    </row>
    <row r="5971" spans="1:2" x14ac:dyDescent="0.25">
      <c r="A5971" s="3">
        <v>23</v>
      </c>
      <c r="B5971" s="3">
        <v>21.66</v>
      </c>
    </row>
    <row r="5972" spans="1:2" x14ac:dyDescent="0.25">
      <c r="A5972" s="7">
        <v>77</v>
      </c>
      <c r="B5972" s="7">
        <v>26.54</v>
      </c>
    </row>
    <row r="5973" spans="1:2" x14ac:dyDescent="0.25">
      <c r="A5973" s="3">
        <v>13</v>
      </c>
      <c r="B5973" s="3">
        <v>7.65</v>
      </c>
    </row>
    <row r="5974" spans="1:2" x14ac:dyDescent="0.25">
      <c r="A5974" s="7">
        <v>62</v>
      </c>
      <c r="B5974" s="7">
        <v>48.59</v>
      </c>
    </row>
    <row r="5975" spans="1:2" x14ac:dyDescent="0.25">
      <c r="A5975" s="3">
        <v>36</v>
      </c>
      <c r="B5975" s="3">
        <v>21.2</v>
      </c>
    </row>
    <row r="5976" spans="1:2" x14ac:dyDescent="0.25">
      <c r="A5976" s="7">
        <v>26</v>
      </c>
      <c r="B5976" s="7">
        <v>25.55</v>
      </c>
    </row>
    <row r="5977" spans="1:2" x14ac:dyDescent="0.25">
      <c r="A5977" s="3">
        <v>92</v>
      </c>
      <c r="B5977" s="3">
        <v>43.95</v>
      </c>
    </row>
    <row r="5978" spans="1:2" x14ac:dyDescent="0.25">
      <c r="A5978" s="7">
        <v>118</v>
      </c>
      <c r="B5978" s="7">
        <v>59.05</v>
      </c>
    </row>
    <row r="5979" spans="1:2" x14ac:dyDescent="0.25">
      <c r="A5979" s="3">
        <v>14</v>
      </c>
      <c r="B5979" s="3">
        <v>26.63</v>
      </c>
    </row>
    <row r="5980" spans="1:2" x14ac:dyDescent="0.25">
      <c r="A5980" s="7">
        <v>108</v>
      </c>
      <c r="B5980" s="7">
        <v>44.68</v>
      </c>
    </row>
    <row r="5981" spans="1:2" x14ac:dyDescent="0.25">
      <c r="A5981" s="3">
        <v>28</v>
      </c>
      <c r="B5981" s="3">
        <v>54.77</v>
      </c>
    </row>
    <row r="5982" spans="1:2" x14ac:dyDescent="0.25">
      <c r="A5982" s="7">
        <v>52</v>
      </c>
      <c r="B5982" s="7">
        <v>3.19</v>
      </c>
    </row>
    <row r="5983" spans="1:2" x14ac:dyDescent="0.25">
      <c r="A5983" s="3">
        <v>109</v>
      </c>
      <c r="B5983" s="3">
        <v>7.5</v>
      </c>
    </row>
    <row r="5984" spans="1:2" x14ac:dyDescent="0.25">
      <c r="A5984" s="7">
        <v>17</v>
      </c>
      <c r="B5984" s="7">
        <v>12.09</v>
      </c>
    </row>
    <row r="5985" spans="1:2" x14ac:dyDescent="0.25">
      <c r="A5985" s="3">
        <v>113</v>
      </c>
      <c r="B5985" s="3">
        <v>56.37</v>
      </c>
    </row>
    <row r="5986" spans="1:2" x14ac:dyDescent="0.25">
      <c r="A5986" s="7">
        <v>68</v>
      </c>
      <c r="B5986" s="7">
        <v>37.01</v>
      </c>
    </row>
    <row r="5987" spans="1:2" x14ac:dyDescent="0.25">
      <c r="A5987" s="3">
        <v>62</v>
      </c>
      <c r="B5987" s="3">
        <v>17.170000000000002</v>
      </c>
    </row>
    <row r="5988" spans="1:2" x14ac:dyDescent="0.25">
      <c r="A5988" s="7">
        <v>88</v>
      </c>
      <c r="B5988" s="7">
        <v>4.4000000000000004</v>
      </c>
    </row>
    <row r="5989" spans="1:2" x14ac:dyDescent="0.25">
      <c r="A5989" s="3">
        <v>49</v>
      </c>
      <c r="B5989" s="3">
        <v>50.13</v>
      </c>
    </row>
    <row r="5990" spans="1:2" x14ac:dyDescent="0.25">
      <c r="A5990" s="7">
        <v>101</v>
      </c>
      <c r="B5990" s="7">
        <v>39.86</v>
      </c>
    </row>
    <row r="5991" spans="1:2" x14ac:dyDescent="0.25">
      <c r="A5991" s="3">
        <v>100</v>
      </c>
      <c r="B5991" s="3">
        <v>18.559999999999999</v>
      </c>
    </row>
    <row r="5992" spans="1:2" x14ac:dyDescent="0.25">
      <c r="A5992" s="7">
        <v>53</v>
      </c>
      <c r="B5992" s="7">
        <v>21.16</v>
      </c>
    </row>
    <row r="5993" spans="1:2" x14ac:dyDescent="0.25">
      <c r="A5993" s="3">
        <v>100</v>
      </c>
      <c r="B5993" s="3">
        <v>3.77</v>
      </c>
    </row>
    <row r="5994" spans="1:2" x14ac:dyDescent="0.25">
      <c r="A5994" s="7">
        <v>10</v>
      </c>
      <c r="B5994" s="7">
        <v>30.39</v>
      </c>
    </row>
    <row r="5995" spans="1:2" x14ac:dyDescent="0.25">
      <c r="A5995" s="3">
        <v>29</v>
      </c>
      <c r="B5995" s="3">
        <v>45.28</v>
      </c>
    </row>
    <row r="5996" spans="1:2" x14ac:dyDescent="0.25">
      <c r="A5996" s="7">
        <v>107</v>
      </c>
      <c r="B5996" s="7">
        <v>17.7</v>
      </c>
    </row>
    <row r="5997" spans="1:2" x14ac:dyDescent="0.25">
      <c r="A5997" s="3">
        <v>50</v>
      </c>
      <c r="B5997" s="3">
        <v>17.190000000000001</v>
      </c>
    </row>
    <row r="5998" spans="1:2" x14ac:dyDescent="0.25">
      <c r="A5998" s="7">
        <v>28</v>
      </c>
      <c r="B5998" s="7">
        <v>25.85</v>
      </c>
    </row>
    <row r="5999" spans="1:2" x14ac:dyDescent="0.25">
      <c r="A5999" s="3">
        <v>117</v>
      </c>
      <c r="B5999" s="3">
        <v>24.58</v>
      </c>
    </row>
    <row r="6000" spans="1:2" x14ac:dyDescent="0.25">
      <c r="A6000" s="7">
        <v>86</v>
      </c>
      <c r="B6000" s="7">
        <v>48.8</v>
      </c>
    </row>
    <row r="6001" spans="1:2" x14ac:dyDescent="0.25">
      <c r="A6001" s="3">
        <v>21</v>
      </c>
      <c r="B6001" s="3">
        <v>58.13</v>
      </c>
    </row>
    <row r="6002" spans="1:2" x14ac:dyDescent="0.25">
      <c r="A6002" s="7">
        <v>90</v>
      </c>
      <c r="B6002" s="7">
        <v>50.27</v>
      </c>
    </row>
    <row r="6003" spans="1:2" x14ac:dyDescent="0.25">
      <c r="A6003" s="3">
        <v>28</v>
      </c>
      <c r="B6003" s="3">
        <v>57.81</v>
      </c>
    </row>
    <row r="6004" spans="1:2" x14ac:dyDescent="0.25">
      <c r="A6004" s="7">
        <v>96</v>
      </c>
      <c r="B6004" s="7">
        <v>30.88</v>
      </c>
    </row>
    <row r="6005" spans="1:2" x14ac:dyDescent="0.25">
      <c r="A6005" s="3">
        <v>79</v>
      </c>
      <c r="B6005" s="3">
        <v>23.01</v>
      </c>
    </row>
    <row r="6006" spans="1:2" x14ac:dyDescent="0.25">
      <c r="A6006" s="7">
        <v>70</v>
      </c>
      <c r="B6006" s="7">
        <v>10.43</v>
      </c>
    </row>
    <row r="6007" spans="1:2" x14ac:dyDescent="0.25">
      <c r="A6007" s="3">
        <v>72</v>
      </c>
      <c r="B6007" s="3">
        <v>32.22</v>
      </c>
    </row>
    <row r="6008" spans="1:2" x14ac:dyDescent="0.25">
      <c r="A6008" s="7">
        <v>80</v>
      </c>
      <c r="B6008" s="7">
        <v>16.079999999999998</v>
      </c>
    </row>
    <row r="6009" spans="1:2" x14ac:dyDescent="0.25">
      <c r="A6009" s="3">
        <v>115</v>
      </c>
      <c r="B6009" s="3">
        <v>9.4700000000000006</v>
      </c>
    </row>
    <row r="6010" spans="1:2" x14ac:dyDescent="0.25">
      <c r="A6010" s="7">
        <v>72</v>
      </c>
      <c r="B6010" s="7">
        <v>12.53</v>
      </c>
    </row>
    <row r="6011" spans="1:2" x14ac:dyDescent="0.25">
      <c r="A6011" s="3">
        <v>72</v>
      </c>
      <c r="B6011" s="3">
        <v>49.68</v>
      </c>
    </row>
    <row r="6012" spans="1:2" x14ac:dyDescent="0.25">
      <c r="A6012" s="7">
        <v>40</v>
      </c>
      <c r="B6012" s="7">
        <v>45.85</v>
      </c>
    </row>
    <row r="6013" spans="1:2" x14ac:dyDescent="0.25">
      <c r="A6013" s="3">
        <v>117</v>
      </c>
      <c r="B6013" s="3">
        <v>48.12</v>
      </c>
    </row>
    <row r="6014" spans="1:2" x14ac:dyDescent="0.25">
      <c r="A6014" s="7">
        <v>16</v>
      </c>
      <c r="B6014" s="7">
        <v>31.93</v>
      </c>
    </row>
    <row r="6015" spans="1:2" x14ac:dyDescent="0.25">
      <c r="A6015" s="3">
        <v>12</v>
      </c>
      <c r="B6015" s="3">
        <v>24.68</v>
      </c>
    </row>
    <row r="6016" spans="1:2" x14ac:dyDescent="0.25">
      <c r="A6016" s="7">
        <v>29</v>
      </c>
      <c r="B6016" s="7">
        <v>2.57</v>
      </c>
    </row>
    <row r="6017" spans="1:2" x14ac:dyDescent="0.25">
      <c r="A6017" s="3">
        <v>93</v>
      </c>
      <c r="B6017" s="3">
        <v>37.9</v>
      </c>
    </row>
    <row r="6018" spans="1:2" x14ac:dyDescent="0.25">
      <c r="A6018" s="7">
        <v>106</v>
      </c>
      <c r="B6018" s="7">
        <v>54.71</v>
      </c>
    </row>
    <row r="6019" spans="1:2" x14ac:dyDescent="0.25">
      <c r="A6019" s="3">
        <v>52</v>
      </c>
      <c r="B6019" s="3">
        <v>11.43</v>
      </c>
    </row>
    <row r="6020" spans="1:2" x14ac:dyDescent="0.25">
      <c r="A6020" s="7">
        <v>19</v>
      </c>
      <c r="B6020" s="7">
        <v>44.27</v>
      </c>
    </row>
    <row r="6021" spans="1:2" x14ac:dyDescent="0.25">
      <c r="A6021" s="3">
        <v>17</v>
      </c>
      <c r="B6021" s="3">
        <v>42.31</v>
      </c>
    </row>
    <row r="6022" spans="1:2" x14ac:dyDescent="0.25">
      <c r="A6022" s="7">
        <v>17</v>
      </c>
      <c r="B6022" s="7">
        <v>18.329999999999998</v>
      </c>
    </row>
    <row r="6023" spans="1:2" x14ac:dyDescent="0.25">
      <c r="A6023" s="3">
        <v>37</v>
      </c>
      <c r="B6023" s="3">
        <v>3.58</v>
      </c>
    </row>
    <row r="6024" spans="1:2" x14ac:dyDescent="0.25">
      <c r="A6024" s="7">
        <v>82</v>
      </c>
      <c r="B6024" s="7">
        <v>23.4</v>
      </c>
    </row>
    <row r="6025" spans="1:2" x14ac:dyDescent="0.25">
      <c r="A6025" s="3">
        <v>10</v>
      </c>
      <c r="B6025" s="3">
        <v>31.67</v>
      </c>
    </row>
    <row r="6026" spans="1:2" x14ac:dyDescent="0.25">
      <c r="A6026" s="7">
        <v>64</v>
      </c>
      <c r="B6026" s="7">
        <v>49.96</v>
      </c>
    </row>
    <row r="6027" spans="1:2" x14ac:dyDescent="0.25">
      <c r="A6027" s="3">
        <v>82</v>
      </c>
      <c r="B6027" s="3">
        <v>4.62</v>
      </c>
    </row>
    <row r="6028" spans="1:2" x14ac:dyDescent="0.25">
      <c r="A6028" s="7">
        <v>66</v>
      </c>
      <c r="B6028" s="7">
        <v>20.97</v>
      </c>
    </row>
    <row r="6029" spans="1:2" x14ac:dyDescent="0.25">
      <c r="A6029" s="3">
        <v>24</v>
      </c>
      <c r="B6029" s="3">
        <v>26.74</v>
      </c>
    </row>
    <row r="6030" spans="1:2" x14ac:dyDescent="0.25">
      <c r="A6030" s="7">
        <v>91</v>
      </c>
      <c r="B6030" s="7">
        <v>57.76</v>
      </c>
    </row>
    <row r="6031" spans="1:2" x14ac:dyDescent="0.25">
      <c r="A6031" s="3">
        <v>73</v>
      </c>
      <c r="B6031" s="3">
        <v>47.73</v>
      </c>
    </row>
    <row r="6032" spans="1:2" x14ac:dyDescent="0.25">
      <c r="A6032" s="7">
        <v>53</v>
      </c>
      <c r="B6032" s="7">
        <v>24.05</v>
      </c>
    </row>
    <row r="6033" spans="1:2" x14ac:dyDescent="0.25">
      <c r="A6033" s="3">
        <v>86</v>
      </c>
      <c r="B6033" s="3">
        <v>33.479999999999997</v>
      </c>
    </row>
    <row r="6034" spans="1:2" x14ac:dyDescent="0.25">
      <c r="A6034" s="7">
        <v>72</v>
      </c>
      <c r="B6034" s="7">
        <v>18.79</v>
      </c>
    </row>
    <row r="6035" spans="1:2" x14ac:dyDescent="0.25">
      <c r="A6035" s="3">
        <v>40</v>
      </c>
      <c r="B6035" s="3">
        <v>30.85</v>
      </c>
    </row>
    <row r="6036" spans="1:2" x14ac:dyDescent="0.25">
      <c r="A6036" s="7">
        <v>70</v>
      </c>
      <c r="B6036" s="7">
        <v>34.21</v>
      </c>
    </row>
    <row r="6037" spans="1:2" x14ac:dyDescent="0.25">
      <c r="A6037" s="3">
        <v>115</v>
      </c>
      <c r="B6037" s="3">
        <v>16.739999999999998</v>
      </c>
    </row>
    <row r="6038" spans="1:2" x14ac:dyDescent="0.25">
      <c r="A6038" s="7">
        <v>27</v>
      </c>
      <c r="B6038" s="7">
        <v>15.48</v>
      </c>
    </row>
    <row r="6039" spans="1:2" x14ac:dyDescent="0.25">
      <c r="A6039" s="3">
        <v>68</v>
      </c>
      <c r="B6039" s="3">
        <v>42.29</v>
      </c>
    </row>
    <row r="6040" spans="1:2" x14ac:dyDescent="0.25">
      <c r="A6040" s="7">
        <v>100</v>
      </c>
      <c r="B6040" s="7">
        <v>33.4</v>
      </c>
    </row>
    <row r="6041" spans="1:2" x14ac:dyDescent="0.25">
      <c r="A6041" s="3">
        <v>103</v>
      </c>
      <c r="B6041" s="3">
        <v>30.56</v>
      </c>
    </row>
    <row r="6042" spans="1:2" x14ac:dyDescent="0.25">
      <c r="A6042" s="7">
        <v>10</v>
      </c>
      <c r="B6042" s="7">
        <v>7.34</v>
      </c>
    </row>
    <row r="6043" spans="1:2" x14ac:dyDescent="0.25">
      <c r="A6043" s="3">
        <v>75</v>
      </c>
      <c r="B6043" s="3">
        <v>9.83</v>
      </c>
    </row>
    <row r="6044" spans="1:2" x14ac:dyDescent="0.25">
      <c r="A6044" s="7">
        <v>10</v>
      </c>
      <c r="B6044" s="7">
        <v>14.11</v>
      </c>
    </row>
    <row r="6045" spans="1:2" x14ac:dyDescent="0.25">
      <c r="A6045" s="3">
        <v>108</v>
      </c>
      <c r="B6045" s="3">
        <v>3.53</v>
      </c>
    </row>
    <row r="6046" spans="1:2" x14ac:dyDescent="0.25">
      <c r="A6046" s="7">
        <v>95</v>
      </c>
      <c r="B6046" s="7">
        <v>27.66</v>
      </c>
    </row>
    <row r="6047" spans="1:2" x14ac:dyDescent="0.25">
      <c r="A6047" s="3">
        <v>101</v>
      </c>
      <c r="B6047" s="3">
        <v>22.49</v>
      </c>
    </row>
    <row r="6048" spans="1:2" x14ac:dyDescent="0.25">
      <c r="A6048" s="7">
        <v>58</v>
      </c>
      <c r="B6048" s="7">
        <v>4.33</v>
      </c>
    </row>
    <row r="6049" spans="1:2" x14ac:dyDescent="0.25">
      <c r="A6049" s="3">
        <v>52</v>
      </c>
      <c r="B6049" s="3">
        <v>36.18</v>
      </c>
    </row>
    <row r="6050" spans="1:2" x14ac:dyDescent="0.25">
      <c r="A6050" s="7">
        <v>30</v>
      </c>
      <c r="B6050" s="7">
        <v>2.23</v>
      </c>
    </row>
    <row r="6051" spans="1:2" x14ac:dyDescent="0.25">
      <c r="A6051" s="3">
        <v>107</v>
      </c>
      <c r="B6051" s="3">
        <v>20.63</v>
      </c>
    </row>
    <row r="6052" spans="1:2" x14ac:dyDescent="0.25">
      <c r="A6052" s="7">
        <v>93</v>
      </c>
      <c r="B6052" s="7">
        <v>2.72</v>
      </c>
    </row>
    <row r="6053" spans="1:2" x14ac:dyDescent="0.25">
      <c r="A6053" s="3">
        <v>51</v>
      </c>
      <c r="B6053" s="3">
        <v>26.07</v>
      </c>
    </row>
    <row r="6054" spans="1:2" x14ac:dyDescent="0.25">
      <c r="A6054" s="7">
        <v>83</v>
      </c>
      <c r="B6054" s="7">
        <v>35.909999999999997</v>
      </c>
    </row>
    <row r="6055" spans="1:2" x14ac:dyDescent="0.25">
      <c r="A6055" s="3">
        <v>50</v>
      </c>
      <c r="B6055" s="3">
        <v>13.63</v>
      </c>
    </row>
    <row r="6056" spans="1:2" x14ac:dyDescent="0.25">
      <c r="A6056" s="7">
        <v>39</v>
      </c>
      <c r="B6056" s="7">
        <v>56.72</v>
      </c>
    </row>
    <row r="6057" spans="1:2" x14ac:dyDescent="0.25">
      <c r="A6057" s="3">
        <v>37</v>
      </c>
      <c r="B6057" s="3">
        <v>36.25</v>
      </c>
    </row>
    <row r="6058" spans="1:2" x14ac:dyDescent="0.25">
      <c r="A6058" s="7">
        <v>48</v>
      </c>
      <c r="B6058" s="7">
        <v>15.73</v>
      </c>
    </row>
    <row r="6059" spans="1:2" x14ac:dyDescent="0.25">
      <c r="A6059" s="3">
        <v>16</v>
      </c>
      <c r="B6059" s="3">
        <v>57.19</v>
      </c>
    </row>
    <row r="6060" spans="1:2" x14ac:dyDescent="0.25">
      <c r="A6060" s="7">
        <v>23</v>
      </c>
      <c r="B6060" s="7">
        <v>36.65</v>
      </c>
    </row>
    <row r="6061" spans="1:2" x14ac:dyDescent="0.25">
      <c r="A6061" s="3">
        <v>54</v>
      </c>
      <c r="B6061" s="3">
        <v>27.8</v>
      </c>
    </row>
    <row r="6062" spans="1:2" x14ac:dyDescent="0.25">
      <c r="A6062" s="7">
        <v>17</v>
      </c>
      <c r="B6062" s="7">
        <v>49.89</v>
      </c>
    </row>
    <row r="6063" spans="1:2" x14ac:dyDescent="0.25">
      <c r="A6063" s="3">
        <v>26</v>
      </c>
      <c r="B6063" s="3">
        <v>19.39</v>
      </c>
    </row>
    <row r="6064" spans="1:2" x14ac:dyDescent="0.25">
      <c r="A6064" s="7">
        <v>102</v>
      </c>
      <c r="B6064" s="7">
        <v>59.07</v>
      </c>
    </row>
    <row r="6065" spans="1:2" x14ac:dyDescent="0.25">
      <c r="A6065" s="3">
        <v>84</v>
      </c>
      <c r="B6065" s="3">
        <v>27.77</v>
      </c>
    </row>
    <row r="6066" spans="1:2" x14ac:dyDescent="0.25">
      <c r="A6066" s="7">
        <v>80</v>
      </c>
      <c r="B6066" s="7">
        <v>39.700000000000003</v>
      </c>
    </row>
    <row r="6067" spans="1:2" x14ac:dyDescent="0.25">
      <c r="A6067" s="3">
        <v>97</v>
      </c>
      <c r="B6067" s="3">
        <v>27.57</v>
      </c>
    </row>
    <row r="6068" spans="1:2" x14ac:dyDescent="0.25">
      <c r="A6068" s="7">
        <v>48</v>
      </c>
      <c r="B6068" s="7">
        <v>50.99</v>
      </c>
    </row>
    <row r="6069" spans="1:2" x14ac:dyDescent="0.25">
      <c r="A6069" s="3">
        <v>16</v>
      </c>
      <c r="B6069" s="3">
        <v>49.31</v>
      </c>
    </row>
    <row r="6070" spans="1:2" x14ac:dyDescent="0.25">
      <c r="A6070" s="7">
        <v>50</v>
      </c>
      <c r="B6070" s="7">
        <v>23.42</v>
      </c>
    </row>
    <row r="6071" spans="1:2" x14ac:dyDescent="0.25">
      <c r="A6071" s="3">
        <v>74</v>
      </c>
      <c r="B6071" s="3">
        <v>35.36</v>
      </c>
    </row>
    <row r="6072" spans="1:2" x14ac:dyDescent="0.25">
      <c r="A6072" s="7">
        <v>68</v>
      </c>
      <c r="B6072" s="7">
        <v>8.8800000000000008</v>
      </c>
    </row>
    <row r="6073" spans="1:2" x14ac:dyDescent="0.25">
      <c r="A6073" s="3">
        <v>88</v>
      </c>
      <c r="B6073" s="3">
        <v>36.89</v>
      </c>
    </row>
    <row r="6074" spans="1:2" x14ac:dyDescent="0.25">
      <c r="A6074" s="7">
        <v>116</v>
      </c>
      <c r="B6074" s="7">
        <v>16.28</v>
      </c>
    </row>
    <row r="6075" spans="1:2" x14ac:dyDescent="0.25">
      <c r="A6075" s="3">
        <v>94</v>
      </c>
      <c r="B6075" s="3">
        <v>56.98</v>
      </c>
    </row>
    <row r="6076" spans="1:2" x14ac:dyDescent="0.25">
      <c r="A6076" s="7">
        <v>111</v>
      </c>
      <c r="B6076" s="7">
        <v>55.62</v>
      </c>
    </row>
    <row r="6077" spans="1:2" x14ac:dyDescent="0.25">
      <c r="A6077" s="3">
        <v>30</v>
      </c>
      <c r="B6077" s="3">
        <v>44.83</v>
      </c>
    </row>
    <row r="6078" spans="1:2" x14ac:dyDescent="0.25">
      <c r="A6078" s="7">
        <v>87</v>
      </c>
      <c r="B6078" s="7">
        <v>2.85</v>
      </c>
    </row>
    <row r="6079" spans="1:2" x14ac:dyDescent="0.25">
      <c r="A6079" s="3">
        <v>105</v>
      </c>
      <c r="B6079" s="3">
        <v>58.25</v>
      </c>
    </row>
    <row r="6080" spans="1:2" x14ac:dyDescent="0.25">
      <c r="A6080" s="7">
        <v>30</v>
      </c>
      <c r="B6080" s="7">
        <v>6.15</v>
      </c>
    </row>
    <row r="6081" spans="1:2" x14ac:dyDescent="0.25">
      <c r="A6081" s="3">
        <v>99</v>
      </c>
      <c r="B6081" s="3">
        <v>56.9</v>
      </c>
    </row>
    <row r="6082" spans="1:2" x14ac:dyDescent="0.25">
      <c r="A6082" s="7">
        <v>113</v>
      </c>
      <c r="B6082" s="7">
        <v>56.64</v>
      </c>
    </row>
    <row r="6083" spans="1:2" x14ac:dyDescent="0.25">
      <c r="A6083" s="3">
        <v>103</v>
      </c>
      <c r="B6083" s="3">
        <v>56.51</v>
      </c>
    </row>
    <row r="6084" spans="1:2" x14ac:dyDescent="0.25">
      <c r="A6084" s="7">
        <v>38</v>
      </c>
      <c r="B6084" s="7">
        <v>34.130000000000003</v>
      </c>
    </row>
    <row r="6085" spans="1:2" x14ac:dyDescent="0.25">
      <c r="A6085" s="3">
        <v>107</v>
      </c>
      <c r="B6085" s="3">
        <v>10.63</v>
      </c>
    </row>
    <row r="6086" spans="1:2" x14ac:dyDescent="0.25">
      <c r="A6086" s="7">
        <v>99</v>
      </c>
      <c r="B6086" s="7">
        <v>5.25</v>
      </c>
    </row>
    <row r="6087" spans="1:2" x14ac:dyDescent="0.25">
      <c r="A6087" s="3">
        <v>91</v>
      </c>
      <c r="B6087" s="3">
        <v>25.79</v>
      </c>
    </row>
    <row r="6088" spans="1:2" x14ac:dyDescent="0.25">
      <c r="A6088" s="7">
        <v>80</v>
      </c>
      <c r="B6088" s="7">
        <v>29.86</v>
      </c>
    </row>
    <row r="6089" spans="1:2" x14ac:dyDescent="0.25">
      <c r="A6089" s="3">
        <v>31</v>
      </c>
      <c r="B6089" s="3">
        <v>49.99</v>
      </c>
    </row>
    <row r="6090" spans="1:2" x14ac:dyDescent="0.25">
      <c r="A6090" s="7">
        <v>106</v>
      </c>
      <c r="B6090" s="7">
        <v>38.35</v>
      </c>
    </row>
    <row r="6091" spans="1:2" x14ac:dyDescent="0.25">
      <c r="A6091" s="3">
        <v>34</v>
      </c>
      <c r="B6091" s="3">
        <v>14.52</v>
      </c>
    </row>
    <row r="6092" spans="1:2" x14ac:dyDescent="0.25">
      <c r="A6092" s="7">
        <v>70</v>
      </c>
      <c r="B6092" s="7">
        <v>56.45</v>
      </c>
    </row>
    <row r="6093" spans="1:2" x14ac:dyDescent="0.25">
      <c r="A6093" s="3">
        <v>78</v>
      </c>
      <c r="B6093" s="3">
        <v>57.66</v>
      </c>
    </row>
    <row r="6094" spans="1:2" x14ac:dyDescent="0.25">
      <c r="A6094" s="7">
        <v>96</v>
      </c>
      <c r="B6094" s="7">
        <v>43.31</v>
      </c>
    </row>
    <row r="6095" spans="1:2" x14ac:dyDescent="0.25">
      <c r="A6095" s="3">
        <v>89</v>
      </c>
      <c r="B6095" s="3">
        <v>51.94</v>
      </c>
    </row>
    <row r="6096" spans="1:2" x14ac:dyDescent="0.25">
      <c r="A6096" s="7">
        <v>114</v>
      </c>
      <c r="B6096" s="7">
        <v>15.88</v>
      </c>
    </row>
    <row r="6097" spans="1:2" x14ac:dyDescent="0.25">
      <c r="A6097" s="3">
        <v>84</v>
      </c>
      <c r="B6097" s="3">
        <v>50.85</v>
      </c>
    </row>
    <row r="6098" spans="1:2" x14ac:dyDescent="0.25">
      <c r="A6098" s="7">
        <v>24</v>
      </c>
      <c r="B6098" s="7">
        <v>37.69</v>
      </c>
    </row>
    <row r="6099" spans="1:2" x14ac:dyDescent="0.25">
      <c r="A6099" s="3">
        <v>112</v>
      </c>
      <c r="B6099" s="3">
        <v>34.75</v>
      </c>
    </row>
    <row r="6100" spans="1:2" x14ac:dyDescent="0.25">
      <c r="A6100" s="7">
        <v>96</v>
      </c>
      <c r="B6100" s="7">
        <v>18.55</v>
      </c>
    </row>
    <row r="6101" spans="1:2" x14ac:dyDescent="0.25">
      <c r="A6101" s="3">
        <v>40</v>
      </c>
      <c r="B6101" s="3">
        <v>54.87</v>
      </c>
    </row>
    <row r="6102" spans="1:2" x14ac:dyDescent="0.25">
      <c r="A6102" s="7">
        <v>107</v>
      </c>
      <c r="B6102" s="7">
        <v>26.32</v>
      </c>
    </row>
    <row r="6103" spans="1:2" x14ac:dyDescent="0.25">
      <c r="A6103" s="3">
        <v>116</v>
      </c>
      <c r="B6103" s="3">
        <v>53.36</v>
      </c>
    </row>
    <row r="6104" spans="1:2" x14ac:dyDescent="0.25">
      <c r="A6104" s="7">
        <v>34</v>
      </c>
      <c r="B6104" s="7">
        <v>2.27</v>
      </c>
    </row>
    <row r="6105" spans="1:2" x14ac:dyDescent="0.25">
      <c r="A6105" s="3">
        <v>81</v>
      </c>
      <c r="B6105" s="3">
        <v>28</v>
      </c>
    </row>
    <row r="6106" spans="1:2" x14ac:dyDescent="0.25">
      <c r="A6106" s="7">
        <v>71</v>
      </c>
      <c r="B6106" s="7">
        <v>30.96</v>
      </c>
    </row>
    <row r="6107" spans="1:2" x14ac:dyDescent="0.25">
      <c r="A6107" s="3">
        <v>119</v>
      </c>
      <c r="B6107" s="3">
        <v>21.41</v>
      </c>
    </row>
    <row r="6108" spans="1:2" x14ac:dyDescent="0.25">
      <c r="A6108" s="7">
        <v>52</v>
      </c>
      <c r="B6108" s="7">
        <v>59.95</v>
      </c>
    </row>
    <row r="6109" spans="1:2" x14ac:dyDescent="0.25">
      <c r="A6109" s="3">
        <v>19</v>
      </c>
      <c r="B6109" s="3">
        <v>28.65</v>
      </c>
    </row>
    <row r="6110" spans="1:2" x14ac:dyDescent="0.25">
      <c r="A6110" s="7">
        <v>92</v>
      </c>
      <c r="B6110" s="7">
        <v>9.15</v>
      </c>
    </row>
    <row r="6111" spans="1:2" x14ac:dyDescent="0.25">
      <c r="A6111" s="3">
        <v>37</v>
      </c>
      <c r="B6111" s="3">
        <v>9.75</v>
      </c>
    </row>
    <row r="6112" spans="1:2" x14ac:dyDescent="0.25">
      <c r="A6112" s="7">
        <v>60</v>
      </c>
      <c r="B6112" s="7">
        <v>53.84</v>
      </c>
    </row>
    <row r="6113" spans="1:2" x14ac:dyDescent="0.25">
      <c r="A6113" s="3">
        <v>20</v>
      </c>
      <c r="B6113" s="3">
        <v>59.85</v>
      </c>
    </row>
    <row r="6114" spans="1:2" x14ac:dyDescent="0.25">
      <c r="A6114" s="7">
        <v>17</v>
      </c>
      <c r="B6114" s="7">
        <v>17.809999999999999</v>
      </c>
    </row>
    <row r="6115" spans="1:2" x14ac:dyDescent="0.25">
      <c r="A6115" s="3">
        <v>116</v>
      </c>
      <c r="B6115" s="3">
        <v>13.78</v>
      </c>
    </row>
    <row r="6116" spans="1:2" x14ac:dyDescent="0.25">
      <c r="A6116" s="7">
        <v>72</v>
      </c>
      <c r="B6116" s="7">
        <v>53.54</v>
      </c>
    </row>
    <row r="6117" spans="1:2" x14ac:dyDescent="0.25">
      <c r="A6117" s="3">
        <v>53</v>
      </c>
      <c r="B6117" s="3">
        <v>29.35</v>
      </c>
    </row>
    <row r="6118" spans="1:2" x14ac:dyDescent="0.25">
      <c r="A6118" s="7">
        <v>72</v>
      </c>
      <c r="B6118" s="7">
        <v>59.69</v>
      </c>
    </row>
    <row r="6119" spans="1:2" x14ac:dyDescent="0.25">
      <c r="A6119" s="3">
        <v>55</v>
      </c>
      <c r="B6119" s="3">
        <v>55.02</v>
      </c>
    </row>
    <row r="6120" spans="1:2" x14ac:dyDescent="0.25">
      <c r="A6120" s="7">
        <v>46</v>
      </c>
      <c r="B6120" s="7">
        <v>25.9</v>
      </c>
    </row>
    <row r="6121" spans="1:2" x14ac:dyDescent="0.25">
      <c r="A6121" s="3">
        <v>97</v>
      </c>
      <c r="B6121" s="3">
        <v>6.45</v>
      </c>
    </row>
    <row r="6122" spans="1:2" x14ac:dyDescent="0.25">
      <c r="A6122" s="7">
        <v>84</v>
      </c>
      <c r="B6122" s="7">
        <v>5.82</v>
      </c>
    </row>
    <row r="6123" spans="1:2" x14ac:dyDescent="0.25">
      <c r="A6123" s="3">
        <v>27</v>
      </c>
      <c r="B6123" s="3">
        <v>23.97</v>
      </c>
    </row>
    <row r="6124" spans="1:2" x14ac:dyDescent="0.25">
      <c r="A6124" s="7">
        <v>20</v>
      </c>
      <c r="B6124" s="7">
        <v>10.83</v>
      </c>
    </row>
    <row r="6125" spans="1:2" x14ac:dyDescent="0.25">
      <c r="A6125" s="3">
        <v>93</v>
      </c>
      <c r="B6125" s="3">
        <v>43.22</v>
      </c>
    </row>
    <row r="6126" spans="1:2" x14ac:dyDescent="0.25">
      <c r="A6126" s="7">
        <v>107</v>
      </c>
      <c r="B6126" s="7">
        <v>27.78</v>
      </c>
    </row>
    <row r="6127" spans="1:2" x14ac:dyDescent="0.25">
      <c r="A6127" s="3">
        <v>21</v>
      </c>
      <c r="B6127" s="3">
        <v>7.95</v>
      </c>
    </row>
    <row r="6128" spans="1:2" x14ac:dyDescent="0.25">
      <c r="A6128" s="7">
        <v>115</v>
      </c>
      <c r="B6128" s="7">
        <v>52.23</v>
      </c>
    </row>
    <row r="6129" spans="1:2" x14ac:dyDescent="0.25">
      <c r="A6129" s="3">
        <v>41</v>
      </c>
      <c r="B6129" s="3">
        <v>25.82</v>
      </c>
    </row>
    <row r="6130" spans="1:2" x14ac:dyDescent="0.25">
      <c r="A6130" s="7">
        <v>79</v>
      </c>
      <c r="B6130" s="7">
        <v>13.97</v>
      </c>
    </row>
    <row r="6131" spans="1:2" x14ac:dyDescent="0.25">
      <c r="A6131" s="3">
        <v>72</v>
      </c>
      <c r="B6131" s="3">
        <v>8.0399999999999991</v>
      </c>
    </row>
    <row r="6132" spans="1:2" x14ac:dyDescent="0.25">
      <c r="A6132" s="7">
        <v>30</v>
      </c>
      <c r="B6132" s="7">
        <v>23.79</v>
      </c>
    </row>
    <row r="6133" spans="1:2" x14ac:dyDescent="0.25">
      <c r="A6133" s="3">
        <v>30</v>
      </c>
      <c r="B6133" s="3">
        <v>44.66</v>
      </c>
    </row>
    <row r="6134" spans="1:2" x14ac:dyDescent="0.25">
      <c r="A6134" s="7">
        <v>101</v>
      </c>
      <c r="B6134" s="7">
        <v>24.15</v>
      </c>
    </row>
    <row r="6135" spans="1:2" x14ac:dyDescent="0.25">
      <c r="A6135" s="3">
        <v>23</v>
      </c>
      <c r="B6135" s="3">
        <v>17.09</v>
      </c>
    </row>
    <row r="6136" spans="1:2" x14ac:dyDescent="0.25">
      <c r="A6136" s="7">
        <v>97</v>
      </c>
      <c r="B6136" s="7">
        <v>29.45</v>
      </c>
    </row>
    <row r="6137" spans="1:2" x14ac:dyDescent="0.25">
      <c r="A6137" s="3">
        <v>10</v>
      </c>
      <c r="B6137" s="3">
        <v>30.85</v>
      </c>
    </row>
    <row r="6138" spans="1:2" x14ac:dyDescent="0.25">
      <c r="A6138" s="7">
        <v>51</v>
      </c>
      <c r="B6138" s="7">
        <v>56.98</v>
      </c>
    </row>
    <row r="6139" spans="1:2" x14ac:dyDescent="0.25">
      <c r="A6139" s="3">
        <v>99</v>
      </c>
      <c r="B6139" s="3">
        <v>46.23</v>
      </c>
    </row>
    <row r="6140" spans="1:2" x14ac:dyDescent="0.25">
      <c r="A6140" s="7">
        <v>80</v>
      </c>
      <c r="B6140" s="7">
        <v>43.65</v>
      </c>
    </row>
    <row r="6141" spans="1:2" x14ac:dyDescent="0.25">
      <c r="A6141" s="3">
        <v>74</v>
      </c>
      <c r="B6141" s="3">
        <v>9.3000000000000007</v>
      </c>
    </row>
    <row r="6142" spans="1:2" x14ac:dyDescent="0.25">
      <c r="A6142" s="7">
        <v>46</v>
      </c>
      <c r="B6142" s="7">
        <v>41.67</v>
      </c>
    </row>
    <row r="6143" spans="1:2" x14ac:dyDescent="0.25">
      <c r="A6143" s="3">
        <v>104</v>
      </c>
      <c r="B6143" s="3">
        <v>32.72</v>
      </c>
    </row>
    <row r="6144" spans="1:2" x14ac:dyDescent="0.25">
      <c r="A6144" s="7">
        <v>23</v>
      </c>
      <c r="B6144" s="7">
        <v>56.82</v>
      </c>
    </row>
    <row r="6145" spans="1:2" x14ac:dyDescent="0.25">
      <c r="A6145" s="3">
        <v>60</v>
      </c>
      <c r="B6145" s="3">
        <v>39.520000000000003</v>
      </c>
    </row>
    <row r="6146" spans="1:2" x14ac:dyDescent="0.25">
      <c r="A6146" s="7">
        <v>59</v>
      </c>
      <c r="B6146" s="7">
        <v>41.66</v>
      </c>
    </row>
    <row r="6147" spans="1:2" x14ac:dyDescent="0.25">
      <c r="A6147" s="3">
        <v>10</v>
      </c>
      <c r="B6147" s="3">
        <v>49.03</v>
      </c>
    </row>
    <row r="6148" spans="1:2" x14ac:dyDescent="0.25">
      <c r="A6148" s="7">
        <v>37</v>
      </c>
      <c r="B6148" s="7">
        <v>10.56</v>
      </c>
    </row>
    <row r="6149" spans="1:2" x14ac:dyDescent="0.25">
      <c r="A6149" s="3">
        <v>97</v>
      </c>
      <c r="B6149" s="3">
        <v>7.42</v>
      </c>
    </row>
    <row r="6150" spans="1:2" x14ac:dyDescent="0.25">
      <c r="A6150" s="7">
        <v>102</v>
      </c>
      <c r="B6150" s="7">
        <v>12.43</v>
      </c>
    </row>
    <row r="6151" spans="1:2" x14ac:dyDescent="0.25">
      <c r="A6151" s="3">
        <v>53</v>
      </c>
      <c r="B6151" s="3">
        <v>23.55</v>
      </c>
    </row>
    <row r="6152" spans="1:2" x14ac:dyDescent="0.25">
      <c r="A6152" s="7">
        <v>77</v>
      </c>
      <c r="B6152" s="7">
        <v>21.99</v>
      </c>
    </row>
    <row r="6153" spans="1:2" x14ac:dyDescent="0.25">
      <c r="A6153" s="3">
        <v>97</v>
      </c>
      <c r="B6153" s="3">
        <v>56.37</v>
      </c>
    </row>
    <row r="6154" spans="1:2" x14ac:dyDescent="0.25">
      <c r="A6154" s="7">
        <v>95</v>
      </c>
      <c r="B6154" s="7">
        <v>7.6</v>
      </c>
    </row>
    <row r="6155" spans="1:2" x14ac:dyDescent="0.25">
      <c r="A6155" s="3">
        <v>72</v>
      </c>
      <c r="B6155" s="3">
        <v>10.45</v>
      </c>
    </row>
    <row r="6156" spans="1:2" x14ac:dyDescent="0.25">
      <c r="A6156" s="7">
        <v>69</v>
      </c>
      <c r="B6156" s="7">
        <v>59.51</v>
      </c>
    </row>
    <row r="6157" spans="1:2" x14ac:dyDescent="0.25">
      <c r="A6157" s="3">
        <v>21</v>
      </c>
      <c r="B6157" s="3">
        <v>19.84</v>
      </c>
    </row>
    <row r="6158" spans="1:2" x14ac:dyDescent="0.25">
      <c r="A6158" s="7">
        <v>52</v>
      </c>
      <c r="B6158" s="7">
        <v>53.86</v>
      </c>
    </row>
    <row r="6159" spans="1:2" x14ac:dyDescent="0.25">
      <c r="A6159" s="3">
        <v>72</v>
      </c>
      <c r="B6159" s="3">
        <v>19.489999999999998</v>
      </c>
    </row>
    <row r="6160" spans="1:2" x14ac:dyDescent="0.25">
      <c r="A6160" s="7">
        <v>65</v>
      </c>
      <c r="B6160" s="7">
        <v>20.059999999999999</v>
      </c>
    </row>
    <row r="6161" spans="1:2" x14ac:dyDescent="0.25">
      <c r="A6161" s="3">
        <v>91</v>
      </c>
      <c r="B6161" s="3">
        <v>53.37</v>
      </c>
    </row>
    <row r="6162" spans="1:2" x14ac:dyDescent="0.25">
      <c r="A6162" s="7">
        <v>49</v>
      </c>
      <c r="B6162" s="7">
        <v>36.840000000000003</v>
      </c>
    </row>
    <row r="6163" spans="1:2" x14ac:dyDescent="0.25">
      <c r="A6163" s="3">
        <v>39</v>
      </c>
      <c r="B6163" s="3">
        <v>4.7699999999999996</v>
      </c>
    </row>
    <row r="6164" spans="1:2" x14ac:dyDescent="0.25">
      <c r="A6164" s="7">
        <v>20</v>
      </c>
      <c r="B6164" s="7">
        <v>13.21</v>
      </c>
    </row>
    <row r="6165" spans="1:2" x14ac:dyDescent="0.25">
      <c r="A6165" s="3">
        <v>113</v>
      </c>
      <c r="B6165" s="3">
        <v>4.08</v>
      </c>
    </row>
    <row r="6166" spans="1:2" x14ac:dyDescent="0.25">
      <c r="A6166" s="7">
        <v>42</v>
      </c>
      <c r="B6166" s="7">
        <v>45.82</v>
      </c>
    </row>
    <row r="6167" spans="1:2" x14ac:dyDescent="0.25">
      <c r="A6167" s="3">
        <v>34</v>
      </c>
      <c r="B6167" s="3">
        <v>30.64</v>
      </c>
    </row>
    <row r="6168" spans="1:2" x14ac:dyDescent="0.25">
      <c r="A6168" s="7">
        <v>76</v>
      </c>
      <c r="B6168" s="7">
        <v>14.91</v>
      </c>
    </row>
    <row r="6169" spans="1:2" x14ac:dyDescent="0.25">
      <c r="A6169" s="3">
        <v>70</v>
      </c>
      <c r="B6169" s="3">
        <v>50.73</v>
      </c>
    </row>
    <row r="6170" spans="1:2" x14ac:dyDescent="0.25">
      <c r="A6170" s="7">
        <v>30</v>
      </c>
      <c r="B6170" s="7">
        <v>59.14</v>
      </c>
    </row>
    <row r="6171" spans="1:2" x14ac:dyDescent="0.25">
      <c r="A6171" s="3">
        <v>52</v>
      </c>
      <c r="B6171" s="3">
        <v>51.05</v>
      </c>
    </row>
    <row r="6172" spans="1:2" x14ac:dyDescent="0.25">
      <c r="A6172" s="7">
        <v>68</v>
      </c>
      <c r="B6172" s="7">
        <v>10.28</v>
      </c>
    </row>
    <row r="6173" spans="1:2" x14ac:dyDescent="0.25">
      <c r="A6173" s="3">
        <v>37</v>
      </c>
      <c r="B6173" s="3">
        <v>43.63</v>
      </c>
    </row>
    <row r="6174" spans="1:2" x14ac:dyDescent="0.25">
      <c r="A6174" s="7">
        <v>77</v>
      </c>
      <c r="B6174" s="7">
        <v>33.39</v>
      </c>
    </row>
    <row r="6175" spans="1:2" x14ac:dyDescent="0.25">
      <c r="A6175" s="3">
        <v>24</v>
      </c>
      <c r="B6175" s="3">
        <v>56.72</v>
      </c>
    </row>
    <row r="6176" spans="1:2" x14ac:dyDescent="0.25">
      <c r="A6176" s="7">
        <v>108</v>
      </c>
      <c r="B6176" s="7">
        <v>48.4</v>
      </c>
    </row>
    <row r="6177" spans="1:2" x14ac:dyDescent="0.25">
      <c r="A6177" s="3">
        <v>40</v>
      </c>
      <c r="B6177" s="3">
        <v>16.46</v>
      </c>
    </row>
    <row r="6178" spans="1:2" x14ac:dyDescent="0.25">
      <c r="A6178" s="7">
        <v>76</v>
      </c>
      <c r="B6178" s="7">
        <v>45.5</v>
      </c>
    </row>
    <row r="6179" spans="1:2" x14ac:dyDescent="0.25">
      <c r="A6179" s="3">
        <v>45</v>
      </c>
      <c r="B6179" s="3">
        <v>54.2</v>
      </c>
    </row>
    <row r="6180" spans="1:2" x14ac:dyDescent="0.25">
      <c r="A6180" s="7">
        <v>110</v>
      </c>
      <c r="B6180" s="7">
        <v>15.12</v>
      </c>
    </row>
    <row r="6181" spans="1:2" x14ac:dyDescent="0.25">
      <c r="A6181" s="3">
        <v>64</v>
      </c>
      <c r="B6181" s="3">
        <v>45.52</v>
      </c>
    </row>
    <row r="6182" spans="1:2" x14ac:dyDescent="0.25">
      <c r="A6182" s="7">
        <v>70</v>
      </c>
      <c r="B6182" s="7">
        <v>25.68</v>
      </c>
    </row>
    <row r="6183" spans="1:2" x14ac:dyDescent="0.25">
      <c r="A6183" s="3">
        <v>49</v>
      </c>
      <c r="B6183" s="3">
        <v>30.16</v>
      </c>
    </row>
    <row r="6184" spans="1:2" x14ac:dyDescent="0.25">
      <c r="A6184" s="7">
        <v>58</v>
      </c>
      <c r="B6184" s="7">
        <v>47.47</v>
      </c>
    </row>
    <row r="6185" spans="1:2" x14ac:dyDescent="0.25">
      <c r="A6185" s="3">
        <v>119</v>
      </c>
      <c r="B6185" s="3">
        <v>36.6</v>
      </c>
    </row>
    <row r="6186" spans="1:2" x14ac:dyDescent="0.25">
      <c r="A6186" s="7">
        <v>15</v>
      </c>
      <c r="B6186" s="7">
        <v>49.64</v>
      </c>
    </row>
    <row r="6187" spans="1:2" x14ac:dyDescent="0.25">
      <c r="A6187" s="3">
        <v>55</v>
      </c>
      <c r="B6187" s="3">
        <v>14.36</v>
      </c>
    </row>
    <row r="6188" spans="1:2" x14ac:dyDescent="0.25">
      <c r="A6188" s="7">
        <v>104</v>
      </c>
      <c r="B6188" s="7">
        <v>36.56</v>
      </c>
    </row>
    <row r="6189" spans="1:2" x14ac:dyDescent="0.25">
      <c r="A6189" s="3">
        <v>86</v>
      </c>
      <c r="B6189" s="3">
        <v>57</v>
      </c>
    </row>
    <row r="6190" spans="1:2" x14ac:dyDescent="0.25">
      <c r="A6190" s="7">
        <v>99</v>
      </c>
      <c r="B6190" s="7">
        <v>15.83</v>
      </c>
    </row>
    <row r="6191" spans="1:2" x14ac:dyDescent="0.25">
      <c r="A6191" s="3">
        <v>41</v>
      </c>
      <c r="B6191" s="3">
        <v>4.0999999999999996</v>
      </c>
    </row>
    <row r="6192" spans="1:2" x14ac:dyDescent="0.25">
      <c r="A6192" s="7">
        <v>49</v>
      </c>
      <c r="B6192" s="7">
        <v>46.87</v>
      </c>
    </row>
    <row r="6193" spans="1:2" x14ac:dyDescent="0.25">
      <c r="A6193" s="3">
        <v>42</v>
      </c>
      <c r="B6193" s="3">
        <v>45.99</v>
      </c>
    </row>
    <row r="6194" spans="1:2" x14ac:dyDescent="0.25">
      <c r="A6194" s="7">
        <v>90</v>
      </c>
      <c r="B6194" s="7">
        <v>18.670000000000002</v>
      </c>
    </row>
    <row r="6195" spans="1:2" x14ac:dyDescent="0.25">
      <c r="A6195" s="3">
        <v>109</v>
      </c>
      <c r="B6195" s="3">
        <v>13.33</v>
      </c>
    </row>
    <row r="6196" spans="1:2" x14ac:dyDescent="0.25">
      <c r="A6196" s="7">
        <v>103</v>
      </c>
      <c r="B6196" s="7">
        <v>31.41</v>
      </c>
    </row>
    <row r="6197" spans="1:2" x14ac:dyDescent="0.25">
      <c r="A6197" s="3">
        <v>100</v>
      </c>
      <c r="B6197" s="3">
        <v>57.11</v>
      </c>
    </row>
    <row r="6198" spans="1:2" x14ac:dyDescent="0.25">
      <c r="A6198" s="7">
        <v>117</v>
      </c>
      <c r="B6198" s="7">
        <v>9.93</v>
      </c>
    </row>
    <row r="6199" spans="1:2" x14ac:dyDescent="0.25">
      <c r="A6199" s="3">
        <v>29</v>
      </c>
      <c r="B6199" s="3">
        <v>40.119999999999997</v>
      </c>
    </row>
    <row r="6200" spans="1:2" x14ac:dyDescent="0.25">
      <c r="A6200" s="7">
        <v>77</v>
      </c>
      <c r="B6200" s="7">
        <v>38.1</v>
      </c>
    </row>
    <row r="6201" spans="1:2" x14ac:dyDescent="0.25">
      <c r="A6201" s="3">
        <v>12</v>
      </c>
      <c r="B6201" s="3">
        <v>17.170000000000002</v>
      </c>
    </row>
    <row r="6202" spans="1:2" x14ac:dyDescent="0.25">
      <c r="A6202" s="7">
        <v>54</v>
      </c>
      <c r="B6202" s="7">
        <v>37.26</v>
      </c>
    </row>
    <row r="6203" spans="1:2" x14ac:dyDescent="0.25">
      <c r="A6203" s="3">
        <v>45</v>
      </c>
      <c r="B6203" s="3">
        <v>52.74</v>
      </c>
    </row>
    <row r="6204" spans="1:2" x14ac:dyDescent="0.25">
      <c r="A6204" s="7">
        <v>54</v>
      </c>
      <c r="B6204" s="7">
        <v>37.799999999999997</v>
      </c>
    </row>
    <row r="6205" spans="1:2" x14ac:dyDescent="0.25">
      <c r="A6205" s="3">
        <v>11</v>
      </c>
      <c r="B6205" s="3">
        <v>41.04</v>
      </c>
    </row>
    <row r="6206" spans="1:2" x14ac:dyDescent="0.25">
      <c r="A6206" s="7">
        <v>35</v>
      </c>
      <c r="B6206" s="7">
        <v>31.95</v>
      </c>
    </row>
    <row r="6207" spans="1:2" x14ac:dyDescent="0.25">
      <c r="A6207" s="3">
        <v>29</v>
      </c>
      <c r="B6207" s="3">
        <v>6.67</v>
      </c>
    </row>
    <row r="6208" spans="1:2" x14ac:dyDescent="0.25">
      <c r="A6208" s="7">
        <v>67</v>
      </c>
      <c r="B6208" s="7">
        <v>14.51</v>
      </c>
    </row>
    <row r="6209" spans="1:2" x14ac:dyDescent="0.25">
      <c r="A6209" s="3">
        <v>61</v>
      </c>
      <c r="B6209" s="3">
        <v>37.369999999999997</v>
      </c>
    </row>
    <row r="6210" spans="1:2" x14ac:dyDescent="0.25">
      <c r="A6210" s="7">
        <v>47</v>
      </c>
      <c r="B6210" s="7">
        <v>52.49</v>
      </c>
    </row>
    <row r="6211" spans="1:2" x14ac:dyDescent="0.25">
      <c r="A6211" s="3">
        <v>111</v>
      </c>
      <c r="B6211" s="3">
        <v>39.61</v>
      </c>
    </row>
    <row r="6212" spans="1:2" x14ac:dyDescent="0.25">
      <c r="A6212" s="7">
        <v>34</v>
      </c>
      <c r="B6212" s="7">
        <v>28.88</v>
      </c>
    </row>
    <row r="6213" spans="1:2" x14ac:dyDescent="0.25">
      <c r="A6213" s="3">
        <v>11</v>
      </c>
      <c r="B6213" s="3">
        <v>33.89</v>
      </c>
    </row>
    <row r="6214" spans="1:2" x14ac:dyDescent="0.25">
      <c r="A6214" s="7">
        <v>97</v>
      </c>
      <c r="B6214" s="7">
        <v>16.86</v>
      </c>
    </row>
    <row r="6215" spans="1:2" x14ac:dyDescent="0.25">
      <c r="A6215" s="3">
        <v>11</v>
      </c>
      <c r="B6215" s="3">
        <v>56.25</v>
      </c>
    </row>
    <row r="6216" spans="1:2" x14ac:dyDescent="0.25">
      <c r="A6216" s="7">
        <v>72</v>
      </c>
      <c r="B6216" s="7">
        <v>50.33</v>
      </c>
    </row>
    <row r="6217" spans="1:2" x14ac:dyDescent="0.25">
      <c r="A6217" s="3">
        <v>101</v>
      </c>
      <c r="B6217" s="3">
        <v>41.48</v>
      </c>
    </row>
    <row r="6218" spans="1:2" x14ac:dyDescent="0.25">
      <c r="A6218" s="7">
        <v>19</v>
      </c>
      <c r="B6218" s="7">
        <v>31.5</v>
      </c>
    </row>
    <row r="6219" spans="1:2" x14ac:dyDescent="0.25">
      <c r="A6219" s="3">
        <v>93</v>
      </c>
      <c r="B6219" s="3">
        <v>52.23</v>
      </c>
    </row>
    <row r="6220" spans="1:2" x14ac:dyDescent="0.25">
      <c r="A6220" s="7">
        <v>69</v>
      </c>
      <c r="B6220" s="7">
        <v>5.62</v>
      </c>
    </row>
    <row r="6221" spans="1:2" x14ac:dyDescent="0.25">
      <c r="A6221" s="3">
        <v>115</v>
      </c>
      <c r="B6221" s="3">
        <v>7.19</v>
      </c>
    </row>
    <row r="6222" spans="1:2" x14ac:dyDescent="0.25">
      <c r="A6222" s="7">
        <v>107</v>
      </c>
      <c r="B6222" s="7">
        <v>51.39</v>
      </c>
    </row>
    <row r="6223" spans="1:2" x14ac:dyDescent="0.25">
      <c r="A6223" s="3">
        <v>49</v>
      </c>
      <c r="B6223" s="3">
        <v>24.07</v>
      </c>
    </row>
    <row r="6224" spans="1:2" x14ac:dyDescent="0.25">
      <c r="A6224" s="7">
        <v>49</v>
      </c>
      <c r="B6224" s="7">
        <v>25.58</v>
      </c>
    </row>
    <row r="6225" spans="1:2" x14ac:dyDescent="0.25">
      <c r="A6225" s="3">
        <v>100</v>
      </c>
      <c r="B6225" s="3">
        <v>17.579999999999998</v>
      </c>
    </row>
    <row r="6226" spans="1:2" x14ac:dyDescent="0.25">
      <c r="A6226" s="7">
        <v>34</v>
      </c>
      <c r="B6226" s="7">
        <v>4.37</v>
      </c>
    </row>
    <row r="6227" spans="1:2" x14ac:dyDescent="0.25">
      <c r="A6227" s="3">
        <v>23</v>
      </c>
      <c r="B6227" s="3">
        <v>13.3</v>
      </c>
    </row>
    <row r="6228" spans="1:2" x14ac:dyDescent="0.25">
      <c r="A6228" s="7">
        <v>55</v>
      </c>
      <c r="B6228" s="7">
        <v>27.1</v>
      </c>
    </row>
    <row r="6229" spans="1:2" x14ac:dyDescent="0.25">
      <c r="A6229" s="3">
        <v>53</v>
      </c>
      <c r="B6229" s="3">
        <v>55.78</v>
      </c>
    </row>
    <row r="6230" spans="1:2" x14ac:dyDescent="0.25">
      <c r="A6230" s="7">
        <v>33</v>
      </c>
      <c r="B6230" s="7">
        <v>38.31</v>
      </c>
    </row>
    <row r="6231" spans="1:2" x14ac:dyDescent="0.25">
      <c r="A6231" s="3">
        <v>44</v>
      </c>
      <c r="B6231" s="3">
        <v>5.44</v>
      </c>
    </row>
    <row r="6232" spans="1:2" x14ac:dyDescent="0.25">
      <c r="A6232" s="7">
        <v>91</v>
      </c>
      <c r="B6232" s="7">
        <v>44.61</v>
      </c>
    </row>
    <row r="6233" spans="1:2" x14ac:dyDescent="0.25">
      <c r="A6233" s="3">
        <v>34</v>
      </c>
      <c r="B6233" s="3">
        <v>8.16</v>
      </c>
    </row>
    <row r="6234" spans="1:2" x14ac:dyDescent="0.25">
      <c r="A6234" s="7">
        <v>112</v>
      </c>
      <c r="B6234" s="7">
        <v>33.520000000000003</v>
      </c>
    </row>
    <row r="6235" spans="1:2" x14ac:dyDescent="0.25">
      <c r="A6235" s="3">
        <v>119</v>
      </c>
      <c r="B6235" s="3">
        <v>20.64</v>
      </c>
    </row>
    <row r="6236" spans="1:2" x14ac:dyDescent="0.25">
      <c r="A6236" s="7">
        <v>34</v>
      </c>
      <c r="B6236" s="7">
        <v>22.74</v>
      </c>
    </row>
    <row r="6237" spans="1:2" x14ac:dyDescent="0.25">
      <c r="A6237" s="3">
        <v>107</v>
      </c>
      <c r="B6237" s="3">
        <v>37.67</v>
      </c>
    </row>
    <row r="6238" spans="1:2" x14ac:dyDescent="0.25">
      <c r="A6238" s="7">
        <v>111</v>
      </c>
      <c r="B6238" s="7">
        <v>52.92</v>
      </c>
    </row>
    <row r="6239" spans="1:2" x14ac:dyDescent="0.25">
      <c r="A6239" s="3">
        <v>63</v>
      </c>
      <c r="B6239" s="3">
        <v>25.21</v>
      </c>
    </row>
    <row r="6240" spans="1:2" x14ac:dyDescent="0.25">
      <c r="A6240" s="7">
        <v>35</v>
      </c>
      <c r="B6240" s="7">
        <v>42.8</v>
      </c>
    </row>
    <row r="6241" spans="1:2" x14ac:dyDescent="0.25">
      <c r="A6241" s="3">
        <v>53</v>
      </c>
      <c r="B6241" s="3">
        <v>5.92</v>
      </c>
    </row>
    <row r="6242" spans="1:2" x14ac:dyDescent="0.25">
      <c r="A6242" s="7">
        <v>23</v>
      </c>
      <c r="B6242" s="7">
        <v>7.18</v>
      </c>
    </row>
    <row r="6243" spans="1:2" x14ac:dyDescent="0.25">
      <c r="A6243" s="3">
        <v>107</v>
      </c>
      <c r="B6243" s="3">
        <v>8.5500000000000007</v>
      </c>
    </row>
    <row r="6244" spans="1:2" x14ac:dyDescent="0.25">
      <c r="A6244" s="7">
        <v>15</v>
      </c>
      <c r="B6244" s="7">
        <v>45.58</v>
      </c>
    </row>
    <row r="6245" spans="1:2" x14ac:dyDescent="0.25">
      <c r="A6245" s="3">
        <v>57</v>
      </c>
      <c r="B6245" s="3">
        <v>34.68</v>
      </c>
    </row>
    <row r="6246" spans="1:2" x14ac:dyDescent="0.25">
      <c r="A6246" s="7">
        <v>43</v>
      </c>
      <c r="B6246" s="7">
        <v>28.95</v>
      </c>
    </row>
    <row r="6247" spans="1:2" x14ac:dyDescent="0.25">
      <c r="A6247" s="3">
        <v>27</v>
      </c>
      <c r="B6247" s="3">
        <v>19.399999999999999</v>
      </c>
    </row>
    <row r="6248" spans="1:2" x14ac:dyDescent="0.25">
      <c r="A6248" s="7">
        <v>78</v>
      </c>
      <c r="B6248" s="7">
        <v>3.67</v>
      </c>
    </row>
    <row r="6249" spans="1:2" x14ac:dyDescent="0.25">
      <c r="A6249" s="3">
        <v>79</v>
      </c>
      <c r="B6249" s="3">
        <v>11.34</v>
      </c>
    </row>
    <row r="6250" spans="1:2" x14ac:dyDescent="0.25">
      <c r="A6250" s="7">
        <v>44</v>
      </c>
      <c r="B6250" s="7">
        <v>25.55</v>
      </c>
    </row>
    <row r="6251" spans="1:2" x14ac:dyDescent="0.25">
      <c r="A6251" s="3">
        <v>62</v>
      </c>
      <c r="B6251" s="3">
        <v>57.52</v>
      </c>
    </row>
    <row r="6252" spans="1:2" x14ac:dyDescent="0.25">
      <c r="A6252" s="7">
        <v>38</v>
      </c>
      <c r="B6252" s="7">
        <v>9.69</v>
      </c>
    </row>
    <row r="6253" spans="1:2" x14ac:dyDescent="0.25">
      <c r="A6253" s="3">
        <v>37</v>
      </c>
      <c r="B6253" s="3">
        <v>59.01</v>
      </c>
    </row>
    <row r="6254" spans="1:2" x14ac:dyDescent="0.25">
      <c r="A6254" s="7">
        <v>33</v>
      </c>
      <c r="B6254" s="7">
        <v>6.13</v>
      </c>
    </row>
    <row r="6255" spans="1:2" x14ac:dyDescent="0.25">
      <c r="A6255" s="3">
        <v>65</v>
      </c>
      <c r="B6255" s="3">
        <v>16.53</v>
      </c>
    </row>
    <row r="6256" spans="1:2" x14ac:dyDescent="0.25">
      <c r="A6256" s="7">
        <v>90</v>
      </c>
      <c r="B6256" s="7">
        <v>46.52</v>
      </c>
    </row>
    <row r="6257" spans="1:2" x14ac:dyDescent="0.25">
      <c r="A6257" s="3">
        <v>62</v>
      </c>
      <c r="B6257" s="3">
        <v>28.79</v>
      </c>
    </row>
    <row r="6258" spans="1:2" x14ac:dyDescent="0.25">
      <c r="A6258" s="7">
        <v>110</v>
      </c>
      <c r="B6258" s="7">
        <v>28.35</v>
      </c>
    </row>
    <row r="6259" spans="1:2" x14ac:dyDescent="0.25">
      <c r="A6259" s="3">
        <v>20</v>
      </c>
      <c r="B6259" s="3">
        <v>43.45</v>
      </c>
    </row>
    <row r="6260" spans="1:2" x14ac:dyDescent="0.25">
      <c r="A6260" s="7">
        <v>116</v>
      </c>
      <c r="B6260" s="7">
        <v>26.77</v>
      </c>
    </row>
    <row r="6261" spans="1:2" x14ac:dyDescent="0.25">
      <c r="A6261" s="3">
        <v>70</v>
      </c>
      <c r="B6261" s="3">
        <v>26.52</v>
      </c>
    </row>
    <row r="6262" spans="1:2" x14ac:dyDescent="0.25">
      <c r="A6262" s="7">
        <v>58</v>
      </c>
      <c r="B6262" s="7">
        <v>21.19</v>
      </c>
    </row>
    <row r="6263" spans="1:2" x14ac:dyDescent="0.25">
      <c r="A6263" s="3">
        <v>81</v>
      </c>
      <c r="B6263" s="3">
        <v>37.79</v>
      </c>
    </row>
    <row r="6264" spans="1:2" x14ac:dyDescent="0.25">
      <c r="A6264" s="7">
        <v>86</v>
      </c>
      <c r="B6264" s="7">
        <v>21.73</v>
      </c>
    </row>
    <row r="6265" spans="1:2" x14ac:dyDescent="0.25">
      <c r="A6265" s="3">
        <v>41</v>
      </c>
      <c r="B6265" s="3">
        <v>30.39</v>
      </c>
    </row>
    <row r="6266" spans="1:2" x14ac:dyDescent="0.25">
      <c r="A6266" s="7">
        <v>18</v>
      </c>
      <c r="B6266" s="7">
        <v>26.98</v>
      </c>
    </row>
    <row r="6267" spans="1:2" x14ac:dyDescent="0.25">
      <c r="A6267" s="3">
        <v>35</v>
      </c>
      <c r="B6267" s="3">
        <v>26.96</v>
      </c>
    </row>
    <row r="6268" spans="1:2" x14ac:dyDescent="0.25">
      <c r="A6268" s="7">
        <v>26</v>
      </c>
      <c r="B6268" s="7">
        <v>30.85</v>
      </c>
    </row>
    <row r="6269" spans="1:2" x14ac:dyDescent="0.25">
      <c r="A6269" s="3">
        <v>22</v>
      </c>
      <c r="B6269" s="3">
        <v>36.799999999999997</v>
      </c>
    </row>
    <row r="6270" spans="1:2" x14ac:dyDescent="0.25">
      <c r="A6270" s="7">
        <v>56</v>
      </c>
      <c r="B6270" s="7">
        <v>39.92</v>
      </c>
    </row>
    <row r="6271" spans="1:2" x14ac:dyDescent="0.25">
      <c r="A6271" s="3">
        <v>80</v>
      </c>
      <c r="B6271" s="3">
        <v>40.840000000000003</v>
      </c>
    </row>
    <row r="6272" spans="1:2" x14ac:dyDescent="0.25">
      <c r="A6272" s="7">
        <v>91</v>
      </c>
      <c r="B6272" s="7">
        <v>35.340000000000003</v>
      </c>
    </row>
    <row r="6273" spans="1:2" x14ac:dyDescent="0.25">
      <c r="A6273" s="3">
        <v>110</v>
      </c>
      <c r="B6273" s="3">
        <v>13.85</v>
      </c>
    </row>
    <row r="6274" spans="1:2" x14ac:dyDescent="0.25">
      <c r="A6274" s="7">
        <v>44</v>
      </c>
      <c r="B6274" s="7">
        <v>20.8</v>
      </c>
    </row>
    <row r="6275" spans="1:2" x14ac:dyDescent="0.25">
      <c r="A6275" s="3">
        <v>107</v>
      </c>
      <c r="B6275" s="3">
        <v>56.79</v>
      </c>
    </row>
    <row r="6276" spans="1:2" x14ac:dyDescent="0.25">
      <c r="A6276" s="7">
        <v>78</v>
      </c>
      <c r="B6276" s="7">
        <v>10.199999999999999</v>
      </c>
    </row>
    <row r="6277" spans="1:2" x14ac:dyDescent="0.25">
      <c r="A6277" s="3">
        <v>54</v>
      </c>
      <c r="B6277" s="3">
        <v>45.63</v>
      </c>
    </row>
    <row r="6278" spans="1:2" x14ac:dyDescent="0.25">
      <c r="A6278" s="7">
        <v>30</v>
      </c>
      <c r="B6278" s="7">
        <v>14.5</v>
      </c>
    </row>
    <row r="6279" spans="1:2" x14ac:dyDescent="0.25">
      <c r="A6279" s="3">
        <v>100</v>
      </c>
      <c r="B6279" s="3">
        <v>38.54</v>
      </c>
    </row>
    <row r="6280" spans="1:2" x14ac:dyDescent="0.25">
      <c r="A6280" s="7">
        <v>23</v>
      </c>
      <c r="B6280" s="7">
        <v>23.18</v>
      </c>
    </row>
    <row r="6281" spans="1:2" x14ac:dyDescent="0.25">
      <c r="A6281" s="3">
        <v>41</v>
      </c>
      <c r="B6281" s="3">
        <v>4.5599999999999996</v>
      </c>
    </row>
    <row r="6282" spans="1:2" x14ac:dyDescent="0.25">
      <c r="A6282" s="7">
        <v>106</v>
      </c>
      <c r="B6282" s="7">
        <v>38.799999999999997</v>
      </c>
    </row>
    <row r="6283" spans="1:2" x14ac:dyDescent="0.25">
      <c r="A6283" s="3">
        <v>106</v>
      </c>
      <c r="B6283" s="3">
        <v>49.2</v>
      </c>
    </row>
    <row r="6284" spans="1:2" x14ac:dyDescent="0.25">
      <c r="A6284" s="7">
        <v>59</v>
      </c>
      <c r="B6284" s="7">
        <v>22.01</v>
      </c>
    </row>
    <row r="6285" spans="1:2" x14ac:dyDescent="0.25">
      <c r="A6285" s="3">
        <v>24</v>
      </c>
      <c r="B6285" s="3">
        <v>58.83</v>
      </c>
    </row>
    <row r="6286" spans="1:2" x14ac:dyDescent="0.25">
      <c r="A6286" s="7">
        <v>42</v>
      </c>
      <c r="B6286" s="7">
        <v>6.75</v>
      </c>
    </row>
    <row r="6287" spans="1:2" x14ac:dyDescent="0.25">
      <c r="A6287" s="3">
        <v>108</v>
      </c>
      <c r="B6287" s="3">
        <v>31.27</v>
      </c>
    </row>
    <row r="6288" spans="1:2" x14ac:dyDescent="0.25">
      <c r="A6288" s="7">
        <v>60</v>
      </c>
      <c r="B6288" s="7">
        <v>16.2</v>
      </c>
    </row>
    <row r="6289" spans="1:2" x14ac:dyDescent="0.25">
      <c r="A6289" s="3">
        <v>75</v>
      </c>
      <c r="B6289" s="3">
        <v>25.21</v>
      </c>
    </row>
    <row r="6290" spans="1:2" x14ac:dyDescent="0.25">
      <c r="A6290" s="7">
        <v>99</v>
      </c>
      <c r="B6290" s="7">
        <v>40.130000000000003</v>
      </c>
    </row>
    <row r="6291" spans="1:2" x14ac:dyDescent="0.25">
      <c r="A6291" s="3">
        <v>72</v>
      </c>
      <c r="B6291" s="3">
        <v>8.41</v>
      </c>
    </row>
    <row r="6292" spans="1:2" x14ac:dyDescent="0.25">
      <c r="A6292" s="7">
        <v>38</v>
      </c>
      <c r="B6292" s="7">
        <v>23.72</v>
      </c>
    </row>
    <row r="6293" spans="1:2" x14ac:dyDescent="0.25">
      <c r="A6293" s="3">
        <v>117</v>
      </c>
      <c r="B6293" s="3">
        <v>6.96</v>
      </c>
    </row>
    <row r="6294" spans="1:2" x14ac:dyDescent="0.25">
      <c r="A6294" s="7">
        <v>56</v>
      </c>
      <c r="B6294" s="7">
        <v>25.91</v>
      </c>
    </row>
    <row r="6295" spans="1:2" x14ac:dyDescent="0.25">
      <c r="A6295" s="3">
        <v>99</v>
      </c>
      <c r="B6295" s="3">
        <v>24.62</v>
      </c>
    </row>
    <row r="6296" spans="1:2" x14ac:dyDescent="0.25">
      <c r="A6296" s="7">
        <v>40</v>
      </c>
      <c r="B6296" s="7">
        <v>35.82</v>
      </c>
    </row>
    <row r="6297" spans="1:2" x14ac:dyDescent="0.25">
      <c r="A6297" s="3">
        <v>107</v>
      </c>
      <c r="B6297" s="3">
        <v>22.91</v>
      </c>
    </row>
    <row r="6298" spans="1:2" x14ac:dyDescent="0.25">
      <c r="A6298" s="7">
        <v>17</v>
      </c>
      <c r="B6298" s="7">
        <v>58.44</v>
      </c>
    </row>
    <row r="6299" spans="1:2" x14ac:dyDescent="0.25">
      <c r="A6299" s="3">
        <v>48</v>
      </c>
      <c r="B6299" s="3">
        <v>36.840000000000003</v>
      </c>
    </row>
    <row r="6300" spans="1:2" x14ac:dyDescent="0.25">
      <c r="A6300" s="7">
        <v>66</v>
      </c>
      <c r="B6300" s="7">
        <v>10.4</v>
      </c>
    </row>
    <row r="6301" spans="1:2" x14ac:dyDescent="0.25">
      <c r="A6301" s="3">
        <v>27</v>
      </c>
      <c r="B6301" s="3">
        <v>52.52</v>
      </c>
    </row>
    <row r="6302" spans="1:2" x14ac:dyDescent="0.25">
      <c r="A6302" s="7">
        <v>73</v>
      </c>
      <c r="B6302" s="7">
        <v>35.93</v>
      </c>
    </row>
    <row r="6303" spans="1:2" x14ac:dyDescent="0.25">
      <c r="A6303" s="3">
        <v>59</v>
      </c>
      <c r="B6303" s="3">
        <v>23.21</v>
      </c>
    </row>
    <row r="6304" spans="1:2" x14ac:dyDescent="0.25">
      <c r="A6304" s="7">
        <v>109</v>
      </c>
      <c r="B6304" s="7">
        <v>30.91</v>
      </c>
    </row>
    <row r="6305" spans="1:2" x14ac:dyDescent="0.25">
      <c r="A6305" s="3">
        <v>97</v>
      </c>
      <c r="B6305" s="3">
        <v>59.04</v>
      </c>
    </row>
    <row r="6306" spans="1:2" x14ac:dyDescent="0.25">
      <c r="A6306" s="7">
        <v>57</v>
      </c>
      <c r="B6306" s="7">
        <v>13.71</v>
      </c>
    </row>
    <row r="6307" spans="1:2" x14ac:dyDescent="0.25">
      <c r="A6307" s="3">
        <v>62</v>
      </c>
      <c r="B6307" s="3">
        <v>44.71</v>
      </c>
    </row>
    <row r="6308" spans="1:2" x14ac:dyDescent="0.25">
      <c r="A6308" s="7">
        <v>101</v>
      </c>
      <c r="B6308" s="7">
        <v>27</v>
      </c>
    </row>
    <row r="6309" spans="1:2" x14ac:dyDescent="0.25">
      <c r="A6309" s="3">
        <v>48</v>
      </c>
      <c r="B6309" s="3">
        <v>27.39</v>
      </c>
    </row>
    <row r="6310" spans="1:2" x14ac:dyDescent="0.25">
      <c r="A6310" s="7">
        <v>20</v>
      </c>
      <c r="B6310" s="7">
        <v>25.55</v>
      </c>
    </row>
    <row r="6311" spans="1:2" x14ac:dyDescent="0.25">
      <c r="A6311" s="3">
        <v>100</v>
      </c>
      <c r="B6311" s="3">
        <v>26.2</v>
      </c>
    </row>
    <row r="6312" spans="1:2" x14ac:dyDescent="0.25">
      <c r="A6312" s="7">
        <v>64</v>
      </c>
      <c r="B6312" s="7">
        <v>10.31</v>
      </c>
    </row>
    <row r="6313" spans="1:2" x14ac:dyDescent="0.25">
      <c r="A6313" s="3">
        <v>98</v>
      </c>
      <c r="B6313" s="3">
        <v>34.94</v>
      </c>
    </row>
    <row r="6314" spans="1:2" x14ac:dyDescent="0.25">
      <c r="A6314" s="7">
        <v>41</v>
      </c>
      <c r="B6314" s="7">
        <v>23.3</v>
      </c>
    </row>
    <row r="6315" spans="1:2" x14ac:dyDescent="0.25">
      <c r="A6315" s="3">
        <v>86</v>
      </c>
      <c r="B6315" s="3">
        <v>12.84</v>
      </c>
    </row>
    <row r="6316" spans="1:2" x14ac:dyDescent="0.25">
      <c r="A6316" s="7">
        <v>49</v>
      </c>
      <c r="B6316" s="7">
        <v>22.95</v>
      </c>
    </row>
    <row r="6317" spans="1:2" x14ac:dyDescent="0.25">
      <c r="A6317" s="3">
        <v>93</v>
      </c>
      <c r="B6317" s="3">
        <v>53.83</v>
      </c>
    </row>
    <row r="6318" spans="1:2" x14ac:dyDescent="0.25">
      <c r="A6318" s="7">
        <v>118</v>
      </c>
      <c r="B6318" s="7">
        <v>51.59</v>
      </c>
    </row>
    <row r="6319" spans="1:2" x14ac:dyDescent="0.25">
      <c r="A6319" s="3">
        <v>106</v>
      </c>
      <c r="B6319" s="3">
        <v>7.67</v>
      </c>
    </row>
    <row r="6320" spans="1:2" x14ac:dyDescent="0.25">
      <c r="A6320" s="7">
        <v>82</v>
      </c>
      <c r="B6320" s="7">
        <v>38.03</v>
      </c>
    </row>
    <row r="6321" spans="1:2" x14ac:dyDescent="0.25">
      <c r="A6321" s="3">
        <v>51</v>
      </c>
      <c r="B6321" s="3">
        <v>30.91</v>
      </c>
    </row>
    <row r="6322" spans="1:2" x14ac:dyDescent="0.25">
      <c r="A6322" s="7">
        <v>79</v>
      </c>
      <c r="B6322" s="7">
        <v>19.25</v>
      </c>
    </row>
    <row r="6323" spans="1:2" x14ac:dyDescent="0.25">
      <c r="A6323" s="3">
        <v>33</v>
      </c>
      <c r="B6323" s="3">
        <v>12.01</v>
      </c>
    </row>
    <row r="6324" spans="1:2" x14ac:dyDescent="0.25">
      <c r="A6324" s="7">
        <v>38</v>
      </c>
      <c r="B6324" s="7">
        <v>51.53</v>
      </c>
    </row>
    <row r="6325" spans="1:2" x14ac:dyDescent="0.25">
      <c r="A6325" s="3">
        <v>61</v>
      </c>
      <c r="B6325" s="3">
        <v>59.29</v>
      </c>
    </row>
    <row r="6326" spans="1:2" x14ac:dyDescent="0.25">
      <c r="A6326" s="7">
        <v>103</v>
      </c>
      <c r="B6326" s="7">
        <v>49.19</v>
      </c>
    </row>
    <row r="6327" spans="1:2" x14ac:dyDescent="0.25">
      <c r="A6327" s="3">
        <v>74</v>
      </c>
      <c r="B6327" s="3">
        <v>32.03</v>
      </c>
    </row>
    <row r="6328" spans="1:2" x14ac:dyDescent="0.25">
      <c r="A6328" s="7">
        <v>75</v>
      </c>
      <c r="B6328" s="7">
        <v>33</v>
      </c>
    </row>
    <row r="6329" spans="1:2" x14ac:dyDescent="0.25">
      <c r="A6329" s="3">
        <v>76</v>
      </c>
      <c r="B6329" s="3">
        <v>35.229999999999997</v>
      </c>
    </row>
    <row r="6330" spans="1:2" x14ac:dyDescent="0.25">
      <c r="A6330" s="7">
        <v>50</v>
      </c>
      <c r="B6330" s="7">
        <v>32.729999999999997</v>
      </c>
    </row>
    <row r="6331" spans="1:2" x14ac:dyDescent="0.25">
      <c r="A6331" s="3">
        <v>100</v>
      </c>
      <c r="B6331" s="3">
        <v>28.49</v>
      </c>
    </row>
    <row r="6332" spans="1:2" x14ac:dyDescent="0.25">
      <c r="A6332" s="7">
        <v>24</v>
      </c>
      <c r="B6332" s="7">
        <v>2.69</v>
      </c>
    </row>
    <row r="6333" spans="1:2" x14ac:dyDescent="0.25">
      <c r="A6333" s="3">
        <v>23</v>
      </c>
      <c r="B6333" s="3">
        <v>56.15</v>
      </c>
    </row>
    <row r="6334" spans="1:2" x14ac:dyDescent="0.25">
      <c r="A6334" s="7">
        <v>88</v>
      </c>
      <c r="B6334" s="7">
        <v>39.96</v>
      </c>
    </row>
    <row r="6335" spans="1:2" x14ac:dyDescent="0.25">
      <c r="A6335" s="3">
        <v>21</v>
      </c>
      <c r="B6335" s="3">
        <v>9.18</v>
      </c>
    </row>
    <row r="6336" spans="1:2" x14ac:dyDescent="0.25">
      <c r="A6336" s="7">
        <v>19</v>
      </c>
      <c r="B6336" s="7">
        <v>48.72</v>
      </c>
    </row>
    <row r="6337" spans="1:2" x14ac:dyDescent="0.25">
      <c r="A6337" s="3">
        <v>78</v>
      </c>
      <c r="B6337" s="3">
        <v>11.66</v>
      </c>
    </row>
    <row r="6338" spans="1:2" x14ac:dyDescent="0.25">
      <c r="A6338" s="7">
        <v>23</v>
      </c>
      <c r="B6338" s="7">
        <v>31.61</v>
      </c>
    </row>
    <row r="6339" spans="1:2" x14ac:dyDescent="0.25">
      <c r="A6339" s="3">
        <v>81</v>
      </c>
      <c r="B6339" s="3">
        <v>27.92</v>
      </c>
    </row>
    <row r="6340" spans="1:2" x14ac:dyDescent="0.25">
      <c r="A6340" s="7">
        <v>84</v>
      </c>
      <c r="B6340" s="7">
        <v>6.61</v>
      </c>
    </row>
    <row r="6341" spans="1:2" x14ac:dyDescent="0.25">
      <c r="A6341" s="3">
        <v>14</v>
      </c>
      <c r="B6341" s="3">
        <v>51.78</v>
      </c>
    </row>
    <row r="6342" spans="1:2" x14ac:dyDescent="0.25">
      <c r="A6342" s="7">
        <v>116</v>
      </c>
      <c r="B6342" s="7">
        <v>46.01</v>
      </c>
    </row>
    <row r="6343" spans="1:2" x14ac:dyDescent="0.25">
      <c r="A6343" s="3">
        <v>92</v>
      </c>
      <c r="B6343" s="3">
        <v>47.14</v>
      </c>
    </row>
    <row r="6344" spans="1:2" x14ac:dyDescent="0.25">
      <c r="A6344" s="7">
        <v>104</v>
      </c>
      <c r="B6344" s="7">
        <v>12.91</v>
      </c>
    </row>
    <row r="6345" spans="1:2" x14ac:dyDescent="0.25">
      <c r="A6345" s="3">
        <v>83</v>
      </c>
      <c r="B6345" s="3">
        <v>53.02</v>
      </c>
    </row>
    <row r="6346" spans="1:2" x14ac:dyDescent="0.25">
      <c r="A6346" s="7">
        <v>70</v>
      </c>
      <c r="B6346" s="7">
        <v>8.5500000000000007</v>
      </c>
    </row>
    <row r="6347" spans="1:2" x14ac:dyDescent="0.25">
      <c r="A6347" s="3">
        <v>76</v>
      </c>
      <c r="B6347" s="3">
        <v>56.67</v>
      </c>
    </row>
    <row r="6348" spans="1:2" x14ac:dyDescent="0.25">
      <c r="A6348" s="7">
        <v>23</v>
      </c>
      <c r="B6348" s="7">
        <v>19.39</v>
      </c>
    </row>
    <row r="6349" spans="1:2" x14ac:dyDescent="0.25">
      <c r="A6349" s="3">
        <v>35</v>
      </c>
      <c r="B6349" s="3">
        <v>7.48</v>
      </c>
    </row>
    <row r="6350" spans="1:2" x14ac:dyDescent="0.25">
      <c r="A6350" s="7">
        <v>95</v>
      </c>
      <c r="B6350" s="7">
        <v>11.65</v>
      </c>
    </row>
    <row r="6351" spans="1:2" x14ac:dyDescent="0.25">
      <c r="A6351" s="3">
        <v>62</v>
      </c>
      <c r="B6351" s="3">
        <v>22.54</v>
      </c>
    </row>
    <row r="6352" spans="1:2" x14ac:dyDescent="0.25">
      <c r="A6352" s="7">
        <v>67</v>
      </c>
      <c r="B6352" s="7">
        <v>31.11</v>
      </c>
    </row>
    <row r="6353" spans="1:2" x14ac:dyDescent="0.25">
      <c r="A6353" s="3">
        <v>57</v>
      </c>
      <c r="B6353" s="3">
        <v>17.03</v>
      </c>
    </row>
    <row r="6354" spans="1:2" x14ac:dyDescent="0.25">
      <c r="A6354" s="7">
        <v>78</v>
      </c>
      <c r="B6354" s="7">
        <v>56.91</v>
      </c>
    </row>
    <row r="6355" spans="1:2" x14ac:dyDescent="0.25">
      <c r="A6355" s="3">
        <v>100</v>
      </c>
      <c r="B6355" s="3">
        <v>52.58</v>
      </c>
    </row>
    <row r="6356" spans="1:2" x14ac:dyDescent="0.25">
      <c r="A6356" s="7">
        <v>29</v>
      </c>
      <c r="B6356" s="7">
        <v>6.31</v>
      </c>
    </row>
    <row r="6357" spans="1:2" x14ac:dyDescent="0.25">
      <c r="A6357" s="3">
        <v>25</v>
      </c>
      <c r="B6357" s="3">
        <v>44.6</v>
      </c>
    </row>
    <row r="6358" spans="1:2" x14ac:dyDescent="0.25">
      <c r="A6358" s="7">
        <v>96</v>
      </c>
      <c r="B6358" s="7">
        <v>9.26</v>
      </c>
    </row>
    <row r="6359" spans="1:2" x14ac:dyDescent="0.25">
      <c r="A6359" s="3">
        <v>49</v>
      </c>
      <c r="B6359" s="3">
        <v>3.07</v>
      </c>
    </row>
    <row r="6360" spans="1:2" x14ac:dyDescent="0.25">
      <c r="A6360" s="7">
        <v>89</v>
      </c>
      <c r="B6360" s="7">
        <v>15.25</v>
      </c>
    </row>
    <row r="6361" spans="1:2" x14ac:dyDescent="0.25">
      <c r="A6361" s="3">
        <v>41</v>
      </c>
      <c r="B6361" s="3">
        <v>42.02</v>
      </c>
    </row>
    <row r="6362" spans="1:2" x14ac:dyDescent="0.25">
      <c r="A6362" s="7">
        <v>113</v>
      </c>
      <c r="B6362" s="7">
        <v>33.880000000000003</v>
      </c>
    </row>
    <row r="6363" spans="1:2" x14ac:dyDescent="0.25">
      <c r="A6363" s="3">
        <v>90</v>
      </c>
      <c r="B6363" s="3">
        <v>17.440000000000001</v>
      </c>
    </row>
    <row r="6364" spans="1:2" x14ac:dyDescent="0.25">
      <c r="A6364" s="7">
        <v>88</v>
      </c>
      <c r="B6364" s="7">
        <v>45.96</v>
      </c>
    </row>
    <row r="6365" spans="1:2" x14ac:dyDescent="0.25">
      <c r="A6365" s="3">
        <v>100</v>
      </c>
      <c r="B6365" s="3">
        <v>10.94</v>
      </c>
    </row>
    <row r="6366" spans="1:2" x14ac:dyDescent="0.25">
      <c r="A6366" s="7">
        <v>78</v>
      </c>
      <c r="B6366" s="7">
        <v>57.18</v>
      </c>
    </row>
    <row r="6367" spans="1:2" x14ac:dyDescent="0.25">
      <c r="A6367" s="3">
        <v>81</v>
      </c>
      <c r="B6367" s="3">
        <v>42.86</v>
      </c>
    </row>
    <row r="6368" spans="1:2" x14ac:dyDescent="0.25">
      <c r="A6368" s="7">
        <v>24</v>
      </c>
      <c r="B6368" s="7">
        <v>57.14</v>
      </c>
    </row>
    <row r="6369" spans="1:2" x14ac:dyDescent="0.25">
      <c r="A6369" s="3">
        <v>85</v>
      </c>
      <c r="B6369" s="3">
        <v>32.700000000000003</v>
      </c>
    </row>
    <row r="6370" spans="1:2" x14ac:dyDescent="0.25">
      <c r="A6370" s="7">
        <v>94</v>
      </c>
      <c r="B6370" s="7">
        <v>47.16</v>
      </c>
    </row>
    <row r="6371" spans="1:2" x14ac:dyDescent="0.25">
      <c r="A6371" s="3">
        <v>34</v>
      </c>
      <c r="B6371" s="3">
        <v>20.59</v>
      </c>
    </row>
    <row r="6372" spans="1:2" x14ac:dyDescent="0.25">
      <c r="A6372" s="7">
        <v>91</v>
      </c>
      <c r="B6372" s="7">
        <v>43.81</v>
      </c>
    </row>
    <row r="6373" spans="1:2" x14ac:dyDescent="0.25">
      <c r="A6373" s="3">
        <v>49</v>
      </c>
      <c r="B6373" s="3">
        <v>7.27</v>
      </c>
    </row>
    <row r="6374" spans="1:2" x14ac:dyDescent="0.25">
      <c r="A6374" s="7">
        <v>54</v>
      </c>
      <c r="B6374" s="7">
        <v>37.01</v>
      </c>
    </row>
    <row r="6375" spans="1:2" x14ac:dyDescent="0.25">
      <c r="A6375" s="3">
        <v>77</v>
      </c>
      <c r="B6375" s="3">
        <v>11.67</v>
      </c>
    </row>
    <row r="6376" spans="1:2" x14ac:dyDescent="0.25">
      <c r="A6376" s="7">
        <v>84</v>
      </c>
      <c r="B6376" s="7">
        <v>34.58</v>
      </c>
    </row>
    <row r="6377" spans="1:2" x14ac:dyDescent="0.25">
      <c r="A6377" s="3">
        <v>80</v>
      </c>
      <c r="B6377" s="3">
        <v>18.850000000000001</v>
      </c>
    </row>
    <row r="6378" spans="1:2" x14ac:dyDescent="0.25">
      <c r="A6378" s="7">
        <v>45</v>
      </c>
      <c r="B6378" s="7">
        <v>13.91</v>
      </c>
    </row>
    <row r="6379" spans="1:2" x14ac:dyDescent="0.25">
      <c r="A6379" s="3">
        <v>105</v>
      </c>
      <c r="B6379" s="3">
        <v>19.86</v>
      </c>
    </row>
    <row r="6380" spans="1:2" x14ac:dyDescent="0.25">
      <c r="A6380" s="7">
        <v>68</v>
      </c>
      <c r="B6380" s="7">
        <v>7.08</v>
      </c>
    </row>
    <row r="6381" spans="1:2" x14ac:dyDescent="0.25">
      <c r="A6381" s="3">
        <v>17</v>
      </c>
      <c r="B6381" s="3">
        <v>38.840000000000003</v>
      </c>
    </row>
    <row r="6382" spans="1:2" x14ac:dyDescent="0.25">
      <c r="A6382" s="7">
        <v>95</v>
      </c>
      <c r="B6382" s="7">
        <v>18.36</v>
      </c>
    </row>
    <row r="6383" spans="1:2" x14ac:dyDescent="0.25">
      <c r="A6383" s="3">
        <v>119</v>
      </c>
      <c r="B6383" s="3">
        <v>6.72</v>
      </c>
    </row>
    <row r="6384" spans="1:2" x14ac:dyDescent="0.25">
      <c r="A6384" s="7">
        <v>17</v>
      </c>
      <c r="B6384" s="7">
        <v>46.81</v>
      </c>
    </row>
    <row r="6385" spans="1:2" x14ac:dyDescent="0.25">
      <c r="A6385" s="3">
        <v>65</v>
      </c>
      <c r="B6385" s="3">
        <v>28.6</v>
      </c>
    </row>
    <row r="6386" spans="1:2" x14ac:dyDescent="0.25">
      <c r="A6386" s="7">
        <v>46</v>
      </c>
      <c r="B6386" s="7">
        <v>56.92</v>
      </c>
    </row>
    <row r="6387" spans="1:2" x14ac:dyDescent="0.25">
      <c r="A6387" s="3">
        <v>106</v>
      </c>
      <c r="B6387" s="3">
        <v>50.75</v>
      </c>
    </row>
    <row r="6388" spans="1:2" x14ac:dyDescent="0.25">
      <c r="A6388" s="7">
        <v>86</v>
      </c>
      <c r="B6388" s="7">
        <v>56.76</v>
      </c>
    </row>
    <row r="6389" spans="1:2" x14ac:dyDescent="0.25">
      <c r="A6389" s="3">
        <v>87</v>
      </c>
      <c r="B6389" s="3">
        <v>26.28</v>
      </c>
    </row>
    <row r="6390" spans="1:2" x14ac:dyDescent="0.25">
      <c r="A6390" s="7">
        <v>31</v>
      </c>
      <c r="B6390" s="7">
        <v>32.590000000000003</v>
      </c>
    </row>
    <row r="6391" spans="1:2" x14ac:dyDescent="0.25">
      <c r="A6391" s="3">
        <v>26</v>
      </c>
      <c r="B6391" s="3">
        <v>4.04</v>
      </c>
    </row>
    <row r="6392" spans="1:2" x14ac:dyDescent="0.25">
      <c r="A6392" s="7">
        <v>38</v>
      </c>
      <c r="B6392" s="7">
        <v>45.15</v>
      </c>
    </row>
    <row r="6393" spans="1:2" x14ac:dyDescent="0.25">
      <c r="A6393" s="3">
        <v>12</v>
      </c>
      <c r="B6393" s="3">
        <v>51.71</v>
      </c>
    </row>
    <row r="6394" spans="1:2" x14ac:dyDescent="0.25">
      <c r="A6394" s="7">
        <v>50</v>
      </c>
      <c r="B6394" s="7">
        <v>34.409999999999997</v>
      </c>
    </row>
    <row r="6395" spans="1:2" x14ac:dyDescent="0.25">
      <c r="A6395" s="3">
        <v>71</v>
      </c>
      <c r="B6395" s="3">
        <v>16.739999999999998</v>
      </c>
    </row>
    <row r="6396" spans="1:2" x14ac:dyDescent="0.25">
      <c r="A6396" s="7">
        <v>98</v>
      </c>
      <c r="B6396" s="7">
        <v>38.159999999999997</v>
      </c>
    </row>
    <row r="6397" spans="1:2" x14ac:dyDescent="0.25">
      <c r="A6397" s="3">
        <v>100</v>
      </c>
      <c r="B6397" s="3">
        <v>47.42</v>
      </c>
    </row>
    <row r="6398" spans="1:2" x14ac:dyDescent="0.25">
      <c r="A6398" s="7">
        <v>42</v>
      </c>
      <c r="B6398" s="7">
        <v>52.65</v>
      </c>
    </row>
    <row r="6399" spans="1:2" x14ac:dyDescent="0.25">
      <c r="A6399" s="3">
        <v>21</v>
      </c>
      <c r="B6399" s="3">
        <v>48.67</v>
      </c>
    </row>
    <row r="6400" spans="1:2" x14ac:dyDescent="0.25">
      <c r="A6400" s="7">
        <v>19</v>
      </c>
      <c r="B6400" s="7">
        <v>23.83</v>
      </c>
    </row>
    <row r="6401" spans="1:2" x14ac:dyDescent="0.25">
      <c r="A6401" s="3">
        <v>15</v>
      </c>
      <c r="B6401" s="3">
        <v>49.36</v>
      </c>
    </row>
    <row r="6402" spans="1:2" x14ac:dyDescent="0.25">
      <c r="A6402" s="7">
        <v>50</v>
      </c>
      <c r="B6402" s="7">
        <v>59.17</v>
      </c>
    </row>
    <row r="6403" spans="1:2" x14ac:dyDescent="0.25">
      <c r="A6403" s="3">
        <v>79</v>
      </c>
      <c r="B6403" s="3">
        <v>53.86</v>
      </c>
    </row>
    <row r="6404" spans="1:2" x14ac:dyDescent="0.25">
      <c r="A6404" s="7">
        <v>77</v>
      </c>
      <c r="B6404" s="7">
        <v>23.04</v>
      </c>
    </row>
    <row r="6405" spans="1:2" x14ac:dyDescent="0.25">
      <c r="A6405" s="3">
        <v>65</v>
      </c>
      <c r="B6405" s="3">
        <v>6.62</v>
      </c>
    </row>
    <row r="6406" spans="1:2" x14ac:dyDescent="0.25">
      <c r="A6406" s="7">
        <v>92</v>
      </c>
      <c r="B6406" s="7">
        <v>18.079999999999998</v>
      </c>
    </row>
    <row r="6407" spans="1:2" x14ac:dyDescent="0.25">
      <c r="A6407" s="3">
        <v>66</v>
      </c>
      <c r="B6407" s="3">
        <v>40.93</v>
      </c>
    </row>
    <row r="6408" spans="1:2" x14ac:dyDescent="0.25">
      <c r="A6408" s="7">
        <v>79</v>
      </c>
      <c r="B6408" s="7">
        <v>14.24</v>
      </c>
    </row>
    <row r="6409" spans="1:2" x14ac:dyDescent="0.25">
      <c r="A6409" s="3">
        <v>92</v>
      </c>
      <c r="B6409" s="3">
        <v>39.58</v>
      </c>
    </row>
    <row r="6410" spans="1:2" x14ac:dyDescent="0.25">
      <c r="A6410" s="7">
        <v>71</v>
      </c>
      <c r="B6410" s="7">
        <v>23.89</v>
      </c>
    </row>
    <row r="6411" spans="1:2" x14ac:dyDescent="0.25">
      <c r="A6411" s="3">
        <v>119</v>
      </c>
      <c r="B6411" s="3">
        <v>12.38</v>
      </c>
    </row>
    <row r="6412" spans="1:2" x14ac:dyDescent="0.25">
      <c r="A6412" s="7">
        <v>55</v>
      </c>
      <c r="B6412" s="7">
        <v>56.89</v>
      </c>
    </row>
    <row r="6413" spans="1:2" x14ac:dyDescent="0.25">
      <c r="A6413" s="3">
        <v>92</v>
      </c>
      <c r="B6413" s="3">
        <v>6.1</v>
      </c>
    </row>
    <row r="6414" spans="1:2" x14ac:dyDescent="0.25">
      <c r="A6414" s="7">
        <v>118</v>
      </c>
      <c r="B6414" s="7">
        <v>29.97</v>
      </c>
    </row>
    <row r="6415" spans="1:2" x14ac:dyDescent="0.25">
      <c r="A6415" s="3">
        <v>86</v>
      </c>
      <c r="B6415" s="3">
        <v>38.96</v>
      </c>
    </row>
    <row r="6416" spans="1:2" x14ac:dyDescent="0.25">
      <c r="A6416" s="7">
        <v>27</v>
      </c>
      <c r="B6416" s="7">
        <v>2.2999999999999998</v>
      </c>
    </row>
    <row r="6417" spans="1:2" x14ac:dyDescent="0.25">
      <c r="A6417" s="3">
        <v>117</v>
      </c>
      <c r="B6417" s="3">
        <v>35.35</v>
      </c>
    </row>
    <row r="6418" spans="1:2" x14ac:dyDescent="0.25">
      <c r="A6418" s="7">
        <v>74</v>
      </c>
      <c r="B6418" s="7">
        <v>7.06</v>
      </c>
    </row>
    <row r="6419" spans="1:2" x14ac:dyDescent="0.25">
      <c r="A6419" s="3">
        <v>22</v>
      </c>
      <c r="B6419" s="3">
        <v>57.04</v>
      </c>
    </row>
    <row r="6420" spans="1:2" x14ac:dyDescent="0.25">
      <c r="A6420" s="7">
        <v>82</v>
      </c>
      <c r="B6420" s="7">
        <v>38.700000000000003</v>
      </c>
    </row>
    <row r="6421" spans="1:2" x14ac:dyDescent="0.25">
      <c r="A6421" s="3">
        <v>66</v>
      </c>
      <c r="B6421" s="3">
        <v>33.64</v>
      </c>
    </row>
    <row r="6422" spans="1:2" x14ac:dyDescent="0.25">
      <c r="A6422" s="7">
        <v>78</v>
      </c>
      <c r="B6422" s="7">
        <v>28.27</v>
      </c>
    </row>
    <row r="6423" spans="1:2" x14ac:dyDescent="0.25">
      <c r="A6423" s="3">
        <v>61</v>
      </c>
      <c r="B6423" s="3">
        <v>48.85</v>
      </c>
    </row>
    <row r="6424" spans="1:2" x14ac:dyDescent="0.25">
      <c r="A6424" s="7">
        <v>43</v>
      </c>
      <c r="B6424" s="7">
        <v>29.85</v>
      </c>
    </row>
    <row r="6425" spans="1:2" x14ac:dyDescent="0.25">
      <c r="A6425" s="3">
        <v>106</v>
      </c>
      <c r="B6425" s="3">
        <v>43.09</v>
      </c>
    </row>
    <row r="6426" spans="1:2" x14ac:dyDescent="0.25">
      <c r="A6426" s="7">
        <v>114</v>
      </c>
      <c r="B6426" s="7">
        <v>35.83</v>
      </c>
    </row>
    <row r="6427" spans="1:2" x14ac:dyDescent="0.25">
      <c r="A6427" s="3">
        <v>68</v>
      </c>
      <c r="B6427" s="3">
        <v>29.81</v>
      </c>
    </row>
    <row r="6428" spans="1:2" x14ac:dyDescent="0.25">
      <c r="A6428" s="7">
        <v>50</v>
      </c>
      <c r="B6428" s="7">
        <v>36.42</v>
      </c>
    </row>
    <row r="6429" spans="1:2" x14ac:dyDescent="0.25">
      <c r="A6429" s="3">
        <v>35</v>
      </c>
      <c r="B6429" s="3">
        <v>11.72</v>
      </c>
    </row>
    <row r="6430" spans="1:2" x14ac:dyDescent="0.25">
      <c r="A6430" s="7">
        <v>30</v>
      </c>
      <c r="B6430" s="7">
        <v>27.71</v>
      </c>
    </row>
    <row r="6431" spans="1:2" x14ac:dyDescent="0.25">
      <c r="A6431" s="3">
        <v>70</v>
      </c>
      <c r="B6431" s="3">
        <v>14.73</v>
      </c>
    </row>
    <row r="6432" spans="1:2" x14ac:dyDescent="0.25">
      <c r="A6432" s="7">
        <v>33</v>
      </c>
      <c r="B6432" s="7">
        <v>14.52</v>
      </c>
    </row>
    <row r="6433" spans="1:2" x14ac:dyDescent="0.25">
      <c r="A6433" s="3">
        <v>26</v>
      </c>
      <c r="B6433" s="3">
        <v>59.66</v>
      </c>
    </row>
    <row r="6434" spans="1:2" x14ac:dyDescent="0.25">
      <c r="A6434" s="7">
        <v>30</v>
      </c>
      <c r="B6434" s="7">
        <v>23.72</v>
      </c>
    </row>
    <row r="6435" spans="1:2" x14ac:dyDescent="0.25">
      <c r="A6435" s="3">
        <v>20</v>
      </c>
      <c r="B6435" s="3">
        <v>21.33</v>
      </c>
    </row>
    <row r="6436" spans="1:2" x14ac:dyDescent="0.25">
      <c r="A6436" s="7">
        <v>10</v>
      </c>
      <c r="B6436" s="7">
        <v>23.37</v>
      </c>
    </row>
    <row r="6437" spans="1:2" x14ac:dyDescent="0.25">
      <c r="A6437" s="3">
        <v>38</v>
      </c>
      <c r="B6437" s="3">
        <v>51.22</v>
      </c>
    </row>
    <row r="6438" spans="1:2" x14ac:dyDescent="0.25">
      <c r="A6438" s="7">
        <v>25</v>
      </c>
      <c r="B6438" s="7">
        <v>54.59</v>
      </c>
    </row>
    <row r="6439" spans="1:2" x14ac:dyDescent="0.25">
      <c r="A6439" s="3">
        <v>63</v>
      </c>
      <c r="B6439" s="3">
        <v>33.08</v>
      </c>
    </row>
    <row r="6440" spans="1:2" x14ac:dyDescent="0.25">
      <c r="A6440" s="7">
        <v>82</v>
      </c>
      <c r="B6440" s="7">
        <v>41.94</v>
      </c>
    </row>
    <row r="6441" spans="1:2" x14ac:dyDescent="0.25">
      <c r="A6441" s="3">
        <v>93</v>
      </c>
      <c r="B6441" s="3">
        <v>38.380000000000003</v>
      </c>
    </row>
    <row r="6442" spans="1:2" x14ac:dyDescent="0.25">
      <c r="A6442" s="7">
        <v>19</v>
      </c>
      <c r="B6442" s="7">
        <v>54.44</v>
      </c>
    </row>
    <row r="6443" spans="1:2" x14ac:dyDescent="0.25">
      <c r="A6443" s="3">
        <v>113</v>
      </c>
      <c r="B6443" s="3">
        <v>42.95</v>
      </c>
    </row>
    <row r="6444" spans="1:2" x14ac:dyDescent="0.25">
      <c r="A6444" s="7">
        <v>72</v>
      </c>
      <c r="B6444" s="7">
        <v>4.8899999999999997</v>
      </c>
    </row>
    <row r="6445" spans="1:2" x14ac:dyDescent="0.25">
      <c r="A6445" s="3">
        <v>75</v>
      </c>
      <c r="B6445" s="3">
        <v>20.82</v>
      </c>
    </row>
    <row r="6446" spans="1:2" x14ac:dyDescent="0.25">
      <c r="A6446" s="7">
        <v>105</v>
      </c>
      <c r="B6446" s="7">
        <v>43.44</v>
      </c>
    </row>
    <row r="6447" spans="1:2" x14ac:dyDescent="0.25">
      <c r="A6447" s="3">
        <v>93</v>
      </c>
      <c r="B6447" s="3">
        <v>17.760000000000002</v>
      </c>
    </row>
    <row r="6448" spans="1:2" x14ac:dyDescent="0.25">
      <c r="A6448" s="7">
        <v>100</v>
      </c>
      <c r="B6448" s="7">
        <v>44.49</v>
      </c>
    </row>
    <row r="6449" spans="1:2" x14ac:dyDescent="0.25">
      <c r="A6449" s="3">
        <v>48</v>
      </c>
      <c r="B6449" s="3">
        <v>14.27</v>
      </c>
    </row>
    <row r="6450" spans="1:2" x14ac:dyDescent="0.25">
      <c r="A6450" s="7">
        <v>96</v>
      </c>
      <c r="B6450" s="7">
        <v>23.53</v>
      </c>
    </row>
    <row r="6451" spans="1:2" x14ac:dyDescent="0.25">
      <c r="A6451" s="3">
        <v>65</v>
      </c>
      <c r="B6451" s="3">
        <v>34.909999999999997</v>
      </c>
    </row>
    <row r="6452" spans="1:2" x14ac:dyDescent="0.25">
      <c r="A6452" s="7">
        <v>77</v>
      </c>
      <c r="B6452" s="7">
        <v>33.909999999999997</v>
      </c>
    </row>
    <row r="6453" spans="1:2" x14ac:dyDescent="0.25">
      <c r="A6453" s="3">
        <v>93</v>
      </c>
      <c r="B6453" s="3">
        <v>2.96</v>
      </c>
    </row>
    <row r="6454" spans="1:2" x14ac:dyDescent="0.25">
      <c r="A6454" s="7">
        <v>44</v>
      </c>
      <c r="B6454" s="7">
        <v>48.73</v>
      </c>
    </row>
    <row r="6455" spans="1:2" x14ac:dyDescent="0.25">
      <c r="A6455" s="3">
        <v>53</v>
      </c>
      <c r="B6455" s="3">
        <v>35.96</v>
      </c>
    </row>
    <row r="6456" spans="1:2" x14ac:dyDescent="0.25">
      <c r="A6456" s="7">
        <v>12</v>
      </c>
      <c r="B6456" s="7">
        <v>46.82</v>
      </c>
    </row>
    <row r="6457" spans="1:2" x14ac:dyDescent="0.25">
      <c r="A6457" s="3">
        <v>59</v>
      </c>
      <c r="B6457" s="3">
        <v>21.75</v>
      </c>
    </row>
    <row r="6458" spans="1:2" x14ac:dyDescent="0.25">
      <c r="A6458" s="7">
        <v>36</v>
      </c>
      <c r="B6458" s="7">
        <v>24.19</v>
      </c>
    </row>
    <row r="6459" spans="1:2" x14ac:dyDescent="0.25">
      <c r="A6459" s="3">
        <v>28</v>
      </c>
      <c r="B6459" s="3">
        <v>24.7</v>
      </c>
    </row>
    <row r="6460" spans="1:2" x14ac:dyDescent="0.25">
      <c r="A6460" s="7">
        <v>39</v>
      </c>
      <c r="B6460" s="7">
        <v>49.11</v>
      </c>
    </row>
    <row r="6461" spans="1:2" x14ac:dyDescent="0.25">
      <c r="A6461" s="3">
        <v>22</v>
      </c>
      <c r="B6461" s="3">
        <v>25.98</v>
      </c>
    </row>
    <row r="6462" spans="1:2" x14ac:dyDescent="0.25">
      <c r="A6462" s="7">
        <v>44</v>
      </c>
      <c r="B6462" s="7">
        <v>55.17</v>
      </c>
    </row>
    <row r="6463" spans="1:2" x14ac:dyDescent="0.25">
      <c r="A6463" s="3">
        <v>101</v>
      </c>
      <c r="B6463" s="3">
        <v>12.71</v>
      </c>
    </row>
    <row r="6464" spans="1:2" x14ac:dyDescent="0.25">
      <c r="A6464" s="7">
        <v>87</v>
      </c>
      <c r="B6464" s="7">
        <v>27.73</v>
      </c>
    </row>
    <row r="6465" spans="1:2" x14ac:dyDescent="0.25">
      <c r="A6465" s="3">
        <v>17</v>
      </c>
      <c r="B6465" s="3">
        <v>13.72</v>
      </c>
    </row>
    <row r="6466" spans="1:2" x14ac:dyDescent="0.25">
      <c r="A6466" s="7">
        <v>58</v>
      </c>
      <c r="B6466" s="7">
        <v>20.67</v>
      </c>
    </row>
    <row r="6467" spans="1:2" x14ac:dyDescent="0.25">
      <c r="A6467" s="3">
        <v>95</v>
      </c>
      <c r="B6467" s="3">
        <v>57.07</v>
      </c>
    </row>
    <row r="6468" spans="1:2" x14ac:dyDescent="0.25">
      <c r="A6468" s="7">
        <v>24</v>
      </c>
      <c r="B6468" s="7">
        <v>10.98</v>
      </c>
    </row>
    <row r="6469" spans="1:2" x14ac:dyDescent="0.25">
      <c r="A6469" s="3">
        <v>44</v>
      </c>
      <c r="B6469" s="3">
        <v>42.62</v>
      </c>
    </row>
    <row r="6470" spans="1:2" x14ac:dyDescent="0.25">
      <c r="A6470" s="7">
        <v>37</v>
      </c>
      <c r="B6470" s="7">
        <v>6.27</v>
      </c>
    </row>
    <row r="6471" spans="1:2" x14ac:dyDescent="0.25">
      <c r="A6471" s="3">
        <v>108</v>
      </c>
      <c r="B6471" s="3">
        <v>30.32</v>
      </c>
    </row>
    <row r="6472" spans="1:2" x14ac:dyDescent="0.25">
      <c r="A6472" s="7">
        <v>71</v>
      </c>
      <c r="B6472" s="7">
        <v>7.04</v>
      </c>
    </row>
    <row r="6473" spans="1:2" x14ac:dyDescent="0.25">
      <c r="A6473" s="3">
        <v>49</v>
      </c>
      <c r="B6473" s="3">
        <v>37.57</v>
      </c>
    </row>
    <row r="6474" spans="1:2" x14ac:dyDescent="0.25">
      <c r="A6474" s="7">
        <v>75</v>
      </c>
      <c r="B6474" s="7">
        <v>5.56</v>
      </c>
    </row>
    <row r="6475" spans="1:2" x14ac:dyDescent="0.25">
      <c r="A6475" s="3">
        <v>109</v>
      </c>
      <c r="B6475" s="3">
        <v>17.48</v>
      </c>
    </row>
    <row r="6476" spans="1:2" x14ac:dyDescent="0.25">
      <c r="A6476" s="7">
        <v>102</v>
      </c>
      <c r="B6476" s="7">
        <v>41.41</v>
      </c>
    </row>
    <row r="6477" spans="1:2" x14ac:dyDescent="0.25">
      <c r="A6477" s="3">
        <v>62</v>
      </c>
      <c r="B6477" s="3">
        <v>15.89</v>
      </c>
    </row>
    <row r="6478" spans="1:2" x14ac:dyDescent="0.25">
      <c r="A6478" s="7">
        <v>84</v>
      </c>
      <c r="B6478" s="7">
        <v>5.61</v>
      </c>
    </row>
    <row r="6479" spans="1:2" x14ac:dyDescent="0.25">
      <c r="A6479" s="3">
        <v>79</v>
      </c>
      <c r="B6479" s="3">
        <v>53.39</v>
      </c>
    </row>
    <row r="6480" spans="1:2" x14ac:dyDescent="0.25">
      <c r="A6480" s="7">
        <v>31</v>
      </c>
      <c r="B6480" s="7">
        <v>24.63</v>
      </c>
    </row>
    <row r="6481" spans="1:2" x14ac:dyDescent="0.25">
      <c r="A6481" s="3">
        <v>68</v>
      </c>
      <c r="B6481" s="3">
        <v>28.45</v>
      </c>
    </row>
    <row r="6482" spans="1:2" x14ac:dyDescent="0.25">
      <c r="A6482" s="7">
        <v>75</v>
      </c>
      <c r="B6482" s="7">
        <v>37.799999999999997</v>
      </c>
    </row>
    <row r="6483" spans="1:2" x14ac:dyDescent="0.25">
      <c r="A6483" s="3">
        <v>118</v>
      </c>
      <c r="B6483" s="3">
        <v>26.8</v>
      </c>
    </row>
    <row r="6484" spans="1:2" x14ac:dyDescent="0.25">
      <c r="A6484" s="7">
        <v>84</v>
      </c>
      <c r="B6484" s="7">
        <v>16.86</v>
      </c>
    </row>
    <row r="6485" spans="1:2" x14ac:dyDescent="0.25">
      <c r="A6485" s="3">
        <v>58</v>
      </c>
      <c r="B6485" s="3">
        <v>22.5</v>
      </c>
    </row>
    <row r="6486" spans="1:2" x14ac:dyDescent="0.25">
      <c r="A6486" s="7">
        <v>42</v>
      </c>
      <c r="B6486" s="7">
        <v>33.9</v>
      </c>
    </row>
    <row r="6487" spans="1:2" x14ac:dyDescent="0.25">
      <c r="A6487" s="3">
        <v>16</v>
      </c>
      <c r="B6487" s="3">
        <v>31.04</v>
      </c>
    </row>
    <row r="6488" spans="1:2" x14ac:dyDescent="0.25">
      <c r="A6488" s="7">
        <v>117</v>
      </c>
      <c r="B6488" s="7">
        <v>55.66</v>
      </c>
    </row>
    <row r="6489" spans="1:2" x14ac:dyDescent="0.25">
      <c r="A6489" s="3">
        <v>103</v>
      </c>
      <c r="B6489" s="3">
        <v>59.54</v>
      </c>
    </row>
    <row r="6490" spans="1:2" x14ac:dyDescent="0.25">
      <c r="A6490" s="7">
        <v>16</v>
      </c>
      <c r="B6490" s="7">
        <v>27.6</v>
      </c>
    </row>
    <row r="6491" spans="1:2" x14ac:dyDescent="0.25">
      <c r="A6491" s="3">
        <v>99</v>
      </c>
      <c r="B6491" s="3">
        <v>29.35</v>
      </c>
    </row>
    <row r="6492" spans="1:2" x14ac:dyDescent="0.25">
      <c r="A6492" s="7">
        <v>16</v>
      </c>
      <c r="B6492" s="7">
        <v>40.729999999999997</v>
      </c>
    </row>
    <row r="6493" spans="1:2" x14ac:dyDescent="0.25">
      <c r="A6493" s="3">
        <v>17</v>
      </c>
      <c r="B6493" s="3">
        <v>31.42</v>
      </c>
    </row>
    <row r="6494" spans="1:2" x14ac:dyDescent="0.25">
      <c r="A6494" s="7">
        <v>91</v>
      </c>
      <c r="B6494" s="7">
        <v>54.53</v>
      </c>
    </row>
    <row r="6495" spans="1:2" x14ac:dyDescent="0.25">
      <c r="A6495" s="3">
        <v>56</v>
      </c>
      <c r="B6495" s="3">
        <v>14.05</v>
      </c>
    </row>
    <row r="6496" spans="1:2" x14ac:dyDescent="0.25">
      <c r="A6496" s="7">
        <v>57</v>
      </c>
      <c r="B6496" s="7">
        <v>55.41</v>
      </c>
    </row>
    <row r="6497" spans="1:2" x14ac:dyDescent="0.25">
      <c r="A6497" s="3">
        <v>115</v>
      </c>
      <c r="B6497" s="3">
        <v>17.84</v>
      </c>
    </row>
    <row r="6498" spans="1:2" x14ac:dyDescent="0.25">
      <c r="A6498" s="7">
        <v>115</v>
      </c>
      <c r="B6498" s="7">
        <v>25.1</v>
      </c>
    </row>
    <row r="6499" spans="1:2" x14ac:dyDescent="0.25">
      <c r="A6499" s="3">
        <v>44</v>
      </c>
      <c r="B6499" s="3">
        <v>28.01</v>
      </c>
    </row>
    <row r="6500" spans="1:2" x14ac:dyDescent="0.25">
      <c r="A6500" s="7">
        <v>97</v>
      </c>
      <c r="B6500" s="7">
        <v>51.47</v>
      </c>
    </row>
    <row r="6501" spans="1:2" x14ac:dyDescent="0.25">
      <c r="A6501" s="3">
        <v>15</v>
      </c>
      <c r="B6501" s="3">
        <v>53.42</v>
      </c>
    </row>
    <row r="6502" spans="1:2" x14ac:dyDescent="0.25">
      <c r="A6502" s="12">
        <v>55</v>
      </c>
      <c r="B6502" s="12">
        <v>46.64</v>
      </c>
    </row>
  </sheetData>
  <conditionalFormatting sqref="A1:A1048576">
    <cfRule type="cellIs" dxfId="0" priority="1" operator="greaterThan">
      <formula>90</formula>
    </cfRule>
  </conditionalFormatting>
  <dataValidations count="1">
    <dataValidation type="whole" allowBlank="1" showInputMessage="1" showErrorMessage="1" sqref="A1:A1048576" xr:uid="{E8DC15DA-7F53-4351-8D2B-86AA81ABC7FF}">
      <formula1>9</formula1>
      <formula2>120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ev_charging_network_usage_</vt:lpstr>
      <vt:lpstr>KPI</vt:lpstr>
      <vt:lpstr>pivot table</vt:lpstr>
      <vt:lpstr>VISUALIZATION</vt:lpstr>
      <vt:lpstr>DASSHBOARD</vt:lpstr>
      <vt:lpstr>Scatter PLot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SHRIYA</dc:creator>
  <cp:lastModifiedBy>Mamta Verma</cp:lastModifiedBy>
  <dcterms:created xsi:type="dcterms:W3CDTF">2026-08-13T11:10:55Z</dcterms:created>
  <dcterms:modified xsi:type="dcterms:W3CDTF">2026-08-15T09:59:11Z</dcterms:modified>
</cp:coreProperties>
</file>